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abloLaura\Desktop\PRLS\OPERACIONES PENDIENTES EN LA CUT 2017\PT - ELABORACIÓN FORMULARIO N°9 2017\MAYO\"/>
    </mc:Choice>
  </mc:AlternateContent>
  <bookViews>
    <workbookView xWindow="0" yWindow="0" windowWidth="27660" windowHeight="13020"/>
  </bookViews>
  <sheets>
    <sheet name="FORM. 9" sheetId="3" r:id="rId1"/>
    <sheet name="CONCEPTOS" sheetId="10" state="hidden" r:id="rId2"/>
    <sheet name="bd_lista" sheetId="9" state="hidden" r:id="rId3"/>
    <sheet name="RESUMEN" sheetId="8" r:id="rId4"/>
    <sheet name="CONCEPTOS.." sheetId="23" r:id="rId5"/>
    <sheet name="CUT Bs." sheetId="15" r:id="rId6"/>
    <sheet name="CUT $us" sheetId="16" r:id="rId7"/>
    <sheet name="TRL Bs" sheetId="19" r:id="rId8"/>
    <sheet name="TRL $us" sheetId="20" r:id="rId9"/>
    <sheet name="CDI" sheetId="21" r:id="rId10"/>
    <sheet name="LISTA" sheetId="18" state="hidden" r:id="rId11"/>
  </sheets>
  <externalReferences>
    <externalReference r:id="rId12"/>
  </externalReferences>
  <definedNames>
    <definedName name="_xlnm._FilterDatabase" localSheetId="9" hidden="1">CDI!$A$9:$H$77</definedName>
    <definedName name="_xlnm._FilterDatabase" localSheetId="6" hidden="1">'CUT $us'!$A$8:$N$334</definedName>
    <definedName name="_xlnm._FilterDatabase" localSheetId="5" hidden="1">'CUT Bs.'!$A$8:$L$6749</definedName>
    <definedName name="_xlnm._FilterDatabase" localSheetId="10" hidden="1">LISTA!$A$12:$AJ$614</definedName>
    <definedName name="_xlnm._FilterDatabase" localSheetId="3" hidden="1">RESUMEN!$A$10:$AL$613</definedName>
    <definedName name="_xlnm._FilterDatabase" localSheetId="8" hidden="1">'TRL $us'!$A$8:$M$9</definedName>
    <definedName name="_xlnm._FilterDatabase" localSheetId="7" hidden="1">'TRL Bs'!$A$8:$J$84</definedName>
    <definedName name="_Key1" localSheetId="9" hidden="1">#REF!</definedName>
    <definedName name="_Key1" localSheetId="4" hidden="1">#REF!</definedName>
    <definedName name="_Key1" localSheetId="10" hidden="1">#REF!</definedName>
    <definedName name="_Key1" localSheetId="3" hidden="1">#REF!</definedName>
    <definedName name="_Key1" hidden="1">#REF!</definedName>
    <definedName name="_Key2" localSheetId="9" hidden="1">#REF!</definedName>
    <definedName name="_Key2" localSheetId="4" hidden="1">#REF!</definedName>
    <definedName name="_Key2" localSheetId="10"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4" hidden="1">#REF!</definedName>
    <definedName name="_Sort" localSheetId="10" hidden="1">#REF!</definedName>
    <definedName name="_Sort" localSheetId="3" hidden="1">#REF!</definedName>
    <definedName name="_Sort" hidden="1">#REF!</definedName>
    <definedName name="_xlnm.Print_Area" localSheetId="9">CDI!$A$1:$I$79</definedName>
    <definedName name="_xlnm.Print_Area" localSheetId="1">CONCEPTOS!$A$1:$B$46</definedName>
    <definedName name="_xlnm.Print_Area" localSheetId="4">CONCEPTOS..!$A$1:$C$50</definedName>
    <definedName name="_xlnm.Print_Area" localSheetId="6">'CUT $us'!$A$1:$N$336</definedName>
    <definedName name="_xlnm.Print_Area" localSheetId="5">'CUT Bs.'!$A$1:$L$6752</definedName>
    <definedName name="_xlnm.Print_Area" localSheetId="0">'FORM. 9'!$A$1:$AF$58</definedName>
    <definedName name="_xlnm.Print_Area" localSheetId="10">LISTA!$A$1:$AJ$617</definedName>
    <definedName name="_xlnm.Print_Area" localSheetId="3">RESUMEN!$A$1:$AL$616</definedName>
    <definedName name="_xlnm.Print_Area" localSheetId="7">'TRL Bs'!$A$1:$J$86</definedName>
    <definedName name="MARZO" localSheetId="9" hidden="1">#REF!</definedName>
    <definedName name="MARZO" localSheetId="4" hidden="1">#REF!</definedName>
    <definedName name="MARZO" localSheetId="10" hidden="1">#REF!</definedName>
    <definedName name="MARZO" localSheetId="3" hidden="1">#REF!</definedName>
    <definedName name="MARZO" hidden="1">#REF!</definedName>
    <definedName name="_xlnm.Print_Titles" localSheetId="9">CDI!$1:$9</definedName>
    <definedName name="_xlnm.Print_Titles" localSheetId="6">'CUT $us'!$1:$8</definedName>
    <definedName name="_xlnm.Print_Titles" localSheetId="5">'CUT Bs.'!$1:$8</definedName>
    <definedName name="_xlnm.Print_Titles" localSheetId="10">LISTA!$1:$12</definedName>
    <definedName name="_xlnm.Print_Titles" localSheetId="3">RESUMEN!$1:$10</definedName>
    <definedName name="_xlnm.Print_Titles" localSheetId="8">'TRL $us'!$1:$8</definedName>
    <definedName name="_xlnm.Print_Titles" localSheetId="7">'TRL Bs'!$1:$8</definedName>
  </definedNames>
  <calcPr calcId="152511"/>
</workbook>
</file>

<file path=xl/calcChain.xml><?xml version="1.0" encoding="utf-8"?>
<calcChain xmlns="http://schemas.openxmlformats.org/spreadsheetml/2006/main">
  <c r="H79" i="21" l="1"/>
  <c r="I86" i="19"/>
  <c r="H86" i="19"/>
  <c r="J24" i="19"/>
  <c r="J79" i="19"/>
  <c r="J78" i="19"/>
  <c r="J77" i="19"/>
  <c r="J76" i="19"/>
  <c r="J41" i="19"/>
  <c r="J42" i="19"/>
  <c r="J29" i="19"/>
  <c r="J75" i="19"/>
  <c r="J74" i="19"/>
  <c r="J73" i="19"/>
  <c r="J72" i="19"/>
  <c r="J71" i="19"/>
  <c r="J70" i="19"/>
  <c r="J23" i="19"/>
  <c r="J22" i="19"/>
  <c r="J13" i="19"/>
  <c r="J69" i="19"/>
  <c r="J68" i="19"/>
  <c r="J67" i="19"/>
  <c r="J66" i="19"/>
  <c r="J65" i="19"/>
  <c r="J64" i="19"/>
  <c r="J63" i="19"/>
  <c r="J62" i="19"/>
  <c r="J61" i="19"/>
  <c r="J18" i="19"/>
  <c r="J60" i="19"/>
  <c r="J59" i="19"/>
  <c r="J58" i="19"/>
  <c r="J57" i="19"/>
  <c r="J56" i="19"/>
  <c r="J55" i="19"/>
  <c r="J54" i="19"/>
  <c r="J53" i="19"/>
  <c r="J52" i="19"/>
  <c r="J51" i="19"/>
  <c r="J21" i="19"/>
  <c r="J84" i="19"/>
  <c r="J37" i="19"/>
  <c r="J50" i="19"/>
  <c r="J49" i="19"/>
  <c r="J17" i="19"/>
  <c r="J12" i="19"/>
  <c r="J11" i="19"/>
  <c r="J83" i="19"/>
  <c r="J48" i="19"/>
  <c r="J36" i="19"/>
  <c r="J28" i="19"/>
  <c r="J40" i="19"/>
  <c r="J39" i="19"/>
  <c r="J20" i="19"/>
  <c r="J82" i="19"/>
  <c r="J81" i="19"/>
  <c r="J10" i="19"/>
  <c r="J47" i="19"/>
  <c r="J16" i="19"/>
  <c r="J46" i="19"/>
  <c r="J27" i="19"/>
  <c r="J26" i="19"/>
  <c r="J19" i="19"/>
  <c r="J45" i="19"/>
  <c r="J35" i="19"/>
  <c r="J34" i="19"/>
  <c r="J9" i="19"/>
  <c r="J44" i="19"/>
  <c r="J43" i="19"/>
  <c r="J33" i="19"/>
  <c r="J15" i="19"/>
  <c r="J14" i="19"/>
  <c r="J32" i="19"/>
  <c r="J25" i="19"/>
  <c r="J30" i="19"/>
  <c r="J38" i="19"/>
  <c r="J31" i="19"/>
  <c r="J80" i="19"/>
  <c r="M334" i="16"/>
  <c r="J334" i="16"/>
  <c r="M333" i="16"/>
  <c r="J333" i="16"/>
  <c r="M332" i="16"/>
  <c r="J332" i="16"/>
  <c r="M331" i="16"/>
  <c r="J331" i="16"/>
  <c r="M330" i="16"/>
  <c r="J330" i="16"/>
  <c r="M329" i="16"/>
  <c r="J329" i="16"/>
  <c r="M328" i="16"/>
  <c r="J328" i="16"/>
  <c r="M327" i="16"/>
  <c r="J327" i="16"/>
  <c r="M326" i="16"/>
  <c r="J326" i="16"/>
  <c r="M325" i="16"/>
  <c r="J325" i="16"/>
  <c r="M324" i="16"/>
  <c r="J324" i="16"/>
  <c r="M323" i="16"/>
  <c r="J323" i="16"/>
  <c r="M322" i="16"/>
  <c r="J322" i="16"/>
  <c r="M321" i="16"/>
  <c r="J321" i="16"/>
  <c r="M320" i="16"/>
  <c r="J320" i="16"/>
  <c r="M319" i="16"/>
  <c r="J319" i="16"/>
  <c r="M318" i="16"/>
  <c r="J318" i="16"/>
  <c r="M317" i="16"/>
  <c r="J317" i="16"/>
  <c r="M316" i="16"/>
  <c r="J316" i="16"/>
  <c r="M315" i="16"/>
  <c r="J315" i="16"/>
  <c r="M314" i="16"/>
  <c r="J314" i="16"/>
  <c r="M313" i="16"/>
  <c r="J313" i="16"/>
  <c r="M312" i="16"/>
  <c r="J312" i="16"/>
  <c r="M311" i="16"/>
  <c r="J311" i="16"/>
  <c r="M310" i="16"/>
  <c r="J310" i="16"/>
  <c r="M309" i="16"/>
  <c r="J309" i="16"/>
  <c r="M308" i="16"/>
  <c r="J308" i="16"/>
  <c r="M307" i="16"/>
  <c r="J307" i="16"/>
  <c r="M306" i="16"/>
  <c r="J306" i="16"/>
  <c r="M305" i="16"/>
  <c r="J305" i="16"/>
  <c r="M304" i="16"/>
  <c r="J304" i="16"/>
  <c r="M303" i="16"/>
  <c r="J303" i="16"/>
  <c r="M302" i="16"/>
  <c r="J302" i="16"/>
  <c r="M301" i="16"/>
  <c r="J301" i="16"/>
  <c r="M300" i="16"/>
  <c r="J300" i="16"/>
  <c r="M299" i="16"/>
  <c r="J299" i="16"/>
  <c r="M298" i="16"/>
  <c r="J298" i="16"/>
  <c r="M297" i="16"/>
  <c r="J297" i="16"/>
  <c r="M296" i="16"/>
  <c r="J296" i="16"/>
  <c r="M295" i="16"/>
  <c r="J295" i="16"/>
  <c r="M294" i="16"/>
  <c r="J294" i="16"/>
  <c r="M293" i="16"/>
  <c r="J293" i="16"/>
  <c r="M292" i="16"/>
  <c r="J292" i="16"/>
  <c r="M291" i="16"/>
  <c r="J291" i="16"/>
  <c r="M290" i="16"/>
  <c r="J290" i="16"/>
  <c r="M289" i="16"/>
  <c r="J289" i="16"/>
  <c r="M288" i="16"/>
  <c r="J288" i="16"/>
  <c r="M287" i="16"/>
  <c r="J287" i="16"/>
  <c r="M286" i="16"/>
  <c r="J286" i="16"/>
  <c r="M285" i="16"/>
  <c r="J285" i="16"/>
  <c r="M284" i="16"/>
  <c r="J284" i="16"/>
  <c r="M283" i="16"/>
  <c r="J283" i="16"/>
  <c r="M282" i="16"/>
  <c r="J282" i="16"/>
  <c r="M281" i="16"/>
  <c r="J281" i="16"/>
  <c r="M280" i="16"/>
  <c r="J280" i="16"/>
  <c r="M279" i="16"/>
  <c r="J279" i="16"/>
  <c r="M278" i="16"/>
  <c r="J278" i="16"/>
  <c r="M277" i="16"/>
  <c r="J277" i="16"/>
  <c r="M276" i="16"/>
  <c r="J276" i="16"/>
  <c r="M275" i="16"/>
  <c r="J275" i="16"/>
  <c r="M274" i="16"/>
  <c r="J274" i="16"/>
  <c r="M273" i="16"/>
  <c r="J273" i="16"/>
  <c r="M272" i="16"/>
  <c r="J272" i="16"/>
  <c r="M271" i="16"/>
  <c r="J271" i="16"/>
  <c r="M270" i="16"/>
  <c r="J270" i="16"/>
  <c r="M269" i="16"/>
  <c r="J269" i="16"/>
  <c r="M268" i="16"/>
  <c r="J268" i="16"/>
  <c r="M267" i="16"/>
  <c r="J267" i="16"/>
  <c r="M266" i="16"/>
  <c r="J266" i="16"/>
  <c r="M265" i="16"/>
  <c r="J265" i="16"/>
  <c r="M264" i="16"/>
  <c r="J264" i="16"/>
  <c r="M263" i="16"/>
  <c r="J263" i="16"/>
  <c r="M262" i="16"/>
  <c r="J262" i="16"/>
  <c r="M261" i="16"/>
  <c r="J261" i="16"/>
  <c r="M260" i="16"/>
  <c r="J260" i="16"/>
  <c r="M259" i="16"/>
  <c r="J259" i="16"/>
  <c r="M258" i="16"/>
  <c r="J258" i="16"/>
  <c r="M257" i="16"/>
  <c r="J257" i="16"/>
  <c r="M256" i="16"/>
  <c r="J256" i="16"/>
  <c r="M255" i="16"/>
  <c r="J255" i="16"/>
  <c r="M254" i="16"/>
  <c r="J254" i="16"/>
  <c r="M253" i="16"/>
  <c r="J253" i="16"/>
  <c r="M252" i="16"/>
  <c r="J252" i="16"/>
  <c r="M251" i="16"/>
  <c r="J251" i="16"/>
  <c r="M250" i="16"/>
  <c r="J250" i="16"/>
  <c r="M249" i="16"/>
  <c r="J249" i="16"/>
  <c r="M248" i="16"/>
  <c r="J248" i="16"/>
  <c r="M247" i="16"/>
  <c r="J247" i="16"/>
  <c r="M246" i="16"/>
  <c r="J246" i="16"/>
  <c r="M245" i="16"/>
  <c r="J245" i="16"/>
  <c r="M244" i="16"/>
  <c r="J244" i="16"/>
  <c r="M243" i="16"/>
  <c r="J243" i="16"/>
  <c r="M242" i="16"/>
  <c r="J242" i="16"/>
  <c r="M241" i="16"/>
  <c r="J241" i="16"/>
  <c r="M240" i="16"/>
  <c r="J240" i="16"/>
  <c r="M239" i="16"/>
  <c r="J239" i="16"/>
  <c r="M238" i="16"/>
  <c r="J238" i="16"/>
  <c r="M237" i="16"/>
  <c r="J237" i="16"/>
  <c r="M236" i="16"/>
  <c r="J236" i="16"/>
  <c r="M235" i="16"/>
  <c r="J235" i="16"/>
  <c r="M234" i="16"/>
  <c r="J234" i="16"/>
  <c r="M233" i="16"/>
  <c r="J233" i="16"/>
  <c r="M232" i="16"/>
  <c r="J232" i="16"/>
  <c r="M231" i="16"/>
  <c r="J231" i="16"/>
  <c r="M230" i="16"/>
  <c r="J230" i="16"/>
  <c r="M229" i="16"/>
  <c r="J229" i="16"/>
  <c r="M228" i="16"/>
  <c r="J228" i="16"/>
  <c r="M227" i="16"/>
  <c r="J227" i="16"/>
  <c r="M226" i="16"/>
  <c r="J226" i="16"/>
  <c r="M225" i="16"/>
  <c r="J225" i="16"/>
  <c r="M224" i="16"/>
  <c r="J224" i="16"/>
  <c r="M223" i="16"/>
  <c r="J223" i="16"/>
  <c r="M222" i="16"/>
  <c r="J222" i="16"/>
  <c r="M221" i="16"/>
  <c r="J221" i="16"/>
  <c r="M220" i="16"/>
  <c r="J220" i="16"/>
  <c r="M219" i="16"/>
  <c r="J219" i="16"/>
  <c r="M218" i="16"/>
  <c r="J218" i="16"/>
  <c r="M217" i="16"/>
  <c r="J217" i="16"/>
  <c r="M216" i="16"/>
  <c r="J216" i="16"/>
  <c r="M215" i="16"/>
  <c r="J215" i="16"/>
  <c r="M214" i="16"/>
  <c r="J214" i="16"/>
  <c r="M213" i="16"/>
  <c r="J213" i="16"/>
  <c r="M212" i="16"/>
  <c r="J212" i="16"/>
  <c r="M211" i="16"/>
  <c r="J211" i="16"/>
  <c r="M210" i="16"/>
  <c r="J210" i="16"/>
  <c r="J6751" i="15"/>
  <c r="I6751" i="15"/>
  <c r="C613" i="8" l="1"/>
  <c r="B613" i="8"/>
  <c r="C612" i="8"/>
  <c r="C611" i="8"/>
  <c r="B611" i="8"/>
  <c r="B610" i="8"/>
  <c r="B609" i="8"/>
  <c r="B608" i="8"/>
  <c r="B607" i="8"/>
  <c r="B606" i="8"/>
  <c r="B605" i="8"/>
  <c r="B604" i="8"/>
  <c r="B603" i="8"/>
  <c r="B602" i="8"/>
  <c r="B601" i="8"/>
  <c r="B600" i="8"/>
  <c r="B599" i="8"/>
  <c r="B598" i="8"/>
  <c r="B597" i="8"/>
  <c r="B596" i="8"/>
  <c r="B595" i="8"/>
  <c r="B594" i="8"/>
  <c r="B593" i="8"/>
  <c r="B592" i="8"/>
  <c r="B591" i="8"/>
  <c r="B590" i="8"/>
  <c r="B589" i="8"/>
  <c r="B588" i="8"/>
  <c r="B587" i="8"/>
  <c r="B586" i="8"/>
  <c r="B585" i="8"/>
  <c r="B584" i="8"/>
  <c r="B583" i="8"/>
  <c r="B582" i="8"/>
  <c r="B581" i="8"/>
  <c r="B580" i="8"/>
  <c r="B579" i="8"/>
  <c r="B578" i="8"/>
  <c r="B577" i="8"/>
  <c r="B576" i="8"/>
  <c r="B575" i="8"/>
  <c r="B574" i="8"/>
  <c r="B573" i="8"/>
  <c r="B572" i="8"/>
  <c r="B571" i="8"/>
  <c r="B570" i="8"/>
  <c r="B569" i="8"/>
  <c r="B568" i="8"/>
  <c r="B567" i="8"/>
  <c r="B566" i="8"/>
  <c r="B565" i="8"/>
  <c r="B564" i="8"/>
  <c r="B563" i="8"/>
  <c r="B562" i="8"/>
  <c r="B561" i="8"/>
  <c r="B560" i="8"/>
  <c r="B559" i="8"/>
  <c r="B558" i="8"/>
  <c r="B557" i="8"/>
  <c r="B556" i="8"/>
  <c r="B555" i="8"/>
  <c r="B554" i="8"/>
  <c r="B553" i="8"/>
  <c r="B552" i="8"/>
  <c r="B551" i="8"/>
  <c r="B550" i="8"/>
  <c r="B549" i="8"/>
  <c r="B548" i="8"/>
  <c r="B547" i="8"/>
  <c r="B546" i="8"/>
  <c r="B545" i="8"/>
  <c r="B544" i="8"/>
  <c r="B543" i="8"/>
  <c r="B542" i="8"/>
  <c r="B541" i="8"/>
  <c r="B540" i="8"/>
  <c r="B539" i="8"/>
  <c r="B538" i="8"/>
  <c r="B537" i="8"/>
  <c r="B536" i="8"/>
  <c r="B535" i="8"/>
  <c r="B534" i="8"/>
  <c r="B533" i="8"/>
  <c r="B532" i="8"/>
  <c r="B531" i="8"/>
  <c r="B530" i="8"/>
  <c r="B529" i="8"/>
  <c r="B528" i="8"/>
  <c r="B527" i="8"/>
  <c r="B526" i="8"/>
  <c r="B525" i="8"/>
  <c r="B524" i="8"/>
  <c r="B523" i="8"/>
  <c r="B522" i="8"/>
  <c r="B521" i="8"/>
  <c r="B520" i="8"/>
  <c r="B519" i="8"/>
  <c r="B518" i="8"/>
  <c r="B517" i="8"/>
  <c r="B516" i="8"/>
  <c r="B515" i="8"/>
  <c r="B514" i="8"/>
  <c r="B513" i="8"/>
  <c r="B512" i="8"/>
  <c r="B511" i="8"/>
  <c r="B510" i="8"/>
  <c r="B509" i="8"/>
  <c r="B508" i="8"/>
  <c r="B507" i="8"/>
  <c r="B506" i="8"/>
  <c r="B505" i="8"/>
  <c r="B504" i="8"/>
  <c r="B503" i="8"/>
  <c r="B502" i="8"/>
  <c r="B501" i="8"/>
  <c r="B500" i="8"/>
  <c r="B499" i="8"/>
  <c r="B498" i="8"/>
  <c r="B497" i="8"/>
  <c r="B496" i="8"/>
  <c r="B495" i="8"/>
  <c r="B494" i="8"/>
  <c r="B493" i="8"/>
  <c r="B492" i="8"/>
  <c r="B491" i="8"/>
  <c r="B490" i="8"/>
  <c r="B489" i="8"/>
  <c r="B488" i="8"/>
  <c r="B487" i="8"/>
  <c r="B486" i="8"/>
  <c r="B485" i="8"/>
  <c r="B484" i="8"/>
  <c r="B483" i="8"/>
  <c r="B482" i="8"/>
  <c r="B481" i="8"/>
  <c r="B480" i="8"/>
  <c r="B479" i="8"/>
  <c r="B478" i="8"/>
  <c r="B477" i="8"/>
  <c r="B476" i="8"/>
  <c r="B475" i="8"/>
  <c r="B474" i="8"/>
  <c r="B473" i="8"/>
  <c r="B472" i="8"/>
  <c r="B471" i="8"/>
  <c r="B470" i="8"/>
  <c r="B469" i="8"/>
  <c r="B468" i="8"/>
  <c r="B467" i="8"/>
  <c r="B466" i="8"/>
  <c r="B465" i="8"/>
  <c r="B464" i="8"/>
  <c r="B463" i="8"/>
  <c r="B462" i="8"/>
  <c r="B461" i="8"/>
  <c r="B460" i="8"/>
  <c r="B459" i="8"/>
  <c r="B458" i="8"/>
  <c r="B457" i="8"/>
  <c r="B456" i="8"/>
  <c r="B455" i="8"/>
  <c r="B454" i="8"/>
  <c r="B453" i="8"/>
  <c r="B452" i="8"/>
  <c r="B451" i="8"/>
  <c r="B450" i="8"/>
  <c r="B449" i="8"/>
  <c r="B448" i="8"/>
  <c r="B447" i="8"/>
  <c r="B446" i="8"/>
  <c r="B445" i="8"/>
  <c r="B444" i="8"/>
  <c r="B443" i="8"/>
  <c r="B442" i="8"/>
  <c r="B441" i="8"/>
  <c r="B440" i="8"/>
  <c r="B439" i="8"/>
  <c r="B438" i="8"/>
  <c r="B437" i="8"/>
  <c r="B436" i="8"/>
  <c r="B435" i="8"/>
  <c r="B434" i="8"/>
  <c r="B433" i="8"/>
  <c r="B432" i="8"/>
  <c r="B431" i="8"/>
  <c r="B430" i="8"/>
  <c r="B429" i="8"/>
  <c r="B428" i="8"/>
  <c r="B427" i="8"/>
  <c r="B426" i="8"/>
  <c r="B425" i="8"/>
  <c r="B424" i="8"/>
  <c r="B423" i="8"/>
  <c r="B422" i="8"/>
  <c r="B421" i="8"/>
  <c r="B420" i="8"/>
  <c r="B419" i="8"/>
  <c r="B418" i="8"/>
  <c r="B417" i="8"/>
  <c r="B416" i="8"/>
  <c r="B415" i="8"/>
  <c r="B414" i="8"/>
  <c r="B413" i="8"/>
  <c r="B412" i="8"/>
  <c r="B411" i="8"/>
  <c r="B410" i="8"/>
  <c r="B409" i="8"/>
  <c r="B408" i="8"/>
  <c r="B407" i="8"/>
  <c r="B406" i="8"/>
  <c r="B405" i="8"/>
  <c r="B404" i="8"/>
  <c r="B403" i="8"/>
  <c r="B402" i="8"/>
  <c r="B401" i="8"/>
  <c r="B400" i="8"/>
  <c r="B399" i="8"/>
  <c r="B398" i="8"/>
  <c r="B397" i="8"/>
  <c r="B396" i="8"/>
  <c r="B395" i="8"/>
  <c r="B394" i="8"/>
  <c r="B393" i="8"/>
  <c r="B392" i="8"/>
  <c r="B391" i="8"/>
  <c r="B390" i="8"/>
  <c r="B389" i="8"/>
  <c r="B388" i="8"/>
  <c r="B387" i="8"/>
  <c r="B386" i="8"/>
  <c r="B385" i="8"/>
  <c r="B384" i="8"/>
  <c r="B383" i="8"/>
  <c r="B382" i="8"/>
  <c r="B381" i="8"/>
  <c r="B380" i="8"/>
  <c r="B379" i="8"/>
  <c r="B378" i="8"/>
  <c r="B377" i="8"/>
  <c r="B376" i="8"/>
  <c r="B375" i="8"/>
  <c r="B374" i="8"/>
  <c r="B373" i="8"/>
  <c r="B372" i="8"/>
  <c r="B371" i="8"/>
  <c r="B370" i="8"/>
  <c r="B369" i="8"/>
  <c r="B368" i="8"/>
  <c r="B367" i="8"/>
  <c r="B366" i="8"/>
  <c r="B365" i="8"/>
  <c r="B364" i="8"/>
  <c r="B363" i="8"/>
  <c r="B362" i="8"/>
  <c r="B361" i="8"/>
  <c r="B360" i="8"/>
  <c r="B359" i="8"/>
  <c r="B358" i="8"/>
  <c r="B357" i="8"/>
  <c r="B356" i="8"/>
  <c r="B355" i="8"/>
  <c r="B354" i="8"/>
  <c r="B353" i="8"/>
  <c r="B352" i="8"/>
  <c r="B351" i="8"/>
  <c r="B350" i="8"/>
  <c r="B349" i="8"/>
  <c r="B348" i="8"/>
  <c r="B347" i="8"/>
  <c r="B346" i="8"/>
  <c r="B345" i="8"/>
  <c r="B344" i="8"/>
  <c r="B343" i="8"/>
  <c r="B342" i="8"/>
  <c r="B341" i="8"/>
  <c r="B340" i="8"/>
  <c r="B339" i="8"/>
  <c r="B338" i="8"/>
  <c r="B337" i="8"/>
  <c r="B336" i="8"/>
  <c r="B335" i="8"/>
  <c r="B334" i="8"/>
  <c r="B333" i="8"/>
  <c r="B332" i="8"/>
  <c r="B331" i="8"/>
  <c r="B330" i="8"/>
  <c r="B329" i="8"/>
  <c r="B328" i="8"/>
  <c r="B327" i="8"/>
  <c r="B326" i="8"/>
  <c r="B325" i="8"/>
  <c r="B324" i="8"/>
  <c r="B323" i="8"/>
  <c r="B322" i="8"/>
  <c r="B321" i="8"/>
  <c r="B320" i="8"/>
  <c r="B319" i="8"/>
  <c r="B318" i="8"/>
  <c r="B317" i="8"/>
  <c r="B316" i="8"/>
  <c r="B315" i="8"/>
  <c r="B314" i="8"/>
  <c r="B313" i="8"/>
  <c r="B312" i="8"/>
  <c r="B311" i="8"/>
  <c r="B310" i="8"/>
  <c r="B309" i="8"/>
  <c r="B308" i="8"/>
  <c r="B307" i="8"/>
  <c r="B306" i="8"/>
  <c r="B305" i="8"/>
  <c r="B304" i="8"/>
  <c r="B303" i="8"/>
  <c r="B302" i="8"/>
  <c r="B301" i="8"/>
  <c r="B300" i="8"/>
  <c r="B299" i="8"/>
  <c r="B298" i="8"/>
  <c r="B297" i="8"/>
  <c r="B296" i="8"/>
  <c r="B295" i="8"/>
  <c r="B294" i="8"/>
  <c r="B293" i="8"/>
  <c r="B292" i="8"/>
  <c r="B291" i="8"/>
  <c r="B290" i="8"/>
  <c r="B289" i="8"/>
  <c r="B288" i="8"/>
  <c r="B287" i="8"/>
  <c r="B286" i="8"/>
  <c r="B285" i="8"/>
  <c r="B284" i="8"/>
  <c r="B283" i="8"/>
  <c r="B282" i="8"/>
  <c r="B281" i="8"/>
  <c r="B280" i="8"/>
  <c r="B279" i="8"/>
  <c r="B278" i="8"/>
  <c r="B277" i="8"/>
  <c r="B276" i="8"/>
  <c r="B275" i="8"/>
  <c r="B274" i="8"/>
  <c r="B273" i="8"/>
  <c r="B272" i="8"/>
  <c r="B271" i="8"/>
  <c r="B270" i="8"/>
  <c r="B269" i="8"/>
  <c r="B268" i="8"/>
  <c r="B267" i="8"/>
  <c r="B266" i="8"/>
  <c r="B265" i="8"/>
  <c r="B264" i="8"/>
  <c r="B263" i="8"/>
  <c r="B262" i="8"/>
  <c r="B261" i="8"/>
  <c r="B260" i="8"/>
  <c r="B259" i="8"/>
  <c r="B258" i="8"/>
  <c r="B257" i="8"/>
  <c r="B256" i="8"/>
  <c r="B255" i="8"/>
  <c r="B254" i="8"/>
  <c r="B253" i="8"/>
  <c r="B252" i="8"/>
  <c r="B251" i="8"/>
  <c r="B250" i="8"/>
  <c r="B249" i="8"/>
  <c r="B248" i="8"/>
  <c r="B247" i="8"/>
  <c r="B246" i="8"/>
  <c r="B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AL613" i="8"/>
  <c r="G79" i="21"/>
  <c r="F79" i="21"/>
  <c r="E79" i="21"/>
  <c r="D79" i="21"/>
  <c r="M336" i="16"/>
  <c r="J336" i="16"/>
  <c r="L336" i="16"/>
  <c r="K336" i="16"/>
  <c r="I336" i="16"/>
  <c r="H336" i="16"/>
  <c r="A6" i="16"/>
  <c r="A4" i="16"/>
  <c r="AL127" i="8" l="1"/>
  <c r="AL226" i="8"/>
  <c r="AL344" i="8"/>
  <c r="AL12" i="8"/>
  <c r="AL20" i="8"/>
  <c r="AL28" i="8"/>
  <c r="F615" i="8"/>
  <c r="N615" i="8"/>
  <c r="V615" i="8"/>
  <c r="AD615" i="8"/>
  <c r="AL38" i="8"/>
  <c r="AL53" i="8"/>
  <c r="AL82" i="8"/>
  <c r="AL92" i="8"/>
  <c r="AL110" i="8"/>
  <c r="AL144" i="8"/>
  <c r="AL154" i="8"/>
  <c r="AL168" i="8"/>
  <c r="AL189" i="8"/>
  <c r="AL200" i="8"/>
  <c r="AL212" i="8"/>
  <c r="Q615" i="8"/>
  <c r="S615" i="8"/>
  <c r="AA615" i="8"/>
  <c r="AI615" i="8"/>
  <c r="AL17" i="8"/>
  <c r="AL19" i="8"/>
  <c r="AL25" i="8"/>
  <c r="AL27" i="8"/>
  <c r="AL33" i="8"/>
  <c r="AL37" i="8"/>
  <c r="AL41" i="8"/>
  <c r="AL52" i="8"/>
  <c r="AL70" i="8"/>
  <c r="AL72" i="8"/>
  <c r="AL77" i="8"/>
  <c r="AL78" i="8"/>
  <c r="AG615" i="8"/>
  <c r="K615" i="8"/>
  <c r="D615" i="8"/>
  <c r="L615" i="8"/>
  <c r="T615" i="8"/>
  <c r="AB615" i="8"/>
  <c r="AJ615" i="8"/>
  <c r="E615" i="8"/>
  <c r="M615" i="8"/>
  <c r="U615" i="8"/>
  <c r="AC615" i="8"/>
  <c r="AK615" i="8"/>
  <c r="G615" i="8"/>
  <c r="O615" i="8"/>
  <c r="W615" i="8"/>
  <c r="AE615" i="8"/>
  <c r="AL13" i="8"/>
  <c r="AL15" i="8"/>
  <c r="AL18" i="8"/>
  <c r="AL21" i="8"/>
  <c r="AL23" i="8"/>
  <c r="AL29" i="8"/>
  <c r="AL31" i="8"/>
  <c r="H615" i="8"/>
  <c r="P615" i="8"/>
  <c r="X615" i="8"/>
  <c r="AF615" i="8"/>
  <c r="AL32" i="8"/>
  <c r="I615" i="8"/>
  <c r="Y615" i="8"/>
  <c r="J615" i="8"/>
  <c r="R615" i="8"/>
  <c r="Z615" i="8"/>
  <c r="AH615" i="8"/>
  <c r="AL14" i="8"/>
  <c r="AL16" i="8"/>
  <c r="AL22" i="8"/>
  <c r="AL24" i="8"/>
  <c r="AL26" i="8"/>
  <c r="AL34" i="8"/>
  <c r="AL36" i="8"/>
  <c r="AL39" i="8"/>
  <c r="AL42" i="8"/>
  <c r="AL47" i="8"/>
  <c r="AL48" i="8"/>
  <c r="AL51" i="8"/>
  <c r="AL54" i="8"/>
  <c r="AL55" i="8"/>
  <c r="AL68" i="8"/>
  <c r="AL83" i="8"/>
  <c r="AL84" i="8"/>
  <c r="AL85" i="8"/>
  <c r="AL86" i="8"/>
  <c r="AL87" i="8"/>
  <c r="AL88" i="8"/>
  <c r="AL91" i="8"/>
  <c r="AL93" i="8"/>
  <c r="AL94" i="8"/>
  <c r="AL95" i="8"/>
  <c r="AL96" i="8"/>
  <c r="AL97" i="8"/>
  <c r="AL100" i="8"/>
  <c r="AL107" i="8"/>
  <c r="AL111" i="8"/>
  <c r="AL113" i="8"/>
  <c r="AL116" i="8"/>
  <c r="AL118" i="8"/>
  <c r="AL122" i="8"/>
  <c r="AL123" i="8"/>
  <c r="AL126" i="8"/>
  <c r="AL128" i="8"/>
  <c r="AL129" i="8"/>
  <c r="AL135" i="8"/>
  <c r="AL136" i="8"/>
  <c r="AL137" i="8"/>
  <c r="AL138" i="8"/>
  <c r="AL139" i="8"/>
  <c r="AL146" i="8"/>
  <c r="AL147" i="8"/>
  <c r="AL148" i="8"/>
  <c r="AL149" i="8"/>
  <c r="AL150" i="8"/>
  <c r="AL151" i="8"/>
  <c r="AL153" i="8"/>
  <c r="AL155" i="8"/>
  <c r="AL157" i="8"/>
  <c r="AL159" i="8"/>
  <c r="AL163" i="8"/>
  <c r="AL164" i="8"/>
  <c r="AL166" i="8"/>
  <c r="AL167" i="8"/>
  <c r="AL170" i="8"/>
  <c r="AL171" i="8"/>
  <c r="AL172" i="8"/>
  <c r="AL174" i="8"/>
  <c r="AL184" i="8"/>
  <c r="AL185" i="8"/>
  <c r="AL186" i="8"/>
  <c r="AL190" i="8"/>
  <c r="AL191" i="8"/>
  <c r="AL192" i="8"/>
  <c r="AL195" i="8"/>
  <c r="AL196" i="8"/>
  <c r="AL197" i="8"/>
  <c r="AL199" i="8"/>
  <c r="AL202" i="8"/>
  <c r="AL204" i="8"/>
  <c r="AL205" i="8"/>
  <c r="AL206" i="8"/>
  <c r="AL207" i="8"/>
  <c r="AL208" i="8"/>
  <c r="AL211" i="8"/>
  <c r="AL213" i="8"/>
  <c r="AL215" i="8"/>
  <c r="AL220" i="8"/>
  <c r="AL221" i="8"/>
  <c r="AL222" i="8"/>
  <c r="AL223" i="8"/>
  <c r="AL224" i="8"/>
  <c r="AL227" i="8"/>
  <c r="AL235" i="8"/>
  <c r="AL236" i="8"/>
  <c r="AL238" i="8"/>
  <c r="AL299" i="8"/>
  <c r="AL338" i="8"/>
  <c r="AL339" i="8"/>
  <c r="AL464" i="8"/>
  <c r="AL606" i="8"/>
  <c r="AL611" i="8"/>
  <c r="B155" i="9"/>
  <c r="B153" i="9"/>
  <c r="B152" i="9"/>
  <c r="B26" i="9"/>
  <c r="C39" i="3" l="1"/>
  <c r="F39" i="3"/>
  <c r="F37" i="3"/>
  <c r="F36" i="3"/>
  <c r="F34" i="3"/>
  <c r="F33" i="3"/>
  <c r="F32" i="3"/>
  <c r="F31" i="3"/>
  <c r="F30" i="3"/>
  <c r="F29" i="3"/>
  <c r="F28" i="3"/>
  <c r="F25" i="3"/>
  <c r="F24" i="3"/>
  <c r="F23" i="3"/>
  <c r="F21" i="3"/>
  <c r="C37" i="3"/>
  <c r="C36" i="3"/>
  <c r="C35" i="3"/>
  <c r="C33" i="3"/>
  <c r="C32" i="3"/>
  <c r="C31" i="3"/>
  <c r="C30" i="3"/>
  <c r="C29" i="3"/>
  <c r="C28" i="3"/>
  <c r="C27" i="3"/>
  <c r="C26" i="3"/>
  <c r="A9" i="18" l="1"/>
  <c r="AL612" i="8"/>
  <c r="AL610" i="8"/>
  <c r="AL609" i="8"/>
  <c r="AL608" i="8"/>
  <c r="AL607" i="8"/>
  <c r="AL605" i="8"/>
  <c r="AL604" i="8"/>
  <c r="AL603" i="8"/>
  <c r="AL602" i="8"/>
  <c r="AL601" i="8"/>
  <c r="AL600" i="8"/>
  <c r="AL599" i="8"/>
  <c r="AL598" i="8"/>
  <c r="AL597" i="8"/>
  <c r="AL596" i="8"/>
  <c r="AL595" i="8"/>
  <c r="AL594" i="8"/>
  <c r="AL593" i="8"/>
  <c r="AL592" i="8"/>
  <c r="AL591" i="8"/>
  <c r="AL590" i="8"/>
  <c r="AL589" i="8"/>
  <c r="AL588" i="8"/>
  <c r="AL587" i="8"/>
  <c r="AL586" i="8"/>
  <c r="AL585" i="8"/>
  <c r="AL584" i="8"/>
  <c r="AL583" i="8"/>
  <c r="AL582" i="8"/>
  <c r="AL581" i="8"/>
  <c r="AL580" i="8"/>
  <c r="AL579" i="8"/>
  <c r="AL578" i="8"/>
  <c r="AL577" i="8"/>
  <c r="AL576" i="8"/>
  <c r="AL575" i="8"/>
  <c r="AL574" i="8"/>
  <c r="AL573" i="8"/>
  <c r="AL572" i="8"/>
  <c r="AL571" i="8"/>
  <c r="AL570" i="8"/>
  <c r="AL569" i="8"/>
  <c r="AL568" i="8"/>
  <c r="AL567" i="8"/>
  <c r="AL566" i="8"/>
  <c r="AL565" i="8"/>
  <c r="AL564" i="8"/>
  <c r="AL563" i="8"/>
  <c r="AL562" i="8"/>
  <c r="AL561" i="8"/>
  <c r="AL560" i="8"/>
  <c r="AL559" i="8"/>
  <c r="AL558" i="8"/>
  <c r="AL557" i="8"/>
  <c r="AL556" i="8"/>
  <c r="AL555" i="8"/>
  <c r="AL554" i="8"/>
  <c r="AL553" i="8"/>
  <c r="AL552" i="8"/>
  <c r="AL551" i="8"/>
  <c r="AL550" i="8"/>
  <c r="AL549" i="8"/>
  <c r="AL548" i="8"/>
  <c r="AL547" i="8"/>
  <c r="AL546" i="8"/>
  <c r="AL545" i="8"/>
  <c r="AL544" i="8"/>
  <c r="AL543" i="8"/>
  <c r="AL542" i="8"/>
  <c r="AL541" i="8"/>
  <c r="AL540" i="8"/>
  <c r="AL539" i="8"/>
  <c r="AL538" i="8"/>
  <c r="AL537" i="8"/>
  <c r="AL536" i="8"/>
  <c r="AL535" i="8"/>
  <c r="AL534" i="8"/>
  <c r="AL533" i="8"/>
  <c r="AL532" i="8"/>
  <c r="AL531" i="8"/>
  <c r="AL530" i="8"/>
  <c r="AL529" i="8"/>
  <c r="AL528" i="8"/>
  <c r="AL527" i="8"/>
  <c r="AL526" i="8"/>
  <c r="AL525" i="8"/>
  <c r="AL524" i="8"/>
  <c r="AL523" i="8"/>
  <c r="AL522" i="8"/>
  <c r="AL521" i="8"/>
  <c r="AL520" i="8"/>
  <c r="AL519" i="8"/>
  <c r="AL518" i="8"/>
  <c r="AL517" i="8"/>
  <c r="AL516" i="8"/>
  <c r="AL515" i="8"/>
  <c r="AL514" i="8"/>
  <c r="AL513" i="8"/>
  <c r="AL512" i="8"/>
  <c r="AL511" i="8"/>
  <c r="AL510" i="8"/>
  <c r="AL509" i="8"/>
  <c r="AL508" i="8"/>
  <c r="AL507" i="8"/>
  <c r="AL506" i="8"/>
  <c r="AL505" i="8"/>
  <c r="AL504" i="8"/>
  <c r="AL503" i="8"/>
  <c r="AL502" i="8"/>
  <c r="AL501" i="8"/>
  <c r="AL500" i="8"/>
  <c r="AL499" i="8"/>
  <c r="AL498" i="8"/>
  <c r="AL497" i="8"/>
  <c r="AL496" i="8"/>
  <c r="AL495" i="8"/>
  <c r="AL494" i="8"/>
  <c r="AL493" i="8"/>
  <c r="AL492" i="8"/>
  <c r="AL491" i="8"/>
  <c r="AL490" i="8"/>
  <c r="AL489" i="8"/>
  <c r="AL488" i="8"/>
  <c r="AL487" i="8"/>
  <c r="AL486" i="8"/>
  <c r="AL485" i="8"/>
  <c r="AL484" i="8"/>
  <c r="AL483" i="8"/>
  <c r="AL482" i="8"/>
  <c r="AL481" i="8"/>
  <c r="AL480" i="8"/>
  <c r="AL479" i="8"/>
  <c r="AL478" i="8"/>
  <c r="AL477" i="8"/>
  <c r="AL476" i="8"/>
  <c r="AL475" i="8"/>
  <c r="AL474" i="8"/>
  <c r="AL473" i="8"/>
  <c r="AL472" i="8"/>
  <c r="AL471" i="8"/>
  <c r="AL470" i="8"/>
  <c r="AL469" i="8"/>
  <c r="AL468" i="8"/>
  <c r="AL467" i="8"/>
  <c r="AL466" i="8"/>
  <c r="AL465" i="8"/>
  <c r="AL463" i="8"/>
  <c r="AL462" i="8"/>
  <c r="AL461" i="8"/>
  <c r="AL460" i="8"/>
  <c r="AL459" i="8"/>
  <c r="AL458" i="8"/>
  <c r="AL457" i="8"/>
  <c r="AL456" i="8"/>
  <c r="AL455" i="8"/>
  <c r="AL454" i="8"/>
  <c r="AL453" i="8"/>
  <c r="AL452" i="8"/>
  <c r="AL451" i="8"/>
  <c r="AL450" i="8"/>
  <c r="AL449" i="8"/>
  <c r="AL448" i="8"/>
  <c r="AL447" i="8"/>
  <c r="AL446" i="8"/>
  <c r="AL445" i="8"/>
  <c r="AL444" i="8"/>
  <c r="AL443" i="8"/>
  <c r="AL442" i="8"/>
  <c r="AL441" i="8"/>
  <c r="AL440" i="8"/>
  <c r="AL439" i="8"/>
  <c r="AL438" i="8"/>
  <c r="AL437" i="8"/>
  <c r="AL436" i="8"/>
  <c r="AL435" i="8"/>
  <c r="AL434" i="8"/>
  <c r="AL433" i="8"/>
  <c r="AL432" i="8"/>
  <c r="AL431" i="8"/>
  <c r="AL430" i="8"/>
  <c r="AL429" i="8"/>
  <c r="AL428" i="8"/>
  <c r="AL427" i="8"/>
  <c r="AL426" i="8"/>
  <c r="AL425" i="8"/>
  <c r="AL424" i="8"/>
  <c r="AL423" i="8"/>
  <c r="AL422" i="8"/>
  <c r="AL421" i="8"/>
  <c r="AL420" i="8"/>
  <c r="AL419" i="8"/>
  <c r="AL418" i="8"/>
  <c r="AL417" i="8"/>
  <c r="AL416" i="8"/>
  <c r="AL415" i="8"/>
  <c r="AL414" i="8"/>
  <c r="AL413" i="8"/>
  <c r="AL412" i="8"/>
  <c r="AL411" i="8"/>
  <c r="AL410" i="8"/>
  <c r="AL409" i="8"/>
  <c r="AL408" i="8"/>
  <c r="AL407" i="8"/>
  <c r="AL406" i="8"/>
  <c r="AL405" i="8"/>
  <c r="AL404" i="8"/>
  <c r="AL403" i="8"/>
  <c r="AL402" i="8"/>
  <c r="AL401" i="8"/>
  <c r="AL400" i="8"/>
  <c r="AL399" i="8"/>
  <c r="AL398" i="8"/>
  <c r="AL397" i="8"/>
  <c r="AL396" i="8"/>
  <c r="AL395" i="8"/>
  <c r="AL394" i="8"/>
  <c r="AL393" i="8"/>
  <c r="AL392" i="8"/>
  <c r="AL391" i="8"/>
  <c r="AL390" i="8"/>
  <c r="AL389" i="8"/>
  <c r="AL388" i="8"/>
  <c r="AL387" i="8"/>
  <c r="AL386" i="8"/>
  <c r="AL385" i="8"/>
  <c r="AL384" i="8"/>
  <c r="AL383" i="8"/>
  <c r="AL382" i="8"/>
  <c r="AL381" i="8"/>
  <c r="AL380" i="8"/>
  <c r="AL379" i="8"/>
  <c r="AL378" i="8"/>
  <c r="AL377" i="8"/>
  <c r="AL376" i="8"/>
  <c r="AL375" i="8"/>
  <c r="AL374" i="8"/>
  <c r="AL373" i="8"/>
  <c r="AL372" i="8"/>
  <c r="AL371" i="8"/>
  <c r="AL370" i="8"/>
  <c r="AL369" i="8"/>
  <c r="AL368" i="8"/>
  <c r="AL367" i="8"/>
  <c r="AL366" i="8"/>
  <c r="AL365" i="8"/>
  <c r="AL364" i="8"/>
  <c r="AL363" i="8"/>
  <c r="AL362" i="8"/>
  <c r="AL361" i="8"/>
  <c r="AL360" i="8"/>
  <c r="AL359" i="8"/>
  <c r="AL358" i="8"/>
  <c r="AL357" i="8"/>
  <c r="AL356" i="8"/>
  <c r="AL355" i="8"/>
  <c r="AL354" i="8"/>
  <c r="AL353" i="8"/>
  <c r="AL352" i="8"/>
  <c r="AL351" i="8"/>
  <c r="AL350" i="8"/>
  <c r="AL349" i="8"/>
  <c r="AL348" i="8"/>
  <c r="AL347" i="8"/>
  <c r="AL346" i="8"/>
  <c r="AL345" i="8"/>
  <c r="AL343" i="8"/>
  <c r="AL342" i="8"/>
  <c r="AL341" i="8"/>
  <c r="AL340" i="8"/>
  <c r="AL337" i="8"/>
  <c r="AL336" i="8"/>
  <c r="AL335" i="8"/>
  <c r="AL334" i="8"/>
  <c r="AL333" i="8"/>
  <c r="AL332" i="8"/>
  <c r="AL331" i="8"/>
  <c r="AL330" i="8"/>
  <c r="AL329" i="8"/>
  <c r="AL328" i="8"/>
  <c r="AL327" i="8"/>
  <c r="AL326" i="8"/>
  <c r="AL325" i="8"/>
  <c r="AL324" i="8"/>
  <c r="AL323" i="8"/>
  <c r="AL322" i="8"/>
  <c r="AL321" i="8"/>
  <c r="AL320" i="8"/>
  <c r="AL319" i="8"/>
  <c r="AL318" i="8"/>
  <c r="AL317" i="8"/>
  <c r="AL316" i="8"/>
  <c r="AL315" i="8"/>
  <c r="AL314" i="8"/>
  <c r="AL313" i="8"/>
  <c r="AL312" i="8"/>
  <c r="AL311" i="8"/>
  <c r="AL310" i="8"/>
  <c r="AL309" i="8"/>
  <c r="AL308" i="8"/>
  <c r="AL307" i="8"/>
  <c r="AL306" i="8"/>
  <c r="AL305" i="8"/>
  <c r="AL304" i="8"/>
  <c r="AL303" i="8"/>
  <c r="AL302" i="8"/>
  <c r="AL301" i="8"/>
  <c r="AL300" i="8"/>
  <c r="AL298" i="8"/>
  <c r="AL297" i="8"/>
  <c r="AL296" i="8"/>
  <c r="AL295" i="8"/>
  <c r="AL294" i="8"/>
  <c r="AL293" i="8"/>
  <c r="AL292" i="8"/>
  <c r="AL291" i="8"/>
  <c r="AL290" i="8"/>
  <c r="AL289" i="8"/>
  <c r="AL288" i="8"/>
  <c r="AL287" i="8"/>
  <c r="AL286" i="8"/>
  <c r="AL285" i="8"/>
  <c r="AL284" i="8"/>
  <c r="AL283" i="8"/>
  <c r="AL282" i="8"/>
  <c r="AL281" i="8"/>
  <c r="AL280" i="8"/>
  <c r="AL279" i="8"/>
  <c r="AL278" i="8"/>
  <c r="AL277" i="8"/>
  <c r="AL276" i="8"/>
  <c r="AL275" i="8"/>
  <c r="AL274" i="8"/>
  <c r="AL273" i="8"/>
  <c r="AL272" i="8"/>
  <c r="AL271" i="8"/>
  <c r="AL270" i="8"/>
  <c r="AL269" i="8"/>
  <c r="AL268" i="8"/>
  <c r="AL267" i="8"/>
  <c r="AL266" i="8"/>
  <c r="AL265" i="8"/>
  <c r="AL264" i="8"/>
  <c r="AL263" i="8"/>
  <c r="AL262" i="8"/>
  <c r="AL261" i="8"/>
  <c r="AL260" i="8"/>
  <c r="AL259" i="8"/>
  <c r="AL258" i="8"/>
  <c r="AL257" i="8"/>
  <c r="AL256" i="8"/>
  <c r="AL255" i="8"/>
  <c r="AL254" i="8"/>
  <c r="AL253" i="8"/>
  <c r="AL252" i="8"/>
  <c r="AL251" i="8"/>
  <c r="AL250" i="8"/>
  <c r="AL249" i="8"/>
  <c r="AL248" i="8"/>
  <c r="AL247" i="8"/>
  <c r="AL246" i="8"/>
  <c r="AL245" i="8"/>
  <c r="AL244" i="8"/>
  <c r="AL243" i="8"/>
  <c r="AL242" i="8"/>
  <c r="AL241" i="8"/>
  <c r="AL240" i="8"/>
  <c r="AL239" i="8"/>
  <c r="AL237" i="8"/>
  <c r="AL234" i="8"/>
  <c r="AL233" i="8"/>
  <c r="AL232" i="8"/>
  <c r="AL231" i="8"/>
  <c r="AL230" i="8"/>
  <c r="AL229" i="8"/>
  <c r="AL228" i="8"/>
  <c r="AL225" i="8"/>
  <c r="AL219" i="8"/>
  <c r="AL218" i="8"/>
  <c r="AL217" i="8"/>
  <c r="AL216" i="8"/>
  <c r="AL214" i="8"/>
  <c r="AL210" i="8"/>
  <c r="AL209" i="8"/>
  <c r="AL203" i="8"/>
  <c r="AL201" i="8"/>
  <c r="AL198" i="8"/>
  <c r="AL194" i="8"/>
  <c r="AL193" i="8"/>
  <c r="AL188" i="8"/>
  <c r="AL187" i="8"/>
  <c r="AL183" i="8"/>
  <c r="AL182" i="8"/>
  <c r="AL181" i="8"/>
  <c r="AL180" i="8"/>
  <c r="AL179" i="8"/>
  <c r="AL178" i="8"/>
  <c r="AL177" i="8"/>
  <c r="AL176" i="8"/>
  <c r="AL175" i="8"/>
  <c r="AL173" i="8"/>
  <c r="AL169" i="8"/>
  <c r="AL165" i="8"/>
  <c r="AL162" i="8"/>
  <c r="AL161" i="8"/>
  <c r="AL160" i="8"/>
  <c r="AL158" i="8"/>
  <c r="AL156" i="8"/>
  <c r="AL152" i="8"/>
  <c r="AL145" i="8"/>
  <c r="AL143" i="8"/>
  <c r="AL142" i="8"/>
  <c r="AL141" i="8"/>
  <c r="AL140" i="8"/>
  <c r="AL134" i="8"/>
  <c r="AL133" i="8"/>
  <c r="AL132" i="8"/>
  <c r="AL131" i="8"/>
  <c r="AL130" i="8"/>
  <c r="AL125" i="8"/>
  <c r="AL124" i="8"/>
  <c r="AL121" i="8"/>
  <c r="AL120" i="8"/>
  <c r="AL119" i="8"/>
  <c r="AL117" i="8"/>
  <c r="AL115" i="8"/>
  <c r="AL114" i="8"/>
  <c r="AL112" i="8"/>
  <c r="AL109" i="8"/>
  <c r="AL108" i="8"/>
  <c r="AL106" i="8"/>
  <c r="AL105" i="8"/>
  <c r="AL104" i="8"/>
  <c r="AL103" i="8"/>
  <c r="AL102" i="8"/>
  <c r="AL101" i="8"/>
  <c r="AL99" i="8"/>
  <c r="AL98" i="8"/>
  <c r="AL90" i="8"/>
  <c r="AL89" i="8"/>
  <c r="AL81" i="8"/>
  <c r="AL80" i="8"/>
  <c r="AL79" i="8"/>
  <c r="AL76" i="8"/>
  <c r="AL75" i="8"/>
  <c r="AL74" i="8"/>
  <c r="AL73" i="8"/>
  <c r="AL71" i="8"/>
  <c r="AL69" i="8"/>
  <c r="AL67" i="8"/>
  <c r="AL66" i="8"/>
  <c r="AL65" i="8"/>
  <c r="AL64" i="8"/>
  <c r="AL63" i="8"/>
  <c r="AL62" i="8"/>
  <c r="AL61" i="8"/>
  <c r="AL60" i="8"/>
  <c r="AL59" i="8"/>
  <c r="AL58" i="8"/>
  <c r="AL57" i="8"/>
  <c r="AL56" i="8"/>
  <c r="AL50" i="8"/>
  <c r="AL49" i="8"/>
  <c r="AL46" i="8"/>
  <c r="AL45" i="8"/>
  <c r="AL44" i="8"/>
  <c r="AL43" i="8"/>
  <c r="AL40" i="8"/>
  <c r="AL35" i="8"/>
  <c r="AL30" i="8"/>
  <c r="A4" i="21" l="1"/>
  <c r="A6" i="21" l="1"/>
  <c r="A3" i="21"/>
  <c r="A2" i="21"/>
  <c r="A1" i="21"/>
  <c r="M11" i="20" l="1"/>
  <c r="J11" i="20"/>
  <c r="H11" i="20"/>
  <c r="A2" i="20"/>
  <c r="L11" i="20"/>
  <c r="K11" i="20"/>
  <c r="I11" i="20"/>
  <c r="A6" i="20"/>
  <c r="A4" i="20"/>
  <c r="A1" i="20"/>
  <c r="A6" i="19"/>
  <c r="A4" i="19"/>
  <c r="A2" i="19"/>
  <c r="A1" i="19"/>
  <c r="AI616" i="18"/>
  <c r="AH616" i="18"/>
  <c r="AG616" i="18"/>
  <c r="AF616" i="18"/>
  <c r="AE616" i="18"/>
  <c r="AD616" i="18"/>
  <c r="AC616" i="18"/>
  <c r="AB616" i="18"/>
  <c r="AA616" i="18"/>
  <c r="Z616" i="18"/>
  <c r="Y616" i="18"/>
  <c r="X616" i="18"/>
  <c r="W616" i="18"/>
  <c r="V616" i="18"/>
  <c r="U616" i="18"/>
  <c r="T616" i="18"/>
  <c r="S616" i="18"/>
  <c r="R616" i="18"/>
  <c r="Q616" i="18"/>
  <c r="P616" i="18"/>
  <c r="O616" i="18"/>
  <c r="N616" i="18"/>
  <c r="M616" i="18"/>
  <c r="L616" i="18"/>
  <c r="K616" i="18"/>
  <c r="J616" i="18"/>
  <c r="I616" i="18"/>
  <c r="H616" i="18"/>
  <c r="G616" i="18"/>
  <c r="F616" i="18"/>
  <c r="E616" i="18"/>
  <c r="D616" i="18"/>
  <c r="AJ614" i="18"/>
  <c r="AJ613" i="18"/>
  <c r="AJ612" i="18"/>
  <c r="AJ611" i="18"/>
  <c r="AJ610" i="18"/>
  <c r="AJ609" i="18"/>
  <c r="AJ608" i="18"/>
  <c r="AJ607" i="18"/>
  <c r="AJ606" i="18"/>
  <c r="AJ605" i="18"/>
  <c r="AJ604" i="18"/>
  <c r="AJ603" i="18"/>
  <c r="AJ602" i="18"/>
  <c r="AJ601" i="18"/>
  <c r="AJ600" i="18"/>
  <c r="AJ599" i="18"/>
  <c r="AJ598" i="18"/>
  <c r="AJ597" i="18"/>
  <c r="AJ596" i="18"/>
  <c r="AJ595" i="18"/>
  <c r="AJ594" i="18"/>
  <c r="AJ593" i="18"/>
  <c r="AJ592" i="18"/>
  <c r="AJ591" i="18"/>
  <c r="AJ590" i="18"/>
  <c r="AJ589" i="18"/>
  <c r="AJ588" i="18"/>
  <c r="AJ587" i="18"/>
  <c r="AJ586" i="18"/>
  <c r="AJ585" i="18"/>
  <c r="AJ584" i="18"/>
  <c r="AJ583" i="18"/>
  <c r="AJ582" i="18"/>
  <c r="AJ581" i="18"/>
  <c r="AJ580" i="18"/>
  <c r="AJ579" i="18"/>
  <c r="AJ578" i="18"/>
  <c r="AJ577" i="18"/>
  <c r="AJ576" i="18"/>
  <c r="AJ575" i="18"/>
  <c r="AJ574" i="18"/>
  <c r="AJ573" i="18"/>
  <c r="AJ572" i="18"/>
  <c r="AJ571" i="18"/>
  <c r="AJ570" i="18"/>
  <c r="AJ569" i="18"/>
  <c r="AJ568" i="18"/>
  <c r="AJ567" i="18"/>
  <c r="AJ566" i="18"/>
  <c r="AJ565" i="18"/>
  <c r="AJ564" i="18"/>
  <c r="AJ563" i="18"/>
  <c r="AJ562" i="18"/>
  <c r="AJ561" i="18"/>
  <c r="AJ560" i="18"/>
  <c r="AJ559" i="18"/>
  <c r="AJ558" i="18"/>
  <c r="AJ557" i="18"/>
  <c r="AJ556" i="18"/>
  <c r="AJ555" i="18"/>
  <c r="AJ554" i="18"/>
  <c r="AJ553" i="18"/>
  <c r="AJ552" i="18"/>
  <c r="AJ551" i="18"/>
  <c r="AJ550" i="18"/>
  <c r="AJ549" i="18"/>
  <c r="AJ548" i="18"/>
  <c r="AJ547" i="18"/>
  <c r="AJ546" i="18"/>
  <c r="AJ545" i="18"/>
  <c r="AJ544" i="18"/>
  <c r="AJ543" i="18"/>
  <c r="AJ542" i="18"/>
  <c r="AJ541" i="18"/>
  <c r="AJ540" i="18"/>
  <c r="AJ539" i="18"/>
  <c r="AJ538" i="18"/>
  <c r="AJ537" i="18"/>
  <c r="AJ536" i="18"/>
  <c r="AJ535" i="18"/>
  <c r="AJ534" i="18"/>
  <c r="AJ533" i="18"/>
  <c r="AJ532" i="18"/>
  <c r="AJ531" i="18"/>
  <c r="AJ530" i="18"/>
  <c r="AJ529" i="18"/>
  <c r="AJ528" i="18"/>
  <c r="AJ527" i="18"/>
  <c r="AJ526" i="18"/>
  <c r="AJ525" i="18"/>
  <c r="AJ524" i="18"/>
  <c r="AJ523" i="18"/>
  <c r="AJ522" i="18"/>
  <c r="AJ521" i="18"/>
  <c r="AJ520" i="18"/>
  <c r="AJ519" i="18"/>
  <c r="AJ518" i="18"/>
  <c r="AJ517" i="18"/>
  <c r="AJ516" i="18"/>
  <c r="AJ515" i="18"/>
  <c r="AJ514" i="18"/>
  <c r="AJ513" i="18"/>
  <c r="AJ512" i="18"/>
  <c r="AJ511" i="18"/>
  <c r="AJ510" i="18"/>
  <c r="AJ509" i="18"/>
  <c r="AJ508" i="18"/>
  <c r="AJ507" i="18"/>
  <c r="AJ506" i="18"/>
  <c r="AJ505" i="18"/>
  <c r="AJ504" i="18"/>
  <c r="AJ503" i="18"/>
  <c r="AJ502" i="18"/>
  <c r="AJ501" i="18"/>
  <c r="AJ500" i="18"/>
  <c r="AJ499" i="18"/>
  <c r="AJ498" i="18"/>
  <c r="AJ497" i="18"/>
  <c r="AJ496" i="18"/>
  <c r="AJ495" i="18"/>
  <c r="AJ494" i="18"/>
  <c r="AJ493" i="18"/>
  <c r="AJ492" i="18"/>
  <c r="AJ491" i="18"/>
  <c r="AJ490" i="18"/>
  <c r="AJ489" i="18"/>
  <c r="AJ488" i="18"/>
  <c r="AJ487" i="18"/>
  <c r="AJ486" i="18"/>
  <c r="AJ485" i="18"/>
  <c r="AJ484" i="18"/>
  <c r="AJ483" i="18"/>
  <c r="AJ482" i="18"/>
  <c r="AJ481" i="18"/>
  <c r="AJ480" i="18"/>
  <c r="AJ479" i="18"/>
  <c r="AJ478" i="18"/>
  <c r="AJ477" i="18"/>
  <c r="AJ476" i="18"/>
  <c r="AJ475" i="18"/>
  <c r="AJ474" i="18"/>
  <c r="AJ473" i="18"/>
  <c r="AJ472" i="18"/>
  <c r="AJ471" i="18"/>
  <c r="AJ470" i="18"/>
  <c r="AJ469" i="18"/>
  <c r="AJ468" i="18"/>
  <c r="AJ467" i="18"/>
  <c r="AJ466" i="18"/>
  <c r="AJ465" i="18"/>
  <c r="AJ464" i="18"/>
  <c r="AJ463" i="18"/>
  <c r="AJ462" i="18"/>
  <c r="AJ461" i="18"/>
  <c r="AJ460" i="18"/>
  <c r="AJ459" i="18"/>
  <c r="AJ458" i="18"/>
  <c r="AJ457" i="18"/>
  <c r="AJ456" i="18"/>
  <c r="AJ455" i="18"/>
  <c r="AJ454" i="18"/>
  <c r="AJ453" i="18"/>
  <c r="AJ452" i="18"/>
  <c r="AJ451" i="18"/>
  <c r="AJ450" i="18"/>
  <c r="AJ449" i="18"/>
  <c r="AJ448" i="18"/>
  <c r="AJ447" i="18"/>
  <c r="AJ446" i="18"/>
  <c r="AJ445" i="18"/>
  <c r="AJ444" i="18"/>
  <c r="AJ443" i="18"/>
  <c r="AJ442" i="18"/>
  <c r="AJ441" i="18"/>
  <c r="AJ440" i="18"/>
  <c r="AJ439" i="18"/>
  <c r="AJ438" i="18"/>
  <c r="AJ437" i="18"/>
  <c r="AJ436" i="18"/>
  <c r="AJ435" i="18"/>
  <c r="AJ434" i="18"/>
  <c r="AJ433" i="18"/>
  <c r="AJ432" i="18"/>
  <c r="AJ431" i="18"/>
  <c r="AJ430" i="18"/>
  <c r="AJ429" i="18"/>
  <c r="AJ428" i="18"/>
  <c r="AJ427" i="18"/>
  <c r="AJ426" i="18"/>
  <c r="AJ425" i="18"/>
  <c r="AJ424" i="18"/>
  <c r="AJ423" i="18"/>
  <c r="AJ422" i="18"/>
  <c r="AJ421" i="18"/>
  <c r="AJ420" i="18"/>
  <c r="AJ419" i="18"/>
  <c r="AJ418" i="18"/>
  <c r="AJ417" i="18"/>
  <c r="AJ416" i="18"/>
  <c r="AJ415" i="18"/>
  <c r="AJ414" i="18"/>
  <c r="AJ413" i="18"/>
  <c r="AJ412" i="18"/>
  <c r="AJ411" i="18"/>
  <c r="AJ410" i="18"/>
  <c r="AJ409" i="18"/>
  <c r="AJ408" i="18"/>
  <c r="AJ407" i="18"/>
  <c r="AJ406" i="18"/>
  <c r="AJ405" i="18"/>
  <c r="AJ404" i="18"/>
  <c r="AJ403" i="18"/>
  <c r="AJ402" i="18"/>
  <c r="AJ401" i="18"/>
  <c r="AJ400" i="18"/>
  <c r="AJ399" i="18"/>
  <c r="AJ398" i="18"/>
  <c r="AJ397" i="18"/>
  <c r="AJ396" i="18"/>
  <c r="AJ395" i="18"/>
  <c r="AJ394" i="18"/>
  <c r="AJ393" i="18"/>
  <c r="AJ392" i="18"/>
  <c r="AJ391" i="18"/>
  <c r="AJ390" i="18"/>
  <c r="AJ389" i="18"/>
  <c r="AJ388" i="18"/>
  <c r="AJ387" i="18"/>
  <c r="AJ386" i="18"/>
  <c r="AJ385" i="18"/>
  <c r="AJ384" i="18"/>
  <c r="AJ383" i="18"/>
  <c r="AJ382" i="18"/>
  <c r="AJ381" i="18"/>
  <c r="AJ380" i="18"/>
  <c r="AJ379" i="18"/>
  <c r="AJ378" i="18"/>
  <c r="AJ377" i="18"/>
  <c r="AJ376" i="18"/>
  <c r="AJ375" i="18"/>
  <c r="AJ374" i="18"/>
  <c r="AJ373" i="18"/>
  <c r="AJ372" i="18"/>
  <c r="AJ371" i="18"/>
  <c r="AJ370" i="18"/>
  <c r="AJ369" i="18"/>
  <c r="AJ368" i="18"/>
  <c r="AJ367" i="18"/>
  <c r="AJ366" i="18"/>
  <c r="AJ365" i="18"/>
  <c r="AJ364"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J329" i="18"/>
  <c r="AJ328" i="18"/>
  <c r="AJ327"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J292" i="18"/>
  <c r="AJ291" i="18"/>
  <c r="AJ290"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J255" i="18"/>
  <c r="AJ254" i="18"/>
  <c r="AJ253"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J218" i="18"/>
  <c r="AJ217" i="18"/>
  <c r="AJ216"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J181" i="18"/>
  <c r="AJ180" i="18"/>
  <c r="AJ179"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J144" i="18"/>
  <c r="AJ143" i="18"/>
  <c r="AJ142"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J107" i="18"/>
  <c r="AJ106" i="18"/>
  <c r="AJ105" i="18"/>
  <c r="AJ104" i="18"/>
  <c r="AJ103" i="18"/>
  <c r="AJ102" i="18"/>
  <c r="AJ101" i="18"/>
  <c r="AJ100" i="18"/>
  <c r="AJ99" i="18"/>
  <c r="AJ98" i="18"/>
  <c r="AJ97" i="18"/>
  <c r="AJ96" i="18"/>
  <c r="AJ95" i="18"/>
  <c r="AJ94" i="18"/>
  <c r="AJ93" i="18"/>
  <c r="AJ92" i="18"/>
  <c r="AJ91" i="18"/>
  <c r="AJ90" i="18"/>
  <c r="AJ89" i="18"/>
  <c r="AJ88" i="18"/>
  <c r="AJ87" i="18"/>
  <c r="AJ86" i="18"/>
  <c r="AJ85" i="18"/>
  <c r="AJ84" i="18"/>
  <c r="AJ83" i="18"/>
  <c r="AJ82" i="18"/>
  <c r="AJ81" i="18"/>
  <c r="AJ80" i="18"/>
  <c r="AJ79" i="18"/>
  <c r="AJ78" i="18"/>
  <c r="AJ77" i="18"/>
  <c r="AJ76" i="18"/>
  <c r="AJ75" i="18"/>
  <c r="AJ74" i="18"/>
  <c r="AJ73" i="18"/>
  <c r="AJ72" i="18"/>
  <c r="AJ71" i="18"/>
  <c r="AJ70" i="18"/>
  <c r="AJ69" i="18"/>
  <c r="AJ68" i="18"/>
  <c r="AJ67" i="18"/>
  <c r="AJ66" i="18"/>
  <c r="AJ65" i="18"/>
  <c r="AJ64" i="18"/>
  <c r="AJ63" i="18"/>
  <c r="AJ62" i="18"/>
  <c r="AJ61" i="18"/>
  <c r="AJ60" i="18"/>
  <c r="AJ59" i="18"/>
  <c r="AJ58" i="18"/>
  <c r="AJ57" i="18"/>
  <c r="AJ56" i="18"/>
  <c r="AJ55" i="18"/>
  <c r="AJ54" i="18"/>
  <c r="AJ53" i="18"/>
  <c r="AJ52" i="18"/>
  <c r="AJ51" i="18"/>
  <c r="AJ50" i="18"/>
  <c r="AJ49" i="18"/>
  <c r="AJ48" i="18"/>
  <c r="AJ47" i="18"/>
  <c r="AJ46" i="18"/>
  <c r="AJ45" i="18"/>
  <c r="AJ44" i="18"/>
  <c r="AJ43" i="18"/>
  <c r="AJ42" i="18"/>
  <c r="AJ41" i="18"/>
  <c r="AJ40" i="18"/>
  <c r="AJ39" i="18"/>
  <c r="AJ38" i="18"/>
  <c r="AJ37" i="18"/>
  <c r="AJ36" i="18"/>
  <c r="AJ35" i="18"/>
  <c r="AJ34" i="18"/>
  <c r="AJ33" i="18"/>
  <c r="AJ32" i="18"/>
  <c r="AJ31" i="18"/>
  <c r="AJ30" i="18"/>
  <c r="AJ29" i="18"/>
  <c r="AJ28" i="18"/>
  <c r="AJ27" i="18"/>
  <c r="AJ26" i="18"/>
  <c r="AJ25" i="18"/>
  <c r="AJ24" i="18"/>
  <c r="AJ23" i="18"/>
  <c r="AJ22" i="18"/>
  <c r="AJ21" i="18"/>
  <c r="AJ20" i="18"/>
  <c r="AJ19" i="18"/>
  <c r="AJ18" i="18"/>
  <c r="AJ17" i="18"/>
  <c r="AJ16" i="18"/>
  <c r="AJ15" i="18"/>
  <c r="AJ14" i="18"/>
  <c r="AJ13" i="18"/>
  <c r="AJ616" i="18" l="1"/>
  <c r="C22" i="3" l="1"/>
  <c r="C24" i="3"/>
  <c r="C25" i="3"/>
  <c r="C38" i="3"/>
  <c r="C21" i="3"/>
  <c r="AH16" i="3" l="1"/>
  <c r="B203" i="9"/>
  <c r="B151" i="9"/>
  <c r="AL11" i="8" l="1"/>
  <c r="AL615" i="8" s="1"/>
  <c r="B606" i="9" l="1"/>
  <c r="B605" i="9"/>
  <c r="B604" i="9"/>
  <c r="B603" i="9"/>
  <c r="B602" i="9"/>
  <c r="B601" i="9"/>
  <c r="B600" i="9"/>
  <c r="B599" i="9"/>
  <c r="B598" i="9"/>
  <c r="B597" i="9"/>
  <c r="B596" i="9"/>
  <c r="B595" i="9"/>
  <c r="B594" i="9"/>
  <c r="B593" i="9"/>
  <c r="B592" i="9"/>
  <c r="B591" i="9"/>
  <c r="B590" i="9"/>
  <c r="B589" i="9"/>
  <c r="B588" i="9"/>
  <c r="B587" i="9"/>
  <c r="B586" i="9"/>
  <c r="B585" i="9"/>
  <c r="B584" i="9"/>
  <c r="B583" i="9"/>
  <c r="B582" i="9"/>
  <c r="B581" i="9"/>
  <c r="B580" i="9"/>
  <c r="B579" i="9"/>
  <c r="B578" i="9"/>
  <c r="B577" i="9"/>
  <c r="B576" i="9"/>
  <c r="B575"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42" i="9"/>
  <c r="B441" i="9"/>
  <c r="B440" i="9"/>
  <c r="B439"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5" i="9"/>
  <c r="B24" i="9"/>
  <c r="B23" i="9"/>
  <c r="B22" i="9"/>
  <c r="B21" i="9"/>
  <c r="B20" i="9"/>
  <c r="B19" i="9"/>
  <c r="B18" i="9"/>
  <c r="B17" i="9"/>
  <c r="B16" i="9"/>
  <c r="B15" i="9"/>
  <c r="B14" i="9"/>
  <c r="B13" i="9"/>
  <c r="B12" i="9"/>
  <c r="B11" i="9"/>
  <c r="B10" i="9"/>
  <c r="B9" i="9"/>
  <c r="B8" i="9"/>
  <c r="B7" i="9"/>
  <c r="B6" i="9"/>
  <c r="B5" i="9"/>
  <c r="B4" i="9"/>
  <c r="B3" i="9"/>
  <c r="B2" i="9"/>
  <c r="F12" i="3" l="1"/>
  <c r="B154" i="9"/>
  <c r="B156" i="9"/>
</calcChain>
</file>

<file path=xl/comments1.xml><?xml version="1.0" encoding="utf-8"?>
<comments xmlns="http://schemas.openxmlformats.org/spreadsheetml/2006/main">
  <authors>
    <author>Eusebio Wilson Callisaya Fernandez</author>
  </authors>
  <commentList>
    <comment ref="H14" authorId="0" shapeId="0">
      <text>
        <r>
          <rPr>
            <b/>
            <sz val="9"/>
            <color indexed="10"/>
            <rFont val="Tahoma"/>
            <family val="2"/>
          </rPr>
          <t>INGRESE EL CÓDIGO INSTITUCIONAL DE SU ENTIDAD</t>
        </r>
      </text>
    </comment>
  </commentList>
</comments>
</file>

<file path=xl/comments2.xml><?xml version="1.0" encoding="utf-8"?>
<comments xmlns="http://schemas.openxmlformats.org/spreadsheetml/2006/main">
  <authors>
    <author>Eusebio Wilson Callisaya Fernandez</author>
  </authors>
  <commentList>
    <comment ref="A10" authorId="0" shapeId="0">
      <text>
        <r>
          <rPr>
            <b/>
            <sz val="16"/>
            <color indexed="81"/>
            <rFont val="Tahoma"/>
            <family val="2"/>
          </rPr>
          <t>Filtrar por su Codigo Institucional</t>
        </r>
        <r>
          <rPr>
            <sz val="16"/>
            <color indexed="81"/>
            <rFont val="Tahoma"/>
            <family val="2"/>
          </rPr>
          <t xml:space="preserve">
</t>
        </r>
      </text>
    </comment>
  </commentList>
</comments>
</file>

<file path=xl/comments3.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Filtrar por "Tipo", si tuviera varias Códigos de Operación</t>
        </r>
      </text>
    </comment>
  </commentList>
</comments>
</file>

<file path=xl/comments4.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Filtrar por "TIPO OP.", si tuviera varios Códigos de Operación.</t>
        </r>
      </text>
    </comment>
  </commentList>
</comments>
</file>

<file path=xl/comments5.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Verificar si corresponde a su D.A.</t>
        </r>
      </text>
    </comment>
  </commentList>
</comments>
</file>

<file path=xl/comments6.xml><?xml version="1.0" encoding="utf-8"?>
<comments xmlns="http://schemas.openxmlformats.org/spreadsheetml/2006/main">
  <authors>
    <author>Eusebio Wilson Callisaya Fernandez</author>
  </authors>
  <commentList>
    <comment ref="A8" authorId="0" shapeId="0">
      <text>
        <r>
          <rPr>
            <b/>
            <sz val="9"/>
            <color indexed="10"/>
            <rFont val="Tahoma"/>
            <family val="2"/>
          </rPr>
          <t>SEGUIR LOS PASOS EN ORDEN:</t>
        </r>
        <r>
          <rPr>
            <b/>
            <sz val="9"/>
            <color indexed="81"/>
            <rFont val="Tahoma"/>
            <family val="2"/>
          </rPr>
          <t xml:space="preserve">
1° Filtrar por su Codigo Institucional
2° Verificar si corresponde a su D.A.</t>
        </r>
      </text>
    </comment>
  </commentList>
</comments>
</file>

<file path=xl/comments7.xml><?xml version="1.0" encoding="utf-8"?>
<comments xmlns="http://schemas.openxmlformats.org/spreadsheetml/2006/main">
  <authors>
    <author>Eusebio Wilson Callisaya Fernandez</author>
  </authors>
  <commentList>
    <comment ref="A9" authorId="0" shapeId="0">
      <text>
        <r>
          <rPr>
            <b/>
            <sz val="9"/>
            <color indexed="10"/>
            <rFont val="Tahoma"/>
            <family val="2"/>
          </rPr>
          <t>SEGUIR LOS PASOS EN ORDEN</t>
        </r>
        <r>
          <rPr>
            <b/>
            <sz val="9"/>
            <color indexed="81"/>
            <rFont val="Tahoma"/>
            <family val="2"/>
          </rPr>
          <t xml:space="preserve">
1° Buscar su codigo institucional o seleccionar mediante el filtro
2° Para obtener el detalle, ingresar al sistema SIGEP e ingresar a la sgte ruta:
     - Perfil 248 - CONSULTAS GENERALES
           * Consultas SIGEP
           * Recursos
           * Reporte de Recursos
           * Reporte de Recursos Sin Imputación
           ** Insertar rango de fecha desde / hasta
            **Buscar Cuenta Contable (s/g columna descrita)</t>
        </r>
      </text>
    </comment>
  </commentList>
</comments>
</file>

<file path=xl/sharedStrings.xml><?xml version="1.0" encoding="utf-8"?>
<sst xmlns="http://schemas.openxmlformats.org/spreadsheetml/2006/main" count="40994" uniqueCount="14367">
  <si>
    <t xml:space="preserve">AL </t>
  </si>
  <si>
    <t>A:</t>
  </si>
  <si>
    <t>DESCRIPCIÓN</t>
  </si>
  <si>
    <t>BOD</t>
  </si>
  <si>
    <t>Boletas de Depósito</t>
  </si>
  <si>
    <t>C-21 o C-32</t>
  </si>
  <si>
    <t>CRV</t>
  </si>
  <si>
    <t>Créditos Varios</t>
  </si>
  <si>
    <t>SWF</t>
  </si>
  <si>
    <t>Créditos por SWIFT</t>
  </si>
  <si>
    <t>C-21</t>
  </si>
  <si>
    <t>COB</t>
  </si>
  <si>
    <t>C-31</t>
  </si>
  <si>
    <t>DEV</t>
  </si>
  <si>
    <t>Débitos Varios</t>
  </si>
  <si>
    <t>CVD</t>
  </si>
  <si>
    <t>Comisiones por Compra Venta de Divisas</t>
  </si>
  <si>
    <t>DDC</t>
  </si>
  <si>
    <t>Diferencial Cambiario</t>
  </si>
  <si>
    <t>C-21 o C-31</t>
  </si>
  <si>
    <t>NTI</t>
  </si>
  <si>
    <t>PTV</t>
  </si>
  <si>
    <t>Pago de Títulos - Valores</t>
  </si>
  <si>
    <t>RVL</t>
  </si>
  <si>
    <t>Revalorización en Moneda Nacional</t>
  </si>
  <si>
    <t>………………………………….</t>
  </si>
  <si>
    <t>PERÍODO EVALUADO DEL:</t>
  </si>
  <si>
    <t>CDI</t>
  </si>
  <si>
    <t>TRL</t>
  </si>
  <si>
    <t>Cambios de Imputación</t>
  </si>
  <si>
    <t>Transferencias entre Libretas</t>
  </si>
  <si>
    <r>
      <rPr>
        <b/>
        <sz val="7"/>
        <rFont val="Arial"/>
        <family val="2"/>
      </rPr>
      <t>Bolivianos</t>
    </r>
    <r>
      <rPr>
        <b/>
        <sz val="8"/>
        <rFont val="Arial"/>
        <family val="2"/>
      </rPr>
      <t xml:space="preserve">
(Bs)</t>
    </r>
  </si>
  <si>
    <t>TIPO (*)</t>
  </si>
  <si>
    <t>Corresponde a códigos de operación que afectan a las Cuentas Únicas del Tesoro (CUT) que se encuentran sin regularización por parte de la entidad durante el período evaluado.</t>
  </si>
  <si>
    <t>FORMULARIO DE COMUNICACIÓN DE OPERACIONES PENDIENTES (SIN REGULARIZACIÓN)</t>
  </si>
  <si>
    <t>FORM. Nº9. ACRD/R/V.1</t>
  </si>
  <si>
    <t>DIRECCIÓN ADMINISTRATIVA FINANCIERA</t>
  </si>
  <si>
    <t>DETALLE DE OPERACIONES SIN REGULARIZACIÓN</t>
  </si>
  <si>
    <t>QUE AFECTAN A LA CUENTA ÚNICA DEL TESORO EN BOLIVIANOS (CUT) No. 3987069001</t>
  </si>
  <si>
    <t>ÁREA DE CONCILIACIÓN Y RECOLECCIÓN DE DATOS</t>
  </si>
  <si>
    <t>COD.
ENT.</t>
  </si>
  <si>
    <t>ENTIDAD</t>
  </si>
  <si>
    <t>FECHA</t>
  </si>
  <si>
    <t>Nro. DOC.</t>
  </si>
  <si>
    <t>GLOSA</t>
  </si>
  <si>
    <t>DÉBITOS</t>
  </si>
  <si>
    <t>CRÉDITOS</t>
  </si>
  <si>
    <t>IMPORTE</t>
  </si>
  <si>
    <t>Estado Actual</t>
  </si>
  <si>
    <t>Vicepresidencia del Estado Plurinacional</t>
  </si>
  <si>
    <t>Ministerio de Relaciones Exteriores</t>
  </si>
  <si>
    <t>Ministerio de Gobierno</t>
  </si>
  <si>
    <t>Ministerio de Educación</t>
  </si>
  <si>
    <t>Ministerio de Defensa</t>
  </si>
  <si>
    <t>Ministerio de la Presidencia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</si>
  <si>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</si>
  <si>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</si>
  <si>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</si>
  <si>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</si>
  <si>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</si>
  <si>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</si>
  <si>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</si>
  <si>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</si>
  <si>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</si>
  <si>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</si>
  <si>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</si>
  <si>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Defensa Legal del Estado</t>
  </si>
  <si>
    <t>Ministerio de Obras Públicas, Servicios y Vivienda</t>
  </si>
  <si>
    <t>Ministerio de Medio Ambiente y Agua</t>
  </si>
  <si>
    <t>Ministerio de Comunicación</t>
  </si>
  <si>
    <t>Consejo Supremo de Defensa Plurinacional</t>
  </si>
  <si>
    <t>Tesoro General de la Nación</t>
  </si>
  <si>
    <t>Orquesta Sinfónica Nacional</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</si>
  <si>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</si>
  <si>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</si>
  <si>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</si>
  <si>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</si>
  <si>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</si>
  <si>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</si>
  <si>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</si>
  <si>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</si>
  <si>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</si>
  <si>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</si>
  <si>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</si>
  <si>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</si>
  <si>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</si>
  <si>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</si>
  <si>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</si>
  <si>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</si>
  <si>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</si>
  <si>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</si>
  <si>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</si>
  <si>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</si>
  <si>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Autónoma Tomás Frías</t>
  </si>
  <si>
    <t>Universidad Nacional Siglo XX</t>
  </si>
  <si>
    <t>Universidad Autónoma Juan Misael Saracho</t>
  </si>
  <si>
    <t>Universidad Autónoma Gabriel René Moreno</t>
  </si>
  <si>
    <t>Universidad Autónoma del Beni José  Ballivián</t>
  </si>
  <si>
    <t>Universidad Amazónica de Pando</t>
  </si>
  <si>
    <t>Consejo Nacional del Cine</t>
  </si>
  <si>
    <t>Proyecto Sucre Ciudad Universitaria</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</si>
  <si>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</si>
  <si>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</si>
  <si>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</si>
  <si>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</si>
  <si>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</si>
  <si>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</si>
  <si>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</si>
  <si>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</si>
  <si>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</si>
  <si>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</si>
  <si>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</si>
  <si>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</si>
  <si>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Autoridad Jurisdiccional Administrativa Minera</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</si>
  <si>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</si>
  <si>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</si>
  <si>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</si>
  <si>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</si>
  <si>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</si>
  <si>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</si>
  <si>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</si>
  <si>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</si>
  <si>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</si>
  <si>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</si>
  <si>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</si>
  <si>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</si>
  <si>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</si>
  <si>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Insumos Bolivia</t>
  </si>
  <si>
    <t>Serv. Nal. para la Sostenibilidad en Saneamiento Básico</t>
  </si>
  <si>
    <t>Servicio Estatal de Autonomías</t>
  </si>
  <si>
    <t>Zona Franca Comercial e Industrial de Cobija</t>
  </si>
  <si>
    <t>Servicio Geológico Minero</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</si>
  <si>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</si>
  <si>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</si>
  <si>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</si>
  <si>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</si>
  <si>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</si>
  <si>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</si>
  <si>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</si>
  <si>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</si>
  <si>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</si>
  <si>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</si>
  <si>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</si>
  <si>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</si>
  <si>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</si>
  <si>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</si>
  <si>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</si>
  <si>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</si>
  <si>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</si>
  <si>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</si>
  <si>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</si>
  <si>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</si>
  <si>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</si>
  <si>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Aduana Nacional</t>
  </si>
  <si>
    <t>Fondo Nacional de Inversión Productiva y Social</t>
  </si>
  <si>
    <t>Servicio Nacional de Riego</t>
  </si>
  <si>
    <t>Mutual de Seguros del Policía</t>
  </si>
  <si>
    <t>Servicio de Impuestos Nacionales</t>
  </si>
  <si>
    <t>Administradora Boliviana de Carreteras</t>
  </si>
  <si>
    <t>Vías Bolivia</t>
  </si>
  <si>
    <t>Fundación Cultural del Banco Central de Bolivia</t>
  </si>
  <si>
    <t>Univ. Indígena Bol. Comun. Intercultl Prod. Tupak Katari</t>
  </si>
  <si>
    <t>Univ. Indígena Bol. Comun. Intercult Prod. Casimiro Huanca</t>
  </si>
  <si>
    <t>Univ. Indígena Bol. Comun. Intercult Prod. Apiaguaiki Tupa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</si>
  <si>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</si>
  <si>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</si>
  <si>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</si>
  <si>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</si>
  <si>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</si>
  <si>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</si>
  <si>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</si>
  <si>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</si>
  <si>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</si>
  <si>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</si>
  <si>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</si>
  <si>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</si>
  <si>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</si>
  <si>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</si>
  <si>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</si>
  <si>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</si>
  <si>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</si>
  <si>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</si>
  <si>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</si>
  <si>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</si>
  <si>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</si>
  <si>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</si>
  <si>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</si>
  <si>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</si>
  <si>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</si>
  <si>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</si>
  <si>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</si>
  <si>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</si>
  <si>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</si>
  <si>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</si>
  <si>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</si>
  <si>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</si>
  <si>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</si>
  <si>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</si>
  <si>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</si>
  <si>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</si>
  <si>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</si>
  <si>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</si>
  <si>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</si>
  <si>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</si>
  <si>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</si>
  <si>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</si>
  <si>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</si>
  <si>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</si>
  <si>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Yacimientos Petrolíferos Fiscales Bolivianos</t>
  </si>
  <si>
    <t>Empresa Nacional de Electricidad</t>
  </si>
  <si>
    <t>Corporación Minera de Bolivia</t>
  </si>
  <si>
    <t>Empresa Metalúrgica VINTO - Nacionalizada</t>
  </si>
  <si>
    <t>Empresa Nacional de Ferrocarriles - Residual</t>
  </si>
  <si>
    <t>Empresa de Correos de Bolivia</t>
  </si>
  <si>
    <t>Transportes Aéreos Bolivianos</t>
  </si>
  <si>
    <t>Bolivia TV</t>
  </si>
  <si>
    <t>Corporación de las Fuerzas Armadas p/ el Des. Nacional</t>
  </si>
  <si>
    <t>Empresa Naviera Boliviana</t>
  </si>
  <si>
    <t>Empresa de Apoyo a la Producción de Alimentos</t>
  </si>
  <si>
    <t>Empresa Siderúrgica del Mutún</t>
  </si>
  <si>
    <t>Lácteos de Bolivia</t>
  </si>
  <si>
    <t>Papeles de Bolivia</t>
  </si>
  <si>
    <t>Cartones de Bolivia</t>
  </si>
  <si>
    <t>Boliviana de Aviación</t>
  </si>
  <si>
    <t>Empresa Púb. Nal. Estratégica Cementos de Bolivia</t>
  </si>
  <si>
    <t>Depósitos Aduaneros Bolivianos</t>
  </si>
  <si>
    <t>Empresa Púb. Nal. Estratégica Azúcar de Bolivia - Bermejo</t>
  </si>
  <si>
    <t>Empresa Boliviana de Almendras y Derivados</t>
  </si>
  <si>
    <t>Empresa Boliviana de Industrializacion de Hidrocarburos</t>
  </si>
  <si>
    <t>Agencia Boliviana Espacial</t>
  </si>
  <si>
    <t>Empresa Azucarera San Buenaventura</t>
  </si>
  <si>
    <t>Empresa Pública Nacional Textil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</si>
  <si>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</si>
  <si>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</si>
  <si>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</si>
  <si>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</si>
  <si>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</si>
  <si>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</si>
  <si>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Misicuni</t>
  </si>
  <si>
    <t>Empresa Púb. Deptal. Hotel Terminal-Terminal de Buses Oruro</t>
  </si>
  <si>
    <t>Asamblea Legislativa Plurinacional</t>
  </si>
  <si>
    <t>Órgano Judicial</t>
  </si>
  <si>
    <t>Tribunal Constitucional Plurinacional</t>
  </si>
  <si>
    <t>Órgano Electoral Plurinacional</t>
  </si>
  <si>
    <t>Contraloria General del Estado</t>
  </si>
  <si>
    <t>Ministerio Público</t>
  </si>
  <si>
    <t>Defensoría del Pueblo</t>
  </si>
  <si>
    <t>Procuraduría General del Estado</t>
  </si>
  <si>
    <t>Empresa Tarijeña del Gas</t>
  </si>
  <si>
    <t>Complejo Agroindustrial Buena Vista</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</si>
  <si>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</si>
  <si>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</si>
  <si>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</si>
  <si>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</si>
  <si>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</si>
  <si>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</si>
  <si>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</si>
  <si>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</si>
  <si>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</si>
  <si>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</si>
  <si>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</si>
  <si>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</si>
  <si>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</si>
  <si>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</si>
  <si>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</si>
  <si>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</si>
  <si>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</si>
  <si>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</si>
  <si>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Vivienda</t>
  </si>
  <si>
    <t>Banco Central de Bolivia</t>
  </si>
  <si>
    <t>Sector Privado</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</si>
  <si>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</si>
  <si>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</si>
  <si>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</si>
  <si>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</si>
  <si>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</si>
  <si>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</si>
  <si>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</si>
  <si>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</si>
  <si>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</si>
  <si>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</si>
  <si>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</si>
  <si>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</si>
  <si>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</si>
  <si>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</si>
  <si>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</si>
  <si>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</si>
  <si>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</si>
  <si>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</si>
  <si>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</si>
  <si>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</si>
  <si>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</si>
  <si>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</si>
  <si>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</si>
  <si>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</si>
  <si>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</si>
  <si>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</si>
  <si>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</si>
  <si>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</si>
  <si>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</si>
  <si>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</si>
  <si>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</si>
  <si>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</si>
  <si>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</si>
  <si>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</si>
  <si>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</si>
  <si>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</si>
  <si>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</si>
  <si>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</si>
  <si>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</si>
  <si>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</si>
  <si>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</si>
  <si>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</si>
  <si>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</si>
  <si>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</si>
  <si>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</si>
  <si>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</si>
  <si>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</si>
  <si>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</si>
  <si>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</si>
  <si>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</si>
  <si>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</si>
  <si>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</si>
  <si>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</si>
  <si>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</si>
  <si>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</si>
  <si>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</si>
  <si>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</si>
  <si>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</si>
  <si>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</si>
  <si>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</si>
  <si>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</si>
  <si>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</si>
  <si>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</si>
  <si>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</si>
  <si>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</si>
  <si>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</si>
  <si>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</si>
  <si>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</si>
  <si>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</si>
  <si>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</si>
  <si>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</si>
  <si>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</si>
  <si>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</si>
  <si>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</si>
  <si>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</si>
  <si>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</si>
  <si>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</si>
  <si>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</si>
  <si>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</si>
  <si>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</si>
  <si>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</si>
  <si>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</si>
  <si>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</si>
  <si>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</si>
  <si>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</si>
  <si>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</si>
  <si>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</si>
  <si>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</si>
  <si>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</si>
  <si>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</si>
  <si>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</si>
  <si>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</si>
  <si>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</si>
  <si>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</si>
  <si>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</si>
  <si>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</si>
  <si>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</si>
  <si>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</si>
  <si>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</si>
  <si>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</si>
  <si>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</si>
  <si>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</si>
  <si>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</si>
  <si>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</si>
  <si>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</si>
  <si>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</si>
  <si>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</si>
  <si>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</si>
  <si>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</si>
  <si>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</si>
  <si>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</si>
  <si>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</si>
  <si>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</si>
  <si>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</si>
  <si>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</si>
  <si>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</si>
  <si>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</si>
  <si>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</si>
  <si>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</si>
  <si>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</si>
  <si>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</si>
  <si>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</si>
  <si>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</si>
  <si>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</si>
  <si>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</si>
  <si>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</si>
  <si>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</si>
  <si>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</si>
  <si>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</si>
  <si>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</si>
  <si>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</si>
  <si>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</si>
  <si>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</si>
  <si>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</si>
  <si>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Villa Gualberto Villarroel</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</si>
  <si>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</si>
  <si>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</si>
  <si>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</si>
  <si>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</si>
  <si>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</si>
  <si>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</si>
  <si>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</si>
  <si>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</si>
  <si>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</si>
  <si>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</si>
  <si>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</si>
  <si>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</si>
  <si>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</si>
  <si>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</si>
  <si>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</si>
  <si>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</si>
  <si>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</si>
  <si>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</si>
  <si>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</si>
  <si>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</si>
  <si>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</si>
  <si>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</si>
  <si>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</si>
  <si>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</si>
  <si>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</si>
  <si>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</si>
  <si>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</si>
  <si>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</si>
  <si>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</si>
  <si>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</si>
  <si>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</si>
  <si>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</si>
  <si>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</si>
  <si>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</si>
  <si>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</si>
  <si>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</si>
  <si>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</si>
  <si>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</si>
  <si>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</si>
  <si>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</si>
  <si>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</si>
  <si>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</si>
  <si>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</si>
  <si>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</si>
  <si>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</si>
  <si>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</si>
  <si>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</si>
  <si>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</si>
  <si>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</si>
  <si>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</si>
  <si>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</si>
  <si>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</si>
  <si>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</si>
  <si>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</si>
  <si>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</si>
  <si>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</si>
  <si>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</si>
  <si>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</si>
  <si>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</si>
  <si>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</si>
  <si>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</si>
  <si>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</si>
  <si>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</si>
  <si>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</si>
  <si>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</si>
  <si>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</si>
  <si>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</si>
  <si>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</si>
  <si>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</si>
  <si>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</si>
  <si>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</si>
  <si>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</si>
  <si>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</si>
  <si>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</si>
  <si>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</si>
  <si>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</si>
  <si>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</si>
  <si>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</si>
  <si>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</si>
  <si>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</si>
  <si>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</si>
  <si>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</si>
  <si>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</si>
  <si>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</si>
  <si>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</si>
  <si>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</si>
  <si>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</si>
  <si>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</si>
  <si>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</si>
  <si>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</si>
  <si>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</si>
  <si>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</si>
  <si>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</si>
  <si>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</si>
  <si>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</si>
  <si>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</si>
  <si>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</si>
  <si>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</si>
  <si>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</si>
  <si>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</si>
  <si>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</si>
  <si>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</si>
  <si>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</si>
  <si>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</si>
  <si>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</si>
  <si>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</si>
  <si>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</si>
  <si>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</si>
  <si>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</si>
  <si>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</si>
  <si>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</si>
  <si>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</si>
  <si>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</si>
  <si>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</si>
  <si>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</si>
  <si>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</si>
  <si>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</si>
  <si>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</si>
  <si>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</si>
  <si>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</si>
  <si>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</si>
  <si>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</si>
  <si>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</si>
  <si>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</si>
  <si>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</si>
  <si>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</si>
  <si>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</si>
  <si>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</si>
  <si>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</si>
  <si>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</si>
  <si>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</si>
  <si>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</si>
  <si>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</si>
  <si>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</si>
  <si>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</si>
  <si>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</si>
  <si>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</si>
  <si>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</si>
  <si>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</si>
  <si>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</si>
  <si>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</si>
  <si>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</si>
  <si>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</si>
  <si>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</si>
  <si>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</si>
  <si>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</si>
  <si>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</si>
  <si>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</si>
  <si>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</si>
  <si>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</si>
  <si>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</si>
  <si>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</si>
  <si>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</si>
  <si>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</si>
  <si>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</si>
  <si>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</si>
  <si>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</si>
  <si>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</si>
  <si>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</si>
  <si>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</si>
  <si>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</si>
  <si>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</si>
  <si>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</si>
  <si>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</si>
  <si>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</si>
  <si>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</si>
  <si>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</si>
  <si>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</si>
  <si>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</si>
  <si>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</si>
  <si>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</si>
  <si>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</si>
  <si>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</si>
  <si>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</si>
  <si>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</si>
  <si>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</si>
  <si>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</si>
  <si>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</si>
  <si>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</si>
  <si>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</si>
  <si>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</si>
  <si>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</si>
  <si>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</si>
  <si>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</si>
  <si>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</si>
  <si>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</si>
  <si>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</si>
  <si>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</si>
  <si>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</si>
  <si>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</si>
  <si>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</si>
  <si>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</si>
  <si>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</si>
  <si>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</si>
  <si>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</si>
  <si>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</si>
  <si>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</si>
  <si>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</si>
  <si>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</si>
  <si>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</si>
  <si>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</si>
  <si>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</si>
  <si>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</si>
  <si>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</si>
  <si>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</si>
  <si>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</si>
  <si>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</si>
  <si>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</si>
  <si>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</si>
  <si>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</si>
  <si>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</si>
  <si>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EMPRESA MUNICIPAL DE ASEO DE EL ALTO</t>
  </si>
  <si>
    <t>ENTIDAD MATADERO FRIGORIFICO MUNICIPAL DE TARIJA</t>
  </si>
  <si>
    <t>ENTIDAD ASEO MUNICIPAL DE TARIJA</t>
  </si>
  <si>
    <t>ENTIDAD OBRAS PUBLICAS MUNICIPALES DE TARIJA</t>
  </si>
  <si>
    <t>ENTIDAD ORDENAMIENTO TERRITORIAL DE TARIJA</t>
  </si>
  <si>
    <t>ENTIDAD ORDEN Y SEGURIDAD CIUDADANA MUNICIPAL DE TARIJA</t>
  </si>
  <si>
    <t>EMPRESA MUNICIPAL AUTONOMA DE AGUA POTABLE Y ALCANTARILLADO  DE YACUIBA</t>
  </si>
  <si>
    <t>Federación de Asociaciones Municipales de Bolivia</t>
  </si>
  <si>
    <t>99 - 01</t>
  </si>
  <si>
    <t>DIRECCIÓN GENERAL DE PROGRAMACIÓN Y OPERACIONES DEL TESORO</t>
  </si>
  <si>
    <t>99 - 02</t>
  </si>
  <si>
    <t>99 - 03</t>
  </si>
  <si>
    <t>DIRECCIÓN GENERAL DE CRÉDITO PÚBLICO</t>
  </si>
  <si>
    <t>99 - 04</t>
  </si>
  <si>
    <t>DIRECCIÓN GENERAL DE ADMINISTRACIÓN Y FINANZAS TERRITORIALES</t>
  </si>
  <si>
    <t>99 - 07</t>
  </si>
  <si>
    <t>DIRECCIÓN GENERAL DE PENSIONES Y JUBILACIONES</t>
  </si>
  <si>
    <t>AFP</t>
  </si>
  <si>
    <t>ACREEDORES</t>
  </si>
  <si>
    <t>CONTA</t>
  </si>
  <si>
    <t>AREA DE CONTABILIDAD</t>
  </si>
  <si>
    <t>N/I</t>
  </si>
  <si>
    <t>QUE AFECTAN A LA CUENTA UNICA DEL TESORO (CUT) EN DOLARES AMERICANOS No. 5970034001</t>
  </si>
  <si>
    <t>AREA DE CONCILIACION Y RECOLECCION DE DATOS</t>
  </si>
  <si>
    <t>Nro Doc</t>
  </si>
  <si>
    <t>Prev.</t>
  </si>
  <si>
    <t>CDT</t>
  </si>
  <si>
    <t>DA</t>
  </si>
  <si>
    <t>Nro. 
TRL</t>
  </si>
  <si>
    <t>Nro. 
LIBRETA</t>
  </si>
  <si>
    <t>CRÉDITO</t>
  </si>
  <si>
    <t>DÉBITO</t>
  </si>
  <si>
    <t>Sin  nombre</t>
  </si>
  <si>
    <t>NO IDENTIFICADO</t>
  </si>
  <si>
    <t>TRANSFERENCIAS ENTRE LIBRETAS - NO CONTABILIZABLES Y EXCEPCIONALES</t>
  </si>
  <si>
    <t>TOTAL</t>
  </si>
  <si>
    <t>TOTALES</t>
  </si>
  <si>
    <t>DETALLE DE OPERACIONES SIN REGULARIZACIÓN POR ENTIDADES</t>
  </si>
  <si>
    <t>(EXPRESADO EN BOLIVIANOS)</t>
  </si>
  <si>
    <t>CUT Bs</t>
  </si>
  <si>
    <t>CUT $US</t>
  </si>
  <si>
    <t>COD.</t>
  </si>
  <si>
    <t>RESP.</t>
  </si>
  <si>
    <t>TOTAL PENDIENTES</t>
  </si>
  <si>
    <t>TIPO OP.</t>
  </si>
  <si>
    <t>DEBITO USD</t>
  </si>
  <si>
    <t>CRÉDITO USD</t>
  </si>
  <si>
    <t>TOTAL USD</t>
  </si>
  <si>
    <t>DEBITO BS</t>
  </si>
  <si>
    <t>CREDITO BS</t>
  </si>
  <si>
    <t>TOTAL BS</t>
  </si>
  <si>
    <t>ESTADO ACTUAL</t>
  </si>
  <si>
    <t>CONSIDERACIONES GENERALES DEL FORMULARIO</t>
  </si>
  <si>
    <t>El formulario de Operaciones Pendientes en la CUT tiene por objetivo, comunicar que en el período evaluado su Entidad no ha regularizado operaciones mediante el registro de C-21's, C-31's o C-32’s en el SIGMA, por lo que se solicita revisar los anexos adjuntos y evaluar las operaciones a ser regularizadas por la entidad. Concluido el registro debe comunicar a la Dirección General de Contabilidad Fiscal – DGCF para su respectiva conciliación concluyendo el ciclo integrado del SIGMA. Cabe aclarar que el FORMULARIO es un medio de comunicación y alerta, mas no se constituye en un documento de respaldo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del mismo a la Dirección General de Contabilidad Fiscal (Disposición Final Segunda de la Ley Nº614).</t>
  </si>
  <si>
    <r>
      <t xml:space="preserve">Asimismo se aclara que los anexos de operaciones pendientes han sido identificados según la información descrita en las glosas de extractos bancarios de la CUT en el SIGMA,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9"/>
        <color theme="1"/>
        <rFont val="Calibri"/>
        <family val="2"/>
      </rPr>
      <t>no identificados</t>
    </r>
    <r>
      <rPr>
        <sz val="9"/>
        <color theme="1"/>
        <rFont val="Calibri"/>
        <family val="2"/>
      </rPr>
      <t xml:space="preserve"> se comunicarán periódicamente en el </t>
    </r>
    <r>
      <rPr>
        <b/>
        <u/>
        <sz val="9"/>
        <color theme="1"/>
        <rFont val="Calibri"/>
        <family val="2"/>
      </rPr>
      <t>PORTAL</t>
    </r>
    <r>
      <rPr>
        <sz val="9"/>
        <color theme="1"/>
        <rFont val="Calibri"/>
        <family val="2"/>
      </rPr>
      <t xml:space="preserve"> de comunicados del </t>
    </r>
    <r>
      <rPr>
        <b/>
        <u/>
        <sz val="9"/>
        <color theme="1"/>
        <rFont val="Calibri"/>
        <family val="2"/>
      </rPr>
      <t>SIGMA</t>
    </r>
    <r>
      <rPr>
        <sz val="9"/>
        <color theme="1"/>
        <rFont val="Calibri"/>
        <family val="2"/>
      </rPr>
      <t>.</t>
    </r>
  </si>
  <si>
    <t>Las operaciones en las CUT’s en moneda Bolivianos y Dólares, ambas deben ser registradas en moneda Nacional “Bolivianos”, tomando en para el caso de operaciones originadas en moneda extranjera “Dólares” se debe incorporar la Fecha de extracto, Tipo de Cambio de "Compra".</t>
  </si>
  <si>
    <t>A continuación se describe los códigos de operación que afectan a la Cuenta Única del Tesoro:</t>
  </si>
  <si>
    <t>BOD Boletas de Depósito</t>
  </si>
  <si>
    <t>• Corresponden a depósitos realizados a la Cuenta Única del Tesoro (CUT) que indican en la glosa la entidad beneficiaria o el número de Libreta específica.</t>
  </si>
  <si>
    <t>• Las Boletas de Depósito se regularizan en el SIGMA mediante comprobantes presupuestarios C-21's por el reconocimiento del ingreso y C-32's cuando la Boleta de Depósito sea utilizada para la reversión de comprobantes de pago C-31's.</t>
  </si>
  <si>
    <t>CRV Créditos Varios</t>
  </si>
  <si>
    <t xml:space="preserve">•  Son operaciones de créditos o abonos en la CUT, correspondientes a Notas de Crédito, Transferencias y Traspasos a la CUT. </t>
  </si>
  <si>
    <t>• En base a los antecedentes que originaron la operación la entidad deberá realizar los registros de C-21's presupuestarios, según el presupuesto de recursos asignado en la gestión vigente. Para el registro de Donaciones deberá describir en la glosa los documentos que originaron la operación: el número de convenio o contrato, nombre del programa o proyecto a ejecutar y otros que permita identificarla correctamente. Para Créditos Externos, deberán elaborar el comprobante manual C-21 CIP (s/g formato Excel) el mismo debe ser remitido a la DGCF con las firmas respectivas para su CONCILIACIÓN, con los documentos de respaldos necesarios.</t>
  </si>
  <si>
    <t>SWF Créditos por SWIFT</t>
  </si>
  <si>
    <t xml:space="preserve">• Son créditos originados por desembolsos del exterior (transferencias internacionales) provenientes de préstamos, donaciones, etc. </t>
  </si>
  <si>
    <t>• La entidad deberá realizar la regularización estas operaciones en el SIGMA en base a las mismas consideraciones de los Créditos Varios (CRV).</t>
  </si>
  <si>
    <t>COB  Comisiones Bancarias Administrativas</t>
  </si>
  <si>
    <t>• Son débitos que realiza el BCB por el cobro comisiones bancarias por las operaciones que se realizan en la CUT.</t>
  </si>
  <si>
    <t>• Regularizar las comisiones bancarias mediante C-31 de "Regularización" afectando el presupuesto del gasto (Fuentes: 11, 20, 80 y 70) según corresponda.</t>
  </si>
  <si>
    <t>DEV  Débitos Varios</t>
  </si>
  <si>
    <t>• Débitos efectuados que fueron solicitadas por la entidad, generadas por las transferencias o por cargos bancarios que realiza el BCB.</t>
  </si>
  <si>
    <t>• En base a los antecedentes la entidad deberá realizar el registro C-31 de "Regularización" según el presupuesto de gasto. Para las transferencias de recursos al TGN deberá describir en la glosa el origen de los recursos: notas, normativa aplicada, periodo recaudado, etc.</t>
  </si>
  <si>
    <r>
      <t>CVD  Comisiones por Compra Venta de Divisas</t>
    </r>
    <r>
      <rPr>
        <b/>
        <sz val="8"/>
        <color theme="1"/>
        <rFont val="Calibri"/>
        <family val="2"/>
      </rPr>
      <t xml:space="preserve">   </t>
    </r>
  </si>
  <si>
    <t>• Corresponde a débitos por comisiones que cobra el BCB a las operaciones que requieren compra - venta de divisas.</t>
  </si>
  <si>
    <t>• La entidad realizará la regularización de estas operaciones en base a las mismas consideraciones de las Comisiones Bancarias Administrativas (COB).</t>
  </si>
  <si>
    <t>DDC  Diferencial Cambiario</t>
  </si>
  <si>
    <t>• Débitos o créditos que realiza el BCB por las diferencias cambiarias positivas o negativas provenientes de operaciones en moneda extranjera.</t>
  </si>
  <si>
    <t>• Según el saldo (de débito o crédito) la entidad realizará los registros de C-21, C-31 o C-32 presupuestarios de "Regularización" en el SIGMA.</t>
  </si>
  <si>
    <t xml:space="preserve">NTI  Nota Impresa de Pago Deuda Pública </t>
  </si>
  <si>
    <t>• Débitos generados por el pago del servicio de la deuda pública.</t>
  </si>
  <si>
    <t>• Estas operaciones se regularizan mediante comprobante C-31 de "Regularización" afectando el presupuesto asignando en la gestión vigente.</t>
  </si>
  <si>
    <r>
      <t>PTV  Pago de Títulos - Valores</t>
    </r>
    <r>
      <rPr>
        <b/>
        <sz val="8"/>
        <color theme="1"/>
        <rFont val="Calibri"/>
        <family val="2"/>
      </rPr>
      <t xml:space="preserve"> </t>
    </r>
  </si>
  <si>
    <t>• Son débitos provenientes de pagos o cancelación de títulos valores que realiza el BCB a través de operaciones de débito a cuentas del TGN.</t>
  </si>
  <si>
    <t>RVL  Revalorización en Moneda Nacional</t>
  </si>
  <si>
    <t>• Débitos o créditos que aplica el BCB por la revalorización de la moneda nacional por efectos de la variación del valor en moneda de origen (moneda extranjera).</t>
  </si>
  <si>
    <t>• Según el saldo (ganancia o pérdida) se realizan los registros C-21 o C-31 presupuestarios previendo la debida asignación presupuestaria de las pérdidas; por lo que se recomienda realizar seguimiento continuo para tomar acciones oportunas.</t>
  </si>
  <si>
    <t>CDI  Cambios de Imputación</t>
  </si>
  <si>
    <t>• Corresponde a ingresos automáticos (C-21 SIP – Aux. Grupos 59100 al 59900) generados por Recaudaciones (depósitos) diarios en Cuenta(s) recaudadora(s).</t>
  </si>
  <si>
    <t>• Corresponde a ingresos generados (C-21 SIP – Aux. 59300) por pagos PEC de cualquier otra entidad del sector público.</t>
  </si>
  <si>
    <t>• A estas operaciones se las debe asignar el Presupuesto de Recursos, siempre y cuando no corresponda a un depósito erróneo o disminución de algún exigible.</t>
  </si>
  <si>
    <t>TRL  Transferencias entre Libretas</t>
  </si>
  <si>
    <t>• Corresponde a créditos y/o débitos generados a requerimiento de la entidad, previa evaluación de sus analistas.</t>
  </si>
  <si>
    <t>• Estas operaciones se regulariza de dos formas:</t>
  </si>
  <si>
    <r>
      <t>-</t>
    </r>
    <r>
      <rPr>
        <sz val="7"/>
        <color theme="1"/>
        <rFont val="Times New Roman"/>
        <family val="1"/>
      </rPr>
      <t xml:space="preserve">           </t>
    </r>
    <r>
      <rPr>
        <sz val="8"/>
        <color theme="1"/>
        <rFont val="Calibri"/>
        <family val="2"/>
      </rPr>
      <t>Con Presupuesto, ingreso o gasto cuando corresponda, elaborar el registro C21 o C31.</t>
    </r>
  </si>
  <si>
    <r>
      <t>-</t>
    </r>
    <r>
      <rPr>
        <sz val="7"/>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</si>
  <si>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r>
      <t xml:space="preserve">Nota importante: </t>
    </r>
    <r>
      <rPr>
        <sz val="8"/>
        <color theme="1"/>
        <rFont val="Calibri"/>
        <family val="2"/>
      </rPr>
      <t>Los casos especiales no descritos anteriormente que puedan implicar otra forma de regularización deben ser coordinados con la Dirección General de Contabilidad Fiscal.</t>
    </r>
  </si>
  <si>
    <t>Vicepresidencia Del Estado Plurinacional</t>
  </si>
  <si>
    <t>Ministerio De Relaciones Exteriores</t>
  </si>
  <si>
    <t>Ministerio De Gobierno</t>
  </si>
  <si>
    <t>Ministerio De Educación</t>
  </si>
  <si>
    <t>Ministerio De Defensa</t>
  </si>
  <si>
    <t>Ministerio De La Presidencia</t>
  </si>
  <si>
    <t>Ministerio De Justicia</t>
  </si>
  <si>
    <t>Ministerio De Economía Y Finanzas Públicas</t>
  </si>
  <si>
    <t>Ministerio De Desarrollo Productivo Y Economía Plural</t>
  </si>
  <si>
    <t>Ministerio De Salud</t>
  </si>
  <si>
    <t>Ministerio De Desarrollo Rural Y Tierras</t>
  </si>
  <si>
    <t>Ministerio De Deportes</t>
  </si>
  <si>
    <t>Min De Transparencia Inst. Y Lucha Contra La Corrupción</t>
  </si>
  <si>
    <t>Ministerio De Autonomias</t>
  </si>
  <si>
    <t>Ministerio De Culturas Y Turismo</t>
  </si>
  <si>
    <t>Ministerio De Planificación Del Desarrollo</t>
  </si>
  <si>
    <t>Ministerio De Trabajo, Empleo Y Previsión Social</t>
  </si>
  <si>
    <t>Ministerio De Minería Y Metalurgia</t>
  </si>
  <si>
    <t>Ministerio De Hidrocarburos Y Energía</t>
  </si>
  <si>
    <t>Ministerio De Defensa Legal Del Estado</t>
  </si>
  <si>
    <t>Ministerio De Obras Públicas, Servicios Y Vivienda</t>
  </si>
  <si>
    <t>Ministerio De Medio Ambiente Y Agua</t>
  </si>
  <si>
    <t>Ministerio De Comunicación</t>
  </si>
  <si>
    <t>Consejo Supremo De Defensa Plurinacional</t>
  </si>
  <si>
    <t>Dirección General De Programación Y Operaciones Del Tesoro</t>
  </si>
  <si>
    <t>Dirección General De Crédito Público</t>
  </si>
  <si>
    <t>Dirección General De Administración Y Finanzas Territoriales</t>
  </si>
  <si>
    <t>Dirección General De Pensiones Y Jubilaciones</t>
  </si>
  <si>
    <t>Conservatorio Plurinacional De Música</t>
  </si>
  <si>
    <t>Instituto Boliviano De La Ceguera</t>
  </si>
  <si>
    <t>Comité Nacional De La Persona Con Discapacidad</t>
  </si>
  <si>
    <t>Fondo De Inversión Para El Deporte</t>
  </si>
  <si>
    <t>Inst. Boliviano Del Dep. La Educ. Física Y La Recreación</t>
  </si>
  <si>
    <t>Dirección General De Aeronáutica Civil</t>
  </si>
  <si>
    <t>Agencia Para El Des. De La Soc. De La Información En Bolivia</t>
  </si>
  <si>
    <t>Instituto Boliviano De Ciencia Y Tecnología Nuclear</t>
  </si>
  <si>
    <t>Academia Nacional De Ciencias</t>
  </si>
  <si>
    <t>Escuela De Gestión Pública Plurinacional</t>
  </si>
  <si>
    <t>Fondo De Financiamiento Para La Minería</t>
  </si>
  <si>
    <t>Servicio De Desarrollo De Las Empresas Púb. Productivas</t>
  </si>
  <si>
    <t>Lotería Nacional De Beneficencia Y Salubridad</t>
  </si>
  <si>
    <t>Consejo Nacional De Vivienda Policial</t>
  </si>
  <si>
    <t>Comité Ejecutivo De La Universidad Boliviana</t>
  </si>
  <si>
    <t>Universidad Mayor Real Y Pontificia De San Francisco Xavier</t>
  </si>
  <si>
    <t>Universidad Mayor De San Andrés</t>
  </si>
  <si>
    <t>Universidad Pública De El Alto</t>
  </si>
  <si>
    <t>Universidad Mayor De San Simón</t>
  </si>
  <si>
    <t>Universidad Técnica De Oruro</t>
  </si>
  <si>
    <t>Universidad Nacional Siglo Xx</t>
  </si>
  <si>
    <t>Universidad Autónoma Del Beni José  Ballivián</t>
  </si>
  <si>
    <t>Universidad Amazónica De Pando</t>
  </si>
  <si>
    <t>Consejo Nacional Del Cine</t>
  </si>
  <si>
    <t>Servicio Plurinacional De Defensa Pública</t>
  </si>
  <si>
    <t>Observatorio Plurinacional De La Calidad  Educativa</t>
  </si>
  <si>
    <t>Museo Nacional De Historia Natural</t>
  </si>
  <si>
    <t>Dirección Del Notariado Plurinacional</t>
  </si>
  <si>
    <t>Servicio Plurinacional De Asistencia A La Víctima</t>
  </si>
  <si>
    <t>Servicio Para La Prevención De La Tortura</t>
  </si>
  <si>
    <t>Oficinatécnica Para El Fortalecimiento De La Empresa Pública</t>
  </si>
  <si>
    <t>Agencia Nacional De Hidrocarburos</t>
  </si>
  <si>
    <t>Autoridad General De Impugnación Tributaria</t>
  </si>
  <si>
    <t>Escuela Militar De Ingeniería</t>
  </si>
  <si>
    <t>Centro De Investigación Agrícola Tropical</t>
  </si>
  <si>
    <t>Complejo Indus. De Los Rec.Evaporíticos Del Salar De Uyuni</t>
  </si>
  <si>
    <t>Servicio Al Mejoramiento De La Navegación Amazónica</t>
  </si>
  <si>
    <t>Dirección Estratégica De Reivindicación Marítima</t>
  </si>
  <si>
    <t>Registro Único Para La Administración Tributaria Municipal</t>
  </si>
  <si>
    <t>Agencia Para El Des. De Las Macroreg. Y Zonas Fronterizas</t>
  </si>
  <si>
    <t>Autoridad De Supervisión Del Sistema Financiero</t>
  </si>
  <si>
    <t>Instituto Nacional De Estadística</t>
  </si>
  <si>
    <t>Administración De Servicios Portuarios - Bolivia</t>
  </si>
  <si>
    <t>Unidad De Análisis De Políticas Sociales Y Económicas</t>
  </si>
  <si>
    <t>Instituto Nacional De Reforma Agraria</t>
  </si>
  <si>
    <t>Servicio Nacional De Meteorología E Hidrología</t>
  </si>
  <si>
    <t>Serv. Nal. De Reg. Y Control De La Comer. De Minerales Y Metales</t>
  </si>
  <si>
    <t>Instituto Nacional De Innovación Agropecuaria Y Forestal</t>
  </si>
  <si>
    <t>Fondo Nacional De Desarrollo Forestal</t>
  </si>
  <si>
    <t>Serv. Nal. Para La Sostenibilidad En Saneamiento Básico</t>
  </si>
  <si>
    <t>Servicio Estatal De Autonomías</t>
  </si>
  <si>
    <t>Zona Franca Comercial E Industrial De Cobija</t>
  </si>
  <si>
    <t>Comando De Ingeniería Del Ejército</t>
  </si>
  <si>
    <t>Servicio Nacional De Hidrografía Naval</t>
  </si>
  <si>
    <t>Servicio Nacional De Aerofotogrametría</t>
  </si>
  <si>
    <t>Servicio Geodésico De Mapas</t>
  </si>
  <si>
    <t>Corporación Gestora Del Proyecto Abapo - Izozog</t>
  </si>
  <si>
    <t>Centro De Investigación Y Desarrollo Acuícola Boliviano</t>
  </si>
  <si>
    <t>Central De Abastecimiento Y Suministros De Salud</t>
  </si>
  <si>
    <t>Fondo De Des. Para Los Pueblos Indígenas, Orig. Y Com. Camp.</t>
  </si>
  <si>
    <t>Instituto Nacional De Salud Ocupacional</t>
  </si>
  <si>
    <t>Entidad Ejecutora De Medio Ambiente Y Agua</t>
  </si>
  <si>
    <t>Instituto Del Seguro Agrario</t>
  </si>
  <si>
    <t>Direc. Dptal. De Educación  Chuquisaca</t>
  </si>
  <si>
    <t>Direc. Dptal. De Educación La Paz</t>
  </si>
  <si>
    <t>Direc. Dptal. De Educación Cochabamba</t>
  </si>
  <si>
    <t>Direc. Dptal. De Educación Oruro</t>
  </si>
  <si>
    <t>Direc. Dptal. De Educación Potosí</t>
  </si>
  <si>
    <t>Direc. Dptal. De Educación Tarija</t>
  </si>
  <si>
    <t>Direc. Dptal. De Educación Santa Cruz</t>
  </si>
  <si>
    <t>Direc. Dptal. De Educación Beni</t>
  </si>
  <si>
    <t>Direc. Dptal. De Educación Pando</t>
  </si>
  <si>
    <t>Oficina Técnica Nacional De Los Ríos Pilcomayo Y Bermejo</t>
  </si>
  <si>
    <t>Fondo Nacional De Inversión Productiva Y Social</t>
  </si>
  <si>
    <t>Servicio Nacional De Riego</t>
  </si>
  <si>
    <t>Mutual De Seguros Del Policía</t>
  </si>
  <si>
    <t>Servicio De Impuestos Nacionales</t>
  </si>
  <si>
    <t>Administradora Boliviana De Carreteras</t>
  </si>
  <si>
    <t>Fundación Cultural Del Banco Central De Bolivia</t>
  </si>
  <si>
    <t>Servicio Nacional De Caminos Residual</t>
  </si>
  <si>
    <t>Servicio Departamental De Riego - Chuquisaca</t>
  </si>
  <si>
    <t>Servicio Departamental De Riego - La Paz</t>
  </si>
  <si>
    <t>Servicio Departamental De Riego - Cochabamba</t>
  </si>
  <si>
    <t>Servicio Departamental De Riego - Oruro</t>
  </si>
  <si>
    <t>Servicio Departamental De Riego - Potosí</t>
  </si>
  <si>
    <t>Servicio Departamental De Riego - Tarija</t>
  </si>
  <si>
    <t>Servicio Departamental De Riego - Santa Cruz</t>
  </si>
  <si>
    <t>Servicio Departamental De Riego - Beni</t>
  </si>
  <si>
    <t>Servicio Departamental De Riego - Pando</t>
  </si>
  <si>
    <t>Autoridad De Fiscalización Y Control Social Del Juego</t>
  </si>
  <si>
    <t>Autoridad De Regulación Y Fiscalización De Telecomunicaciones Y Transportes</t>
  </si>
  <si>
    <t>Autoridad De Fisc Y Ctrol Soc De Agua Potable Saneam.Básico</t>
  </si>
  <si>
    <t>Autoridad De Fiscalizac. Y Control Soc De Bosques Y Tierras</t>
  </si>
  <si>
    <t>Autoridad De Fiscalización Y Control De Pensiones Y Seguros - Aps</t>
  </si>
  <si>
    <t>Autoridad De Fiscalización Y Control Social De Electricidad</t>
  </si>
  <si>
    <t>Autoridad De Fiscalización Y Control Social De Empresas</t>
  </si>
  <si>
    <t>Escuela Boliviana Intercultural De Música</t>
  </si>
  <si>
    <t>Servicio General De Identificación Personal</t>
  </si>
  <si>
    <t>Servicio General De Licencias De Conducir</t>
  </si>
  <si>
    <t>Agencia Estatal De Vivienda</t>
  </si>
  <si>
    <t>Escuela De Jueces Del Estado</t>
  </si>
  <si>
    <t>Instituto Plurinacional De Estudio De Lenguas Y Culturas</t>
  </si>
  <si>
    <t>Mutual De Servicios Al Policía</t>
  </si>
  <si>
    <t>Unidad De Investigaciones Financieras</t>
  </si>
  <si>
    <t>Autoridad De Fiscalización Y Control De Cooperativas</t>
  </si>
  <si>
    <t>Autoridad Plurinacional De La Madre Tierra</t>
  </si>
  <si>
    <t>Centro De Inv.Arqueológicas,Antropológicas Y Adm.De Tiwanaku</t>
  </si>
  <si>
    <t>Centro Internacional De La Quinua</t>
  </si>
  <si>
    <t>Corporación Del Seguro Social Militar</t>
  </si>
  <si>
    <t>Caja Nacional De Salud</t>
  </si>
  <si>
    <t>Caja Petrolera De Salud</t>
  </si>
  <si>
    <t>Caja Bancaria Estatal De Salud</t>
  </si>
  <si>
    <t>Caja De Salud Del Servicio Nal. De Caminos Y Ramas Anexas</t>
  </si>
  <si>
    <t>Caja De Salud Cordes</t>
  </si>
  <si>
    <t>Seguro Social Universitario De Cochabamba</t>
  </si>
  <si>
    <t>Seguro Social Universitario De Oruro</t>
  </si>
  <si>
    <t>Seguro Social Universitario De Santa Cruz</t>
  </si>
  <si>
    <t>Seguro Social Universitario De Sucre</t>
  </si>
  <si>
    <t>Seguro Social Universitario De La Paz</t>
  </si>
  <si>
    <t>Seguro Social Universitario De Tarija</t>
  </si>
  <si>
    <t>Seguro Social Universitario De Potosí</t>
  </si>
  <si>
    <t>Seguro Social Universitario De Beni</t>
  </si>
  <si>
    <t>Seguro Integral De Salud</t>
  </si>
  <si>
    <t>Adm.De Aeropuertos Y Servicios Auxiliares A La Naveg. Aérea</t>
  </si>
  <si>
    <t>Empresa Nacional De Electricidad</t>
  </si>
  <si>
    <t>Corporación Minera De Bolivia</t>
  </si>
  <si>
    <t>Empresa Metalúrgica Vinto - Nacionalizada</t>
  </si>
  <si>
    <t>Empresa Nacional De Ferrocarriles - Residual</t>
  </si>
  <si>
    <t>Empresa De Correos De Bolivia</t>
  </si>
  <si>
    <t>Bolivia Tv</t>
  </si>
  <si>
    <t>Corporación De Las Fuerzas Armadas P/ El Des. Nacional</t>
  </si>
  <si>
    <t>Empresa De Apoyo A La Producción De Alimentos</t>
  </si>
  <si>
    <t>Empresa Siderúrgica Del Mutún</t>
  </si>
  <si>
    <t>Lácteos De Bolivia</t>
  </si>
  <si>
    <t>Papeles De Bolivia</t>
  </si>
  <si>
    <t>Cartones De Bolivia</t>
  </si>
  <si>
    <t>Boliviana De Aviación</t>
  </si>
  <si>
    <t>Empresa Púb. Nal. Estratégica Cementos De Bolivia</t>
  </si>
  <si>
    <t>Empresa Púb. Nal. Estratégica Azúcar De Bolivia - Bermejo</t>
  </si>
  <si>
    <t>Empresa Boliviana De Almendras Y Derivados</t>
  </si>
  <si>
    <t>Empresa Boliviana De Industrializacion De Hidrocarburos</t>
  </si>
  <si>
    <t>Empresa Estratégica Boliviana De Construcción Y Conservación De Infraestructura Civil</t>
  </si>
  <si>
    <t>Empresa De Construcciones Del Ejército</t>
  </si>
  <si>
    <t>Empresa Pública "Quipus"</t>
  </si>
  <si>
    <t>Empresa Estatal De Transporte Por Cable Mi Teleférico</t>
  </si>
  <si>
    <t>Empresa Estatal Boliviana De Turismo</t>
  </si>
  <si>
    <t>Empresa Pública Yacana</t>
  </si>
  <si>
    <t>Complejo Agroindustrial De San Buena Aventura</t>
  </si>
  <si>
    <t>Empresa Púb. Deptal. Hotel Terminal-Terminal De Buses Oruro</t>
  </si>
  <si>
    <t>Contraloria General Del Estado</t>
  </si>
  <si>
    <t>Defensoría Del Pueblo</t>
  </si>
  <si>
    <t>Procuraduría General Del Estado</t>
  </si>
  <si>
    <t>Empresa Tarijeña Del Gas</t>
  </si>
  <si>
    <t>Servicio Autónomo Municipal De Agua Potable Y Alcantarillado</t>
  </si>
  <si>
    <t>Servicio Municipal De Agua Potable Y Alcantarillado</t>
  </si>
  <si>
    <t>Empresa Local De Agua Potable Y Alcantarillado Sucre</t>
  </si>
  <si>
    <t>Administración Autónoma Para Obras Sanitarias - Potosí</t>
  </si>
  <si>
    <t>Servicio Local De Acueductos Y Alcantarillado - Oruro</t>
  </si>
  <si>
    <t>Fondo Nacional De Desarrollo Regional</t>
  </si>
  <si>
    <t>Fondo De Desarrollo Del Sist.Fin. Y Apoyo Al Sec.Productivo</t>
  </si>
  <si>
    <t>Directorio Unico De Fondos</t>
  </si>
  <si>
    <t>Fondo Rotatorio De Fomento Productivo Regional</t>
  </si>
  <si>
    <t>Gobierno Autónomo Departamental De Chuquisaca</t>
  </si>
  <si>
    <t>Gobierno Autónomo Departamental De La Paz</t>
  </si>
  <si>
    <t>Gobierno Autónomo Departamental De Cochabamba</t>
  </si>
  <si>
    <t>Gobierno Autónomo Departamental De Oruro</t>
  </si>
  <si>
    <t>Gobierno Autónomo Departamental De Potosí</t>
  </si>
  <si>
    <t>Gobierno Autónomo Departamental De Tarija</t>
  </si>
  <si>
    <t>Gobierno Autónomo Departamental De Santa Cruz</t>
  </si>
  <si>
    <t>Gobierno Autónomo Departamental Del Beni</t>
  </si>
  <si>
    <t>Gobierno Autónomo Departamental De Pando</t>
  </si>
  <si>
    <t>Banco Central De Bolivia</t>
  </si>
  <si>
    <t>Gobierno Autónomo Municipal De Sucre</t>
  </si>
  <si>
    <t>Gobierno Autónomo Municipal De Yotala</t>
  </si>
  <si>
    <t>Gobierno Autónomo Municipal De Poroma</t>
  </si>
  <si>
    <t>Gobierno Autónomo Municipal De Villa Azurduy</t>
  </si>
  <si>
    <t>Gobierno Autónomo Municipal De Tarvita (Villa Orías)</t>
  </si>
  <si>
    <t>Gobierno Autónomo Municipal De Villa Zudañez (Tacopaya)</t>
  </si>
  <si>
    <t>Gobierno Autónomo Municipal De Presto</t>
  </si>
  <si>
    <t>Gobierno Autónomo Municipal De Villa Mojocoya</t>
  </si>
  <si>
    <t>Gobierno Autónomo Municipal De Icla</t>
  </si>
  <si>
    <t>Gobierno Autónomo Municipal De Padilla</t>
  </si>
  <si>
    <t>Gobierno Autónomo Municipal De Tomina</t>
  </si>
  <si>
    <t>Gobierno Autónomo Municipal De Sopachuy</t>
  </si>
  <si>
    <t>Gobierno Autónomo Municipal De Villa Alcalá</t>
  </si>
  <si>
    <t>Gobierno Autónomo Municipal De El Villar</t>
  </si>
  <si>
    <t>Gobierno Autónomo Municipal De Monteagudo</t>
  </si>
  <si>
    <t>Gobierno Autónomo Municipal De San Pablo De Huacareta</t>
  </si>
  <si>
    <t>Gobierno Autónomo Municipal De Tarabuco</t>
  </si>
  <si>
    <t>Gobierno Autónomo Municipal De Yamparáez</t>
  </si>
  <si>
    <t>Gobierno Autónomo Municipal De Camargo</t>
  </si>
  <si>
    <t>Gobierno Autónomo Municipal De San Lucas</t>
  </si>
  <si>
    <t>Gobierno Autónomo Municipal De Incahuasi</t>
  </si>
  <si>
    <t>Gobierno Autónomo Municipal De Villa Serrano</t>
  </si>
  <si>
    <t>Gobierno Autónomo Municipal De Camataqui (Villa Abecia)</t>
  </si>
  <si>
    <t>Gobierno Autónomo Municipal De Culpina</t>
  </si>
  <si>
    <t>Gobierno Autónomo Municipal De Las Carreras</t>
  </si>
  <si>
    <t>Gobierno Autónomo Municipal De Villa Vaca Guzmán</t>
  </si>
  <si>
    <t>Gobierno Autónomo Municipal De Villa De Huacaya</t>
  </si>
  <si>
    <t>Gobierno Autónomo Municipal De Machareti</t>
  </si>
  <si>
    <t>Gobierno Autónomo Municipal De Villa Charcas</t>
  </si>
  <si>
    <t>Gobierno Autónomo Municipal De La Paz</t>
  </si>
  <si>
    <t>Gobierno Autónomo Municipal De Palca</t>
  </si>
  <si>
    <t>Gobierno Autónomo Municipal De Mecapaca</t>
  </si>
  <si>
    <t>Gobierno Autónomo Municipal De Achocalla</t>
  </si>
  <si>
    <t>Gobierno Autónomo Municipal De El Alto De La Paz</t>
  </si>
  <si>
    <t>Gobierno Autónomo Municipal De Viacha</t>
  </si>
  <si>
    <t>Gobierno Autónomo Municipal De Guaqui</t>
  </si>
  <si>
    <t>Gobierno Autónomo Municipal De Tiahuanacu</t>
  </si>
  <si>
    <t>Gobierno Autónomo Municipal De Desaguadero</t>
  </si>
  <si>
    <t>Gobierno Autónomo Municipal De Caranavi</t>
  </si>
  <si>
    <t>Gobierno Autónomo Municipal De Sica Sica (Villa Aroma)</t>
  </si>
  <si>
    <t>Gobierno Autónomo Municipal De Umala</t>
  </si>
  <si>
    <t>Gobierno Autónomo Municipal De Ayo Ayo</t>
  </si>
  <si>
    <t>Gobierno Autónomo Municipal De Calamarca</t>
  </si>
  <si>
    <t>Gobierno Autónomo Municipal De Patacamaya</t>
  </si>
  <si>
    <t>Gobierno Autónomo Municipal De Colquencha</t>
  </si>
  <si>
    <t>Gobierno Autónomo Municipal De Collana</t>
  </si>
  <si>
    <t>Gobierno Autónomo Municipal De Inquisivi</t>
  </si>
  <si>
    <t>Gobierno Autónomo Municipal De Quime</t>
  </si>
  <si>
    <t>Gobierno Autónomo Municipal De Cajuata</t>
  </si>
  <si>
    <t>Gobierno Autónomo Municipal De Colquiri</t>
  </si>
  <si>
    <t>Gobierno Autónomo Municipal De Ichoca</t>
  </si>
  <si>
    <t>Gobierno Autónomo Municipal De Villa Libertad Licoma</t>
  </si>
  <si>
    <t>Gobierno Autónomo Municipal De Achacachi</t>
  </si>
  <si>
    <t>Gobierno Autónomo Municipal De Ancoraimes</t>
  </si>
  <si>
    <t>Gobierno Autónomo Municipal De Sorata</t>
  </si>
  <si>
    <t>Gobierno Autónomo Municipal De Guanay</t>
  </si>
  <si>
    <t>Gobierno Autónomo Municipal De Tacacoma</t>
  </si>
  <si>
    <t>Gobierno Autónomo Municipal De Tipuani</t>
  </si>
  <si>
    <t>Gobierno Autónomo Municipal De Quiabaya</t>
  </si>
  <si>
    <t>Gobierno Autónomo Municipal De Combaya</t>
  </si>
  <si>
    <t>Gobierno Autónomo Municipal De Copacabana</t>
  </si>
  <si>
    <t>Gobierno Autónomo Municipal De San Pedro De Tiquina</t>
  </si>
  <si>
    <t>Gobierno Autónomo Municipal De Tito Yupanqui</t>
  </si>
  <si>
    <t>Gobierno Autónomo Municipal De Chuma</t>
  </si>
  <si>
    <t>Gobierno Autónomo Municipal De Ayata</t>
  </si>
  <si>
    <t>Gobierno Autónomo Municipal De Aucapata</t>
  </si>
  <si>
    <t>Gobierno Autónomo Municipal De Corocoro</t>
  </si>
  <si>
    <t>Gobierno Autónomo Municipal De Caquiaviri</t>
  </si>
  <si>
    <t>Gobierno Autónomo Municipal De Calacoto</t>
  </si>
  <si>
    <t>Gobierno Autónomo Municipal De Comanche</t>
  </si>
  <si>
    <t>Gobierno Autónomo Municipal De Charaña</t>
  </si>
  <si>
    <t>Gobierno Autónomo Municipal De Waldo Ballivián</t>
  </si>
  <si>
    <t>Gobierno Autónomo Municipal De Nazacara De Pacajes</t>
  </si>
  <si>
    <t>Gobierno Autónomo Municipal De Santiago De Callapa</t>
  </si>
  <si>
    <t>Gobierno Autónomo Municipal De Puerto Acosta</t>
  </si>
  <si>
    <t>Gobierno Autónomo Municipal De Mocomoco</t>
  </si>
  <si>
    <t>Gobierno Autónomo Municipal De Carabuco</t>
  </si>
  <si>
    <t>Gobierno Autónomo Municipal De Apolo</t>
  </si>
  <si>
    <t>Gobierno Autónomo Municipal De Pelechuco</t>
  </si>
  <si>
    <t>Gobierno Autónomo Municipal De Luribay</t>
  </si>
  <si>
    <t>Gobierno Autónomo Municipal De Sapahaqui</t>
  </si>
  <si>
    <t>Gobierno Autónomo Municipal De Yaco</t>
  </si>
  <si>
    <t>Gobierno Autónomo Municipal De Malla</t>
  </si>
  <si>
    <t>Gobierno Autónomo Municipal De Cairoma</t>
  </si>
  <si>
    <t>Gobierno Autónomo Municipal De Chulumani (Villa De La Libertad)</t>
  </si>
  <si>
    <t>Gobierno Autónomo Municipal De Irupana (Villa De Lanza)</t>
  </si>
  <si>
    <t>Gobierno Autónomo Municipal De Yanacachi</t>
  </si>
  <si>
    <t>Gobierno Autónomo Municipal De Palos Blancos</t>
  </si>
  <si>
    <t>Gobierno Autónomo Municipal De La Asunta</t>
  </si>
  <si>
    <t>Gobierno Autónomo Municipal De Pucarani</t>
  </si>
  <si>
    <t>Gobierno Autónomo Municipal De Laja</t>
  </si>
  <si>
    <t>Gobierno Autónomo Municipal De Batallas</t>
  </si>
  <si>
    <t>Gobierno Autónomo Municipal De Puerto Pérez</t>
  </si>
  <si>
    <t>Gobierno Autónomo Municipal De Coroico</t>
  </si>
  <si>
    <t>Gobierno Autónomo Municipal De Coripata</t>
  </si>
  <si>
    <t>Gobierno Autónomo Municipal De Ixiamas</t>
  </si>
  <si>
    <t>Gobierno Autónomo Municipal De San Buenaventura</t>
  </si>
  <si>
    <t>Gobierno Autónomo Municipal De General Juan José Pérez (Charazani)</t>
  </si>
  <si>
    <t>Gobierno Autónomo Municipal De Curva</t>
  </si>
  <si>
    <t>Gobierno Autónomo Municipal De San Pedro De Curahuara</t>
  </si>
  <si>
    <t>Gobierno Autónomo Municipal De Papel Pampa</t>
  </si>
  <si>
    <t>Gobierno Autónomo Municipal De Chacarilla</t>
  </si>
  <si>
    <t>Gobierno Autónomo Municipal De Santiago De Machaca</t>
  </si>
  <si>
    <t>Gobierno Autónomo Municipal De Catacora</t>
  </si>
  <si>
    <t>Gobierno Autónomo Municipal De Mapiri</t>
  </si>
  <si>
    <t>Gobierno Autónomo Municipal De Teoponte</t>
  </si>
  <si>
    <t>Gobierno Autónomo Municipal De San Andrés De Machaca</t>
  </si>
  <si>
    <t>Gobierno Autónomo Municipal De Jesús De Machaca</t>
  </si>
  <si>
    <t>Gobierno Autónomo Municipal De Taraco</t>
  </si>
  <si>
    <t>Gobierno Autónomo Municipal De Huarina</t>
  </si>
  <si>
    <t>Gobierno Autónomo Municipal De Santiago De Huata</t>
  </si>
  <si>
    <t>Gobierno Autónomo Municipal De Escoma</t>
  </si>
  <si>
    <t>Gobierno Autónomo Municipal De Humanata</t>
  </si>
  <si>
    <t>Gobierno Autónomo Municipal De Alto Beni</t>
  </si>
  <si>
    <t>Gobierno Autónomo Municipal De Huatajata</t>
  </si>
  <si>
    <t>Gobierno Autónomo Municipal De Chua Cocani</t>
  </si>
  <si>
    <t>Gobierno Autónomo Municipal De Cochabamba</t>
  </si>
  <si>
    <t>Gobierno Autónomo Municipal De Quillacollo</t>
  </si>
  <si>
    <t>Gobierno Autónomo Municipal De Sipe Sipe</t>
  </si>
  <si>
    <t>Gobierno Autónomo Municipal De Tiquipaya</t>
  </si>
  <si>
    <t>Gobierno Autónomo Municipal De Vinto</t>
  </si>
  <si>
    <t>Gobierno Autónomo Municipal De Colcapirhua</t>
  </si>
  <si>
    <t>Gobierno Autónomo Municipal De Aiquile</t>
  </si>
  <si>
    <t>Gobierno Autónomo Municipal De Pasorapa</t>
  </si>
  <si>
    <t>Gobierno Autónomo Municipal De Omereque</t>
  </si>
  <si>
    <t>Gobierno Autónomo Municipal De Independencia</t>
  </si>
  <si>
    <t>Gobierno Autónomo Municipal De Morochata</t>
  </si>
  <si>
    <t>Gobierno Autónomo Municipal De Sacaba</t>
  </si>
  <si>
    <t>Gobierno Autónomo Municipal De Colomi</t>
  </si>
  <si>
    <t>Gobierno Autónomo Municipal De Villa Tunari</t>
  </si>
  <si>
    <t>Gobierno Autónomo Municipal De Punata</t>
  </si>
  <si>
    <t>Gobierno Autónomo Municipal De Villa Rivero</t>
  </si>
  <si>
    <t>Gobierno Autónomo Municipal De San Benito (Villa José Quintín Mendoza)</t>
  </si>
  <si>
    <t>Gobierno Autónomo Municipal De Tacachi</t>
  </si>
  <si>
    <t>Gobierno Autónomo Municipal De Tarata</t>
  </si>
  <si>
    <t>Gobierno Autónomo Municipal De Anzaldo</t>
  </si>
  <si>
    <t>Gobierno Autónomo Municipal De Arbieto</t>
  </si>
  <si>
    <t>Gobierno Autónomo Municipal De Sacabamba</t>
  </si>
  <si>
    <t>Gobierno Autónomo Municipal De Cliza</t>
  </si>
  <si>
    <t>Gobierno Autónomo Municipal De Toco</t>
  </si>
  <si>
    <t>Gobierno Autónomo Municipal De Tolata</t>
  </si>
  <si>
    <t>Gobierno Autónomo Municipal De Capinota</t>
  </si>
  <si>
    <t>Gobierno Autónomo Municipal De Santivañez</t>
  </si>
  <si>
    <t>Gobierno Autónomo Municipal De Sicaya</t>
  </si>
  <si>
    <t>Gobierno Autónomo Municipal De Tapacari</t>
  </si>
  <si>
    <t>Gobierno Autónomo Municipal De Totora</t>
  </si>
  <si>
    <t>Gobierno Autónomo Municipal De Pojo</t>
  </si>
  <si>
    <t>Gobierno Autónomo Municipal De Pocona</t>
  </si>
  <si>
    <t>Gobierno Autónomo Municipal De Chimoré</t>
  </si>
  <si>
    <t>Gobierno Autónomo Municipal De Puerto Villarroel</t>
  </si>
  <si>
    <t>Gobierno Autónomo Municipal De Arani</t>
  </si>
  <si>
    <t>Gobierno Autónomo Municipal De Vacas</t>
  </si>
  <si>
    <t>Gobierno Autónomo Municipal De Arque</t>
  </si>
  <si>
    <t>Gobierno Autónomo Municipal De Tacopaya</t>
  </si>
  <si>
    <t>Gobierno Autónomo Municipal De Bolivar</t>
  </si>
  <si>
    <t>Gobierno Autónomo Municipal De Tiraque</t>
  </si>
  <si>
    <t>Gobierno Autónomo Municipal De Mizque</t>
  </si>
  <si>
    <t>Gobierno Autónomo Municipal De Vila Vila</t>
  </si>
  <si>
    <t>Gobierno Autónomo Municipal De Alalay</t>
  </si>
  <si>
    <t>Gobierno Autónomo Municipal De Entre Rios</t>
  </si>
  <si>
    <t>Gobierno Autónomo Municipal De Cocapata</t>
  </si>
  <si>
    <t>Gobierno Autónomo Municipal De Shinahota</t>
  </si>
  <si>
    <t>Gobierno Autónomo Municipal De Oruro</t>
  </si>
  <si>
    <t>Gobierno Autónomo Municipal De Caracollo</t>
  </si>
  <si>
    <t>Gobierno Autónomo Municipal De El Choro</t>
  </si>
  <si>
    <t>Gobierno Autónomo Municipal De Challapata</t>
  </si>
  <si>
    <t>Gobierno Autónomo Municipal De Santuario De Quillacas</t>
  </si>
  <si>
    <t>Gobierno Autónomo Municipal De Huanuni</t>
  </si>
  <si>
    <t>Gobierno Autónomo Municipal De Machacamarca</t>
  </si>
  <si>
    <t>Gobierno Autónomo Municipal De Poopó (Villa Poopó)</t>
  </si>
  <si>
    <t>Gobierno Autónomo Municipal De Pazña</t>
  </si>
  <si>
    <t>Gobierno Autónomo Municipal De Antequera</t>
  </si>
  <si>
    <t>Gobierno Autónomo Municipal De Eucaliptus</t>
  </si>
  <si>
    <t>Gobierno Autónomo Municipal De Santiago De Huari</t>
  </si>
  <si>
    <t>Gobierno Autónomo Municipal De Corque</t>
  </si>
  <si>
    <t>Gobierno Autónomo Municipal De Choquecota</t>
  </si>
  <si>
    <t>Gobierno Autónomo Municipal De Curahuara De Carangas</t>
  </si>
  <si>
    <t>Gobierno Autónomo Municipal De Turco</t>
  </si>
  <si>
    <t>Gobierno Autónomo Municipal De Huachacalla</t>
  </si>
  <si>
    <t>Gobierno Autónomo Municipal De Escara</t>
  </si>
  <si>
    <t>Gobierno Autónomo Municipal De Cruz De Machacamarca</t>
  </si>
  <si>
    <t>Gobierno Autónomo Municipal De Yunguyo De Litoral</t>
  </si>
  <si>
    <t>Gobierno Autónomo Municipal De Esmeralda</t>
  </si>
  <si>
    <t>Gobierno Autónomo Municipal De Toledo</t>
  </si>
  <si>
    <t>Gobierno Autónomo Municipal De Andamarca (Santiago De Andamarca)</t>
  </si>
  <si>
    <t>Gobierno Autónomo Municipal De Belén De Andamarca</t>
  </si>
  <si>
    <t>Gobierno Autónomo Municipal De Salinas De G. Mendoza</t>
  </si>
  <si>
    <t>Gobierno Autónomo Municipal De Pampa Aullagas</t>
  </si>
  <si>
    <t>Gobierno Autónomo Municipal De La Rivera</t>
  </si>
  <si>
    <t>Gobierno Autónomo Municipal De Todos Santos</t>
  </si>
  <si>
    <t>Gobierno Autónomo Municipal De Carangas</t>
  </si>
  <si>
    <t>Gobierno Autónomo Municipal De Sabaya</t>
  </si>
  <si>
    <t>Gobierno Autónomo Municipal De Coipasa</t>
  </si>
  <si>
    <t>Gobierno Autónomo Municipal De Chipaya</t>
  </si>
  <si>
    <t>Gobierno Autónomo Municipal De Huayllamarca (Santiago De Huayllamarca)</t>
  </si>
  <si>
    <t>Gobierno Autónomo Municipal De Soracachi</t>
  </si>
  <si>
    <t>Gobierno Autónomo Municipal De Potosí</t>
  </si>
  <si>
    <t>Gobierno Autónomo Municipal De Tinguipaya</t>
  </si>
  <si>
    <t>Gobierno Autónomo Municipal De Yocalla</t>
  </si>
  <si>
    <t>Gobierno Autónomo Municipal De Urmiri</t>
  </si>
  <si>
    <t>Gobierno Autónomo Municipal De Uncía</t>
  </si>
  <si>
    <t>Gobierno Autónomo Municipal De Chayanta</t>
  </si>
  <si>
    <t>Gobierno Autónomo Municipal De Llallagua</t>
  </si>
  <si>
    <t>Gobierno Autónomo Municipal De Betanzos</t>
  </si>
  <si>
    <t>Gobierno Autónomo Municipal De Chaqui</t>
  </si>
  <si>
    <t>Gobierno Autónomo Municipal De Tacobamba</t>
  </si>
  <si>
    <t>Gobierno Autónomo Municipal De Colquechaca</t>
  </si>
  <si>
    <t>Gobierno Autónomo Municipal De Ravelo</t>
  </si>
  <si>
    <t>Gobierno Autónomo Municipal De Pocoata</t>
  </si>
  <si>
    <t>Gobierno Autónomo Municipal De Ocurí</t>
  </si>
  <si>
    <t>Gobierno Autónomo Municipal De San Pedro De Buena Vista</t>
  </si>
  <si>
    <t>Gobierno Autónomo Municipal De Toro Toro</t>
  </si>
  <si>
    <t>Gobierno Autónomo Municipal De Cotagaita</t>
  </si>
  <si>
    <t>Gobierno Autónomo Municipal De Vitichi</t>
  </si>
  <si>
    <t>Gobierno Autónomo Municipal De Tupiza</t>
  </si>
  <si>
    <t>Gobierno Autónomo Municipal De Atocha</t>
  </si>
  <si>
    <t>Gobierno Autónomo Municipal De Colcha"K" (Villa Martín)</t>
  </si>
  <si>
    <t>Gobierno Autónomo Municipal De San Pedro De Quemes</t>
  </si>
  <si>
    <t>Gobierno Autónomo Municipal De San Pablo De Lípez</t>
  </si>
  <si>
    <t>Gobierno Autónomo Municipal De Mojinete</t>
  </si>
  <si>
    <t>Gobierno Autónomo Municipal De San Antonio De Esmoruco</t>
  </si>
  <si>
    <t>Gobierno Autónomo Municipal De Sacaca (Villa De Sacaca)</t>
  </si>
  <si>
    <t>Gobierno Autónomo Municipal De Caripuyo</t>
  </si>
  <si>
    <t>Gobierno Autónomo Municipal De Puna (Villa Talavera)</t>
  </si>
  <si>
    <t>Gobierno Autónomo Municipal De Caiza "D"</t>
  </si>
  <si>
    <t>Gobierno Autónomo Municipal De Uyuni</t>
  </si>
  <si>
    <t>Gobierno Autónomo Municipal De Tomave</t>
  </si>
  <si>
    <t>Gobierno Autónomo Municipal De Porco</t>
  </si>
  <si>
    <t>Gobierno Autónomo Municipal De Arampampa</t>
  </si>
  <si>
    <t>Gobierno Autónomo Municipal De Acasio</t>
  </si>
  <si>
    <t>Gobierno Autónomo Municipal De Llica</t>
  </si>
  <si>
    <t>Gobierno Autónomo Municipal De Tahua</t>
  </si>
  <si>
    <t>Gobierno Autónomo Municipal De Villazón</t>
  </si>
  <si>
    <t>Gobierno Autónomo Municipal De San Agustín</t>
  </si>
  <si>
    <t>Gobierno Autónomo Municipal De Ckochas</t>
  </si>
  <si>
    <t>Gobierno Autónomo Municipal De Chuquiuta "Ayllu Jucumani"</t>
  </si>
  <si>
    <t>Gobierno Autónomo Municipal De Tarija</t>
  </si>
  <si>
    <t>Gobierno Autónomo Municipal De Padcaya</t>
  </si>
  <si>
    <t>Gobierno Autónomo Municipal De Bermejo</t>
  </si>
  <si>
    <t>Gobierno Autónomo Municipal De Yacuiba</t>
  </si>
  <si>
    <t>Gobierno Autónomo Municipal De Caraparí</t>
  </si>
  <si>
    <t>Gobierno Autónomo Municipal De Villamontes</t>
  </si>
  <si>
    <t>Gobierno Autónomo Municipal De Uriondo (Concepción)</t>
  </si>
  <si>
    <t>Gobierno Autónomo Municipal De Yunchara</t>
  </si>
  <si>
    <t>Gobierno Autónomo Municipal De San Lorenzo</t>
  </si>
  <si>
    <t>Gobierno Autónomo Municipal De El Puente</t>
  </si>
  <si>
    <t>Gobierno Autónomo Municipal De Entre Ríos</t>
  </si>
  <si>
    <t>Gobierno Autónomo Municipal De Santa Cruz De La Sierra</t>
  </si>
  <si>
    <t>Gobierno Autónomo Municipal De Cotoca</t>
  </si>
  <si>
    <t>Gobierno Autónomo Municipal De Porongo (Ayacucho)</t>
  </si>
  <si>
    <t>Gobierno Autónomo Municipal De La Guardia</t>
  </si>
  <si>
    <t>Gobierno Autónomo Municipal De El Torno</t>
  </si>
  <si>
    <t>Gobierno Autónomo Municipal De Warnes</t>
  </si>
  <si>
    <t>Gobierno Autónomo Municipal De San Ignacio (San Ignacio De Velasco)</t>
  </si>
  <si>
    <t>Gobierno Autónomo Municipal De San Miguel (San Miguel De Velasco)</t>
  </si>
  <si>
    <t>Gobierno Autónomo Municipal De San Rafael</t>
  </si>
  <si>
    <t>Gobierno Autónomo Municipal De Buena Vista</t>
  </si>
  <si>
    <t>Gobierno Autónomo Municipal De San Carlos</t>
  </si>
  <si>
    <t>Gobierno Autónomo Municipal De Yapacaní</t>
  </si>
  <si>
    <t>Gobierno Autónomo Municipal De San José</t>
  </si>
  <si>
    <t>Gobierno Autónomo Municipal De Pailón</t>
  </si>
  <si>
    <t>Gobierno Autónomo Municipal De Roboré</t>
  </si>
  <si>
    <t>Gobierno Autónomo Municipal De Portachuelo</t>
  </si>
  <si>
    <t>Gobierno Autónomo Municipal De Santa Rosa Del Sara</t>
  </si>
  <si>
    <t>Gobierno Autónomo Municipal De Lagunillas</t>
  </si>
  <si>
    <t>Gobierno Autónomo Municipal De Charagua</t>
  </si>
  <si>
    <t>Gobierno Autónomo Municipal De Cabezas</t>
  </si>
  <si>
    <t>Gobierno Autónomo Municipal De Cuevo</t>
  </si>
  <si>
    <t>Gobierno Autónomo Municipal De Gutiérrez</t>
  </si>
  <si>
    <t>Gobierno Autónomo Municipal De Camiri</t>
  </si>
  <si>
    <t>Gobierno Autónomo Municipal De Boyuibe</t>
  </si>
  <si>
    <t>Gobierno Autónomo Municipal De Vallegrande</t>
  </si>
  <si>
    <t>Gobierno Autónomo Municipal De Trigal</t>
  </si>
  <si>
    <t>Gobierno Autónomo Municipal De Moro Moro</t>
  </si>
  <si>
    <t>Gobierno Autónomo Municipal De Postrer Valle</t>
  </si>
  <si>
    <t>Gobierno Autónomo Municipal De Pucara</t>
  </si>
  <si>
    <t>Gobierno Autónomo Municipal De Samaipata</t>
  </si>
  <si>
    <t>Gobierno Autónomo Municipal De Pampa Grande</t>
  </si>
  <si>
    <t>Gobierno Autónomo Municipal De Mairana</t>
  </si>
  <si>
    <t>Gobierno Autónomo Municipal De Quirusillas</t>
  </si>
  <si>
    <t>Gobierno Autónomo Municipal De Montero</t>
  </si>
  <si>
    <t>Gobierno Autónomo Municipal De General Agustín Saavedra</t>
  </si>
  <si>
    <t>Gobierno Autónomo Municipal De Mineros</t>
  </si>
  <si>
    <t>Gobierno Autónomo Municipal De Concepción</t>
  </si>
  <si>
    <t>Gobierno Autónomo Municipal De San Javier</t>
  </si>
  <si>
    <t>Gobierno Autónomo Municipal De San Julián</t>
  </si>
  <si>
    <t>Gobierno Autónomo Municipal De San Matías</t>
  </si>
  <si>
    <t>Gobierno Autónomo Municipal De Comarapa</t>
  </si>
  <si>
    <t>Gobierno Autónomo Municipal De Saipina</t>
  </si>
  <si>
    <t>Gobierno Autónomo Municipal De Puerto Suárez</t>
  </si>
  <si>
    <t>Gobierno Autónomo Municipal De Puerto Quijarro</t>
  </si>
  <si>
    <t>Gobierno Autónomo Municipal De Ascención De Guarayos</t>
  </si>
  <si>
    <t>Gobierno Autónomo Municipal De Urubicha</t>
  </si>
  <si>
    <t>Gobierno Autónomo Municipal De Okinawa Uno</t>
  </si>
  <si>
    <t>Gobierno Autónomo Municipal De San Antonio De Lomerio</t>
  </si>
  <si>
    <t>Gobierno Autónomo Municipal De San Ramón</t>
  </si>
  <si>
    <t>Gobierno Autónomo Municipal De El Carmen Rivero Tórrez</t>
  </si>
  <si>
    <t>Gobierno Autónomo Municipal De San Juan</t>
  </si>
  <si>
    <t>Gobierno Autónomo Municipal De Fernández Alonso</t>
  </si>
  <si>
    <t>Gobierno Autónomo Municipal De San Pedro</t>
  </si>
  <si>
    <t>Gobierno Autónomo Municipal De Cuatro Cañadas</t>
  </si>
  <si>
    <t>Gobierno Autónomo Municipal De Colpa Bélgica</t>
  </si>
  <si>
    <t>Gobierno Autónomo Municipal De Trinidad</t>
  </si>
  <si>
    <t>Gobierno Autónomo Municipal De Riberalta</t>
  </si>
  <si>
    <t>Gobierno Autónomo Municipal De Puerto Guayaramerín</t>
  </si>
  <si>
    <t>Gobierno Autónomo Municipal De Reyes</t>
  </si>
  <si>
    <t>Gobierno Autónomo Municipal De Puerto Rurrenabaque</t>
  </si>
  <si>
    <t>Gobierno Autónomo Municipal De San Borja</t>
  </si>
  <si>
    <t>Gobierno Autónomo Municipal De Santa Rosa</t>
  </si>
  <si>
    <t>Gobierno Autónomo Municipal De Santa Ana</t>
  </si>
  <si>
    <t>Gobierno Autónomo Municipal De San Ignacio</t>
  </si>
  <si>
    <t>Gobierno Autónomo Municipal De Loreto</t>
  </si>
  <si>
    <t>Gobierno Autónomo Municipal De San Andrés</t>
  </si>
  <si>
    <t>Gobierno Autónomo Municipal De San Joaquín</t>
  </si>
  <si>
    <t>Gobierno Autónomo Municipal De Puerto Síles</t>
  </si>
  <si>
    <t>Gobierno Autónomo Municipal De Magdalena</t>
  </si>
  <si>
    <t>Gobierno Autónomo Municipal De Baures</t>
  </si>
  <si>
    <t>Gobierno Autónomo Municipal De Huacaraje</t>
  </si>
  <si>
    <t>Gobierno Autónomo Municipal De Exaltación</t>
  </si>
  <si>
    <t>Gobierno Autónomo Municipal De Cobija</t>
  </si>
  <si>
    <t>Gobierno Autónomo Municipal De Porvenir</t>
  </si>
  <si>
    <t>Gobierno Autónomo Municipal De Bolpebra</t>
  </si>
  <si>
    <t>Gobierno Autónomo Municipal De Bella Flor</t>
  </si>
  <si>
    <t>Gobierno Autónomo Municipal De Puerto Rico</t>
  </si>
  <si>
    <t>Gobierno Autónomo Municipal De Filadelfia</t>
  </si>
  <si>
    <t>Gobierno Autónomo Municipal De Puerto Gonzalo Moreno</t>
  </si>
  <si>
    <t>Gobierno Autónomo Municipal De Sena</t>
  </si>
  <si>
    <t>Gobierno Autónomo Municipal De Santa Rosa Del Abuná</t>
  </si>
  <si>
    <t>Gobierno Autónomo Municipal De Ingavi (Humaita)</t>
  </si>
  <si>
    <t>Gobierno Autónomo Municipal De Nueva Esperanza</t>
  </si>
  <si>
    <t>Gobierno Autónomo Municipal De Villa Nueva (Loma Alta)</t>
  </si>
  <si>
    <t>Gobierno Autónomo Municipal De Santos Mercado</t>
  </si>
  <si>
    <t>Empresa Municipal De Gestión De Residuos Sólidos</t>
  </si>
  <si>
    <t>Empresa Municipal De Agua Potable Y Alcantarillado Sacaba</t>
  </si>
  <si>
    <t>Empresa Municipal De Areas Verdes Y Recreación Alternativa</t>
  </si>
  <si>
    <t>Servicio De Cuencas (Searpi)</t>
  </si>
  <si>
    <t>Empresa Municipal De Agua Potable Y Alcantarillado Viacha</t>
  </si>
  <si>
    <t>Entidad Municipal De Aseo Urbano Sucre</t>
  </si>
  <si>
    <t>Empresa Municipal De Areas Verdes Sucre</t>
  </si>
  <si>
    <t xml:space="preserve">Empresa Municipal De Servicio De Aseo </t>
  </si>
  <si>
    <t>Empresa Municipal De Áreas Verdes, Parques Y Forestación</t>
  </si>
  <si>
    <t>Empresa Municipal De Asfaltos Y Vías</t>
  </si>
  <si>
    <t>Entidad Descentralizada Ummipre Proman</t>
  </si>
  <si>
    <t>Empresa Pública Departamental Estratégica De Aguas - La Paz</t>
  </si>
  <si>
    <t>Empresa Publica Municipal De Servicios De Agua Y Alcantarrillado Sanitario De Cobija</t>
  </si>
  <si>
    <t>Acreedores</t>
  </si>
  <si>
    <t>Area De Contabilidad</t>
  </si>
  <si>
    <t>No Identificado</t>
  </si>
  <si>
    <t>Empresa Estratégica Boliviana Construcción y Conserv. Infraestructura Civil</t>
  </si>
  <si>
    <t>Lic. Gonzalo Mondaca Michel</t>
  </si>
  <si>
    <t>Jefe de la Unidad de Contabilidad y Cuentas Fiscales
Dirección General de Contabilidad Fiscal
Ministerio de Economía y Finanzas Publicas</t>
  </si>
  <si>
    <t>MZCh</t>
  </si>
  <si>
    <t>Dirección General de Programación y Operaciones del Tesoro</t>
  </si>
  <si>
    <t xml:space="preserve">CÓDIGO ENTIDAD      </t>
  </si>
  <si>
    <t>QUE AFECTAN A LAS CUENTAS ÚNICAS DEL TESORO EN BOLIVIANOS Y DÓLARES
(EXPRESADO EN BOLIVIANOS)</t>
  </si>
  <si>
    <t xml:space="preserve">CUT </t>
  </si>
  <si>
    <t>Dólares
($us) (**)</t>
  </si>
  <si>
    <t>(**) Los importes correspondientes a operaciones CUT Dolares, se expresan en Moneda Nacional.</t>
  </si>
  <si>
    <t>TEC</t>
  </si>
  <si>
    <t>Adm. de Aeropuertos y Servicios Auxiliares a la Naveg. Aérea</t>
  </si>
  <si>
    <t>Nro.
Prev.</t>
  </si>
  <si>
    <t>TFD</t>
  </si>
  <si>
    <t>TRL Bs
Crédito</t>
  </si>
  <si>
    <t>TRL Bs
Débito</t>
  </si>
  <si>
    <t>TRL USD
Débito</t>
  </si>
  <si>
    <t>Fondo De Desarrollo Indigena</t>
  </si>
  <si>
    <t>COBRO POR COMISIONES ALADI Nro: 000001/2009</t>
  </si>
  <si>
    <t>COBRO DE UTILES DE ESCRITORIO Nro: 000001/2009</t>
  </si>
  <si>
    <t>TRL USD
Crédito</t>
  </si>
  <si>
    <t>Lic. Gonzalo Calisaya Gomez</t>
  </si>
  <si>
    <t>Director General de Contabilidad Fiscal
Viceministerio de Presupuesto y Contabilidad Fiscal
Ministerio de Economía y Finanzas Publicas</t>
  </si>
  <si>
    <t>Unidad De Liquidación Fondo Des. Pueblos Indígenas, Originarios Y Com.Campesinas</t>
  </si>
  <si>
    <t>CDC</t>
  </si>
  <si>
    <t>DAU</t>
  </si>
  <si>
    <t>DVD</t>
  </si>
  <si>
    <t>INF</t>
  </si>
  <si>
    <t>Transferencias entre Cuentas BCB</t>
  </si>
  <si>
    <t>Diferencial Cambiario en Compra Venta de Divisas</t>
  </si>
  <si>
    <t>Comisiones Bancarias</t>
  </si>
  <si>
    <t>Nota Impresa de Pago de Deuda Pública</t>
  </si>
  <si>
    <t>Cierre Definitivo de Cuentas</t>
  </si>
  <si>
    <t>Debito Automático Instruido por el VTCP</t>
  </si>
  <si>
    <t>(*)  Para conocer el detalle de cada codigo se debe ingresar al PORTAL de la página del SIGEP.</t>
  </si>
  <si>
    <t>DESDE ENERO A SEPTIEMBRE DE 2016</t>
  </si>
  <si>
    <t>TRC</t>
  </si>
  <si>
    <t>Unidad de Liquidación del Fondo de Desarrollo para los Pueblos Indígenas, Originarios y Comunidades Campesinas</t>
  </si>
  <si>
    <t>Fondo de Desarrollo Indigena</t>
  </si>
  <si>
    <t>Agencia de Gobierno Electrónico y Tecnologías de Información y Comunicación</t>
  </si>
  <si>
    <t>Comité Organizador de los XI Juegos Suramericanos Cochabamba 2018</t>
  </si>
  <si>
    <t>Agencia Boliviana de Energía Nuclear</t>
  </si>
  <si>
    <t>Dir. Estrg. de Defensa de los Manantiales del Silala y todos los Rec. Hídricos en frontera con la Rep.de Chile</t>
  </si>
  <si>
    <t>Servicio Nacional Textil</t>
  </si>
  <si>
    <t>Gestora Pública de la Seguridad Social de Largo Plazo</t>
  </si>
  <si>
    <t>EMPRESA MUNICIPAL DE AGUA POTABLE Y ALCANTARILLADO SANITARIO DE URIONDO</t>
  </si>
  <si>
    <t>Transferencias entre Cuentas</t>
  </si>
  <si>
    <t>GRACOS</t>
  </si>
  <si>
    <t>CONTABILIZACION ORDENES DE TRANSFERENCIA GRACOS</t>
  </si>
  <si>
    <t>COBRO COSTOS DE PAPELERIA SEGUN TRANSFERENCIA DEL EXTERIOR POR ORDEN DE HOGAS S.A. LIB. 00513062001 YPFB-OPERACIONES PLANTA DE SEPARACION DE LIQUIDOS RIO GRANDE</t>
  </si>
  <si>
    <t>COBRO COSTOS DE PAPELERIA SEGUN TRANSFERENCIA DEL EXTERIOR POR ORDEN DE LIMA GAS S.A. LIB. 00513062001 YPFB-OPERACIONES PLANTA DE SEPARACION DE LIQUIDOS RIO GRANDE</t>
  </si>
  <si>
    <t>COBRO COSTOS DE PAPELERIA SEGUN TRANSFERENCIA DEL EXTERIOR POR ORDEN DE CORPORACION PETROLERA S.A. LIB. 00513062001 YPFB-OPERACIONES PLANTA DE SEPARACION DE LIQUIDOS RIO GRANDE</t>
  </si>
  <si>
    <t>'TRANSFERENCIA DE FONDOS||S/G. NOTA CITE: MH/VTCP/DGT/UO/OB NO.1844/2008 DE F.21-10-2008 DEL MIN.DE HACIENDA S/G. DETALLE ADJUNTO. DEBITO DE LA LIBRETA NO.00990201001, REPOSICION UTILES DE ESCRITORIO.</t>
  </si>
  <si>
    <t>COBRO COSTOS DE PAPELERIA SEGUN TRANSFERENCIA DEL EXTERIOR POR ORDEN DE LIMA GAS S.A. (PERU) LIB. 00513062001 YPFB-OPERACIONES PLANTA DE SEPARACION DE LIQUIDOS RIO GRANDE</t>
  </si>
  <si>
    <t>De: 00099024113 Transferencia en cumplimiento al DS N0913 de 15/06/2011 y el Convenio Intergubernativo de Financiamiento UPRE-CIF-IG/068/2015, suscrito entre la UPRE y el GAM de San Agustin proyecto Construccion Bateria de Banos Unidad Educativa Cerro Gordo Union Progreso, correspondiente al pago de</t>
  </si>
  <si>
    <t>De: 00099024113 Transferencia en cumplimiento al DS N0913 de 15/06/2011 y el Convenio Intergubernativo de Financiamiento UPRE-CIF-IG/210/2016, suscrito entre la UPRE y el GAM de Cajuata proyecto Construccion Tinglado Polifuncional Unidad Educativa Agua Rica Luz de Kollasuyo - Cajuata, correspondient</t>
  </si>
  <si>
    <t>De: 00099024113 Transferencia en cumplimiento al DS N0913 de 15/06/2011 y el Convenio Intergubernativo de Financiamiento UPRE-CIF-IG 270/2015, suscrito entre la UPRE y el GAM de Incahuasi proyecto Ampliacion Unidad Educativa Nacional Junin (Bloque Nuevo) Municipio de Incahuasi, correspondiente al pa</t>
  </si>
  <si>
    <t>De: 00099024113 Transferencia en cumplimiento al DS N0913 de 15/06/2011 y el Convenio Intergubernativo de Financiamiento UPRE-CIF-IG 454/2015, suscrito entre la UPRE y el GAM de Huacaraje proyecto Construccion Tinglado Metalico Unidad Educativa Juan Antonio Velarde Guerra Comunidad La Embrolla - Hua</t>
  </si>
  <si>
    <t>De: 00099024113 Transferencia en cumplimiento al DS N0913 de 15/06/2011 y el Convenio Intergubernativo de Financiamiento UPRE-CIF-IG 451/2015, suscrito entre la UPRE y el GAM de Huacaraje proyecto Construccion Tinglado Metalico en la Unidad Educativa Fabian Mercado Rapu de Huacaraje, correspondiente</t>
  </si>
  <si>
    <t>De: 00099024113 Transferencia en cumplimiento al DS N0913 de 15/06/2011 y el Convenio Intergubernativo de Financiamiento UPRE-CIF-IG 268/2015, suscrito entre la UPRE y el GAM de San Lucas proyecto Construccion Tinglado Cancha Polifuncional U.E. Eduardo Abaroa San Lucas, correspondiente al pago de la</t>
  </si>
  <si>
    <t>00099021001 DEPOSITO DE EFECTIVO, DEPOSITANTE: SANDRA BEATRIZ DORIA MEDINA RIVERA, CONCEPTO: EXCESO DE HABERES ENERO 2016, CUENTA DE DEPOSITO: CUENTA UNICA DEL TESORO</t>
  </si>
  <si>
    <t>00526012001 DEPOSITO DE EFECTIVO, DEPOSITANTE: DAVID ALIAGA - BOLIVIA TV, CONCEPTO: DEVOLUCIÓN, CUENTA DE DEPOSITO: CUENTA UNICA DEL TESORO</t>
  </si>
  <si>
    <t>00526012001 DEPOSITO DE EFECTIVO, DEPOSITANTE: CELSO MAMANI - BOLIVIA TV, CONCEPTO: DEVOLUCIÓN, CUENTA DE DEPOSITO: CUENTA UNICA DEL TESORO</t>
  </si>
  <si>
    <t>00099021001 DEPOSITO DE EFECTIVO, DEPOSITANTE: BRAULIO QUISPE BARRERA, CONCEPTO: DEVOLUCION POR COBRO INDEBIDO, CUENTA DE DEPOSITO: CUENTA UNICA DEL TESORO</t>
  </si>
  <si>
    <t>00099021001 DEPOSITO DE EFECTIVO, DEPOSITANTE: AYDA ROSMINDA MEDRANO AVERANGA, CONCEPTO: DOBLE PERCEPCIÓN, CUENTA DE DEPOSITO: CUENTA UNICA DEL TESORO</t>
  </si>
  <si>
    <t>RESPUESTA A DEBITOS Nro:000001/2009, por operación de importación a través del CPCR-ALADI.</t>
  </si>
  <si>
    <t>01</t>
  </si>
  <si>
    <t>02</t>
  </si>
  <si>
    <t>00099021001</t>
  </si>
  <si>
    <t>Total $us</t>
  </si>
  <si>
    <t>Total Bs</t>
  </si>
  <si>
    <t>Conservatorio Plurinacional de Musica</t>
  </si>
  <si>
    <t xml:space="preserve">Servicio Geológico Minero </t>
  </si>
  <si>
    <t>Empresa Estatal de Transporte por Cable "Mi teleférico"</t>
  </si>
  <si>
    <t>Empresa Estatal "Boliviana de Turismo"</t>
  </si>
  <si>
    <t>Dirección General de Administración y Finanzas Territoriales</t>
  </si>
  <si>
    <t>Cuenta Contable</t>
  </si>
  <si>
    <r>
      <t xml:space="preserve">Asimismo se aclara que los anexos de operaciones pendientes han sido identificados según la información descrita en las glosas de extractos bancarios de la CUT en el SIGEP, mismos que son proporcionados por el BCB. Se hace notar que en el “Anexo” de las BOD no se incluye aquellas Boletas de Deposito que en su descripción no se identifica la entidad beneficiaria y/o libreta, por lo que se sugiere a la entidad tomar en cuenta la importancia de estos datos al momento de realizar depósitos en las CUT’s. Sin embargo todas las operaciones bajos los códigos de formulario incluyendo los </t>
    </r>
    <r>
      <rPr>
        <u/>
        <sz val="8"/>
        <color theme="1"/>
        <rFont val="Calibri"/>
        <family val="2"/>
      </rPr>
      <t>no identificados</t>
    </r>
    <r>
      <rPr>
        <sz val="8"/>
        <color theme="1"/>
        <rFont val="Calibri"/>
        <family val="2"/>
      </rPr>
      <t xml:space="preserve"> se comunicarán periódicamente en el </t>
    </r>
    <r>
      <rPr>
        <b/>
        <u/>
        <sz val="8"/>
        <color theme="1"/>
        <rFont val="Calibri"/>
        <family val="2"/>
      </rPr>
      <t>PORTAL</t>
    </r>
    <r>
      <rPr>
        <sz val="8"/>
        <color theme="1"/>
        <rFont val="Calibri"/>
        <family val="2"/>
      </rPr>
      <t xml:space="preserve"> de comunicados del </t>
    </r>
    <r>
      <rPr>
        <b/>
        <u/>
        <sz val="8"/>
        <color theme="1"/>
        <rFont val="Calibri"/>
        <family val="2"/>
      </rPr>
      <t>SIGEP</t>
    </r>
    <r>
      <rPr>
        <sz val="8"/>
        <color theme="1"/>
        <rFont val="Calibri"/>
        <family val="2"/>
      </rPr>
      <t>.</t>
    </r>
  </si>
  <si>
    <t>Las operaciones en las CUT’s en moneda Bolivianos y Dólares, ambas deben ser registradas en moneda Nacional “Bolivianos”, para el caso de operaciones originadas en moneda extranjera “Dólares” se debe incorporar la Fecha de extracto, Tipo de Cambio "Compra".</t>
  </si>
  <si>
    <t>• Las Boletas de Depósito se regularizan en el SIGEP mediante comprobantes presupuestarios C-21's por el reconocimiento del ingreso y C-32's cuando la Boleta de Depósito sea utilizada para la reversión de comprobantes de pago C-31's.</t>
  </si>
  <si>
    <r>
      <rPr>
        <b/>
        <sz val="8"/>
        <color theme="1"/>
        <rFont val="Calibri"/>
        <family val="2"/>
      </rPr>
      <t xml:space="preserve">DAU Debito Automatico Instruido por el VTCP 
• </t>
    </r>
    <r>
      <rPr>
        <sz val="8"/>
        <color theme="1"/>
        <rFont val="Calibri"/>
        <family val="2"/>
      </rPr>
      <t>Operación de deducción de recursos realizada a cuentas corrientes fiscales por incumplimiento de convenio, contratos o cualquier obligación a una entidad con o sin intervención del titular.
• En base a los antecedentes del caso la entidad debera regularizar mediante C-31 CIP de Regularización  afectando a la estructura presupuestaria respectiva, de la misma forma en el caso que corresponda a un credito la entidad debera realizar la regularización mediante un C-21 CIP o C32 segun corresponda.</t>
    </r>
  </si>
  <si>
    <t>• Son débitos que realiza el BCB por el cobro de comisiones bancarias por las operaciones que se realizan en la CUT.</t>
  </si>
  <si>
    <t>• Operaciones solicitadas por la entidad, generados por transferencias o cargos bancarios que realiza el BCB.</t>
  </si>
  <si>
    <t xml:space="preserve">CVD  Comisiones por Compra Venta de Divisas   </t>
  </si>
  <si>
    <t xml:space="preserve">PTV  Pago de Títulos - Valores </t>
  </si>
  <si>
    <t>• Débitos o créditos que aplica el BCB por la revalorización de la moneda nacional por efectos de la variación del valor en moneda origen (moneda extranjera).</t>
  </si>
  <si>
    <t>• Estas operaciones se regularizan de dos formas:</t>
  </si>
  <si>
    <r>
      <t>-</t>
    </r>
    <r>
      <rPr>
        <sz val="8"/>
        <color theme="1"/>
        <rFont val="Times New Roman"/>
        <family val="1"/>
      </rPr>
      <t xml:space="preserve">           </t>
    </r>
    <r>
      <rPr>
        <sz val="8"/>
        <color theme="1"/>
        <rFont val="Calibri"/>
        <family val="2"/>
      </rPr>
      <t>Con Presupuesto, ingreso o gasto cuando corresponda, elaborar el registro C21 o C31.</t>
    </r>
  </si>
  <si>
    <r>
      <t>-</t>
    </r>
    <r>
      <rPr>
        <sz val="8"/>
        <color theme="1"/>
        <rFont val="Times New Roman"/>
        <family val="1"/>
      </rPr>
      <t xml:space="preserve">           </t>
    </r>
    <r>
      <rPr>
        <sz val="8"/>
        <color theme="1"/>
        <rFont val="Calibri"/>
        <family val="2"/>
      </rPr>
      <t>Sin Presupuesto y/o Contablemente, elaborar el C21 o C31 cuando afecte a un registro de origen Sin Imputación, se recomienda coordinar con la Dirección General de Contabilidad Fiscal exponiendo todos los antecedentes.</t>
    </r>
  </si>
  <si>
    <t>REGISTRO EN EL SIGEP</t>
  </si>
  <si>
    <t>-</t>
  </si>
  <si>
    <t>GESTORA PÚBLICA DE LA SEGURIDAD SOCIAL DE LARGO PLAZO</t>
  </si>
  <si>
    <t>UCCF</t>
  </si>
  <si>
    <t>Area de Conciliaciones</t>
  </si>
  <si>
    <t>RETIRO TOTAL DE RECURSOS CAPTADOS EN LA FECHA</t>
  </si>
  <si>
    <t>00099021001 DEPOSITO DE EFECTIVO, DEPOSITANTE: LUCRECIA VELARDE VDA. DE FLORES, CONCEPTO: PARA DEPARTAMENTO DE SENASIR, CUENTA DE DEPOSITO: CUENTA UNICA DEL TESORO</t>
  </si>
  <si>
    <t>De: 00099024113 Transferencia en cumplimiento al DS N0913 de 15/06/2011 y el Convenio Intergubernativo de Financiamiento UPRE-CIF-IG/399/2015, suscrito entre la UPRE y el GAM de Curahuara de Carangas proyecto Construccion Graderias Campo Deportivo Cabo Sabino Valiente Curahuara de Carangas, correspo</t>
  </si>
  <si>
    <t>COBRO COSTOS DE PAPELERIA SEGUN TRANSFERENCIA DEL EXTERIOR POR ORDEN DE CONSULADO GENL DE BOLIVIA EN HOUSTON REF.: GESTORIA CONSULAR LIB. 00010011102 MIN.RELACIONES EXTERIORES - GESTORIA CONSULAR LEY Nº 3108</t>
  </si>
  <si>
    <t>COBRO COSTOS DE PAPELERIA SEGUN TRANSFERENCIA DEL EXTERIOR POR ORDEN DE LIB. 00513012007 YPFB - RECURSOS NACIONALIZACIÓN</t>
  </si>
  <si>
    <t>De: 00099024113 Transferencia en cumplimiento al DS N0913 de 15/06/2011 y el Convenio Interinstitucional de Financiamiento UPRE-CIF-039/13, suscrito entre la UPRE y el GAM de Oruro proyecto Construccion Centro Promocional en Artesania en Miniatura del Calvario  Municipio de Oruro, correspondiente al</t>
  </si>
  <si>
    <t>COBRO COSTOS DE PAPELERIA SEGUN TRANSFERENCIA DEL EXTERIOR POR ORDEN DE GAS CORONA S.A.E.C.A. REF.: ANTICIPO SEGUN CONTRATO LIB. 00513062001 YPFB-OPERACIONES PLANTA DE SEPARACION DE LIQUIDOS RIO GRANDE</t>
  </si>
  <si>
    <t>De: 00099024113 Transferencia en cumplimiento al DS N0913 de 15/06/2011 y el Convenio Intergubernativo de Financiamiento UPRE-CIF-IG/271/2016, suscrito entre la UPRE y el GAM Tiraque, Proyecto Const. Bloque de Aulas y Bateria de Banos U.E. Isabel Torrico Arnez Cobija, correspondiente al pago de la p</t>
  </si>
  <si>
    <t>De: 00099024113 Transferencia en cumplimiento al DS N0913 de 15/06/2011 y el Convenio Intergubernativo de Financiamiento UPRE-CIF-IG/180/2016, suscrito entre la UPRE y el GAM de Filadelfia proyecto Construccion Coliseo Municipal de Filadelfia Juan Evo Morales Ayma  Municipio Filadelfia, correspondie</t>
  </si>
  <si>
    <t>De: 00099024113 Transferencia en cumplimiento al DS N0913 de 15/06/2011 y el Convenio Intergubernativo de Financiamiento UPRE-CIF-IG 254/2015, suscrito entre la UPRE y el GAM Yamparaez, Proyecto Construccion Centro de Salud con Internacion Sotomayor - Yamparaez, correspondiente al pago de la planill</t>
  </si>
  <si>
    <t>Crédito por Dividendo de Títulos Valores</t>
  </si>
  <si>
    <r>
      <t xml:space="preserve">El formulario de Operaciones Pendientes en la CUT tiene por objetivo, comunicar que en el período evaluado su Entidad no ha regularizado operaciones mediante el registro de   C-21's, C-31's o C-32’s en el SIGEP, por lo que se solicita revisar los anexos adjuntos y evaluar las operaciones a ser regularizadas por la entidad. Concluido el registro debe comunicar a la Dirección General de Contabilidad Fiscal – DGCF para su respectiva conciliación concluyendo el ciclo integrado en el SIGEP. Cabe aclarar que el FORMULARIO </t>
    </r>
    <r>
      <rPr>
        <b/>
        <sz val="8"/>
        <color theme="1"/>
        <rFont val="Calibri"/>
        <family val="2"/>
      </rPr>
      <t>es un medio de comunicación y alerta</t>
    </r>
    <r>
      <rPr>
        <sz val="8"/>
        <color theme="1"/>
        <rFont val="Calibri"/>
        <family val="2"/>
      </rPr>
      <t>,</t>
    </r>
    <r>
      <rPr>
        <b/>
        <sz val="8"/>
        <color theme="1"/>
        <rFont val="Calibri"/>
        <family val="2"/>
      </rPr>
      <t xml:space="preserve"> mas no se constituye en un documento de respaldo</t>
    </r>
    <r>
      <rPr>
        <sz val="8"/>
        <color theme="1"/>
        <rFont val="Calibri"/>
        <family val="2"/>
      </rPr>
      <t xml:space="preserve"> para el registro de la operación, siendo responsabilidad de la entidad el análisis, evaluación y regularización oportuna en función a los antecedentes de cada una de las operaciones, a fin de mantener en línea la ejecución presupuestaria de ingresos y gastos de manera mensual y comunicar el mismo a la Dirección General de Contabilidad Fiscal (Disposición Final Segunda de la Ley Nº614).</t>
    </r>
  </si>
  <si>
    <r>
      <t xml:space="preserve">A continuación se describe los </t>
    </r>
    <r>
      <rPr>
        <b/>
        <sz val="8"/>
        <color theme="1"/>
        <rFont val="Calibri"/>
        <family val="2"/>
      </rPr>
      <t xml:space="preserve">códigos de operación más recurrentes </t>
    </r>
    <r>
      <rPr>
        <sz val="8"/>
        <color theme="1"/>
        <rFont val="Calibri"/>
        <family val="2"/>
      </rPr>
      <t>que afectan a la Cuenta Única del Tesoro:</t>
    </r>
  </si>
  <si>
    <r>
      <t xml:space="preserve">TRC TRANSFERENCIA ENTRE CUENTAS
• </t>
    </r>
    <r>
      <rPr>
        <sz val="8"/>
        <color theme="1"/>
        <rFont val="Calibri"/>
        <family val="2"/>
      </rPr>
      <t>Operaciones solicitadas por cada entidad, generados por transferencias y/o gastos operativos que realiza el VTCP.
• En base a los antecedentes cada entidad deberá realizar el registro C-31 o C-21 de "Regularización" según corresponda o solicitar el traspaso (TBP) a la DGCF.</t>
    </r>
  </si>
  <si>
    <t>RVL  Revalorización de Moneda Nacional</t>
  </si>
  <si>
    <t>• A estas operaciones se las debe asignar el Rubro correspondiente según el Presupuesto de Recursos, siempre y cuando no corresponda a un depósito erróneo o disminución de algún exigible.</t>
  </si>
  <si>
    <t>Agencia de Gobierno Electronico y Tec. de Inf. y Comunicación</t>
  </si>
  <si>
    <r>
      <t xml:space="preserve">CDT CREDITO PARA DIVIDENDO DE TITULOS VALOR
• </t>
    </r>
    <r>
      <rPr>
        <sz val="8"/>
        <rFont val="Calibri"/>
        <family val="2"/>
      </rPr>
      <t>Acreditación efectuada por el BCB a cuenta del TGN por el cobro de dividendos de  titulos valores.
• Operaciones que deben ser regularizadas a través de C-21 afectando al rubro respectivo.</t>
    </r>
  </si>
  <si>
    <t>De: 00099024113 Transferencia en cumplimiento al DS N0913 de 15/06/2011 y el Convenio Intergubernativo de Financiamiento UPRE-CIF-IG/138/2016, suscrito entre la UPRE y el GAM de Challapata proyecto Construccion Sede Social Municipal (Asociacion de Usuarios del Sistema Nacional de Riego N 2 Tacagua)</t>
  </si>
  <si>
    <t>De: 00099024113 Transferencia en cumplimiento al DS N0913 de 15/06/2011 y el Convenio Intergubernativo de Financiamiento UPRE-CIF-IG/093/2016, suscrito entre la UPRE y el GAM Gutierrez, Proyecto Const. Cancha, Graderia y Tinglado Comunidad San Miguel de Positos, correspondiente al pago de la planill</t>
  </si>
  <si>
    <t>De: 00099024113 Transferencia en cumplimiento al DS N0913 de 15/06/2011 y el Convenio Intergubernativo de Financiamiento UPRE-CIF-IG 452/2015, suscrito entre la UPRE y el GAM de Huacaraje proyecto Construccion Tinglado Metalico Unidad Educativa Juan Antonio Velarde Justiniano Comunidad El Carmen - H</t>
  </si>
  <si>
    <t>De: 00099024113 Transferencia en cumplimiento al DS N0913 de 15/06/2011 y el Convenio Intergubernativo de Financiamiento UPRE-CIF-IG/214/2015, suscrito entre la UPRE y el GAM Villa Vaca Guzman, Proyecto Construccion Pavimento Rigido Barrio German Busch - Muyupampa, correspondiente al pago de la plan</t>
  </si>
  <si>
    <t>COBRO COSTOS DE PAPELERIA SEGUN TRANSFERENCIA DEL EXTERIOR POR ORDEN DE CONSULADO DE BOLIVIA EN MADRID REF:GESTORIA CONSULAR LIB. 00010011102 MIN.RELACIONES EXTERIORES - GESTORIA CONSULAR LEY Nº 3108</t>
  </si>
  <si>
    <t>De: 00099024113 Transferencia en cumplimiento al DS N0913 de 15/06/2011 y el Convenio Intergubernativo de Financiamiento UPRE-CIF-IG/463/2016, suscrito entre la UPRE y el GAM de Huanuni proyecto Construccion Tinglado Mas Graderias Unidad Educativa Venezuela, correspondiente al pago de la planilla N</t>
  </si>
  <si>
    <t>De: 00099024113 Transferencia en cumplimiento al DS N0913 de 15/06/2011 y el Convenio Intergubernativo de Financiamiento UPRE-CIF-IG/320/2015, suscrito entre la UPRE y el GAM Potosi, Proyecto Construccion Bloque Aulas, Direcciones, Biblioteca y Cancha U.E. Don Bosco B, correspondiente al pago de la</t>
  </si>
  <si>
    <t>De: 00099024113 Transferencia en cumplimiento al DS N0913 de 15/06/2011 y el Convenio Intergubernativo de Financiamiento UPRE-CIF-IG/468/2015, suscrito entre la UPRE y el GAM Warnes, Proyecto Construccion de Guarderia Modelo Evo Morales Warnes, correspondiente al pago de la planilla N2, segun la UPR</t>
  </si>
  <si>
    <t>COBRO COSTOS DE PAPELERIA SEGUN TRANSFERENCIA DEL EXTERIOR POR ORDEN DE GAS TOTAL S.A. (PARAGUAY) REF.: A CUENTA S/CONTRATO NO.63 AJUSTE DE PRECIO POR GLP LIB. 00513062001 YPFB-OPERACIONES PLANTA DE SEPARACION DE LIQUIDOS RIO GRANDE</t>
  </si>
  <si>
    <t>00099021001 DEPOSITO DE EFECTIVO, DEPOSITANTE: VITALIANO MOLINA ERGUETA, CONCEPTO: DEVOLUCION COBRO INDEBIDO, CUENTA DE DEPOSITO: CUENTA UNICA DEL TESORO</t>
  </si>
  <si>
    <t>00526012001 DEPOSITO DE EFECTIVO, DEPOSITANTE: HERNAN SILVESTRE VILA, CONCEPTO: DEVOLUCION DE VIATICOS, CUENTA DE DEPOSITO: CUENTA UNICA DEL TESORO</t>
  </si>
  <si>
    <t>N° Cpbte 
BCB</t>
  </si>
  <si>
    <t>04</t>
  </si>
  <si>
    <t>10</t>
  </si>
  <si>
    <t>00574012002</t>
  </si>
  <si>
    <t>00046024204</t>
  </si>
  <si>
    <t>00290014101</t>
  </si>
  <si>
    <t>00287100001</t>
  </si>
  <si>
    <t>00660012002</t>
  </si>
  <si>
    <t>00292012001</t>
  </si>
  <si>
    <t>Empresa Pública Nacional Estratégica Cartones de Bolivia</t>
  </si>
  <si>
    <t>00574012003</t>
  </si>
  <si>
    <t>5.9.3</t>
  </si>
  <si>
    <t>5.9.4</t>
  </si>
  <si>
    <t>5.9.7</t>
  </si>
  <si>
    <t>5.9.8</t>
  </si>
  <si>
    <t>00526012001 DEPOSITO DE EFECTIVO, DEPOSITANTE: JUAN SEBASTIAN QUISPE VELARDE, CONCEPTO: DEVOLUCION DE FONDOS EN AVANCE, CUENTA DE DEPOSITO: CUENTA UNICA DEL TESORO</t>
  </si>
  <si>
    <t>De: 00099024113 Transferencia en cumplimiento al DS N0913 de 15/06/2011 y el Convenio Intergubernativo de Financiamiento UPRE-CIF-IG/187/2016, suscrito entre la UPRE y el GAM de Coroico proyecto Construccion de Graderias con Cubierta y Vestidores para Cancha de Futbol Cruz Loma Coroico, correspondie</t>
  </si>
  <si>
    <t>De: 00099024113 Transferencia en cumplimiento al DS N0913 de 15/06/2011 y el Convenio Interinstitucional de Financiamiento UPRE-CIF-362/2014, suscrito entre la UPRE y el GAM de Cajuata proyecto Construccion 8 Aulas y Vivienda para Maestros U.E. Moxacoca - Cajuata, correspondiente al pago de la plani</t>
  </si>
  <si>
    <t>COBRO COSTOS DE PAPELERIA SEGUN TRANSFERENCIA DEL EXTERIOR POR ORDEN DE CONSULADO DE BOLIVIA EN MADRID REF.: GESTORIA CONSULAR LIB. 00010011102 MIN.RELACIONES EXTERIORES - GESTORIA CONSULAR LEY Nº 3108</t>
  </si>
  <si>
    <t>||REGISTRO COBRO COMISION AVISO ENMIENDA CARTA DE CREDITO STANDBY BS220.- Y EMISION CBTE. CONTABLE BS50.- REF.: 40GA-G21704-4DGN (BCB:SB-R-2016-23) CGO. LIB. N°00513012007 YPFB RECURSOS DE NACIONALIZACION</t>
  </si>
  <si>
    <t>COBRO COSTOS DE PAPELERIA SEGUN TRANSFERENCIA DEL EXTERIOR POR ORDEN DE ENERGIA ARGENTINA S.A. LIB. 00513012007 YPFB - RECURSOS NACIONALIZACIÓN</t>
  </si>
  <si>
    <t>COBRO COSTOS DE PAPELERIA SEGUN TRANSFERENCIA DEL EXTERIOR POR ORDEN DE PETROLEOS PARAGUAYOS LIB. 00513062001 YPFB-OPERACIONES PLANTA DE SEPARACION DE LIQUIDOS RIO GRANDE</t>
  </si>
  <si>
    <t>A:00099021001 Transferencia que efectuamos a requerimiento de la Unidad de Administracion e Informacion Salarial segun notas CITE: MEFP/VTCP/DGPOT/UAIS/Nos.7615 y 0379/2016 y en virtud a los informes Tecnico No. INF.VPE/SG/DGAA/RH No.0024-216 y el Informe Legal No. 064/2016, de la Vicepresidencia de</t>
  </si>
  <si>
    <t>00290044101</t>
  </si>
  <si>
    <t>00099014102</t>
  </si>
  <si>
    <t>00287102001</t>
  </si>
  <si>
    <t>00222012001</t>
  </si>
  <si>
    <t xml:space="preserve">De: 00249014201 A:00046024204 TRANSFERENCIA DE RECURSOS A SOLICITUD DE CEASS S/G NOTA </t>
  </si>
  <si>
    <t>00086018007</t>
  </si>
  <si>
    <t xml:space="preserve">De: 00213014401 A:00086018007 TRANSFERENCIA DE RECURSOS A SOLICITUD DEL SERVICIO NACIONAL DE </t>
  </si>
  <si>
    <t>00213014401</t>
  </si>
  <si>
    <t xml:space="preserve">De: 00099014102 A:00222012001 TRANSFERENCIA DE RECURSOS A SOLICITUD DEL INSTITUTO NACIONAL DE INNOVACION </t>
  </si>
  <si>
    <t xml:space="preserve">De: 00099014102 A:00222012001 TRANSFERENCIA DE RECURSOS A SOLICITUD DEL INSTITUTO NACIONAL DE INNOVACIÓN </t>
  </si>
  <si>
    <t>00249014201</t>
  </si>
  <si>
    <t xml:space="preserve">De: 00099021001 A:00287100001 TRANSFERENCIA DE RECURSOS A SOLICITUD DEL FONDO NACIONAL DE INVERSION </t>
  </si>
  <si>
    <t xml:space="preserve">De: 00099014102 A:00287102001 TRANSFERENCIA A SOLICITUD DEL FONDO DE INVERSIÓN PRODUCTIVA Y SOCIAL S/G </t>
  </si>
  <si>
    <t xml:space="preserve">De: 00290014101 A:00099021001 DEVOLUCION DE RECURSOS A SOLICITUD DE IMPUESTOS NACIONALES S/G </t>
  </si>
  <si>
    <t xml:space="preserve">De: 00290044101 A:00099021001 TRANSFERENCIA DE RECURSOS A SOLICITUD DE IMPUESTOS NACIONALES S/G NOTA </t>
  </si>
  <si>
    <t>00290104101</t>
  </si>
  <si>
    <t xml:space="preserve">De: 00290104101 A:00099021001 TRANSFERENCIA DE RECURSOS A SOLICITUD DE IMPUESTOS NACIONALES S/G NOTA </t>
  </si>
  <si>
    <t xml:space="preserve">De: 00099014102 A:00292012001 TRANSFERENCIA DE RECURSOS A SOLICITUD DE VIAS BOLIVIA S/G NOTA </t>
  </si>
  <si>
    <t xml:space="preserve">De: 00099014102 A:00292012001 TRANSFERNCIA DE RECURSOS A SOLICITUD DE VIAS BOLIVIA S/G CITE </t>
  </si>
  <si>
    <t xml:space="preserve">De: 00099014102 A:00293014201 TRANSFERENCIA DE RECURSOS A SOLICITUD DE LA FUNDACION CULTURAL DEL BANCO </t>
  </si>
  <si>
    <t>00342012001</t>
  </si>
  <si>
    <t xml:space="preserve">De: 00099014102 A:00342012001 TRANSFERENCIA DE RECURSOS A SOLICITUD DE LA AGENCIA ESTATAL DE VIVIENDA S/G </t>
  </si>
  <si>
    <t>00572012001</t>
  </si>
  <si>
    <t xml:space="preserve">De: 00099014102 A:00572012001 TRANSFERENCIA DE RECURSOS A SOLICITUD DE EMAPA S/G NOTA EMAPA/GAF/UF </t>
  </si>
  <si>
    <t xml:space="preserve">De: 00099014102 A:00572012001 TRANSFERENCIA DE RECURSOS A SOLICITUD DE EMAPA S/G NOTA EMAPA/GAF/UF Nº </t>
  </si>
  <si>
    <t xml:space="preserve">De: 00099014102 A:00572012001 TRANSFERENCIA A SOLICITUD DE EMAPA S/G NOTA EMAPA/GAF/UF Nº134/16 Y </t>
  </si>
  <si>
    <t xml:space="preserve">De: 00099014102 A:00572012001 TRANSFERENCIA A SOLICITUD DE EMAPA S/G NOTA EMAPA/GAF/UF Nº085/16 Y </t>
  </si>
  <si>
    <t xml:space="preserve">De: 00099014102 A:00572012001 TRANSFERENCIA DE RECURSOS A SOLICITUD DELA EMPRESA DE APOYO A LA </t>
  </si>
  <si>
    <t xml:space="preserve">De: 00099014102 A:00574012003 TRANSFERENCIA POR DEVOLUCION DE APORTES PATRONALES DE PROVIVIENDA </t>
  </si>
  <si>
    <t xml:space="preserve">De: 00099014102 A:00574012002 TRANSFERENCIA DE RECURSOS A SOLICITUD DE SEDEM/GG/LB/2016-1804 Y </t>
  </si>
  <si>
    <t xml:space="preserve">De: 00099014102 A:00574012003 TRANSFERENCIA DE RECURSOS A SOLICITUD DE SEDEM/GG/LB/2016-1804 Y </t>
  </si>
  <si>
    <t>De: 00099014102 A:00660012002 TRANSFERENCIA DE RECURSOS A SOLICITUD DEL ÓRGANO JUDICIAL S/G NOTA Cie: Of.</t>
  </si>
  <si>
    <t xml:space="preserve">De: 00099014102 A:00660012002 TRANSFERENCIA DE RECURSOS A SOLICITUD DEL ÓRGANO JUDICIAL S/G NOTA </t>
  </si>
  <si>
    <t>De: 00099014102 A:00660012002 TRANSFERENCIA DE RECURSOS A SOLICITUD DEL ORGANO JUDICIAL S/G NOTA Of.UNID.</t>
  </si>
  <si>
    <t>De: 00099014102 A:00660012002 TRASFERENCIA DE RECURSOS A SOLICITUD DEL ORGANO JUDICIAL S/G NOTA Of.UNID.</t>
  </si>
  <si>
    <t xml:space="preserve">De: 00099014102 A:00660012002 TRANSFERENCIA DE RECURSOS A SOLICITUD DEL ORGANO JUDICIAL MEDIANTE NOTA Nº </t>
  </si>
  <si>
    <t>PAGO A CAF PRÉSTAMO CFA007894 VCTO. 03-ene-2017 POR CUENTA DE TGN , NTI. 008705 VALOR 03-ene-2017 CAPITAL USD 641.703,15 INTERESES USD 183.800,76 CTA. 5970 LIBRETA 00099021001 CUENTA UNICA DEL TESORO EN DOLARES AMERICANOS</t>
  </si>
  <si>
    <t>NO_CONCILIADO</t>
  </si>
  <si>
    <t>TRANSFERENCIA ENTRE CUENTAS DEL T.G.N. ME DE FECHA 6/1/2017 SEGUN NOTA MH/VTCP/DGT/UO/No.107/07 DE FECHA 14-05-2007, GOM/SOMA-E No 180/2007 DE FECHA 15-11-2007 y SOSP DOSP 115/2008 LIBRETA 00099021001 TGN-RECURSOS ORDINARIOS-DOLARES AMERICANOS (5970)</t>
  </si>
  <si>
    <t>TRANSFERENCIA RECIBIDA DEL EXTERIOR SEGÚN MENSAJES SWIFT Nos. 00212 - 00190 (REM.EXT.) DE FECHA 06-01-2017 POR DESEMBOLSO DE FIDA PRÉSTAMO I-858-BO PROG.INCLUSION ECO.CMDD RURAL WA 12 LIBRETA N° 00047257001 MDRYT - USD - PROGRAMA ACCESOS - FIDA</t>
  </si>
  <si>
    <t>'TRANSFERENCIA'||RECIBIDA DEL EXTERIOR POR DESEMBOLSO DEL FIDA REF.: IFAD LN 2000000391, REPL SPA. EXP. 1 JAN TO 24 NOV 2016 LIBRETA N° 00047258001 PAR US MDRYT PROGRAMA ACCESOS ASAP FIDA S/G SWIFT 00211 DEL 06-01-2017</t>
  </si>
  <si>
    <t>TRANSFERENCIA RECIBIDA DEL EXTERIOR SEGÚN MENSAJES SWIFT Nos. 00212 - 00190 (REM.EXT.) DE FECHA 06-01-2017 POR DESEMBOLSO DE FIDA PRÉSTAMO I-858-BO PROG.INCLUSION ECO.CMDD RURAL WA 12 LIBRETA N° 00047257001 MDRYT - USD - PROGRAMA ACCESOS - FIDA REF.: UTILES DE ESCRITORIO</t>
  </si>
  <si>
    <t>'TRANSFERENCIA'||RECIBIDA DEL EXTERIOR POR DESEMBOLSO DEL FIDA REF.: IFAD LN 2000000391, REPL SPA. EXP. 1 JAN TO 24 NOV 2016 LIBRETA N° 00047258001 PAR US MDRYT PROGRAMA ACCESOS ASAP FIDA REF.: UTILES DE ESCRITORIO</t>
  </si>
  <si>
    <t>TRANSFERENCIA RECIBIDA DEL EXTERIOR SEGÚN MENSAJES SWIFT Nos. 00391-00390 (REM.EXT.) DE FECHA 11-01-2017 POR DESEMBOLSO DE FIDA PRÉSTAMO E-7-BO RFB/LN E-7-BO DESEMBOLSO N° 10 LIBRETA N° 00047257002 MDRYT UEP USD - ACCESOS FDO.FIDUCIARIO ESPAÑA</t>
  </si>
  <si>
    <t>TRANSFERENCIA RECIBIDA DEL EXTERIOR SEGÚN MENSAJES SWIFT Nos. 00391-00390 (REM.EXT.) DE FECHA 11-01-2017 POR DESEMBOLSO DE FIDA PRÉSTAMO E-7-BO RFB/LN E-7-BO DESEMBOLSO N° 10 LIBRETA N° 00047257002 MDRYT UEP USD - ACCESOS FDO.FIDUCIARIO ESPAÑA REF.: UTILES DE ESCRITORIO</t>
  </si>
  <si>
    <t>AJUSTE COMPLEMENTARIO POR REVALORIZACION SALDOS DE ACTIVOS DE RESERVA Y OBLIGACIONES MONEDA EXTRANJERA (DOLARES) Saldo MO = -402189887.67 ;Bs/Mo: 6.86000000000 ;Saldo Bs: -2759022629.39</t>
  </si>
  <si>
    <t>PAGO PRÉSTAMO BID 611-SF-BO VCTO. 16-01-2017 POR CUENTA DE TRANSREDES S.A. SEGÚN NOTA TSC-009/2017 DE FECHA 11-01-2017, VALOR 16-01-2017 CAPITAL USD 67.220,73 INTERESES USD 20.776,81 LIBRETA 00099021001 RECURSOS ORDINARIOS DOLARES AMERICANOS - 5970 (ALIVIO MDRI)</t>
  </si>
  <si>
    <t>DEBITO ADICIONAL POR PAGO SALDO PRÉSTAMO BID 611-SF-BO VCTO. 16-01-2017 POR CUENTA DE TRANSREDES S.A. SEGÚN NOTA TSC-009/2017 DE FECHA 11-01-2017, VALOR 16-01-2017 INTERESES USD 490,61 LIBRETA 00099021001 RECURSOS ORDINARIOS DOLARES AMERICANOS - 5970 (ALIVIO MDRI)</t>
  </si>
  <si>
    <t>||TRANSFERENCIA DE FONDOS SG. NOTA DEL MINISTERIO DE ECONOMIA Y FINANZAS PUBLCAS CITE: MEFP/VTCP/DGCP/UODP-59/2017 RECIBIDA EN LA FECHA REF: TRANSF. PAGO CUOTA PARTE DEL CREDITO IDA 3507/BO A CARGO DEL FNDR VCTO. 15-01-17 (TRAM-TSO-364) ABONO EN LA LIB. N°00099021001 TESORO GENERAL DE LA NACION RECURSOS ORDINARIOS ME</t>
  </si>
  <si>
    <t>||COMISIONES QUE COBRA EL NORDEA BANK AB-STOCKOLM POR EL PAGO DEL PTMO. BID 931-SF-BO VCTO. 9-12-2016 LIB.00099021001 TGN-RECURSOS ORDINARIOS-DOLARES AMERICANOS (5970)S/G LIQ.8652 DEL 2/12/2016 DEL MEFP</t>
  </si>
  <si>
    <t>TRANSFERENCIA RECIBIDA DEL EXTERIOR SEGÚN MENSAJES SWIFT Nos. 00738 - 00737 (REM.EXT.) DE FECHA 17-01-2017 POR DESEMBOLSO DE FONPLATA PRÉSTAMO BOL 23/2014 RFB-GAF-BOL-004-2017 DESEMB. N° 5 LIBRETA N° 00291014348 ABC-US-BOL23/2014 CONST CARR NAZACARA HITO IV SN ANDRES MACH</t>
  </si>
  <si>
    <t>AJUSTE COMPLEMENTARIO POR REVALORIZACION SALDOS DE ACTIVOS DE RESERVA Y OBLIGACIONES MONEDA EXTRANJERA (DOLARES) Saldo MO = -396645814.86 ;Bs/Mo: 6.86000000000 ;Saldo Bs: -2720990289.95</t>
  </si>
  <si>
    <t>00099021001 DEPOSITO DE EFECTIVO, DEPOSITANTE: MARIA ASUNCION EUGENIA ORRELLANA MEDRANO, CONCEPTO: DEVOLUCION REFRIGERIOS BERGAMO, CUENTA DE DEPOSITO: CUENTA UNICA DEL TESORO EN DOLARES AMERICANOS</t>
  </si>
  <si>
    <t>PAGO A BID PRÉSTAMO 2460/BL-BO VCTO. 19-ene-2017 POR CUENTA DE TGN , NTI. 008922 VALOR 19-ene-2017 INTERESES USD 1.821,11 CTA. 5970 CUENTA UNICA DEL TESORO DOLARES AMERICANOS LIB. 00099021001</t>
  </si>
  <si>
    <t>||COMPLEMENTO A NUESTRO COMPROBANTE CONTABLE G 0360520 DE LA FECHA, PAGO AL EXIMBANK CHINA PRÉSTAMO PCB (2015) 8 (350) POR CUENTA DEL TGN, COBRO DE COMISIONES DEL BANQUERO USD 20.- CORRESPONDIENTES AL VCTO. DEL 21/07/2016 Y 21/01/2017 SEGÚN MENSAJE DEL EXIMBANK CHINA RECIBIDO EL 15/08/2016 CTA. 5970 CUENTA UNICA DEL TESORO EN DÓLARES AMERICANOS LIB. 00099021001</t>
  </si>
  <si>
    <t>'TRANSFERENCIA'||DE FONDOS DEL EXTERIOR POR DESEMBOLSO DEL BID REF.: ATN-OC-13889-BO REQ. 0006, OPS0201702361A LIBRETA N°0015018001 MIN.GOB.USD APOYO AL FORTALECIMIENTO ONSC (REM.EXT) SWIFT N°00907 DE 24-01-2017</t>
  </si>
  <si>
    <t>'TRANSFERENCIA'||DE FONDOS DEL EXTERIOR POR DESEMBOLSO DEL BID REF.: ATN-OC-13889-BO REQ. 0006, OPS0201702361A LIBRETA N°0015018001 MIN.GOB.USD APOYO AL FORTALECIMIENTO ONSC REF: UTILES DE ESCRITORIO</t>
  </si>
  <si>
    <t>00099021001 DEP.DE CHEQ.AJENOS,RET.DE CAM.,CONCEPTO: FONDESIF - DEVOLUCION ASISTENCIA TECNICA 16TA CUOTA,DEP.: FUNDACION SARTAWI , PROCEDENCIA: BANCO UNION S.A., CHEQUE: 102, FECHA DE EMISION:25/01/2017</t>
  </si>
  <si>
    <t>AJUSTE COMPLEMENTARIO POR REVALORIZACION SALDOS DE ACTIVOS DE RESERVA Y OBLIGACIONES MONEDA EXTRANJERA (DOLARES) Saldo MO = -377388314.67 ;Bs/Mo: 6.86000000000 ;Saldo Bs: -2588883838.63</t>
  </si>
  <si>
    <t>TRANSFERENCIA RECIBIDA DEL EXTERIOR SEGÚN MENSAJES SWIFT Nos. 01712-01711 (REM.EXT.) DE FECHA 08-02-2017 POR DESEMBOLSO DE CAF PRÉSTAMO CFA007725 PREV. DESASTRES NAT. BOLIVIA SOLICITUD ULTIMO DESEMBOLSO LIBRETA N° 00086017006 MMAYA SUS VRHR IMPL.PROG.PREV.DESASTRES NAT.BOLIVIA</t>
  </si>
  <si>
    <t>'TRANSFERENCIA'||RECIBIDA DEL EXTERIOR POR DESMEBOLSO DEL BID, REF.: ATN-FM-15060-BO REQ. 0003 OPS0201703682A (REMESAS DEL EXTERIOR) LIBRETA N° 00086048002-US ACTUAL ESTRATEGIA DE BIODEVERSIDAD (REM.EXT) SWFT N° 01688 DE 08-02-2017</t>
  </si>
  <si>
    <t>PAGO PRÉSTAMO BID 939-SF-BO VCTO. 08-feb-2017 POR CUENTA DE BANCO DE DESARROLLO , VALOR 08-feb-2017 CAPITAL USD 651.382,87 INTERESES USD 183.490,35 LIBRETA 00099021001 RECURSOS ORDINARIOS DOLARES AMERICANOS (5970) . MDRI</t>
  </si>
  <si>
    <t>PAGO A CAF PRÉSTAMO CFA008296 VCTO. 08-feb-2017 POR CUENTA DE TGN , NTI. 008913 VALOR 08-feb-2017 CAPITAL USD 202.484,20 INTERESES USD 40.287,16 COMISIONES USD 39.543,99 CTA. 5970 CUENTA UNICA DEL TESORO DOLARES AMERICANOS LIB. 00099021001</t>
  </si>
  <si>
    <t>TRANSFERENCIA RECIBIDA DEL EXTERIOR SEGÚN MENSAJES SWIFT Nos. 01712-01711 (REM.EXT.) DE FECHA 08-02-2017 POR DESEMBOLSO DE CAF PRÉSTAMO CFA007725 PREV. DESASTRES NAT. BOLIVIA SOLICITUD ULTIMO DESEMBOLSO LIBRETA N° 00086017006 MMAYA SUS VRHR IMPL.PROG.PREV.DESASTRES NAT.BOLIVIA REF.: UTILES DE ESCRITORIO</t>
  </si>
  <si>
    <t>PAGO A CAF PRÉSTAMO CFA008239 VCTO. 08-feb-2017 POR CUENTA DE TGN , NTI. 008914 VALOR 08-feb-2017 INTERESES USD 356.062,34 COMISIONES USD 92.202,38 CTA. 5970 CUENTA UNICA DEL TESORO DOLARES AMERICANOS LIB. 00099021001</t>
  </si>
  <si>
    <t>'TRANSFERENCIA'||RECIBIDA DEL EXTERIOR POR DESMEBOLSO DEL BID, REF.: ATN-FM-15060-BO REQ. 0003 OPS0201703682A (REMESAS DEL EXTERIOR) LIBRETA N° 00086048002-US ACTUAL ESTRATEGIA DE BIODEVERSIDAD REF.: UTILES DE ESCRITORIO</t>
  </si>
  <si>
    <t>AJUSTE COMPLEMENTARIO POR REVALORIZACION SALDOS DE ACTIVOS DE RESERVA Y OBLIGACIONES MONEDA EXTRANJERA (DOLARES) Saldo MO = -374582044.11 ;Bs/Mo: 6.86000000000 ;Saldo Bs: -2569632822.60</t>
  </si>
  <si>
    <t>PAGO A FONPLATA PRÉSTAMO BOL 19/2011 VCTO. 09-feb-2017 POR CUENTA DE TGN , NTI. 008889 VALOR 09-feb-2017 CAPITAL USD 1.974.994,01 INTERESES USD 813.017,01 COMISIONES USD 18.259,54 CTA. 5970 CUENTA UNICA DEL TESORO DOLARES AMERICANOS LIB. 00099021001</t>
  </si>
  <si>
    <t>AJUSTE COMPLEMENTARIO POR REVALORIZACION SALDOS DE ACTIVOS DE RESERVA Y OBLIGACIONES MONEDA EXTRANJERA (DOLARES) Saldo MO = -373275130.72 ;Bs/Mo: 6.86000000000 ;Saldo Bs: -2560667396.73</t>
  </si>
  <si>
    <t>TRANSFERENCIA RECIBIDA DEL EXTERIOR SEGÚN MENSAJES SWIFT Nos. 01952-01950 (REM.EXT.) DE FECHA 13-02-2017 POR DESEMBOLSO DE FONPLATA PRÉSTAMO BOL 22/2014 GAF-BOL-012-2017 DESEMB. N° 6 LIBRETA N° 000291014349 ABC-US-BOL22/2014 PROY. PUENTE MARIPOSAS PUENTE CHIMORE</t>
  </si>
  <si>
    <t>TRANSFERENCIA RECIBIDA DEL EXTERIOR SEGÚN MENSAJES SWIFT Nos. 01953-01951 (REM.EXT.) DE FECHA 13-02-2017 POR DESEMBOLSO DE FONPLATA PRÉSTAMO BOL 21/2014 GAF-BOL 011-2017 DESEMB. N° 6 LIBRETA N° 00291014347 ABC-$US-BOL21/2014 DOBLE VIA MONTERO CRISTALMAYU PTE MARIPOS</t>
  </si>
  <si>
    <t>TRANSFERENCIA RECIBIDA DEL EXTERIOR SEGÚN MENSAJES SWIFT Nos. 02160-02154 (REM.EXT.) DE FECHA 15-02-2017 POR DESEMBOLSO DE IDA PRÉSTAMO 4923-BO 001 ABC022 AC52152 LIBRETA N° 00291014336 ABC-US AIF 4923 CARRET. NAC. E INFRAESTRUCTURA AEROPORTUARIA</t>
  </si>
  <si>
    <t>TRANSFERENCIA DE FONDOS AL EXTERIOR A SOLICITUD DE TESORO GENERAL DE LA NACION SEGUN SOLICITUD 1671 REF: PAGO A LA ORGANIZACIÓN DE LAS NACIONES UNIDAS PARA LA AGRICULTURA Y LA ALIMENTACIÓN (FAO), POR CONCEPTO DE MEMBRESÍA POR EUR17.287,47, SEGÚN SOLICITUD VRE-DGRM-CS-34/2017. EQUIVALENTES 18.277,95 LIB. 00099021001 TGN-RECURSOS ORDINARIOS (3987) POR DIFERENCIAL CAMBIARIO</t>
  </si>
  <si>
    <t>AJUSTE COMPLEMENTARIO POR REVALORIZACION SALDOS DE ACTIVOS DE RESERVA Y OBLIGACIONES MONEDA EXTRANJERA (DOLARES) Saldo MO = -364453939.43 ;Bs/Mo: 6.86000000000 ;Saldo Bs: -2500154024.48</t>
  </si>
  <si>
    <t>PAGO A BID PRÉSTAMO 3599/BL-BO VCTO. 15-feb-2017 POR CUENTA DE TGN , NTI. 008888 VALOR 15-feb-2017 INTERESES USD 82,24 CTA. 5970 CUENTA UNICA DEL TESORO DOLARES AMERICANOS LIB. 00099021001</t>
  </si>
  <si>
    <t>TRANSFERENCIA DE FONDOS AL EXTERIOR A SOLICITUD DE TESORO GENERAL DE LA NACION SEGUN SOLICITUD 1675 REF: PAGO A LA CONVENCIÓN SOBRE LA CONSERVACIÓN DE LAS ESPECIES MIGRATORIAS DE ANIMALES SILVESTRES (CMS), POR CONCEPTO DE MEMBRESÍA POR EUR463,00, SEGÚN SOLICITUD VRE-DGRM-CS-21/2017. EQUIVALENTES 48 LIB. 00099021001 TGN-RECURSOS ORDINARIOS (3987) POR DIFERENCIAL CAMBIARIO</t>
  </si>
  <si>
    <t>TRANSFERENCIA DE FONDOS AL EXTERIOR A SOLICITUD DE TESORO GENERAL DE LA NACION SEGUN SOLICITUD 1677 REF: PAGO AL TRIBUNAL INTERNACIONAL DEL DERECHO DEL MAR (ITLOS/TIDM), POR CONCEPTO DE MEMBRESÍA POR EUR2.615,00, SEGÚN SOLICITUD VRE-DGRM-CS-22/2017. EQUIVALENTES 2.767,46 USD LIB. 00099021001 TGN-RECURSOS ORDINARIOS (3987) POR DIFERENCIAL CAMBIARIO</t>
  </si>
  <si>
    <t>TRANSFERENCIA DE FONDOS AL EXTERIOR A SOLICITUD DE TESORO GENERAL DE LA NACION SEGUN SOLICITUD 1678 REF: PAGO A LA ORGANIZACIÓN MUNDIAL DE SANIDAD ANIMAL (OIE), POR CONCEPTO DE MEMBRESÍA POR EUR20.553,00, SEGÚN SOLICITUD VRE-DGRM-CS-19/2017. EQUIVALENTES 21.751,28 USD LIB. 00099021001 TGN-RECURSOS ORDINARIOS (3987) POR DIFERENCIAL CAMBIARIO</t>
  </si>
  <si>
    <t>AJUSTE COMPLEMENTARIO POR REVALORIZACION SALDOS DE ACTIVOS DE RESERVA Y OBLIGACIONES MONEDA EXTRANJERA (DOLARES) Saldo MO = -363716621.27 ;Bs/Mo: 6.86000000000 ;Saldo Bs: -2495096021.89</t>
  </si>
  <si>
    <t>PAGO A CAF PRÉSTAMO CFA009277 VCTO. 17-feb-2017 POR CUENTA DE TGN , NTI. 009012 VALOR 17-feb-2017 COMISIONES USD 307.688,89 CTA. 5970 CUENTA UNICA DEL TESORO DOLARES AMERICANOS LIB. 00099021001</t>
  </si>
  <si>
    <t>AJUSTE COMPLEMENTARIO POR REVALORIZACION SALDOS DE ACTIVOS DE RESERVA Y OBLIGACIONES MONEDA EXTRANJERA (DOLARES) Saldo MO = -362764773.96 ;Bs/Mo: 6.86000000000 ;Saldo Bs: -2488566349.36</t>
  </si>
  <si>
    <t>TRANSFERENCIA DE FONDOS AL EXTERIOR A SOLICITUD DE TESORO GENERAL DE LA NACION SEGUN SOLICITUD 1703 REF: PAGO AL PROTOCOLO DE KYOTO (PK-CCC), POR CONCEPTO DE MEMBRESÍA POR EUR1.695,00, SEGÚN SOLICITUD VRE-DGRM-CS-38/2017. EQUIVALENTES 1.798,39 USD LIB. 00099021001 TGN-RECURSOS ORDINARIOS (3987) POR DIFERENCIAL CAMBIARIO</t>
  </si>
  <si>
    <t>TRANSFERENCIA RECIBIDA DEL EXTERIOR SEGÚN MENSAJES SWIFT Nos. 02448-02430 (REM.EXT.) DE FECHA 21-02-2017 POR DESEMBOLSO DE CAF PRÉSTAMO CFA008237 PROG.INFRAEST.RURAL SANTA CRUZ SOLICITUD DESEM. 6 LIBRETA N° 00990307020 PAR-CAF 8237-USD-PROG.INFRAESTRUCTURA RURAL - GADSC</t>
  </si>
  <si>
    <t>TRANSFERENCIA DE FONDOS AL EXTERIOR A SOLICITUD DE TESORO GENERAL DE LA NACION SEGUN SOLICITUD 1721 REF: PAGO A LA ORGANIZACIÓN DE LAS NACIONES UNIDAS PARA EL DESARROLLO INDUSTRIAL (ONUDI), POR CONCEPTO DE MEMBRESÍA POR EUR21.012,00, SEGÚN SOLICITUD VRE-DGRM-CS-17/2017. EQUIVALENTES 22.306,44 USD LIB. 00099021001 TGN-RECURSOS ORDINARIOS (3987) POR DIFERENCIAL CAMBIARIO</t>
  </si>
  <si>
    <t>||TRANSFERENCIA POR COBRO DE COMISION QUE EFECTUA EL BANK OF TOKYO-MITSUBISHI UFJ. LTD POR PAGO DEL PRESTAMO BV-P5 VCTO. 20-02-2017, SEGUN SWIFT N° 02418 DEL 21-02-2017 LIBRETA N° 00099021001 RECURSOS ORDINARIOS DOLARES AMERICANOS 5970, REF.: COMISIONES BANCARIAS</t>
  </si>
  <si>
    <t>TRANSFERENCIA DE FONDOS AL EXTERIOR A SOLICITUD DE TESORO GENERAL DE LA NACION SEGUN SOLICITUD 1676 REF: PAGO A LA ORGANIZACIÓN METEOROLÓGICA MUNDIAL (OMM), POR CONCEPTO DE MEMBRESÍA POR CHF52.805,74, SEGÚN SOLICITUD VRE-DGRM-CS-23/2017. EQUIVALENTES 53.702,57 USD LIB. 00099021001 TGN-RECURSOS ORDINARIOS (3987) POR DIFERENCIAL CAMBIARIO</t>
  </si>
  <si>
    <t>TRANSFERENCIA DE FONDOS AL EXTERIOR A SOLICITUD DE TESORO GENERAL DE LA NACION SEGUN SOLICITUD 1723 REF: PAGO AL INSTITUTO ITALO LATINOAMERICANO (IILA), POR CONCEPTO DE MEMBRESÍA POR EUR5.866,16, SEGÚN SOLICITUD VRE-DGRM-CS-18/2017. EQUIVALENTES 6.187,61 USD LIB. 00099021001 TGN-RECURSOS ORDINARIOS (3987) POR DIFERENCIAL CAMBIARIO</t>
  </si>
  <si>
    <t>00099021001 DEP.DE CHEQ.AJENOS,RET.DE CAM.,CONCEPTO: FONDESIF-DEVOLUCION ASISTENCIA TECNICA 17MA CUOTA,DEP.: FUNDACION SARTAWI , PROCEDENCIA: BANCO UNION S.A., CHEQUE: 107, FECHA DE EMISION:22/02/2017</t>
  </si>
  <si>
    <t>||TRANSFERENCIA EFECTUADA POR EL TESORO GENERAL DE LA NACION PARA ABONO EN LA CUT M/E.</t>
  </si>
  <si>
    <t>||TRANSFERENCIA EFECTUADA POR EL TESORO GENERAL DE LA NACION PARA ABONO EN LA CUT M/E</t>
  </si>
  <si>
    <t>AJUSTE COMPLEMENTARIO POR REVALORIZACION SALDOS DE ACTIVOS DE RESERVA Y OBLIGACIONES MONEDA EXTRANJERA (DOLARES) Saldo MO = -448678371.99 ;Bs/Mo: 6.86000000000 ;Saldo Bs: -3077933631.84</t>
  </si>
  <si>
    <t>||TRANSFERENCIA DE EXTERIOR SEGUN SWIFT NO.2696 Y NO.2689 A F/DEL TESORO GENERAL DE LA NACION POR ORDEN DE UNITED NATIONS (NEW YORK) PARA ABNO A LA CUT EN MONEDA EXTRANJERA</t>
  </si>
  <si>
    <t>AJUSTE COMPLEMENTARIO POR REVALORIZACION SALDOS DE ACTIVOS DE RESERVA Y OBLIGACIONES MONEDA EXTRANJERA (DOLARES) Saldo MO = -448480351.03 ;Bs/Mo: 6.86000000000 ;Saldo Bs: -3076575208.06</t>
  </si>
  <si>
    <t>NTE</t>
  </si>
  <si>
    <t>De: 00291012001 TRANSFERENCIA A SOLICITUD DE LA ADMINISTRADORA BOLIVIANA DE CARRETERAS S/G NOTA ABC/GNAF/SAF/ATE/2017-0519 PAGO DEL CERTIFICADO 47 (DEVOLUCION DE RETENCIONES) CORRESPONDIENTE AL TRAMO VILLA TUNARI ISINUTA A LA EMPRESA BOLIVIANA DE CONSTRUCCION.</t>
  </si>
  <si>
    <t>AJUSTE COMPLEMENTARIO POR REVALORIZACION SALDOS DE ACTIVOS DE RESERVA Y OBLIGACIONES MONEDA EXTRANJERA (DOLARES) Saldo MO = -444561392.00 ;Bs/Mo: 6.86000000000 ;Saldo Bs: -3049691149.11</t>
  </si>
  <si>
    <t>TRANSFERENCIA RECIBIDA DEL EXTERIOR SEGÚN MENSAJES SWIFT Nos. 03071-03070 (REM.EXT.) DE FECHA 07-03-2017 POR DESEMBOLSO DE IDA PRÉSTAMO 5168-BO 001 GAMLP 02-2017 AC77270 LIBRETA N° 00099037014 PAR-IDA 5168 - USD - PROY. INFRAESTRUCTURA URBANA - GAMLP</t>
  </si>
  <si>
    <t>TRANSFERENCIA RECIBIDA DEL EXTERIOR SEGÚN MENSAJES SWIFT Nos. 03127-03125 (REM.EXT.) DE FECHA 07-03-2017 POR DESEMBOLSO DE CAF PRÉSTAMO CFA008239 CARRETERA PADILLA-EL SALTO SOLICITUD DE DESEMBOLSO NRO.13 LIBRETA N° 00291014341 ABC-USD-CAF 8239 CARRETERA PADILLA EL SALTO</t>
  </si>
  <si>
    <t>||SEGUN NOTA DEL MINISTERIO DE MEDIO AMBIENTE Y AGUA CITE: MMAYA/DGAA/CITE N° 129/2017 RECIBIDA EN LA FECHA REF: REGULARIZACION DEL COMPROBANTE CONTABLE N°0881334 SEGUN MENSAJES SWIFT NROS 03029 Y 03043 DE F. 06-03-17 ABONO EN LA LIBRETA N° 00086018017 MMAYA SUS ONUDI PLAN IMP. ESTOCOLMO COP'S</t>
  </si>
  <si>
    <t>TRANSFERENCIA RECIBIDA DEL EXTERIOR SEGÚN MENSAJES SWIFT Nos. 03396-03394 (REM.EXT.) DE FECHA 10-03-2017 POR DESEMBOLSO DE CAF PRÉSTAMO CFA008785 PROGRAMA MI RIEGO LIBRETA N° 00287104314 FPS - U$ - MI RIEGO CAF</t>
  </si>
  <si>
    <t>TRANSFERENCIA RECIBIDA DEL EXTERIOR SEGÚN MENSAJES SWIFT Nos. 03410-03401 (REM.EXT.) DE FECHA 13-03-2017 POR DESEMBOLSO DE IDA PRÉSTAMO 5168-BO 001 12 GAMEA AC83006 LIBRETA N° 00099037013 IDA 5168 - USD - PROY. INFRAESTRCUTURA URBANA - GAMEA</t>
  </si>
  <si>
    <t>'TRANSFERENCIA'||RECIBIDA DEL EXTERIOR POR DESEMBOLSO DEL BID, REF: GRT-WS-12956-BO-2 REQ. 0020 OPS0201708938A (REM. EXT.) LIBRETA ° 00225028001 SENASBA US PROG. RURAL FECASALC (REM.EXT.) S/G SWIFT N° 03640 Y 03635</t>
  </si>
  <si>
    <t>PAGO A OPEP PRÉSTAMO 1287-P VCTO. 15-mar-2017 POR CUENTA DE TGN , NTI. 009003 VALOR 15-mar-2017 CAPITAL USD 498.180,00 INTERESES USD 250.364,91 CTA. 5970 CUENTA UNICA DEL TESORO DOLARES AMERICANOS LIB. 00099021001</t>
  </si>
  <si>
    <t>PAGO A BID PRÉSTAMO 3699/BL-BO VCTO. 15-mar-2017 POR CUENTA DE TGN , NTI. 009058 VALOR 15-mar-2017 INTERESES USD 12.255,89 COMISIONES USD 297.317,46 CTA. 5970 CUENTA UNICA DEL TESORO DOLARES AMERICANOS LIB. 00099021001</t>
  </si>
  <si>
    <t>PAGO A FONPLATA PRÉSTAMO BOL 25/2015 VCTO. 15-mar-2017 POR CUENTA DE TGN , NTI. 009101 VALOR 15-mar-2017 INTERESES USD 8.982,73 COMISIONES USD 14.365,75 CTA. 5970 CUENTA UNICA DEL TESORO DOLARES AMERICANOS LIB. 00099021001</t>
  </si>
  <si>
    <t>PAGO A IDA PRÉSTAMO 5454-BO VCTO. 15-mar-2017 POR CUENTA DE TGN , NTI. 009005 VALOR 15-mar-2017 INTERESES USD 3.934,62 CTA. 5970 CUENTA UNICA DEL TESORO DOLARES AMERICANOS LIB. 00099021001</t>
  </si>
  <si>
    <t>PAGO A BID PRÉSTAMO 3699/BL-BO VCTO. 15-mar-2017 POR CUENTA DE TGN , NTI. 009063 VALOR 15-mar-2017 INTERESES USD 252,66 CTA. 5970 CUENTA UNICA DEL TESORO DOLARES AMERICANOS LIB. 00099021001</t>
  </si>
  <si>
    <t>PAGO A FONPLATA PRÉSTAMO BOL 23/2014 VCTO. 15-mar-2017 POR CUENTA DE TGN , NTI. 009082 VALOR 15-mar-2017 INTERESES USD 154.308,22 COMISIONES USD 41.804,50 CTA. 5970 CUENTA UNICA DEL TESORO DOLARES AMERICANOS LIB. 00099021001</t>
  </si>
  <si>
    <t>PAGO A OPEP PRÉSTAMO 654-P VCTO. 15-mar-2017 POR CUENTA DE TGN , NTI. 009001 VALOR 15-mar-2017 CAPITAL USD 91.760,00 INTERESES USD 9.173,20 CTA. 5970 CUENTA UNICA DEL TESORO DOLARES AMERICANOS LIB. 00099021001</t>
  </si>
  <si>
    <t>AJUSTE COMPLEMENTARIO POR REVALORIZACION SALDOS DE ACTIVOS DE RESERVA Y OBLIGACIONES MONEDA EXTRANJERA (DOLARES) Saldo MO = -441230338.51 ;Bs/Mo: 6.86000000000 ;Saldo Bs: -3026840122.19</t>
  </si>
  <si>
    <t>PAGO A OPEP PRÉSTAMO 1527-P VCTO. 15-mar-2017 POR CUENTA DE TGN , NTI. 009002 VALOR 15-mar-2017 INTERESES USD 292.055,86 CTA. 5970 CUENTA UNICA DEL TESORO DOLARES AMERICANOS LIB. 00099021001</t>
  </si>
  <si>
    <t>AJUSTE COMPLEMENTARIO POR REVALORIZACION SALDOS DE ACTIVOS DE RESERVA Y OBLIGACIONES MONEDA EXTRANJERA (DOLARES) Saldo MO = -442698753.52 ;Bs/Mo: 6.86000000000 ;Saldo Bs: -3036913449.14</t>
  </si>
  <si>
    <t>TRANSFERENCIA RECIBIDA DEL EXTERIOR SEGÚN MENSAJES SWIFT Nos. 3693 - 3683 (REM.EXT.) DE FECHA 16-03-2017 POR DESEMBOLSO DE FONPLATA PRÉSTAMO BOL 23/2014 GAF-BOL- 018 -2017 DESEMB. N° 6 LIBRETA N° 00291014348 ABC-US-BOL23/2014 CONST CARR NAZACARA HITO IV SN ANDRES MACH</t>
  </si>
  <si>
    <t>PAGO A BID PRÉSTAMO 3540/BL-BO VCTO. 15-mar-2017 POR CUENTA DE TGN , NTI. 009109 VALOR 15-mar-2017 COMISIONES USD 353.627,15 CTA. 5970 CUENTA UNICA DEL TESORO DOLARES AMERICANOS LIB. 00099021001</t>
  </si>
  <si>
    <t>'TRANSFERENCIA'||DEL EXTERIOR SEGUN MENSAJE SWIFT N°03836 Y NOTA MEFP/VTCP/DGCP/UEPS-385/2017 DE LA FECHA POR LA EMISION DE BONOS SOBERANOS (REMEXT) LIBRETA N° 00099037011 TGN BONOS SOBERANOS</t>
  </si>
  <si>
    <t>PAGO A BID PRÉSTAMO 1075-SF-BO VCTO. 18-mar-2017 POR CUENTA DE TGN , NTI. 009113 VALOR 20-mar-2017 CAPITAL USD 42.027,62 INTERESES USD 20.391,90 CTA. 5970 CUENTA UNICA DEL TESORO DOLARES AMERICANOS LIB. 00099021001</t>
  </si>
  <si>
    <t>A:00291012001 Transferencia de recursos en virtud al Art 17 y 18 del Reglamento Especifico para la Administracion de Cuentas Corrientes Fiscales, Operaciones, Servicios Financieros y Sistema de Pagos del Tesoro (RM 153), y las notas CITE: ABC/GNAF/SAF/ATE/2017-0639 y 0648 de la Administradora Bolivi</t>
  </si>
  <si>
    <t>TRANSFERENCIA RECIBIDA DEL EXTERIOR SEGÚN MENSAJES SWIFT Nos. 03915-03913 (REM.EXT.) DE FECHA 21-03-2017 POR DESEMBOLSO DE CAF PRÉSTAMO CFA009344 PROG.MAS INV.P/ RIEGO FASE IV SOLIC. DESEMB. FONDO ROTATORIO 4 LIBRETA N° 00287104316 FPS-USD-MIAGUA CAF FASE IV</t>
  </si>
  <si>
    <t>PAGO A EXIMBANK CHINA POPUL PRÉSTAMO GCL NO.(2007)13(184) VCTO. 21-mar-2017 SEGÚN NOTA MEFP/VTCP/DGCP/UODP-265/2017 DE FECHA 20-03-2017 DEL MEFP, NTI. 009036 VALOR 21-mar-2017 CAPITAL RMY 12.168.507,60 INTERESES RMY 2.814.374,30 CTA. 5970 CUENTA UNICA DEL TESORO DOLARES AMERICANOS</t>
  </si>
  <si>
    <t>AJUSTE COMPLEMENTARIO POR REVALORIZACION SALDOS DE ACTIVOS DE RESERVA Y OBLIGACIONES MONEDA EXTRANJERA (DOLARES) Saldo MO = -1420185292.79 ;Bs/Mo: 6.86000000000 ;Saldo Bs: -9742471108.55</t>
  </si>
  <si>
    <t>PAGO A BID PRÉSTAMO 2786/BL-BO VCTO. 22-mar-2017 POR CUENTA DE TGN , NTI. 009115 VALOR 22-mar-2017 INTERESES USD 5.431,03 CTA. 5970 CUENTA UNICA DEL TESORO DOLARES AMERICANOS LIB. 00099021001</t>
  </si>
  <si>
    <t>TRANSFERENCIA ENTRE CUENTAS DEL T.G.N. ME DE FECHA 23/3/2017 SEGUN NOTA MH/VTCP/DGT/UO/No.107/07 DE FECHA 14-05-2007, GOM/SOMA-E No 180/2007 DE FECHA 15-11-2007 y SOSP DOSP 115/2008 LIBRETA 00099021001 TGN-RECURSOS ORDINARIOS-DOLARES AMERICANOS (5970)</t>
  </si>
  <si>
    <t>||COBRO COMISION DE PAGO DEL BANK OF TOKYO-MITSUBISHI UFJ LTD. REF.: PAGO PTMO.BID 964/SF-BO VCTO. 23-03-2017 POR CUENTA DEL MEFP COD.LIQ. 9093 LIBRETA N°00099021001 TGN-RECURSOS ORDINARIOS-DOLARES AMERICANOS (5970)</t>
  </si>
  <si>
    <t>TRANSFERENCIA RECIBIDA DEL EXTERIOR SEGÚN MENSAJES SWIFT Nos. 04106-04094 (REM.EXT.) DE FECHA 24-03-2017 POR DESEMBOLSO DE CAF PRÉSTAMO CFA007840 TUNEL INCAHUASI SOLICITUD DE DESEMBOLSO NRO. 9 LIBRETA N° 00291014338 ABC-USD CFA 7840 PROY. CONSTRUCCION DEL TUNEL DE INCAHUASI</t>
  </si>
  <si>
    <t>TRANSFERENCIA RECIBIDA DEL EXTERIOR SEGÚN MENSAJES SWIFT Nos. 04105-04093 (REM.EXT.) DE FECHA 24-03-2017 POR DESEMBOLSO DE CAF PRÉSTAMO CFA006993 PROG.AGUA Y RIEGO BOLIVIA LIBRETA N° 00860704301 MMAYA-SUS-PROGRAMA AGUA Y RIEGO PARA BOLIVIA-CAF-VRHR</t>
  </si>
  <si>
    <t>AJUSTE COMPLEMENTARIO POR REVALORIZACION SALDOS DE ACTIVOS DE RESERVA Y OBLIGACIONES MONEDA EXTRANJERA (DOLARES) Saldo MO = -1443945326.45 ;Bs/Mo: 6.86000000000 ;Saldo Bs: -9905464939.44</t>
  </si>
  <si>
    <t>TRANSFERENCIA RECIBIDA DEL EXTERIOR SEGÚN MENSAJES SWIFT Nos. 04107-04095 (REM.EXT.) DE FECHA 24-03-2017 POR DESEMBOLSO DE BID PRÉSTAMO 2786/BL-BO REQ 0020 OPS0201710452A LIBRETA N° 00291014335 ABC-USD BL-BO 2786 DOBLE VIA MONTERO YAPACANI</t>
  </si>
  <si>
    <t>TRANSFERENCIA ENTRE CUENTAS DEL T.G.N. ME DE FECHA 24/3/2017 SEGUN NOTA MH/VTCP/DGT/UO/No.107/07 DE FECHA 14-05-2007, GOM/SOMA-E No 180/2007 DE FECHA 15-11-2007 y SOSP DOSP 115/2008 LIBRETA 00099021001 TGN-RECURSOS ORDINARIOS-DOLARES AMERICANOS (5970)</t>
  </si>
  <si>
    <t>PAGO A BID PRÉSTAMO 709-SF-BO VCTO. 24-03-2017 POR CUENTA DE YPFB TRANSPORTE SEGÚN NOTA TSC-068/2017 DE FECHA 13-03-2017 Y SWIFT N° 4073 DE FECHA 23/03/2017, VALOR 24-03-2017 CAPITAL USD 597.421,06 INTERESES USD 159.085,46 LIBRETA 00099021001 TGN-RECURSOS ORDINARIOS - DOLARES AMERICANOS (5970) ALIVIO MDRI</t>
  </si>
  <si>
    <t>TRANSFERENCIA RECIBIDA DEL EXTERIOR SEGÚN MENSAJES SWIFT Nos. 04108-04096 (REM.EXT.) DE FECHA 24-03-2017 POR DESEMBOLSO DE BID PRÉSTAMO 2786/BL-BO REQ 0020 OPS0201710452A LIBRETA N° 00291014335 ABC-USD BL-BO 2786 DOBLE VIA MONTERO YAPACANI</t>
  </si>
  <si>
    <t>TRANSFERENCIA RECIBIDA DEL EXTERIOR SEGÚN MENSAJES SWIFT Nos. 04104-04092 (REM.EXT.) DE FECHA 24-03-2017 POR DESEMBOLSO DE CAF PRÉSTAMO CFA008340 CONST.DOBLEVIA MONTERO-CRISTAL SOLICITUD DESEMBOLSO NRO 11 LIBRETA N° 00291014342 ABC-US-CAF 8340 PROY MONTERO TR II PTE YAPACANI PTE ICHILO</t>
  </si>
  <si>
    <t>TRANSFERENCIA RECIBIDA DEL EXTERIOR SEGÚN MENSAJES SWIFT Nos. 04105-04093 (REM.EXT.) DE FECHA 24-03-2017 POR DESEMBOLSO DE CAF PRÉSTAMO CFA006993 PROG.AGUA Y RIEGO BOLIVIA LIBRETA N° 00860704301 MMAYA-SUS-PROGRAMA AGUA Y RIEGO PARA BOLIVIA-CAF-VRHR REF.: UTILES DE ESCRITORIO</t>
  </si>
  <si>
    <t>TRANSFERENCIA RECIBIDA DEL EXTERIOR SEGÚN MENSAJES SWIFT Nos. 04172-04164 (REM.EXT.) DE FECHA 27-03-2017 POR DESEMBOLSO DE BID PRÉSTAMO 3540/BL-BO REQ 0001 OPS0201710810A LIBRETA N° 00291014362 USD-AB-BID 3540/BL-BO PROG.DE INFRAESTRUC.VIAL DE APOYO AL DESARROLLO Y GESTION RVF II</t>
  </si>
  <si>
    <t>00099021001 DEPOSITO DE EFECTIVO, DEPOSITANTE: SONIA JUANA LIMA VDA DE VERA, CONCEPTO: SENASIR, CUENTA DE DEPOSITO: CUENTA UNICA DEL TESORO EN DOLARES AMERICANOS</t>
  </si>
  <si>
    <t>TRANSFERENCIA RECIBIDA DEL EXTERIOR SEGÚN MENSAJES SWIFT Nos. 04171-04163 (REM.EXT.) DE FECHA 27-03-2017 POR DESEMBOLSO DE BID PRÉSTAMO 3540/BL-BO REQ 0001 OPS0201710810A LIBRETA N° 00291014362 USD-AB-BID 3540/BL-BO PROG.DE INFRAESTRUC.VIAL DE APOYO AL DESARROLLO Y GESTION RVF II</t>
  </si>
  <si>
    <t>PAGO A BID PRÉSTAMO 1039-SF-BO VCTO. 27-mar-2017 POR CUENTA DE TGN , NTI. 009094 VALOR 27-mar-2017 CAPITAL USD 263.572,48 INTERESES USD 120.072,57 CTA. 5970 CUENTA UNICA DEL TESORO DOLARES AMERICANOS LIB. 00099021001</t>
  </si>
  <si>
    <t>||RECUPERACION DEL PRESTAMO GCL NO. (2007) 13 (184), VCTO. 21/03/2017 DEL EXIMBANK CHINA SEGUN NOTAS MEFP/VTCP/DGCP/UODP-274/2017 Y MEFP/VTCP/DGCP/UODP-275/2017 DE FECHAS 22/03/2017 Y 23/03/2017 DEL MEFP. LIBRETA N° 00099021001 TGN RECURSOS ORDINARIOS - DOLARES AMERICANOS</t>
  </si>
  <si>
    <t>'TRANSFERENCIA'||DE FONDOS POR DESEMBOLSO DEL BID REF.: GRT-FM-12228-BO REQ. 0021 OPS0201708082A (REMESAS DEL EXTERIOR) LIB.00086068001 MMAYA US-VMA.BID CONSERV.USO SOST.TIERRA Y ECO.SIST. ANDIN.SWIFT 4301 DE 29-03-17</t>
  </si>
  <si>
    <t>'TRANSFERENCIA'||DE FONDOS POR DESEMBOLSO DEL BID REF.: GRT-FM-12228-BO REQ. 0021 OPS0201708082A (REMESAS DEL EXTERIOR) LIB.00086068001 MMAYA US-VMA.BID CONSERV.USO SOST.TIERRA Y ECO.SIST. ANDIN.REF:UTILES DE ESCRITORIO</t>
  </si>
  <si>
    <t>NUMERO DE LIBRETACUT: 05850102001 OPERACIÓN E46 TRANSFERENCIA DEL SISTEMA FINANCIERO POR CUENTA DE TERCEROS A LA CUT EN DOLARES AMERICANOS TRANF. FONDOS ABE P-VENTA DE SERVICIOS DE COMUNICACION A SOLICTUD DE YPFB TRANSPORTE SA</t>
  </si>
  <si>
    <t>00099021001 DEP.DE CHEQ.AJENOS,RET.DE CAM.,CONCEPTO: DEPÓSITO A CUENTA,DEP.: FUNDACIÓN SARTAWI , PROCEDENCIA: BANCO UNION S.A., CHEQUE: 121, FECHA DE EMISION:29/03/2017</t>
  </si>
  <si>
    <t>||DEVOLUCION DE FONDOS EN DEMASIA SEGUN SOL. 4294-1980 MINISTERIO DE DEFENSA EN FECHA 28/03/2017 EN COMPLEMENTO A COMPROBANTE S 883631 DE LA FECHA REF.PAGO DE LA 5TA CUOTA CORRESP. AL 10% DEL CONTRATO NO.024/13 POR COMPRA DE SEIS HELICOPTEROS SUPER PUMA ABONO LIBRETA 00099021001 TGN-RECURSOS ORDINARIOS</t>
  </si>
  <si>
    <t>TRANSFERENCIA DE FONDOS AL EXTERIOR A SOLICITUD DE TESORO GENERAL DE LA NACION SEGUN SOLICITUD 1964 REF: PAGO A LA CONVENCIÓN SOBRE LOS HUMEDALES (RAMSAR), POR CONCEPTO DE MEMBRESÍA POR CHF2.000,00, SEGÚN SOLICITUD VRE-DGRM-CS-100/2017. EQUIVALENTES 2.045,83 USD LIB. 00099021001 TGN-RECURSOS ORDINARIOS (3987) POR DIFERENCIAL CAMBIARIO</t>
  </si>
  <si>
    <t>J03181790002</t>
  </si>
  <si>
    <t>S08775540004</t>
  </si>
  <si>
    <t>||RESPUESTA A DEBITO DEL BANQUERO POR COBRO COMISIÓN SEGUN SWIFT 00888 DE LA FECHA. REF.: TRANSFRENCIA SEG. SOLICITUD 1291 DE LA VICEPRESIDENCIA  EUROS 2.026,74 LIBRETA 00099021001 TGN-RECURSOS ORDINARIOS. REF.: UTILES DE ESCRITORIO</t>
  </si>
  <si>
    <t>S08775540001</t>
  </si>
  <si>
    <t>||RESPUESTA A DEBITO DEL BANQUERO POR COBRO COMISIÓN SEGUN SWIFT 00888 DE LA FECHA. REF.: TRANSFRENCIA SEG. SOLICITUD 1291 DE LA VICEPRESIDENCIA  EUROS 2.026,74 LIBRETA 00099021001 TGN-RECURSOS ORDINARIOS</t>
  </si>
  <si>
    <t>G03915280004</t>
  </si>
  <si>
    <t>VENTA DE DIVISAS CON TRANSFERENCIA DE FONDOS A SOLICITUD DE VICEPRESIDENCIA DEL ESTADO SEGUN SOLICITUD 1784 REF: PAGO A UNIVERSIDAD NACIONAL AUTONOMA DE MEXICO POR ALQUILER DE STAND PARA BOLIVIA EN LA FERIA INTERNACIONAL DEL LIBRO EN EL PALACIO DE MINERÍA FILPM" LIB. 00099021001 TGN-RECURSOS ORDINARIOS (3987)</t>
  </si>
  <si>
    <t>S08764010003</t>
  </si>
  <si>
    <t>||TRANSF. DE FONDOS DEL EXTERIOR  SEGUN SWIFT NO. 00208 DEL 05/01/2017 A F/ MIN.RR.EE.  ORDENANTE CONSULADO DE BOLIVIA EN MENDOZA REF:GESTORIA CONSULAR DIC-2016 CGO.LIBRETA 00010011102 MIN.RELACIONES EXTERIORES-GESTORIA CONSULAR LEY NO.3108 (UT.ESCRIT.)</t>
  </si>
  <si>
    <t>S08768570001</t>
  </si>
  <si>
    <t>||PAGO SERVICIO DE INVESTIGACION DEL BANQUERO POR INSTRUCCION DE PAGO A CUENTA CERRADA SEG. SOLICITUD NO.002789 -1252 DEL MIN.RR.EE. DEL 5/12/2016.REF.: PAGO HABERES SERV.DIPLOMATICO EXTERIOR NOV/2016| LIBRETA 00099021001 TGN-RECURSOS ORDINARIOS</t>
  </si>
  <si>
    <t>S08773660003</t>
  </si>
  <si>
    <t>||TRANSF.DE FONDOS DEL EXTERIOR SEG.SWIFT 00790 DEL 18/01/2017 POR ORDEN DE LA EMBAJADA DE BOLIVIA EN BRUSELAS-BELGICA. REF.: RECAUD.GESTORIA CONSULAR DIC/2016 LIB.00010011102 GESTORIA CONSULAR MIN.RELACIONES EXTERIORES. REF.: UTILES DE ESCRITORIO</t>
  </si>
  <si>
    <t>S08773830003</t>
  </si>
  <si>
    <t>||TRANSFERENCIA DE FONDOS DEL EXTERIOR SEGUN SWIFT NO.792 DEL 18/01/2017 A F/DEL MIN.DE RR.EE. ORDENANTE CONSULADO DE BOLIVIA (JUJUY-ARGENTINA) REF.: VENTA DE VALORES FISCALES DICIEMBRE (SERECI) LIB.00010011102 MIN.RR.EE.- GESTORIA CONSULAR LEY NO.3108 POR COBRO UTILES DE ESCRITORIO</t>
  </si>
  <si>
    <t>S08777090003</t>
  </si>
  <si>
    <t>||TRANSFERENCIA DE FONDOS DEL EXTERIOR SG/ SWIFT 00856 DEL 20/01/2017 A/F MIN.RR.EE. POR ORDEN DEL CONSULADO GENERAL DE BOLIVIA EN MILAN-ITALIA LIB. 00010011102 MIN.RELACIONES EXTERIORES-GESTORIA CONSULAR LEY NO.3108, UTILES DE ESCRITORIO</t>
  </si>
  <si>
    <t>S08780150002</t>
  </si>
  <si>
    <t>||TRANSF. DE FONDOS DEL EXTERIOR SEG. SWIFT 01047 DEL 26/01/2017 POR ORDEN DE CONSULADO GENERAL DE BOLIVIA-MILAN-IT. A FAVOR DEL MINISTERIO DE RR.EE. REF.:DEVOL.SALDOS NO EJECUTADOS. LIBRETA 00099021001 TGN-RECURSOS ORDINARIOS</t>
  </si>
  <si>
    <t>S08780150003</t>
  </si>
  <si>
    <t>||TRANSF. DE FONDOS DEL EXTERIOR SEG. SWIFT 01047 DEL 26/01/2017 POR ORDEN DE CONSULADO GENERAL DE BOLIVIA-MILAN-IT. A FAVOR DEL MINISTERIO DE RR.EE. REF.:DEVOL.SALDOS NO EJECUTADOS. LIBRETA 00099021001 TGN-RECURSOS ORDINARIOS. REF.: UTILES DE ESCRITORIO</t>
  </si>
  <si>
    <t>COBRO COSTOS DE PAPELERIA SEGUN TRANSFERENCIA DEL EXTERIOR POR ORDEN DE CONSULADO GENERAL DE BOLIVIA EN MILAN.REF.:RECAUDACION GESTORIA CONSULAR LIB. 00010011102 MIN.RELACIONES EXTERIORES - GESTORIA CONSULAR LEY Nº 3108</t>
  </si>
  <si>
    <t>G03746900002</t>
  </si>
  <si>
    <t>TRANSFERENCIA DEL EXTERIOR SEGUN SWIFT NO.1691 DE FECHA 08/02/2017 ORDENANTE: CONSULADO GENERAL DE BOLIVIA (LIMA PERU) REF.: DEVOLUCION DE SALDOS (GASTOS DE FUNCIONAMIENTO) LIB. 00099021001 TGN-RECURSOS ORDINARIOS (3987)</t>
  </si>
  <si>
    <t>G03746920002</t>
  </si>
  <si>
    <t>TRANSFERENCIA DEL EXTERIOR SEGUN SWIFT NO.1693 DE FECHA 08/02/2017 ORDENANTE: CONSULADO GENERAL DE BOLIVIA (LIMA PERU) REF.: DEVOLUCION SALDOS (PROG DOC CONSULADO MOVILES) LIB. 00099021001 TGN-RECURSOS ORDINARIOS (3987)</t>
  </si>
  <si>
    <t>G03751210002</t>
  </si>
  <si>
    <t>TRANSFERENCIA DEL EXTERIOR SEGUN SWIFT 01719 DE FECHA 09/02/2017 ORDENANTE: CONSULADO GENERAL DE BOLIVIA, LIMA PERU. REF.:DEVOLUCION GASTOS LIB. 00099021001 TGN-RECURSOS ORDINARIOS (3987)</t>
  </si>
  <si>
    <t>G03767210002</t>
  </si>
  <si>
    <t>TRANSFERENCIA DEL EXTERIOR SEGUN SWIFT 01810 DE FECHA 10/02/2017 ORDENANTE: CONSULADO GENERAL DE BOLIVIA - HOUSTON TX. LIB. 00099021001 TGN-RECURSOS ORDINARIOS (3987)</t>
  </si>
  <si>
    <t>G03779300002</t>
  </si>
  <si>
    <t>TRANSFERENCIA DEL EXTERIOR SEGUN SWIFT NO.1941 DE FECHA 13/02/2017 ORDENANTE: CONSULADO DE LA REP. DE BOLIVIA (VIEDMA AR) REF.: SALDOS GASTOS DE FUNCIONAMIENTO LIB. 00099021001 TGN-RECURSOS ORDINARIOS (3987)</t>
  </si>
  <si>
    <t>G03791800002</t>
  </si>
  <si>
    <t>TRANSFERENCIA DEL EXTERIOR SEGUN SWIFT NO.1966 DE FECHA 14/02/2017 ORDENANTE: CONSULADO DE BOLIVIA EN SEVILLA REF.: DEVOLUCION SALDOS NO EJECUTADOS DE GASTOS DE FUNCIONAMIENTO GESTION 2016 LIB. 00099021001 TGN-RECURSOS ORDINARIOS (3987)</t>
  </si>
  <si>
    <t>G03788820003</t>
  </si>
  <si>
    <t>TRANSFERENCIA DE FONDOS AL EXTERIOR A SOLICITUD DE TESORO GENERAL DE LA NACION SEGUN SOLICITUD 1670 REF: PAGO A LA ORGANIZACIÓN DE NACIONES UNIDAS PARA LA ALIMENTACIÓN Y AGRICULTURA (FAO), POR CONCEPTO DE MEMBRESÍA POR USD24.572,34, SEGÚN SOLICITUD VRE-DGRM-CS-34/2017. LIB. 00099021001 TGN-RECURSOS ORDINARIOS (3987)</t>
  </si>
  <si>
    <t>G03788810003</t>
  </si>
  <si>
    <t>TRANSFERENCIA DE FONDOS AL EXTERIOR A SOLICITUD DE TESORO GENERAL DE LA NACION SEGUN SOLICITUD 1669 REF: PAGO A LA SECRETARÍA GENERAL DE LA COMUNIDAD ANDINA (CAN), POR CONCEPTO DE MEMBRESÍA POR USD314.400,00, SEGÚN SOLICITUD VRE-DGRM-CS-27/2017. LIB. 00099021001 TGN-RECURSOS ORDINARIOS (3987)</t>
  </si>
  <si>
    <t>G03803980002</t>
  </si>
  <si>
    <t>TRANSFERENCIA DEL EXTERIOR SEGUN SWIFT 02180 DE FECHA 15/02/2017 ORDENANTE: EMBAJADA DE BOLIVIA LIMA-PERU REF.: DEV. DE SALDOS GASTOS DE FUNCIONAMIENTO LIB. 00099021001 TGN-RECURSOS ORDINARIOS (3987)</t>
  </si>
  <si>
    <t>G03803120002</t>
  </si>
  <si>
    <t>TRANSFERENCIA DEL EXTERIOR SEGUN EMBAJADA DE BOLIVIA, LIMA - PERU. REF.:DEVOL.SALDOS GASTOS DE FUNCIONAMIENTO DE FECHA 15/02/2017 ORDENANTE: LIB. 00099021001 TGN-RECURSOS ORDINARIOS (3987)</t>
  </si>
  <si>
    <t>G03801810002</t>
  </si>
  <si>
    <t>TRANSFERENCIA DEL EXTERIOR SEGUN SWIFT 02157 DE FECHA 15/02/2017 ORDENANTE: CONSULADO DE BOLIVIA EN MADRID REF.: DEVOLUCION SALDO GASTOS DE FUNCIONAMIENTO LIB. 00099021001 TGN-RECURSOS ORDINARIOS (3987)</t>
  </si>
  <si>
    <t>S08796980003</t>
  </si>
  <si>
    <t>||TRANSFERENCIA DEL EXTERIOR SEGUN SWIFT NO.2028 DEL 14/02/2017 ORDENANTE CONSULADO GERAL DA BOLIVIA A FAVOR DEL MIN.RR.EE. REF.: DEVOLUCION SALDOS NO EJECUTADOS DE PROGRAMA DE DOCUMENTACION GESTION 2016 LIB.00099021001 TGN-RECURSOS ORDINARIOS POR COBRO UTILES DE ESCRITORIO</t>
  </si>
  <si>
    <t>S08796980002</t>
  </si>
  <si>
    <t>||TRANSFERENCIA DEL EXTERIOR SEGUN SWIFT NO.2028 DEL 14/02/2017 ORDENANTE CONSULADO GERAL DA BOLIVIA A FAVOR DEL MIN.RR.EE. REF.: DEVOLUCION SALDOS NO EJECUTADOS DE PROGRAMA DE DOCUMENTACION GESTION 2016 LIB.00099021001 TGN-RECURSOS ORDINARIOS</t>
  </si>
  <si>
    <t>G03792920004</t>
  </si>
  <si>
    <t>TRANSFERENCIA DE FONDOS AL EXTERIOR A SOLICITUD DE TESORO GENERAL DE LA NACION SEGUN SOLICITUD 1671 REF: PAGO A LA ORGANIZACIÓN DE LAS NACIONES UNIDAS PARA LA AGRICULTURA Y LA ALIMENTACIÓN (FAO), POR CONCEPTO DE MEMBRESÍA POR EUR17.287,47, SEGÚN SOLICITUD VRE-DGRM-CS-34/2017. EQUIVALENTES  18.277,95 LIB. 00099021001 TGN-RECURSOS ORDINARIOS (3987)</t>
  </si>
  <si>
    <t>G03800730002</t>
  </si>
  <si>
    <t>TRANSFERENCIA DEL EXTERIOR SEGUN SWIFT NO.2158 DE FECHA 15/02/2017 ORDENANTE: CONSULADO DE BOLIVIA EN MADRID REF.: DEVOLUCION SALDOS PROG. DOCT. Y REMESAS ADICIONALES LIB. 00099021001 TGN-RECURSOS ORDINARIOS (3987)</t>
  </si>
  <si>
    <t>G03797620003</t>
  </si>
  <si>
    <t>TRANSFERENCIA DE FONDOS AL EXTERIOR A SOLICITUD DE TESORO GENERAL DE LA NACION SEGUN SOLICITUD 1674 REF: PAGO AL COMITÉ INTERGUBERNAMENTAL COORDINADOR DE LOS PAÍSES DE LA CUENCA DEL PLATA (CIC), POR CONCEPTO DE MEMBRESÍA POR USD58.149,74, SEGÚN SOLICITUD VRE-DGRM-CS-20/2017. LIB. 00099021001 TGN-RECURSOS ORDINARIOS (3987)</t>
  </si>
  <si>
    <t>G03797660003</t>
  </si>
  <si>
    <t>TRANSFERENCIA DE FONDOS AL EXTERIOR A SOLICITUD DE TESORO GENERAL DE LA NACION SEGUN SOLICITUD 1673 REF: PAGO A LA ORGANIZACIÓN DE ESTADOS AMERICANOS (OEA), POR CONCEPTO DE MEMBRESÍA POR USD46.872,00, SEGÚN SOLICITUD VRE-DGRM-CS-2/2017. LIB. 00099021001 TGN-RECURSOS ORDINARIOS (3987)</t>
  </si>
  <si>
    <t>G03797680003</t>
  </si>
  <si>
    <t>TRANSFERENCIA DE FONDOS AL EXTERIOR A SOLICITUD DE TESORO GENERAL DE LA NACION SEGUN SOLICITUD 1672 REF: PAGO AL TRIBUNAL DE JUSTICIA DE LA COMUNIDAD ANDINA DE NACIONES (TJCAN), POR CONCEPTO DE MEMBRESÍA POR USD64.386,68, SEGÚN SOLICITUD VRE-DGRM-CS-28/2017. LIB. 00099021001 TGN-RECURSOS ORDINARIOS (3987)</t>
  </si>
  <si>
    <t>S08798260003</t>
  </si>
  <si>
    <t>||REGULARIZ. TRANSF. DE FONDOS DEL EXTERIOR SEGUN SWIFT 01811 DEL 10/02/2017 A F/V DEL MIN. RR.EE. POR ORDEN DE LA EMBAJADA DE BOLIVIA EN CARACAS LIB.00099021001 TGN-RECURSOS ORDINARIOS. REF.: UTILES DE ESCRITORIO</t>
  </si>
  <si>
    <t>S08798260002</t>
  </si>
  <si>
    <t>||REGULARIZ. TRANSF. DE FONDOS DEL EXTERIOR SEGUN SWIFT 01811 DEL 10/02/2017 A F/V DEL MIN. RR.EE. POR ORDEN DE LA EMBAJADA DE BOLIVIA EN CARACAS LIB.00099021001 TGN-RECURSOS ORDINARIOS</t>
  </si>
  <si>
    <t>S08798160002</t>
  </si>
  <si>
    <t>'TRANSFERENCIA DE FONDOS DE DPTOS.DE ENCAJE LEGAL DEL SISTEMA FINANCIERO A DPTOS.CTES.DEL SECTOR PUBLICO S/G CITE' BUN/0122/17||DE LA FECHA (HRE-TSO-906). A SOLIC. MEFP; REVERSION POR ERROR EN MONTO DE TRANSF.ELECT. DE F. 14/02/17; LIBR. 00010011102; BUN.</t>
  </si>
  <si>
    <t>S08797750003</t>
  </si>
  <si>
    <t>||TRANSFERENCIA DE FONDOS DEL EXTERIOR SG/ SWIFT 01968 DEL 14/02/2017 A/F MIN.RR.EE. POR ORDEN DE EMBASSY OF BOLIVIA  LONDON GB REF.: REVERSION SALDOS DE GASTOS DEL PROGRAMA DOCUMENTACION LIBRETA 00099021001 TGN-RECURSOS ORDINARIOS, COBRO UTILES DE ESCRITORIO</t>
  </si>
  <si>
    <t>S08797750002</t>
  </si>
  <si>
    <t>||TRANSFERENCIA DE FONDOS DEL EXTERIOR SG/ SWIFT 01968 DEL 14/02/2017 A/F MIN.RR.EE. POR ORDEN DE EMBASSY OF BOLIVIA  LONDON GB REF.: REVERSION SALDOS DE GASTOS DEL PROGRAMA DOCUMENTACION LIBRETA 00099021001 TGN-RECURSOS ORDINARIOS</t>
  </si>
  <si>
    <t>S08797690003</t>
  </si>
  <si>
    <t>||REGULARIZ. TRANSF. DE FONDOS DEL EXTERIOR SEG. SWIFT 02027 DEL 14/02/2017 A F/V DEL MIN.RR.EE. POR ORDEN DEL CONSULADO DEL ESTADO PLURINACIONAL DE BOLIVIA, CORDOBA-ARGENTINA LIBRETA 00099021001 TGN-RECURSOS ORDINARIOS. REF.:UTILES DE ESCRITORIO</t>
  </si>
  <si>
    <t>S08797690002</t>
  </si>
  <si>
    <t>||REGULARIZ. TRANSF. DE FONDOS DEL EXTERIOR SEG. SWIFT 02027 DEL 14/02/2017 A F/V DEL MIN.RR.EE. POR ORDEN DEL CONSULADO DEL ESTADO PLURINACIONAL DE BOLIVIA, CORDOBA-ARGENTINA LIBRETA 00099021001 TGN-RECURSOS ORDINARIOS</t>
  </si>
  <si>
    <t>G03814120002</t>
  </si>
  <si>
    <t>TRANSFERENCIA DEL EXTERIOR SEGUN SWIFT NO.2229 DE FECHA 16/02/2017 ORDENANTE: MISSION PERM.DE BOLIVIE (GENEVE) REF.: DEVOL.SALDOS GTOS DE FUNCIONAMIENTO LIB. 00099021001 TGN-RECURSOS ORDINARIOS (3987)</t>
  </si>
  <si>
    <t>G03812860002</t>
  </si>
  <si>
    <t>TRANSFERENCIA DEL EXTERIOR SEGUN SWIFT 02230 DE FECHA 16/02/2017 ORDENANTE: MISION PERMANENTE DE BOLIVIA EN GENEVE. REF.:DEVOL. SALDOS GASTOS DE MANTENIMIENTO LIB. 00099021001 TGN-RECURSOS ORDINARIOS (3987)</t>
  </si>
  <si>
    <t>G03805590004</t>
  </si>
  <si>
    <t>TRANSFERENCIA DE FONDOS AL EXTERIOR A SOLICITUD DE TESORO GENERAL DE LA NACION SEGUN SOLICITUD 1675 REF: PAGO A LA CONVENCIÓN SOBRE LA CONSERVACIÓN DE LAS ESPECIES MIGRATORIAS DE ANIMALES SILVESTRES (CMS), POR CONCEPTO DE MEMBRESÍA POR EUR463,00, SEGÚN SOLICITUD VRE-DGRM-CS-21/2017. EQUIVALENTES  48 LIB. 00099021001 TGN-RECURSOS ORDINARIOS (3987)</t>
  </si>
  <si>
    <t>G03805580004</t>
  </si>
  <si>
    <t>TRANSFERENCIA DE FONDOS AL EXTERIOR A SOLICITUD DE TESORO GENERAL DE LA NACION SEGUN SOLICITUD 1677 REF: PAGO AL TRIBUNAL INTERNACIONAL DEL DERECHO DEL MAR (ITLOS/TIDM), POR CONCEPTO DE MEMBRESÍA POR EUR2.615,00, SEGÚN SOLICITUD VRE-DGRM-CS-22/2017. EQUIVALENTES  2.767,46 USD LIB. 00099021001 TGN-RECURSOS ORDINARIOS (3987)</t>
  </si>
  <si>
    <t>G03805570004</t>
  </si>
  <si>
    <t>TRANSFERENCIA DE FONDOS AL EXTERIOR A SOLICITUD DE TESORO GENERAL DE LA NACION SEGUN SOLICITUD 1678 REF: PAGO A LA ORGANIZACIÓN MUNDIAL DE SANIDAD ANIMAL (OIE), POR CONCEPTO DE MEMBRESÍA POR EUR20.553,00, SEGÚN SOLICITUD VRE-DGRM-CS-19/2017. EQUIVALENTES  21.751,28 USD LIB. 00099021001 TGN-RECURSOS ORDINARIOS (3987)</t>
  </si>
  <si>
    <t>S08799930003</t>
  </si>
  <si>
    <t>||TRANSFERENCIA DE FONDOS DEL EXTERIOR SEGUN SWIFT NO.2194 DEL 16/02/2017 A F/DEL MIN.RR.EE. POR ORDEN DEL CONSULADO DE BOLIVIA EN MENDOZA REF.: RECAUDACION GESTORIA CONSULAR ENERO 2017 LIB.00010011102 MIN.RR.EE.- GESTORIA CONSULAR LEY 3108 POR COBRO UTILES DE ESCRITORIO</t>
  </si>
  <si>
    <t>S08799030003</t>
  </si>
  <si>
    <t>||TRANSFERENCIA DE FONDOS DEL EXTERIOR SEGUN SWIFT NO.2242 DEL 16/02/2017 A F/MIN.RR.EE. POR ORDEN DEL CONSULADO GENERAL DE BOLIVIA (SANTIAGO CHILE)  REF.: RECAUDACIONES GESTORIA CONSULAR ENERO 2017. LIB.00010011102 MIN.RELACIONES EXTERIORES - GESTORIA CONSULAR LEY Nº 3108 COBRO UTILES DE ESCRITORIO</t>
  </si>
  <si>
    <t>S08798930003</t>
  </si>
  <si>
    <t>||TRANSFERENCIA DEL EXTERIOR SEGUN SWIFT NO.2228 A F/MIN.RR.EE. POR ORDEN DEL CONSULADO GERAL DA BOLIVIA (SAO PAULO - SP) REF.:  DEVOLUCION DE SALDOS NO EJECUTADOS DE PROGRAMA DE DOCUMENTACION GESTION 2016 LIB. 00099021001 TGN - RECURSOS ORDINARIOS POR COBRO UTILES DE ESCRITORIO</t>
  </si>
  <si>
    <t>S08798930002</t>
  </si>
  <si>
    <t>||TRANSFERENCIA DEL EXTERIOR SEGUN SWIFT NO.2228 A F/MIN.RR.EE. POR ORDEN DEL CONSULADO GERAL DA BOLIVIA (SAO PAULO - SP) REF.:  DEVOLUCION DE SALDOS NO EJECUTADOS DE PROGRAMA DE DOCUMENTACION GESTION 2016 LIB. 00099021001 TGN - RECURSOS ORDINARIOS</t>
  </si>
  <si>
    <t>G03818880002</t>
  </si>
  <si>
    <t>TRANSFERENCIA DEL EXTERIOR SEGUN SWIFT 02268 DE FECHA 17/02/2017 ORDENANTE: CONSULADO DE BOLIVIA EN IQUIQUE. REF.:DEVOLUCION SALDOS GESTION 2016 LIB. 00099021001 TGN-RECURSOS ORDINARIOS (3987)</t>
  </si>
  <si>
    <t>G03825640002</t>
  </si>
  <si>
    <t>TRANSFERENCIA DEL EXTERIOR SEGUN SWIFT NO.2343 DE FECHA 17/02/2017 ORDENANTE: CONSULADO DEL ESTADO PLURINACIONAL DE BOLIVIA EN ILO-PERU REF.: DEV.SALDO GASTOS PROGRAMA DE DOCUMENTACION LIB. 00099021001 TGN-RECURSOS ORDINARIOS (3987)</t>
  </si>
  <si>
    <t>G03825630001</t>
  </si>
  <si>
    <t>COBRO COSTOS DE PAPELERIA SEGUN TRANSFERENCIA DEL EXTERIOR POR ORDEN DE CONSULADO GENERAL DE BOLIVIA EN LOS ANGELES-CA. LIB. 00099021001 TGN-RECURSOS ORDINARIOS (3987)</t>
  </si>
  <si>
    <t>G03822420002</t>
  </si>
  <si>
    <t>TRANSFERENCIA DEL EXTERIOR SEGUN SWIFT 02261-02259 DE FECHA 17/02/2017 ORDENANTE: CONSULADO DE BOLIVIA EN MADRID ES REF.: DEVOLUCION SALDO EMIPAS-MADRID LIB. 00010011102 MIN.RELACIONES EXTERIORES - GESTORIA CONSULAR LEY Nº 3108</t>
  </si>
  <si>
    <t>G03822460002</t>
  </si>
  <si>
    <t>TRANSFERENCIA DEL EXTERIOR SEGUN SWIFT 02270 DE FECHA 17/02/2017 ORDENANTE: CONSULADO DE BOLIVIA EN IQUIQUE CL REF.: DEVOLUCION DE SALDOS-GESTION 2016 LIB. 00099021001 TGN-RECURSOS ORDINARIOS (3987)</t>
  </si>
  <si>
    <t>G03822470001</t>
  </si>
  <si>
    <t>COBRO COSTOS DE PAPELERIA SEGUN TRANSFERENCIA DEL EXTERIOR POR ORDEN DE CONSULADO DE BOLIVIA EN IQUIQUE CL REF.: DEVOLUCION DE SALDOS-GESTION 2016 LIB. 00099021001 TGN-RECURSOS ORDINARIOS (3987)</t>
  </si>
  <si>
    <t>G03825620002</t>
  </si>
  <si>
    <t>TRANSFERENCIA DEL EXTERIOR SEGUN SWIFT 02344 DE FECHA 17/02/2017 ORDENANTE: CONSULADO GENERAL DE BOLIVIA EN LOS ANGELES-CA. LIB. 00099021001 TGN-RECURSOS ORDINARIOS (3987)</t>
  </si>
  <si>
    <t>S08801210001</t>
  </si>
  <si>
    <t>COBRO DE UTILES DE ESCRITORIO POR´||COMPLEMENTO AL COMPROBANTE S-0880119 DE LA FECHA LIBRETA 00099021001 TGN-RECURSOS ORDINARIOS</t>
  </si>
  <si>
    <t>S08801190003</t>
  </si>
  <si>
    <t>||TRANSFERENCIA DE FONDOS DEL EXTERIOR SEGUN SWIFT 02351 DE LA FECHA POR ORDEN DE LA EMBAJADA DE BOLIVIA EN QUITO-ECUADOR LIBRETA 00010011101 MRE-MIN. RELACIONES EXTERIORES-OTROS INGRESOS EQUIV. A USD 2,228,76</t>
  </si>
  <si>
    <t>S08801190002</t>
  </si>
  <si>
    <t>||TRANSFERENCIA DE FONDOS DEL EXTERIOR SEGUN SWIFT 02351 DE LA FECHA POR ORDEN DE LA EMBAJADA DE BOLIVIA EN QUITO-ECUADOR LIBRETA 00099021001 TGN-RECURSOS ORDINARIOS EQUIV. A USD 2,582,51</t>
  </si>
  <si>
    <t>S08801170003</t>
  </si>
  <si>
    <t>||TRANSFERENCIA DEL EXTERIOR SEGUN SWIFT NO.2181 DEL 15/02/2017 A F/DEL MIN.RR.EE. POR ORDEN DEL CONSULADO DE LA REP DE BOLIVIA  (VIEDMA) REF.: GASTOS DEL PROGRAMA (GASTOS DE FUNCIONAMIENTO) LIB.00099021001 TGN - RECURSOS ORDINARIOS POR COBRO UTILES DE ESCRITORIO</t>
  </si>
  <si>
    <t>S08801170002</t>
  </si>
  <si>
    <t>||TRANSFERENCIA DEL EXTERIOR SEGUN SWIFT NO.2181 DEL 15/02/2017 A F/DEL MIN.RR.EE. POR ORDEN DEL CONSULADO DE LA REP DE BOLIVIA  (VIEDMA) REF.: GASTOS DEL PROGRAMA (GASTOS DE FUNCIONAMIENTO) LIB.00099021001 TGN - RECURSOS ORDINARIOS</t>
  </si>
  <si>
    <t>S08800570003</t>
  </si>
  <si>
    <t>||REGULARIZ. COMPROBANTE G-0382650 TRANSF. DE FONDOS DEL EXTERIOR SEGUN SWIFT 02266 DEL 17/02/2017 POR ORDEN DEL CONSULADO DE BOLIVIA, ROSARIO-ARGENTINA LIB.00099021001 TGN-RECURSOS ORDINARIOS. REF.: UTILES DE ESCRITORIO</t>
  </si>
  <si>
    <t>S08800570002</t>
  </si>
  <si>
    <t>||REGULARIZ. COMPROBANTE G-0382650 TRANSF. DE FONDOS DEL EXTERIOR SEGUN SWIFT 02266 DEL 17/02/2017 POR ORDEN DEL CONSULADO DE BOLIVIA, ROSARIO-ARGENTINA LIB.00099021001 TGN-RECURSOS ORDINARIOS</t>
  </si>
  <si>
    <t>G03837730001</t>
  </si>
  <si>
    <t>COBRO COSTOS DE PAPELERIA SEGUN TRANSFERENCIA DEL EXTERIOR POR ORDEN DE CONSULADO DEL ESTADO PLURINACIONAL DE BOLIVIA-RIVADAVIA-ARGENTINA. LIB. 00099021001 TGN-RECURSOS ORDINARIOS (3987)</t>
  </si>
  <si>
    <t>G03837720002</t>
  </si>
  <si>
    <t>TRANSFERENCIA DEL EXTERIOR SEGUN SWIFT 02350 DE FECHA 20/02/2017 ORDENANTE: CONSULADO DEL ESTADO PLURINACIONAL DE BOLIVIA-RIVADAVIA-ARGENTINA. LIB. 00099021001 TGN-RECURSOS ORDINARIOS (3987)</t>
  </si>
  <si>
    <t>G03828360004</t>
  </si>
  <si>
    <t>TRANSFERENCIA DE FONDOS AL EXTERIOR A SOLICITUD DE TESORO GENERAL DE LA NACION SEGUN SOLICITUD 1703 REF: PAGO AL PROTOCOLO DE KYOTO (PK-CCC), POR CONCEPTO DE MEMBRESÍA POR EUR1.695,00, SEGÚN SOLICITUD VRE-DGRM-CS-38/2017. EQUIVALENTES  1.798,39 USD LIB. 00099021001 TGN-RECURSOS ORDINARIOS (3987)</t>
  </si>
  <si>
    <t>S08802500003</t>
  </si>
  <si>
    <t>||REGULARIZ.TRANSF. DE FONDOS DEL EXTERIOR SEGUN SWIFT 02190 DEL 16/02/2017  POR ORDEN DEL CONSULADO DE BOLIVIA-SALTA-ARGENTINA LIB.00099021001 TGN-RECURSOS ORDINARIOS. REF.: UTILES DE ESCRITORIO</t>
  </si>
  <si>
    <t>S08802500002</t>
  </si>
  <si>
    <t>||REGULARIZ.TRANSF. DE FONDOS DEL EXTERIOR SEGUN SWIFT 02190 DEL 16/02/2017  POR ORDEN DEL CONSULADO DE BOLIVIA-SALTA-ARGENTINA LIB.00099021001 TGN-RECURSOS ORDINARIOS</t>
  </si>
  <si>
    <t>S08802460003</t>
  </si>
  <si>
    <t>||TRANSFERENCIA DEL EXTERIOR SEGUN SWIFT NO.2191 DEL 16/02/2017 A F/DEL MIN.RR.EE. POR ORDEN DEL CONSULADO DE BOLIVIA EN SALTA REF.: SALDOS NO EJECUTADOS GTOS DE FUNCIONAMIENTO GESTION 2016 LIB.00099021001 TGN - RECURSOS ORDINARIOS POR COBRO UTILES DE ESCRITORIO</t>
  </si>
  <si>
    <t>S08802460002</t>
  </si>
  <si>
    <t>||TRANSFERENCIA DEL EXTERIOR SEGUN SWIFT NO.2191 DEL 16/02/2017 A F/DEL MIN.RR.EE. POR ORDEN DEL CONSULADO DE BOLIVIA EN SALTA REF.: SALDOS NO EJECUTADOS GTOS DE FUNCIONAMIENTO GESTION 2016 LIB.00099021001 TGN - RECURSOS ORDINARIOS</t>
  </si>
  <si>
    <t>S08802150003</t>
  </si>
  <si>
    <t>||TRANSFERENCIA DE FONDOS DEL EXTERIOR SEGUN SWIFT NO.2265 DEL 17/02/2017 A F/MIN.RR.EE. POR ORDEN DEL CONSULADO DE BOLIVIA EN ROSARIO ARGENTINA REF.: GASTOS DE FUNCIONAMIENTO AL 31/12/2016 LIB.00099021001 TGN-RECURSOS ORDINARIOS POR COBRO UTILES DE ESCRITORIO</t>
  </si>
  <si>
    <t>S08802150002</t>
  </si>
  <si>
    <t>||TRANSFERENCIA DE FONDOS DEL EXTERIOR SEGUN SWIFT NO.2265 DEL 17/02/2017 A F/MIN.RR.EE. POR ORDEN DEL CONSULADO DE BOLIVIA EN ROSARIO ARGENTINA REF.: GASTOS DE FUNCIONAMIENTO AL 31/12/2016 LIB.00099021001 TGN-RECURSOS ORDINARIOS</t>
  </si>
  <si>
    <t>S08801480003</t>
  </si>
  <si>
    <t>||REGULARIZ.TRANSF. DE FONDOS DEL EXTERIOR SEGUN SWIFT 02193 DEL 16/02/2017  A FV.DEL MIN.RR.EE. POR ORDEN DE VICECONSULADO DE BOLIVIA-LA PLATA-ARGENTINA LIB.00099021001 TGN-RECURSOS ORDINARIOS. REF.: UTILES DE ESCRITORIO</t>
  </si>
  <si>
    <t>S08801480002</t>
  </si>
  <si>
    <t>||REGULARIZ.TRANSF. DE FONDOS DEL EXTERIOR SEGUN SWIFT 02193 DEL 16/02/2017  A FV.DEL MIN.RR.EE. POR ORDEN DE VICECONSULADO DE BOLIVIA-LA PLATA-ARGENTINA LIB.00099021001 TGN-RECURSOS ORDINARIOS</t>
  </si>
  <si>
    <t>S08801440003</t>
  </si>
  <si>
    <t>||REGULARIZ. TRANSF.DE FONDOS DEL EXTERIOR SEG.SWIFT 02192 DEL 16/02/2017 A FV. DEL. MIN.RR.EE. POR ORDEN DE VICECONSULADO DE BOLIVIA-LA PLATA-ARGENTINA LIB.00099021001 TGN-RECURSOS ORDINARIOS. REF.: UTILES DE ESCRITORIO</t>
  </si>
  <si>
    <t>S08801440002</t>
  </si>
  <si>
    <t>||REGULARIZ. TRANSF.DE FONDOS DEL EXTERIOR SEG.SWIFT 02192 DEL 16/02/2017 A FV. DEL. MIN.RR.EE. POR ORDEN DE VICECONSULADO DE BOLIVIA-LA PLATA-ARGENTINA LIB.00099021001 TGN-RECURSOS ORDINARIOS</t>
  </si>
  <si>
    <t>S08801370003</t>
  </si>
  <si>
    <t>||TRANSFERENCIA DEL EXTERIOR SEGUN SWIFT NO.2352 DEL 20/02/2017 A F/MIN.RR.EE. POR ORDEN DE LA EMBAJADA DE BOLIVIA (ARGENTINA) REF.: GASTOS DE FUNCIONAMIENTO GESTION 2016 LIB. 00099021001 TGN-RECURSOS ORDINARIOS POR COBRO UTILES DE ESCRITORIO</t>
  </si>
  <si>
    <t>S08801370002</t>
  </si>
  <si>
    <t>||TRANSFERENCIA DEL EXTERIOR SEGUN SWIFT NO.2352 DEL 20/02/2017 A F/MIN.RR.EE. POR ORDEN DE LA EMBAJADA DE BOLIVIA (ARGENTINA) REF.: GASTOS DE FUNCIONAMIENTO GESTION 2016 LIB. 00099021001 TGN-RECURSOS ORDINARIOS</t>
  </si>
  <si>
    <t>G03841040001</t>
  </si>
  <si>
    <t>COBRO COSTOS DE PAPELERIA SEGUN TRANSFERENCIA DEL EXTERIOR POR ORDEN DE EMBAJADA DEL ESTADO PLURINACIONAL (ESPAÑA) REF.: DEV SALDOS GTOS DE FUNCIONAMINETO) LIB. 00099021001 TGN-RECURSOS ORDINARIOS (3987)</t>
  </si>
  <si>
    <t>G03841030002</t>
  </si>
  <si>
    <t>TRANSFERENCIA DEL EXTERIOR SEGUN SWIFT NO.2394 DE FECHA 21/02/2017 ORDENANTE: EMBAJADA DEL ESTADO PLURINACIONAL (ESPAÑA) REF.: DEV SALDOS GTOS DE FUNCIONAMINETO) LIB. 00099021001 TGN-RECURSOS ORDINARIOS (3987)</t>
  </si>
  <si>
    <t>G03841020001</t>
  </si>
  <si>
    <t>COBRO COSTOS DE PAPELERIA SEGUN TRANSFERENCIA DEL EXTERIOR POR ORDEN DE CONSULADO DE BOLIVIA (CUZCO PERU) REF.: DEVOLUCION DE SALDOS GASTOS DE FUNCIONAMIENTO LIB. 00099021001 TGN-RECURSOS ORDINARIOS (3987)</t>
  </si>
  <si>
    <t>G03841010002</t>
  </si>
  <si>
    <t>TRANSFERENCIA DEL EXTERIOR SEGUN SWIFT NO.2396 DE FECHA 21/02/2017 ORDENANTE: CONSULADO DE BOLIVIA (CUZCO PERU) REF.: DEVOLUCION DE SALDOS GASTOS DE FUNCIONAMIENTO LIB. 00099021001 TGN-RECURSOS ORDINARIOS (3987)</t>
  </si>
  <si>
    <t>G03838010004</t>
  </si>
  <si>
    <t>TRANSFERENCIA DE FONDOS AL EXTERIOR A SOLICITUD DE TESORO GENERAL DE LA NACION SEGUN SOLICITUD 1721 REF: PAGO A LA ORGANIZACIÓN DE LAS NACIONES UNIDAS PARA EL DESARROLLO INDUSTRIAL (ONUDI), POR CONCEPTO DE MEMBRESÍA POR EUR21.012,00, SEGÚN SOLICITUD VRE-DGRM-CS-17/2017. EQUIVALENTES  22.306,44 USD LIB. 00099021001 TGN-RECURSOS ORDINARIOS (3987)</t>
  </si>
  <si>
    <t>G03848040001</t>
  </si>
  <si>
    <t>COBRO COSTOS DE PAPELERIA SEGUN TRANSFERENCIA DEL EXTERIOR POR ORDEN DE CONSULADO GENERAL DEL ESTADO (DORAL FL) LIB. 00099021001 TGN-RECURSOS ORDINARIOS (3987)</t>
  </si>
  <si>
    <t>G03848030002</t>
  </si>
  <si>
    <t>TRANSFERENCIA DEL EXTERIOR SEGUN SWIFT NO.2445 DE FECHA 21/02/2017 ORDENANTE: CONSULADO GENERAL DEL ESTADO (DORAL FL) LIB. 00099021001 TGN-RECURSOS ORDINARIOS (3987)</t>
  </si>
  <si>
    <t>G03848020001</t>
  </si>
  <si>
    <t>COBRO COSTOS DE PAPELERIA SEGUN TRANSFERENCIA DEL EXTERIOR POR ORDEN DE EMBAJADA DE BOLIVIA-PAISES BAJOS. REF.:SALDOS NO EJECUTADOS LIB. 00099021001 TGN-RECURSOS ORDINARIOS (3987)</t>
  </si>
  <si>
    <t>G03848010002</t>
  </si>
  <si>
    <t>TRANSFERENCIA DEL EXTERIOR SEGUN SWIFT 02393 DE FECHA 21/02/2017 ORDENANTE: EMBAJADA DE BOLIVIA-PAISES BAJOS. REF.:SALDOS NO EJECUTADOS LIB. 00099021001 TGN-RECURSOS ORDINARIOS (3987)</t>
  </si>
  <si>
    <t>G03847980001</t>
  </si>
  <si>
    <t>COBRO COSTOS DE PAPELERIA SEGUN TRANSFERENCIA DEL EXTERIOR POR ORDEN DE CONSULADO GENERAL DE BOLIVIA-BUENOS AIRES-AR. LIB. 00099021001 TGN-RECURSOS ORDINARIOS (3987)</t>
  </si>
  <si>
    <t>G03847970002</t>
  </si>
  <si>
    <t>TRANSFERENCIA DEL EXTERIOR SEGUN SWIFT 02395 DE FECHA 21/02/2017 ORDENANTE: CONSULADO GENERAL DE BOLIVIA-BUENOS AIRES-AR. LIB. 00099021001 TGN-RECURSOS ORDINARIOS (3987)</t>
  </si>
  <si>
    <t>G03847960001</t>
  </si>
  <si>
    <t>COBRO COSTOS DE PAPELERIA SEGUN TRANSFERENCIA DEL EXTERIOR POR ORDEN DE CONSULADO DE BOLIVIA EN CUZCO-PERU. REF.:DEVOLUCION SALDOS LIB. 00099021001 TGN-RECURSOS ORDINARIOS (3987)</t>
  </si>
  <si>
    <t>G03847950002</t>
  </si>
  <si>
    <t>TRANSFERENCIA DEL EXTERIOR SEGUN SWIFT 02397 DE FECHA 21/02/2017 ORDENANTE: CONSULADO DE BOLIVIA EN CUZCO-PERU. REF.:DEVOLUCION SALDOS LIB. 00099021001 TGN-RECURSOS ORDINARIOS (3987)</t>
  </si>
  <si>
    <t>G03842220004</t>
  </si>
  <si>
    <t>TRANSFERENCIA DE FONDOS AL EXTERIOR A SOLICITUD DE TESORO GENERAL DE LA NACION SEGUN SOLICITUD 1676 REF: PAGO A LA ORGANIZACIÓN METEOROLÓGICA MUNDIAL (OMM), POR CONCEPTO DE MEMBRESÍA POR CHF52.805,74, SEGÚN SOLICITUD VRE-DGRM-CS-23/2017. EQUIVALENTES  53.702,57 USD LIB. 00099021001 TGN-RECURSOS ORDINARIOS (3987)</t>
  </si>
  <si>
    <t>G03843330003</t>
  </si>
  <si>
    <t>TRANSFERENCIA DE FONDOS AL EXTERIOR A SOLICITUD DE TESORO GENERAL DE LA NACION SEGUN SOLICITUD 1728 REF: PAGO AL FONDO FIDUCIARIO PARA LA ARMONÍA CON LA NATURALEZA (FFAN), POR CONCEPTO DE MEMBRESÍA POR USD20.000,00, SEGÚN SOLICITUD VRE-DGRM-CS-36/2017. LIB. 00099021001 TGN-RECURSOS ORDINARIOS (3987)</t>
  </si>
  <si>
    <t>G03844060003</t>
  </si>
  <si>
    <t>TRANSFERENCIA DE FONDOS AL EXTERIOR A SOLICITUD DE TESORO GENERAL DE LA NACION SEGUN SOLICITUD 1727 REF: PAGO A LA OFICINA DE LAS NACIONES UNIDAS CONTRA LA DROGA Y EL DELITO (UNODC), POR CONCEPTO DE MEMBRESÍA POR USD250.000,00, SEGÚN SOLICITUD VRE-DGRM-CS-50/2017. LIB. 00099021001 TGN-RECURSOS ORDINARIOS (3987)</t>
  </si>
  <si>
    <t>S08803010002</t>
  </si>
  <si>
    <t>||REGULARIZ. TRANSF. DE FONDOS DEL EXTERIOR SEGUN SWIFT 02400 DEL 21/02/2017 POR ORDEN DE LA EMBAJADA DE BOLIVIA EN DINAMARCA. LIB.00099021001 TGN-RECURSOS ORDINARIOS. REF.: DEVOL.SALDOS NO UTILIZADOS AL 31/12/2016</t>
  </si>
  <si>
    <t>S08803010003</t>
  </si>
  <si>
    <t>||REGULARIZ. TRANSF. DE FONDOS DEL EXTERIOR SEGUN SWIFT 02400 DEL 21/02/2017 POR ORDEN DE LA EMBAJADA DE BOLIVIA EN DINAMARCA. LIB.00099021001 TGN-RECURSOS ORDINARIOS. REF.: UTILES DE ESCRITORIO</t>
  </si>
  <si>
    <t>S08803040002</t>
  </si>
  <si>
    <t>||TRANSF. DE FONDOS DEL EXTERIOR  SEGUN SWIFT NO.2241 DE 16/02/2017 A F/ MIN.RR.EE.  ORDENANTE CONSULADO GERAL DA BOLIVIA-BRASIL  REF:DEVOLUCION DE SALDOS NO EJECUTADOS DE GASTOS DE FUNCIONAMIENTO GESTION 2016. LIB.00099021001 TGN RECURSOS ORDINARIOS</t>
  </si>
  <si>
    <t>S08803040003</t>
  </si>
  <si>
    <t>||TRANSF. DE FONDOS DEL EXTERIOR  SEGUN SWIFT NO.2241 DE 16/02/2017 A F/ MIN.RR.EE.  ORDENANTE CONSULADO GERAL DA BOLIVIA-BRASIL  REF:DEVOLUCION DE SALDOS NO EJECUTADOS DE GASTOS DE FUNCIONAMIENTO GESTION 2016. CGO.LIB.00099021001 TGN RECURSOS ORDINARIOS (UTILES DE ESCRITORIO)</t>
  </si>
  <si>
    <t>S08803760002</t>
  </si>
  <si>
    <t>||REGUARIZ.TRANSF. DE FONDOS DEL EXTERIOR SEGUN SWIFT 02398 DEL 21/02/2017 POR ORDEN DEL CONSULADO DEL ESTADO PLURINACIONAL DE BOLIVIA-COMODORO RIVADAVIA-ARGENTINA LIB.00099021001 TGN-RECURSOS ORDINARIOS</t>
  </si>
  <si>
    <t>S08803760003</t>
  </si>
  <si>
    <t>||REGUARIZ.TRANSF. DE FONDOS DEL EXTERIOR SEGUN SWIFT 02398 DEL 21/02/2017 POR ORDEN DEL CONSULADO DEL ESTADO PLURINACIONAL DE BOLIVIA-COMODORO RIVADAVIA-ARGENTINA LIB.00099021001 TGN-RECURSOS ORDINARIOS. REF.: UTILES DE ESCRITORIO</t>
  </si>
  <si>
    <t>S08804490002</t>
  </si>
  <si>
    <t>||REGULARIZ.TRANSF. DE FONDOS DEL EXTERIOR  SEGUN SWIFT 02440-02435 DEL 21/02/2017 POR ORDEN DEL CONSULADO GENERAL DE BOLIVIA-BUENOS AIRES. LIB.099021001 TGN-RECURSOS ORDINARIOS</t>
  </si>
  <si>
    <t>S08804490003</t>
  </si>
  <si>
    <t>||REGULARIZ.TRANSF. DE FONDOS DEL EXTERIOR  SEGUN SWIFT 02440-02435 DEL 21/02/2017 POR ORDEN DEL CONSULADO GENERAL DE BOLIVIA-BUENOS AIRES. LIB.099021001 TGN-RECURSOS ORDINARIOS. REF.: UTILES DE ESCRITORIO</t>
  </si>
  <si>
    <t>S08804500002</t>
  </si>
  <si>
    <t>||REGULARIZ.TRANSF. DE FONDOS DEL EXTERIOR SEGUN SWIFT 02439-02434 DEL 21/02/2017 POR ORDEN DE LA EMBAJADA DE BOLIVIA-ASUNCION-PARAGUAY LIB.00099021001 TGN-RECURSOS ORDINARIOS</t>
  </si>
  <si>
    <t>S08804500003</t>
  </si>
  <si>
    <t>||REGULARIZ.TRANSF. DE FONDOS DEL EXTERIOR SEGUN SWIFT 02439-02434 DEL 21/02/2017 POR ORDEN DE LA EMBAJADA DE BOLIVIA-ASUNCION-PARAGUAY LIB.00099021001 TGN-RECURSOS ORDINARIOS. REF.: UTILES DE ESCRITORIO</t>
  </si>
  <si>
    <t>S08804540002</t>
  </si>
  <si>
    <t>||REGULARIZ. TRANSF. DE FONDOS DEL EXTERIOR SEGUN SWIFT 01967 DEL 14/02/2017 POR ORDEN DEL CONSULADO DE BOLIVIA EN SEVILLA. LIB.00099021001 TGN-RECURSOS ORDINARIOS</t>
  </si>
  <si>
    <t>S08804540003</t>
  </si>
  <si>
    <t>||REGULARIZ. TRANSF. DE FONDOS DEL EXTERIOR SEGUN SWIFT 01967 DEL 14/02/2017 POR ORDEN DEL CONSULADO DE BOLIVIA EN SEVILLA. LIB.00099021001 TGN-RECURSOS ORDINARIOS. REF.: UTILES DE ESCRITORIO</t>
  </si>
  <si>
    <t>S08804550002</t>
  </si>
  <si>
    <t>||TRANSF. DE FONDOS DEL EXTERIOR  SEGUN SWIFT NO. 2271 DE 17/02/2017  A F/ MIN.RR.EE.  ORDENANTE EMBAJADA  DE BOLIVIA EN SEUL COREA REF:DEVOLUCION SALDOS NO EJECUTADOS GASTOS DE FUNCIONAMIENTO GESTION 2016 LIB.00099021001 TGN RECURSOS ORDINARIOS</t>
  </si>
  <si>
    <t>S08804550003</t>
  </si>
  <si>
    <t>||TRANSF. DE FONDOS DEL EXTERIOR  SEGUN SWIFT NO. 2271 DE 17/02/2017  A F/ MIN.RR.EE.  ORDENANTE EMBAJADA  DE BOLIVIA EN SEUL COREA REF:DEVOLUCION SALDOS NO EJECUTADOS GASTOS DE FUNCIONAMIENTO GESTION 2016 CGO.LIB.00099021001 TGN RECURSOS ORDINARIOS (UTILES DE ESCRITORIO)</t>
  </si>
  <si>
    <t>G03849540004</t>
  </si>
  <si>
    <t>TRANSFERENCIA DE FONDOS AL EXTERIOR A SOLICITUD DE TESORO GENERAL DE LA NACION SEGUN SOLICITUD 1723 REF: PAGO AL INSTITUTO ITALO LATINOAMERICANO (IILA), POR CONCEPTO DE MEMBRESÍA POR EUR5.866,16, SEGÚN SOLICITUD VRE-DGRM-CS-18/2017. EQUIVALENTES  6.187,61 USD LIB. 00099021001 TGN-RECURSOS ORDINARIOS (3987)</t>
  </si>
  <si>
    <t>G03852480002</t>
  </si>
  <si>
    <t>TRANSFERENCIA DEL EXTERIOR SEGUN MJE.SWIFT NO.2490 DE FECHA 22/02/2017 ORDENANTE: CONSULADO GENERAL DE BOLIVIA-WASHINGTON REF:REVERSION DE SALDOS GESTION 2016 LIB. 00099021001 TGN-RECURSOS ORDINARIOS (3987)</t>
  </si>
  <si>
    <t>G03852490001</t>
  </si>
  <si>
    <t>COBRO COSTOS DE PAPELERIA SEGUN TRANSFERENCIA DEL EXTERIOR POR ORDEN DE CONSULADO GENERAL DE BOLIVIA-WASHINGTON REF:REVERSION DE SALDOS GESTION 2016 LIB. 00099021001 TGN-RECURSOS ORDINARIOS (3987)</t>
  </si>
  <si>
    <t>G03852500002</t>
  </si>
  <si>
    <t>TRANSFERENCIA DEL EXTERIOR SEGUN MJE.SWIFT NOS.2487-2485 DE FECHA 22/02/2017 ORDENANTE: CONSULADO DE BOLIVIA JUJUY ARGENTINA REF:DEVOLUCION DE SALDOS LIB. 00099021001 TGN-RECURSOS ORDINARIOS (3987)</t>
  </si>
  <si>
    <t>G03852510001</t>
  </si>
  <si>
    <t>COBRO COSTOS DE PAPELERIA SEGUN TRANSFERENCIA DEL EXTERIOR POR ORDEN DE CONSULADO DE BOLIVIA JUJUY ARGENTINA REF:DEVOLUCION DE SALDOS LIB. 00099021001 TGN-RECURSOS ORDINARIOS (3987)</t>
  </si>
  <si>
    <t>G03852520002</t>
  </si>
  <si>
    <t>TRANSFERENCIA DEL EXTERIOR SEGUN MJE.SWIFT NO.2489 DE FECHA 22/02/2017 ORDENANTE: CONSULADO GENERAL DE BOLIVIA-WASHINGTON REF:GASTOS DE FUNCIONAMIENTO LIB. 00099021001 TGN-RECURSOS ORDINARIOS (3987)</t>
  </si>
  <si>
    <t>G03852530001</t>
  </si>
  <si>
    <t>COBRO COSTOS DE PAPELERIA SEGUN TRANSFERENCIA DEL EXTERIOR POR ORDEN DE CONSULADO GENERAL DE BOLIVIA-WASHINGTON REF:GASTOS DE FUNCIONAMIENTO LIB. 00099021001 TGN-RECURSOS ORDINARIOS (3987)</t>
  </si>
  <si>
    <t>G03859380002</t>
  </si>
  <si>
    <t>TRANSFERENCIA DEL EXTERIOR SEGUN MJE.SWIFT NO.2539 DE FECHA 22/02/2017 ORDENANTE: CONSULADO GENERAL DE BOLIVIA-BARCELONA REF:DEVOL.DE SALDOS LIB. 00099021001 TGN-RECURSOS ORDINARIOS (3987)</t>
  </si>
  <si>
    <t>G03859390001</t>
  </si>
  <si>
    <t>COBRO COSTOS DE PAPELERIA SEGUN TRANSFERENCIA DEL EXTERIOR POR ORDEN DE CONSULADO GENERAL DE BOLIVIA-BARCELONA REF:DEVOL.DE SALDOS LIB. 00099021001 TGN-RECURSOS ORDINARIOS (3987)</t>
  </si>
  <si>
    <t>G03859400002</t>
  </si>
  <si>
    <t>TRANSFERENCIA DEL EXTERIOR SEGUN MJE.SWIFT NO.2533 DE FECHA 22/02/2017 ORDENANTE: CONSULADO GENERAL DE BOLIVIA-WASHINGTON REF:REVERSION DE SALDOS GESTION 2016 LIB. 00010011102 MIN.RELACIONES EXTERIORES - GESTORIA CONSULAR LEY Nº 3108</t>
  </si>
  <si>
    <t>G03859420002</t>
  </si>
  <si>
    <t>TRANSFERENCIA DEL EXTERIOR SEGUN SWIFT 02535-02531 DE FECHA 22/02/2017 ORDENANTE: EMBAJADA DE BOLIVIA EN BRUSELAS. REF.:DEVOL.SALDOS GASTOS DE FUNCIONAMIENTO. LIB. 00099021001 TGN-RECURSOS ORDINARIOS (3987)</t>
  </si>
  <si>
    <t>G03859510001</t>
  </si>
  <si>
    <t>COBRO COSTOS DE PAPELERIA SEGUN TRANSFERENCIA DEL EXTERIOR POR ORDEN DE CONSULADO GENERAL DE BOLIVIA-BUENOS AIRES AR.REF.:S25 SERVICIOS DEL GOBIERNO INV REV SALDOS DEL PROGRAMA. LIB. 00099021001 TGN-RECURSOS ORDINARIOS (3987)</t>
  </si>
  <si>
    <t>G03859500002</t>
  </si>
  <si>
    <t>TRANSFERENCIA DEL EXTERIOR SEGUN SWIFT 02486-02484 DE FECHA 22/02/2017 ORDENANTE: CONSULADO GENERAL DE BOLIVIA-BUENOS AIRES AR.REF.:S25 SERVICIOS DEL GOBIERNO INV REV SALDOS DEL PROGRAMA. LIB. 00099021001 TGN-RECURSOS ORDINARIOS (3987)</t>
  </si>
  <si>
    <t>G03859450001</t>
  </si>
  <si>
    <t>COBRO COSTOS DE PAPELERIA SEGUN TRANSFERENCIA DEL EXTERIOR POR ORDEN DE CONSULADO GENERAL DE BOLIVIA EN BARCELONA. REF.:DEVOL.SALDOS GASTOS DE FUNC.2016 LIB. 00099021001 TGN-RECURSOS ORDINARIOS (3987)</t>
  </si>
  <si>
    <t>G03859440002</t>
  </si>
  <si>
    <t>TRANSFERENCIA DEL EXTERIOR SEGUN SWIFT 02536-02532 DE FECHA 22/02/2017 ORDENANTE: CONSULADO GENERAL DE BOLIVIA EN BARCELONA. REF.:DEVOL.SALDOS GASTOS DE FUNC.2016 LIB. 00099021001 TGN-RECURSOS ORDINARIOS (3987)</t>
  </si>
  <si>
    <t>G03859430001</t>
  </si>
  <si>
    <t>COBRO COSTOS DE PAPELERIA SEGUN TRANSFERENCIA DEL EXTERIOR POR ORDEN DE EMBAJADA DE BOLIVIA EN BRUSELAS. REF.:DEVOL.SALDOS GASTOS DE FUNCIONAMIENTO. LIB. 00099021001 TGN-RECURSOS ORDINARIOS (3987)</t>
  </si>
  <si>
    <t>S08805430003</t>
  </si>
  <si>
    <t>||REGULARIZ. TRANSF. DE FONDOS DEL EXTERIOR SEGUN SWIFT 02233 DEL 16/02/2017 POR ORDEN DEL CONSULADO GENERAL DE BOLIVIA-SAO PAULO-BR LIB.00099021001 TGN-RECURSOS ORDINARIOS. REF.: UTILES DE ESCRITORIO</t>
  </si>
  <si>
    <t>S08805110002</t>
  </si>
  <si>
    <t>||TRANSF. DE FONDOS DEL EXTERIOR  SEGUN SWIFT NO. 2540 DE 22/02/2017 A F/ MIN.RR.EE. ORDENANTE EMBASSY OF BOLIVIA EN INDIA REF:DEVOLUCION DE SALDOS GASTOS DE FUNCIONAMIENTO. LIB.00099021001 TGN RECURSOS ORDINARIOS</t>
  </si>
  <si>
    <t>S08805110003</t>
  </si>
  <si>
    <t>||TRANSF. DE FONDOS DEL EXTERIOR  SEGUN SWIFT NO. 2540 DE 22/02/2017 A F/ MIN.RR.EE. ORDENANTE EMBASSY OF BOLIVIA EN INDIA REF:DEVOLUCION DE SALDOS GASTOS DE FUNCIONAMIENTO. CGO.LIB.00099021001 TGN RECURSOS ORDINARIOS (UTILES DE ESCRITORIO)</t>
  </si>
  <si>
    <t>S08805340002</t>
  </si>
  <si>
    <t>||TRANSF. DE FONDOS DEL EXTERIOR  SEGUN SWIFT NO. 2026 DE 14/02/2017 A F/ MIN.RR.EE. ORDENANTE EMBASSY OF BOLIVIA  LONDON REF:SALDOS ACUMULADOS DICIEMBRE 2016 GASTOS DE FUNCIONAMIENTO. LIB.00099021001 TGN RECURSOS ORDINARIOS</t>
  </si>
  <si>
    <t>S08805340003</t>
  </si>
  <si>
    <t>||TRANSF. DE FONDOS DEL EXTERIOR  SEGUN SWIFT NO. 2026 DE 14/02/2017 A F/ MIN.RR.EE. ORDENANTE EMBASSY OF BOLIVIA  LONDON REF:SALDOS ACUMULADOS DICIEMBRE 2016 GASTOS DE FUNCIONAMIENTO. CGO.LIB.00099021001 TGN RECURSOS ORDINARIOS (UTILES DE ESCRITORIO)</t>
  </si>
  <si>
    <t>S08805430002</t>
  </si>
  <si>
    <t>||REGULARIZ. TRANSF. DE FONDOS DEL EXTERIOR SEGUN SWIFT 02233 DEL 16/02/2017 POR ORDEN DEL CONSULADO GENERAL DE BOLIVIA-SAO PAULO-BR LIB.00099021001 TGN-RECURSOS ORDINARIOS</t>
  </si>
  <si>
    <t>G03868940002</t>
  </si>
  <si>
    <t>TRANSFERENCIA DEL EXTERIOR SEGUN MJE.SWIFT NO.2567 DE FECHA 23/02/2017 ORDENANTE: CONSULADO GENERAL DE BOLIVIA GINEBRA REF.DEVOLUCION SALDOS PROGRAMA DOCUMENTACION AL 31.12.2016 LIB. 00099021001 TGN-RECURSOS ORDINARIOS (3987)</t>
  </si>
  <si>
    <t>G03868950001</t>
  </si>
  <si>
    <t>COBRO COSTOS DE PAPELERIA SEGUN TRANSFERENCIA DEL EXTERIOR POR ORDEN DE CONSULADO GENERAL DE BOLIVIA GINEBRA REF.DEVOLUCION SALDOS PROGRAMA DOCUMENTACION AL 31.12.2016 LIB. 00099021001 TGN-RECURSOS ORDINARIOS (3987)</t>
  </si>
  <si>
    <t>G03868960002</t>
  </si>
  <si>
    <t>TRANSFERENCIA DEL EXTERIOR SEGUN MJE.SWIFT NO.2568 DE FECHA 23/02/2017 ORDENANTE: CONSULADO GENERAL DE BOLIVIA GINEBRA REF:DEVOLUCION SALDOS GASTOS DE FUNCIONAMIENTO AL 31.12.16 LIB. 00099021001 TGN-RECURSOS ORDINARIOS (3987)</t>
  </si>
  <si>
    <t>G03868970001</t>
  </si>
  <si>
    <t>COBRO COSTOS DE PAPELERIA SEGUN TRANSFERENCIA DEL EXTERIOR POR ORDEN DE CONSULADO GENERAL DE BOLIVIA GINEBRA REF:DEVOLUCION SALDOS GASTOS DE FUNCIONAMIENTO AL 31.12.16 LIB. 00099021001 TGN-RECURSOS ORDINARIOS (3987)</t>
  </si>
  <si>
    <t>G03868980002</t>
  </si>
  <si>
    <t>TRANSFERENCIA DEL EXTERIOR SEGUN MJE.SWIFT NO.2604 DE FECHA 23/02/2017 ORDENANTE: CONSULADO GENL DE BOLIVIA HOUSTON REF:DEVOLUCION SALDOS GASTOS DE FUNC. LIB. 00099021001 TGN-RECURSOS ORDINARIOS (3987)</t>
  </si>
  <si>
    <t>G03868990001</t>
  </si>
  <si>
    <t>COBRO COSTOS DE PAPELERIA SEGUN TRANSFERENCIA DEL EXTERIOR POR ORDEN DE CONSULADO GENL DE BOLIVIA HOUSTON REF:DEVOLUCION SALDOS GASTOS DE FUNC. LIB. 00099021001 TGN-RECURSOS ORDINARIOS (3987)</t>
  </si>
  <si>
    <t>G03875130001</t>
  </si>
  <si>
    <t>COBRO COSTOS DE PAPELERIA SEGUN TRANSFERENCIA DEL EXTERIOR POR ORDEN DE CONSULADO GENERAL DE BOLIVIA BUENOS AIRES ARGENTINA REF:DEVOLUCION DE SALDOS GASTOS DE FUNCIONAMIENTO LIB. 00099021001 TGN-RECURSOS ORDINARIOS (3987)</t>
  </si>
  <si>
    <t>G03875140002</t>
  </si>
  <si>
    <t>TRANSFERENCIA DEL EXTERIOR SEGUN MJE.SWIFT NO.2635 DE FECHA 24/02/2017 ORDENANTE: CONSULADO DE BOLIVIA EN TACNA REF:DEVOLUCION DE SALDOS GASTOS DE FUNCIONAMIENTO. LIB. 00099021001 TGN-RECURSOS ORDINARIOS (3987)</t>
  </si>
  <si>
    <t>G03875150001</t>
  </si>
  <si>
    <t>COBRO COSTOS DE PAPELERIA SEGUN TRANSFERENCIA DEL EXTERIOR POR ORDEN DE CONSULADO DE BOLIVIA EN TACNA REF:DEVOLUCION DE SALDOS GASTOS DE FUNCIONAMIENTO. LIB. 00099021001 TGN-RECURSOS ORDINARIOS (3987)</t>
  </si>
  <si>
    <t>G03877830020</t>
  </si>
  <si>
    <t>VENTA DE DIVISAS CON TRANSFERENCIA DE FONDOS A SOLICITUD DE MINISTERIO DE RELACIONES EXTERIORES SEGUN SOLICITUD 1766 REF: R.A. AL SERVICIO EXTERIOR, PARA LA COMPRA DE ACTIVOS FIJOS, S/G GM-DGAA-UFI-CF-IN-43-39-48-40-42-51-49-50-47-46-41-55-52-53-56-57-54/2017 LIB. 00099021001 TGN-RECURSOS ORDINARIOS (3987)</t>
  </si>
  <si>
    <t>G03877840004</t>
  </si>
  <si>
    <t>VENTA DE DIVISAS CON TRANSFERENCIA DE FONDOS A SOLICITUD DE MINISTERIO DE RELACIONES EXTERIORES SEGUN SOLICITUD 1768 REF: PAGO DE HABERES DEL MES DE ENERO DE LA GESTION 2017, CORRESPONDIENTE AL CENTRO EMISOR DE PASAPORTES EN MADROD - ESPAÑA S/G PLANILLA Nº011704 LIB. 00099021001 TGN-RECURSOS ORDINARIOS (3987)</t>
  </si>
  <si>
    <t>G03877870004</t>
  </si>
  <si>
    <t>VENTA DE DIVISAS CON TRANSFERENCIA DE FONDOS A SOLICITUD DE MINISTERIO DE RELACIONES EXTERIORES SEGUN SOLICITUD 1767 REF: R.A. A FAVOR DE LA EMBAJADA EN ESTADOS UNIDOS, PARA LA CONTRATACION DE UN TRADUCTOR, S/G GM-DGAA-UFI-CFE-IN-45/2017 LIB. 00099021001 TGN-RECURSOS ORDINARIOS (3987)</t>
  </si>
  <si>
    <t>G03878030002</t>
  </si>
  <si>
    <t>TRANSFERENCIA DEL EXTERIOR SEGUN SWIFT 02634 DE FECHA 24/02/2017 ORDENANTE: CONSULADO DE BOLIVIA EN TACNA PERU. REF.: DEVOLUCION SALDOS DE GASTOS DE MANTENIMIENTO LIB. 00099021001 TGN-RECURSOS ORDINARIOS (3987)</t>
  </si>
  <si>
    <t>G03878040001</t>
  </si>
  <si>
    <t>COBRO COSTOS DE PAPELERIA SEGUN TRANSFERENCIA DEL EXTERIOR POR ORDEN DE CONSULADO DE BOLIVIA EN TACNA PERU. REF.: DEVOLUCION SALDOS DE GASTOS DE MANTENIMIENTO LIB. 00099021001 TGN-RECURSOS ORDINARIOS (3987)</t>
  </si>
  <si>
    <t>G03878050002</t>
  </si>
  <si>
    <t>TRANSFERENCIA DEL EXTERIOR SEGUN SWIFT 02637 DE FECHA 24/02/2017 ORDENANTE: CONSULADO DE BOLIVIA EN TACNA PERU. REF.: DEVOLUCION SALDOS PROGRAMA DOCUMENTACION LIB. 00099021001 TGN-RECURSOS ORDINARIOS (3987)</t>
  </si>
  <si>
    <t>G03878060001</t>
  </si>
  <si>
    <t>COBRO COSTOS DE PAPELERIA SEGUN TRANSFERENCIA DEL EXTERIOR POR ORDEN DE CONSULADO DE BOLIVIA EN TACNA PERU. REF.: DEVOLUCION SALDOS PROGRAMA DOCUMENTACION LIB. 00099021001 TGN-RECURSOS ORDINARIOS (3987)</t>
  </si>
  <si>
    <t>G03875120002</t>
  </si>
  <si>
    <t>TRANSFERENCIA DEL EXTERIOR SEGUN MJE.SWIFT NO.2636 DE FECHA 24/02/2017 ORDENANTE: CONSULADO GENERAL DE BOLIVIA BUENOS AIRES ARGENTINA REF:DEVOLUCION DE SALDOS GASTOS DE FUNCIONAMIENTO LIB. 00099021001 TGN-RECURSOS ORDINARIOS (3987)</t>
  </si>
  <si>
    <t>S08807170002</t>
  </si>
  <si>
    <t>||TRANSF. DE FONDOS DEL EXTERIOR  SEGUN SWIFT NO. 2599  DE 23/02/2017  A F/ MIN.RR.EE.  ORDENANTE VICECONSULADO DEL ESTADO  PLURI EN LA MATANZA BUENOS AIRES ARGENTINA REF:GASTOS DEL PROGRAMA DE DOCUMENTACION GESTION 2016  LIB.00099021001 TGN RECURSOS ORDINARIOS</t>
  </si>
  <si>
    <t>S08807170003</t>
  </si>
  <si>
    <t>||TRANSF. DE FONDOS DEL EXTERIOR  SEGUN SWIFT NO. 2599  DE 23/02/2017  A F/ MIN.RR.EE.  ORDENANTE VICECONSULADO DEL ESTADO  PLURI EN LA MATANZA BUENOS AIRES ARGENTINA REF:GASTOS DEL PROGRAMA DE DOCUMENTACION GESTION 2016  CGO. LIB.00099021001 TGN RECURSOS ORDINARIOS (UTILES DE ESCRITORIO)</t>
  </si>
  <si>
    <t>S08807370002</t>
  </si>
  <si>
    <t>||TRANSF. DE FONDOS DEL EXTERIOR  SEGUN SWIFT NO. 2618 DE 23/02/2017 A F/ MIN.RR.EE. ORDENANTE CONSULADO GERAL DA BOLIVIA REF:DEVOLUCION SALDOS NO EJECUTADOS DE PROGRAMA DE DOCUEMNTACION GESTION 2016 LIB.00099021001 TGN RECURSOS ORDINARIOS</t>
  </si>
  <si>
    <t>S08807370003</t>
  </si>
  <si>
    <t>||TRANSF. DE FONDOS DEL EXTERIOR  SEGUN SWIFT NO. 2618 DE 23/02/2017 A F/ MIN.RR.EE. ORDENANTE CONSULADO GERAL DA BOLIVIA REF:DEVOLUCION SALDOS NO EJECUTADOS DE PROGRAMA DE DOCUEMNTACION GESTION 2016 CGO.LIB.00099021001 TGN RECURSOS ORDINARIOS (UTILES DE ESCRITORIO)</t>
  </si>
  <si>
    <t>S08807510002</t>
  </si>
  <si>
    <t>||REGULARIZ. TRANSF. DE FONDOS DEL EXTERIOR SEGUN SWIFT 02617 DEL 23/02/2017 POR ORDEN DEL CONSULADO GENERAL DE BOLIVIA EN SAO PAULO LIB. 00099021001 TGN-RECURSOS ORDINARIOS</t>
  </si>
  <si>
    <t>S08807510003</t>
  </si>
  <si>
    <t>||REGULARIZ. TRANSF. DE FONDOS DEL EXTERIOR SEGUN SWIFT 02617 DEL 23/02/2017 POR ORDEN DEL CONSULADO GENERAL DE BOLIVIA EN SAO PAULO LIB. 00099021001 TGN-RECURSOS ORDINARIOS. REF.: UTILES DE ESCRITORIO</t>
  </si>
  <si>
    <t>S08807540002</t>
  </si>
  <si>
    <t>||REGULARIZ. TRANSF. DE FONDOS DEL EXTERIOR SEGUN SWIFT 02600 DEL 23/02/2017 POR ORDEN DEL CONSULADO GENERAL DE BOLIVIA EN SAO PAULO LIB.00099021001 TGN-RECURSOS ORDINARIOS</t>
  </si>
  <si>
    <t>S08807540003</t>
  </si>
  <si>
    <t>||REGULARIZ. TRANSF. DE FONDOS DEL EXTERIOR SEGUN SWIFT 02600 DEL 23/02/2017 POR ORDEN DEL CONSULADO GENERAL DE BOLIVIA EN SAO PAULO LIB.00099021001 TGN-RECURSOS ORDINARIOS. REF.: UTILES DE ESCRITORIO</t>
  </si>
  <si>
    <t>S08807570001</t>
  </si>
  <si>
    <t>||RESPUESTA A DEBITO DEL BANQUERO SG SWIFT NO.2654 DE LA FECHA REF: COBRO COMISION EUR 10.- POR TRANSFERENCIA DE EUR 20.553.- FECHA VALOR 16/02/2017 SG SOL. DEL MEFP CONTRIBUCION MEMBRESIA  LIB.00099021001 TGN RECURSOS ORDINARIOS</t>
  </si>
  <si>
    <t>S08807570004</t>
  </si>
  <si>
    <t>||RESPUESTA A DEBITO DEL BANQUERO SG SWIFT NO.2654 DE LA FECHA REF: COBRO COMISION EUR 10.- POR TRANSFERENCIA DE EUR 20.553.- FECHA VALOR 16/02/2017 SG SOL. DEL MEFP CONTRIBUCION MEMBRESIA  CGO. LIB.00099021001 TGN RECURSOS ORDINARIOS (UTILES DE ESCRITORIO)</t>
  </si>
  <si>
    <t>S08807640001</t>
  </si>
  <si>
    <t>||RESPUESTA A DEBITO DEL BANQUERO SG SWIFT NO.2653 DE LA FECHA REF: COBRO COMISION EUR 7,00 POR TRANSFERENCIA DE EUR 2.615.- FECHA VALOR 16/02/2017 SG SOL. DEL MEFP CONTRIBUCION MEMBRESIA  LIB.00099021001 TGN RECURSOS ORDINARIOS</t>
  </si>
  <si>
    <t>S08807640004</t>
  </si>
  <si>
    <t>||RESPUESTA A DEBITO DEL BANQUERO SG SWIFT NO.2653 DE LA FECHA REF: COBRO COMISION EUR 7,00 POR TRANSFERENCIA DE EUR 2.615.- FECHA VALOR 16/02/2017 SG SOL. DEL MEFP CONTRIBUCION MEMBRESIA  CGO.LIB.00099021001 TGN RECURSOS ORDINARIOS (UTILES DE ESCRITORIO)</t>
  </si>
  <si>
    <t>G03894030001</t>
  </si>
  <si>
    <t>COBRO COSTOS DE PAPELERIA SEGUN TRANSFERENCIA DEL EXTERIOR POR ORDEN DE CONSULADO DE BOLIVIA EN SS DE JUJUY. REF.: DEVOLUCION SALDOS GASTOS DE FUNCIONAMIENTO. LIB. 00099021001 TGN-RECURSOS ORDINARIOS (3987)</t>
  </si>
  <si>
    <t>G03894020002</t>
  </si>
  <si>
    <t>TRANSFERENCIA DEL EXTERIOR SEGUN SWIFT 02847-02844 DE FECHA 01/03/2017 ORDENANTE: CONSULADO DE BOLIVIA EN SS DE JUJUY. REF.: DEVOLUCION SALDOS GASTOS DE FUNCIONAMIENTO. LIB. 00099021001 TGN-RECURSOS ORDINARIOS (3987)</t>
  </si>
  <si>
    <t>G03894010001</t>
  </si>
  <si>
    <t>COBRO COSTOS DE PAPELERIA SEGUN TRANSFERENCIA DEL EXTERIOR POR ORDEN DE CONSULADO DE BOLIVIA EN VALENCIA. REF.: DEVOLUCION SALDOS DE GASTOS DE FUNCIONAMIENTO GESTION 2016. LIB. 00099021001 TGN-RECURSOS ORDINARIOS (3987)</t>
  </si>
  <si>
    <t>G03893940002</t>
  </si>
  <si>
    <t>TRANSFERENCIA DEL EXTERIOR SEGUN MJE.SWIFT NO.2708 DE FECHA 01/03/2017 ORDENANTE: CONSULADO DE BOLIVIA EN VALENCIA REF:DEVOLUCION DE SALDOS DE PROGRAMA DE DOCUMENTACION GESTION 2016 LIB. 00099021001 TGN-RECURSOS ORDINARIOS (3987)</t>
  </si>
  <si>
    <t>G03893950001</t>
  </si>
  <si>
    <t>COBRO COSTOS DE PAPELERIA SEGUN TRANSFERENCIA DEL EXTERIOR POR ORDEN DE CONSULADO DE BOLIVIA EN VALENCIA REF:DEVOLUCION DE SALDOS DE PROGRAMA DE DOCUMENTACION GESTION 2016 LIB. 00099021001 TGN-RECURSOS ORDINARIOS (3987)</t>
  </si>
  <si>
    <t>G03894000002</t>
  </si>
  <si>
    <t>TRANSFERENCIA DEL EXTERIOR SEGUN SWIFT 02707 DE FECHA 01/03/2017 ORDENANTE: CONSULADO DE BOLIVIA EN VALENCIA. REF.: DEVOLUCION SALDOS DE GASTOS DE FUNCIONAMIENTO GESTION 2016. LIB. 00099021001 TGN-RECURSOS ORDINARIOS (3987)</t>
  </si>
  <si>
    <t>S08810620003</t>
  </si>
  <si>
    <t>||TRANSF. DE FONDOS DEL EXTERIOR  SEGUN SWIFT NO.2601 DE 23/02/2017  A F/ MIN.RR.EE.  ORDENANTE CONSULADO GERAL DA BOLIVIA -SAO PAULO BRASIL REF:GASTOS DE FUNCIONAMIENTO CGO.LIB.00099021001 TGN RECURSOS ORDINARIOS (UTILES DE ESCRITORIO)</t>
  </si>
  <si>
    <t>S08810620002</t>
  </si>
  <si>
    <t>||TRANSF. DE FONDOS DEL EXTERIOR  SEGUN SWIFT NO.2601 DE 23/02/2017  A F/ MIN.RR.EE.  ORDENANTE CONSULADO GERAL DA BOLIVIA -SAO PAULO BRASIL REF:GASTOS DE FUNCIONAMIENTO LIB.00099021001 TGN RECURSOS ORDINARIOS</t>
  </si>
  <si>
    <t>S08810610003</t>
  </si>
  <si>
    <t>||TRANSFERENCIA DEL EXTERIOR SEGUN SWIFT NO.2703 DEL 01/03/2017 A F/DEL MIN.RR.EE. POR ORDEN DEL CONSULADO GERAL DA BOLIVIA  SAO PAULO) REF.: DEVOLUCION SALDOS NO EJECUTADOS DEL PROGRAMA DE DOCUMENTACION LIB.00099021001 TGN - RECURSOS ORDINARIOS POR COBRO UTILES DE ESCRITORIO</t>
  </si>
  <si>
    <t>S08810610002</t>
  </si>
  <si>
    <t>||TRANSFERENCIA DEL EXTERIOR SEGUN SWIFT NO.2703 DEL 01/03/2017 A F/DEL MIN.RR.EE. POR ORDEN DEL CONSULADO GERAL DA BOLIVIA  SAO PAULO) REF.: DEVOLUCION SALDOS NO EJECUTADOS DEL PROGRAMA DE DOCUMENTACION LIB.00099021001 TGN - RECURSOS ORDINARIOS</t>
  </si>
  <si>
    <t>S08810510003</t>
  </si>
  <si>
    <t>||TRANSF. DE FONDOS DEL EXTERIOR  SEGUN SWIFT NO.2603 DE 23/02/2017  A F/ MIN.RR.EE. ORDENANTE WILSON ARUQUIPA  CALLE REF:DEVOLUCION SALDOS NO EJECUTADOS DEL PROGRAMA DE DOCUMENTACION CONSULADO DE BOLIVIA EN LA QUIACA-ARGENTINA CGO.LIB.00099021001 TGN RECURSOS ORDINARIOS (UTILES DE ESCRITORIO)</t>
  </si>
  <si>
    <t>S08810510002</t>
  </si>
  <si>
    <t>||TRANSF. DE FONDOS DEL EXTERIOR  SEGUN SWIFT NO.2603 DE 23/02/2017  A F/ MIN.RR.EE. ORDENANTE WILSON ARUQUIPA  CALLE REF:DEVOLUCION SALDOS NO EJECUTADOS DEL PROGRAMA DE DOCUMENTACION CONSULADO DE BOLIVIA EN LA QUIACA-ARGENTINA LIB.00099021001 TGN RECURSOS ORDINARIOS</t>
  </si>
  <si>
    <t>S08810500003</t>
  </si>
  <si>
    <t>||TRANSFERENCIA DEL EXTERIOR SEGUN SWIFT NO.2706 DEL 01/03/2017 A F/DEL MIN.RR.EE. POR ORDEN DEL VICE CONSULADO DEL EST.PLURINACIONAL DE BOLIVIA EN PILAR REF.: DEVOLUCION SALFOD NO EJECUTADOS GASTOS PROG.DE DOCUMENTACION GESTION 2016 LIB. 00099021001 TGN-RECURSOS ORDINARIOS POR COBRO UTILES DE ESCRITORIO</t>
  </si>
  <si>
    <t>S08810500002</t>
  </si>
  <si>
    <t>||TRANSFERENCIA DEL EXTERIOR SEGUN SWIFT NO.2706 DEL 01/03/2017 A F/DEL MIN.RR.EE. POR ORDEN DEL VICE CONSULADO DEL EST.PLURINACIONAL DE BOLIVIA EN PILAR REF.: DEVOLUCION SALFOD NO EJECUTADOS GASTOS PROG.DE DOCUMENTACION GESTION 2016 LIB. 00099021001 TGN-RECURSOS ORDINARIOS</t>
  </si>
  <si>
    <t>S08811290003</t>
  </si>
  <si>
    <t>||REGULARIZ.TRANSFERENCIA DE FONDOS DEL EXTERIOR SEGUN SWIFT 02112 DEL 15/02/2017 POR ORDEN DEL CONSULADO DE BOLIVIA EN CORDOBA-ARGENTINA. LIBRETA 00099021001 TGN-RECURSOS ORDINARIOS. REF.: UTILES DE ESCRITORIO</t>
  </si>
  <si>
    <t>S08811290002</t>
  </si>
  <si>
    <t>||REGULARIZ.TRANSFERENCIA DE FONDOS DEL EXTERIOR SEGUN SWIFT 02112 DEL 15/02/2017 POR ORDEN DEL CONSULADO DE BOLIVIA EN CORDOBA-ARGENTINA. LIBRETA 00099021001 TGN-RECURSOS ORDINARIOS</t>
  </si>
  <si>
    <t>S08813400002</t>
  </si>
  <si>
    <t>||TRANSF. DE FONDOS DEL EXTERIOR  SEGUN SWIFT NO. 2640 DE 24/02/2017  A F/ MIN.RR.EE. ORDENANTE AMBASCIATA REPUBLICA DI BOLIVIA-ITALIA LIB.00099021001 TGN RECURSOS ORDINARIOS</t>
  </si>
  <si>
    <t>S08813400003</t>
  </si>
  <si>
    <t>||TRANSF. DE FONDOS DEL EXTERIOR  SEGUN SWIFT NO. 2640 DE 24/02/2017  A F/ MIN.RR.EE. ORDENANTE AMBASCIATA REPUBLICA DI BOLIVIA-ITALIA CGO.LIB.00099021001 TGN RECURSOS ORDINARIOS (UTILES DE ESCRITORIO)</t>
  </si>
  <si>
    <t>S08814150002</t>
  </si>
  <si>
    <t>||REGULARIZ. TRANSFERENCIA DE FONDOS DEL EXTERIOR SEGUN SWIFT 02714 DEL 1/03/2017 POR ORDEN DE LA EMBAJADA DE BOLIVIA EN MANAGUA, NICARAGUA LIBRETA 00099021001 TGN-RECURSOS ORDINARIOS</t>
  </si>
  <si>
    <t>S08814150003</t>
  </si>
  <si>
    <t>||REGULARIZ. TRANSFERENCIA DE FONDOS DEL EXTERIOR SEGUN SWIFT 02714 DEL 1/03/2017 POR ORDEN DE LA EMBAJADA DE BOLIVIA EN MANAGUA, NICARAGUA LIBRETA 00099021001 TGN-RECURSOS ORDINARIOS. REF.: UTILES DE ESCRITORIO</t>
  </si>
  <si>
    <t>S08814170002</t>
  </si>
  <si>
    <t>||TRANSF. DE FONDOS DEL EXTERIOR  SEGUN SWIFT NO. 2705 DE 1/03/2017 A F/ MIN.RR.EE. ORDENANTE VICECONSULADO DEL EST. PLURINACIONAL DE BOLIVIA EN PILAR-ARGENTINA REF:DEVOLUCION SALDOS NO EJECUTADOS DE GASTOS DE FUNCIONAMIENTO GESTION 2016 LIB.00099021001 TGN RECURSOS ORDINARIOS</t>
  </si>
  <si>
    <t>S08814170003</t>
  </si>
  <si>
    <t>||TRANSF. DE FONDOS DEL EXTERIOR  SEGUN SWIFT NO. 2705 DE 1/03/2017 A F/ MIN.RR.EE. ORDENANTE VICECONSULADO DEL EST. PLURINACIONAL DE BOLIVIA EN PILAR-ARGENTINA REF:DEVOLUCION SALDOS NO EJECUTADOS DE GASTOS DE FUNCIONAMIENTO GESTION 2016 CGO.LIB.00099021001 TGN RECURSOS ORDINARIOS (UTILES DE ESCRITORIO)</t>
  </si>
  <si>
    <t>G03926430002</t>
  </si>
  <si>
    <t>TRANSFERENCIA DEL EXTERIOR SEGUN MJE.SWIFT NO.3074 DE FECHA 07/03/2017 ORDENANTE: EMBAJADA DEL ESTADO PLURINACIONAL DE BOLVIA REF:DEVOLUTION SALDOS GASTOS DE FUNCIONAMIENTO GESTION 2016 LIB. 00099021001 TGN-RECURSOS ORDINARIOS (3987)</t>
  </si>
  <si>
    <t>G03926440001</t>
  </si>
  <si>
    <t>COBRO COSTOS DE PAPELERIA SEGUN TRANSFERENCIA DEL EXTERIOR POR ORDEN DE EMBAJADA DEL ESTADO PLURINACIONAL DE BOLVIA REF:DEVOLUTION SALDOS GASTOS DE FUNCIONAMIENTO GESTION 2016 LIB. 00099021001 TGN-RECURSOS ORDINARIOS (3987)</t>
  </si>
  <si>
    <t>G03928900002</t>
  </si>
  <si>
    <t>TRANSFERENCIA DEL EXTERIOR SEGUN SWIFT NO.3072 DE FECHA 07/03/2017 ORDENANTE: AMBASSADE DEL EST.PLURINATIONALE (PARIS) LIB. 00099021001 TGN-RECURSOS ORDINARIOS (3987)</t>
  </si>
  <si>
    <t>G03928910001</t>
  </si>
  <si>
    <t>COBRO COSTOS DE PAPELERIA SEGUN TRANSFERENCIA DEL EXTERIOR POR ORDEN DE AMBASSADE DEL EST.PLURINATIONALE (PARIS) LIB. 00099021001 TGN-RECURSOS ORDINARIOS (3987)</t>
  </si>
  <si>
    <t>S08814940003</t>
  </si>
  <si>
    <t>||REGULARIZ. TRANSFERENCIA DE FONDOS DEL EXTERIOR SEGUN SWIFT 02602 DEL 23/02/2017 POR CUENTA DEL CONSULADO DE BOLIVIA EN LA QUIACA ARGENTINA LIBRETA 00099021001 TGN-RECURSOS ORDINARIOS. REF.: UTILES DE ESCRITORIO</t>
  </si>
  <si>
    <t>S08814940002</t>
  </si>
  <si>
    <t>||REGULARIZ. TRANSFERENCIA DE FONDOS DEL EXTERIOR SEGUN SWIFT 02602 DEL 23/02/2017 POR CUENTA DEL CONSULADO DE BOLIVIA EN LA QUIACA ARGENTINA LIBRETA 00099021001 TGN-RECURSOS ORDINARIOS</t>
  </si>
  <si>
    <t>S08814870003</t>
  </si>
  <si>
    <t>||REGULARIZACION TRANSFERENCIA DE FONDOS DEL EXTERIOR SEGUN SWIFT 02638 DEL 24/02/2017 POR ORDEN DEL CONSULADO DE BOLIVIA EN MURCIA. LIBRETA 00099021001 TGN-RECURSOS ORDINARIOS. REF.: UTILES DE ESCRITORIO</t>
  </si>
  <si>
    <t>S08814870002</t>
  </si>
  <si>
    <t>||REGULARIZACION TRANSFERENCIA DE FONDOS DEL EXTERIOR SEGUN SWIFT 02638 DEL 24/02/2017 POR ORDEN DEL CONSULADO DE BOLIVIA EN MURCIA. LIBRETA 00099021001 TGN-RECURSOS ORDINARIOS</t>
  </si>
  <si>
    <t>S08814850003</t>
  </si>
  <si>
    <t>||REGULARIZACION TRANSFERENCIA DE FONDOS DEL EXTERIOR SEGUN SWIFT 02639 DEL 24/02/2017 POR ORDEN DEL CONSULADO DE BOLIVIA EN MURCIA . LIB.00099021001 TGN-RECURSOS ORDINARIOS. REF.: UTILES DE ESCRITORIO</t>
  </si>
  <si>
    <t>S08814850002</t>
  </si>
  <si>
    <t>||REGULARIZACION TRANSFERENCIA DE FONDOS DEL EXTERIOR SEGUN SWIFT 02639 DEL 24/02/2017 POR ORDEN DEL CONSULADO DE BOLIVIA EN MURCIA . LIB.00099021001 TGN-RECURSOS ORDINARIOS</t>
  </si>
  <si>
    <t>G03944870074</t>
  </si>
  <si>
    <t>VENTA DE DIVISAS CON TRANSFERENCIA DE FONDOS A SOLICITUD DE MINISTERIO DE RELACIONES EXTERIORES SEGUN SOLICITUD 1821 REF: PAGO DE HABERES DEL MES DE FEBRERO/2017 DEL SERVICIO EXTERIOR, S/G PLANILLA 021701 LIB. 00099021001 TGN-RECURSOS ORDINARIOS (3987)</t>
  </si>
  <si>
    <t>G03945460004</t>
  </si>
  <si>
    <t>VENTA DE DIVISAS CON TRANSFERENCIA DE FONDOS A SOLICITUD DE MINISTERIO DE RELACIONES EXTERIORES SEGUN SOLICITUD 1820 REF: PAGO DE HABERES DEL MES DE FEBRERO/2017 DEL CENTRO EMISOR DE PASAPORTES EN MADRID, S/G PLANILLA 021704 LIB. 00099021001 TGN-RECURSOS ORDINARIOS (3987)</t>
  </si>
  <si>
    <t>S08815110003</t>
  </si>
  <si>
    <t>||REGULARIZ. TRANSFERENCIA DE FONDOS DEL EXTERIOR SEGUN SWIFT 03183 DEL 8/03/2017 POR ORDEN DEL CONSULADO DE BOLIVIA EN SALTA-ARGENTINA LIB.00010011102 MIN.RELACIONES EXTERIORES-GESTORIA CONSULAR. REF.: UTILES DE ESCRITORIO</t>
  </si>
  <si>
    <t>S08815160003</t>
  </si>
  <si>
    <t>||REGULARIZ. TRANSFERENCIA DE FONDOS DEL EXTGERIOR SEGUN SWIFT 03170 DEL 8/03/2017 POR ORDEN DEL CONSULADO DE BOLIVIA EN SAO PAULO BR. LIB.00010011102 MIN.RELACIONES EXTERIORES-GESTORIA CONSULAR. REF.: UTILES DE ESCRITORIO</t>
  </si>
  <si>
    <t>S08815270003</t>
  </si>
  <si>
    <t>||TRANSFERENCIA DEL EXTERIOR SEGUN SWIFT NO.3167 DEL 8/03/2017 A FAVOR DEL MIN.RR.EE. POR ORDEN DEL CONSULADO GENERAL DE BOLIVIA (BUENOS AIRES ARGENTINA) REF.: RECAUDACIONES GESTORIA CONSULAR FEBRERO LIB.00010011102 MIN.RR.EE. - GESTORIA CONSULAR LEY NO.3108 POR COBRO UTILES DE ESCRITORIO</t>
  </si>
  <si>
    <t>S08816040002</t>
  </si>
  <si>
    <t>'TRANSFERENCIA DE FONDOS DE DPTOS.DE ENCAJE LEGAL DEL SISTEMA FINANCIERO A DPTOS.CTES.DEL SECTOR PUBLICO S/G CITE' BUN/0170/17||DE LA FECHA (HRE-TSO-1098). A SOLIC. MEFP; REVERSION POR ERROR EN MONTO EN TRANSF.ELECT. DE F.08/03/2017; LIB. 00010011102; BUN.</t>
  </si>
  <si>
    <t>G03950630002</t>
  </si>
  <si>
    <t>TRANSFERENCIA DEL EXTERIOR SEGUN SWIFT 03280 DE FECHA 09/03/2017 ORDENANTE: CONSULADO DE BOLIVIA EN ILO-PERU. REF.:DEVOLUCION GASTOS DE FUNCIONAMIENTO LIB. 00099021001 TGN-RECURSOS ORDINARIOS (3987)</t>
  </si>
  <si>
    <t>G03950640001</t>
  </si>
  <si>
    <t>COBRO COSTOS DE PAPELERIA SEGUN TRANSFERENCIA DEL EXTERIOR POR ORDEN DE CONSULADO DE BOLIVIA EN ILO-PERU. REF.:DEVOLUCION GASTOS DE FUNCIONAMIENTO LIB. 00099021001 TGN-RECURSOS ORDINARIOS (3987)</t>
  </si>
  <si>
    <t>S08819040003</t>
  </si>
  <si>
    <t>||TRANSFERENCIA DEL EXTERIOR SEGUN SWIFT NO.3073 DEL 07/03/2017 A FAVOR DEL MIN.RR.EE. POR CUENTA DEL CONSULADO DE BOLIVIA (SANTIAGO CHILE) REF.: RECAUDACIONES GESTORIA CONSULAR FEBRERO 2017 LIB.00010011102 MIN.RR.E.E. - GESTORIA CONSULAR LEY Nº 3108 COBRO UTILES DE ESCRITORIO</t>
  </si>
  <si>
    <t>G03961680002</t>
  </si>
  <si>
    <t>TRANSFERENCIA DEL EXTERIOR SEGUN MJE.SWIFT NO.3346 DE FECHA 10/03/2017 ORDENANTE: CONSULADO DEL ESTADO PLURINACIONAL DE BOLIVIA ILO-PERU REF:DEVOLUCION SALDOS GASTOS DE FUNCIONAMIENTO LIB. 00099021001 TGN-RECURSOS ORDINARIOS (3987)</t>
  </si>
  <si>
    <t>G03961690001</t>
  </si>
  <si>
    <t>COBRO COSTOS DE PAPELERIA SEGUN TRANSFERENCIA DEL EXTERIOR POR ORDEN DE CONSULADO DEL ESTADO PLURINACIONAL DE BOLIVIA ILO-PERU REF:DEVOLUCION SALDOS GASTOS DE FUNCIONAMIENTO LIB. 00099021001 TGN-RECURSOS ORDINARIOS (3987)</t>
  </si>
  <si>
    <t>G03976090074</t>
  </si>
  <si>
    <t>VENTA DE DIVISAS CON TRANSFERENCIA DE FONDOS A SOLICITUD DE MINISTERIO DE RELACIONES EXTERIORES SEGUN SOLICITUD 1841 REF: REMISION DE RECURSOS PARA GASTOS DE FUNCIONAMIENTO DEL MES DE MARZO/2017 DEL SERVICIO EXTERIOR, S/G GM-DGAA-UFI-PRP-IN-12/2017 LIB. 00099021001 TGN-RECURSOS ORDINARIOS (3987)</t>
  </si>
  <si>
    <t>G03980360001</t>
  </si>
  <si>
    <t>COBRO COSTOS DE PAPELERIA SEGUN TRANSFERENCIA DEL EXTERIOR POR ORDEN DE CONSULADO GENERAL DE BOLIVIA EN MILAN. LIB. 00099021001 TGN-RECURSOS ORDINARIOS (3987)</t>
  </si>
  <si>
    <t>G03980350002</t>
  </si>
  <si>
    <t>TRANSFERENCIA DEL EXTERIOR SEGUN SWIFT 03406 DE FECHA 13/03/2017 ORDENANTE: CONSULADO GENERAL DE BOLIVIA EN MILAN. LIB. 00099021001 TGN-RECURSOS ORDINARIOS (3987)</t>
  </si>
  <si>
    <t>G03976110003</t>
  </si>
  <si>
    <t>TRANSFERENCIA DE FONDOS AL EXTERIOR A SOLICITUD DE TESORO GENERAL DE LA NACION SEGUN SOLICITUD 1843 REF: PAGO A LA UNIÓN DE NACIONES SUDAMERICANAS (UNASUR), POR CONCEPTO DE MEMBRESÍA POR USD123.852,19, SEGÚN SOLICITUD VRE-DGRM-CS-65/2017. LIB. 00099021001 TGN-RECURSOS ORDINARIOS (3987)</t>
  </si>
  <si>
    <t>G03987600001</t>
  </si>
  <si>
    <t>COBRO COSTOS DE PAPELERIA SEGUN TRANSFERENCIA DEL EXTERIOR POR ORDEN DE CONSULADO GENERAL DE BOLIVIA EN MILAN REF.: DEVOLUCION SALDOS NO EJECUTADOS GESTION 2016 GASTOS DE FUNCIONAMIENTO LIB. 00099021001 TGN-RECURSOS ORDINARIOS (3987)</t>
  </si>
  <si>
    <t>G03987590002</t>
  </si>
  <si>
    <t>TRANSFERENCIA DEL EXTERIOR SEGUN SWIFT NO.3528 DE FECHA 14/03/2017 ORDENANTE: CONSULADO GENERAL DE BOLIVIA EN MILAN REF.: DEVOLUCION SALDOS NO EJECUTADOS GESTION 2016 GASTOS DE FUNCIONAMIENTO LIB. 00099021001 TGN-RECURSOS ORDINARIOS (3987)</t>
  </si>
  <si>
    <t>G03998780002</t>
  </si>
  <si>
    <t>TRANSFERENCIA DEL EXTERIOR SEGUN SWIFT 03606 DE FECHA 15/03/2017 ORDENANTE: CONSULADO DE BOLIVIA EN BILBAO. REF.:DEV.GASTOS DE FUNCIONAMIENTO. LIB. 00099021001 TGN-RECURSOS ORDINARIOS (3987)</t>
  </si>
  <si>
    <t>G03998790001</t>
  </si>
  <si>
    <t>COBRO COSTOS DE PAPELERIA SEGUN TRANSFERENCIA DEL EXTERIOR POR ORDEN DE CONSULADO DE BOLIVIA EN BILBAO. REF.:DEV.GASTOS DE FUNCIONAMIENTO. LIB. 00099021001 TGN-RECURSOS ORDINARIOS (3987)</t>
  </si>
  <si>
    <t>G03998800002</t>
  </si>
  <si>
    <t>TRANSFERENCIA DEL EXTERIOR SEGUN SWIFT NO.3605 DE FECHA 15/03/2017 ORDENANTE: CONSULADO DE BOLIVIA EN BILBAO REF:DEV.SALDOS PROG. LIB. 00099021001 TGN-RECURSOS ORDINARIOS (3987)</t>
  </si>
  <si>
    <t>G03998810001</t>
  </si>
  <si>
    <t>COBRO COSTOS DE PAPELERIA SEGUN TRANSFERENCIA DEL EXTERIOR POR ORDEN DE CONSULADO DE BOLIVIA EN BILBAO REF:DEV.SALDOS PROG. LIB. 00099021001 TGN-RECURSOS ORDINARIOS (3987)</t>
  </si>
  <si>
    <t>G03998830004</t>
  </si>
  <si>
    <t>VENTA DE DIVISAS CON TRANSFERENCIA DE FONDOS A SOLICITUD DE MINISTERIO DE RELACIONES EXTERIORES SEGUN SOLICITUD 1856 REF: REMESA ADICIONAL PARA LA PARTICIPACION DE LA FERIA DE EXOSICION COMERCIAL EXPOCOMER 2017, A FAVOR DE LA EMBAJADA EN PANAMA, S/G GM-DGAA-UFI-CF-IN-64/2017 LIB. 00099021001 TGN-RECURSOS ORDINARIOS (3987)</t>
  </si>
  <si>
    <t>S08823300004</t>
  </si>
  <si>
    <t>||RESPUESTA DEBITO DEL BANQUERO S/G SWIFT NO.3703 DE LA FECHA REF.: COBRO COMISION DEL BANQUERO POR TRASF.EUR 21.012.- DEL 21/02/2017 SEGUN SOLIC.DEL TGN POR PAGO MEMBRESIA A LA  ORGANIZACION DE NACIONES UNIDAS LIB.00099021001 TGN-RECURSOS ORDINARIOS POR COBRO UTILES DE ESCRITORIO</t>
  </si>
  <si>
    <t>S08823300001</t>
  </si>
  <si>
    <t>||RESPUESTA DEBITO DEL BANQUERO S/G SWIFT NO.3703 DE LA FECHA REF.: COBRO COMISION DEL BANQUERO POR TRASF.EUR 21.012.- DEL 21/02/2017 SEGUN SOLIC.DEL TGN POR PAGO MEMBRESIA A LA  ORGANIZACION DE NACIONES UNIDAS LIB.00099021001 TGN-RECURSOS ORDINARIOS</t>
  </si>
  <si>
    <t>S08822480003</t>
  </si>
  <si>
    <t>||REGULARIZ. TRANSFERENCIA DE FONDOS DEL EXTERIOR SEGUN SWIFT 02704 DEL 1/03/2017 POR ORDEN DEL CONSULADO DE BOLIVIA EN SAO PAULO, BR. LIBRETA 00099021001 TGN- RECURSOS ORDINARIOS REF.: UTILES DE ESCRITORIO</t>
  </si>
  <si>
    <t>S08822480002</t>
  </si>
  <si>
    <t>||REGULARIZ. TRANSFERENCIA DE FONDOS DEL EXTERIOR SEGUN SWIFT 02704 DEL 1/03/2017 POR ORDEN DEL CONSULADO DE BOLIVIA EN SAO PAULO, BR. LIBRETA 00099021001 TGN- RECURSOS ORDINARIOS</t>
  </si>
  <si>
    <t>G04007890002</t>
  </si>
  <si>
    <t>TRANSFERENCIA DEL EXTERIOR SEGUN SWIFT 03665 DE FECHA 16/03/2017 ORDENANTE: CONSULADO GENERAL DE BOLIVIA EN BARCELONA ES.REF.:DEVOL.SALDOS GTOS.DE FINANC. LIB. 00099021001 TGN-RECURSOS ORDINARIOS (3987)</t>
  </si>
  <si>
    <t>G04007900001</t>
  </si>
  <si>
    <t>COBRO COSTOS DE PAPELERIA SEGUN TRANSFERENCIA DEL EXTERIOR POR ORDEN DE CONSULADO GENERAL DE BOLIVIA EN BARCELONA ES.REF.:DEVOL.SALDOS GTOS.DE FINANC. LIB. 00099021001 TGN-RECURSOS ORDINARIOS (3987)</t>
  </si>
  <si>
    <t>G04008430004</t>
  </si>
  <si>
    <t>VENTA DE DIVISAS CON TRANSFERENCIA DE FONDOS A SOLICITUD DE MINISTERIO DE RELACIONES EXTERIORES SEGUN SOLICITUD 1879 REF: REMESA ADICIONAL, A FAVOR DE LA EMBAJADA EN EEUU PARA EL EVENTO PASSPORT DC., S/G GM-DGAA-UFI-CF-IN-63/2017 LIB. 00099021001 TGN-RECURSOS ORDINARIOS (3987)</t>
  </si>
  <si>
    <t>G04009090002</t>
  </si>
  <si>
    <t>TRANSFERENCIA DEL EXTERIOR SEGUN SWIFT NO.3690 DE FECHA 16/03/2017 ORDENANTE: CONSULADO GENERAL DE BOLIVIA EN BARCELONA REF.: DEVOLUCION DE SALDOS DEL PROGRAMA/16 LIB. 00099021001 TGN-RECURSOS ORDINARIOS (3987)</t>
  </si>
  <si>
    <t>G04009100001</t>
  </si>
  <si>
    <t>COBRO COSTOS DE PAPELERIA SEGUN TRANSFERENCIA DEL EXTERIOR POR ORDEN DE CONSULADO GENERAL DE BOLIVIA EN BARCELONA REF.: DEVOLUCION DE SALDOS DEL PROGRAMA/16 LIB. 00099021001 TGN-RECURSOS ORDINARIOS (3987)</t>
  </si>
  <si>
    <t>S08825490002</t>
  </si>
  <si>
    <t>||TRANSF. DE FONDOS DEL EXTERIOR SEGUN SWIFT NOS.3815-3805 DE LA FECHA   A FAVOR DE CARTONBOL. LIBRETA 00576012002 CARTONBOL RECAUDADORA</t>
  </si>
  <si>
    <t>S08824990003</t>
  </si>
  <si>
    <t>||TRANSFERENCIA DE FONDOS DEL EXTERIOR SEGUN SWIFT NO.3802 DEL 17/03/2017 A FAVOR DEL MIN.RR.EE. POR CUENTA DEL CONSULADO GENERAL DE BOLIVIA (CHILE) REF.: SALDOS NO EJECUTADOS CORRESPONDIENTE A SALDOS NO EJECUTADOS DEL PROGRAMA DE DOCUMENTACION GESTION 2016. LIB.00099021001 TGN-RECURSOS ORDINARIOS POR COBRO UTILES DE ESCRITORIO</t>
  </si>
  <si>
    <t>S08824990002</t>
  </si>
  <si>
    <t>||TRANSFERENCIA DE FONDOS DEL EXTERIOR SEGUN SWIFT NO.3802 DEL 17/03/2017 A FAVOR DEL MIN.RR.EE. POR CUENTA DEL CONSULADO GENERAL DE BOLIVIA (CHILE) REF.: SALDOS NO EJECUTADOS CORRESPONDIENTE A SALDOS NO EJECUTADOS DEL PROGRAMA DE DOCUMENTACION GESTION 2016. LIB.00099021001 TGN-RECURSOS ORDINARIOS</t>
  </si>
  <si>
    <t>S08824870003</t>
  </si>
  <si>
    <t>||REGULARIZACION TRANSFERENCIA DE FONDOS DEL EXTERIOR SEGUN SWIFT 03801 DEL 17/03/2017 POR ORDEN DEL CONSULADO GENERAL DE BOLIVIA  EN SANTIAGO, CHILE. LIBRETA 00099021001 TGN-RECURSOS ORDINARIOS. REF.: UTILES DE ESCRITORIO</t>
  </si>
  <si>
    <t>S08824870002</t>
  </si>
  <si>
    <t>||REGULARIZACION TRANSFERENCIA DE FONDOS DEL EXTERIOR SEGUN SWIFT 03801 DEL 17/03/2017 POR ORDEN DEL CONSULADO GENERAL DE BOLIVIA  EN SANTIAGO, CHILE. LIBRETA 00099021001 TGN-RECURSOS ORDINARIOS</t>
  </si>
  <si>
    <t>S08824850003</t>
  </si>
  <si>
    <t>||TRANSF. DE FONDOS DEL EXTERIOR  SEGUN SWIFT NO. 3769 DE 17/03/2017  A F/ MIN.RR.EE. ORDENANTE CONSULADO GENERAL DE BOLIVIA-SANTIAGO-CHILE REF:SALDOS NO EJECUTADOS DE REPATRIACIONES 2016 CGO. LIB.00099021001 TGN RECURSOS ORDINARIOS (UTILES DE ESCRITORIO)</t>
  </si>
  <si>
    <t>S08824850002</t>
  </si>
  <si>
    <t>||TRANSF. DE FONDOS DEL EXTERIOR  SEGUN SWIFT NO. 3769 DE 17/03/2017  A F/ MIN.RR.EE. ORDENANTE CONSULADO GENERAL DE BOLIVIA-SANTIAGO-CHILE REF:SALDOS NO EJECUTADOS DE REPATRIACIONES 2016 LIB.00099021001 TGN RECURSOS ORDINARIOS</t>
  </si>
  <si>
    <t>S08824780003</t>
  </si>
  <si>
    <t>||REGULARIZACION TRANSFERENCIA DE FONDOS DEL EXTERIOR SEGUN SWIFT 02697-02690 DEL 1/03/2017 POR ORDEN DE VICECONSULADO DE BOLIVIA EN SAN JUSTO-ARGENTINA LIBRETA 00099021001 TGN-RECURSOS ORDINARIOS. REF.: UTILES DE ESCRITORIO</t>
  </si>
  <si>
    <t>S08824780002</t>
  </si>
  <si>
    <t>||REGULARIZACION TRANSFERENCIA DE FONDOS DEL EXTERIOR SEGUN SWIFT 02697-02690 DEL 1/03/2017 POR ORDEN DE VICECONSULADO DE BOLIVIA EN SAN JUSTO-ARGENTINA LIBRETA 00099021001 TGN-RECURSOS ORDINARIOS</t>
  </si>
  <si>
    <t>G04028510004</t>
  </si>
  <si>
    <t>VENTA DE DIVISAS CON TRANSFERENCIA DE FONDOS A SOLICITUD DE MINISTERIO DE RELACIONES EXTERIORES SEGUN SOLICITUD 1905 REF: REMESA ADICIONAL A FAVOR DEL CONSULADO EN CORDOBA-ARGENTINA, PARA EL PAGO DE SERVICIOS PERSONALES PARA EL NUEVO CONTRATO DE ARRENDAMIENTO DE LAS OFICINAS, S/G GM-DGAA-UFI-CF-IN-6 LIB. 00099021001 TGN-RECURSOS ORDINARIOS (3987)</t>
  </si>
  <si>
    <t>G04028560004</t>
  </si>
  <si>
    <t>VENTA DE DIVISAS CON TRANSFERENCIA DE FONDOS A SOLICITUD DE MINISTERIO DE RELACIONES EXTERIORES SEGUN SOLICITUD 1904 REF: REMESA ADICIONAL A FAVOR DE LA EMBAJADA EN GINEBRA-SUIZA, PARA CUBRIR LOS GASTOS DE TRASLADO DE OFICINAS, S/G GM-DGAA-UFI-CF-IN-72/2017 LIB. 00099021001 TGN-RECURSOS ORDINARIOS (3987)</t>
  </si>
  <si>
    <t>S08827130004</t>
  </si>
  <si>
    <t>||RESPUESTA A DEBITO DEL BANQUERO SEG.SWIFT 03963 DE LA FECHA. REF.: COBRO COMISION POR TRANSF. DE EUR 5,866,16 VALOR 22/02/2017 SEG. SOLICITUD DEL TGN POR CONCEPTO DE PAGO MEMBRESIA  A IILA. LIB. 00099021001 TGN-RECURSOS ORDINARIOS. REF.: UTILES DE ESCRITORIO</t>
  </si>
  <si>
    <t>S08827130001</t>
  </si>
  <si>
    <t>||RESPUESTA A DEBITO DEL BANQUERO SEG.SWIFT 03963 DE LA FECHA. REF.: COBRO COMISION POR TRANSF. DE EUR 5,866,16 VALOR 22/02/2017 SEG. SOLICITUD DEL TGN POR CONCEPTO DE PAGO MEMBRESIA  A IILA. LIB. 00099021001 TGN-RECURSOS ORDINARIOS</t>
  </si>
  <si>
    <t>G04062280003</t>
  </si>
  <si>
    <t>TRANSFERENCIA DE FONDOS AL EXTERIOR A SOLICITUD DE TESORO GENERAL DE LA NACION SEGUN SOLICITUD 1944 REF: PAGO AL FORO DE PAÍSES EXPORTADORES DE GAS (FPEG), POR CONCEPTO DE MEMBRESÍA POR USD600.000,00, SEGÚN SOLICITUD VRE-DGRM-CS-73/2017. LIB. 00099021001 TGN-RECURSOS ORDINARIOS (3987)</t>
  </si>
  <si>
    <t>S08829780002</t>
  </si>
  <si>
    <t>||TRANSFERENCIA DEL EXTERIOR SEGUN SWIFT NO.4018 DEL 23/03/2017  FAVOR DEL MIN.RR.EE. POR ORDEN DEL CONSULADO GENERAL DE BOLIVIA EN MILAN REF.: DEVOLUCION DE SALDOS NO EJECUTADOS GESTION DEL PROGRAMA DE DOCUMENTACION LIB.00099021001 TGN-RECURSOS ORDINARIOS</t>
  </si>
  <si>
    <t>S08829780003</t>
  </si>
  <si>
    <t>||TRANSFERENCIA DEL EXTERIOR SEGUN SWIFT NO.4018 DEL 23/03/2017  FAVOR DEL MIN.RR.EE. POR ORDEN DEL CONSULADO GENERAL DE BOLIVIA EN MILAN REF.: DEVOLUCION DE SALDOS NO EJECUTADOS GESTION DEL PROGRAMA DE DOCUMENTACION LIB.00099021001 TGN-RECURSOS ORDINARIOS POR COBRO UTILES DE ESCRITORIO</t>
  </si>
  <si>
    <t>S08829940002</t>
  </si>
  <si>
    <t>||TRANSF. DE FONDOS DEL EXTERIOR  SEGUN SWIFT NO. 4017 DE FECHA  23/03/2017  A F/ MIN.RR.EE.ORDENANTE CONSULADO GENERAL DE BOLIVIA EN MILAN REF:DEVOLUCION SALDOS NO EJECUTADOS GESTION DE 2016 LIB.00099021001 TGN RECURSOS ORDINARIOS</t>
  </si>
  <si>
    <t>S08829940003</t>
  </si>
  <si>
    <t>||TRANSF. DE FONDOS DEL EXTERIOR  SEGUN SWIFT NO. 4017 DE FECHA  23/03/2017  A F/ MIN.RR.EE.ORDENANTE CONSULADO GENERAL DE BOLIVIA EN MILAN REF:DEVOLUCION SALDOS NO EJECUTADOS GESTION DE 2016 CGO. LIB.00099021001 TGN RECURSOS ORDINARIOS (UTILES DE ESCRITORIO)</t>
  </si>
  <si>
    <t>S08831980003</t>
  </si>
  <si>
    <t>||TRANSF. DE FONDOS DEL EXTERIOR  SEGUN SWIFT NO.4099 DEL 24/03/2017  A F/ MIN.RR.EE. ORDENANTE CONSULADO DE BOLIVIA EN MENDOZA-ARGENTINA REF: RECAUDACION GESTORIA CONSULAR FEBRERO 2017 CGO.LIB.00010011102 MINISTERIO DE RELACIONES EXTERIORES-GESTORIA CONSULAR LEY NO.3108(UT.ESCRIT.)</t>
  </si>
  <si>
    <t>S08831540003</t>
  </si>
  <si>
    <t>||TRANSFERENCIA DE FONDOS DEL EXTERIOR SG/ SWIFT 04016 DEL 23/03/2017 A/F MIN.RR.EE. POR ORDEN DEL VICECONSULADO DE BOLIVIA LA PLATA -ARGENTINA LIBRETA 00099021001 TGN-RECURSOS ORDINARIOS, COBRO UTILES DE ESCRITORIO</t>
  </si>
  <si>
    <t>S08831540002</t>
  </si>
  <si>
    <t>||TRANSFERENCIA DE FONDOS DEL EXTERIOR SG/ SWIFT 04016 DEL 23/03/2017 A/F MIN.RR.EE. POR ORDEN DEL VICECONSULADO DE BOLIVIA LA PLATA -ARGENTINA LIBRETA 00099021001 TGN-RECURSOS ORDINARIOS</t>
  </si>
  <si>
    <t>S08832420003</t>
  </si>
  <si>
    <t>||REGULARIZ. TRANSFERENCIA DE FONDOS DEL EXTERIOR SEGUN SWIFT 04235 DEL 28/03/2017 POR ORDEN DEL CONSULADO DE BOLIVIA EN CALAMA. LIB.00099021001 TGN-RECURSOS ORDINARIOS. REF.: UTILES DE ESCRITORIO</t>
  </si>
  <si>
    <t>S08832420002</t>
  </si>
  <si>
    <t>||REGULARIZ. TRANSFERENCIA DE FONDOS DEL EXTERIOR SEGUN SWIFT 04235 DEL 28/03/2017 POR ORDEN DEL CONSULADO DE BOLIVIA EN CALAMA. LIB.00099021001 TGN-RECURSOS ORDINARIOS</t>
  </si>
  <si>
    <t>G04112430005</t>
  </si>
  <si>
    <t>VENTA DE DIVISAS CON TRANSFERENCIA DE FONDOS A SOLICITUD DE MINISTERIO DE RELACIONES EXTERIORES SEGUN SOLICITUD 1983 REF: ENVIO DE REMESA ADICIONAL A FAVOR DE LAS EMBAJADAS EN SUECIA Y CANADA, PARA EL PAGO DE HABERES DEL PERSONAL LOCAL Y PAGO DE ALQUILER DE OFICINAS RESPECTIVAMENTE, S/G GM-DGAA-UFI- LIB. 00099021001 TGN-RECURSOS ORDINARIOS (3987)</t>
  </si>
  <si>
    <t>G04120890004</t>
  </si>
  <si>
    <t>VENTA DE DIVISAS CON TRANSFERENCIA DE FONDOS A SOLICITUD DE MINISTERIO DE RELACIONES EXTERIORES SEGUN SOLICITUD 2006 REF: REMESA ADICIONAL A FAVOR DEL CONSULADO EN NUEVA YORK, POR EL TRASLADO DE OFICINAS Y OTROS, S/G INFORME DEL AREA DE CONTROL FINANCIERO (ADJUNTO) LIB. 00099021001 TGN-RECURSOS ORDINARIOS (3987)</t>
  </si>
  <si>
    <t>S08837430003</t>
  </si>
  <si>
    <t>||TRANSF. DE FONDOS DEL EXTERIOR  SEGUN SWIFT NO. 4369 DE FECHA 30/03/2017  A F/ MIN.RR.EE.  ORDENANTE CONSULADO GERAL DA BOLIVIA SAO PAULO BRASIL REF:GESTORIA CONSULAR MESES DE DICIEMBRE-ENERO-FEBRERO CGO.ABONO LIBRETA 00010011102 MIN.RELACIONES EXTERIORES-GESTORIA CONSULAR LEY NO.3108 (UT.ESCRIT.)</t>
  </si>
  <si>
    <t>G04128690004</t>
  </si>
  <si>
    <t>TRANSFERENCIA DE FONDOS AL EXTERIOR A SOLICITUD DE TESORO GENERAL DE LA NACION SEGUN SOLICITUD 1964 REF: PAGO A LA CONVENCIÓN SOBRE LOS HUMEDALES (RAMSAR), POR CONCEPTO DE MEMBRESÍA POR CHF2.000,00, SEGÚN SOLICITUD VRE-DGRM-CS-100/2017. EQUIVALENTES  2.045,83 USD LIB. 00099021001 TGN-RECURSOS ORDINARIOS (3987)</t>
  </si>
  <si>
    <t>G04134590002</t>
  </si>
  <si>
    <t>TRANSFERENCIA DEL EXTERIOR SEGUN SWIFT 04493 DE FECHA 31/03/2017 ORDENANTE: MISION PERMANENTE DE BOLIVIA EN LA ONU.REF.:DEVOL.SALDOS GASTOS DE FUNCIONAMIENTO. LIB. 00099021001 TGN-RECURSOS ORDINARIOS (3987)</t>
  </si>
  <si>
    <t>G04134600001</t>
  </si>
  <si>
    <t>COBRO COSTOS DE PAPELERIA SEGUN TRANSFERENCIA DEL EXTERIOR POR ORDEN DE MISION PERMANENTE DE BOLIVIA EN LA ONU.REF.:DEVOL.SALDOS GASTOS DE FUNCIONAMIENTO. LIB. 00099021001 TGN-RECURSOS ORDINARIOS (3987)</t>
  </si>
  <si>
    <t>O14829200002</t>
  </si>
  <si>
    <t>00010011101 DEPOSITO DE EFECTIVO, DEPOSITANTE: CECILIA EROSTEGUI REVILLA, CONCEPTO: DEVOLUCIÓN PASAJES EN FECHA POSTERIOR A LA SALIDA, CUENTA DE DEPOSITO: CUENTA UNICA DEL TESORO</t>
  </si>
  <si>
    <t>O14837330002</t>
  </si>
  <si>
    <t>00010011101 DEPOSITO DE EFECTIVO, DEPOSITANTE: CESAR ADLID SILES BAZAN, CONCEPTO: DEVOLUCION SABSA - ISAE GESTION 2014, CUENTA DE DEPOSITO: CUENTA UNICA DEL TESORO</t>
  </si>
  <si>
    <t>O14837350002</t>
  </si>
  <si>
    <t>00010011102 DEPOSITO DE EFECTIVO, DEPOSITANTE: CESAR ADALID SILES BAZAN, CONCEPTO: DEVOLUCION SABSA - ISAE GESTION 2013, CUENTA DE DEPOSITO: CUENTA UNICA DEL TESORO</t>
  </si>
  <si>
    <t>B14859500002</t>
  </si>
  <si>
    <t>00010011101 DEP.DE CHEQ.AJENOS,RET.DE CAM.,CONCEPTO: DEVOLUCION DE FONDOS MIN. DE RELACIONES EXTERIORES - OTROS INGRESOS,DEP.: MINISTERIO DE RELACIONES EXTERIORES , PROCEDENCIA: BANCO UNION S.A., CHEQUE: 1047, FECHA DE EMISION:21/03/2017</t>
  </si>
  <si>
    <t>O14797150002</t>
  </si>
  <si>
    <t>00015011101 DEPOSITO DE EFECTIVO, DEPOSITANTE: LORENZO JUSTINO HUARACHI MAMANI, CONCEPTO: DEVOLUCION BONO DE FRONTERA 2015, CUENTA DE DEPOSITO: CUENTA UNICA DEL TESORO</t>
  </si>
  <si>
    <t>O14799630002</t>
  </si>
  <si>
    <t>00015011108 DEPOSITO DE EFECTIVO, DEPOSITANTE: MERY CHALLCO ESCOBAR, CONCEPTO: DEP. POR CONSUMO EXECIVO DE LLAMADAS MOVILES,SEGUN DETALLE OCTUBRE Y NOVIEMBRE 2016, CUENTA DE DEPOSITO: CUENTA UNICA DEL TESORO</t>
  </si>
  <si>
    <t>O14801540002</t>
  </si>
  <si>
    <t>00015011108 DEPOSITO DE EFECTIVO, DEPOSITANTE: DENIS POMA GUTIERREZ, CONCEPTO: CONSUMO EXEDENTE DE TELEFONO, CUENTA DE DEPOSITO: CUENTA UNICA DEL TESORO</t>
  </si>
  <si>
    <t>O14806200002</t>
  </si>
  <si>
    <t>00015011108 DEPOSITO DE EFECTIVO, DEPOSITANTE: DENIS POMA GUTIERREZ, CONCEPTO: PAGO DE EXCEDENTE TELEFONICO, CUENTA DE DEPOSITO: CUENTA UNICA DEL TESORO</t>
  </si>
  <si>
    <t>B14823790002</t>
  </si>
  <si>
    <t>00015021101 DEP.DE CHEQ.AJENOS,RET.DE CAM.,CONCEPTO: ASIGNACIONES,DEP.: UNIPOL , PROCEDENCIA: BANCO UNION S.A., CHEQUE: 541, FECHA DE EMISION:07/03/2017</t>
  </si>
  <si>
    <t>B14833470002</t>
  </si>
  <si>
    <t>00099021001 DEP.DE CHEQ.AJENOS,RET.DE CAM.,CONCEPTO: TRASPASO AL COMANDO DE POTOSI POR SERVICIOS BASICOS T.G.N. REC. ORD.,DEP.: POLICIA BOLIVIANA DIR.NAL.ADMINISTRATIVA , PROCEDENCIA: BANCO UNION S.A., CHEQUE: 3099, FECHA DE EMISION:23/02/2017</t>
  </si>
  <si>
    <t>B14833480002</t>
  </si>
  <si>
    <t>00015021101 DEP.DE CHEQ.AJENOS,RET.DE CAM.,CONCEPTO: TRASPASO AL COMANDO DE POTOSI POR SERVICIOS BASICOS M.G. POL. NAL. RECAUDACIONES,DEP.: POLICIA BOLIVIANA DIR.NAL.ADMINISTRATIVA , PROCEDENCIA: BANCO UNION S.A., CHEQUE: 3100, FECHA DE EMISION:23/02/2017</t>
  </si>
  <si>
    <t>O14859260002</t>
  </si>
  <si>
    <t>00015011108 DEPOSITO DE EFECTIVO, DEPOSITANTE: MARIA MIRANDA, CONCEPTO: DEVOLUCIÓN POR REMANENTE (FONDO EN AVANCE), CUENTA DE DEPOSITO: CUENTA UNICA DEL TESORO</t>
  </si>
  <si>
    <t>S08793760002</t>
  </si>
  <si>
    <t>'TRANSFERENCIA DE FONDOS DE DPTOS.DE ENCAJE LEGAL DEL SISTEMA FINANCIERO A DPTOS.CTES.DEL SECTOR PUBLICO S/G CITE' BUN.CA/P.CORP/140||2017; DE LA FECHA (HRE-TSO-840). DEVOLUCION DE RECURSOS NO EJECUTADOS AL MINISTERIO DE EDUCACION. A SOLICITUD DEL BDP SAM - FIDEICOMISO BONO JUANCITO PINTO GESTION 2016; LIBRETA 00099021001; BUN</t>
  </si>
  <si>
    <t>O14806940002</t>
  </si>
  <si>
    <t>00016011101 DEPOSITO DE EFECTIVO, DEPOSITANTE: LUCY MONASTERIOS QUISPE CI 4321669 LP, CONCEPTO: DEVOLUCION POR CONCEPTO DE CARGO DE CUENTA DOCUMENTADA, CUENTA DE DEPOSITO: CUENTA UNICA DEL TESORO</t>
  </si>
  <si>
    <t>O14808230002</t>
  </si>
  <si>
    <t>00016018008 DEPOSITO DE EFECTIVO, DEPOSITANTE: MIN DE EDUCACION EDWIN LAZARTE ANTURIANO, CONCEPTO: DEVOLUCION DE PASAJE TERRESTRE, CUENTA DE DEPOSITO: CUENTA UNICA DEL TESORO</t>
  </si>
  <si>
    <t>O14830010002</t>
  </si>
  <si>
    <t>00016071101 DEPOSITO DE EFECTIVO, DEPOSITANTE: LIZETH GUTIERREZ APARICIO, CONCEPTO: DEVOLUCION FONDOS EN AVANCE POR PASAJES, CUENTA DE DEPOSITO: CUENTA UNICA DEL TESORO</t>
  </si>
  <si>
    <t>S08837660004</t>
  </si>
  <si>
    <t>||VENTA DE DIVISAS S/G NOTAS STRIA.GRAL.Nº040/17,27/01/17 Y STRIA.GRAL.Nº107/17,24/03/17 Y AUT.VTA.DIV.EFECT.P/MEFP EL 31/03/17 REF.:EMIS.CARTA DE CREDITO I-2017-022,COMIS.EMISION L/C 0,15% S/USD469.600.-POR 200 DIAS,REEMB.GSTS.COM.BS220.-Y EMISION COMP.CONTABLE BS50.- LIB.0020051101 MINDEF-ARMADA BOLIVIANA VARIOS REF.:COMISIONES EMISION LC I-2017-022</t>
  </si>
  <si>
    <t>O14833260002</t>
  </si>
  <si>
    <t>00020031101 DEPOSITO DE EFECTIVO, DEPOSITANTE: JUAN CARLOS ARGANDOÑA PORCEL CI 1059746, CONCEPTO: REVERSION, CUENTA DE DEPOSITO: CUENTA UNICA DEL TESORO</t>
  </si>
  <si>
    <t>B14846690002</t>
  </si>
  <si>
    <t>00020028001 DEP.DE CHEQ.AJENOS,RET.DE CAM.,CONCEPTO: DEV. DE SALDOS NO EJECUTADOS DAKAR-2017 POR CONCEPTO DE PROD. QUIMICOS,MINERALES NO MET.Y PLASTICOS,DEP.: EJERCITO DE BOLIVIA , PROCEDENCIA: BANCO UNION S.A., CHEQUE: 32220, FECHA DE EMISION:09/03/2017</t>
  </si>
  <si>
    <t>B14878760002</t>
  </si>
  <si>
    <t>00099021001 DEP.DE CHEQ.AJENOS,RET.DE CAM.,CONCEPTO: REVERSIÓN SALDOS NO EJECUTADOS POR COMISIÓN GESTIÓN /16-17,DEP.: MINISTERIO DE DEFENSA , PROCEDENCIA: BANCO UNION S.A., CHEQUE: 18539, FECHA DE EMISION:24/03/2017</t>
  </si>
  <si>
    <t>O14883230002</t>
  </si>
  <si>
    <t>00020031101 DEPOSITO DE EFECTIVO, DEPOSITANTE: DICOSE, CONCEPTO: RETENCIÓN DE ALIMENTACIÓN, CUENTA DE DEPOSITO: CUENTA UNICA DEL TESORO</t>
  </si>
  <si>
    <t>O14883240002</t>
  </si>
  <si>
    <t>O14883260002</t>
  </si>
  <si>
    <t>O14888520002</t>
  </si>
  <si>
    <t>00099021001 DEPOSITO DE EFECTIVO, DEPOSITANTE: ESCUELA MILITAR DE EQUITACIÓN DEL EJERCITO, CONCEPTO: REVERSIÓN COMBUSTIBLE EMEE, CORRESPONDIENTE AL MES DE ENERO/17, CUENTA DE DEPOSITO: CUENTA UNICA DEL TESORO</t>
  </si>
  <si>
    <t>O14888530002</t>
  </si>
  <si>
    <t>00099021001 DEPOSITO DE EFECTIVO, DEPOSITANTE: ESCUELTA MILITAR DE EQUITACIÓN DEL EJERCITO, CONCEPTO: REVERSIÓN COMBUSTIBLE EMEE, CORRESPONDIENTE AL MES DE FEBRERO/17, CUENTA DE DEPOSITO: CUENTA UNICA DEL TESORO</t>
  </si>
  <si>
    <t>O14892630002</t>
  </si>
  <si>
    <t>00099021001 DEPOSITO DE EFECTIVO, DEPOSITANTE: RC - 6 CASTRILLO, CONCEPTO: REVERSION, CUENTA DE DEPOSITO: CUENTA UNICA DEL TESORO</t>
  </si>
  <si>
    <t>O14893120002</t>
  </si>
  <si>
    <t>00099021001 DEPOSITO DE EFECTIVO, DEPOSITANTE: DIRECCION FINANCIERA ADMINISTRATIVA DEL EJERCITO, CONCEPTO: RETENCION DEL AGUA DEL MES DE ENERO/17 DEL RA-5 "VERGARA", CUENTA DE DEPOSITO: CUENTA UNICA DEL TESORO</t>
  </si>
  <si>
    <t>O14893140002</t>
  </si>
  <si>
    <t>00099021001 DEPOSITO DE EFECTIVO, DEPOSITANTE: DIRECCION FINANCIERA ADMINISTRATIVA DEL EJERCITO, CONCEPTO: RETENCION DEL AGUA DEL MES DE FEBRERO/17 DEL RA-5 VERGARA, CUENTA DE DEPOSITO: CUENTA UNICA DEL TESORO</t>
  </si>
  <si>
    <t>S08767990002</t>
  </si>
  <si>
    <t>||TRANSFERENCIA DE FONDOS S/G. FORMULARIO, CITE' BUN0029/17 DE LA FECHA (HRE-TSO-304). DEVOLUCION DE RECURSOS PROGRAMA "BOLIVIA CAMBIA" PROY.CONST. SALA MULTIPLE U.E. CANADA TURCO NO EJECUTADOS AL CIERRE DE LA GESTION 2016. A SOLICITUD DEL G.A.M. TURCO; LIBRETA 00099024113 BOLIVIA CAMBIA; BUN.</t>
  </si>
  <si>
    <t>S08770430002</t>
  </si>
  <si>
    <t>||TRANSFERENCIA DE FONDOS S/G FORMULARIO CITE: BUN0040/17 DE LA FECHA (HRE-TSO-360), DEVOLUCION DE RECURSOS NO EJECUTADOS AL CIERRE GESTION 2016 PROGRAMA BOLIVIA CAMBIA. A SOLICITUD GOB.AUT.MCPAL.ORURO, LIBRETA N°00990204115 BOLIVIA CAMBIA; BUN.</t>
  </si>
  <si>
    <t>De: 00099024113 Transferencia en cumplimiento al DS N0913 de 15/06/2011 y el Convenio Intergubernativo de Financiamiento UPRE-CIF-IG/388/2015, suscrito entre la UPRE y el GAM de Riberalta proyecto Construccion Tecnico Humanistico U.E. Evo Morales Ayma CC. Las Palmeras D7, correspondiente al pago de</t>
  </si>
  <si>
    <t>De: 00099024113 Transferencia en cumplimiento al DS N0913 de 15/06/2011 y el Convenio Intergubernativo de Financiamiento UPRE-CIF-IG 383/2016, suscrito entre la UPRE y el GAM de San Benito proyecto Construccion Unidad Educativa La Belgica  San Benito, correspondiente al pago de la planilla N 2, segu</t>
  </si>
  <si>
    <t>De: 00099024113 Transferencia en cumplimiento al DS N0913 de 15/06/2011 y el Convenio Intergubernativo de Financiamiento UPRE-CIF-IG/393/2016, suscrito entre la UPRE y el GAM de Puerto Villarroel proyecto Construccion Complejo Educativo Bello Horizonte, correspondiente al pago de la planilla N 2, se</t>
  </si>
  <si>
    <t>De: 00099024113 Transferencia en cumplimiento al DS N0913 de 15/06/2011 y el Convenio Intergubernativo de Financiamiento UPRE-CIF-IG/221/2016, suscrito entre la UPRE y el GAM de Chimore proyecto Const. Unidad Educativa Modelo Ernesto Guevara de la Serna El Che, correspondiente al pago de la planilla</t>
  </si>
  <si>
    <t>De: 00099024113 Transferencia en cumplimiento al DS N0913 de 15/06/2011 y el Convenio Intergubernativo de Financiamiento UPRE-CIF-IG 474/2016, suscrito entre la UPRE y el GAM de Vinto proyecto Construccion Unidad Educativa Maria Ayma Sexta Parte, correspondiente al pago de la planilla N 2, segun la</t>
  </si>
  <si>
    <t>De: 00099024113 Transferencia en cumplimiento al DS N0913 de 15/06/2011 y el Convenio Intergubernativo de Financiamiento UPRE-CIF-IG/350/2016, suscrito entre la UPRE y el GAM de Irupana proyecto Const. Unidad Educativa Agustin Aspiazu - Irupana, correspondiente al pago de la planilla N 3, segun la U</t>
  </si>
  <si>
    <t>De: 00099024113 Transferencia en cumplimiento al DS N0913 de 15/06/2011 y el Convenio Intergubernativo de Financiamiento UPRE-CIF-IG/012/2016, suscrito entre la UPRE y el GAM de Huarina proyecto Construccion Centro de Salud con Internacion Copancara Huarina, correspondiente al pago de la planilla N</t>
  </si>
  <si>
    <t>G03682420005</t>
  </si>
  <si>
    <t>VENTA DE DIVISAS CON TRANSFERENCIA DE FONDOS A SOLICITUD DE MINISTERIO DE LA PRESIDENCIA SEGUN SOLICITUD 1577 REF: ACT-28 PAGO PAGO FACTURA 123-2014 Y FACTURA 129-2014 A LA EMPRESA NEURONIC TECNOLOGIA MEDICA POR COMPRA EQUIPAMIENTO PARA EL PROGRAMA DE FORTALECIMIENTO A LA SALUD IMPLEMENTACION DE CEN LIB. 00099021001 TGN-RECURSOS ORDINARIOS (3987)</t>
  </si>
  <si>
    <t>G03682420004</t>
  </si>
  <si>
    <t>VENTA DE DIVISAS CON TRANSFERENCIA DE FONDOS A SOLICITUD DE MINISTERIO DE LA PRESIDENCIA SEGUN SOLICITUD 1577 REF: ACT-28 PAGO PAGO FACTURA 123-2014 Y FACTURA 129-2014 A LA EMPRESA NEURONIC TECNOLOGIA MEDICA POR COMPRA EQUIPAMIENTO PARA EL PROGRAMA DE FORTALECIMIENTO A LA SALUD IMPLEMENTACION DE CEN LIB. 00099021001 TGN-RECURSOS ORDINARIOS (3987) POR DIFERENCIAL CAMBIARIO</t>
  </si>
  <si>
    <t>G03682410005</t>
  </si>
  <si>
    <t>VENTA DE DIVISAS CON TRANSFERENCIA DE FONDOS A SOLICITUD DE MINISTERIO DE LA PRESIDENCIA SEGUN SOLICITUD 1580 REF: ACT-28 PAGO PAGO FACTURA 123-2014 Y FACTURA 129-2014 A LA EMPRESA NEURONIC TECNOLOGIA MEDICA POR COMPRA EQUIPAMIENTO PARA EL PROGRAMA DE FORTALECIMIENTO A LA SALUD IMPLEMENTACION DE CEN LIB. 00099021001 TGN-RECURSOS ORDINARIOS (3987)</t>
  </si>
  <si>
    <t>G03682410004</t>
  </si>
  <si>
    <t>VENTA DE DIVISAS CON TRANSFERENCIA DE FONDOS A SOLICITUD DE MINISTERIO DE LA PRESIDENCIA SEGUN SOLICITUD 1580 REF: ACT-28 PAGO PAGO FACTURA 123-2014 Y FACTURA 129-2014 A LA EMPRESA NEURONIC TECNOLOGIA MEDICA POR COMPRA EQUIPAMIENTO PARA EL PROGRAMA DE FORTALECIMIENTO A LA SALUD IMPLEMENTACION DE CEN LIB. 00099021001 TGN-RECURSOS ORDINARIOS (3987) POR DIFERENCIAL CAMBIARIO</t>
  </si>
  <si>
    <t>G03682430005</t>
  </si>
  <si>
    <t>VENTA DE DIVISAS CON TRANSFERENCIA DE FONDOS A SOLICITUD DE MINISTERIO DE LA PRESIDENCIA SEGUN SOLICITUD 1578 REF: ACT-28 PAGO PAGO FACTURA 235-2014 A LA EMPRESA NEURONIC TECNOLOGIA MEDICA POR COMPRA EQUIPAMIENTO PARA EL PROGRAMA DE FORTALECIMIENTO A LA SALUD IMPLEMENTACION DE CENTROS DE HABILITACIO LIB. 00099021001 TGN-RECURSOS ORDINARIOS (3987)</t>
  </si>
  <si>
    <t>G03682430004</t>
  </si>
  <si>
    <t>VENTA DE DIVISAS CON TRANSFERENCIA DE FONDOS A SOLICITUD DE MINISTERIO DE LA PRESIDENCIA SEGUN SOLICITUD 1578 REF: ACT-28 PAGO PAGO FACTURA 235-2014 A LA EMPRESA NEURONIC TECNOLOGIA MEDICA POR COMPRA EQUIPAMIENTO PARA EL PROGRAMA DE FORTALECIMIENTO A LA SALUD IMPLEMENTACION DE CENTROS DE HABILITACIO LIB. 00099021001 TGN-RECURSOS ORDINARIOS (3987) POR DIFERENCIAL CAMBIARIO</t>
  </si>
  <si>
    <t>G03693890005</t>
  </si>
  <si>
    <t>VENTA DE DIVISAS CON TRANSFERENCIA DE FONDOS A SOLICITUD DE MINISTERIO DE LA PRESIDENCIA SEGUN SOLICITUD 1581 REF: ACT-28 PAGO FACTURA 190-2014 A LA EMPRESA NEURONIC TECNOLOGIA MEDICA, POR COMPRA EQUIPAMIENTO PARA EL PROGRAMA FORTALECIMIENTO A LA SALUD IMPLEMENTACION DE CENTROS DE HABILITACION Y REH LIB. 00099021001 TGN-RECURSOS ORDINARIOS (3987)</t>
  </si>
  <si>
    <t>G03693890004</t>
  </si>
  <si>
    <t>VENTA DE DIVISAS CON TRANSFERENCIA DE FONDOS A SOLICITUD DE MINISTERIO DE LA PRESIDENCIA SEGUN SOLICITUD 1581 REF: ACT-28 PAGO FACTURA 190-2014 A LA EMPRESA NEURONIC TECNOLOGIA MEDICA, POR COMPRA EQUIPAMIENTO PARA EL PROGRAMA FORTALECIMIENTO A LA SALUD IMPLEMENTACION DE CENTROS DE HABILITACION Y REH LIB. 00099021001 TGN-RECURSOS ORDINARIOS (3987) POR DIFERENCIAL CAMBIARIO</t>
  </si>
  <si>
    <t>G03693880005</t>
  </si>
  <si>
    <t>VENTA DE DIVISAS CON TRANSFERENCIA DE FONDOS A SOLICITUD DE MINISTERIO DE LA PRESIDENCIA SEGUN SOLICITUD 1579 REF: ACT-28 PAGO PAGO FACTURA 191-2014 A LA EMPRESA NEURONIC TECNOLOGIA MEDICA POR COMPRA EQUIPAMIENTO PARA EL PROGRAMA DE FORTALECIMIENTO A LA SALUD IMPLEMENTACION DE CENTROS DE HABILITACIO LIB. 00099021001 TGN-RECURSOS ORDINARIOS (3987)</t>
  </si>
  <si>
    <t>G03693880004</t>
  </si>
  <si>
    <t>VENTA DE DIVISAS CON TRANSFERENCIA DE FONDOS A SOLICITUD DE MINISTERIO DE LA PRESIDENCIA SEGUN SOLICITUD 1579 REF: ACT-28 PAGO PAGO FACTURA 191-2014 A LA EMPRESA NEURONIC TECNOLOGIA MEDICA POR COMPRA EQUIPAMIENTO PARA EL PROGRAMA DE FORTALECIMIENTO A LA SALUD IMPLEMENTACION DE CENTROS DE HABILITACIO LIB. 00099021001 TGN-RECURSOS ORDINARIOS (3987) POR DIFERENCIAL CAMBIARIO</t>
  </si>
  <si>
    <t>De: 00099024113 Transferencia en cumplimiento al DS N0913 de 15/06/2011 y el Convenio Intergubernativo de Financiamiento UPRE-CIF-IG 416/2016, suscrito entre la UPRE y el GAM de Sacaba proyecto Construccion Graderias y Camerinos Campo Deportivo Chullpamogo D-4, correspondiente al pago de la planilla</t>
  </si>
  <si>
    <t>J03194750001</t>
  </si>
  <si>
    <t>De: 00099024113 Transferencia en cumplimiento al DS N0913 de 15/06/2011 y el Convenio Intergubernativo de Financiamiento UPRE-CIF-IG/181/2016, suscrito entre la UPRE y el GAM de Porvenir proyecto Construccion Mercado Modelo del Municipio de Porvenir, correspondiente al pago de la planilla N 3, segun</t>
  </si>
  <si>
    <t>J03194760001</t>
  </si>
  <si>
    <t>De: 00099024113 Transferencia en cumplimiento al DS N0913 de 15/06/2011 y el Convenio Interinstitucional de Financiamiento UPRE-CIF-1171/2013, suscrito entre la UPRE y el GAM de Potosi proyecto Construccion Tinglado Villa Magisterio, correspondiente al pago de la planilla N 2, segun la UPRE.</t>
  </si>
  <si>
    <t>J03194770001</t>
  </si>
  <si>
    <t>De: 00099024113 Transferencia en cumplimiento al DS N0913 de 15/06/2011 y el Convenio Intergubernativo de Financiamiento UPRE-CIF-IG/318/2015, suscrito entre la UPRE y el GAM de Trinidad proyecto Construccion Mercado 13 de Abril Distrito 2, correspondiente al pago de la planilla N 5, segun la UPRE.</t>
  </si>
  <si>
    <t>J03194780001</t>
  </si>
  <si>
    <t>De: 00099024113 Transferencia en cumplimiento al DS N0913 de 15/06/2011 y el Convenio Intergubernativo de Financiamiento UPRE-CIF-IG/321/2015, suscrito entre la UPRE y el GAM de Potosi proyecto Construccion Bloque Aulas, Direcciones, Salon Multifuncional U.E. San Clemente A y B, correspondiente al p</t>
  </si>
  <si>
    <t>J03194790001</t>
  </si>
  <si>
    <t>J03194800001</t>
  </si>
  <si>
    <t>J03194930001</t>
  </si>
  <si>
    <t>J03194940001</t>
  </si>
  <si>
    <t>J03194950001</t>
  </si>
  <si>
    <t>De: 00099024113 Transferencia en cumplimiento al DS N0913 de 15/06/2011 y el Convenio Intergubernativo de Financiamiento UPRE-CIF-IG 519/2015, suscrito entre la UPRE y el GAM de Punara proyecto Construccion U.E. Evo Morales Ayma Punata, correspondiente al pago de la planilla N 4, segun la UPRE.</t>
  </si>
  <si>
    <t>J03194960001</t>
  </si>
  <si>
    <t>De: 00099024113 Transferencia en cumplimiento al DS N0913 de 15/06/2011 y el Convenio Intergubernativo de Financiamiento UPRE-CIF-IG 518/2015, suscrito entre la UPRE y el GAM de Punara proyecto Construccion U.E. Mcal. Andres de Santa Cruz Punata, correspondiente al pago de la planilla N 4, segun la</t>
  </si>
  <si>
    <t>J03194970001</t>
  </si>
  <si>
    <t>J03194980001</t>
  </si>
  <si>
    <t>De: 00099024113 Transferencia en cumplimiento al DS N0913 de 15/06/2011 y el Convenio Intergubernativo de Financiamiento UPRE-CIF-IG/392/2016, suscrito entre la UPRE y el GAM de Puerto Villarroel proyecto Construccion Infraestructura U.E. 2 de Marzo, correspondiente al pago de la planilla N 3, segun</t>
  </si>
  <si>
    <t>J03194990001</t>
  </si>
  <si>
    <t>De: 00099024113 Transferencia en cumplimiento al DS N0913 de 15/06/2011 y el Convenio Interinstitucional de Financiamiento UPRE-CIF-275/12, suscrito entre la UPRE y el GAM de Potosi proyecto Construccion Reconversion Integral Pasaje Boulevard y Recuperacion Plaza 6 de Agosto, correspondiente al pago</t>
  </si>
  <si>
    <t>J03195000001</t>
  </si>
  <si>
    <t>De: 00099024113 Transferencia en cumplimiento al DS N0913 de 15/06/2011 y el Convenio Interinstitucional de Financiamiento UPRE-CIF-1243/2013, suscrito entre la UPRE y el GAM de Cobija proyecto Construccion Unidad Educativa Mariano Baptista, correspondiente al pago de la planilla N 6 de cierre, segu</t>
  </si>
  <si>
    <t>J03195010001</t>
  </si>
  <si>
    <t>De: 00099024113 Transferencia en cumplimiento al DS N0913 de 15/06/2011 y el Convenio Intergubernativo de Financiamiento UPRE-CIF-IG/121/2016, suscrito entre la UPRE y el GAM de Caracollo proyecto Construccion Unidad Educativa Tecnico Humanistico Evo Morales Ayma - Caracollo, correspondiente al pago</t>
  </si>
  <si>
    <t>J03195020001</t>
  </si>
  <si>
    <t>De: 00099024113 Transferencia en cumplimiento al DS N0913 de 15/06/2011 y el Convenio Intergubernativo de Financiamiento UPRE-CIF-IG/043/2016, suscrito entre la UPRE y el GAM de Fernandez Alonzo proyecto Construccion Plaza Chane Independencia, correspondiente al pago de la planilla N 2, segun la UPR</t>
  </si>
  <si>
    <t>J03195700001</t>
  </si>
  <si>
    <t>De: 00099024113 Transferencia en cumplimiento al DS N0913 de 15/06/2011 y el Convenio Intergubernativo de Financiamiento UPRE-CIF-IG/306/2016, suscrito entre la UPRE y el GAM Sacaba, Proyecto Const. Aulas U.E. Tupac Katari Comunidad Tuscapujio Bajo, correspondiente al pago de la planilla N3 de cierr</t>
  </si>
  <si>
    <t>J03195690001</t>
  </si>
  <si>
    <t>De: 00099024113 Transferencia en cumplimiento al DS N0913 de 15/06/2011 y el Convenio Interinstitucional de Financiamiento UPRE-CIF-088/2015, suscrito entre la UPRE y el GAM Puerto Villarroel, Proyecto Construccion Puente Vehicular Veronica, correspondiente al pago de la planilla N2 de cierre, segun</t>
  </si>
  <si>
    <t>J03195680001</t>
  </si>
  <si>
    <t>De: 00099024113 Transferencia en cumplimiento al DS N0913 de 15/06/2011 y el Convenio Intergubernativo de Financiamiento UPRE-CIF-IG/515/2015, suscrito entre la UPRE y el GAM Apolo, Proyecto Construccion Unidad Educativa Fatima - Apolo, correspondiente al pago de la planilla N6, segun la UPRE.</t>
  </si>
  <si>
    <t>J03195670001</t>
  </si>
  <si>
    <t>De: 00099024113 Transferencia en cumplimiento al DS N0913 de 15/06/2011 y el Convenio Intergubernativo de Financiamiento UPRE-CIF-IG/387/2015, suscrito entre la UPRE y el GAM Toledo, Proyecto Construccion Aulas Multigrado U.E. Elizardo Perez I  Cari Cari (Toledo), correspondiente al pago de la plani</t>
  </si>
  <si>
    <t>J03195660001</t>
  </si>
  <si>
    <t>De: 00099024113 Transferencia en cumplimiento al DS N0913 de 15/06/2011 y el Convenio Intergubernativo de Financiamiento UPRE-CIF-IG 0195/2016, suscrito entre la UPRE y el GAM La Asunta, Proyecto Const. de Tinglado U.E. San Agustin, correspondiente al pago de la planilla N2 de cierre, segun la UPRE.</t>
  </si>
  <si>
    <t>J03195650001</t>
  </si>
  <si>
    <t>De: 00099024113 Transferencia en cumplimiento al DS N0913 de 15/06/2011 y el Convenio Intergubernativo de Financiamiento UPRE-CIF-IG 006/2016, suscrito entre la UPRE y el GAM Ixiamas, Proyecto Construccion Coliseo Municipal de Ixiamas, correspondiente al pago de la planilla N2, segun la UPRE.</t>
  </si>
  <si>
    <t>J03195640001</t>
  </si>
  <si>
    <t>De: 00099024113 Transferencia en cumplimiento al DS N0913 de 15/06/2011 y el Convenio Intergubernativo de Financiamiento UPRE-CIF-IG/337/2016, suscrito entre la UPRE y el GAM Coripata, Proyecto Construccion Unidad Educativa Mcal. Andres de Santa Cruz, correspondiente al pago de la planilla N3, segun</t>
  </si>
  <si>
    <t>J03195630001</t>
  </si>
  <si>
    <t>De: 00099024113 Transferencia en cumplimiento al DS N0913 de 15/06/2011 y el Convenio Intergubernativo de Financiamiento UPRE-CIF-IG 347/2016, suscrito entre la UPRE y el GAM Yanacachi, Proyecto Construccion U.E. Felix Ernesto Moscoso (Yanacachi), correspondiente al pago de la planilla N5, segun la</t>
  </si>
  <si>
    <t>J03195620001</t>
  </si>
  <si>
    <t>De: 00099024113 Transferencia en cumplimiento al DS N0913 de 15/06/2011 y el Convenio Intergubernativo de Financiamiento UPRE-CIF-IG 343/2016, suscrito entre la UPRE y el GAM Yanacachi, Proyecto Construccion U.E. Florida (Yanacachi), correspondiente al pago de la planilla N4, segun la UPRE.</t>
  </si>
  <si>
    <t>J03195610001</t>
  </si>
  <si>
    <t>De: 00099024113 Transferencia en cumplimiento al DS N0913 de 15/06/2011 y el Convenio Interinstitucional de Financiamiento UPRE-CIF-068/2015, suscrito entre la UPRE y el GAM Villa Tunari, Proyecto Construccion Centro de Salud Jatun Pampa, correspondiente al pago de la planilla N7 de cierre, segun la</t>
  </si>
  <si>
    <t>J03195600001</t>
  </si>
  <si>
    <t>De: 00099024113 Transferencia en cumplimiento al DS N0913 de 15/06/2011 y el Convenio Intergubernativo de Financiamiento UPRE-CIF-IG/302/2015, suscrito entre la UPRE y el GAM San Ignacio, Proyecto Construccion de Graderia Recta Preferencia Estadio Orlando Castro, correspondiente al pago de la planil</t>
  </si>
  <si>
    <t>J03195590001</t>
  </si>
  <si>
    <t>De: 00099024113 Transferencia en cumplimiento al DS N0913 de 15/06/2011 y el Convenio Interinstitucional de Financiamiento UPRE-CIF-094/2015, suscrito entre la UPRE y el GAM Puerto Villarroel, Proyecto Construccion Puente Vehicular Chavez, correspondiente al pago de la planilla N3 de cierre, segun l</t>
  </si>
  <si>
    <t>J03195580001</t>
  </si>
  <si>
    <t>De: 00099024113 Transferencia en cumplimiento al DS N0913 de 15/06/2011 y el Convenio Intergubernativo de Financiamiento UPRE-CIF-IG 0157/2016, suscrito entre la UPRE y el GAM La Asunta, Proyecto Const. 8 Aulas  U.E. Chamaca, correspondiente al pago de la planilla N3, segun la UPRE.</t>
  </si>
  <si>
    <t>J03195570001</t>
  </si>
  <si>
    <t>De: 00099024113 Transferencia en cumplimiento al DS N0913 de 15/06/2011 y el Convenio Intergubernativo de Financiamiento UPRE-CIF-IG/101/2016, suscrito entre la UPRE y el GAM San Miguel (San Miguel de Velasco), Proyecto Construccion Tinglado con Graderias Unidad Educativa San Juan de Lomerio, corres</t>
  </si>
  <si>
    <t>J03195560001</t>
  </si>
  <si>
    <t>De: 00099024113 Transferencia en cumplimiento al DS N0913 de 15/06/2011 y el Convenio Intergubernativo de Financiamiento UPRE-CIF-IG/433/2015, suscrito entre la UPRE y el GAM Comarapa, Proyecto Construccion Tinglado y Graderia Unidad Educativa Pulquina Abajo, correspondiente al pago de la planilla N</t>
  </si>
  <si>
    <t>J03195550001</t>
  </si>
  <si>
    <t>De: 00099024113 Transferencia en cumplimiento al DS N0913 de 15/06/2011 y el Convenio Interinstitucional de Financiamiento UPRE-CIF-153/2015, suscrito entre la UPRE y el GAM Bermejo,  Proyecto Const. Coliseo Polifuncional Urb. El Porvenir, correspondiente al pago de la planilla N6, segun la UPRE.</t>
  </si>
  <si>
    <t>J03196290001</t>
  </si>
  <si>
    <t>De: 00099024113 Transferencia en cumplimiento al DS N0913 de 15/06/2011 y el Convenio Intergubernativo de Financiamiento UPRE-CIF-IG/273/2015, suscrito entre la UPRE y el GAM de Santa Ana proyecto Construccion de Graderias Cancha Beni  Santa Ana del Yacuma, correspondiente al pago de la planilla N 6</t>
  </si>
  <si>
    <t>J03196300001</t>
  </si>
  <si>
    <t>De: 00099024113 Transferencia en cumplimiento al DS N0913 de 15/06/2011 y el Convenio Intergubernativo de Financiamiento UPRE-CIF-IG/232/2015, suscrito entre la UPRE y el GAM de San Javier proyecto Construccion Plaza Principal Comunidad San Pedro Nuevo, correspondiente al pago de la planilla N 4, se</t>
  </si>
  <si>
    <t>J03196310001</t>
  </si>
  <si>
    <t>J03196280001</t>
  </si>
  <si>
    <t>De: 00099024113 Transferencia en cumplimiento al DS N0913 de 15/06/2011 y el Convenio Interinstitucional de Financiamiento UPRE-CIF-415/2014, suscrito entre la UPRE y el GAM de Ravelo proyecto Construccion Internado U.E. Manuel Ascencio Padilla, correspondiente al pago de la planilla N 4 de cierre,</t>
  </si>
  <si>
    <t>J03196270001</t>
  </si>
  <si>
    <t>De: 00099024113 Transferencia en cumplimiento al DS N0913 de 15/06/2011 y el Convenio Interinstitucional de Financiamiento UPRE-CIF-377/2014, suscrito entre la UPRE y el GAM de Llallagua proyecto Construccion Colegio 1ro. de Mayo B, correspondiente al pago de la planilla N 5, segun la UPRE.</t>
  </si>
  <si>
    <t>J03196260001</t>
  </si>
  <si>
    <t>De: 00099024113 Transferencia en cumplimiento al DS N0913 de 15/06/2011 y el Convenio Intergubernativo de Financiamiento UPRE-CIF-IG/133/2015, suscrito entre la UPRE y el GAM de Toro Toro proyecto Construccion Direccion Distrital de Educacion Torotoro, correspondiente al pago de la planilla N 4 de c</t>
  </si>
  <si>
    <t>J03196250001</t>
  </si>
  <si>
    <t>De: 00099024113 Transferencia en cumplimiento al DS N0913 de 15/06/2011 y el Convenio Intergubernativo de Financiamiento UPRE-CIF-IG/322/2015, suscrito entre la UPRE y el GAM de Potosi proyecto Construccion Graderias, Tinglado, Cancha Polifuncional y Banos J.V. Paraiso Distrito 12, correspondiente a</t>
  </si>
  <si>
    <t>J03196240001</t>
  </si>
  <si>
    <t>De: 00099024113 Transferencia en cumplimiento al DS N0913 de 15/06/2011 y el Convenio Interinstitucional de Financiamiento UPRE-CIF-665/2014, suscrito entre la UPRE y el GAM de Atocha proyecto Construccion Coliseo Cerrado Municipal Ferecominsur, correspondiente al pago de la planilla N 1, segun la U</t>
  </si>
  <si>
    <t>J03196230001</t>
  </si>
  <si>
    <t>De: 00099024113 Transferencia en cumplimiento al DS N0913 de 15/06/2011 y el Convenio Interinstitucional de Financiamiento UPRE-CIF-643/2014, suscrito entre la UPRE y el GAM de Potosi proyecto Construccion Unidad Educativa Elizardo Perez Villa Victoria, correspondiente al pago de la planilla N 6, se</t>
  </si>
  <si>
    <t>J03196220001</t>
  </si>
  <si>
    <t>De: 00099024113 Transferencia en cumplimiento al DS N0913 de 15/06/2011 y el Convenio Intergubernativo de Financiamiento UPRE-CIF-IG/235/2015, suscrito entre la UPRE y el GAM de Loreto proyecto Construccion Puesto de Salud  Comunidad Villa El Carmen del Remanzo, correspondiente al pago de la planill</t>
  </si>
  <si>
    <t>J03196210001</t>
  </si>
  <si>
    <t>De: 00099024113 Transferencia en cumplimiento al DS N0913 de 15/06/2011 y el Convenio Intergubernativo de Financiamiento UPRE-CIF-IG 141/2015, suscrito entre la UPRE y el GAM de Pocoata proyecto Construccion Puesto de Salud Vinaya, correspondiente al pago de la planilla N 1 de cierre, segun la UPRE.</t>
  </si>
  <si>
    <t>J03196200001</t>
  </si>
  <si>
    <t>De: 00099024113 Transferencia en cumplimiento al DS N0913 de 15/06/2011 y el Convenio Intergubernativo de Financiamiento UPRE-CIF-IG/140/2016, suscrito entre la UPRE y el GAM de Irupana proyecto Construccion Unidad Educativa - Isquircani, correspondiente al pago de la planilla N 3, segun la UPRE.</t>
  </si>
  <si>
    <t>J03196190001</t>
  </si>
  <si>
    <t>J03196180001</t>
  </si>
  <si>
    <t>De: 00099024113 Transferencia en cumplimiento al DS N0913 de 15/06/2011 y el Convenio Interinstitucional de Financiamiento UPRE-CIF-102/2015, suscrito entre la UPRE y el GAM de Puerto Villarroel proyecto Construccion Puente Vehicular Platillo, correspondiente al pago de la planilla N 3 de cierre, se</t>
  </si>
  <si>
    <t>J03196170001</t>
  </si>
  <si>
    <t>De: 00099024113 Transferencia en cumplimiento al DS N0913 de 15/06/2011 y el Convenio Intergubernativo de Financiamiento UPRE-CIF-IG 524/2015, suscrito entre la UPRE y el GAM de Cabezas proyecto Const. Modulo Educativo Rio Seco, correspondiente al pago de la planilla N 5, segun la UPRE.</t>
  </si>
  <si>
    <t>J03196160001</t>
  </si>
  <si>
    <t>De: 00099024113 Transferencia en cumplimiento al DS N0913 de 15/06/2011 y el Convenio Intergubernativo de Financiamiento UPRE-CIF-IG/292/2016, suscrito entre la UPRE y el GAM de Morochata proyecto Const. Cancha Polifuncional Tinglado y Graderias en San Isidro, correspondiente al pago de la planilla</t>
  </si>
  <si>
    <t>J03196150001</t>
  </si>
  <si>
    <t>De: 00099024113 Transferencia en cumplimiento al DS N0913 de 15/06/2011 y el Convenio Interinstitucional de Financiamiento UPRE-CIF-090/2015, suscrito entre la UPRE y el GAM de Puerto Villarroel proyecto Construccion Puentes Vehiculares Menores Camino Tupiza, correspondiente al pago de retencion de</t>
  </si>
  <si>
    <t>J03196140001</t>
  </si>
  <si>
    <t>De: 00099024113 Transferencia en cumplimiento al DS N0913 de 15/06/2011 y el Convenio Intergubernativo de Financiamiento UPRE-CIF-IG 163/2015, suscrito entre la UPRE y el GAM de Pocoata proyecto Construccion Internado Unidad Educativa Kari, correspondiente al pago de la planilla N 2 de cierre, segun</t>
  </si>
  <si>
    <t>J03196720001</t>
  </si>
  <si>
    <t>De: 00099024113 Transferencia en cumplimiento al DS N0913 de 15/06/2011 y el Convenio Intergubernativo de Financiamiento UPRE-CIF-IG/136/2016, suscrito entre la UPRE y el GAM de Challapata proyecto Construccion Graderias Estadio Hugo Palenque - Challapata, correspondiente al primer desembolso equiva</t>
  </si>
  <si>
    <t>J03196710001</t>
  </si>
  <si>
    <t>De: 00099024113 Transferencia en cumplimiento al DS N0913 de 15/06/2011 y el Convenio Intergubernativo de Financiamiento UPRE-CIF-IG 010/2017, suscrito entre la UPRE y el GAM de Challapata proyecto Construccion Aulas Unidad Educativa Eduardo Abaroa - Challapata, correspondiente al primer desembolso</t>
  </si>
  <si>
    <t>J03196700001</t>
  </si>
  <si>
    <t>De: 00099024113 Transferencia en cumplimiento al DS N0913 de 15/06/2011 y el Convenio Intergubernativo de Financiamiento UPRE-CIF-IG 009/2017, suscrito entre la UPRE y el GAM de Pazna proyecto Construccion Cancha de Futbol con Cesped Sintetico Avicaya, correspondiente al primer desembolso equivalent</t>
  </si>
  <si>
    <t>J03196690001</t>
  </si>
  <si>
    <t>De: 00099024113 Transferencia en cumplimiento al DS N0913 de 15/06/2011 y el Convenio Intergubernativo de Financiamiento UPRE-CIF-IG 021/2017, suscrito entre la UPRE y el GAM de Oruro proyecto Construccion Unidad Educativa San Luis, correspondiente al primer desembolso equivalente al 20% del monto a</t>
  </si>
  <si>
    <t>J03196680001</t>
  </si>
  <si>
    <t>De: 00099024113 Transferencia en cumplimiento al DS N0913 de 15/06/2011 y el Convenio Intergubernativo de Financiamiento UPRE-CIF-IG 020/2017, suscrito entre la UPRE y el GAM de Oruro proyecto Construccion Unidad Educativa El Paraiso, correspondiente al primer desembolso equivalente al 20% del monto</t>
  </si>
  <si>
    <t>J03196670001</t>
  </si>
  <si>
    <t>De: 00099024113 Transferencia en cumplimiento al DS N0913 de 15/06/2011 y el Convenio Intergubernativo de Financiamiento UPRE-CIF-IG 019/2017, suscrito entre la UPRE y el GAM de Oruro proyecto Construccion Unidad Educativa Mariano Baptista, correspondiente al primer desembolso equivalente al 20% del</t>
  </si>
  <si>
    <t>J03196660001</t>
  </si>
  <si>
    <t>De: 00099024113 Transferencia en cumplimiento al DS N0913 de 15/06/2011 y el Convenio Intergubernativo de Financiamiento UPRE-CIF-IG 018/2017, suscrito entre la UPRE y el GAM de Oruro proyecto Construccion Unidad Educativa Mejillones 1, correspondiente al primer desembolso equivalente al 20% del mon</t>
  </si>
  <si>
    <t>J03196650001</t>
  </si>
  <si>
    <t>De: 00099024113 Transferencia en cumplimiento al DS N0913 de 15/06/2011 y el Convenio Intergubernativo de Financiamiento UPRE-CIF-IG 017/2017, suscrito entre la UPRE y el GAM de Oruro proyecto Construccion Unidad Educativa Jaime Escalante, correspondiente al primer desembolso equivalente al 20% del</t>
  </si>
  <si>
    <t>J03196640001</t>
  </si>
  <si>
    <t>De: 00099024113 Transferencia en cumplimiento al DS N0913 de 15/06/2011 y el Convenio Intergubernativo de Financiamiento UPRE-CIF-IG 015/2017, suscrito entre la UPRE y el GAD de Oruro proyecto Construccion Unidad Educativa San Juan de Dios, correspondiente al primer desembolso equivalente al 20% del</t>
  </si>
  <si>
    <t>J03196630001</t>
  </si>
  <si>
    <t>De: 00099024113 Transferencia en cumplimiento al DS N0913 de 15/06/2011 y el Convenio Intergubernativo de Financiamiento UPRE-CIF-IG 014/2017, suscrito entre la UPRE y el GAD de Oruro proyecto Construccion U.E. 3 de Mayo Senor de la Cruz, correspondiente al primer desembolso equivalente al 20% del m</t>
  </si>
  <si>
    <t>J03196620001</t>
  </si>
  <si>
    <t>De: 00099024113 Transferencia en cumplimiento al DS N0913 de 15/06/2011 y el Convenio Intergubernativo de Financiamiento UPRE-CIF-IG 013/2017, suscrito entre la UPRE y el GAD de Oruro proyecto Construccion Unidad Educativa Abopane, correspondiente al primer desembolso equivalente al 20% del monto a</t>
  </si>
  <si>
    <t>J03196610001</t>
  </si>
  <si>
    <t>De: 00099024113 Transferencia en cumplimiento al DS N0913 de 15/06/2011 y el Convenio Intergubernativo de Financiamiento UPRE-CIF-IG 012/2017, suscrito entre la UPRE y el GAD de Oruro proyecto Construccion Unidad Educativa Nino Quirquincho Feliz, correspondiente al primer desembolso equivalente al 2</t>
  </si>
  <si>
    <t>J03196600001</t>
  </si>
  <si>
    <t>De: 00099024113 Transferencia en cumplimiento al DS N0913 de 15/06/2011 y el Convenio Intergubernativo de Financiamiento UPRE-CIF-IG 016/2017, suscrito entre la UPRE y el GAD de Oruro proyecto Construccion Unidad Educativa Bolivia de Vinto Primario, correspondiente al primer desembolso equivalente a</t>
  </si>
  <si>
    <t>J03196470001</t>
  </si>
  <si>
    <t>De: 00099024113 Transferencia en cumplimiento al DS N0913 de 15/06/2011 y el Convenio Intergubernativo de Financiamiento UPRE-CIF-IG 008/2017, suscrito entre la UPRE y el GAM de Oruro proyecto Construccion Tinglado Unidad Educativa Aniceto Arce Secundaria, correspondiente al primer desembolso equiva</t>
  </si>
  <si>
    <t>J03196760001</t>
  </si>
  <si>
    <t>De: 00099024113 Transferencia en cumplimiento al DS N0913 de 15/06/2011 y el Convenio Intergubernativo de Financiamiento UPRE-CIF-IG/472/2015, suscrito entre la UPRE y el GAM de Chayanta proyecto Const. Tinglado y Cancha Polifuncional Comunidad Amayapampa, correspondiente al pago de la planilla N 2</t>
  </si>
  <si>
    <t>J03196770001</t>
  </si>
  <si>
    <t>De: 00099024113 Transferencia en cumplimiento al DS N0913 de 15/06/2011 y el Convenio Intergubernativo de Financiamiento UPRE-CIF-IG/462/2016, suscrito entre la UPRE y el GAM de Huanuni proyecto Construccion Cancha de Futbol de Cesped Sintetico Huanuni, correspondiente al pago de la planilla N 1, se</t>
  </si>
  <si>
    <t>J03196780001</t>
  </si>
  <si>
    <t>De: 00099024113 Transferencia en cumplimiento al DS N0913 de 15/06/2011 y el Convenio Intergubernativo de Financiamiento UPRE-CIF-IG/227/2016, suscrito entre la UPRE y el GAM de Entre Rios proyecto Const. 8 Aulas U.E. Hugo Chavez  Entre Rios, correspondiente al pago de la planilla N 4 de cierre, seg</t>
  </si>
  <si>
    <t>J03196790001</t>
  </si>
  <si>
    <t>De: 00099024113 Transferencia en cumplimiento al DS N0913 de 15/06/2011 y el Convenio Intergubernativo de Financiamiento UPRE-CIF-IG 520/2015, suscrito entre la UPRE y el GAM de Vila Vila proyecto Construccion Cancha de Futbol con Cesped Sintetico en Sikimira, correspondiente al pago de la planilla</t>
  </si>
  <si>
    <t>J03196800001</t>
  </si>
  <si>
    <t>De: 00099024113 Transferencia en cumplimiento al DS N0913 de 15/06/2011 y el Convenio Interinstitucional de Financiamiento UPRE-CIF-154/2015, suscrito entre la UPRE y el GAM de Yacuiba proyecto Const. Cancha de Futbol B San Jose Obrero, correspondiente al pago de la planilla N 2, segun la UPRE.</t>
  </si>
  <si>
    <t>J03196750001</t>
  </si>
  <si>
    <t>De: 00099024113 Transferencia en cumplimiento al DS N0913 de 15/06/2011 y el Convenio Interinstitucional de Financiamiento UPRE-CIF-023/2015, suscrito entre la UPRE y el GAM de Entre Rios proyecto Const. Aulas Unidad Educativa Nacional Ayacucho, correspondiente al pago de la planilla N 4 de cierre,</t>
  </si>
  <si>
    <t>J03196740001</t>
  </si>
  <si>
    <t>De: 00099024113 Transferencia en cumplimiento al DS N0913 de 15/06/2011 y el Convenio Interinstitucional de Financiamiento UPRE-CIF-150/2015, suscrito entre la UPRE y el GAM de Entre Rios proyecto Construccion Centro Cultural y Museo Entre Rios, correspondiente al pago de la planilla N 11, segun la</t>
  </si>
  <si>
    <t>J03196730001</t>
  </si>
  <si>
    <t>De: 00099024113 Transferencia en cumplimiento al DS N0913 de 15/06/2011 y el Convenio Intergubernativo de Financiamiento UPRE-CIF-IG 428/2016, suscrito entre la UPRE y el GAM de Colcapirhua proyecto Construccion Unidad Educativa Modelo Carlos Villegas, correspondiente al pago de la planilla N 2, seg</t>
  </si>
  <si>
    <t>J03197750001</t>
  </si>
  <si>
    <t>De: 00099024113 Transferencia en cumplimiento al DS N0913 de 15/06/2011 y el Convenio Intergubernativo de Financiamiento UPRE-CIF-IG/573/2016, suscrito entre la UPRE y el GAM de Puerto Villarroel proyecto Construccion U.E. Tecnico Humanistico Ivirgarzama, correspondiente al primer desembolso equival</t>
  </si>
  <si>
    <t>J03197740001</t>
  </si>
  <si>
    <t>De: 00099024113 Transferencia en cumplimiento al DS N0913 de 15/06/2011 y el Convenio Intergubernativo de Financiamiento UPRE-CIF-IG 494/2016, suscrito entre la UPRE y el GAM de Tapacari proyecto Construccion Mini Coliseo Villa Pereira, correspondiente al primer desembolso equivalente al 20 % del mo</t>
  </si>
  <si>
    <t>J03197730001</t>
  </si>
  <si>
    <t>De: 00099024113 Transferencia en cumplimiento al DS N0913 de 15/06/2011 y el Convenio Intergubernativo de Financiamiento UPRE-CIF-IG 491/2016, suscrito entre la UPRE y el GAM de Cliza proyecto Construccion Unidad Educativa Mcal. Sucre, correspondiente al primer desembolso equivalente al 20 % del mon</t>
  </si>
  <si>
    <t>J03197720001</t>
  </si>
  <si>
    <t>De: 00099024113 Transferencia en cumplimiento al DS N0913 de 15/06/2011 y el Convenio Intergubernativo de Financiamiento UPRE-CIF-IG 003/2017, suscrito entre la UPRE y el GAM de Yacuiba proyecto Construccion U.E. Tierras Nuevas, correspondiente al primer desembolso equivalente al 20 % del monto a fi</t>
  </si>
  <si>
    <t>J03197710001</t>
  </si>
  <si>
    <t>De: 00099024113 Transferencia en cumplimiento al DS N0913 de 15/06/2011 y el Convenio Intergubernativo de Financiamiento UPRE-CIF-IG 002/2017, suscrito entre la UPRE y el GAM de Yacuiba proyecto Construccion U.E. Ferroviaria, correspondiente al primer desembolso equivalente al 20 % del monto a finan</t>
  </si>
  <si>
    <t>J03197210001</t>
  </si>
  <si>
    <t>De: 00099024113 Transferencia en cumplimiento al DS N0913 de 15/06/2011 y el Convenio Intergubernativo de Financiamiento UPRE-CIF-IG/531/2016, suscrito entre la UPRE y el GAM de Tomave proyecto Construccion Coliseo Cerrado Yura, correspondiente al primer desembolso equivalente al 20% del monto a fin</t>
  </si>
  <si>
    <t>J03197200001</t>
  </si>
  <si>
    <t>De: 00099024113 Transferencia en cumplimiento al DS N0913 de 15/06/2011 y el Convenio Intergubernativo de Financiamiento UPRE-CIF-IG/534/2016, suscrito entre la UPRE y el GAM de Tomave proyecto Const. Unidad Educativa Sagrado Corazon de Jesus, correspondiente al primer desembolso equivalente al 20%</t>
  </si>
  <si>
    <t>J03197190001</t>
  </si>
  <si>
    <t>De: 00099024113 Transferencia en cumplimiento al DS N0913 de 15/06/2011 y el Convenio Intergubernativo de Financiamiento UPRE-CIF-IG/573/2016, suscrito entre la UPRE y el GAM de Uyuni proyecto Construccion U.E. German Busch Comunidad Rio Mulato, correspondiente al primer desembolso equivalente al 20</t>
  </si>
  <si>
    <t>J03197180001</t>
  </si>
  <si>
    <t>De: 00099024113 Transferencia en cumplimiento al DS N0913 de 15/06/2011 y el Convenio Intergubernativo de Financiamiento UPRE-CIF-IG/574/2016, suscrito entre la UPRE y el GAM de Uyuni proyecto Construccion Cancha y Tinglado U.E. Telmo Roman Comunidad Alpacani, correspondiente al primer desembolso eq</t>
  </si>
  <si>
    <t>J03197170001</t>
  </si>
  <si>
    <t>De: 00099024113 Transferencia en cumplimiento al DS N0913 de 15/06/2011 y el Convenio Interguvernativo de Financiamiento UPRE-CIF-IG/572/2016, suscrito entre la UPRE y el GAD de Potosi proyecto Construccion Instituto Tecnologico Superior Vitichi, correspondiente al primer desembolso equivalente al 2</t>
  </si>
  <si>
    <t>J03197160001</t>
  </si>
  <si>
    <t>De: 00099024113 Transferencia en cumplimiento al DS N0913 de 15/06/2011 y el Convenio Interguvernativo de Financiamiento UPRE-CIF-IG/571/2016, suscrito entre la UPRE y el GAD de Potosi proyecto Construccion Mercado Campesino Cantumarca, correspondiente al primer desembolso equivalente al 20% del mon</t>
  </si>
  <si>
    <t>J03198250001</t>
  </si>
  <si>
    <t>De: 00099024113 Transferencia en cumplimiento al DS N0913 de 15/06/2011 y el Convenio Intergubernativo de Financiamiento UPRE-CIF-IG 142/2016, suscrito entre la UPRE y el GAM de Teoponte proyecto Construccion Coliseo Distrito Mayaya, correspondiente al pago de la planilla N 2, segun la UPRE.</t>
  </si>
  <si>
    <t>J03198650001</t>
  </si>
  <si>
    <t>De: 00099024113 Transferencia en cumplimiento al DS N0913 de 15/06/2011 y el Convenio Intergubernativo de Financiamiento UPRE-CIF-IG-216/2016, suscrito entre la UPRE y el GAM de Caracollo proyecto Construccion Instituto Tecnologico Superior Caracollo ITSCA, correspondiente al pago de la planilla N 3</t>
  </si>
  <si>
    <t>J03198530001</t>
  </si>
  <si>
    <t>De: 00099024113 Transferencia en cumplimiento al DS N0913 de 15/06/2011 y el Convenio Intergubernativo de Financiamiento UPRE-CIF-IG/397/2016, suscrito entre la UPRE y el GAM de Sica Sica proyecto Const. Mercado Agropecuario Lahuachaca, correspondiente al pago de la planilla N 3, segun la UPRE.</t>
  </si>
  <si>
    <t>J03198540001</t>
  </si>
  <si>
    <t>De: 00099024113 Transferencia en cumplimiento al DS N0913 de 15/06/2011 y el Convenio Intergubernativo de Financiamiento UPRE-CIF-IG 212/2016, suscrito entre la UPRE y el GAM de Desaguadero proyecto Construccion Mercado Central Desaguadero, correspondiente al pago de la planilla N 3, segun la UPRE.</t>
  </si>
  <si>
    <t>J03198550001</t>
  </si>
  <si>
    <t>De: 00099024113 Transferencia en cumplimiento al DS N0913 de 15/06/2011 y el Convenio Intergubernativo de Financiamiento UPRE-CIF-IG 127/2016, suscrito entre la UPRE y el GAM de Caranavi proyecto Construccion Tinglado Polifuncional U.E. Daniel Sanchez Bustamante - Choro, correspondiente al pago de l</t>
  </si>
  <si>
    <t>J03198560001</t>
  </si>
  <si>
    <t>De: 00099024113 Transferencia en cumplimiento al DS N0913 de 15/06/2011 y el Convenio Intergubernativo de Financiamiento UPRE-CIF-IG/336/2016, suscrito entre la UPRE y el GAM de Coripata proyecto Construccion Unidad Educativa San Juan, correspondiente al pago de la planilla N 2, segun la UPRE.</t>
  </si>
  <si>
    <t>J03198570001</t>
  </si>
  <si>
    <t>De: 00099024113 Transferencia en cumplimiento al DS N0913 de 15/06/2011 y el Convenio Intergubernativo de Financiamiento UPRE-CIF-IG/189/2016, suscrito entre la UPRE y el GAM de Villa Tunari proyecto Construccion Centro Cultural San Francisco Km 21-Central 2 de Agosto A  Distrito 4, correspondiente</t>
  </si>
  <si>
    <t>J03198580001</t>
  </si>
  <si>
    <t>De: 00099024113 Transferencia en cumplimiento al DS N0913 de 15/06/2011 y el Convenio Interinstitucional de Financiamiento UPRE-CIF-069/2015, suscrito entre la UPRE y el GAM de Villa Tunari proyecto Construccion Centro de Salud Independencia, correspondiente al pago de la planilla N 5 de cierre, seg</t>
  </si>
  <si>
    <t>J03198590001</t>
  </si>
  <si>
    <t>De: 00099024113 Transferencia en cumplimiento al DS N0913 de 15/06/2011 y el Convenio Interinstitucional de Financiamiento UPRE-CIF-019/2015, suscrito entre la UPRE y el GAM de Entre Rios proyecto Const. Coliseo Cerrado Rio Blanco  Entre Rios, correspondiente al pago de la planilla N 5, segun la UPR</t>
  </si>
  <si>
    <t>J03198600001</t>
  </si>
  <si>
    <t>De: 00099024113 Transferencia en cumplimiento al DS N0913 de 15/06/2011 y el Convenio Interinstitucional de Financiamiento UPRE-CIF-127/2015, suscrito entre la UPRE y el GAM de Chimore proyecto Construccion Aulas y Vivienda Maestros U.E. 10 de Mayo, correspondiente al pago de la planilla N 1, segun</t>
  </si>
  <si>
    <t>J03198610001</t>
  </si>
  <si>
    <t>De: 00099024113 Transferencia en cumplimiento al DS N0913 de 15/06/2011 y el Convenio Intergubernativo de Financiamiento UPRE-CIF-IG 484/2016, suscrito entre la UPRE y el GAM de Entre Rios proyecto Construccion Modulo Educativo U.E. Carlos Villegas, correspondiente al pago de la planilla N 2, segun</t>
  </si>
  <si>
    <t>J03198620001</t>
  </si>
  <si>
    <t>De: 00099024113 Transferencia en cumplimiento al DS N0913 de 15/06/2011 y el Convenio Intergubernativo de Financiamiento UPRE-CIF-IG/396/2015, suscrito entre la UPRE y el GAM de Todos Santos proyecto Construccion Graderias Cancha 8 de Septiembre Todo Santos, correspondiente al pago de la planilla N</t>
  </si>
  <si>
    <t>J03198630001</t>
  </si>
  <si>
    <t>De: 00099024113 Transferencia en cumplimiento al DS N0913 de 15/06/2011 y el Convenio Intergubernativo de Financiamiento UPRE-CIF-IG/409/2015, suscrito entre la UPRE y el GAM de Belen de Andamarca proyecto Construccion Aulas Unidad Educativa Aniceto Arce Cruz de Huayllamarca (Municipio Belen de Anda</t>
  </si>
  <si>
    <t>J03198640001</t>
  </si>
  <si>
    <t>De: 00099024113 Transferencia en cumplimiento al DS N0913 de 15/06/2011 y el Convenio Intergubernativo de Financiamiento UPRE-CIF-IG/335/2016, suscrito entre la UPRE y el GAM de Coripata proyecto Construccion Unidad Educativa Santiago Tocoroni, correspondiente al pago de la planilla N 2, segun la UP</t>
  </si>
  <si>
    <t>S08802470002</t>
  </si>
  <si>
    <t>||TRANSFERENCIA DE FONDOS S/G. FORMULARIO, CITE' BUN/CF088/16 DE LA FECHA (HRE-TSO-938). SALDOS DE RECURSOS EN LOS PROYECTOS FINANCIADOS A TRAVÉS DE LA UPRE Y PARA SU POSTERIOR REPROGRAMACIÓN. A SOLICITUD DEL G.A.M. DE CHULUMANI; LIBRETA 00099024113 BOLIVIA CAMBIA; BUN.</t>
  </si>
  <si>
    <t>J03199530001</t>
  </si>
  <si>
    <t>De: 00099024113 Transferencia en cumplimiento al DS N0913 de 15/06/2011 y el Convenio Intergubernativo de Financiamiento UPRE-CIF-IG/398/2016, suscrito entre la UPRE y el GAM de Sica Sica proyecto Const. Casa Integral Central Agraria Sica Sica, correspondiente al pago de la planilla N 2, segun la UP</t>
  </si>
  <si>
    <t>J03199540001</t>
  </si>
  <si>
    <t>De: 00099024113 Transferencia en cumplimiento al DS N0913 de 15/06/2011 y el Convenio Intergubernativo de Financiamiento UPRE-CIF-IG 141/2016, suscrito entre la UPRE y el GAM de Mapiri proyecto Construccion Unidad Materno Infantil Mapiri, correspondiente al pago de la planilla N 2, segun la UPRE.</t>
  </si>
  <si>
    <t>J03199550001</t>
  </si>
  <si>
    <t>De: 00099024113 Transferencia en cumplimiento al DS N0913 de 15/06/2011 y el Convenio Interinstitucional de Financiamiento UPRE-CIF-009/2015, suscrito entre la UPRE y el GAM de Oruro proyecto Construccion Mercado Camacho - Oruro, correspondiente al pago de la planilla N 1, segun la UPRE.</t>
  </si>
  <si>
    <t>J03200390001</t>
  </si>
  <si>
    <t>De: 00099024113 Transferencia en cumplimiento al DS N0913 de 15/06/2011 y el Convenio Intergubernativo de Financiamiento UPRE-CIF-IG 163/2015, suscrito entre la UPRE y el GAM de Pocoata proyecto Construccion Internado Unidad Educativa Kari, correspondiente al pago del 20% del monto a financiar, segu</t>
  </si>
  <si>
    <t>J03200400001</t>
  </si>
  <si>
    <t>De: 00099024113 Transferencia en cumplimiento al DS N0913 de 15/06/2011 y el Convenio Intergubernativo de Financiamiento UPRE-CIF-IG/340/2015, suscrito entre la UPRE y el GAM de Challapata proyecto Construccion Coliseo Cerrado Cruce Culta, correspondiente al pago de la planilla N2, segun la UPRE.</t>
  </si>
  <si>
    <t>J03200410001</t>
  </si>
  <si>
    <t>De: 00099024113 Transferencia en cumplimiento al DS N0913 de 15/06/2011 y el Convenio Intergubernativo de Financiamiento UPRE-CIF-IG/503/2015, suscrito entre la UPRE y el GAM de Riberalta proyecto Construccion Unidad Educativa Litoral  B Tamarindo D4 - Riberalta, correspondiente al pago de la planil</t>
  </si>
  <si>
    <t>J03200420001</t>
  </si>
  <si>
    <t>De: 00099024113 Transferencia en cumplimiento al DS N0913 de 15/06/2011 y el Convenio Intergubernativo de Financiamiento UPRE-CIF-IG 352/2016, suscrito entre la UPRE y el GAM de Chulumani proyecto Construccion Unidad Educativa Pasto Pata - Chulumani, correspondiente al pago de la planilla N 3, segun</t>
  </si>
  <si>
    <t>J03200430001</t>
  </si>
  <si>
    <t>De: 00099024113 Transferencia en cumplimiento al DS N0913 de 15/06/2011 y el Convenio Intergubernativo de Financiamiento UPRE-CIF-IG/107/2015, suscrito entre la UPRE y el GAM de Ayo Ayo proyecto Const. Tinglado U.E. Milliri  Comunidad Sullcavi, correspondiente al pago de la planilla N 2 de cierre, s</t>
  </si>
  <si>
    <t>J03202100001</t>
  </si>
  <si>
    <t>De: 00099024113 Transferencia en cumplimiento al DS N0913 de 15/06/2011 y el Convenio Intergubernativo de Financiamiento UPRE-CIF-IG 490/2016, suscrito entre la UPRE y el GAM de Aiquile proyecto Construccion Campo Deportivo Graderias y Camerinos Municipio Aiquile, correspondiente al primer desembols</t>
  </si>
  <si>
    <t>J03201710001</t>
  </si>
  <si>
    <t>De: 00099024113 Transferencia en cumplimiento al DS N0913 de 15/06/2011 y el Convenio Interinstitucional de Financiamiento UPRE-CIF-642/2014, suscrito entre la UPRE y el GAM de Potosi proyecto Construccion Colegio Tecnico Humanistico Siglo XXI, correspondiente al pago de la planilla N 5, segun la UP</t>
  </si>
  <si>
    <t>J03201700001</t>
  </si>
  <si>
    <t>De: 00099024113 Transferencia en cumplimiento al DS N0913 de 15/06/2011 y el Convenio Intergubernativo de Financiamiento UPRE-CIF-IG/047/2015, suscrito entre la UPRE y el GAM de Tomave proyecto Construccion Puesto de Salud Pajcha, correspondiente al pago de la planilla  N 2 de cierre, segun la UPRE.</t>
  </si>
  <si>
    <t>J03201690001</t>
  </si>
  <si>
    <t>De: 00099024113 Transferencia en cumplimiento al DS N0913 de 15/06/2011 y el Convenio Intergubernativo de Financiamiento UPRE-CIF-IG/397/2015, suscrito entre la UPRE y el GAM de Todos Santos proyecto Construccion de Tinglado Unidad Educativa Eduardo Abaroa Todo Santos, correspondiente al pago de la</t>
  </si>
  <si>
    <t>J03201680001</t>
  </si>
  <si>
    <t>De: 00099024113 Transferencia en cumplimiento al DS N0913 de 15/06/2011 y el Convenio Intergubernativo de Financiamiento UPRE-CIF-IG/384/2015, suscrito entre la UPRE y el GAM de Toledo proyecto Construccion Seis Aulas U.E. German Busch  Challa Cruz (Toledo), correspondiente al pago de la planilla  N</t>
  </si>
  <si>
    <t>J03201670001</t>
  </si>
  <si>
    <t>J03201660002</t>
  </si>
  <si>
    <t>A:00099024113 Debito Automatico por incumplimiento del GAM Sacaba (GAM SCB), correspondiente al Convenio Interinstitucional de Financiamiento UPRE-CIF-IG 410/2016 de fecha 09 de junio de 2016, suscrito entre la Unidad de Proyectos Especiales y el GAM SCB proyecto Construccion Mercado Zonal Curubamba</t>
  </si>
  <si>
    <t>J03202810001</t>
  </si>
  <si>
    <t>De: 00099024113 Transferencia en cumplimiento al DS N0913 de 15/06/2011 y el Convenio Intergubernativo de Financiamiento UPRE-CIF-IG/356/2016, suscrito entre la UPRE y el GAM Sacabamba, Proyecto Const. Comedor y Biblioteca en Internado U.E. Jesus Maria de Sacabamba, correspondiente al pago de la pla</t>
  </si>
  <si>
    <t>J03202560001</t>
  </si>
  <si>
    <t>De: 00099024113 Transferencia en cumplimiento al DS N0913 de 15/06/2011 y el Convenio Interinstitucional de Financiamiento UPRE-CIF-143/2015, suscrito entre la UPRE y el GAM Yunchara,  Proyecto Construccion Salas Multiples en las Comunidades de Arteza, Hornuyo, Quebradillas, Quisca Cancha, Peloc y M</t>
  </si>
  <si>
    <t>J03202550001</t>
  </si>
  <si>
    <t>De: 00099024113 Transferencia en cumplimiento al DS N0913 de 15/06/2011 y el Convenio Interinstitucional de Financiamiento UPRE-CIF-0561/13, suscrito entre la UPRE y el GAM San Pablo de Huacareta, Proyecto Construccion Colegio Uruguay, correspondiente al pago de la planilla N4 de cierre, segun la UP</t>
  </si>
  <si>
    <t>J03202540001</t>
  </si>
  <si>
    <t>De: 00099024113 Transferencia en cumplimiento al DS N0913 de 15/06/2011 y el Convenio Interinstitucional de Financiamiento UPRE-CIF-642/2014, suscrito entre la UPRE y el GAM Potosi,  Proyecto Construccion Colegio Tecnico Humanistico Siglo XXI, correspondiente al pago de la planilla N6, segun la UPRE</t>
  </si>
  <si>
    <t>J03202530001</t>
  </si>
  <si>
    <t>De: 00099024113 Transferencia en cumplimiento al DS N0913 de 15/06/2011 y el Convenio Intergubernativo de Financiamiento UPRE-CIF-IG/486/2015, suscrito entre la UPRE y el GAM Arani, Proyecto Construccion Aulas Unidad Educativa Gualberto Villarroel, correspondiente al pago de la planilla N4, segun la</t>
  </si>
  <si>
    <t>J03202520001</t>
  </si>
  <si>
    <t>De: 00099024113 Transferencia en cumplimiento al DS N0913 de 15/06/2011 y el Convenio Intergubernativo de Financiamiento UPRE-CIF-IG/078/2015, suscrito entre la UPRE y el GAM Colcha K, Proyecto Construccion Unidad Educativa Jose Ballivian  Vila Vila, correspondiente al pago de la planilla N6 de cier</t>
  </si>
  <si>
    <t>J03202510001</t>
  </si>
  <si>
    <t>De: 00099024113 Transferencia en cumplimiento al DS N0913 de 15/06/2011 y el Convenio Interinstitucional de Financiamiento UPRE-CIF-671/2014, suscrito entre la UPRE y el GAM Camargo,  Proyecto Construccion Terminal de Buses Camargo, correspondiente al pago de la planilla N5, segun la UPRE.</t>
  </si>
  <si>
    <t>J03202500001</t>
  </si>
  <si>
    <t>De: 00099024113 Transferencia en cumplimiento al DS N0913 de 15/06/2011 y el Convenio Intergubernativo de Financiamiento UPRE-CIF-IG/173/2015, suscrito entre la UPRE y el GAM Patacamaya, Proyecto Construccion Tinglado U.E. Taipillanga - Patacamaya, correspondiente al pago de la planilla N1 de cierre</t>
  </si>
  <si>
    <t>J03202490001</t>
  </si>
  <si>
    <t>De: 00099024113 Transferencia en cumplimiento al DS N0913 de 15/06/2011 y el Convenio Intergubernativo de Financiamiento UPRE-CIF-IG/350/2016, suscrito entre la UPRE y el GAM Irupana, Proyecto Const. Unidad Agustin Aspiazu - Irupana, correspondiente al pago de la planilla N4, segun la UPRE.</t>
  </si>
  <si>
    <t>J03202480001</t>
  </si>
  <si>
    <t>De: 00099024113 Transferencia en cumplimiento al DS N0913 de 15/06/2011 y el Convenio Interinstitucional de Financiamiento UPRE-CIF-0839/13, suscrito entre la UPRE y el GAM San Miguel de Velasco, Proyecto Ampliacion Unidad Educativa Jose Julian Dorado T, correspondiente al pago de la planilla N2 de</t>
  </si>
  <si>
    <t>J03202470001</t>
  </si>
  <si>
    <t>De: 00099024113 Transferencia en cumplimiento al DS N0913 de 15/06/2011 y el Convenio Interinstitucional de Financiamiento UPRE-CIF-273/2014, suscrito entre la UPRE y el GAM San Matias, Proyecto Construccion U.E. Mariscal  Andres de Santa Cruz  San Matias, correspondiente al pago de la planilla N4 d</t>
  </si>
  <si>
    <t>J03202460001</t>
  </si>
  <si>
    <t>De: 00099024113 Transferencia en cumplimiento al DS N0913 de 15/06/2011 y el Convenio Interinstitucional de Financiamiento UPRE-CIF-117/2015, suscrito entre la UPRE y el GAM de Chimore proyecto Const. Centro Cultural Chimore, correspondiente al pago de la planilla N 5, segun la UPRE.</t>
  </si>
  <si>
    <t>J03202450001</t>
  </si>
  <si>
    <t>De: 00099024113 Transferencia en cumplimiento al DS N0913 de 15/06/2011 y el Convenio Intergubernativo de Financiamiento UPRE-CIF-IG 380/2016, suscrito entre la UPRE y el GAM de Umala proyecto Const. Cancha de Cesped Sintetico Huari Belen, correspondiente al pago de la planilla N 2 de cierre, segun</t>
  </si>
  <si>
    <t>J03202440001</t>
  </si>
  <si>
    <t>De: 00099024113 Transferencia en cumplimiento al DS N0913 de 15/06/2011 y el Convenio Intergubernativo de Financiamiento UPRE-CIF-IG 395/2016, suscrito entre la UPRE y el GAM de Colcapirhua proyecto Construccion Campo Deportivo Graderias San Jose Kami, correspondiente al pago de la planilla N 2, seg</t>
  </si>
  <si>
    <t>J03202370001</t>
  </si>
  <si>
    <t>De: 00099024113 Transferencia en cumplimiento al DS N0913 de 15/06/2011 y el Convenio Intergubernativo de Financiamiento UPRE-CIF-IG/180/2016,suscrito entre la UPRE y el GAM de Filadelfia proyecto Construccion Coliseo Municipal de Filadelfia Juan Evo Morales Ayma  Municipio Filadelfia, correspondien</t>
  </si>
  <si>
    <t>J03202380001</t>
  </si>
  <si>
    <t>De: 00099024113 Transferencia en cumplimiento al DS N0913 de 15/06/2011 y el Convenio Interinstitucional de Financiamiento UPRE-CIF-656/2014, suscrito entre la UPRE y el GAM de La Asunta proyecto Construccion Puente Vehicular Toquibombo (Central Chaquety), correspondiente al pago de la planilla N 3,</t>
  </si>
  <si>
    <t>J03202420001</t>
  </si>
  <si>
    <t>De: 00099024113 Transferencia en cumplimiento al DS N0913 de 15/06/2011 y el Convenio Interinstitucional de Financiamiento UPRE-CIF-676/2014, suscrito entre la UPRE y el GAM de Portachuelo proyecto Construccion Coliseo Municipal Barrio 3 de Mayo, correspondiente al pago de la planilla N 3, segun la</t>
  </si>
  <si>
    <t>J03202430001</t>
  </si>
  <si>
    <t>De: 00099024113 Transferencia en cumplimiento al DS N0913 de 15/06/2011 y el Convenio Interinstitucional de Financiamiento UPRE-CIF-051/2014, suscrito entre la UPRE y el GAM de Cabezas proyecto Construccion Graderias Micro Estadium Francisco Mora, correspondiente al pago de la planilla N 2 de cierre</t>
  </si>
  <si>
    <t>J03203140001</t>
  </si>
  <si>
    <t>De: 00099024113 Transferencia en cumplimiento al DS N0913 de 15/06/2011 y el Convenio Intergubernativo de Financiamiento UPRE-CIF-IG/153/2015, suscrito entre la UPRE y el GAM de Sica Sica proyecto Construccion Unidad Educativa Villa Busch, correspondiente al pago de la planilla N 4, segun la UPRE.</t>
  </si>
  <si>
    <t>J03203130001</t>
  </si>
  <si>
    <t>De: 00099024113 Transferencia en cumplimiento al DS N0913 de 15/06/2011 y el Convenio Intergubernativo de Financiamiento UPRE-CIF-IG 472/2016, suscrito entre la UPRE y el GAM San Lorenzo, Proyecto Construccion Unidad Educativa Mixta Tomatas Grande, correspondiente al pago de la planilla N2, segun la</t>
  </si>
  <si>
    <t>J03203490001</t>
  </si>
  <si>
    <t>De: 00099024113 Transferencia en cumplimiento al DS N0913 de 15/06/2011 y el Convenio Interinstitucional de Financiamiento UPRE-CIF-413/2014, suscrito entre la UPRE y el GAM San Antonio de Lomerio,  Proyecto Construccion Unidad Educativa El Puquio Cristo Rey, correspondiente al pago de la planilla N</t>
  </si>
  <si>
    <t>J03203500001</t>
  </si>
  <si>
    <t>De: 00099024113 Transferencia en cumplimiento al DS N0913 de 15/06/2011 y el Convenio Interinstitucional de Financiamiento UPRE-CIF-170/2014, suscrito entre la UPRE y el GAM Warnes, Proyecto Const. de Tinglado U.E. Mariano Saucedo Sevilla - Warnes, correspondiente al pago de la planilla N1 de avance</t>
  </si>
  <si>
    <t>J03203510001</t>
  </si>
  <si>
    <t>J03203530001</t>
  </si>
  <si>
    <t>De: 00099024113 Transferencia en cumplimiento al DS N0913 de 15/06/2011 y el Convenio Intergubernativo de Financiamiento UPRE-CIF-IG/014/2016, suscrito entre la UPRE y el GAM San Javier, Proyecto Construccion Bloque Administrativo en Hospital Municipal de San Javier, correspondiente al pago de la pl</t>
  </si>
  <si>
    <t>J03203540001</t>
  </si>
  <si>
    <t>De: 00099024113 Transferencia en cumplimiento al DS N0913 de 15/06/2011 y el Convenio Intergubernativo de Financiamiento UPRE-CIF-IG/058/2016, suscrito entre la UPRE y el GAM Quirusillas, Proyecto Construccion Graderias y Luminaria Estadio Municipal Quirusillas, correspondiente al pago de la planill</t>
  </si>
  <si>
    <t>J03203550001</t>
  </si>
  <si>
    <t>De: 00099024113 Transferencia en cumplimiento al DS N0913 de 15/06/2011 y el Convenio Intergubernativo de Financiamiento UPRE-CIF-IG/445/2015, suscrito entre la UPRE y el GAM Vallegrande, Proyecto Construccion Centro de Interpretacion de la Guerrilla Vallegrande, correspondiente al pago de la planil</t>
  </si>
  <si>
    <t>J03203560001</t>
  </si>
  <si>
    <t>De: 00099024113 Transferencia en cumplimiento al DS N0913 de 15/06/2011 y el Convenio Intergubernativo de Financiamiento UPRE-CIF-IG/016/2016, suscrito entre la UPRE y el GAM Puerto Quijarro, Proyecto Construccion Pavimento Rigido en Playa de Maniobras de la Terminal Municipal de Buses en Puerto Qui</t>
  </si>
  <si>
    <t>J03203570001</t>
  </si>
  <si>
    <t>De: 00099024113 Transferencia en cumplimiento al DS N0913 de 15/06/2011 y el Convenio Intergubernativo de Financiamiento UPRE-CIF-IG/094/2016, suscrito entre la UPRE y el GAM Gutierrez, Proyecto Const. Tinglado y Graderia Cancha  Comunidad Kaipependi, correspondiente al pago de la planilla N3 de cie</t>
  </si>
  <si>
    <t>J03203580001</t>
  </si>
  <si>
    <t>J03203590001</t>
  </si>
  <si>
    <t>De: 00099024113 Transferencia en cumplimiento al DS N0913 de 15/06/2011 y el Convenio Intergubernativo de Financiamiento UPRE-CIF-IG/431/2015, suscrito entre la UPRE y el GAM San Julian, Proyecto Construccion Modulo Unidad Educativa Eduardo Abaroa B, correspondiente al pago de la planilla N4, segun</t>
  </si>
  <si>
    <t>J03203600001</t>
  </si>
  <si>
    <t>De: 00099024113 Transferencia en cumplimiento al DS N0913 de 15/06/2011 y el Convenio Intergubernativo de Financiamiento UPRE-CIF-IG/431/2015, suscrito entre la UPRE y el GAM San Julian, Proyecto Construccion Modulo Unidad Educativa Eduardo Abaroa B, correspondiente al pago de la planilla N5, segun</t>
  </si>
  <si>
    <t>J03203610001</t>
  </si>
  <si>
    <t>De: 00099024113 Transferencia en cumplimiento al DS N0913 de 15/06/2011 y el Convenio Intergubernativo de Financiamiento UPRE-CIF-IG/440/2015, suscrito entre la UPRE y el GAM San Rafael, Proyecto Construccion Modulo Educativo U.E. Nacional Godofredo Trenker  San Rafael de Velasco, correspondiente al</t>
  </si>
  <si>
    <t>J03203620001</t>
  </si>
  <si>
    <t>De: 00099024113 Transferencia en cumplimiento al DS N0913 de 15/06/2011 y el Convenio Intergubernativo de Financiamiento UPRE-CIF-IG/533/2016, suscrito entre la UPRE y el GAM Yapacani, Proyecto Construccion de Estadio Municipal Integracion Bolivia, correspondiente al pago del 20% de anticipo del mon</t>
  </si>
  <si>
    <t>J03203630001</t>
  </si>
  <si>
    <t>De: 00099024113 Transferencia en cumplimiento al DS N0913 de 15/06/2011 y el Convenio Interinstitucional de Financiamiento UPRE-CIF-168/2014, suscrito entre la UPRE y el GAM Warnes, Proyecto Const. de Tinglado Cancha Polifuncional Villa El Jipa - Warnes, correspondiente al pago de la planilla N1 de</t>
  </si>
  <si>
    <t>J03203990001</t>
  </si>
  <si>
    <t>De: 00099024113 Transferencia en cumplimiento al DS N0913 de 15/06/2011 y el Convenio Intergubernativo de Financiamiento UPRE-CIF-IG 298/2016, suscrito entre la UPRE y el GAM Colcapirhua, Proyecto Construccion Bloque Nivel Inicial y Primario U.E. 15 de Abril, correspondiente al pago de la planilla N</t>
  </si>
  <si>
    <t>J03204000001</t>
  </si>
  <si>
    <t>J03204010001</t>
  </si>
  <si>
    <t>De: 00099024113 Transferencia en cumplimiento al DS N0913 de 15/06/2011 y el Convenio Intergubernativo de Financiamiento UPRE-CIF-IG/307/2015, suscrito entre la UPRE y el GAM Padcaya, Proyecto Construccion Coliseo Polideportivo Canas, correspondiente al pago de la planilla N8, segun la UPRE.</t>
  </si>
  <si>
    <t>J03204650001</t>
  </si>
  <si>
    <t>De: 00099024113 Transferencia en cumplimiento al DS N0913 de 15/06/2011 y el Convenio Intergubernativo de Financiamiento UPRE-CIF-IG/116/2016, suscrito entre la UPRE y el GAM Camiri, Proyecto Construccion Tinglado y Graderia U.E. Pipi Santa Rita, correspondiente al pago de la planilla N2 de avance y</t>
  </si>
  <si>
    <t>J03204660001</t>
  </si>
  <si>
    <t>De: 00099024113 Transferencia en cumplimiento al DS N0913 de 15/06/2011 y el Convenio Intergubernativo de Financiamiento UPRE-CIF-IG/381/2016, suscrito entre la UPRE y el GAM Sacabamba, Proyecto Const. Aulas U.E. Matarani  Emilio Grageda, correspondiente al pago de la planilla N2, segun la UPRE.</t>
  </si>
  <si>
    <t>J03204670001</t>
  </si>
  <si>
    <t>De: 00099024113 Transferencia en cumplimiento al DS N0913 de 15/06/2011 y el Convenio Intergubernativo de Financiamiento UPRE-CIF-IG/053/2016, suscrito entre la UPRE y el GAM Vallegrande, Proyecto Construccion Tinglado y Graderias Unidad Educativa Masicuri, correspondiente al pago de la planilla N2</t>
  </si>
  <si>
    <t>J03204680001</t>
  </si>
  <si>
    <t>De: 00099024113 Transferencia en cumplimiento al DS N0913 de 15/06/2011 y el Convenio Intergubernativo de Financiamiento UPRE-CIF-IG/444/2015, suscrito entre la UPRE y el GAM San Pedro, Proyecto Construccion Mercado Municipal Comunidad Hardeman, correspondiente al pago de la planilla N2, segun la UP</t>
  </si>
  <si>
    <t>J03204690001</t>
  </si>
  <si>
    <t>De: 00099024113 Transferencia en cumplimiento al DS N0913 de 15/06/2011 y el Convenio Interinstitucional de Financiamiento UPRE-CIF-587/2014, suscrito entre la UPRE y el GAM San Juan, Proyecto Construccion Coliseo Cerrado San Juan, correspondiente al pago de la planilla N2 de avance y cierre, segun</t>
  </si>
  <si>
    <t>J03204700001</t>
  </si>
  <si>
    <t>De: 00099024113 Transferencia en cumplimiento al DS N0913 de 15/06/2011 y el Convenio Interinstitucional de Financiamiento UPRE-CIF-64/2014, suscrito entre la UPRE y el GAM Lagunillas, Proyecto Construccion Unidad Educativa Iviyeca, correspondiente al pago de la planilla N3 de avance y cierre, segun</t>
  </si>
  <si>
    <t>J03204710001</t>
  </si>
  <si>
    <t>De: 00099024113 Transferencia en cumplimiento al DS N0913 de 15/06/2011 y el Convenio Intergubernativo de Financiamiento UPRE-CIF-IG/077/2016, suscrito entre la UPRE y el GAM Cuevo, Proyecto Construccion Modulo Educativo Angel Sandoval, correspondiente al pago de la planilla N3, segun la UPRE.</t>
  </si>
  <si>
    <t>J03204720001</t>
  </si>
  <si>
    <t>De: 00099024113 Transferencia en cumplimiento al DS N0913 de 15/06/2011 y el Convenio Intergubernativo de Financiamiento UPRE-CIF-IG/059/2016, suscrito entre la UPRE y el GAM San Ignacio (San Ignacio de Velasco), Proyecto Construccion Pavimento Plataforma Terminal de Buses (San Ignacio de Velasco),</t>
  </si>
  <si>
    <t>J03204730001</t>
  </si>
  <si>
    <t>De: 00099024113 Transferencia en cumplimiento al DS N0913 de 15/06/2011 y el Convenio Intergubernativo de Financiamiento UPRE-CIF-IG/079/2016, suscrito entre la UPRE y el GAM San Juan, Proyecto Construccion Tinglado, Graderias y Cancha Polifuncional U.E. Raul Menacho, correspondiente al pago de la p</t>
  </si>
  <si>
    <t>J03204740001</t>
  </si>
  <si>
    <t>De: 00099024113 Transferencia en cumplimiento al DS N0913 de 15/06/2011 y el Convenio Intergubernativo de Financiamiento UPRE-CIF-IG/479/2015, suscrito entre la UPRE y el GAM Trigal, Proyecto Construccion Puente Vehicular Trigal - Hueco Padilla y Pulpito, correspondiente al pago de la planilla N1, s</t>
  </si>
  <si>
    <t>J03204750001</t>
  </si>
  <si>
    <t>De: 00099024113 Transferencia en cumplimiento al DS N0913 de 15/06/2011 y el Convenio Intergubernativo de Financiamiento UPRE-CIF-IG/025/2016, suscrito entre la UPRE y el GAM San Julian, Proyecto Construccion Biblioteca y Centro Cultural Municipal de San Julian, correspondiente al pago de la planill</t>
  </si>
  <si>
    <t>J03204760001</t>
  </si>
  <si>
    <t>De: 00099024113 Transferencia en cumplimiento al DS N0913 de 15/06/2011 y el Convenio Intergubernativo de Financiamiento UPRE-CIF-IG/066/2016, suscrito entre la UPRE y el GAM Urubicha, Proyecto Const. Direccion Distrital de Educacion Urubicha, correspondiente al pago de la planilla N2 de avance y ci</t>
  </si>
  <si>
    <t>J03204780001</t>
  </si>
  <si>
    <t>De: 00099024113 Transferencia en cumplimiento al DS N0913 de 15/06/2011 y el Convenio Interinstitucional de Financiamiento UPRE-CIF-392/2014, suscrito entre la UPRE y el GAM San Antonio de Lomerio,  Proyecto Construccion Salon Multiple para la Central de Comunidades Originarias de Lomerio CICOL, cor</t>
  </si>
  <si>
    <t>J03204790001</t>
  </si>
  <si>
    <t>De: 00099024113 Transferencia en cumplimiento al DS N0913 de 15/06/2011 y el Convenio Intergubernativo de Financiamiento UPRE-CIF-IG/115/2016, suscrito entre la UPRE y el GAM Camiri, Proyecto Construccion Tinglado y Graderia U.E. Itakise, correspondiente al pago de la planilla N2 de cierre, segun la</t>
  </si>
  <si>
    <t>J03204800001</t>
  </si>
  <si>
    <t>De: 00099024113 Transferencia en cumplimiento al DS N0913 de 15/06/2011 y el Convenio Intergubernativo de Financiamiento UPRE-CIF-IG/052/2016, suscrito entre la UPRE y el GAM Vallegrande, Proyecto Construccion Tinglado y Graderias Unidad Educativa Arenales, correspondiente al pago de la planilla N2</t>
  </si>
  <si>
    <t>J03204810001</t>
  </si>
  <si>
    <t>De: 00099024113 Transferencia en cumplimiento al DS N0913 de 15/06/2011 y el Convenio Interinstitucional de Financiamiento UPRE-CIF-599/2014, suscrito entre la UPRE y el GAM Sacabamba, Proyecto Construccion Unidad Educativa Primaria Challaque - Sacabamba, correspondiente al pago de la planilla N3 de</t>
  </si>
  <si>
    <t>J03204460001</t>
  </si>
  <si>
    <t>De: 00099024113 Transferencia en cumplimiento al DS N0913 de 15/06/2011 y el Convenio Intergubernativo de Financiamiento UPRE-CIF-IG/023/2016, suscrito entre la UPRE y el GAM San Pedro, Proyecto Construccion Plaza Principal Canandoa  San Pedro, correspondiente al pago de la planilla N1, segun la UPR</t>
  </si>
  <si>
    <t>J03204550001</t>
  </si>
  <si>
    <t>De: 00099024113 Transferencia en cumplimiento al DS N0913 de 15/06/2011 y el Convenio Intergubernativo de Financiamiento UPRE-CIF-IG/015/2016, suscrito entre la UPRE y el GAM San Javier, Proyecto Construccion Adoquinado de Calles Urbanas en el B/Villa Fatima San Javier, correspondiente al pago de la</t>
  </si>
  <si>
    <t>J03204560001</t>
  </si>
  <si>
    <t>De: 00099024113 Transferencia en cumplimiento al DS N0913 de 15/06/2011 y el Convenio Interinstitucional de Financiamiento UPRE-CIF-068/2014, suscrito entre la UPRE y el GAM Montero, Proyecto Construccion Centro de Habilitacion y Rehabilitacion Integral Comunitaria, correspondiente al pago de la pla</t>
  </si>
  <si>
    <t>J03204570001</t>
  </si>
  <si>
    <t>De: 00099024113 Transferencia en cumplimiento al DS N0913 de 15/06/2011 y el Convenio Intergubernativo de Financiamiento UPRE-CIF-IG/482/2016, suscrito entre la UPRE y el GAM Santa Rosa del Sara, Proyecto Construccion Modulo Educativo U.E. Rodolfo Rivero Vaca, correspondiente al pago de la planilla</t>
  </si>
  <si>
    <t>J03204580001</t>
  </si>
  <si>
    <t>J03204590001</t>
  </si>
  <si>
    <t>De: 00099024113 Transferencia en cumplimiento al DS N0913 de 15/06/2011 y el Convenio Interinstitucional de Financiamiento UPRE-CIF-0732/13, suscrito entre la UPRE y el GAM Lagunillas, Proyecto Ampliacion Unidad Educativa Tentapeau, correspondiente al pago de la planilla N1 de cierre, segun la UPRE.</t>
  </si>
  <si>
    <t>J03204600001</t>
  </si>
  <si>
    <t>De: 00099024113 Transferencia en cumplimiento al DS N0913 de 15/06/2011 y el Convenio Intergubernativo de Financiamiento UPRE-CIF-IG/044/2016, suscrito entre la UPRE y el GAM El Carmen Rivero Torrez, Proyecto Construccion Tinglado y Cancha Polifuncional U.E. Palmera, correspondiente al pago de la pl</t>
  </si>
  <si>
    <t>J03204610001</t>
  </si>
  <si>
    <t>De: 00099024113 Transferencia en cumplimiento al DS N0913 de 15/06/2011 y el Convenio Intergubernativo de Financiamiento UPRE-CIF-IG/077/2016, suscrito entre la UPRE y el GAM Cuevo, Proyecto Construccion Modulo Educativo Angel Sandoval, correspondiente al pago de la planilla N2, segun la UPRE.</t>
  </si>
  <si>
    <t>J03204620001</t>
  </si>
  <si>
    <t>De: 00099024113 Transferencia en cumplimiento al DS N0913 de 15/06/2011 y el Convenio Intergubernativo de Financiamiento UPRE-CIF-IG/032/2016, suscrito entre la UPRE y el GAM Pampa Grande, Proyecto Construccion Tinglado con Cancha Polifuncional y 2 Aulas U.E. El Palmar  Comunidad Rio Blanco, corresp</t>
  </si>
  <si>
    <t>J03204630001</t>
  </si>
  <si>
    <t>De: 00099024113 Transferencia en cumplimiento al DS N0913 de 15/06/2011 y el Convenio Interinstitucional de Financiamiento UPRE-CIF-974/2013, suscrito entre la UPRE y el GAM Puerto Suarez, Proyecto Construccion Hospital San Juan de Dios  Municipio Puerto Suarez, correspondiente al pago de la planill</t>
  </si>
  <si>
    <t>J03204640001</t>
  </si>
  <si>
    <t>De: 00099024113 Transferencia en cumplimiento al DS N0913 de 15/06/2011 y el Convenio Intergubernativo de Financiamiento UPRE-CIF-IG/045/2016, suscrito entre la UPRE y el GAM El Carmen Rivero Torrez, Proyecto Construccion Tinglado y Cancha Polifuncional U.E. Santa Rosa - Bocaina, correspondiente al</t>
  </si>
  <si>
    <t>J03204910001</t>
  </si>
  <si>
    <t>De: 00099024113 Transferencia en cumplimiento al DS N0913 de 15/06/2011 y el Convenio Interinstitucional de Financiamiento UPRE-CIF-682/2014, suscrito entre la UPRE y el GAM Warnes, Proyecto Construccion Modulo Educativo Emilio Finot - Warnes, correspondiente al pago de la planilla N6 de avance y ci</t>
  </si>
  <si>
    <t>J03206130001</t>
  </si>
  <si>
    <t>De: 00099024113 Transferencia en cumplimiento al DS N0913 de 15/06/2011 y el Convenio Intergubernativo de Financiamiento UPRE-CIF-IG/236/2016, suscrito entre la UPRE y el GAM Villa Gualberto Villarroel, Proyecto Const. Tinglado y Graderias Unidad Educativa Duraznillo, correspondiente al pago de la p</t>
  </si>
  <si>
    <t>J03206140001</t>
  </si>
  <si>
    <t>J03206150001</t>
  </si>
  <si>
    <t>De: 00099024113 Transferencia en cumplimiento al DS N0913 de 15/06/2011 y el Convenio Interinstitucional de Financiamiento UPRE-CIF-108/2015, suscrito entre la UPRE y el GAM Puerto Villarroel, Proyecto Const. Centro de Salud Puerto Villarroel, correspondiente al pago de la planilla N3 de cierre, seg</t>
  </si>
  <si>
    <t>J03206160001</t>
  </si>
  <si>
    <t>De: 00099024113 Transferencia en cumplimiento al DS N0913 de 15/06/2011 y el Convenio Intergubernativo de Financiamiento UPRE-CIF-IG 255/2016, suscrito entre la UPRE y el GAM Cocapata, Proyecto Const. Aulas U.E. Choquecamata  Falsuri (Cocapata), correspondiente al pago de la planilla N4, segun la UP</t>
  </si>
  <si>
    <t>J03206170001</t>
  </si>
  <si>
    <t>De: 00099024113 Transferencia en cumplimiento al DS N0913 de 15/06/2011 y el Convenio Intergubernativo de Financiamiento UPRE-CIF-IG/144/2016, suscrito entre la UPRE y el GAM Chimore, Proyecto Construccion Puesto de Salud Senda F, correspondiente al pago de la planilla N2, segun la UPRE.</t>
  </si>
  <si>
    <t>J03206180001</t>
  </si>
  <si>
    <t>De: 00099024113 Transferencia en cumplimiento al DS N0913 de 15/06/2011 y el Convenio Intergubernativo de Financiamiento UPRE-CIF-IG/404/2015, suscrito entre la UPRE y el GAM de Coipasa proyecto Construccion Casa de Gobierno Municipio de Coipasa, correspondiente al pago de la planilla N 1, segun la</t>
  </si>
  <si>
    <t>J03206190001</t>
  </si>
  <si>
    <t>De: 00099024113 Transferencia en cumplimiento al DS N0913 de 15/06/2011 y el Convenio Intergubernativo de Financiamiento UPRE-CIF-IG/362/2016, suscrito entre la UPRE y el GAM de Villa Libertad Licoma proyecto Const. U.E. Modelo Villa Libertad Licoma, correspondiente al pago de la planilla N 2, segun</t>
  </si>
  <si>
    <t>J03206200001</t>
  </si>
  <si>
    <t>De: 00099024113 Transferencia en cumplimiento al DS N0913 de 15/06/2011 y el Convenio Intergubernativo de Financiamiento UPRE-CIF-IG 313/2016, suscrito entre la UPRE y el GAM de Vila Vila proyecto Construccion Unidad Educativa Sikimira, correspondiente al pago de la planilla N 3 de cierre , segun la</t>
  </si>
  <si>
    <t>J03206210001</t>
  </si>
  <si>
    <t>De: 00099024113 Transferencia en cumplimiento al DS N0913 de 15/06/2011 y el Convenio Intergubernativo de Financiamiento UPRE-CIF-IG 495/2016, suscrito entre la UPRE y el GAM de Tiquipaya proyecto Construccion Unidad Educativa Agrotecnica Chapisirca Tiquipaya, correspondiente al primer desembolso eq</t>
  </si>
  <si>
    <t>J03206220001</t>
  </si>
  <si>
    <t>De: 00099024113 Transferencia en cumplimiento al DS N0913 de 15/06/2011 y el Convenio Intergubernativo de Financiamiento UPRE-CIF-IG 485/2016, suscrito entre la UPRE y el GAM de Tiquipaya proyecto Construccion Unidad Educativa Tecnico Humanistico Roberto Cuadros, correspondiente al primer desembolso</t>
  </si>
  <si>
    <t>J03205710001</t>
  </si>
  <si>
    <t>De: 00099024113 Transferencia en cumplimiento al DS N0913 de 15/06/2011 y el Convenio Intergubernativo de Financiamiento UPRE-CIF-IG/108/2015, suscrito entre la UPRE y el GAM Ayo Ayo, Proyecto Const. Tinglado U.E. Jose Ballibian  Comunidad Alto Pomani, correspondiente al pago de la planilla N2 de ci</t>
  </si>
  <si>
    <t>J03206010001</t>
  </si>
  <si>
    <t>De: 00099024113 Transferencia en cumplimiento al DS N0913 de 15/06/2011 y el Convenio Intergubernativo de Financiamiento UPRE-CIF-IG/288/2016, suscrito entre la UPRE y el GAM Anzaldo, Proyecto Const. Tinglado en D-1 (Anzaldo), correspondiente al pago de la planilla N2 de cierre, segun la UPRE.</t>
  </si>
  <si>
    <t>J03206020001</t>
  </si>
  <si>
    <t>De: 00099024113 Transferencia en cumplimiento al DS N0913 de 15/06/2011 y el Convenio Intergubernativo de Financiamiento UPRE-CIF-IG/309/2016, suscrito entre la UPRE y el GAM Bolivar, Proyecto Const.  Tinglado, Cancha Multifuncional y Graderias Villa Verde, correspondiente al pago de la planilla N1,</t>
  </si>
  <si>
    <t>J03206030001</t>
  </si>
  <si>
    <t>De: 00099024113 Transferencia en cumplimiento al DS N0913 de 15/06/2011 y el Convenio Intergubernativo de Financiamiento UPRE-CIF-IG 270/2016, suscrito entre la UPRE y el GAM Arbieto, Proyecto Const.  Aulas U.E. 30 de Agosto Santa Rosa de Lima, correspondiente al pago de la planilla N3, segun la UPR</t>
  </si>
  <si>
    <t>J03206040001</t>
  </si>
  <si>
    <t>De: 00099024113 Transferencia en cumplimiento al DS N0913 de 15/06/2011 y el Convenio Intergubernativo de Financiamiento UPRE-CIF-IG/287/2016, suscrito entre la UPRE y el GAM Anzaldo, Proyecto Const. Aulas U.E. Soico, correspondiente al pago de la planilla N1 de avance y cierre, segun la UPRE.</t>
  </si>
  <si>
    <t>J03206050001</t>
  </si>
  <si>
    <t>De: 00099024113 Transferencia en cumplimiento al DS N0913 de 15/06/2011 y el Convenio Interinstitucional de Financiamiento UPRE-CIF-105/2015, suscrito entre la UPRE y el GAM Chimore,  Proyecto Const. Edificio Municipal Chimore, correspondiente al pago de la planilla N3, segun la UPRE.</t>
  </si>
  <si>
    <t>J03206060001</t>
  </si>
  <si>
    <t>De: 00099024113 Transferencia en cumplimiento al DS N0913 de 15/06/2011 y el Convenio Intergubernativo de Financiamiento UPRE-CIF-IG/237/2016, suscrito entre la UPRE y el GAM Villa Gualberto Villarroel, Proyecto Const. Tinglado y Graderias Unidad Educativa Rene Panoso Lara  Ura Yana Rumy, correspond</t>
  </si>
  <si>
    <t>J03206070001</t>
  </si>
  <si>
    <t>De: 00099024113 Transferencia en cumplimiento al DS N0913 de 15/06/2011 y el Convenio Interinstitucional de Financiamiento UPRE-CIF-124/2015, suscrito entre la UPRE y el GAM Chimore, Proyecto Const. Dos Aulas y Una Vivienda Escuela Pocoata, correspondiente al pago de la devolucion de retencion del 7</t>
  </si>
  <si>
    <t>J03206080001</t>
  </si>
  <si>
    <t>De: 00099024113 Transferencia en cumplimiento al DS N0913 de 15/06/2011 y el Convenio Intergubernativo de Financiamiento UPRE-CIF-IG 376/2015, suscrito entre la UPRE y el GAM Sicaya, Proyecto Construccion Bloque de Aulas Unidad Educativa Sicaya, correspondiente al pago de la planilla N3, segun la UP</t>
  </si>
  <si>
    <t>J03206090001</t>
  </si>
  <si>
    <t>De: 00099024113 Transferencia en cumplimiento al DS N0913 de 15/06/2011 y el Convenio Intergubernativo de Financiamiento UPRE-CIF-IG-357/2016, suscrito entre la UPRE y el GAM Pocona, Proyecto Construccion Puente Vehicular Yuraj Molino - Pilancho, correspondiente al pago de la planilla N2, segun la U</t>
  </si>
  <si>
    <t>J03206100001</t>
  </si>
  <si>
    <t>De: 00099024113 Transferencia en cumplimiento al DS N0913 de 15/06/2011 y el Convenio Intergubernativo de Financiamiento UPRE-CIF-IG/144/2015, suscrito entre la UPRE y el GAM Collana, Proyecto Const. Centro de Salud con Internacion Collana  L/Collana Capital, correspondiente al pago de la planilla N</t>
  </si>
  <si>
    <t>J03206110001</t>
  </si>
  <si>
    <t>De: 00099024113 Transferencia en cumplimiento al DS N0913 de 15/06/2011 y el Convenio Intergubernativo de Financiamiento UPRE-CIF-IG/264/2016, suscrito entre la UPRE y el GAM Tolata, Proyecto Const. Unidad Educativa Primaria San Antonio (Tolata), correspondiente al pago de la planilla N3 de cierre,</t>
  </si>
  <si>
    <t>J03206120001</t>
  </si>
  <si>
    <t>De: 00099024113 Transferencia en cumplimiento al DS N0913 de 15/06/2011 y el Convenio Intergubernativo de Financiamiento UPRE-CIF-IG/143/2015, suscrito entre la UPRE y el GAM Collana, Proyecto Const. Graderias y Camerinos Cancha de Futbol Uncallamaya  L/Comunidad Uncallamaya, correspondiente al pago</t>
  </si>
  <si>
    <t>J03207200001</t>
  </si>
  <si>
    <t>De: 00099024113 Transferencia en cumplimiento al DS N0913 de 15/06/2011 y el Convenio Intergubernativo de Financiamiento UPRE-CIF-IG/498/2016, suscrito entre la UPRE y el GAM de Monteagudo proyecto Construccion Tinglado Unidad Educativa El Rodeo - Monteagudo, correspondiente al primer desembolso equ</t>
  </si>
  <si>
    <t>J03207210001</t>
  </si>
  <si>
    <t>De: 00099024113 Transferencia en cumplimiento al DS N0913 de 15/06/2011 y el Convenio Intergubernativo de Financiamiento UPRE-CIF-IG 532/2016, suscrito entre la UPRE y el GAM de San Lucas proyecto Construccion Coliseo Cerrado Ocuri  San Lucas, correspondiente al primer desembolso equivalente al 20%</t>
  </si>
  <si>
    <t>J03207220001</t>
  </si>
  <si>
    <t>De: 00099024113 Transferencia en cumplimiento al DS N0913 de 15/06/2011 y el Convenio Intergubernativo de Financiamiento UPRE-CIF-IG 569/2016, suscrito entre la UPRE y el GAM de Tarabuco proyecto Construccion Cancha de Futbol con Cesped Sintetico y Graderias E.S.F.M. Simon Bolivar Cororo-Tarabuco, c</t>
  </si>
  <si>
    <t>S08819030002</t>
  </si>
  <si>
    <t>||TRANSFERENCIA DE FONDOS S/G. FORMULARIO, CITE' BUN174/17 DE LA FECHA (HRE-TSO-1338). DEVOLUCION DE RECURSOS DEL PROYECTO CONSTRUCCION COLISEO BELEN DE ANDAMARCA. A SOLICITUD DEL G.A.M. BELEN DE ANDAMARCA; LIBRETA 00099024113 BOLIVIA CAMBIA; BUN.</t>
  </si>
  <si>
    <t>J03206910001</t>
  </si>
  <si>
    <t>De: 00099024113 Transferencia en cumplimiento al DS N0913 de 15/06/2011 y el Convenio Intergubernativo de Financiamiento UPRE-CIF-IG/240/2016, suscrito entre la UPRE y el GAM Chimore, Proyecto Const. Tinglado Unidad Educativa La Mision, correspondiente al pago de la planilla N3 de cierre, segun la U</t>
  </si>
  <si>
    <t>J03206920001</t>
  </si>
  <si>
    <t>De: 00099024113 Transferencia en cumplimiento al DS N0913 de 15/06/2011 y el Convenio Intergubernativo de Financiamiento UPRE-CIF-IG/323/2016, suscrito entre la UPRE y el GAM Toco, Proyecto Construccion Puente Vehicular 1 Camino Toco  Toco Chimba, correspondiente al pago de la planilla N3, segun la</t>
  </si>
  <si>
    <t>J03206930001</t>
  </si>
  <si>
    <t>De: 00099024113 Transferencia en cumplimiento al DS N0913 de 15/06/2011 y el Convenio Intergubernativo de Financiamiento UPRE-CIF-IG/246/2016, suscrito entre la UPRE y el GAM Sicaya, Proyecto Const. Cancha Multifuncional Unidad Educativa Kara Kara, correspondiente al pago de la planilla N3 de cierre</t>
  </si>
  <si>
    <t>J03206950001</t>
  </si>
  <si>
    <t>De: 00099024113 Transferencia en cumplimiento al DS N0913 de 15/06/2011 y el Convenio Intergubernativo de Financiamiento UPRE-CIF-IG/247/2016, suscrito entre la UPRE y el GAM Sicaya, Proyecto Const. Cancha Multifuncional Unidad Educativa Higuerani, correspondiente al pago de la planilla N3 de cierre</t>
  </si>
  <si>
    <t>J03206970001</t>
  </si>
  <si>
    <t>De: 00099024113 Transferencia en cumplimiento al DS N0913 de 15/06/2011 y el Convenio Intergubernativo de Financiamiento UPRE-CIF-IG/248/2016, suscrito entre la UPRE y el GAM Sicaya, Proyecto Const. Puesto de Salud Corata, correspondiente al pago de la planilla N3 de cierre, segun la UPRE.</t>
  </si>
  <si>
    <t>J03206980001</t>
  </si>
  <si>
    <t>De: 00099024113 Transferencia en cumplimiento al DS N0913 de 15/06/2011 y el Convenio Intergubernativo de Financiamiento UPRE-CIF-IG/213/2015, suscrito entre la UPRE y el GAM Mizque, Proyecto Construccion Coliseo Multifuncional de Mizque, correspondiente al pago de la planilla N3, segun la UPRE.</t>
  </si>
  <si>
    <t>J03206990001</t>
  </si>
  <si>
    <t>De: 00099024113 Transferencia en cumplimiento al DS N0913 de 15/06/2011 y el Convenio Intergubernativo de Financiamiento UPRE-CIF-IG/304/2016, suscrito entre la UPRE y el GAM Vacas, Proyecto Const. Aulas Talleres P/ U.E. Toribio Claure, correspondiente al pago de la planilla N4, segun la UPRE.</t>
  </si>
  <si>
    <t>J03207000001</t>
  </si>
  <si>
    <t>De: 00099024113 Transferencia en cumplimiento al DS N0913 de 15/06/2011 y el Convenio Intergubernativo de Financiamiento UPRE-CIF-IG/241/2016, suscrito entre la UPRE y el GAM Chimore, Proyecto Const. Tinglado Unidad Educativa San Salvador, correspondiente al pago de la planilla N4 de cierre, segun l</t>
  </si>
  <si>
    <t>J03207010001</t>
  </si>
  <si>
    <t>De: 00099024113 Transferencia en cumplimiento al DS N0913 de 15/06/2011 y el Convenio Intergubernativo de Financiamiento UPRE-CIF-IG/327/2015, suscrito entre la UPRE y el GAM Puerto Villarroel, Proyecto Const. Puente Vehicular Potosi Sobre Arroyo Magarenos D-VI, correspondiente al pago de la devoluc</t>
  </si>
  <si>
    <t>J03207110001</t>
  </si>
  <si>
    <t>De: 00099024113 Transferencia en cumplimiento al DS N0913 de 15/06/2011 y el Convenio Intergubernativo de Financiamiento UPRE-CIF-IG 273/2016, suscrito entre la UPRE y el GAM Villa Tunari, Proyecto Construccion Dos Aulas U.E. San Juan  de Uriyuta  Comunidad Indigena Yuracare San Juan de Uriyuta  Dis</t>
  </si>
  <si>
    <t>J03207120001</t>
  </si>
  <si>
    <t>De: 00099024113 Transferencia en cumplimiento al DS N0913 de 15/06/2011 y el Convenio Intergubernativo de Financiamiento UPRE-CIF-IG 460/2016, suscrito entre la UPRE y el GAM Villa Gualberto Villarroel, Proyecto Construccion Cancha de Cesped Sintetico Yana Rumi, correspondiente al pago de la planill</t>
  </si>
  <si>
    <t>J03207130001</t>
  </si>
  <si>
    <t>De: 00099024113 Transferencia en cumplimiento al DS N0913 de 15/06/2011 y el Convenio Intergubernativo de Financiamiento UPRE-CIF-IG 255/2016, suscrito entre la UPRE y el GAM Cocapata, Proyecto Const. Aulas U.E. Choquecamata  Falsuri (Cocapata), correspondiente al pago de la planilla N5, segun la UP</t>
  </si>
  <si>
    <t>J03207140001</t>
  </si>
  <si>
    <t>De: 00099024113 Transferencia en cumplimiento al DS N0913 de 15/06/2011 y el Convenio Intergubernativo de Financiamiento UPRE-CIF-IG/148/2016, suscrito entre la UPRE y el GAM de Carangas proyecto Implementacion Cancha de Cesped Sintetico Municipio de Carangas, correspondiente al pago de la planilla</t>
  </si>
  <si>
    <t>J03207150001</t>
  </si>
  <si>
    <t>De: 00099024113 Transferencia en cumplimiento al DS N0913 de 15/06/2011 y el Convenio Interinstitucional de Financiamiento UPRE-CIF-0245/13, suscrito entre la UPRE y el GAM de Ayata proyecto Construccion Centro de Salud Ayata Safci con Camas, correspondiente al pago de la planilla N 8 de cierre, seg</t>
  </si>
  <si>
    <t>J03207160001</t>
  </si>
  <si>
    <t>De: 00099024113 Transferencia en cumplimiento al DS N0913 de 15/06/2011 y el Convenio Intergubernativo de Financiamiento UPRE-CIF-IG/165/2016, suscrito entre la UPRE y el GAM de Ichoca proyecto Construccion Cuatro Aulas y Direccion Unidad Educativa Elizardo Perez Comunidad Yacancachi, correspondient</t>
  </si>
  <si>
    <t>J03207170001</t>
  </si>
  <si>
    <t>De: 00099024113 Transferencia en cumplimiento al DS N0913 de 15/06/2011 y el Convenio Intergubernativo de Financiamiento UPRE-CIF-IG 0123/2016, suscrito entre la UPRE y el GAM de Quiabaya proyecto Const. Cancha Cesped Sintetico Los Pinos - Quiabaya, correspondiente al pago de la planilla N 2 de cier</t>
  </si>
  <si>
    <t>J03207180001</t>
  </si>
  <si>
    <t>De: 00099024113 Transferencia en cumplimiento al DS N0913 de 15/06/2011 y el Convenio Intergubernativo de Financiamiento UPRE-CIF-IG/161/2015, suscrito entre la UPRE y el GAM de Papel Pampa proyecto Construccion de Dos Aulas U.E. Pacollo-Pacollo, correspondiente al pago de la planilla N 2 de cierre,</t>
  </si>
  <si>
    <t>J03207190001</t>
  </si>
  <si>
    <t>De: 00099024113 Transferencia en cumplimiento al DS N0913 de 15/06/2011 y el Convenio Intergubernativo de Financiamiento UPRE-CIF-IG/002/2016, suscrito entre la UPRE y el GAM de San Buenaventura proyecto Const. Tinglado en U.E. Jose Manuel Pando  San Buenaventura, correspondiente al pago de la plani</t>
  </si>
  <si>
    <t>J03206430001</t>
  </si>
  <si>
    <t>De: 00099024113 Transferencia en cumplimiento al DS N0913 de 15/06/2011 y el Convenio Intergubernativo de Financiamiento UPRE-CIF-IG/054/2016, suscrito entre la UPRE y el GAM Vallegrande, Proyecto Construccion Tinglado y Graderias Unidad Educativa Chacopata, correspondiente al pago de la planilla N2</t>
  </si>
  <si>
    <t>J03206440001</t>
  </si>
  <si>
    <t>De: 00099024113 Transferencia en cumplimiento al DS N0913 de 15/06/2011 y el Convenio Intergubernativo de Financiamiento UPRE-CIF-IG/280/2016, suscrito entre la UPRE y el GAM Anzaldo, Proyecto Const. Aulas U.E. Huerta Mayu Alto, correspondiente al pago de la planilla N2 de cierre, segun la UPRE.</t>
  </si>
  <si>
    <t>J03206450001</t>
  </si>
  <si>
    <t>De: 00099024113 Transferencia en cumplimiento al DS N0913 de 15/06/2011 y el Convenio Intergubernativo de Financiamiento UPRE-CIF-IG/285/2016, suscrito entre la UPRE y el GAM Anzaldo, Proyecto Const. Tinglado con Graderias U.E. Thaqu Qasa, correspondiente al pago de la planilla N1 de avance y cierre</t>
  </si>
  <si>
    <t>J03206460001</t>
  </si>
  <si>
    <t>De: 00099024113 Transferencia en cumplimiento al DS N0913 de 15/06/2011 y el Convenio Intergubernativo de Financiamiento UPRE-CIF-IG/279/2016, suscrito entre la UPRE y el GAM Anzaldo, Proyecto Const. Aulas U.E. Padre Andres Moreno Torancali, correspondiente al pago de la planilla N2 de cierre, segun</t>
  </si>
  <si>
    <t>J03206470001</t>
  </si>
  <si>
    <t>De: 00099024113 Transferencia en cumplimiento al DS N0913 de 15/06/2011 y el Convenio Intergubernativo de Financiamiento UPRE-CIF-IG/258/2016, suscrito entre la UPRE y el GAM Tacachi, Proyecto Const. Cancha Multiple Tacachi, correspondiente al pago de la planilla N2 de cierre, segun la UPRE.</t>
  </si>
  <si>
    <t>J03206480001</t>
  </si>
  <si>
    <t>De: 00099024113 Transferencia en cumplimiento al DS N0913 de 15/06/2011 y el Convenio Intergubernativo de Financiamiento UPRE-CIF-IG/310/2016, suscrito entre la UPRE y el GAM Bolivar, Proyecto Const. Fronton Tipo I Municipio Bolivar, correspondiente al pago de la planilla N2, segun la UPRE.</t>
  </si>
  <si>
    <t>J03206560001</t>
  </si>
  <si>
    <t>De: 00099024113 Transferencia en cumplimiento al DS N0913 de 15/06/2011 y el Convenio Interinstitucional de Financiamiento UPRE-CIF 0270/2013, suscrito entre la UPRE y el GAM El Alto,  Proyecto Construccion Parque Vial Infantil Distrito 1  El Alto, correspondiente al pago de la planilla N3, segun la</t>
  </si>
  <si>
    <t>J03206550001</t>
  </si>
  <si>
    <t>De: 00099024113 Transferencia en cumplimiento al DS N0913 de 15/06/2011 y el Convenio Intergubernativo de Financiamiento UPRE-CIF-IG/056/2016, suscrito entre la UPRE y el GAM Vallegrande, Proyecto Construccion Tinglado y Graderias Unidad Educativa Santa Rosita, correspondiente al pago de la planilla</t>
  </si>
  <si>
    <t>J03206540001</t>
  </si>
  <si>
    <t>De: 00099024113 Transferencia en cumplimiento al DS N0913 de 15/06/2011 y el Convenio Intergubernativo de Financiamiento UPRE-CIF-IG/055/2016, suscrito entre la UPRE y el GAM Vallegrande, Proyecto Construccion Tinglado y Graderias Unidad Educativa Guadalupe, correspondiente al pago de la planilla N2</t>
  </si>
  <si>
    <t>J03206530001</t>
  </si>
  <si>
    <t>De: 00099024113 Transferencia en cumplimiento al DS N0913 de 15/06/2011 y el Convenio Intergubernativo de Financiamiento UPRE-CIF-IG/308/2016, suscrito entre la UPRE y el GAM Bolivar, Proyecto Const. Tinglado, Cancha Multifuncional y Graderias Llaytani, correspondiente al pago de la planilla N1, seg</t>
  </si>
  <si>
    <t>J03206520001</t>
  </si>
  <si>
    <t>De: 00099024113 Transferencia en cumplimiento al DS N0913 de 15/06/2011 y el Convenio Interinstitucional de Financiamiento UPRE-CIF-067/2014, suscrito entre la UPRE y el GAM Montero, Proyecto Construccion Cancha Fronton de 4 Campos y Graderias - Montero, correspondiente al pago de la planilla N5 de</t>
  </si>
  <si>
    <t>J03206510001</t>
  </si>
  <si>
    <t>De: 00099024113 Transferencia en cumplimiento al DS N0913 de 15/06/2011 y el Convenio Intergubernativo de Financiamiento UPRE-CIF-IG/234/2016, suscrito entre la UPRE y el GAM Capinota, Proyecto Const. Cancha y Graderias Estadio IRPA IRPA, correspondiente al pago de la planilla N2, segun la UPRE.</t>
  </si>
  <si>
    <t>J03206500001</t>
  </si>
  <si>
    <t>De: 00099024113 Transferencia en cumplimiento al DS N0913 de 15/06/2011 y el Convenio Interinstitucional de Financiamiento UPRE-CIF-157/2015, suscrito entre la UPRE y el GAM Colomi, Proyecto Const. U.E. Socrates Villazon D-1, correspondiente al pago de la planilla N2 de cierre, segun la UPRE.</t>
  </si>
  <si>
    <t>J03206490001</t>
  </si>
  <si>
    <t>De: 00099024113 Transferencia en cumplimiento al DS N0913 de 15/06/2011 y el Convenio Intergubernativo de Financiamiento UPRE-CIF-IG 316/2016, suscrito entre la UPRE y el GAM Independencia, Proyecto Construccion Internado U.E. Charahuayto D-8, correspondiente al pago de la planilla N4, segun la UPRE</t>
  </si>
  <si>
    <t>J03208170001</t>
  </si>
  <si>
    <t>De: 00099024113 Transferencia en cumplimiento al DS N0913 de 15/06/2011 y el Convenio Intergubernativo de Financiamiento UPRE-CIF-IG/492/2016, suscrito entre la UPRE y el GAM de Montero proyecto Construccion Estadio Plurinacional Muyurina  Mun. Mtr, correspondiente al primer desembolso equivalente a</t>
  </si>
  <si>
    <t>J03208090001</t>
  </si>
  <si>
    <t>De: 00099024113 Transferencia en cumplimiento al DS N0913 de 15/06/2011 y el Convenio Interinstitucional de Financiamiento UPRE-CIF-089/2015, suscrito entre la UPRE y el GAM Puerto Villarroel, Proyecto Construccion Puente Vehicular Condor, correspondiente al pago de la planilla N3 de cierre, segun l</t>
  </si>
  <si>
    <t>J03208080001</t>
  </si>
  <si>
    <t>De: 00099024113 Transferencia en cumplimiento al DS N0913 de 15/06/2011 y el Convenio Interinstitucional de Financiamiento UPRE-CIF 0309/13, suscrito entre la UPRE y el GAM Inquisivi, Proyecto Construccion Cancha Polifuncional con Tinglado U.E. Esperanza Nueva (Patochoco) - Inquisivi, correspondient</t>
  </si>
  <si>
    <t>J03208070001</t>
  </si>
  <si>
    <t>De: 00099024113 Transferencia en cumplimiento al DS N0913 de 15/06/2011 y el Convenio Intergubernativo de Financiamiento UPRE-CIF-IG/511/2015, suscrito entre la UPRE y el GAM Pelechuco, Proyecto Construccion Bloque de Aulas U.E. Antaquilla, correspondiente al pago de la planilla N2, segun la UPRE.</t>
  </si>
  <si>
    <t>J03208060001</t>
  </si>
  <si>
    <t>De: 00099024113 Transferencia en cumplimiento al DS N0913 de 15/06/2011 y el Convenio Interinstitucional de Financiamiento UPRE-CIF-1086/2013, suscrito entre la UPRE y el GAM San Javier,  Proyecto Construccion del Coliseo Municipal de San Javier, correspondiente al pago de la planilla N3, segun la U</t>
  </si>
  <si>
    <t>J03208050001</t>
  </si>
  <si>
    <t>De: 00099024113 Transferencia en cumplimiento al DS N0913 de 15/06/2011 y el Convenio Intergubernativo de Financiamiento UPRE-CIF-IG/214/2016, suscrito entre la UPRE y el GAM Coripata, Proyecto Construccion Tinglado Polifuncional U.E. San Felix - Arapata , correspondiente al pago de la planilla N2 d</t>
  </si>
  <si>
    <t>J03208040001</t>
  </si>
  <si>
    <t>De: 00099024113 Transferencia en cumplimiento al DS N0913 de 15/06/2011 y el Convenio Intergubernativo de Financiamiento UPRE-CIF-IG/351/2016, suscrito entre la UPRE y el GAM Copacabana, Proyecto Construccion 6 Aulas y Direccion U.E. Yumani  Isla del Sol, correspondiente al pago de la planilla N2 de</t>
  </si>
  <si>
    <t>J03208030001</t>
  </si>
  <si>
    <t>De: 00099024113 Transferencia en cumplimiento al DS N0913 de 15/06/2011 y el Convenio Intergubernativo de Financiamiento UPRE-CIF-IG 0283/2016, suscrito entre la UPRE y el GAM de Quiabaya proyecto Const. Tinglado U.E. Marcupata Com. Marcupata Quiabaya, correspondiente al pago de la planilla N 2 de c</t>
  </si>
  <si>
    <t>J03208020001</t>
  </si>
  <si>
    <t>De: 00099024113 Transferencia en cumplimiento al DS N0913 de 15/06/2011 y el Convenio Intergubernativo de Financiamiento UPRE-CIF-IG/358/2015, suscrito entre la UPRE y el GAM de de Laja proyecto Construccion Puente Vehicular Katari, correspondiente al pago de la planilla N 2, segun la UPRE.</t>
  </si>
  <si>
    <t>J03208010001</t>
  </si>
  <si>
    <t>De: 00099024113 Transferencia en cumplimiento al DS N0913 de 15/06/2011 y el Convenio Intergubernativo de Financiamiento UPRE-CIF-IG/158/2015, suscrito entre la UPRE y el GAM de Papel Pampa proyecto Const. de Dos Aulas y Una Direccion en la U. E. Colque Amaya Alta  Colque Amaya, correspondiente al p</t>
  </si>
  <si>
    <t>J03208000001</t>
  </si>
  <si>
    <t>De: 00099024113 Transferencia en cumplimiento al DS N0913 de 15/06/2011 y el Convenio Intergubernativo de Financiamiento UPRE-CIF-IG 125/2016, suscrito entre la UPRE y el GAM de Yanacachi proyecto Construccion Cancha Cesped Sintetico Chahuara (Yanacachi), correspondiente al pago de la planilla N 2,</t>
  </si>
  <si>
    <t>J03207990001</t>
  </si>
  <si>
    <t>De: 00099024113 Transferencia en cumplimiento al DS N0913 de 15/06/2011 y el Convenio Intergubernativo de Financiamiento UPRE-CIF-IG/159/2015, suscrito entre la UPRE y el GAM de Papel Pampa proyecto Const. de Dos Aulas y Una Direccion en la U. E. Pacifico  Papel Pampa, correspondiente al pago de la</t>
  </si>
  <si>
    <t>J03207980001</t>
  </si>
  <si>
    <t>De: 00099024113 Transferencia en cumplimiento al DS N0913 de 15/06/2011 y el Convenio Intergubernativo de Financiamiento UPRE-CIF-IG/494/2015, suscrito entre la UPRE y el GAM de Chuma proyecto Const. de Aulas Unidad Educativa Sococoni B, correspondiente al pago de la planilla N 2 de cierre, segun la</t>
  </si>
  <si>
    <t>J03207970001</t>
  </si>
  <si>
    <t>De: 00099024113 Transferencia en cumplimiento al DS N0913 de 15/06/2011 y el Convenio Intergubernativo de Financiamiento UPRE-CIF-IG/365/2015, suscrito entre la UPRE y el GAM de Carabuco proyecto Construccion Aulas Unidad Educativa Ursula Goyzueta, correspondiente al pago de la planilla N 2, segun l</t>
  </si>
  <si>
    <t>J03207960001</t>
  </si>
  <si>
    <t>J03207950001</t>
  </si>
  <si>
    <t>De: 00099024113 Transferencia en cumplimiento al DS N0913 de 15/06/2011 y el Convenio Intergubernativo de Financiamiento UPRE-CIF-IG/160/2015, suscrito entre la UPRE y el GAM de Papel Pampa proyecto Construccion de Dos Aulas en la U.E. Villa Esperanza-Colqueamaya, correspondiente al pago de la plani</t>
  </si>
  <si>
    <t>J03207940001</t>
  </si>
  <si>
    <t>De: 00099024113 Transferencia en cumplimiento al DS N0913 de 15/06/2011 y el Convenio Intergubernativo de Financiamiento UPRE-CIF-IG/502/2015, suscrito entre la UPRE y el GAM de Aucapata proyecto Construccion de Cancha Deportiva de Cesped Sintetico Aucapata, correspondiente al pago de la planilla N</t>
  </si>
  <si>
    <t>J03207930001</t>
  </si>
  <si>
    <t>De: 00099024113 Transferencia en cumplimiento al DS N0913 de 15/06/2011 y el Convenio Intergubernativo de Financiamiento UPRE-CIF-IG/126/2016, suscrito entre la UPRE y el GAM de Palos Blanco proyecto Construccion de 12 Aulas en la Unidad Educativa Inicua del Municipio de Palos Blanco, correspondient</t>
  </si>
  <si>
    <t>J03207920001</t>
  </si>
  <si>
    <t>De: 00099024113 Transferencia en cumplimiento al DS N0913 de 15/06/2011 y el Convenio Intergubernativo de Financiamiento UPRE-CIF-IG 156/2015, suscrito entre la UPRE y el GAM de Papel Pampa proyecto Construccion de Dos Aulas y Una Direccion en la Unidad Educativa Santos Marca Thola - Mollebamba, cor</t>
  </si>
  <si>
    <t>J03207910001</t>
  </si>
  <si>
    <t>De: 00099024113 Transferencia en cumplimiento al DS N0913 de 15/06/2011 y el Convenio Intergubernativo de Financiamiento UPRE-CIF-IG/124/2015, suscrito entre la UPRE y el GAM de Palca proyecto Construccion 8 Aulas U.E. Pedro Domingo Murillo I - Palca, correspondiente al pago de la planilla N 2 de ci</t>
  </si>
  <si>
    <t>J03209260001</t>
  </si>
  <si>
    <t>De: 00099024113 Transferencia en cumplimiento al DS N0913 de 15/06/2011 y el Convenio Intergubernativo de Financiamiento UPRE-CIF-IG/095/2015, suscrito entre la UPRE y el GAM de San Pablo de Lipez proyecto Construccion Dos Aulas, Direccion y Banos Unidad Educativa Eduardo Avaroa de Cerrillos, corres</t>
  </si>
  <si>
    <t>J03209270001</t>
  </si>
  <si>
    <t>De: 00099024113 Transferencia en cumplimiento al DS N0913 de 15/06/2011 y el Convenio Intergubernativo de Financiamiento UPRE-CIF-IG/523/2016, suscrito entre la UPRE y el GAM de Cocapata proyecto Construccion Centro de Salud con Internacion Comunidad de Choro, correspondiente al primer desembolso eq</t>
  </si>
  <si>
    <t>J03209280001</t>
  </si>
  <si>
    <t>De: 00099024113 Transferencia en cumplimiento al DS N0913 de 15/06/2011 y el Convenio Intergubernativo de Financiamiento UPRE-CIF-IG/522/2016, suscrito entre la UPRE y el GAM de Cocapata proyecto Construccion Colegio Modelo U.E. Icari - Cocapata, correspondiente al primer desembolso equivalente al 2</t>
  </si>
  <si>
    <t>J03209350001</t>
  </si>
  <si>
    <t>De: 00099024113 Transferencia en cumplimiento al DS N0913 de 15/06/2011 y el Convenio Intergubernativo de Financiamiento UPRE-CIF-IG/176/2015, suscrito entre la UPRE y el GAM de Jesus de Machaca proyecto Const. Cinco Aulas y Direccion en la Unidad Educativa Chama  Comunidad Chama, correspondiente al</t>
  </si>
  <si>
    <t>J03209360001</t>
  </si>
  <si>
    <t>De: 00099024113 Transferencia en cumplimiento al DS N0913 de 15/06/2011 y el Convenio Intergubernativo de Financiamiento UPRE-CIF-IG 003/2016, suscrito entre la UPRE y el GAM de San Buenaventura proyecto Const. Tinglado en U.E. San Buenaventura, correspondiente al pago de la planilla N 2 de cierre,</t>
  </si>
  <si>
    <t>J03209090001</t>
  </si>
  <si>
    <t>De: 00099024113 Transferencia en cumplimiento al DS N0913 de 15/06/2011 y el Convenio Intergubernativo de Financiamiento UPRE-CIF-IG/122/2015, suscrito entre la UPRE y el GAM de Chacarilla proyecto Const. Comedor, Cocina y Sala de Computacion U.E. Franz Tamayo, correspondiente al pago de la planilla</t>
  </si>
  <si>
    <t>J03209100001</t>
  </si>
  <si>
    <t>De: 00099024113 Transferencia en cumplimiento al DS N0913 de 15/06/2011 y el Convenio Intergubernativo de Financiamiento UPRE-CIF-IG/169/2015, suscrito entre la UPRE y el GAM de Malla proyecto Implementacion Cancha Cesped Sintetico Malla, correspondiente al pago de la planilla N 1 de cierre, segun l</t>
  </si>
  <si>
    <t>J03209110001</t>
  </si>
  <si>
    <t>De: 00099024113 Transferencia en cumplimiento al DS N0913 de 15/06/2011 y el Convenio Interinstitucional de Financiamiento UPRE-CIF-361/2014, suscrito entre la UPRE y el GAM de Caranavi proyecto Construccion 6 Aulas y Vivienda para Maestros U.E. Mariscal Andres de Santa Cruz - Caranavi, correspondie</t>
  </si>
  <si>
    <t>J03209120001</t>
  </si>
  <si>
    <t>J03209130001</t>
  </si>
  <si>
    <t>De: 00099024113 Transferencia en cumplimiento al DS N0913 de 15/06/2011 y el Convenio Interinstitucional de Financiamiento UPRE-CIF-011/2015, suscrito entre la UPRE y el GAM de Escoma proyecto Construccion de Nuevas Aulas Unidad Educativa San Jose Primaria Secundaria, correspondiente al pago de la p</t>
  </si>
  <si>
    <t>J03209140001</t>
  </si>
  <si>
    <t>J03209150001</t>
  </si>
  <si>
    <t>De: 00099024113 Transferencia en cumplimiento al DS N0913 de 15/06/2011 y el Convenio Interinstitucional de Financiamiento UPRE-CIF-0404/13, suscrito entre la UPRE y el GAM de Cajuata proyecto Construccion Unidad Educativa Miguillas - Cajuata, correspondiente al pago de la planilla N 8 de cierre, se</t>
  </si>
  <si>
    <t>J03209160001</t>
  </si>
  <si>
    <t>De: 00099024113 Transferencia en cumplimiento al DS N0913 de 15/06/2011 y el Convenio Intergubernativo de Financiamiento UPRE-CIF-IG/193/2016, suscrito entre la UPRE y el GAM de Villa Libertad Licoma proyecto Construccion Tinglado U.E. Tirco - Licoma, correspondiente al pago de la planilla N 3 de ci</t>
  </si>
  <si>
    <t>J03209170001</t>
  </si>
  <si>
    <t>De: 00099024113 Transferencia en cumplimiento al DS N0913 de 15/06/2011 y el Convenio Intergubernativo de Financiamiento UPRE-CIF-IG/201/2015, suscrito entre la UPRE y el GAM de Desaguadero proyecto Construccion Seis Aulas Unidad Educativa Simon Bolivar, correspondiente al pago de la planilla N 2 de</t>
  </si>
  <si>
    <t>J03209180001</t>
  </si>
  <si>
    <t>De: 00099024113 Transferencia en cumplimiento al DS N0913 de 15/06/2011 y el Convenio Intergubernativo de Financiamiento UPRE-CIF-IG/202/2015, suscrito entre la UPRE y el GAM de Desaguadero proyecto Construccion Seis Aulas Unidad Educativa San Juan Huancollo, correspondiente al pago de la planilla N</t>
  </si>
  <si>
    <t>J03209190001</t>
  </si>
  <si>
    <t>De: 00099024113 Transferencia en cumplimiento al DS N0913 de 15/06/2011 y el Convenio Intergubernativo de Financiamiento UPRE-CIF-IG/110/2015, suscrito entre la UPRE y el GAM de Ayo Ayo proyecto Const. Tinglado U.E. Calacachi  Comunidad Calacachi, correspondiente al pago de la planilla N 2 de cierre</t>
  </si>
  <si>
    <t>J03209200001</t>
  </si>
  <si>
    <t>De: 00099024113 Transferencia en cumplimiento al DS N0913 de 15/06/2011 y el Convenio Intergubernativo de Financiamiento UPRE-CIF-IG/488/2015, suscrito entre la UPRE y el GAM de Huachacalla proyecto Construccion Tinglado y Cancha Polifuncional Litoral I, correspondiente al pago de la planilla N 2, s</t>
  </si>
  <si>
    <t>J03209210001</t>
  </si>
  <si>
    <t>De: 00099024113 Transferencia en cumplimiento al DS N0913 de 15/06/2011 y el Convenio Intergubernativo de Financiamiento UPRE-CIF-IG/323/2015, suscrito entre la UPRE y el GAM de Viacha proyecto Construccion Unidad Educativa Tecnico Humanistico 6 de Junio  Distrito  - 7, correspondiente al pago de la</t>
  </si>
  <si>
    <t>J03209220001</t>
  </si>
  <si>
    <t>De: 00099024113 Transferencia en cumplimiento al DS N0913 de 15/06/2011 y el Convenio Intergubernativo de Financiamiento UPRE-CIF-IG/325/2015, suscrito entre la UPRE y el GAM de Viacha proyecto Construccion Unidad Educativa Achica Arriba Distrito - 3, correspondiente al pago de la planilla N 3, segu</t>
  </si>
  <si>
    <t>J03209230001</t>
  </si>
  <si>
    <t>De: 00099024113 Transferencia en cumplimiento al DS N0913 de 15/06/2011 y el Convenio Interinstitucional de Financiamiento UPRE-CIF-010/2015, suscrito entre la UPRE y el GAM de Escoma proyecto Construccion de Nuevas Aulas Unidad Educativa Escoma, correspondiente al pago de la planilla N 4 de cierre,</t>
  </si>
  <si>
    <t>J03209240001</t>
  </si>
  <si>
    <t>De: 00099024113 Transferencia en cumplimiento al DS N0913 de 15/06/2011 y el Convenio Interinstitucional de Financiamiento UPRE-CIF-0657/13, suscrito entre la UPRE y el GAM de Atocha proyecto Construccion Infraestructura Alcaldia Municipal de Atocha, correspondiente al pago de la planilla N 5 de cie</t>
  </si>
  <si>
    <t>J03209250001</t>
  </si>
  <si>
    <t>J03208550001</t>
  </si>
  <si>
    <t>J03208560001</t>
  </si>
  <si>
    <t>De: 00099024113 Transferencia en cumplimiento al DS N0913 de 15/06/2011 y el Convenio Intergubernativo de Financiamiento UPRE-CIF-IG/150/2015, suscrito entre la UPRE y el GAM de Yaco proyecto Const. Diez Aulas Unidad Educativa German Busch de Tablachaca - Yaco, correspondiente al pago de la planilla</t>
  </si>
  <si>
    <t>J03208570001</t>
  </si>
  <si>
    <t>De: 00099024113 Transferencia en cumplimiento al DS N0913 de 15/06/2011 y el Convenio Interinstitucional de Financiamiento UPRE-CIF-0606/13, suscrito entre la UPRE y el GAM de Calacoto proyecto Construccion Casa de Gobierno Municipal Calacoto, correspondiente al pago de la planilla N 3 de cierre, se</t>
  </si>
  <si>
    <t>J03208580001</t>
  </si>
  <si>
    <t>De: 00099024113 Transferencia en cumplimiento al DS N0913 de 15/06/2011 y el Convenio Intergubernativo de Financiamiento UPRE-CIF-IG/149/2015, suscrito entre la UPRE y el GAM de Luribay proyecto Const. de 6 Aulas U.E. Rvdo. Leoncio Victor Arauzo, correspondiente al pago de la planilla N 3 de cierre,</t>
  </si>
  <si>
    <t>J03208590001</t>
  </si>
  <si>
    <t>J03208600001</t>
  </si>
  <si>
    <t>De: 00099024113 Transferencia en cumplimiento al DS N0913 de 15/06/2011 y el Convenio Intergubernativo de Financiamiento UPRE-CIF-IG 004/2016, suscrito entre la UPRE y el GAM de San Buenaventura proyecto Const. Tinglado en U.E. 16 de Julio  San Buenaventura, correspondiente al pago de la planilla N</t>
  </si>
  <si>
    <t>J03208610001</t>
  </si>
  <si>
    <t>De: 00099024113 Transferencia en cumplimiento al DS N0913 de 15/06/2011 y el Convenio Intergubernativo de Financiamiento UPRE-CIF-IG 005/2016, suscrito entre la UPRE y el GAM de San Buenaventura proyecto Const. Tinglado en U.E. Tumupasa A -  San Buenaventura, correspondiente al pago de la planilla N</t>
  </si>
  <si>
    <t>J03208620001</t>
  </si>
  <si>
    <t>De: 00099024113 Transferencia en cumplimiento al DS N0913 de 15/06/2011 y el Convenio Intergubernativo de Financiamiento UPRE-CIF-IG/210/2015, suscrito entre la UPRE y el GAM de Calacoto proyecto Construccion 2 Aulas U.E. Simon Bolivar de Calacoto (Calacoto), correspondiente al pago de la planilla N</t>
  </si>
  <si>
    <t>J03209020001</t>
  </si>
  <si>
    <t>De: 00099024113 Transferencia en cumplimiento al DS N0913 de 15/06/2011 y el Convenio Intergubernativo de Financiamiento UPRE-CIF-IG/168/2016, suscrito entre la UPRE y el GAM de Coripata proyecto Construccion Coliseo Cerrado Umamarca, correspondiente al pago de la planilla N 3, segun la UPRE.</t>
  </si>
  <si>
    <t>J03209030001</t>
  </si>
  <si>
    <t>De: 00099024113 Transferencia en cumplimiento al DS N0913 de 15/06/2011 y el Convenio Intergubernativo de Financiamiento UPRE-CIF-IG/489/2015, suscrito entre la UPRE y el GAM de Huachacalla proyecto Construccion Tinglado y Cancha Polifuncional Litoral II, correspondiente al pago de la planilla N 2,</t>
  </si>
  <si>
    <t>J03209050001</t>
  </si>
  <si>
    <t>De: 00099024113 Transferencia en cumplimiento al DS N0913 de 15/06/2011 y el Convenio Intergubernativo de Financiamiento UPRE-CIF-IG 167/2016, suscrito entre la UPRE y el GAM de Tacacoma proyecto Construccion de Aulas Unidad Educativa Chumisa, correspondiente al pago de la planilla N 3, segun la UPR</t>
  </si>
  <si>
    <t>J03209070001</t>
  </si>
  <si>
    <t>De: 00099024113 Transferencia en cumplimiento al DS N0913 de 15/06/2011 y el Convenio Intergubernativo de Financiamiento UPRE-CIF-IG/355/2015, suscrito entre la UPRE y el GAM de General Juan Jose Perez proyecto Construccion Bloque de Aulas U.E. Isqani (Amarete) - Charazani, correspondiente al pago d</t>
  </si>
  <si>
    <t>J03209080001</t>
  </si>
  <si>
    <t>De: 00099024113 Transferencia en cumplimiento al DS N0913 de 15/06/2011 y el Convenio Intergubernativo de Financiamiento UPRE-CIF-IG/171/2015, suscrito entre la UPRE y el GAM de Achocalla proyecto Construccion Coliseo Cerrado Achocalla, correspondiente al pago de la planilla N 2, segun la UPRE.</t>
  </si>
  <si>
    <t>J03209870001</t>
  </si>
  <si>
    <t>De: 00099024113 Transferencia en cumplimiento al DS N0913 de 15/06/2011 y el Convenio Intergubernativo de Financiamiento UPRE-CIF-IG 005/2017, suscrito entre la UPRE y el GAM Machareti, Proyecto: Construccion Cesped Sintetico mas Graderias IVO - Machareti, correspondiente al pago del 20% de anticipo</t>
  </si>
  <si>
    <t>J03209860001</t>
  </si>
  <si>
    <t>De: 00099024113 Transferencia en cumplimiento al DS N0913 de 15/06/2011 y el Convenio Intergubernativo de Financiamiento UPRE-CIF-IG 006/2017, suscrito entre la UPRE y el GAM de Gutierrez proyecto Const. Tinglado Polifuncional Capitania Kaaguasu, correspondiente al primer desembolso equivalente al 2</t>
  </si>
  <si>
    <t>J03209850001</t>
  </si>
  <si>
    <t>De: 00099024113 Transferencia en cumplimiento al DS N0913 de 15/06/2011 y el Convenio Intergubernativo de Financiamiento UPRE-CIF-IG 007/2017, suscrito entre la UPRE y el GAM de Gutierrez proyecto Const. Centro Municipal de Apoyo a la Produccion para los Pueblos Guaranies, correspondiente al primer</t>
  </si>
  <si>
    <t>J03209580001</t>
  </si>
  <si>
    <t>De: 00099024113 Transferencia en cumplimiento al DS N0913 de 15/06/2011 y el Convenio Intergubernativo de Financiamiento UPRE-CIF-IG/063/2015, suscrito entre la UPRE y el GAM de Tahua proyecto Construccion Bloque de Aulas U.E. John Fitzgerald Kennedy - Tahua, correspondiente al pago de la planilla N</t>
  </si>
  <si>
    <t>J03209570001</t>
  </si>
  <si>
    <t>J03209560001</t>
  </si>
  <si>
    <t>De: 00099024113 Transferencia en cumplimiento al DS N0913 de 15/06/2011 y el Convenio Intergubernativo de Financiamiento UPRE-CIF-IG/089/2015, suscrito entre la UPRE y el GAM de Chuquihuta proyecto Construccion Tinglado Unidad educativa Mikani, correspondiente al pago de la planilla N 1 de cierre, s</t>
  </si>
  <si>
    <t>J03209550001</t>
  </si>
  <si>
    <t>De: 00099024113 Transferencia en cumplimiento al DS N0913 de 15/06/2011 y el Convenio Intergubernativo de Financiamiento UPRE-CIF-IG 501/2015, suscrito entre la UPRE y el GAD de Tarija proyecto Construccion Puente Vehicular Tolomosa Oeste, correspondiente al pago de la planilla N 1, segun la UPRE.</t>
  </si>
  <si>
    <t>J03209540001</t>
  </si>
  <si>
    <t>De: 00099024113 Transferencia en cumplimiento al DS N0913 de 15/06/2011 y el Convenio Interinstitucional de Financiamiento UPRE-CIF-140/2015, suscrito entre la UPRE y el GAM de Villamontes proyecto Construccion Centro de Salud Barrio Bolivar, correspondiente al pago de la planilla N 2, segun la UPRE</t>
  </si>
  <si>
    <t>J03209530001</t>
  </si>
  <si>
    <t>De: 00099024113 Transferencia en cumplimiento al DS N0913 de 15/06/2011 y el Convenio Interinstitucional de Financiamiento UPRE-CIF-652/2014, suscrito entre la UPRE y el GAM de Carapari proyecto Construccion de Cancha de Futbol San Alberto, correspondiente al pago de la planilla N 4, segun la UPRE.</t>
  </si>
  <si>
    <t>J03209520001</t>
  </si>
  <si>
    <t>De: 00099024113 Transferencia en cumplimiento al DS N0913 de 15/06/2011 y el Convenio Interinstitucional de Financiamiento UPRE-CIF-159/12, suscrito entre la UPRE y el GAM de Yacuiba proyecto Construccion Coliseo Deportivo  Municipio de Yacuiba, correspondiente al pago de la planilla N 15 de cierre,</t>
  </si>
  <si>
    <t>J03209510001</t>
  </si>
  <si>
    <t>De: 00099024113 Transferencia en cumplimiento al DS N0913 de 15/06/2011 y el Convenio Intergubernativo de Financiamiento UPRE-CIF-IG/150/2015, suscrito entre la UPRE y el GAM de Yaco proyecto Const. Diez Aulas Unidad Educativa German Busch de Tablachaca Yaco, correspondiente al pago de la planilla N</t>
  </si>
  <si>
    <t>J03209500001</t>
  </si>
  <si>
    <t>J03209490001</t>
  </si>
  <si>
    <t>De: 00099024113 Transferencia en cumplimiento al DS N0913 de 15/06/2011 y el Convenio Intergubernativo de Financiamiento UPRE-CIF-IG/115/2015, suscrito entre la UPRE y el GAM de Acasio proyecto Construccion Bloque de Aulas Unidad Educativa Jose Rivera, correspondiente al pago de la planilla N 5 de c</t>
  </si>
  <si>
    <t>J03209480001</t>
  </si>
  <si>
    <t>De: 00099024113 Transferencia en cumplimiento al DS N0913 de 15/06/2011 y el Convenio Intergubernativo de Financiamiento UPRE-CIF-IG/090/2015, suscrito entre la UPRE y el GAM de Tupiza proyecto Construccion Aulas Unidad Educativa 26 de Agosto, correspondiente al pago de la planilla N 3 de cierre, se</t>
  </si>
  <si>
    <t>J03209470001</t>
  </si>
  <si>
    <t>De: 00099024113 Transferencia en cumplimiento al DS N0913 de 15/06/2011 y el Convenio Interinstitucional de Financiamiento UPRE-CIF-672/2014, suscrito entre la UPRE y el GAM de Huatajata proyecto Construccion Bloque de Aulas y Tinglado U.E. Sancajahuira - Huatajata, correspondiente al pago de la pla</t>
  </si>
  <si>
    <t>J03209460001</t>
  </si>
  <si>
    <t>J03210530001</t>
  </si>
  <si>
    <t>De: 00099024113 Transferencia en cumplimiento al DS N0913 de 15/06/2011 y el Convenio Intergubernativo de Financiamiento UPRE-CIF-IG 368/2016, suscrito entre la UPRE y el GAM de Carapari proyecto Construccion Reorganizacion Mercado Municipal Carapari, correspondiente al pago de la planilla N 1, segu</t>
  </si>
  <si>
    <t>J03210520001</t>
  </si>
  <si>
    <t>De: 00099024113 Transferencia en cumplimiento al DS N0913 de 15/06/2011 y el Convenio Intergubernativo de Financiamiento UPRE-CIF-IG/339/2016, suscrito entre la UPRE y el GAM de La Asunta proyecto Const. 15 Aulas y Tinglado U.E. Charia, correspondiente al pago de la planilla N 2, segun la UPRE.</t>
  </si>
  <si>
    <t>J03210510001</t>
  </si>
  <si>
    <t>De: 00099024113 Transferencia en cumplimiento al DS N0913 de 15/06/2011 y el Convenio Intergubernativo de Financiamiento UPRE-CIF-IG/320/2015, suscrito entre la UPRE y el GAM de Potosi proyecto Construccion Bloque Aulas, Direcciones, Biblioteca y Cancha U.E. Don Bosco B, correspondiente al pago de l</t>
  </si>
  <si>
    <t>J03210500001</t>
  </si>
  <si>
    <t>De: 00099024113 Transferencia en cumplimiento al DS N0913 de 15/06/2011 y el Convenio Intergubernativo de Financiamiento UPRE-CIF-IG/179/2015, suscrito entre la UPRE y el GAM de Santiago de Callapa proyecto Construccion Plaza Principal Callapa, correspondiente al pago de la planilla N 2 de cierre, s</t>
  </si>
  <si>
    <t>J03210490001</t>
  </si>
  <si>
    <t>De: 00099024113 Transferencia en cumplimiento al DS N0913 de 15/06/2011 y el Convenio Intergubernativo de Financiamiento UPRE-CIF-IG/127/2015, suscrito entre la UPRE y el GAM de San Pedro de Curahuara proyecto Construccion de Un Aula de Computacion U.E. Hernando Siles, correspondiente al pago de la</t>
  </si>
  <si>
    <t>J03210480001</t>
  </si>
  <si>
    <t>De: 00099024113 Transferencia en cumplimiento al DS N0913 de 15/06/2011 y el Convenio Intergubernativo de Financiamiento UPRE-CIF-IG/184/2015, suscrito entre la UPRE y el GAM de San Andres de Machaca proyecto Construccion de Tinglado U.E. San Andres de Machaca, correspondiente al pago de la planilla</t>
  </si>
  <si>
    <t>J03210470001</t>
  </si>
  <si>
    <t>J03210460001</t>
  </si>
  <si>
    <t>De: 00099024113 Transferencia en cumplimiento al DS N0913 de 15/06/2011 y el Convenio Intergubernativo de Financiamiento UPRE-CIF-IG/276/2015, suscrito entre la UPRE y el GAM de Baures proyecto Construccion Bloque Materno Infantil Hospital Hugo Banzer Suarez - Baures, correspondiente al pago de la p</t>
  </si>
  <si>
    <t>J03210450001</t>
  </si>
  <si>
    <t>De: 00099024113 Transferencia en cumplimiento al DS N0913 de 15/06/2011 y el Convenio Intergubernativo de Financiamiento UPRE-CIF-IG/062/2015, suscrito entre la UPRE y el GAM de Llica proyecto Construccion Unidad Educativa Litoral Llica, correspondiente al pago de la planilla N 8, segun la UPRE.</t>
  </si>
  <si>
    <t>J03210440001</t>
  </si>
  <si>
    <t>J03210430001</t>
  </si>
  <si>
    <t>J03210420001</t>
  </si>
  <si>
    <t>J03210410001</t>
  </si>
  <si>
    <t>De: 00099024113 Transferencia en cumplimiento al DS N0913 de 15/06/2011 y el Convenio Intergubernativo de Financiamiento UPRE-CIF-IG 450/2015, suscrito entre la UPRE y el GAM de Huacaraje proyecto Construccion Plaza El Carmen - Huacaraje, correspondiente al pago de la planilla N 4, segun la UPRE.</t>
  </si>
  <si>
    <t>J03210400001</t>
  </si>
  <si>
    <t>De: 00099024113 Transferencia en cumplimiento al DS N0913 de 15/06/2011 y el Convenio Intergubernativo de Financiamiento UPRE-CIF-IG 005/2016, suscrito entre la UPRE y el GAM de San Buenaventura proyecto Const. Tinglado en U.E. Tumupasa A  San Buenaventura, correspondiente al pago de la planilla N 2</t>
  </si>
  <si>
    <t>J03210390001</t>
  </si>
  <si>
    <t>De: 00099024113 Transferencia en cumplimiento al DS N0913 de 15/06/2011 y el Convenio Intergubernativo de Financiamiento UPRE-CIF-IG/350/2015, suscrito entre la UPRE y el GAM de Copacabana proyecto Construccion 6 Aulas y Direccion U.E. 16 de Julio - Locka, correspondiente al pago de la planilla N 3</t>
  </si>
  <si>
    <t>J03210380001</t>
  </si>
  <si>
    <t>De: 00099024113 Transferencia en cumplimiento al DS N0913 de 15/06/2011 y el Convenio Interinstitucional de Financiamiento UPRE-CIF-92/12, suscrito entre la UPRE y el GAD de Tarija proyecto Construccion Estadio Provincial de Yacuiba Fase II, correspondiente al pago de la planilla N 27, segun la UPRE</t>
  </si>
  <si>
    <t>J03210370001</t>
  </si>
  <si>
    <t>De: 00099024113 Transferencia en cumplimiento al DS N0913 de 15/06/2011 y el Convenio Intergubernativo de Financiamiento UPRE-CIF-IG/279/2015, suscrito entre la UPRE y el GAM de San Ramon proyecto Construccion Villa Olimpica San Ramon, correspondiente al pago de la planilla N 3, segun la UPRE.</t>
  </si>
  <si>
    <t>J03210360001</t>
  </si>
  <si>
    <t>De: 00099024113 Transferencia en cumplimiento al DS N0913 de 15/06/2011 y el Convenio Intergubernativo de Financiamiento UPRE-CIF-IG 450/2015, suscrito entre la UPRE y el GAM de Huacaraje proyecto Construccion Plaza El Carmen - Huacaraje, correspondiente al pago de la planilla N 3, segun la UPRE.</t>
  </si>
  <si>
    <t>J03211230001</t>
  </si>
  <si>
    <t>De: 00099024113 Transferencia en cumplimiento al DS N0913 de 15/06/2011 y el Convenio Intergubernativo de Financiamiento UPRE-CIF-IG/405/2015, suscrito entre la UPRE y el GAM Yunguyo del Litoral, Proyecto Construccion Unidad Educativa General Jose Ballivian, correspondiente al pago de la planilla N3</t>
  </si>
  <si>
    <t>J03211240001</t>
  </si>
  <si>
    <t>De: 00099024113 Transferencia en cumplimiento al DS N0913 de 15/06/2011 y el Convenio Intergubernativo de Financiamiento UPRE-CIF-IG 022/2015, suscrito entre la UPRE y el GAM Puerto Rico, Proyecto Construccion Balneario Turistico Puerto Rico, correspondiente al pago de la planilla N1, segun la UPRE.</t>
  </si>
  <si>
    <t>J03211250001</t>
  </si>
  <si>
    <t>De: 00099024113 Transferencia en cumplimiento al DS N0913 de 15/06/2011 y el Convenio Intergubernativo de Financiamiento UPRE-CIF-IG/011/2015, suscrito entre la UPRE y el GAM Ingavi, Proyecto Construccion Tinglado Polifuncional con Graderia U.E. Humaitha Comunidad Humaitha, correspondiente al pago d</t>
  </si>
  <si>
    <t>J03211260001</t>
  </si>
  <si>
    <t>De: 00099024113 Transferencia en cumplimiento al DS N0913 de 15/06/2011 y el Convenio Intergubernativo de Financiamiento UPRE-CIF-IG/014/2015, suscrito entre la UPRE y el GAM Ingavi, Proyecto Construccion Vivienda para Medicos Comunidad Ingavi, correspondiente al pago de la planilla N2 de cierre, se</t>
  </si>
  <si>
    <t>J03211270001</t>
  </si>
  <si>
    <t>De: 00099024113 Transferencia en cumplimiento al DS N0913 de 15/06/2011 y el Convenio Intergubernativo de Financiamiento UPRE-CIF-IG/012/2015, suscrito entre la UPRE y el GAM Ingavi, Proyecto Construccion Tinglado Polifuncional con Graderia U.E. Ingavi, correspondiente al pago de la planilla N2 de c</t>
  </si>
  <si>
    <t>J03211280001</t>
  </si>
  <si>
    <t>De: 00099024113 Transferencia en cumplimiento al DS N0913 de 15/06/2011 y el Convenio Intergubernativo de Financiamiento UPRE-CIF-IG/407/2015, suscrito entre la UPRE y el GAM Belen de Andamarca, Proyecto Construccion Laboratorios y Talleres Unidad Educativa Simon Bolivar  Belen de Andamarca (Municip</t>
  </si>
  <si>
    <t>J03211170001</t>
  </si>
  <si>
    <t>De: 00099024113 Transferencia en cumplimiento al DS N0913 de 15/06/2011 y el Convenio Interinstitucional de Financiamiento UPRE-CIF 0237/13, suscrito entre la UPRE y el GAM de Quime proyecto Construccion Mercado Quime, correspondiente al pago de la planilla N 6 de cierre, segun la UPRE.</t>
  </si>
  <si>
    <t>J03211190001</t>
  </si>
  <si>
    <t>De: 00099024113 Transferencia en cumplimiento al DS N0913 de 15/06/2011 y el Convenio Intergubernativo de Financiamiento UPRE-CIF-IG/132/2015, suscrito entre la UPRE y el GAM de Calamarca proyecto Construccion Palacio Consistorial Calamarca, correspondiente al pago de la planilla N 3, segun la UPRE.</t>
  </si>
  <si>
    <t>J03211200001</t>
  </si>
  <si>
    <t>De: 00099024113 Transferencia en cumplimiento al DS N0913 de 15/06/2011 y el Convenio Intergubernativo de Financiamiento UPRE-CIF-IG/023/2015, suscrito entre la UPRE y el GAM de San Lorenzo proyecto Construccion Tinglado y Polifuncional con Graderias U. E. 12 de Octubre Com. Santa Elena, correspondi</t>
  </si>
  <si>
    <t>J03211210001</t>
  </si>
  <si>
    <t>De: 00099024113 Transferencia en cumplimiento al DS N0913 de 15/06/2011 y el Convenio Interinstitucional de Financiamiento UPRE-CIF-024/2014, suscrito entre la UPRE y el GAM de Oruro proyecto Construccion Coliseo Asociacion Municipal de Voleibol Oruro, correspondiente al pago de la planilla N 1, seg</t>
  </si>
  <si>
    <t>J03211220001</t>
  </si>
  <si>
    <t>De: 00099024113 Transferencia en cumplimiento al DS N0913 de 15/06/2011 y el Convenio Intergubernativo de Financiamiento UPRE-CIF-IG/146/2016, suscrito entre la UPRE y el GAM Carangas, Proyecto Construccion Tinglado, Graderias y Ampliacion de Cancha Unidad Educativa Eliodoro Villazon, correspondient</t>
  </si>
  <si>
    <t>J03211800001</t>
  </si>
  <si>
    <t>De: 00099024113 Transferencia en cumplimiento al DS N0913 de 15/06/2011 y el Convenio Intergubernativo de Financiamiento UPRE-CIF-IG 011/2017, suscrito entre la UPRE y el GAM de Pazna proyecto Construccion Ambientes Tecnicos y Pedagogicos U.E. Guillermo Gutierrez Vea Murguia Avicaya, correspondiente</t>
  </si>
  <si>
    <t>J03212500001</t>
  </si>
  <si>
    <t>De: 00099024113 Transferencia en cumplimiento al DS N0913 de 15/06/2011 y el Convenio Intergubernativo de Financiamiento UPRE-CIF-IG 0154/2016, suscrito entre la UPRE y el GAM Sucre, Proyecto Const. Tinglado Campo Deportivo Bajo San Antonio, correspondiente al pago de la planilla N1, segun la UPRE.</t>
  </si>
  <si>
    <t>J03212490001</t>
  </si>
  <si>
    <t>De: 00099024113 Transferencia en cumplimiento al DS N0913 de 15/06/2011 y el Convenio Intergubernativo de Financiamiento UPRE-CIF-IG 191/2016, suscrito entre la UPRE y el GAM Poroma, Proyecto Construccion Internado Poroma, correspondiente al pago de la planilla N2, segun la UPRE.</t>
  </si>
  <si>
    <t>J03212480001</t>
  </si>
  <si>
    <t>De: 00099024113 Transferencia en cumplimiento al DS N0913 de 15/06/2011 y el Convenio Intergubernativo de Financiamiento UPRE-CIF-IG/466/2015, suscrito entre la UPRE y el GAM Moro Moro, Proyecto Construccion Centro de Salud Moro Moro, correspondiente al pago de la planilla N1, segun la UPRE.</t>
  </si>
  <si>
    <t>J03212470001</t>
  </si>
  <si>
    <t>J03212460001</t>
  </si>
  <si>
    <t>De: 00099024113 Transferencia en cumplimiento al DS N0913 de 15/06/2011 y el Convenio Intergubernativo de Financiamiento UPRE-CIF-IG/438/2015, suscrito entre la UPRE y el GAM Saipina, Proyecto Construccion Modulo Unidad Educativa Rafael y Jose Mendoza B, correspondiente al pago de la planilla N4, se</t>
  </si>
  <si>
    <t>J03212450001</t>
  </si>
  <si>
    <t>De: 00099024113 Transferencia en cumplimiento al DS N0913 de 15/06/2011 y el Convenio Intergubernativo de Financiamiento UPRE-CIF-IG/321/2015, suscrito entre la UPRE y el GAM Potosi, Proyecto Construccion Bloque Aulas, Direcciones, Salon Multifuncional U.E. San Clemente A y B, correspondiente al pag</t>
  </si>
  <si>
    <t>J03212440001</t>
  </si>
  <si>
    <t>De: 00099024113 Transferencia en cumplimiento al DS N0913 de 15/06/2011 y el Convenio Intergubernativo de Financiamiento UPRE-CIF-IG/064/2015, suscrito entre la UPRE y el GAM San Agustin, Proyecto Construccion Bateria de Banos Unidad Educativa Simon Bolivar de San Agustin, correspondiente al pago de</t>
  </si>
  <si>
    <t>J03212430001</t>
  </si>
  <si>
    <t>De: 00099024113 Transferencia en cumplimiento al DS N0913 de 15/06/2011 y el Convenio Intergubernativo de Financiamiento UPRE-CIF-IG/311/2016, suscrito entre la UPRE y el GAM Mizque, Proyecto Const. Puente Vehicular sobre el Rio Uchama, correspondiente al pago de la planilla N4, segun la UPRE.</t>
  </si>
  <si>
    <t>J03212420001</t>
  </si>
  <si>
    <t>De: 00099024113 Transferencia en cumplimiento al DS N0913 de 15/06/2011 y el Convenio Intergubernativo de Financiamiento UPRE-CIF-IG/192/2016, suscrito entre la UPRE y el GAM Guaqui, Proyecto Construccion Palacio Consistorial Guaqui, correspondiente al pago de la planilla N2, segun la UPRE.</t>
  </si>
  <si>
    <t>J03212410001</t>
  </si>
  <si>
    <t>De: 00099024113 Transferencia en cumplimiento al DS N0913 de 15/06/2011 y el Convenio Intergubernativo de Financiamiento UPRE-CIF-IG 0122/2016, suscrito entre la UPRE y el GAM Combaya, Proyecto Implem. Cancha de Cesped Sintetico Municipio de Combaya, correspondiente al pago de la planilla N2 de cier</t>
  </si>
  <si>
    <t>J03212390001</t>
  </si>
  <si>
    <t>De: 00099024113 Transferencia en cumplimiento al DS N0913 de 15/06/2011 y el Convenio Interinstitucional de Financiamiento UPRE-CIF-679/2014, suscrito entre la UPRE y el GAM Pelechuco,  Proyecto Construccion Coliseo Cerrado Ulla Ulla - Pelechuco, correspondiente al pago de la planilla N3, segun la U</t>
  </si>
  <si>
    <t>J03212380001</t>
  </si>
  <si>
    <t>De: 00099024113 Transferencia en cumplimiento al DS N0913 de 15/06/2011 y el Convenio Intergubernativo de Financiamiento UPRE-CIF-IG/184/2016, suscrito entre la UPRE y el GAM Colquiri, Proyecto Construccion 4 Aulas U.E. Aranjuez, correspondiente al pago de la planilla N2, segun la UPRE.</t>
  </si>
  <si>
    <t>J03212370001</t>
  </si>
  <si>
    <t>De: 00099024113 Transferencia en cumplimiento al DS N0913 de 15/06/2011 y el Convenio Intergubernativo de Financiamiento UPRE-CIF-IG/496/2015, suscrito entre la UPRE y el GAM Chuma, Proyecto Const. de Aulas Unidad Educativa Maximiliano Ortiz A, correspondiente al pago de la planilla N4 de cierre, se</t>
  </si>
  <si>
    <t>J03212360001</t>
  </si>
  <si>
    <t>De: 00099024113 Transferencia en cumplimiento al DS N0913 de 15/06/2011 y el Convenio Intergubernativo de Financiamiento UPRE-CIF-IG/167/2015, suscrito entre la UPRE y el GAM Umala, Proyecto Construccion Tinglado U.E. Pedro Domingo Murillo B, correspondiente al pago de la planilla N2 de cierre, segu</t>
  </si>
  <si>
    <t>J03213300001</t>
  </si>
  <si>
    <t>De: 00099024113 Transferencia en cumplimiento al DS N0913 de 15/06/2011 y el Convenio Intergubernativo de Financiamiento UPRE-CIF-IG/474/2015, suscrito entre la UPRE y el GAM de Monteagudo proyecto Construccion U.E. Cmte. Hugo Chavez - Monteagudo, correspondiente al pago de la planilla N 2, segun la</t>
  </si>
  <si>
    <t>J03213310001</t>
  </si>
  <si>
    <t>De: 00099024113 Transferencia en cumplimiento al DS N0913 de 15/06/2011 y el Convenio Intergubernativo de Financiamiento UPRE-CIF-IG/217/2015, suscrito entre la UPRE y el GAM de El Villar proyecto Construccion Puente Peatonal Huayuri, correspondiente al pago de la planilla N 2 de cierre, segun la UP</t>
  </si>
  <si>
    <t>J03213320001</t>
  </si>
  <si>
    <t>De: 00099024113 Transferencia en cumplimiento al DS N0913 de 15/06/2011 y el Convenio Intergubernativo de Financiamiento UPRE-CIF-IG/216/2015, suscrito entre la UPRE y el GAM de El Villar proyecto Construccion Tinglado Unidad Educativa Manuel Ascencio Padilla, correspondiente al pago de la planilla</t>
  </si>
  <si>
    <t>J03213330001</t>
  </si>
  <si>
    <t>De: 00099024113 Transferencia en cumplimiento al DS N0913 de 15/06/2011 y el Convenio Intergubernativo de Financiamiento UPRE-CIF-IG/311/2015, suscrito entre la UPRE y el GAM de Machareti proyecto Construccion Centro de Salud de Internacion Carandayti, correspondiente al pago de la planilla N 5, seg</t>
  </si>
  <si>
    <t>J03213340001</t>
  </si>
  <si>
    <t>De: 00099024113 Transferencia en cumplimiento al DS N0913 de 15/06/2011 y el Convenio Intergubernativo de Financiamiento UPRE-CIF-IG 272/2015, suscrito entre la UPRE y el GAM de Yotala proyecto Ampliacion Unidad Educativa Victor Sandy  Mosoj Llajta (Modulo C y Modulo Inicial), correspondiente al pag</t>
  </si>
  <si>
    <t>J03213350001</t>
  </si>
  <si>
    <t>De: 00099024113 Transferencia en cumplimiento al DS N0913 de 15/06/2011 y el Convenio Intergubernativo de Financiamiento UPRE-CIF-IG/218/2015, suscrito entre la UPRE y el GAM de San Pablo de Huacareta proyecto Construccion Cancha Multifuncional Unidad Educativa Yumao, correspondiente al pago de la p</t>
  </si>
  <si>
    <t>J03213360001</t>
  </si>
  <si>
    <t>De: 00099024113 Transferencia en cumplimiento al DS N0913 de 15/06/2011 y el Convenio Intergubernativo de Financiamiento UPRE-CIF-IG 501/2015, suscrito entre la UPRE y el GAD de Tarija proyecto Construccion Puente Vehicular Tolomasa Oeste, correspondiente al pago de la planilla N 2, segun la UPRE.</t>
  </si>
  <si>
    <t>J03213370001</t>
  </si>
  <si>
    <t>De: 00099024113 Transferencia en cumplimiento al DS N0913 de 15/06/2011 y el Convenio Intergubernativo de Financiamiento UPRE-CIF-IG 271/2015, suscrito entre la UPRE y el GAM de Yotala proyecto Construccion Edificio Direccion Distrital de Educacion Villa Yotala, correspondiente al pago de la planill</t>
  </si>
  <si>
    <t>J03213290001</t>
  </si>
  <si>
    <t>De: 00099024113 Transferencia en cumplimiento al DS N0913 de 15/06/2011 y el Convenio Intergubernativo de Financiamiento UPRE-CIF-IG 188/2016, suscrito entre la UPRE y el GAM de Tapacari proyecto Construccion Cancha de Futbol Tipo Cesped Sintetico Confital, correspondiente al pago de la planilla N 2</t>
  </si>
  <si>
    <t>J03213280001</t>
  </si>
  <si>
    <t>De: 00099024113 Transferencia en cumplimiento al DS N0913 de 15/06/2011 y el Convenio Interinstitucional de Financiamiento UPRE-CIF-653/2014, suscrito entre la UPRE y el GAM de Carapari proyecto Construccion de Cancha de Futbol Las Sidras, correspondiente al pago de la planilla N 4 de cierre, segun</t>
  </si>
  <si>
    <t>J03213270001</t>
  </si>
  <si>
    <t>De: 00099024113 Transferencia en cumplimiento al DS N0913 de 15/06/2011 y el Convenio Intergubernativo de Financiamiento UPRE-CIF-IG 026/2017, suscrito entre la UPRE y el GAM de Chimore proyecto Construccion Coliseo Municipal Chimore, correspondiente al primer desembolso equivalente al 20% del monto</t>
  </si>
  <si>
    <t>J03213260001</t>
  </si>
  <si>
    <t>De: 00099024113 Transferencia en cumplimiento al DS N0913 de 15/06/2011 y el Convenio Intergubernativo de Financiamiento UPRE-CIF-IG 027/2017, suscrito entre la UPRE y el GAM de Shinahota proyecto Construccion Infraestructura Deportiva Coliseo Shinahota, correspondiente al primer desembolso equivale</t>
  </si>
  <si>
    <t>J03213250001</t>
  </si>
  <si>
    <t>De: 00099024113 Transferencia en cumplimiento al DS N0913 de 15/06/2011 y el Convenio Intergubernativo de Financiamiento UPRE-CIF-IG 316/2015, suscrito entre la UPRE y el GAM Villa de Huacaya, Proyecto Construccion Ampliacion Centro de Salud con Internacion Santa Rosa del Municipio de Huacaya, corre</t>
  </si>
  <si>
    <t>J03213240001</t>
  </si>
  <si>
    <t>De: 00099024113 Transferencia en cumplimiento al DS N0913 de 15/06/2011 y el Convenio Interinstitucional de Financiamiento UPRE-CIF-122/2015, suscrito entre la UPRE y el GAM Yunchara, Proyecto Construccion Internado de Tojo  Municipio de Yunchara, correspondiente al pago de la planilla N5 de avance</t>
  </si>
  <si>
    <t>J03212960001</t>
  </si>
  <si>
    <t>De: 00099024113 Transferencia en cumplimiento al DS N0913 de 15/06/2011 y el Convenio Intergubernativo de Financiamiento UPRE-CIF-IG 258/2015, suscrito entre la UPRE y el GAM de Tarvita proyecto Construccion Sede Sub Alcaldia Cruz Kasa, correspondiente al pago de la planilla N 2 de cierre, segun la</t>
  </si>
  <si>
    <t>J03212880001</t>
  </si>
  <si>
    <t>J03212870001</t>
  </si>
  <si>
    <t>De: 00099024113 Transferencia en cumplimiento al DS N0913 de 15/06/2011 y el Convenio Intergubernativo de Financiamiento UPRE-CIF-IG 021/2015, suscrito entre la UPRE y el GAM Puerto Gonzalo Moreno, Proyecto Construccion y Equipamiento Unidad Educativa Gonzalo Moreno Fase I en la Comunidad Gonzalo Mo</t>
  </si>
  <si>
    <t>J03212860001</t>
  </si>
  <si>
    <t>De: 00099024113 Transferencia en cumplimiento al DS N0913 de 15/06/2011 y el Convenio Intergubernativo de Financiamiento UPRE-CIF-IG 259/2015, suscrito entre la UPRE y el GAM de Tarvita proyecto Construccion Sede Sub Alcaldia Pampa Huasi, correspondiente al pago de la planilla N 3 de cierre, segun l</t>
  </si>
  <si>
    <t>J03212850001</t>
  </si>
  <si>
    <t>De: 00099024113 Transferencia en cumplimiento al DS N0913 de 15/06/2011 y el Convenio Interinstitucional de Financiamiento UPRE-CIF-210/2014, suscrito entre la UPRE y el GAM de Villa Azurduy proyecto Construccion Terminal de Buses Azurduy, correspondiente al pago de la planilla N 5 de cierre, segun</t>
  </si>
  <si>
    <t>J03212840001</t>
  </si>
  <si>
    <t>De: 00099024113 Transferencia en cumplimiento al DS N0913 de 15/06/2011 y el Convenio Intergubernativo de Financiamiento UPRE-CIF-IG/224/2015, suscrito entre la UPRE y el GAM de San Pablo de Huacareta proyecto Construccion Cancha Multifuncional Unidad Educativa Itapo, correspondiente al pago de la p</t>
  </si>
  <si>
    <t>J03212770001</t>
  </si>
  <si>
    <t>De: 00099024113 Transferencia en cumplimiento al DS N0913 de 15/06/2011 y el Convenio Intergubernativo de Financiamiento UPRE-CIF-IG 0150/2016, suscrito entre la UPRE y el GAM de Sucre proyecto Const. Bloque Aulas y Talleres U.E. Alegria D-6, correspondiente al pago de la planilla N 1, segun la UPRE</t>
  </si>
  <si>
    <t>J03212740001</t>
  </si>
  <si>
    <t>J03212730001</t>
  </si>
  <si>
    <t>De: 00099024113 Transferencia en cumplimiento al DS N0913 de 15/06/2011 y el Convenio Intergubernativo de Financiamiento UPRE-CIF-IG 227/2015, suscrito entre la UPRE y el GAM de Sopachuy proyecto Construccion Unidad Educativa Pampas Punta, correspondiente al pago de la planilla N 2 de cierre, segun</t>
  </si>
  <si>
    <t>J03212720001</t>
  </si>
  <si>
    <t>J03212710001</t>
  </si>
  <si>
    <t>De: 00099024113 Transferencia en cumplimiento al DS N0913 de 15/06/2011 y el Convenio Intergubernativo de Financiamiento UPRE-CIF-IG 0155/2016, suscrito entre la UPRE y el GAM de Sucre proyecto Const. Tinglado Campo Deportivo Barrio Japon, correspondiente al pago de la planilla N 1, segun la UPRE.</t>
  </si>
  <si>
    <t>J03212700001</t>
  </si>
  <si>
    <t>De: 00099024113 Transferencia en cumplimiento al DS N0913 de 15/06/2011 y el Convenio Intergubernativo de Financiamiento UPRE-CIF-IG 256/2015, suscrito entre la UPRE y el GAM de Villa Mojocoya proyecto Construccion Cancha de Futbol con Cesped Sintetico Redencion Pampa, correspondiente al pago de la</t>
  </si>
  <si>
    <t>J03212690001</t>
  </si>
  <si>
    <t>De: 00099024113 Transferencia en cumplimiento al DS N0913 de 15/06/2011 y el Convenio Interinstitucional de Financiamiento UPRE-CIF-579/2014, suscrito entre la UPRE y el GAM de San Pablo de Huacareta proyecto Construccion Campo Ferial Huacareta, correspondiente al pago de la planilla N 8 de cierre,</t>
  </si>
  <si>
    <t>J03212680001</t>
  </si>
  <si>
    <t>De: 00099024113 Transferencia en cumplimiento al DS N0913 de 15/06/2011 y el Convenio Intergubernativo de Financiamiento UPRE-CIF-IG 259/2015, suscrito entre la UPRE y el GAM de Tarvita proyecto Construccion Sede Sub Alcaldia Pampa Huasi, correspondiente al pago de la planilla N 2, segun la UPRE.</t>
  </si>
  <si>
    <t>J03212670001</t>
  </si>
  <si>
    <t>De: 00099024113 Transferencia en cumplimiento al DS N0913 de 15/06/2011 y el Convenio Intergubernativo de Financiamiento UPRE-CIF-IG 253/2015, suscrito entre la UPRE y el GAM de Padilla proyecto Construccion Plaza Manuel Ascencio Padilla, correspondiente al pago de la planilla N 2, segun la UPRE.</t>
  </si>
  <si>
    <t>J03212660001</t>
  </si>
  <si>
    <t>De: 00099024113 Transferencia en cumplimiento al DS N0913 de 15/06/2011 y el Convenio Intergubernativo de Financiamiento UPRE-CIF-IG/475/2015, suscrito entre la UPRE y el GAM de Monteagudo proyecto Construccion Casa de la Cultura Monteagudo, correspondiente al pago de la planilla N 5, segun la UPRE.</t>
  </si>
  <si>
    <t>J03212650001</t>
  </si>
  <si>
    <t>De: 00099024113 Transferencia en cumplimiento al DS N0913 de 15/06/2011 y el Convenio Interinstitucional de Financiamiento UPRE-CIF-080/2014, suscrito entre la UPRE y el GAM de El Villar proyecto Construccion Unidad Educativa Rodeito El Villar, correspondiente al pago de la planilla N 5, segun la UP</t>
  </si>
  <si>
    <t>J03213940001</t>
  </si>
  <si>
    <t>De: 00099024113 Transferencia en cumplimiento al DS N0913 de 15/06/2011 y el Convenio Interinstitucional de Financiamiento UPRE-CIF-360/2014, suscrito entre la UPRE y el GAM Tupiza,  Proyecto Construccion Unidad Educativa Tecnico Humanistico Gral. Rufino Carrasco, correspondiente al pago de la plani</t>
  </si>
  <si>
    <t>J03213950001</t>
  </si>
  <si>
    <t>De: 00099024113 Transferencia en cumplimiento al DS N0913 de 15/06/2011 y el Convenio Intergubernativo de Financiamiento UPRE-CIF-IG/116/2015, suscrito entre la UPRE y el GAM Colquencha, Proyecto Construccion 8 Aulas en la Unidad Educativa Colquencha - Colquencha, correspondiente al pago de la plani</t>
  </si>
  <si>
    <t>J03213960001</t>
  </si>
  <si>
    <t>De: 00099024113 Transferencia en cumplimiento al DS N0913 de 15/06/2011 y el Convenio Intergubernativo de Financiamiento UPRE-CIF-IG/421/2015, suscrito entre la UPRE y el GAM Antequera, Proyecto Construccion Centro de Salud Integral Antequera, correspondiente al pago de la planilla N1, segun la UPRE</t>
  </si>
  <si>
    <t>J03213970001</t>
  </si>
  <si>
    <t>De: 00099024113 Transferencia en cumplimiento al DS N0913 de 15/06/2011 y el Convenio Intergubernativo de Financiamiento UPRE-CIF-IG/338/2016, suscrito entre la UPRE y el GAM La Asunta, Proyecto Const. 15 Aulas y Tinglado U.E. Tecnico Humanistico Fidel Castro, correspondiente al pago de la planilla</t>
  </si>
  <si>
    <t>J03213980001</t>
  </si>
  <si>
    <t>De: 00099024113 Transferencia en cumplimiento al DS N0913 de 15/06/2011 y el Convenio Intergubernativo de Financiamiento UPRE-CIF-IG 023/2017, suscrito entre la UPRE y el GAM de San Lorenzo proyecto Construccion Unidad Educativa Cnel. Lino Morales Comunidad Lajas La Merced, correspondiente al primer</t>
  </si>
  <si>
    <t>J03213990001</t>
  </si>
  <si>
    <t>De: 00099024113 Transferencia en cumplimiento al DS N0913 de 15/06/2011 y el Convenio Intergubernativo de Financiamiento UPRE-CIF-IG 001/2017, suscrito entre la UPRE y el GAM de Uriondo proyecto Construccion Centro de Capacitacion Productiva Calamuchita, correspondiente al primer desembolso equivale</t>
  </si>
  <si>
    <t>J03214000001</t>
  </si>
  <si>
    <t>De: 00099024113 Transferencia en cumplimiento al DS N0913 de 15/06/2011 y el Convenio Intergubernativo de Financiamiento UPRE-CIF-IG/142/2015, suscrito entre la UPRE y el GAM Collana, Proyecto Const. Graderias y Camerinos Cancha de Futbol Hichuraya Chico  L/Comunidad Hichuraya Chico, correspondiente</t>
  </si>
  <si>
    <t>J03214010001</t>
  </si>
  <si>
    <t>De: 00099024113 Transferencia en cumplimiento al DS N0913 de 15/06/2011 y el Convenio Intergubernativo de Financiamiento UPRE-CIF-IG 031/2017, suscrito entre la UPRE y el GAM de Vinto proyecto Construccion Unidad Educativa Evo Morales Ayma, correspondiente al primer desembolso equivalente al 20% del</t>
  </si>
  <si>
    <t>J03214020001</t>
  </si>
  <si>
    <t>De: 00099024113 Transferencia en cumplimiento al DS N0913 de 15/06/2011 y el Convenio Intergubernativo de Financiamiento UPRE-CIF-IG/190/2016, suscrito entre la UPRE y el GAM Charana, Proyecto Construccion Unidad Educativa Ladislao Cabrera, correspondiente al pago de la planilla N2, segun la UPRE.</t>
  </si>
  <si>
    <t>J03214030001</t>
  </si>
  <si>
    <t>De: 00099024113 Transferencia en cumplimiento al DS N0913 de 15/06/2011 y el Convenio Interinstitucional de Financiamiento UPRE-CIF-657/2014, suscrito entre la UPRE y el GAM La Asunta , Proyecto Construccion Puente Vehicular Rio Mauri Cedroni (Central Siguani Grande), correspondiente al pago de la p</t>
  </si>
  <si>
    <t>J03214040001</t>
  </si>
  <si>
    <t>De: 00099024113 Transferencia en cumplimiento al DS N0913 de 15/06/2011 y el Convenio Intergubernativo de Financiamiento UPRE-CIF-IG/490/2015, suscrito entre la UPRE y el GAM Carangas, Proyecto Construccion Mercado Central Municipio de Carangas, correspondiente al pago de la planilla N3, segun la UP</t>
  </si>
  <si>
    <t>J03213490001</t>
  </si>
  <si>
    <t>De: 00099024113 Transferencia en cumplimiento al DS N0913 de 15/06/2011 y el Convenio Intergubernativo de Financiamiento UPRE-CIF-IG 570/2016, suscrito entre la UPRE y el GAM de Yunchara proyecto Construccion del Centro de Salud integral Yunchara  Municipio de Yunchara, correspondiente al primer des</t>
  </si>
  <si>
    <t>J03213500001</t>
  </si>
  <si>
    <t>De: 00099024113 Transferencia en cumplimiento al DS N0913 de 15/06/2011 y el Convenio Intergubernativo de Financiamiento UPRE-CIF-IG 035/2017, suscrito entre la UPRE y el GAM de Aiquile proyecto Construccion U.E. Tecnico Humanistico Prof. Nabor Quintana Navia Nivel Secundario Municipio Aiquile, corr</t>
  </si>
  <si>
    <t>J03213510001</t>
  </si>
  <si>
    <t>De: 00099024113 Transferencia en cumplimiento al DS N0913 de 15/06/2011 y el Convenio Interinstitucional de Financiamiento UPRE-CIF-1142/2013, suscrito entre la UPRE y el GAM de San Pedro proyecto Construccion Tinglado Escenario Comunidad Villa Rosario, correspondiente al pago de la planilla N 2, se</t>
  </si>
  <si>
    <t>J03213520001</t>
  </si>
  <si>
    <t>De: 00099024113 Transferencia en cumplimiento al DS N0913 de 15/06/2011 y el Convenio Intergubernativo de Financiamiento UPRE-CIF-IG/171/2016, suscrito entre la UPRE y el GAM de Inquisivi proyecto Construccion Tinglado Unidad Educativa Mcal. Sucre de Chillcani Chillcani - D. Centro, correspondiente</t>
  </si>
  <si>
    <t>J03213530001</t>
  </si>
  <si>
    <t>J03213540001</t>
  </si>
  <si>
    <t>De: 00099024113 Transferencia en cumplimiento al DS N0913 de 15/06/2011 y el Convenio Intergubernativo de Financiamiento UPRE-CIF-IG/215/2015, suscrito entre la UPRE y el GAM de El Villar proyecto Construccion Tinglado Colegio Eduardo Avaroa  El Villar, correspondiente al pago de la planilla N 2, se</t>
  </si>
  <si>
    <t>J03213550001</t>
  </si>
  <si>
    <t>De: 00099024113 Transferencia en cumplimiento al DS N0913 de 15/06/2011 y el Convenio Intergubernativo de Financiamiento UPRE-CIF-IG 257/2015, suscrito entre la UPRE y el GAM de Villa Zudanez proyecto Construccion Mercado Central Zudanez, correspondiente al pago de la planilla N 2, segun la UPRE.</t>
  </si>
  <si>
    <t>J03213560001</t>
  </si>
  <si>
    <t>De: 00099024113 Transferencia en cumplimiento al DS N0913 de 15/06/2011 y el Convenio Intergubernativo de Financiamiento UPRE-CIF-IG 247/2015, suscrito entre la UPRE y el GAM de Presto proyecto Construccion Tinglado Unidad Educativa Tomoroco, correspondiente al pago de la planilla N 2 de cierre, seg</t>
  </si>
  <si>
    <t>J03213570001</t>
  </si>
  <si>
    <t>De: 00099024113 Transferencia en cumplimiento al DS N0913 de 15/06/2011 y el Convenio Intergubernativo de Financiamiento UPRE-CIF-IG 226/2015, suscrito entre la UPRE y el GAM de Sopachuy proyecto Construccion Unidad Educativa San Juan de Horcas, correspondiente al pago de la planilla N 2, segun la U</t>
  </si>
  <si>
    <t>J03213580001</t>
  </si>
  <si>
    <t>De: 00099024113 Transferencia en cumplimiento al DS N0913 de 15/06/2011 y el Convenio Interinstitucional de Financiamiento UPRE-CIF-554/2014, suscrito entre la UPRE y el GAM de Culpina proyecto Construccion Internado Sajlina (Municipio de Culpina), correspondiente al pago de la planilla N 6 de cierr</t>
  </si>
  <si>
    <t>J03213590001</t>
  </si>
  <si>
    <t>De: 00099024113 Transferencia en cumplimiento al DS N0913 de 15/06/2011 y el Convenio Interinstitucional de Financiamiento UPRE-CIF-580/2014, suscrito entre la UPRE y el GAM de San Pablo de Huacareta proyecto Construccion Matadero Municipal de Huacareta, correspondiente al pago de la planilla N 6 de</t>
  </si>
  <si>
    <t>J03213600001</t>
  </si>
  <si>
    <t>De: 00099024113 Transferencia en cumplimiento al DS N0913 de 15/06/2011 y el Convenio Intergubernativo de Financiamiento UPRE-CIF-IG 264/2015, suscrito entre la UPRE y el GAM de Proma proyecto Construccion Tinglado y Graderias Unidad Educativa San Andres de Poroma, correspondiente al pago de la plan</t>
  </si>
  <si>
    <t>J03213610001</t>
  </si>
  <si>
    <t>De: 00099024113 Transferencia en cumplimiento al DS N0913 de 15/06/2011 y el Convenio Interinstitucional de Financiamiento UPRE-CIF-252/2015, suscrito entre la UPRE y el GAM de Villa Alcala proyecto Construccion Puente Vehicular Ingreso Poblacion de Alcala, correspondiente al pago de la planilla N 2</t>
  </si>
  <si>
    <t>J03213620001</t>
  </si>
  <si>
    <t>De: 00099024113 Transferencia en cumplimiento al DS N0913 de 15/06/2011 y el Convenio Interinstitucional de Financiamiento UPRE-CIF-254/2014, suscrito entre la UPRE y el GAM de Tarabuco proyecto Construccion Estadio con Cesped Sintetico Municipio Tarabuco, correspondiente al pago de la planilla N 7</t>
  </si>
  <si>
    <t>Q08193400002</t>
  </si>
  <si>
    <t>NUMERO DE LIBRETA CUT: 00099024113 OPERACIÓN E18  TRANSFERENCIA DEL SISTEMA FINANCIERO POR CUENTA DE TERCEROS  A LA CUT A CUENTA UNICA DEL TESORO LIBRETA BOLIVIA CAMBIA</t>
  </si>
  <si>
    <t>Q08193390002</t>
  </si>
  <si>
    <t>J03215100001</t>
  </si>
  <si>
    <t>De: 00099024113 Transferencia en cumplimiento al DS N0913 de 15/06/2011 y el Convenio Interinstitucional de Financiamiento UPRE-CIF-107/2014, suscrito entre la UPRE y el GAM de Bermejo proyecto Construccion Stadium Barrio Municipal, correspondiente al pago de la planilla N 20, segun la UPRE.</t>
  </si>
  <si>
    <t>J03215090001</t>
  </si>
  <si>
    <t>J03215080001</t>
  </si>
  <si>
    <t>De: 00099024113 Transferencia en cumplimiento al DS N0913 de 15/06/2011 y el Convenio Intergubernativo de Financiamiento UPRE-CIF-IG/118/2015, suscrito entre la UPRE y el GAM de Colquencha proyecto Construccion 4 Aulas en la Unidad Educativa Antofagasta  Marquirivi - Machacamarca, correspondiente al</t>
  </si>
  <si>
    <t>J03215070001</t>
  </si>
  <si>
    <t>De: 00099024113 Transferencia en cumplimiento al DS N0913 de 15/06/2011 y el Convenio Interinstitucional de Financiamiento UPRE-CIF-581/2014, suscrito entre la UPRE y el GAM de San Pablo de Huacareta proyecto Construccion Colegio San Jorge Ipati, correspondiente al pago de la planilla N 7 de cierre,</t>
  </si>
  <si>
    <t>J03215060001</t>
  </si>
  <si>
    <t>De: 00099024113 Transferencia en cumplimiento al DS N0913 de 15/06/2011 y el Convenio Intergubernativo de Financiamiento UPRE-CIF-IG/067/2015, suscrito entre la UPRE y el GAM de San Agustin proyecto Construccion de Taller  y Laboratorio Unidad Educativa Marco Antonio Abascal de Alota, correspondient</t>
  </si>
  <si>
    <t>J03215500001</t>
  </si>
  <si>
    <t>De: 00099024113 Transferencia en cumplimiento al DS N0913 de 15/06/2011 y el Convenio Interinstitucional de Financiamiento UPRE-CIF-016/2015, suscrito entre la UPRE y el GAM Salinas de Garci Mendoza,  Proyecto Construccion Internado para el Nucleo Escolar Puqui Ayllu Yaretani  Salinas de Garci Mendo</t>
  </si>
  <si>
    <t>J03215510001</t>
  </si>
  <si>
    <t>De: 00099024113 Transferencia en cumplimiento al DS N0913 de 15/06/2011 y el Convenio Intergubernativo de Financiamiento UPRE-CIF-IG/300/2016, suscrito entre la UPRE y el GAM Tapacari, Proyecto Const. de Tinglado Unidad Educativa Ramadas, correspondiente al pago de la planilla N3 de avance y cierre,</t>
  </si>
  <si>
    <t>J03215520001</t>
  </si>
  <si>
    <t>De: 00099024113 Transferencia en cumplimiento al DS N0913 de 15/06/2011 y el Convenio Intergubernativo de Financiamiento UPRE-CIF-IG/121/2016, suscrito entre la UPRE y el GAM Caracollo, Proyecto Construccion Unidad Educativa Tecnico Humanistico Evo Morales Ayma - Caracollo, correspondiente al pago d</t>
  </si>
  <si>
    <t>J03215530001</t>
  </si>
  <si>
    <t>De: 00099024113 Transferencia en cumplimiento al DS N0913 de 15/06/2011 y el Convenio Intergubernativo de Financiamiento UPRE-CIF-IG/343/2015, suscrito entre la UPRE y el GAM Humanata, Proyecto Construccion Casa de Gobierno  G.A.M. Humanata, correspondiente al pago de la planilla N2, segun la UPRE.</t>
  </si>
  <si>
    <t>J03215540001</t>
  </si>
  <si>
    <t>De: 00099024113 Transferencia en cumplimiento al DS N0913 de 15/06/2011 y el Convenio Intergubernativo de Financiamiento UPRE-CIF-IG 448/2015, suscrito entre la UPRE y el GAD Beni, Proyecto Construccion 4 Aulas, Baterias de Banos, Tinglado, Graderias y Polideportivo U.E. San Bernardo San Ignacio de</t>
  </si>
  <si>
    <t>J03215550001</t>
  </si>
  <si>
    <t>De: 00099024113 Transferencia en cumplimiento al DS N0913 de 15/06/2011 y el Convenio Intergubernativo de Financiamiento UPRE-CIF-IG 376/2015, suscrito entre la UPRE y el GAM Sicaya, Proyecto Construccion Bloque de Aulas Unidad Educativa Sicaya, correspondiente al pago de la planilla N4, segun la UP</t>
  </si>
  <si>
    <t>J03215560001</t>
  </si>
  <si>
    <t>De: 00099024113 Transferencia en cumplimiento al DS N0913 de 15/06/2011 y el Convenio Intergubernativo de Financiamiento UPRE-CIF-IG/324/2015, suscrito entre la UPRE y el GAM Viacha, Proyecto Construccion Unidad Educativa Tecnico Humanistico Hugo Ordonez Saravia Distrito - 1, correspondiente al pago</t>
  </si>
  <si>
    <t>J03215570001</t>
  </si>
  <si>
    <t>De: 00099024113 Transferencia en cumplimiento al DS N0913 de 15/06/2011 y el Convenio Intergubernativo de Financiamiento UPRE-CIF-IG 200/2016, suscrito entre la UPRE y el GAM Yanacachi, Proyecto Construccion Tinglado U.E. Huayrapata (Yanacachi), correspondiente al pago de la planilla N3 de avance y</t>
  </si>
  <si>
    <t>J03215580001</t>
  </si>
  <si>
    <t>De: 00099024113 Transferencia en cumplimiento al DS N0913 de 15/06/2011 y el Convenio Intergubernativo de Financiamiento UPRE-CIF-IG/022/2016, suscrito entre la UPRE y el GAM Buena Vista, Proyecto Construccion Modulo Educativo Mariano Saucedo Sevilla 2 Nivel Primario, correspondiente al pago de la p</t>
  </si>
  <si>
    <t>J03215590001</t>
  </si>
  <si>
    <t>De: 00099024113 Transferencia en cumplimiento al DS N0913 de 15/06/2011 y el Convenio Intergubernativo de Financiamiento UPRE-CIF-IG/177/2015, suscrito entre la UPRE y el GAM Jesus de Machaca, Proyecto Const. Cinco Aulas y Direccion en la Unidad Educativa Jose Carrasco  Comunidad Kalla Baja, corresp</t>
  </si>
  <si>
    <t>J03215600001</t>
  </si>
  <si>
    <t>De: 00099024113 Transferencia en cumplimiento al DS N0913 de 15/06/2011 y el Convenio Interinstitucional de Financiamiento UPRE-CIF-163/2015, suscrito entre la UPRE y el GAM Quillacollo,  Proyecto Construccion Complejo Deportivo Canchas de Raquetbol Evo Morales Ayma D-3 Quillacollo, correspondiente</t>
  </si>
  <si>
    <t>J03215610001</t>
  </si>
  <si>
    <t>De: 00099024113 Transferencia en cumplimiento al DS N0913 de 15/06/2011 y el Convenio Intergubernativo de Financiamiento UPRE-CIF-IG 385/2016, suscrito entre la UPRE y el GAD Tarija, Proyecto Construccion Instituto Tecnologico 2 de Agosto Iscayachi, correspondiente al pago de la planilla N1, segun l</t>
  </si>
  <si>
    <t>J03215620001</t>
  </si>
  <si>
    <t>De: 00099024113 Transferencia en cumplimiento al DS N0913 de 15/06/2011 y el Convenio Interinstitucional de Financiamiento UPRE-CIF-018/2015, suscrito entre la UPRE y el GAM Entre Rios, Proyecto Const. Centro de Salud Integral Bulo Bulo  Entre Rios, correspondiente al pago de la planilla N3 de cierr</t>
  </si>
  <si>
    <t>J03215710001</t>
  </si>
  <si>
    <t>De: 00099024113 Transferencia en cumplimiento al DS N0913 de 15/06/2011 y el Convenio Intergubernativo de Financiamiento UPRE-CIF-IG 549/2016, suscrito entre la UPRE y el GAM de Capinota proyecto Construccion Unidad Educativa Kjarkas Capinota - Yatamoco, correspondiente al primer desembolso equivale</t>
  </si>
  <si>
    <t>J03215720001</t>
  </si>
  <si>
    <t>De: 00099024113 Transferencia en cumplimiento al DS N0913 de 15/06/2011 y el Convenio Intergubernativo de Financiamiento UPRE-CIF-IG/406/2015, suscrito entre la UPRE y el GAM Yunguyo del Litoral, Proyecto Construccion Centro de Salud Yunguyo de Litoral, correspondiente al pago de la planilla N2 de c</t>
  </si>
  <si>
    <t>J03215730001</t>
  </si>
  <si>
    <t>De: 00099024113 Transferencia en cumplimiento al DS N0913 de 15/06/2011 y el Convenio Intergubernativo de Financiamiento UPRE-CIF-IG/425/2015, suscrito entre la UPRE y el GAM Corque, Proyecto Construccion Tinglado Unidad Educativa San Francisco, correspondiente al pago de la planilla N3 de cierre, s</t>
  </si>
  <si>
    <t>J03215740001</t>
  </si>
  <si>
    <t>De: 00099024113 Transferencia en cumplimiento al DS N0913 de 15/06/2011 y el Convenio Intergubernativo de Financiamiento UPRE-CIF-IG 0149/2016, suscrito entre la UPRE y el GAM de Sucre proyecto Const. Centro de Salud Integral Alegria, correspondiente al pago de la planilla N 2, segun la UPRE.</t>
  </si>
  <si>
    <t>J03215750001</t>
  </si>
  <si>
    <t>De: 00099024113 Transferencia en cumplimiento al DS N0913 de 15/06/2011 y el Convenio Intergubernativo de Financiamiento UPRE-CIF-IG/063/2016, suscrito entre la UPRE y el GAM de San Carlos proyecto Construccion Modulo Educativo Antofagasta, correspondiente al pago de la planilla N 4 de cierre segun</t>
  </si>
  <si>
    <t>J03215760001</t>
  </si>
  <si>
    <t>De: 00099024113 Transferencia en cumplimiento al DS N0913 de 15/06/2011 y el Convenio Intergubernativo de Financiamiento UPRE-CIF-IG/188/2015, suscrito entre la UPRE y el GAM de Arani proyecto Construccion Mercado Central Arani, correspondiente al pago de la planilla N 5 segun la UPRE.</t>
  </si>
  <si>
    <t>J03215770001</t>
  </si>
  <si>
    <t>De: 00099024113 Transferencia en cumplimiento al DS N0913 de 15/06/2011 y el Convenio Intergubernativo de Financiamiento UPRE-CIF-IG/221/2016, suscrito entre la UPRE y el GAM de Chimore proyecto Const. Unidad Educativa Modelo Ernesto Guevara De La Serna El Che, correspondiente al pago de la planilla</t>
  </si>
  <si>
    <t>J03215780001</t>
  </si>
  <si>
    <t>De: 00099024113 Transferencia en cumplimiento al DS N0913 de 15/06/2011 y el Convenio Intergubernativo de Financiamiento UPRE-CIF-IG 385/2016, suscrito entre la UPRE y el GAD de Tarija proyecto Construccion Instituto Tecnologico 2 de Agosto Iscayachi, correspondiente al pago de la planilla N 2, segu</t>
  </si>
  <si>
    <t>J03215790001</t>
  </si>
  <si>
    <t>De: 00099024113 Transferencia en cumplimiento al DS N0913 de 15/06/2011 y el Convenio Intergubernativo de Financiamiento UPRE-CIF-IG/481/2016, suscrito entre la UPRE y el GAM de Santa Rosa del Sara proyecto Construccion Coliseo Municipal Juan Evo Morales Ayma, correspondiente al pago de la planilla</t>
  </si>
  <si>
    <t>J03215800001</t>
  </si>
  <si>
    <t>De: 00099024113 Transferencia en cumplimiento al DS N0913 de 15/06/2011 y el Convenio Intergubernativo de Financiamiento UPRE-CIF-IG/468/2016, suscrito entre la UPRE y el GAM de Warnes proyecto Construccion de Guarderia Modelo Evo Morales Warnes, correspondiente al pago de la planilla N 3, segun la</t>
  </si>
  <si>
    <t>J03215810001</t>
  </si>
  <si>
    <t>De: 00099024113 Transferencia en cumplimiento al DS N0913 de 15/06/2011 y el Convenio Intergubernativo de Financiamiento UPRE-CIF-IG 384/2016, suscrito entre la UPRE y el GAM de San Benito proyecto Construccion Graderias Cancha de Futbol Complejo Deportivo Paracaya  San Benito, correspondiente al pa</t>
  </si>
  <si>
    <t>J03215820001</t>
  </si>
  <si>
    <t>De: 00099024113 Transferencia en cumplimiento al DS N0913 de 15/06/2011 y el Convenio Intergubernativo de Financiamiento UPRE-CIF-IG 131/2016, suscrito entre la UPRE y el GAM de Caranavi proyecto Construccion Tinglado Polifuncional U.E. San Pablo II  Canton San Pablo, correspondiente al pago de la p</t>
  </si>
  <si>
    <t>J03215830001</t>
  </si>
  <si>
    <t>De: 00099024113 Transferencia en cumplimiento al DS N0913 de 15/06/2011 y el Convenio Intergubernativo de Financiamiento UPRE-CIF-IG/166/2015, suscrito entre la UPRE y el GAM de Umala proyecto Construccion Tinglado U.E. San Jose, correspondiente al pago de la planilla N 2 de avance y cierre, segun l</t>
  </si>
  <si>
    <t>J03215840001</t>
  </si>
  <si>
    <t>De: 00099024113 Transferencia en cumplimiento al DS N0913 de 15/06/2011 y el Convenio Intergubernativo de Financiamiento UPRE-CIF-IG/208/2015, suscrito entre la UPRE y el GAM de Nazacara de Pacajes proyecto Construccion Cancha de Cesped Sintetico Simon Bolivar de Nazacara, correspondiente al pago de</t>
  </si>
  <si>
    <t>J03215850001</t>
  </si>
  <si>
    <t>De: 00099024113 Transferencia en cumplimiento al DS N0913 de 15/06/2011 y el Convenio Intergubernativo de Financiamiento UPRE-CIF-IG/418/2016, suscrito entre la UPRE y el GAM de Potosi proyecto Construccion Centro de Educacion Tecnico Alternativa Potosi D-7, correspondiente al pago de la planilla N</t>
  </si>
  <si>
    <t>J03215860001</t>
  </si>
  <si>
    <t>De: 00099024113 Transferencia en cumplimiento al DS N0913 de 15/06/2011 y el Convenio Interinstitucional de Financiamiento UPRE-CIF-087/2015, suscrito entre la UPRE y el GAM de Puerto Villarroel proyecto Construccion Puentes Vehiculares Cristal 3 y Jordan, correspondiente al pago de la devolucion de</t>
  </si>
  <si>
    <t>J03215870001</t>
  </si>
  <si>
    <t>De: 00099024113 Transferencia en cumplimiento al DS N0913 de 15/06/2011 y el Convenio Intergubernativo de Financiamiento UPRE-CIF-IG/181/2016, suscrito entre la UPRE y el GAM de Porvenir proyecto Construccion Mercado Modelo del Municipio de Porvenir, correspondiente al pago de la planilla N 4, segun</t>
  </si>
  <si>
    <t>O14812860002</t>
  </si>
  <si>
    <t>00099021001 DEPOSITO DE EFECTIVO, DEPOSITANTE: COOPERATIVA VIDA NUEVA PCD LTDA., CONCEPTO: DEVOLUCION DE LA COOPERATIVA VIDA NUEVA PCD LTDA. A LA U.E.-FNSE DEL MINISTERIO DE PRESIDENCIA, CUENTA DE DEPOSITO: CUENTA UNICA DEL TESORO</t>
  </si>
  <si>
    <t>O14812870002</t>
  </si>
  <si>
    <t>B14875530002</t>
  </si>
  <si>
    <t>00099024113 DEP.DE CHEQ.AJENOS,RET.DE CAM.,CONCEPTO: MULTAS PROYECTO CONSTRUCCION TINGLADO POLIFUNCIONAL U.E. TUPAC KATARI,DEP.: MINISTERIO DE LA PRESIDENCIA UPRE , PROCEDENCIA: BANCO UNION S.A., CHEQUE: 273, FECHA DE EMISION:20/03/2017</t>
  </si>
  <si>
    <t>B14875540002</t>
  </si>
  <si>
    <t>00099024113 DEP.DE CHEQ.AJENOS,RET.DE CAM.,CONCEPTO: MULTAS PROYECTO CONSTRUCCION SEDE SOCIAL COOPERATIVA MINERA LA SALVADORA,DEP.: MINISTERIO DE LA PRESIDENCIA UPRE , PROCEDENCIA: BANCO UNION S.A., CHEQUE: 275, FECHA DE EMISION:20/03/2017</t>
  </si>
  <si>
    <t>B14875570002</t>
  </si>
  <si>
    <t>00099024113 DEP.DE CHEQ.AJENOS,RET.DE CAM.,CONCEPTO: MULTA PROYECTO CONSTRUCCION SEDE SOCIAL COOPERATIVA NUEVA SAN PABLO,DEP.: MINISTERIO DE LA PRESIDENCIA UPRE , PROCEDENCIA: BANCO UNION S.A., CHEQUE: 274, FECHA DE EMISION:20/03/2017</t>
  </si>
  <si>
    <t>B14875580002</t>
  </si>
  <si>
    <t>00099024113 DEP.DE CHEQ.AJENOS,RET.DE CAM.,CONCEPTO: MULTA PROYECTO CONSTRUCCION SEDE SOCIAL ASOCIACION DE BAGALLEROS,DEP.: MINISTERIO DE LA PRESIDENCIA UPRE , PROCEDENCIA: BANCO UNION S.A., CHEQUE: 276, FECHA DE EMISION:20/03/2017</t>
  </si>
  <si>
    <t>B14875600002</t>
  </si>
  <si>
    <t>00099024113 DEP.DE CHEQ.AJENOS,RET.DE CAM.,CONCEPTO: MULTA PROYECTO TINGLADO POLIFUNCIONAL U.E. PEDRO DOMINGO MURILLO MAX HAVELAR,DEP.: MINISTERIO DE LA PRESIDENCIA UPRE , PROCEDENCIA: BANCO UNION S.A., CHEQUE: 277, FECHA DE EMISION:20/03/2017</t>
  </si>
  <si>
    <t>B14875630002</t>
  </si>
  <si>
    <t>00099024113 DEP.DE CHEQ.AJENOS,RET.DE CAM.,CONCEPTO: MULTA PROYECTO CONSTRUCCION SEDE SOCIAL COOPERATIVA MINERA POOPO LTDA.,DEP.: MINISTERIO DE LA PRESIDENCIA UPRE , PROCEDENCIA: BANCO UNION S.A., CHEQUE: 279, FECHA DE EMISION:20/03/2017</t>
  </si>
  <si>
    <t>B14875660002</t>
  </si>
  <si>
    <t>00099024113 DEP.DE CHEQ.AJENOS,RET.DE CAM.,CONCEPTO: MULTA PROYECTO CONSTRUCCION MERCADO MONTE PUNKU,DEP.: MINISTERIO DE LA PRESIDENCIA UPRE , PROCEDENCIA: BANCO UNION S.A., CHEQUE: 283, FECHA DE EMISION:25/03/2017</t>
  </si>
  <si>
    <t>B14875680002</t>
  </si>
  <si>
    <t>00099024113 DEP.DE CHEQ.AJENOS,RET.DE CAM.,CONCEPTO: EJECUCION GARANTIA CUMPLIMIENTO PROYECTO CANCHA DE CESPED SINTETICO,DEP.: MINISTERIO DE LA PRESIDENCIA UPRE , PROCEDENCIA: BANCO BISA S.A., CHEQUE: 48388, FECHA DE EMISION:16/03/2017</t>
  </si>
  <si>
    <t>B14890610002</t>
  </si>
  <si>
    <t>00099024113 DEP.DE CHEQ.AJENOS,RET.DE CAM.,CONCEPTO: DEP. PARA EL PROYECTO CONSTRUCCION COLICEO DE LA ZONA NORTE,DEP.: CIUDAD CONSTRUCCIONES SRL , PROCEDENCIA: BANCO NACIONAL DE BOLIVIA S.A., CHEQUE: 4686912, FECHA DE EMISION:31/03/2017</t>
  </si>
  <si>
    <t>G03710160004</t>
  </si>
  <si>
    <t>VENTA DE DIVISAS CON TRANSFERENCIA DE FONDOS A SOLICITUD DE MINISTERIO DE ECONOMIA Y FINANZAS PUBLICAS SEGUN SOLICITUD 1606 REF: TRANSFERENCIA AL B.C.B. CTA.4088069001 PARA PAGO A BLOOMBERG FINANCE L.P., MES DE ENERO/2017, POR SERVICIOS ESPECIALES DOS TERMINALES BLOOMBERG DE OPERACIONES DEUDA PUBLIC LIB. 00099021001 TGN-RECURSOS ORDINARIOS (3987)</t>
  </si>
  <si>
    <t>G03946720004</t>
  </si>
  <si>
    <t>VENTA DE DIVISAS CON TRANSFERENCIA DE FONDOS A SOLICITUD DE MINISTERIO DE ECONOMIA Y FINANZAS PUBLICAS SEGUN SOLICITUD 1826 REF: TRANSFERENCIA AL B.C.B. CTA.4088069001 PARA PAGO A BLOOMBERG FINANCE L.P., MES DE FEBRERO/2017, POR SERVICIOS ESPECIALES DOS TERMINALES BLOOMBERG DE OPERACIONES DEUDA PUBL LIB. 00099021001 TGN-RECURSOS ORDINARIOS (3987)</t>
  </si>
  <si>
    <t>G04031720004</t>
  </si>
  <si>
    <t>VENTA DE DIVISAS CON TRANSFERENCIA DE FONDOS A SOLICITUD DE MINISTERIO DE ECONOMIA Y FINANZAS PUBLICAS SEGUN SOLICITUD 1909 REF: TRANSFERENCIA AL B.C.B. CTA.4088069001 PARA PAGO A MERRILL LYNCH PIERCE FENNER &amp; SMITH INC.., POR SERVICIO DE ASESORIA FINANCIERA PARA LA ESTRUCTURACION DE LA EMISION SOBE LIB. 00099021001 TGN-RECURSOS ORDINARIOS (3987)</t>
  </si>
  <si>
    <t>G04031730004</t>
  </si>
  <si>
    <t>VENTA DE DIVISAS CON TRANSFERENCIA DE FONDOS A SOLICITUD DE MINISTERIO DE ECONOMIA Y FINANZAS PUBLICAS SEGUN SOLICITUD 1908 REF: TRANSFERENCIA AL B.C.B. CTA.4088069001 PARA PAGO A JPMORGAN CHASE BANK., POR SERVICIO DE ASESORIA FINANCIERA PARA LA ESTRUCTURACION DE LA EMISION SOBERANA EN EL MERCADO IN LIB. 00099021001 TGN-RECURSOS ORDINARIOS (3987)</t>
  </si>
  <si>
    <t>G04071850004</t>
  </si>
  <si>
    <t>VENTA DE DIVISAS CON TRANSFERENCIA DE FONDOS A SOLICITUD DE MINISTERIO DE ECONOMIA Y FINANZAS PUBLICAS SEGUN SOLICITUD 1948 REF: TRANSFERENCIA AL B.C.B. CTA.4088069001 PARA PAGO HONORARIO ANUAL A STANDARD &amp; POOR'S, POR ASIGNACION DE CALIFICACION EN ESCALA GLOBAL AL ESTADO PLURINACIONAL DE BOLIVIA, C LIB. 00099021001 TGN-RECURSOS ORDINARIOS (3987)</t>
  </si>
  <si>
    <t>G04071840004</t>
  </si>
  <si>
    <t>VENTA DE DIVISAS CON TRANSFERENCIA DE FONDOS A SOLICITUD DE MINISTERIO DE ECONOMIA Y FINANZAS PUBLICAS SEGUN SOLICITUD 1949 REF: TRANSFERENCIA AL B.C.B. CTA.4088069001 PARA PAGO A BLOOMBERG FINANCE L.P., MES DE MARZO/2017, POR SERVICIOS ESPECIALES DOS TERMINALES BLOOMBERG DE OPERACIONES DEUDA PUBLIC LIB. 00099021001 TGN-RECURSOS ORDINARIOS (3987)</t>
  </si>
  <si>
    <t>B14837720002</t>
  </si>
  <si>
    <t>00099021001 DEP.DE CHEQ.AJENOS,RET.DE CAM.,CONCEPTO: DEVOLUCIÓN BOLTUR PASAJE JAIME DURAN,DEP.: MINISTERIO DE ECONOMÍA Y FINANZAS PÚBLICAS , PROCEDENCIA: BANCO UNION S.A., CHEQUE: 6152, FECHA DE EMISION:06/03/2017</t>
  </si>
  <si>
    <t>O14858780002</t>
  </si>
  <si>
    <t>00035011105 DEPOSITO DE EFECTIVO, DEPOSITANTE: VALDEZ VALDEZ CARMEN ROSA, CONCEPTO: DEVOLUCION POR CONCEPTO DE PAGO DE MULTAS EN DEMASIA, CUENTA DE DEPOSITO: CUENTA UNICA DEL TESORO</t>
  </si>
  <si>
    <t>B14879390002</t>
  </si>
  <si>
    <t>00099021001 DEP.DE CHEQ.AJENOS,RET.DE CAM.,CONCEPTO: REEMBOLSO POR INCAPACIDAD DE CAJA CORDES A LA U.C.P.P.,DEP.: CAJA DE SALUD ""CORDES"" , PROCEDENCIA: BANCO UNION S.A., CHEQUE: 3739, FECHA DE EMISION:16/03/2017</t>
  </si>
  <si>
    <t>O14891210002</t>
  </si>
  <si>
    <t>00099031004 DEPOSITO DE EFECTIVO, DEPOSITANTE: MIN. DE ECONOMIA Y FINANZAS PUBLICAS UOTGN, CONCEPTO: ANULACION NOCRE, CUENTA DE DEPOSITO: CUENTA UNICA DEL TESORO</t>
  </si>
  <si>
    <t>J03186720002</t>
  </si>
  <si>
    <t>A:00041014201 Transferencia que efectuamos, a requerimiento de Zona Franca Cobija segun nota CITE: ZFC-DGE-UAF-ACPyT-28/2017, por concepto de Desembolso del 2% en favor del Ministerio de Desarrollo Productivo y Economia Plural, correspondiente al mes de diciembre de 2016, en cumplimiento al Decreto</t>
  </si>
  <si>
    <t>B14801390002</t>
  </si>
  <si>
    <t>00041021101 DEP.DE CHEQ.AJENOS,RET.DE CAM.,CONCEPTO: EJECUCION POLIZA DE GARANTIA N° SUZ-LP-02847-00-2016,DEP.: SENAPI , PROCEDENCIA: BANCO NACIONAL DE BOLIVIA S.A., CHEQUE: 310146, FECHA DE EMISION:09/02/2017</t>
  </si>
  <si>
    <t>O14811930002</t>
  </si>
  <si>
    <t>00041011101 DEPOSITO DE EFECTIVO, DEPOSITANTE: ALVARO R. CARRASCO PORTUGAL, CONCEPTO: DEVOLUCION DE MONTO EN DEMASIA, CUENTA DE DEPOSITO: CUENTA UNICA DEL TESORO</t>
  </si>
  <si>
    <t>O14815800002</t>
  </si>
  <si>
    <t>00041044201 DEPOSITO DE EFECTIVO, DEPOSITANTE: PRO BOLIVIA, CONCEPTO: DEPÓSITO LIBRETA, CUENTA DE DEPOSITO: CUENTA UNICA DEL TESORO</t>
  </si>
  <si>
    <t>O14821280002</t>
  </si>
  <si>
    <t>00041018002 DEPOSITO DE EFECTIVO, DEPOSITANTE: MDDYEP - PINELL VALCARCEL RICARDO, CONCEPTO: DEVOLUCION AL C31 - 2808 (2) PAGO EN DEMASIA, CUENTA DE DEPOSITO: CUENTA UNICA DEL TESORO</t>
  </si>
  <si>
    <t>O14821290002</t>
  </si>
  <si>
    <t>00041018002 DEPOSITO DE EFECTIVO, DEPOSITANTE: MDDPYEP - PINELL VALCARCEL RICARDO, CONCEPTO: DEVOLUCION AL C31 - 2808 (1) PAGO EN DEMASIA, CUENTA DE DEPOSITO: CUENTA UNICA DEL TESORO</t>
  </si>
  <si>
    <t>O14825440002</t>
  </si>
  <si>
    <t>00041031107 DEPOSITO DE EFECTIVO, DEPOSITANTE: IBMETRO - DARIO RODRIGUEZ, CONCEPTO: DEVOLUCIÓN DE VIÁTICOS, CUENTA DE DEPOSITO: CUENTA UNICA DEL TESORO</t>
  </si>
  <si>
    <t>O14825450002</t>
  </si>
  <si>
    <t>00041031107 DEPOSITO DE EFECTIVO, DEPOSITANTE: IBMETRO - WILBERG BANTIN, CONCEPTO: DEVOLUCIÓN DE VIÁTICOS, CUENTA DE DEPOSITO: CUENTA UNICA DEL TESORO</t>
  </si>
  <si>
    <t>O14828390002</t>
  </si>
  <si>
    <t>00041044201 DEPOSITO DE EFECTIVO, DEPOSITANTE: MIN DES PROD ECO PLURAL PROBOLIVIA FONDO PROLECHE, CONCEPTO: SALDO DE ACTIVIDAD DE CAPACITACION CON GASTO DE REFRIGERIO, CUENTA DE DEPOSITO: CUENTA UNICA DEL TESORO</t>
  </si>
  <si>
    <t>O14833180002</t>
  </si>
  <si>
    <t>00041044201 DEPOSITO DE EFECTIVO, DEPOSITANTE: CARLOS NAVARRO ZUÑIGA, CONCEPTO: POR DEVOLUCION DE FONDOS EN AVANCE, CUENTA DE DEPOSITO: CUENTA UNICA DEL TESORO</t>
  </si>
  <si>
    <t>O14860120002</t>
  </si>
  <si>
    <t>00041031107 DEPOSITO DE EFECTIVO, DEPOSITANTE: DAVID PASTOR YUGAR CACERES, CONCEPTO: DEVOLUCION DE SALDO POR PASAJES TERRESTRES, CUENTA DE DEPOSITO: CUENTA UNICA DEL TESORO</t>
  </si>
  <si>
    <t>O14870180002</t>
  </si>
  <si>
    <t>00041021101 DEPOSITO DE EFECTIVO, DEPOSITANTE: SERGIO ANDRES YAÑEZ GUZMAN, CONCEPTO: PAGO DEUDA SENAPI, CUENTA DE DEPOSITO: CUENTA UNICA DEL TESORO</t>
  </si>
  <si>
    <t>O14870190002</t>
  </si>
  <si>
    <t>00041021101 DEPOSITO DE EFECTIVO, DEPOSITANTE: CARLOS MAURICIO GAMEZ OROZCO, CONCEPTO: PAGO DEUDA SERV NAL DE PROPIEDAD INTELECTUAL, CUENTA DE DEPOSITO: CUENTA UNICA DEL TESORO</t>
  </si>
  <si>
    <t>O14880400002</t>
  </si>
  <si>
    <t>00041021101 DEPOSITO DE EFECTIVO, DEPOSITANTE: SENAPI, CONCEPTO: DEVOLUCION DE FONDOS EN AVANCE POR CONCEPTO DE REFRIGERIOS, CUENTA DE DEPOSITO: CUENTA UNICA DEL TESORO</t>
  </si>
  <si>
    <t>O14882690002</t>
  </si>
  <si>
    <t>00041031107 DEPOSITO DE EFECTIVO, DEPOSITANTE: OMAR CESAR CALLIZAYA MAMANI, CONCEPTO: DEVOLUCION POR GASTOS DE PASAJE, CUENTA DE DEPOSITO: CUENTA UNICA DEL TESORO</t>
  </si>
  <si>
    <t>O14889230002</t>
  </si>
  <si>
    <t>00041048002 DEPOSITO DE EFECTIVO, DEPOSITANTE: ELIZABETH MOLLINEDO GONZALES, CONCEPTO: DEP POR CONCEPTO DE DEVOLUCION DE FONDOS NO UTILIZADOS, CUENTA DE DEPOSITO: CUENTA UNICA DEL TESORO</t>
  </si>
  <si>
    <t>O14891520002</t>
  </si>
  <si>
    <t>00041021101 DEPOSITO DE EFECTIVO, DEPOSITANTE: JUAN GERSHON FINESTONE CONDO, CONCEPTO: INFORME DE AUDITORÍA COSTO BENEFICIO MDP Y EP/ICB/UAI N°01/16 SENAPI, CUENTA DE DEPOSITO: CUENTA UNICA DEL TESORO</t>
  </si>
  <si>
    <t>S08796480002</t>
  </si>
  <si>
    <t>||TRANSFERENCIA DE FONDOS DE BS386.688.00 S/G SOLICITUD EN NOTA MPD/VIPFE/DGPP/UP-000092/2017 EN EL MARCO DEL D.S. 0210 QUE AUTORIZA AL MIN. PLANIF.DE DESARROLLO LA REASIGNACION DE RECUR.CRED.BID 480 Y 733/SF HASTA 9MM. LIBRETA CUT BS NO.00046121001(MS-DESAR.COMPLEJO INDUSTRIAL FARMACEUTICO DEL MINISTERIO DE SALUD)</t>
  </si>
  <si>
    <t>S08808520002</t>
  </si>
  <si>
    <t>'TRANSFERENCIA DE FONDOS DE DPTOS.DE ENCAJE LEGAL DEL SISTEMA FINANCIERO A DPTOS.CTES.DEL SECTOR PUBLICO S/G CITE' BUN/0139/17||DE LA FECHA (HRE-TSO-988). A SOLICITUD MEFP, REVERSIÓN ANTICIPADA PARA ABONO A LA LIBRETA N°00046021109; BUN.</t>
  </si>
  <si>
    <t>B14815370002</t>
  </si>
  <si>
    <t>00099021001 DEP.DE CHEQ.AJENOS,RET.DE CAM.,CONCEPTO: DEVOLUCION DE BAJAS MEDICAS POR INCAPACIDAD TEMPORAL,DEP.: MINISTERIO DE SALUD , PROCEDENCIA: BANCO UNION S.A., CHEQUE: 21435, FECHA DE EMISION:14/02/2017</t>
  </si>
  <si>
    <t>O14820370002</t>
  </si>
  <si>
    <t>00046024204 DEPOSITO DE EFECTIVO, DEPOSITANTE: JHEMIS TEDDY MOLINA GUTIERREZ, CONCEPTO: REVERSION DE FONDOS NO EJECUTADOS, CUENTA DE DEPOSITO: CUENTA UNICA DEL TESORO</t>
  </si>
  <si>
    <t>O14821150002</t>
  </si>
  <si>
    <t>00046034201 DEPOSITO DE EFECTIVO, DEPOSITANTE: REMEDIOS MAMANI ALVAREZ, CONCEPTO: PAGO AFP FUTURO DE BOLIVIA, CUENTA DE DEPOSITO: CUENTA UNICA DEL TESORO</t>
  </si>
  <si>
    <t>B14824630002</t>
  </si>
  <si>
    <t>00046024204 DEP.DE CHEQ.AJENOS,RET.DE CAM.,CONCEPTO: REVERSION DE FONDOS NO EJECUTADOS,DEP.: MINISTERIO DE SALUD , PROCEDENCIA: BANCO UNION S.A., CHEQUE: 1032, FECHA DE EMISION:03/03/2017</t>
  </si>
  <si>
    <t>B14824660002</t>
  </si>
  <si>
    <t>00046024204 DEP.DE CHEQ.AJENOS,RET.DE CAM.,CONCEPTO: REVERSION DE FONDOS NO EJECUTADOS,DEP.: MINISTERIO DE SALUD , PROCEDENCIA: BANCO UNION S.A., CHEQUE: 1030, FECHA DE EMISION:03/03/2017</t>
  </si>
  <si>
    <t>B14824680002</t>
  </si>
  <si>
    <t>00046024204 DEP.DE CHEQ.AJENOS,RET.DE CAM.,CONCEPTO: REVERSION DE FONDOS NO EJECUTADOS,DEP.: MINISTERIO DE SALUD , PROCEDENCIA: BANCO UNION S.A., CHEQUE: 1033, FECHA DE EMISION:03/03/2017</t>
  </si>
  <si>
    <t>B14824700002</t>
  </si>
  <si>
    <t>00046024204 DEP.DE CHEQ.AJENOS,RET.DE CAM.,CONCEPTO: REVERSION DE FONDOS NO EJECUTADOS,DEP.: MINISTERIO DE SALUD , PROCEDENCIA: BANCO UNION S.A., CHEQUE: 1034, FECHA DE EMISION:03/03/2017</t>
  </si>
  <si>
    <t>B14824730002</t>
  </si>
  <si>
    <t>00046024204 DEP.DE CHEQ.AJENOS,RET.DE CAM.,CONCEPTO: REVERSION DE FONDOS DE GESTIONES PASADAS,DEP.: MINISTERIO DE SALUD , PROCEDENCIA: BANCO UNION S.A., CHEQUE: 1035, FECHA DE EMISION:03/03/2017</t>
  </si>
  <si>
    <t>00046021109 DEPOSITO DE EFECTIVO, DEPOSITANTE: MINISTERIO DE SALUD, CONCEPTO: REVERSION DE FONDOS, CUENTA DE DEPOSITO: CUENTA UNICA DEL TESORO</t>
  </si>
  <si>
    <t>O14859200002</t>
  </si>
  <si>
    <t>00046058002 DEPOSITO DE EFECTIVO, DEPOSITANTE: GERMAN LUIS CALA FERNANDEZ, CONCEPTO: DEP. REGULARIZACION " PROYECTO GAVI " MIN. DE SALUD - UGESPRO., CUENTA DE DEPOSITO: CUENTA UNICA DEL TESORO</t>
  </si>
  <si>
    <t>O14859420002</t>
  </si>
  <si>
    <t>00046057005 DEPOSITO DE EFECTIVO, DEPOSITANTE: ROSMERY AJPI CALLE MINISTERIO DE SALUD, CONCEPTO: DEVOLUCION DE HABERES MES DE OCTUBRE ,NOVIEMBRE, DICIEMBRE 2016 / JHESICA LIZONDO, CUENTA DE DEPOSITO: CUENTA UNICA DEL TESORO</t>
  </si>
  <si>
    <t>O14870470002</t>
  </si>
  <si>
    <t>00099021001 DEPOSITO DE EFECTIVO, DEPOSITANTE: JULIO FALGA MAMANI - MINISTERIO DE SALUD, CONCEPTO: PAGO POR EXCEDENTES CONSUMO DE TELEFONÍA MOVIL GESTIÓN 2016, CUENTA DE DEPOSITO: CUENTA UNICA DEL TESORO</t>
  </si>
  <si>
    <t>O14887040002</t>
  </si>
  <si>
    <t>00046031102 DEPOSITO DE EFECTIVO, DEPOSITANTE: INLASA, CONCEPTO: PAGO DE MULTAS A LA CNS, CUENTA DE DEPOSITO: CUENTA UNICA DEL TESORO</t>
  </si>
  <si>
    <t>O14887200002</t>
  </si>
  <si>
    <t>00046024204 DEPOSITO DE EFECTIVO, DEPOSITANTE: MINISTERIO DE SALUD, CONCEPTO: DEVOLUCION DE FONDOS EN AVANCE, CUENTA DE DEPOSITO: CUENTA UNICA DEL TESORO</t>
  </si>
  <si>
    <t>B14800930002</t>
  </si>
  <si>
    <t>00047011104 DEP.DE CHEQ.AJENOS,RET.DE CAM.,CONCEPTO: POR NOTA DE CARGO N° 12/16, PROCESO COACTIVO FISCAL,DEP.: OMAR AMILCAR CAMACHO MOLINA , PROCEDENCIA: BANCO UNION S.A., CHEQUE: 8344, FECHA DE EMISION:10/02/2017</t>
  </si>
  <si>
    <t>B14801930002</t>
  </si>
  <si>
    <t>00047174101 DEP.DE CHEQ.AJENOS,RET.DE CAM.,CONCEPTO: DEP. DE CONTRAPARTE MUNICIPAL DE GOB. AUT. MUN. DE CAJUATA,DEP.: MUNICIPIO DE CAJUATA , PROCEDENCIA: BANCO UNION S.A., CHEQUE: 1917, FECHA DE EMISION:24/02/2017</t>
  </si>
  <si>
    <t>O14809970002</t>
  </si>
  <si>
    <t>00047018022 DEPOSITO DE EFECTIVO, DEPOSITANTE: JUAN CARLOS FERNANDEZ PALACIOS, CONCEPTO: FONDOS EN AVANCE GASTOS DE REFRIGERIO EN CAPACITACIONES, CUENTA DE DEPOSITO: CUENTA UNICA DEL TESORO</t>
  </si>
  <si>
    <t>O14818080002</t>
  </si>
  <si>
    <t>00047261101 DEPOSITO DE EFECTIVO, DEPOSITANTE: BEATRIZ TARQUI PESAS, CONCEPTO: SALDOS NO EJECUTADOS EN LA FERIA DEL PESCADO PREVENTIVO 14, CUENTA DE DEPOSITO: CUENTA UNICA DEL TESORO</t>
  </si>
  <si>
    <t>O14855410002</t>
  </si>
  <si>
    <t>00047261101 DEPOSITO DE EFECTIVO, DEPOSITANTE: EDMUNDO MIGUEL ALFARO MEDINACELI - MDRYT - IPD, CONCEPTO: REVERSIÓN DE FONDOS NO UTILIZADOS EN COMPRA DE ROSETA DE SOAT; PREVENTIVO 5, CUENTA DE DEPOSITO: CUENTA UNICA DEL TESORO</t>
  </si>
  <si>
    <t>B14874360002</t>
  </si>
  <si>
    <t>00099021001 DEP.DE CHEQ.AJENOS,RET.DE CAM.,CONCEPTO: SOBERANIA ALIMENTARIA - DEVOLUCIÓN INCAPACIDAD TEMPORAL - ENERO/2017,DEP.: CAJA PETROLERA DE SALUD , PROCEDENCIA: BANCO UNION S.A., CHEQUE: 10977, FECHA DE EMISION:24/03/2017</t>
  </si>
  <si>
    <t>O14807960002</t>
  </si>
  <si>
    <t>00099021001 DEPOSITO DE EFECTIVO, DEPOSITANTE: RUBEN FLORES MINISTERIO DE DEPORTES, CONCEPTO: DEV. DE MEDIO DIA DE VIATICOS VIAJE AL TROPICO COCHABAMBA, CUENTA DE DEPOSITO: CUENTA UNICA DEL TESORO</t>
  </si>
  <si>
    <t>O14807990002</t>
  </si>
  <si>
    <t>00099021001 DEPOSITO DE EFECTIVO, DEPOSITANTE: LUIS OROZCO MINISTERIO DE DEPORTES, CONCEPTO: DEV. DE MEDIO DIA DE VIATICOS VIAJE AL TROPICO COCHABAMBA, CUENTA DE DEPOSITO: CUENTA UNICA DEL TESORO</t>
  </si>
  <si>
    <t>O14808030002</t>
  </si>
  <si>
    <t>00099021001 DEPOSITO DE EFECTIVO, DEPOSITANTE: ROBERTO PEREZ MINISTERIO DE DEPORTES, CONCEPTO: DEV. SALDOS NO EJECUTADOS FONDOS EN AVANCE COPA ESTADO PLURINACIONAL, CUENTA DE DEPOSITO: CUENTA UNICA DEL TESORO</t>
  </si>
  <si>
    <t>O14808050002</t>
  </si>
  <si>
    <t>O14808080002</t>
  </si>
  <si>
    <t>O14808100002</t>
  </si>
  <si>
    <t>00099021001 DEPOSITO DE EFECTIVO, DEPOSITANTE: LUIS OROZCO MINISTERIO DE DEPORTES, CONCEPTO: DEV. SALDOS NO EJECUTADOS FONDOS EN AVANCE COPA ESTADO PLURINACIONAL, CUENTA DE DEPOSITO: CUENTA UNICA DEL TESORO</t>
  </si>
  <si>
    <t>O14808130002</t>
  </si>
  <si>
    <t>O14812500002</t>
  </si>
  <si>
    <t>00099021001 DEPOSITO DE EFECTIVO, DEPOSITANTE: MIN. DE DEPORTES CARLOS GUSTAVO LOAYZA JOFFRE, CONCEPTO: DEV.SALDO GASTOS IMPREVISTOS DE LA DELEGACION BOLIVIANA JUEGOS SANTIAGO 2014, CUENTA DE DEPOSITO: CUENTA UNICA DEL TESORO</t>
  </si>
  <si>
    <t>O14812510002</t>
  </si>
  <si>
    <t>00099021001 DEPOSITO DE EFECTIVO, DEPOSITANTE: MIN. DE DEPORTES CARLOS GUSTAVO LOAYZA JOFFRE, CONCEPTO: DEV. A CUENTA FONDOS EN AVANCE GASTOS CARRERA PEDESTRE 10 KM. EN POTOSI, CUENTA DE DEPOSITO: CUENTA UNICA DEL TESORO</t>
  </si>
  <si>
    <t>O14813070002</t>
  </si>
  <si>
    <t>00099021001 DEPOSITO DE EFECTIVO, DEPOSITANTE: DENIS SALINAS -MINISTERIO DE DEPORTES, CONCEPTO: DEV. SALDOS NO EJECUTADOS FONDOS EN AVANCE COPA ESTADO PLURINACIONAL, CUENTA DE DEPOSITO: CUENTA UNICA DEL TESORO</t>
  </si>
  <si>
    <t>O14813090002</t>
  </si>
  <si>
    <t>00099021001 DEPOSITO DE EFECTIVO, DEPOSITANTE: DENIS SALINAS - MINISTERIO DE DEPORTES, CONCEPTO: DEV. SALDO DE VIATICOS NO GASTADOS COPA ESTADO PLURINACIONAL DE BOLIVIA, CUENTA DE DEPOSITO: CUENTA UNICA DEL TESORO</t>
  </si>
  <si>
    <t>O14813110002</t>
  </si>
  <si>
    <t>00099021001 DEPOSITO DE EFECTIVO, DEPOSITANTE: ROBERTO PEREZ - MINISTERIO DE DEPORTES, CONCEPTO: DEVOLUCION MEDIO DIA DE VIATICOS VIAJE AL TROPICO CBBA, CUENTA DE DEPOSITO: CUENTA UNICA DEL TESORO</t>
  </si>
  <si>
    <t>O14813120002</t>
  </si>
  <si>
    <t>00099021001 DEPOSITO DE EFECTIVO, DEPOSITANTE: DENIS SALINAS CRUZ-MINISTERIO DE DEPORTES, CONCEPTO: DEVOLUCION SALDO NO EJECUTADO FONDOS EN AVANCE COPA ESTADO PLURINACIONAL, CUENTA DE DEPOSITO: CUENTA UNICA DEL TESORO</t>
  </si>
  <si>
    <t>O14813550002</t>
  </si>
  <si>
    <t>00099021001 DEPOSITO DE EFECTIVO, DEPOSITANTE: LUIS OROZCO-MINISTERIO DE DEPORTES, CONCEPTO: DEVOLUCION DE SALDOS NO EJECUTADOS FONDOS EN AVANCE COPA EST PLURINACIONAL DE BOLIVIA, CUENTA DE DEPOSITO: CUENTA UNICA DEL TESORO</t>
  </si>
  <si>
    <t>O14813600002</t>
  </si>
  <si>
    <t>00099021001 DEPOSITO DE EFECTIVO, DEPOSITANTE: ROBERTO PEREZ-MINISTERIO DE DEPORTES, CONCEPTO: DEVOLUCION DE SALDOS NO EJECUTADOS FONDOS EN AVANCE COPA EST PLURINACIONAL DE BOLIVIA, CUENTA DE DEPOSITO: CUENTA UNICA DEL TESORO</t>
  </si>
  <si>
    <t>O14813610002</t>
  </si>
  <si>
    <t>O14821830002</t>
  </si>
  <si>
    <t>00099021001 DEPOSITO DE EFECTIVO, DEPOSITANTE: RUBEN FLORES MIN. DE DEPORTES, CONCEPTO: DEVOLUCION SALDOS NO EJECUTADOS FONDOS EN AVANCE COPA ESTADO PLURINACIONAL DE BOLIVIA, CUENTA DE DEPOSITO: CUENTA UNICA DEL TESORO</t>
  </si>
  <si>
    <t>O14821850002</t>
  </si>
  <si>
    <t>00099021001 DEPOSITO DE EFECTIVO, DEPOSITANTE: ROBERTO PEREZ MIN. DE DEPORTES, CONCEPTO: DEVOLUCION SALDOS NO EJECUTADOS FONDOS EN AVANCE COPA ESTADO PLURINACIONAL DE BOLIVIA, CUENTA DE DEPOSITO: CUENTA UNICA DEL TESORO</t>
  </si>
  <si>
    <t>O14822500002</t>
  </si>
  <si>
    <t>00099021001 DEPOSITO DE EFECTIVO, DEPOSITANTE: MIN DE DEPORTES CARLOS GUSTAVO LOAYZA JOFFRE, CONCEPTO: DEVOLUCION SALDO FONDOS EN AVANCE GASTOS CARRERA PEDESTRE 10 KM EN POTOSI, CUENTA DE DEPOSITO: CUENTA UNICA DEL TESORO</t>
  </si>
  <si>
    <t>B14850960002</t>
  </si>
  <si>
    <t>00099021001 DEP.DE CHEQ.AJENOS,RET.DE CAM.,CONCEPTO: REEMBOLSO POR INCAPACIDAD DE LA CAJA DE SALUD CORDES AL MINISTERIO DE DEPORTES,DEP.: CAJA DE SALUD CORDES , PROCEDENCIA: BANCO UNION S.A., CHEQUE: 3667, FECHA DE EMISION:16/03/2017</t>
  </si>
  <si>
    <t>O14883750002</t>
  </si>
  <si>
    <t>00099021001 DEPOSITO DE EFECTIVO, DEPOSITANTE: JORGE RIOJA R. - MINISTERIO DE DEPORTES, CONCEPTO: DEV SALDO FONDOS EN AVANCE DEL CAMPEONATO DE LA 2DA VERSIÓN DE LA COPA EST PLUR DE BOL 2016/2017, CUENTA DE DEPOSITO: CUENTA UNICA DEL TESORO</t>
  </si>
  <si>
    <t>O14889020002</t>
  </si>
  <si>
    <t>00099021001 DEPOSITO DE EFECTIVO, DEPOSITANTE: JORGE RIOJA RONDAN - MINISTERIO DE DEPORTES, CONCEPTO: DEV. SALDO FONDOS EN AVANCE DEL CAMPEONATO 2DA VERSIÓN COPA ESTADO PLURINACINAL DE BOLIVIA 2016-2017, CUENTA DE DEPOSITO: CUENTA UNICA DEL TESORO</t>
  </si>
  <si>
    <t>O14889030002</t>
  </si>
  <si>
    <t>00099021001 DEPOSITO DE EFECTIVO, DEPOSITANTE: JORGE RIOJA RONDAN - MINISTERIO DE DEPORTES, CONCEPTO: DEV. SALDO FONDOS EN AVANCE DEL CAMPEONATO 2DA VERSIÓN DE LA COPA ESTADO PLURI DE BOLIVIA 2016-2017, CUENTA DE DEPOSITO: CUENTA UNICA DEL TESORO</t>
  </si>
  <si>
    <t>O14889050002</t>
  </si>
  <si>
    <t>00099021001 DEPOSITO DE EFECTIVO, DEPOSITANTE: JORGE RIOJA RONDAN - MINISTERIO DE DEPORTES, CONCEPTO: DEV SALDO FONDOS EN AVANCE DEL CAMPEONATO 2DA VERSIÓN DE LA COPA ESTADO PLURI DE BOLIVIA 2016-2017, CUENTA DE DEPOSITO: CUENTA UNICA DEL TESORO</t>
  </si>
  <si>
    <t>G03778160004</t>
  </si>
  <si>
    <t>VENTA DE DIVISAS CON TRANSFERENCIA DE FONDOS A SOLICITUD DE MINISTERIO DE CULTURAS SEGUN SOLICITUD 1660 REF: TRANSFERENCIA A ESTUDIO SIGERMAN, MAKON Y ASOCIADOS S.R.L.POR PAGO DE SERVICIO DE CONSULTORÍA POR PRODUCTO EN EL EXTRANJERO "ESTRATEGIA PARA EL DESARROLLO DE LA OFERTA TURÍSTICA DE BOLIVIA", LIB. 00099021001 TGN-RECURSOS ORDINARIOS (3987)</t>
  </si>
  <si>
    <t>G03778180004</t>
  </si>
  <si>
    <t>VENTA DE DIVISAS CON TRANSFERENCIA DE FONDOS A SOLICITUD DE MINISTERIO DE CULTURAS SEGUN SOLICITUD 1661 REF: TRANSFERENCIA A BRANDING LATIN AMERICA LIMITED/RODOLFO CARLOS MILESI, POR SERVICIO DE CONSULTORIA POR PRODUCTO ENE LE EXTRANJERO "ESTRATEGIA COMERCIAL DE MARCA PAÍS BOLIVIA APLICADA AL SECTOR LIB. 00099021001 TGN-RECURSOS ORDINARIOS (3987) POR DIFERENCIAL CAMBIARIO</t>
  </si>
  <si>
    <t>G03778180005</t>
  </si>
  <si>
    <t>VENTA DE DIVISAS CON TRANSFERENCIA DE FONDOS A SOLICITUD DE MINISTERIO DE CULTURAS SEGUN SOLICITUD 1661 REF: TRANSFERENCIA A BRANDING LATIN AMERICA LIMITED/RODOLFO CARLOS MILESI, POR SERVICIO DE CONSULTORIA POR PRODUCTO ENE LE EXTRANJERO "ESTRATEGIA COMERCIAL DE MARCA PAÍS BOLIVIA APLICADA AL SECTOR LIB. 00099021001 TGN-RECURSOS ORDINARIOS (3987)</t>
  </si>
  <si>
    <t>G03778190004</t>
  </si>
  <si>
    <t>VENTA DE DIVISAS CON TRANSFERENCIA DE FONDOS A SOLICITUD DE MINISTERIO DE CULTURAS SEGUN SOLICITUD 1662 REF: TRANSFERENCIA A BRANDING LATIN AMERICA LIMITED/RODOLFO CARLOS MILESI, POR SERVICIO DE CONSULTORIA POR PRODUCTO ENE LE EXTRANJERO "ESTRATEGIA COMERCIAL DE MARCA PAÍS BOLIVIA APLICADA AL SECTOR LIB. 00099021001 TGN-RECURSOS ORDINARIOS (3987) POR DIFERENCIAL CAMBIARIO</t>
  </si>
  <si>
    <t>G03778190005</t>
  </si>
  <si>
    <t>VENTA DE DIVISAS CON TRANSFERENCIA DE FONDOS A SOLICITUD DE MINISTERIO DE CULTURAS SEGUN SOLICITUD 1662 REF: TRANSFERENCIA A BRANDING LATIN AMERICA LIMITED/RODOLFO CARLOS MILESI, POR SERVICIO DE CONSULTORIA POR PRODUCTO ENE LE EXTRANJERO "ESTRATEGIA COMERCIAL DE MARCA PAÍS BOLIVIA APLICADA AL SECTOR LIB. 00099021001 TGN-RECURSOS ORDINARIOS (3987)</t>
  </si>
  <si>
    <t>G04113600003</t>
  </si>
  <si>
    <t>TRANSFERENCIA DE FONDOS AL EXTERIOR A SOLICITUD DE MINISTERIO DE CULTURAS SEGUN SOLICITUD 1985 REF: ALQUILER ESPACIO PARA EL VMT EN EVENTO REALIZADO EN TOKIO JAPON EN UNIVERSIDAD NACIONES UNIDAS. LIB. 00052027001  BS - PROGRAMA NACIONAL DE TURISMO COMUNITARIO</t>
  </si>
  <si>
    <t>B14890540002</t>
  </si>
  <si>
    <t>00052014102 DEP.DE CHEQ.AJENOS,RET.DE CAM.,CONCEPTO: FONDO DE FOMENTO A LA EDUCACIÓN CÍVICA PATRIOTICA,DEP.: MINISTERIO DE CULTURAS Y TURISMO , PROCEDENCIA: BANCO UNION S.A., CHEQUE: 3351, FECHA DE EMISION:30/03/2017</t>
  </si>
  <si>
    <t>J03182050001</t>
  </si>
  <si>
    <t>De: 00070011102 A requerimiento del Ministerio de Trabajo, Empleo y Prevision Social , con nota CITE: MTEPS/DGAA N 615/2016, en la cual solicita la devolucion de depositos erroneos, de acuerdo a la nota interna de la Direccion General de Contabilidad Fiscal, CITE: MEFP/VPCF/DGCF/UCCF N 1048/2016, de</t>
  </si>
  <si>
    <t>J03182040001</t>
  </si>
  <si>
    <t>J03182010001</t>
  </si>
  <si>
    <t>De: 00070011102 A requerimiento del Ministerio de Trabajo, Empleo y Prevision Social , con nota CITE: MTEPS/DGAA N 635/2016, en la cual solicita la devolucion de depositos erroneos, de acuerdo a la nota interna de la Direccion General de Contabilidad Fiscal, CITE: MEFP/VPCF/DGCF/UCCF N 1063/2016, de</t>
  </si>
  <si>
    <t>J03182000001</t>
  </si>
  <si>
    <t>J03181770001</t>
  </si>
  <si>
    <t>De: 00070011102 Transferencia que efectuamos a requerimiento del Ministerio de Trabajo, Empleo y Prevision Social segun nota CITE: MTEPS/DGAA No.626/2016 y en virtud a la nota interna CITE: MEFP/VPCF/DGCF/UCCF No.1064/16 de la Direccion General de Contabilidad Fiscal de esta Cartera de Estado, de ac</t>
  </si>
  <si>
    <t>J03212030001</t>
  </si>
  <si>
    <t>De: 00249012001 Transferencia que efectuamos a requerimiento del Ministerio de Trabajo Empleo y Prevision Social, segun notas CITE: DMTEPS/Of.1836, 2426 y 2635/16 y DGAA/N063/17, en virtud al inf. Tecnico MTEPS/DGAA/UF/T-N038/15 y Inf. Legales MTEPS/DGAJ/GJ/N2504/16 del MTEPS e inf. MEFP/DGAJ/UAJ/N8</t>
  </si>
  <si>
    <t>O14808480002</t>
  </si>
  <si>
    <t>00070011102 DEPOSITO DE EFECTIVO, DEPOSITANTE: ABDON DAVID CARASILO, CONCEPTO: DEVOLUCION DE VIATICOS, CUENTA DE DEPOSITO: CUENTA UNICA DEL TESORO</t>
  </si>
  <si>
    <t>O14812450002</t>
  </si>
  <si>
    <t>00070011102 DEPOSITO DE EFECTIVO, DEPOSITANTE: PAZ FERNANDEZ DIONICIO DAVID, CONCEPTO: DEVOLUCION PAGO EN DEMACIA, CUENTA DE DEPOSITO: CUENTA UNICA DEL TESORO</t>
  </si>
  <si>
    <t>O14817970002</t>
  </si>
  <si>
    <t>00070011102 DEPOSITO DE EFECTIVO, DEPOSITANTE: WILLIAM CRISTIAN BAPTISTA NOYA, CONCEPTO: DEVOLCUION POR RETENCION DE VIATICOS, CUENTA DE DEPOSITO: CUENTA UNICA DEL TESORO</t>
  </si>
  <si>
    <t>O14823860002</t>
  </si>
  <si>
    <t>00070011102 DEPOSITO DE EFECTIVO, DEPOSITANTE: RAMIRO ANGEL MARTHAN ROJAS, CONCEPTO: DEVOLUCIÓN DE VIÁTICOS, CUENTA DE DEPOSITO: CUENTA UNICA DEL TESORO</t>
  </si>
  <si>
    <t>O14867870002</t>
  </si>
  <si>
    <t>00070014201 DEPOSITO DE EFECTIVO, DEPOSITANTE: GALO ILLATARCO, CONCEPTO: DEVOLUCIÓN DE VIÁTICOS, CUENTA DE DEPOSITO: CUENTA UNICA DEL TESORO</t>
  </si>
  <si>
    <t>O14868440002</t>
  </si>
  <si>
    <t>00070011102 DEPOSITO DE EFECTIVO, DEPOSITANTE: ROCIO RAMOS ROJAS, CONCEPTO: DEVOLUCION DE REFRIGERIOS NO UTILIZADOS EN EVENTO EN POTOSI, CUENTA DE DEPOSITO: CUENTA UNICA DEL TESORO</t>
  </si>
  <si>
    <t>O14872140002</t>
  </si>
  <si>
    <t>00070011102 DEPOSITO DE EFECTIVO, DEPOSITANTE: ELSA VIRGINIA TICONA CONDE, CONCEPTO: PAGO POR EXTRAVIO DE CREDENCIAL, CUENTA DE DEPOSITO: CUENTA UNICA DEL TESORO</t>
  </si>
  <si>
    <t>S08771280002</t>
  </si>
  <si>
    <t>'TRANSFERENCIA DE FONDOS DE DPTOS.DE ENCAJE LEGAL DEL SISTEMA FINANCIERO A DPTOS.CTES.DEL SECTOR PUBLICO S/G CITE' CA/FID/013/2017||DE LA FECHA (HRE-TSO-375). FIDEICOMISO: CONCLUSION PROYECTO CONSTRUCCIÓN PLANTA DE FUNDICION AUSMELT VINTO. A SOLIC. MIN.MINERIA Y METALURGIA,LIBR.00099021001;PAGO CUOTA 44 -REEMB.AMORTIZ.Y COSTO CAPITAL;BUN.</t>
  </si>
  <si>
    <t>G03797610004</t>
  </si>
  <si>
    <t>VENTA DE DIVISAS CON TRANSFERENCIA DE FONDOS A SOLICITUD DE MINISTERIO DE MINERIA Y METALURGIA SEGUN SOLICITUD 1680 REF: SOLICITUD DE PAGO AL EXTERIOR DEL PAÍS POR SUSCRIPCIÓN A LA REVISTA  METAL BULLETIN  ESPECIALIZADA EN COTIZACIÓN DE MINERALES PARA LA GESTIÓN 2017. LLOYDS BANK PLC CITY OFFICE PO LIB. 00076014201 MIN.MINERIA Y METALURIGIA - TRANSFERENCIAS COMIBOL</t>
  </si>
  <si>
    <t>S08823140002</t>
  </si>
  <si>
    <t>'TRANSFERENCIA DE FONDOS DE DPTOS.DE ENCAJE LEGAL DEL SISTEMA FINANCIERO A DPTOS.CTES.DEL SECTOR PUBLICO S/G CITE' CA/FID/105/2017||DE LA FECHA (HRE-TSO-1387). PAGO CUOTA 46°, REEMB. AMORTIZ. DE CAPITAL Y COSTO DE CAPITAL. FIDEICOMISO: CONCLUSION PROY.CONST.PLANTA DE FUNDICION AUSMELT VINTO. A SOLICITUD DEL MINISTERIO DE MINERIA Y METALURGIA; LIBRETA 00099021001; ; BUN.</t>
  </si>
  <si>
    <t>CTV</t>
  </si>
  <si>
    <t>G04096370004</t>
  </si>
  <si>
    <t>VENTA DE DIVISAS CON TRANSFERENCIA DE FONDOS A SOLICITUD DE MINISTERIO DE HIDROCARBUROS Y ENERGIA SEGUN SOLICITUD 1963 REF: TRANSFERENCIA AL EXTERIOR PARA PAGO  POR LA SUCRIPCION A LA REVISTA DIGITAL PLATTS DEL 05 DE FEBRERO DE 2017 AL 04 DE FEBRERO DE 2018, PARA EL VICEMINISTERIO DE EXPLORACION Y E LIB. 00099021001 TGN-RECURSOS ORDINARIOS (3987)</t>
  </si>
  <si>
    <t>B14820220002</t>
  </si>
  <si>
    <t>00081011108 DEP.DE CHEQ.AJENOS,RET.DE CAM.,CONCEPTO: PROCESO COACTIVO FISCAL SEGUIDO POR EL EXTINTO SNC Y EL MOPSV CONTRA HERIBERTO TORRICO Y HUGO SUAREZ,DEP.: MINISTERIO DE OBRAS PUBLICAS SERVICIOS Y VIVIENDA</t>
  </si>
  <si>
    <t>Q07961160002</t>
  </si>
  <si>
    <t>NUMERO DE LIBRETA CUT: 00086031101 OPERACIÓN E18  TRANSFERENCIA DEL SISTEMA FINANCIERO POR CUENTA DE TERCEROS  A LA CUT REEMBOLSO DE GASTOS POR TRAMITE DE DESADUANIZACION DE 100 TABLETS DONADAS POR WCS BOLIVIA A FAVOR DE SERNAP</t>
  </si>
  <si>
    <t>S08793520002</t>
  </si>
  <si>
    <t>||TRANSFERENCIA DE FONDOS SEGÚN CITE: DGAA/079 DEL MINISTERIO DE MEDIO AMBIENTE Y AGUA, RECIBIDA EN LA FECHA REF: TRANSF. DE FONDOS DESTINADOS A LAS ACTIV. PROGR. EN EL POA EN EL MARCO DEL PROY. CONTROL DE SUSTANCIAS AGOTADORAS DE LA CAPA DE OZONO (TRAM-TSO-834) COMISIONES CANC. EN EFECTIVO ABONO EN LA LIBRETA N° 00086018047 MMAYA-BS-PNUMA CONTROL DE SUST. AGOTADORAS CAPA DE OZONO</t>
  </si>
  <si>
    <t>S08800850002</t>
  </si>
  <si>
    <t>||TRANSFERENCIA DE FONDOS S/G. FORMULARIO, CITE' BUN0128/17 DE LA FECHA (HRE-TSO-930). DEVOLUCION DE SALDOS NO EJECUTADOS GESTION 2015 DEL PROY. CONSER ESTABLECIMIENTO DE ESPECIES FORESTALES EN LA MICROCUENTA DEL RIO ACASIO MUNICIPIO ACASIO. A SOLICITUD DEL G.A.M. DE ACASIO; LIBRETA 00086014407 MMAYA-BS-PLAN NAL.DE CUENTAS PROYECTOS; BUN.</t>
  </si>
  <si>
    <t>S08833700003</t>
  </si>
  <si>
    <t>||TRANSFERENCIA DE FONDOS S/G. MENSAJE SWIFT NRO. 04340 DE LA FECHA (SECTOR PUBLICO). DEBITO DE LA LIBRETA 00086018036 COBRO UTILES DE ESCRITORIO.</t>
  </si>
  <si>
    <t>B14801790002</t>
  </si>
  <si>
    <t>00099021001 DEP.DE CHEQ.AJENOS,RET.DE CAM.,CONCEPTO: REEMBOLSO POR INCAPACIDAD DE CAJA DE SALUD "CORDES" AL MINISTERIO DE MEDIO AMBIENTE Y AGUA,DEP.: CAJA DE SALUD "CORDES" , PROCEDENCIA: BANCO UNION S.A., CHEQUE: 3343, FECHA DE EMISION:21/02/2017</t>
  </si>
  <si>
    <t>O14807440002</t>
  </si>
  <si>
    <t>00086031101 DEPOSITO DE EFECTIVO, DEPOSITANTE: OSCAR EDWIN CAMACHO OLGUIN, CONCEPTO: DEVOLUCION SALDO FONDOS EN AVANCE, CUENTA DE DEPOSITO: CUENTA UNICA DEL TESORO</t>
  </si>
  <si>
    <t>O14825260002</t>
  </si>
  <si>
    <t>00086038007 DEPOSITO DE EFECTIVO, DEPOSITANTE: JORGE DAVID BILBOA PAZ - SERNAP, CONCEPTO: DEVOLUCION SUELDO / REMUNERACION, CUENTA DE DEPOSITO: CUENTA UNICA DEL TESORO</t>
  </si>
  <si>
    <t>O14834040002</t>
  </si>
  <si>
    <t>00086031101 DEPOSITO DE EFECTIVO, DEPOSITANTE: JOSE MAYTA CHOQUE, CONCEPTO: REVERSION SUELDO - MES ENERO, CUENTA DE DEPOSITO: CUENTA UNICA DEL TESORO</t>
  </si>
  <si>
    <t>B14843040002</t>
  </si>
  <si>
    <t>00086057003 DEP.DE CHEQ.AJENOS,RET.DE CAM.,CONCEPTO: REPOSICION DE FONDOS,DEP.: MMA Y A/UCP - PAAP , PROCEDENCIA: BANCO UNION S.A., CHEQUE: 88, FECHA DE EMISION:13/03/2017</t>
  </si>
  <si>
    <t>B14850770002</t>
  </si>
  <si>
    <t>00086018007 DEP.DE CHEQ.AJENOS,RET.DE CAM.,CONCEPTO: DEVOLUCIÓN DE FONDOS,DEP.: PROY CONSTRUCCIÓN DEFENSIVOS RIO CHIM - CALIF , PROCEDENCIA: BANCO UNION S.A., CHEQUE: 6120, FECHA DE EMISION:03/03/2017</t>
  </si>
  <si>
    <t>B14878930002</t>
  </si>
  <si>
    <t>00086031101 DEP.DE CHEQ.AJENOS,RET.DE CAM.,CONCEPTO: DEVOLUCION DE PASAJES AEREOS NO UTILIZADOS EMITIDO POR LA EMPRESA BOA,DEP.: LUCY ZELADA BLANCO , PROCEDENCIA: BANCO UNION S.A., CHEQUE: 7459, FECHA DE EMISION:20/03/2017</t>
  </si>
  <si>
    <t>B14887530002</t>
  </si>
  <si>
    <t>00099021001 DEP.DE CHEQ.AJENOS,RET.DE CAM.,CONCEPTO: POR REVERSION DE FONDOS NO UTILIZADOS,DEP.: TUNARI-SERNAP , PROCEDENCIA: BANCO UNION S.A., CHEQUE: 332, FECHA DE EMISION:09/03/2017</t>
  </si>
  <si>
    <t>B14891400002</t>
  </si>
  <si>
    <t>00086031101 DEP.DE CHEQ.AJENOS,RET.DE CAM.,CONCEPTO: DEVOLUCION DE PASAJES AEREOS NO UTILIZADOS EMITIDO POR LA EMPRESA BOA,DEP.: LUCY ZELADA B. , PROCEDENCIA: BANCO UNION S.A., CHEQUE: 7472, FECHA DE EMISION:22/03/2017</t>
  </si>
  <si>
    <t>O14891080002</t>
  </si>
  <si>
    <t>00086038003 DEPOSITO DE EFECTIVO, DEPOSITANTE: SERNAP, CONCEPTO: DEVOLUCIÓN FONDOS EN AVANCE, CUENTA DE DEPOSITO: CUENTA UNICA DEL TESORO</t>
  </si>
  <si>
    <t>S08778290001</t>
  </si>
  <si>
    <t>||AMPLIACION DE VALIDEZ 0,15% S/USD2.458.280.- POR 60 DIAS, .- REEMB. GASTOS DE COMUNICACION BS220.- Y EMISION DE BCTE. CONTABLE BS50.- S/G NOTA MC-DESP-E-N°015/2017 REF.:I-2016-047 P/C MINISTERIO DE COMUNICACION A/F SAMSUNG ELECTRONICS CHILE LIMITADA LIB. N°00087014201 MIN. COMUNICACION - PRONTIS-TRANSFERENCIA MOPSV</t>
  </si>
  <si>
    <t>S08808090001</t>
  </si>
  <si>
    <t>||AMPLIACION DE VALIDEZ 1,15% S/USD 2.458.280,- POR 45 DIAS REEMB. COSTO DE COMUNICACION BS220.- Y EMISION DE CBTE. CONTABLE BS50.- S/G NOTA MC/DESP/DGAA/UFI N°105/2017 POR CUENTA DE MINISTERIO DE COMUNICION A/F SAMSUNG ELECTRONICS CHILE LIMITADA LIB. N°00087014201 MIN. COMUNICACION - PRONTIS - TRANSFERENCIA MOPVS</t>
  </si>
  <si>
    <t>B14874370002</t>
  </si>
  <si>
    <t>00099021001 DEP.DE CHEQ.AJENOS,RET.DE CAM.,CONCEPTO: MIN. COMUNICACIÓN - DEVOLUCIÓN INCAPACIDAD TEMPORAL - ENERO/2017,DEP.: CAJA PETROLERA DE SALUD , PROCEDENCIA: BANCO UNION S.A., CHEQUE: 10975, FECHA DE EMISION:24/03/2017</t>
  </si>
  <si>
    <t>S08762460003</t>
  </si>
  <si>
    <t>||TRANSFERENCIA DE FONDOS S/G. MENSAJE SWIFT NRO 00024 DE LA FECHA (SECTOR PUBLICO). DEBITO DE LA LIBRETA 00117012001 DGAC, REPOSICION UTILES DE ESCRITORIO.</t>
  </si>
  <si>
    <t>S08763950003</t>
  </si>
  <si>
    <t>||TRANSFERENCIA DE FONDOS EN ATENCIÓN A MENSAJE SWIFT 00172 DE LA FECHA (SECTOR PUBLICO) DEBITO DE LA LIBRETA 00117012001 DGAC, REPOSICION UTILES DE ESCRITORIO.</t>
  </si>
  <si>
    <t>S08763820003</t>
  </si>
  <si>
    <t>||TRANSFERENCIA DE FONDOS S/G. MENSAJE SWIFT NRO. 00207 DE LA FECHA. (SECTOR PUBLICO). DEBITO DE LA LIBRETA 00117012001 DGAC, REPOSICION UTILES DE ESCRITORIO.</t>
  </si>
  <si>
    <t>S08763440003</t>
  </si>
  <si>
    <t>||TRANSFERENCIA DE FONDOS S/G. MENSAJES SWIFT NROS. 00168 Y 00173 DE LA FECHA (SECTOR PUBLICO). DEBITO DE LA LIBRETA 00117012001 DGAC, REPOSICION UTILES DE ESCRITORIO.</t>
  </si>
  <si>
    <t>S08769430003</t>
  </si>
  <si>
    <t>||REGULARIZACION DE LA OPERACION NRO. 0352175 DE F. 10/01/17 S/G. ESTADO DE CUENTA DEL DPTO. DE OPERACIONES CAMBIARIAS, EN ATENCIÓN A CORREO ELECTRÓNICO DE LA DIRECCION GENERAL DE AERONAUTICA CIVIL DE F. 11/01/17. DEBITO DE LA LIBRETA 00117012001 DGAC, REPOSICION UTILES DE ESCRITORIO.</t>
  </si>
  <si>
    <t>S08770150003</t>
  </si>
  <si>
    <t>||TRANSFERENCIA DE FONDOS S/G. MENSAJES SWIFT NROS. 00620 Y 00615 DE LA FECHA (SECTOR PUBLICO). DEBITO DE LA LIBRETA 00117012001 DGAC, REPOSICION UTILES DE ESCRITORIO.</t>
  </si>
  <si>
    <t>S08770170003</t>
  </si>
  <si>
    <t>||TRANSFERENCIA DE FONDOS S/G. MENSAJE SWIFT NRO. 00622 DE LA FECHA (SECTOR PUBLICO). DEBITO DE LA LIBRETA 00117012001 DGAC, REPOSICION UTILES DE ESCRITORIO.</t>
  </si>
  <si>
    <t>S08770570003</t>
  </si>
  <si>
    <t>||TRANSFERENCIA DE FONDOS S/G. MENSAJE SWIFT NRO. 00609 Y CORREO ELECTRÓNICO DE LA DIRECCION GENERAL DE AERONAUTICA CIVIL DE LA FECHA (SECTOR PUBLICO). DEBITO DE LA LIBRETA 00117012001 DGAC, REPOSICION UTILES DE ESCRITORIO.</t>
  </si>
  <si>
    <t>S08772100003</t>
  </si>
  <si>
    <t>||TRANSFERENCIA DE FONDOS S/G. MENSAJE SWIFT NRO. 00742 DE LA FECHA (SECTOR PUBLICO). DEBITO DE LA LIBRETA 00117012001 DGAC, REPOSICION UTILES DE ESCRITORIO.</t>
  </si>
  <si>
    <t>S08774540003</t>
  </si>
  <si>
    <t>||TRANSFERENCIA DE FONDOS S/G. MENSAJE SWIFT NRO. 00838 DE LA FECHA (SECTOR PUBLICO). DEBITO DE LA LIBRETA 00117012001 DGAC, REPOSICION UTILES DE ESCRITORIO.</t>
  </si>
  <si>
    <t>S08774550003</t>
  </si>
  <si>
    <t>||TRANSFERENCIA DE FONDOS S/G. MENSAJES SWIFT NROS. 00840 Y 00836 DE LA FECHA (SECTOR PUBLICO). DEBITO DE LA LIBRETA 00117012001 DGAC, REPOSICION UTILES DE ESCRITORIO.</t>
  </si>
  <si>
    <t>S08774870003</t>
  </si>
  <si>
    <t>||TRANSFERENCIA DE FONDOS S/G. MENSAJE SWIFT NRO. 00845 DE LA FECHA (SECTOR PUBLICO). DEBITO DE LA LIBRETA 00117012001 DGAC, REPOSICION UTILES DE ESCRITORIO.</t>
  </si>
  <si>
    <t>S08776820003</t>
  </si>
  <si>
    <t>||TRANSFERENCIA DE FONDOS S/G. MENSAJES SWIFT NROS. 00974 Y 00961 DE LA FECHA (SECTOR PUBLICO). DEBITO DE LA LIBRETA 00117012001 DGAC, REPOSICION UTILES DE ESCRITORIO.</t>
  </si>
  <si>
    <t>S08776490003</t>
  </si>
  <si>
    <t>||TRANSFERENCIA DE FONDOS S/G. MENSAJE SWIFT NRO. 00918 DE LA FECHA (SECTOR PUBLICO). DEBITO DE LA LIBRETA 00117012001 DGAC, REPOSICION UTILES DE ESCRITORIO.</t>
  </si>
  <si>
    <t>S08777980003</t>
  </si>
  <si>
    <t>||TRANSFERENCIA DE FONDOS S/G. MENSAJE SWIFT NRO. 01029 DE LA FECHA. (SECTOR PUBLICO). DEBITO DE LA LIBRETA 00117012001 DGAC, REPOSICION UTILES DE ESCRITORIO.</t>
  </si>
  <si>
    <t>S08777960003</t>
  </si>
  <si>
    <t>||TRANSFERENCIA DE FONDOS EN ATENCIÓN A MENSAJES SWIFT 1027 Y 1020 DE LA FECHA (SECTOR PUBLICO) DEBITO DE LA LIBRETA 00117012001 DGAC, REPOSICION UTILES DE ESCRITORIO.</t>
  </si>
  <si>
    <t>S08777510003</t>
  </si>
  <si>
    <t>||TRANSF. DE FONDOS EN ATENCION A MSJES. SWIFT 00999 Y 00991 DE LA FECHA (SECTOR PUBLICO) DE LA LIBRETA 00117012001 DGAC, REPOSICION UTILES DE ESCRITORIO</t>
  </si>
  <si>
    <t>S08777440003</t>
  </si>
  <si>
    <t>||TRANSF. DE FONDOS EN ATENCION A MSJE. SWIFT 00998 Y CORREO ELECTRONICO DE LA DIRECCION GENERAL DE AERONAUTICA CIVIL DE LA FECHA (SECTOR PUBLICO) DE LA LIBRETA 00117012001 DGAC, REPOSICION UTILES DE ESCRITORIO</t>
  </si>
  <si>
    <t>S08780420003</t>
  </si>
  <si>
    <t>||TRANSFERENCIA DE FONDOS S/G. MENSAJE SWIFT NRO. 01176 DE LA FECHA (SECTOR PUBLICO). DEBITO DE LA LIBRETA 00117012001 DGAC, REPOSICION UTILES DE ESCRITORIO.</t>
  </si>
  <si>
    <t>S08783270003</t>
  </si>
  <si>
    <t>||TRANSFERENCIA DE FONDOS S/G. MENSAJE SWIFT NRO. 01317 DE LA FECHA (SECTOR PUBLICO). DEBITO DE LA LIBRETA 00117012001 DGAC, REPOSICION UTILES DE ESCRITORIO.</t>
  </si>
  <si>
    <t>S08783240003</t>
  </si>
  <si>
    <t>||TRANSFERENCIA DE FONDOS S/G. MENSAJES SWIFT NROS. 01284 Y 01273 DE LA FECHA (SECTOR PUBLICO). DEBITO DE LA LIBRETA 00117012001 DGAC, REPOSICION UTILES DE ESCRITORIO.</t>
  </si>
  <si>
    <t>S08783220003</t>
  </si>
  <si>
    <t>||TRANSFERENCIA DE FONDOS S/G. MENSAJES SWIFT NRO. 01286 DE LA FECHA (SECTOR PUBLICO). DEBITO DE LA LIBRETA 00117012001 DGAC, REPOSICION UTILES DE ESCRITORIO.</t>
  </si>
  <si>
    <t>S08781860003</t>
  </si>
  <si>
    <t>||TRANSFERENCIA DE FONDOS S/G. MENSAJES SWIFT NROS. 01244 Y 01239 DE LA FECHA (SECTOR PUBLICO). DEBITO DE LA LIBRETA 00117012001 DGAC, REPOSICION UTILES DE ESCRITORIO.</t>
  </si>
  <si>
    <t>S08785960003</t>
  </si>
  <si>
    <t>||TRANSFERENCIA DE FONDOS S/G. MENSAJE SWIFT NRO. 01391 DE LA FECHA (SECTOR PUBLICO). DEBITO DE LA LIBRETA 00117012001 DGAC, REPOSICION UTILES DE ESCRITORIO.</t>
  </si>
  <si>
    <t>S08786770003</t>
  </si>
  <si>
    <t>||TRANSFERENCIA DE FONDOS S/G. MENSAJE SWIFT NRO. 01450 DE LA FECHA (SECTOR PUBLICO). DEBITO DE LA LIBRETA 00117012001 DGAC, REPOSICION UTILES DE ESCRITORIO.</t>
  </si>
  <si>
    <t>S08788040003</t>
  </si>
  <si>
    <t>||TRANSFERENCIA DE FONDOS S/G. MENSAJE SWIFT NRO. 01508 DE LA FECHA (SECTOR PUBLICO). DEBITO DE LA LIBRETA 00117012001 DGAC, REPOSICION UTILES DE ESCRITORIO.</t>
  </si>
  <si>
    <t>S08791320003</t>
  </si>
  <si>
    <t>||TRANSFERENCIA DE FONDOS S/G. MENSAJE SWIFT NRO. 01632 DE LA FECHA (SECTOR PUBLICO). DEBITO DE LA LIBRETA 00117012001 DGAC, REPOSICION UTILES DE ESCRITORIO.</t>
  </si>
  <si>
    <t>S08792700003</t>
  </si>
  <si>
    <t>||TRANSFERENCIA DE FONDOS S/G. MENSAJE SWIFT NRO. 01672 Y CORREO ELECTRONICO DE LA DIRECCION GENERAL DE AERONAUTICA CIVL DE LA FECHA (SECTOR PUBLICO). DEBITO DE LA LIBRETA 00117012001 DGAC, REPOSICION UTILES DE ESCRITORIO.</t>
  </si>
  <si>
    <t>S08793440003</t>
  </si>
  <si>
    <t>||TRANSFERENCIA DE FONDOS S/G. MENSAJES SWIFT NROS. 01724 Y 01716 DE LA FECHA. (SECTOR PUBLICO). DEBITO DE LA LIBRETA 00117012001 DGAC, REPOSICION UTILES DE ESCRITORIO.</t>
  </si>
  <si>
    <t>S08794640003</t>
  </si>
  <si>
    <t>||TRANSFERENCIA DE FONDOS S/G. MENSAJE SWIFT NRO. 01781 Y CORREOS ELECTRONICOS DE LA DIRECCION GENERAL DE AERONAUTICA CIVIL Y AASANA DE LA FECHA (SECTOR PUBLICO). DEBITO DE LA LIBRETA 00117012001 DGAC, REPOSICION UTILES DE ESCRITORIO.</t>
  </si>
  <si>
    <t>S08795790003</t>
  </si>
  <si>
    <t>||TRANSFERENCIA DE FONDOS S/G. MENSAJE SWIFT NRO. 01957 DE LA FECHA (SECTOR PUBLICO). DEBITO DE LA LIBRETA 00117012001 DGAC, REPOSICION UTILES DE ESCRITORIO.</t>
  </si>
  <si>
    <t>S08796130003</t>
  </si>
  <si>
    <t>||TRANSFERENCIA DE FONDOS S/G. MENSAJES SWIFT NROS. 01974 Y 01961 DE LA FECHA (SECTOR PUBLICO). DEBITO DE LA LIBRETA 00117012001 DGAC, REPOSICION UTILES DE ESCRITORIO.</t>
  </si>
  <si>
    <t>S08797620003</t>
  </si>
  <si>
    <t>||TRANSFERENCIA DE FONDOS S/G. MENSAJES SWIFT NROS. 02182 Y 02174 DE LA FECHA (SECTOR PUBLICO). DEBITO DE LA LIBRETA 00117012001 DGAC, REPOSICION UTILES DE ESCRITORIO.</t>
  </si>
  <si>
    <t>S08799840003</t>
  </si>
  <si>
    <t>||TRANSFERENCIA DE FONDOS S/G. MENSAJES SWIFT NROS. 02310 Y 02297 DE LA FECHA (SECTOR PUBLICO). DEBITO DE LA LIBRETA 00117012001 DGAC, REPOSICION UTILES DE ESCRITORIO.</t>
  </si>
  <si>
    <t>S08802870003</t>
  </si>
  <si>
    <t>||TRANSFERENCIA DE FONDOS S/G. MENSAJES SWIFT NROS. 02473 Y 02467 DE LA FECHA (SECTOR PUBLICO). DEBITO DE LA LIBRETA 00117012001 DGAC, REPOSICION UTILES DE ESCRITORIO.</t>
  </si>
  <si>
    <t>S08804410003</t>
  </si>
  <si>
    <t>||TRANSFERENCIA DE FONDOS S/G. MENSAJE SWIFT NRO. 02494 Y CORREO ELECTRONICO DE LA DIRECCION GENERAL DE AERONAUTICA CIVIL DE LA FECHA (SECTOR PUBLICO). DEBITO DE LA LIBRETA 00117012001 DGAC, REPOSICION UTILES DE ESCRITORIO.</t>
  </si>
  <si>
    <t>S08804420003</t>
  </si>
  <si>
    <t>||TRANSFERENCIA DE FONDOS S/G. MENSAJE SWIFT NRO. 02542 Y CORREO ELECTRONICO DE LA DIRECCION GENERAL DE AERONAUTICA CIVIL DE LA FECHA (SECTOR PUBLICO). DEBITO DE LA LIBRETA 00117012001 DGAC, REPOSICION UTILES DE ESCRITORIO.</t>
  </si>
  <si>
    <t>S08806380003</t>
  </si>
  <si>
    <t>||TRANSFERENCIA DE FONDOS S/G. MENSAJES SWIFT NROS. 02605 Y 02589 DE LA FECHA (SECTOR PUBLICO). DEBITO DE LA LIBRETA 00117012001 DGAC, REPOSICION UTILES DE ESCRITORIO.</t>
  </si>
  <si>
    <t>S08808680003</t>
  </si>
  <si>
    <t>||TRANSFERENCIA DE FONDOS S/G. MENSAJE SWIFT NRO. 02674 DE LA FECHA (SECTOR PUBLICO). DEBITO DE LA LIBRETA 00117012001 DGAC, REPOSICION UTILES DE ESCRITORIO.</t>
  </si>
  <si>
    <t>S08810350003</t>
  </si>
  <si>
    <t>||TRANSFERENCIA DE FONDOS S/G. MENSAJE SWIFT NRO. 02853 Y CORREO ELECTRONICO DE LA DIRECCION GENERAL DE AERONAUTICA CIVIL DE LA FECHA (SECTOR PUBLICO). DEBITO DE LA LIBRETA 00117012001 DGAC, REPOSICION UTILES DE ESCRITORIO.</t>
  </si>
  <si>
    <t>S08810300003</t>
  </si>
  <si>
    <t>||TRANSFERENCIA DE FONDOS S/G. MENSAJE SWIFT NRO. 02723 DE LA FECHA. (SECTOR PUBLICO). DEBITO DE LA LIBRETA 00117012001 DGAC, REPOSICION UTILES DE ESCRITORIO.</t>
  </si>
  <si>
    <t>S08810270003</t>
  </si>
  <si>
    <t>||TRANSFERENCIA DE FONDOS EN ATENCIÓN A MENSAJE SWIFT 02727 DE LA FECHA (SECTOR PUBLICO) DEBITO DE LA LIBRETA 00117012001 DGAC, REPOSICION UTILES DE ESCRITORIO.</t>
  </si>
  <si>
    <t>S08810250003</t>
  </si>
  <si>
    <t>||TRANSFERENCIA DE FONDOS S/G. MENSAJE SWIFT NRO. 02715 DE LA FECHA. (SECTOR PUBLICO). DEBITO DE LA LIBRETA 00117012001 DGAC, REPOSICION UTILES DE ESCRITORIO.</t>
  </si>
  <si>
    <t>S08810200003</t>
  </si>
  <si>
    <t>||TRANSFERENCIA DE FONDOS S/G. MENSAJES SWIFT NROS. 02717 Y 02684 DE LA FECHA (SECTOR PUBLICO). DEBITO DE LA LIBRETA 00117012001 DGAC, REPOSICION UTILES DE ESCRITORIO.</t>
  </si>
  <si>
    <t>S08811110003</t>
  </si>
  <si>
    <t>||TRANSFERENCIA DE FONDOS S/G. MENSAJE SWIFT NRO. 02909 Y CORREO ELECTRONICO DE LA DIRECCION GENERAL DE AERONAUTICA CIVIL DE LA FECHA (SECTOR PUBLICO). DEBITO DE LA LIBRETA 00117012001 DGAC, REPOSICION UTILES DE ESCRITORIO.</t>
  </si>
  <si>
    <t>S08811100003</t>
  </si>
  <si>
    <t>||TRANSFERENCIA DE FONDOS S/G. MENSAJE SWIFT NRO. 02908 DE LA FECHA. (SECTOR PUBLICO). DEBITO DE LA LIBRETA 00117012001 DGAC, REPOSICION UTILES DE ESCRITORIO.</t>
  </si>
  <si>
    <t>S08812600003</t>
  </si>
  <si>
    <t>||TRANSFERENCIA DE FONDOS S/G. MENSAJES SWIFT NROS. 02993 Y 02991 DE LA FECHA. (SECTOR PUBLICO). DEBITO DE LA LIBRETA 00117012001 DGAC, REPOSICION UTILES DE ESCRITORIO.</t>
  </si>
  <si>
    <t>S08813480003</t>
  </si>
  <si>
    <t>||TRANSFERENCIA DE FONDOS S/G. MENSAJES SWIFT NROS. 03081 DE LA FECHA Y 03030 DE F. 06/03/17. (SECTOR PUBLICO). DEBITO DE LA LIBRETA 00117012001 DGAC, REPOSICION UTILES DE ESCRITORIO.</t>
  </si>
  <si>
    <t>S08814030003</t>
  </si>
  <si>
    <t>||TRANSFERENCIA DE FONDOS S/G. MENSAJE SWIFT NRO. 03113 DE LA FECHA (SECTOR PUBLICO) DEBITO DE LA LIBRETA 00117012001 DGAC, REPOSICION UTILES DE ESCRITORIO.</t>
  </si>
  <si>
    <t>S08814180003</t>
  </si>
  <si>
    <t>||TRANSFERENCIA DE FONDOS S/G. MENSAJE SWIFT NRO. 03131 DE LA FECHA. (SECTOR PUBLICO). DEBITO DE LA LIBRETA 00117012001 DGAC, REPOSICION UTILES DE ESCRITORIO.</t>
  </si>
  <si>
    <t>S08821420003</t>
  </si>
  <si>
    <t>||TRANSFERENCIA DE FONDOS S/G. MENSAJES SWIFT NROS. 03596 Y 03594 DE LA FECHA. (SECTOR PUBLICO). DEBITO DE LA LIBRETA 00117012001 DGAC, REPOSICION UTILES DE ESCRITORIO.</t>
  </si>
  <si>
    <t>S08824560003</t>
  </si>
  <si>
    <t>||TRANSFERENCIA DE FONDOS EN ATENCIÓN A MENSAJES SWIFT 03773 Y 03766 DE LA FECHA (SECTOR PUBLICO) DEBITO DE LA LIBRETA 00117012001 DGAC, REPOSICION UTILES DE ESCRITORIO.</t>
  </si>
  <si>
    <t>S08824550003</t>
  </si>
  <si>
    <t>||TRANSFERENCIA DE FONDOS EN ATENCION A MENSAJE SWIFT  03777 DE LA FECHA (SECTOR PUBLICO) DEBITO DE LA LIBRETA 00117012001 DGAC, REPOSICION UTILES DE ESCRITORIO</t>
  </si>
  <si>
    <t>S08823870003</t>
  </si>
  <si>
    <t>||TRANSFERENCIA DE FONDOS S/G. MENSAJE SWIFT NRO. 03738 Y CORREO ELECTRONICO DE LA DIRECCION GENERAL DE AERONAUTICA CIVIL DE LA FECHA (SECTOR PUBLICO). DEBITO DE LA LIBRETA 00117012001 DGAC, REPOSICION UTILES DE ESCRITORIO.</t>
  </si>
  <si>
    <t>S08823860003</t>
  </si>
  <si>
    <t>||TRANSFERENCIA DE FONDOS S/G. MENSAJES SWIFT NROS. 03735 Y 03731 DE LA FECHA (SECTOR PUBLICO). DEBITO DE LA LIBRETA 00117012001 DGAC, REPOSICION UTILES DE ESCRITORIO.</t>
  </si>
  <si>
    <t>S08826470003</t>
  </si>
  <si>
    <t>||TRANSFERENCIA DE FONDOS S/G. MENSAJES SWIFT NROS. 03932 Y 03931 DE LA FECHA (SECTOR PUBLICO). DEBITO DE LA LIBRETA 00117012001 DGAC, REPOSICION UTILES DE ESCRITORIO.</t>
  </si>
  <si>
    <t>S08827320003</t>
  </si>
  <si>
    <t>||TRANSFERENCIA DE FONDOS S/G. MENSAJES SWIFT NROS. 03954 Y CORREO ELECTRONICO DE LA DIRECCION GENERAL DE AERONAUTICA CIVIL DE LA FECHA (SECTOR PUBLICO). DEBITO DE LA LIBRETA 00117012001 DGAC, REPOSICION UTILES DE ESCRITORIO.</t>
  </si>
  <si>
    <t>S08828950003</t>
  </si>
  <si>
    <t>||TRANSFERENCIA DE FONDOS S/G MENSAJES SWIFT NRO. 04142 Y 04130 DE LA FECHA (SECTOR PÚBLICO). DEBITO DE LA LIBRETA 00117012001 DGAC, REPOSICION UTILES DE ESCRITORIO.</t>
  </si>
  <si>
    <t>S08830480003</t>
  </si>
  <si>
    <t>||TRANSFERENCIA DE FONDOS S/G. MENSAJE SWIFT NRO. 04209 DE LA FECHA (SECTOR PUBLICO). DEBITO DE LA LIBRETA 00117012001 DGAC, REPOSICION UTILES DE ESCRITORIO.</t>
  </si>
  <si>
    <t>S08830520003</t>
  </si>
  <si>
    <t>||TRANSFERENCIA DE FONDOS S/G. MENSAJE SWIFT NRO. 04206 DE LA FECHA (SECTOR PUBLICO). DEBITO DE LA LIBRETA 00117012001 DGAC, REPOSICION UTILES DE ESCRITORIO.</t>
  </si>
  <si>
    <t>S08830630003</t>
  </si>
  <si>
    <t>||TRANSFERENCIA DE FONDOS S/G. MENSAJE SWIFT NRO. 04208 Y CORREO ELECTRONICO DE LA DIRECCION GENERAL DE AERONAUTICA CIVIL (SECTOR PUBLICO). DEBITO DE LA LIBRETA 00117012001 DGAC, REPOSICION UTILES DE ESCRITORIO.</t>
  </si>
  <si>
    <t>S08831880003</t>
  </si>
  <si>
    <t>||TRANSFERENCIA DE FONDOS S/G. MENSAJE SWIFT NRO. 04232 Y CORREO ELECTRONICO  DE LA DGAC DE LA FECHA. (SECTOR PUBLICO). DEBITO DE LA LIBRETA 00117012001 DGAC, REPOSICION UTILES DE ESCRITORIO.</t>
  </si>
  <si>
    <t>S08833610003</t>
  </si>
  <si>
    <t>||TRANSFERENCIA DE FONDOS S/G. MENSAJE SWIFT NRO. 04308 Y CORREO ELECTRONICO DE LA DIRECCION GENERAL DE AERONAUTICA CIVIL DE LA FECHA (SECTOR PUBLICO). DEBITO DE LA LIBRETA 00117012001 DGAC, REPOSICION UTILES DE ESCRITORIO.</t>
  </si>
  <si>
    <t>S08835890003</t>
  </si>
  <si>
    <t>||TRANSFERENCIA DE FONDOS S/G. MENSAJE SWIFT NRO.04417 DE LA FECHA (SECTOR PUBLICO). DEBITO DE LA LIBRETA 00117012001 DGAC, REPOSICION UTILES DE ESCRITORIO.</t>
  </si>
  <si>
    <t>S08834820003</t>
  </si>
  <si>
    <t>||TRANSFERENCIA DE FONDOS S/G. MENSAJE SWIFT NRO. 04364 DE LA FECHA (SECTOR PUBLICO). DEBITO DE LA LIBRETA 00117012001 DGAC, REPOSICION UTILES DE ESCRITORIO.</t>
  </si>
  <si>
    <t>S08834790003</t>
  </si>
  <si>
    <t>||TRANSFERENCIA DE FONDOS S/G. MENSAJE SWIFT NRO. 04366 DE LA FECHA (SECTOR PUBLICO). DEBITO DE LA LIBRETA 00117012001 DGAC, REPOSICION UTILES DE ESCRITORIO.</t>
  </si>
  <si>
    <t>S08836730003</t>
  </si>
  <si>
    <t>||TRANSFERENCIA DE FONDOS S/G. MENSAJE SWIFT NRO. 04451 DE LA FECHA (SECTOR PUBLICO). DEBITO DE LA LIBRETA 00117012001 DGAC, REPOSICION UTILES DE ESCRITORIO.</t>
  </si>
  <si>
    <t>S08837070003</t>
  </si>
  <si>
    <t>||TRANSFERENCIA DE FONDOS S/G. MENSAJE SWIFT NRO. 04455 Y CORREO ELECTRONICO DE LA DGAC DE LA FECHA (SECTOR PUBLICO). DEBITO DE LA LIBRETA 00117012001 DGAC, REPOSICION UTILES DE ESCRITORIO.</t>
  </si>
  <si>
    <t>J03212020001</t>
  </si>
  <si>
    <t>De: 00130012002 Transferencia que efectuamos a requerimiento del Ministerio de Trabajo Empleo y Prevision Social, segun notas CITE: DMTEPS/Of.1836, 2426 y 2635/16 y DGAA/N063/17, en virtud al inf. Tecnico MTEPS/DGAA/UF/T-N038/15 y Inf. Legales MTEPS/DGAJ/GJ/N2504/16 del MTEPS e inf. MEFP/DGAJ/UAJ/N8</t>
  </si>
  <si>
    <t>B14824130002</t>
  </si>
  <si>
    <t>00130012002 DEP.DE CHEQ.AJENOS,RET.DE CAM.,CONCEPTO: PAGO INCAPACIDAD TEMPORAL DEL PERSONAL FOFIM CORRESPONDIENTE MES NOVIEMBRE 2016,DEP.: CAJA DE SALUD DE CAMINOS Y R.A. , PROCEDENCIA: BANCO UNION S.A., CHEQUE: 7115, FECHA DE EMISION:08/03/2017</t>
  </si>
  <si>
    <t>B14828440002</t>
  </si>
  <si>
    <t>00130012001 DEP.DE CHEQ.AJENOS,RET.DE CAM.,CONCEPTO: PAGO DE INTERESES ORDINARIO CUOTA 85,DEP.: COMERMIN , PROCEDENCIA: BANCO MERCANTIL SANTA CRUZ SA., CHEQUE: 7271, FECHA DE EMISION:08/03/2017</t>
  </si>
  <si>
    <t>O14829060002</t>
  </si>
  <si>
    <t>00130012001 DEPOSITO DE EFECTIVO, DEPOSITANTE: COOP. MINERA 16 DE JULIO LTDA, CONCEPTO: PAGO CUOTA 26; 3RA AMPLIACION COOP. MINERA 16 DE JULIO LTDA, CUENTA DE DEPOSITO: CUENTA UNICA DEL TESORO</t>
  </si>
  <si>
    <t>O14863330002</t>
  </si>
  <si>
    <t>00130012001 DEPOSITO DE EFECTIVO, DEPOSITANTE: COOP. MINERA 16 DE JULIO LTDA., CONCEPTO: PAGO CUOTA 27; 3RA AMPLIACIÓN COOP. MINERA 16 DE JULIO LTDA., CUENTA DE DEPOSITO: CUENTA UNICA DEL TESORO</t>
  </si>
  <si>
    <t>S08763140001</t>
  </si>
  <si>
    <t>'COBRO DE UTILES DE ESCRITORIO POR´||BS50.-REF.:DEVOLUCION FONDOS LC BCB-IMP-2014-021 P/C PAPELBOL A/F SHENZHEN VICSTAR IMP AND EXP CO LTD.,S/G NOTA SEDEM/GAF/UF/2016-0254,30/12/16. LIB.00132012003 SEDEM-ADM.Y OPERACIONES PAPELBOL REF.:COMIS.COMP.CONT.DEVOL.FDOS.LC BCB-IMP-2014-021</t>
  </si>
  <si>
    <t>S08762960002</t>
  </si>
  <si>
    <t>||DEVOLUCION DE FONDOS POR SALDO NO UTILIZADO CARTA DE CREDITO BCB-IMP-2014-021 P/C PAPELBOL A/F SHENZHEN VICSTAR IMP AND EXP CO LTD.,S/G NOTA SEDEM/GAF/UF/2016-0254,30/12/16. LIB.00132012003 SEDEM-ADMINISTRACION Y OPERACIONES PAPELBOL REF.:DEVOL.SALDO LC BCB-IMP-2014-021</t>
  </si>
  <si>
    <t>S08769790002</t>
  </si>
  <si>
    <t>||TRANSFERENCIA DE FONDOS A LA EMPRESA SEDEM - PLANTA DE ENVASES DE VIDRIO CHUQUISACA - MUNICIPIO ZUDAÑEZ - LIBRETA N° 00132019202 POR CONCEPTO DE SEGUNDO DESEMBOLSO SEGÚN NOTA CITE: BDP/GOP/CART/0108/2017 DE 11/01/17 LIBRETA N° 00132019202 - EMPRESA SEDEM - PLANTA DE ENVASES DE VIDRIO CHUQUISACA - MUNICIPIO ZUDAÑEZ</t>
  </si>
  <si>
    <t>G03698150004</t>
  </si>
  <si>
    <t>VENTA DE DIVISAS CON TRANSFERENCIA DE FONDOS A SOLICITUD DE SERVICIO DESARROLLO EMPRESAS PUBLICAS PRODUCTIVAS SEGUN SOLICITUD 1595 REF: I/2016-30178 TRANSFERENCIA DE FONDOS AL EXTERIOR POR EL ANTICIPO DEL 30% DEL CONTRATO Nº 005/2016 CON LA EMPRESA TIAMA SAS. PARA LA PROVISION DE EQUIPOS DE INSPECCI LIB. 00132079201 SEDEM-PLANTA ENVASES DE VIDRIO CHUQUISACA - MUNICIPIO ZUDAÑEZ</t>
  </si>
  <si>
    <t>S08803540001</t>
  </si>
  <si>
    <t>'COBRO POR´||EMISION CBTE. CONTABLE BS 50.- GASTOS DE COMUNICACION BS 220.- Y ENMIENDA CARTA DE CREDITO BS 220.- REF.: I-2016-037 SEGUN NOTA SEDEM/GAF/UF/2017-0060 ADJUNTA DE LA FECHA. CGO.LIB.N°00132079201 SEDEM-PLANTA ENVASES DE VIDRIO CHUQUISACA-BOLIVIA REF. ENMIENDA I-2016-037</t>
  </si>
  <si>
    <t>S08805880001</t>
  </si>
  <si>
    <t>'COBRO POR´||TRANSFERENCIA AL EXTERIOR 0.10% S/USD 293.450,53 REEMBOLSO GASTOS DE COMUNICACION BS 220.- EMISION CBTE. CONTABLE BS 50.- EN COMPLEMENTO A CBTE S-0880581 ADJUNTO. CGO.LIB.N°00132019202 SEDEM-PLANTA ENVASES DE VIDRIO CHUQUISACA M. ZUDAÑEZ REF. CGOS. I-2016-038</t>
  </si>
  <si>
    <t>S08806200001</t>
  </si>
  <si>
    <t>'COBRO POR´||BS 220.- COMISION ENMIENDA CARTA DE CREDITO, REEMBOLSO GASTOS DE COMUNICACION BS 220.- Y EMISION CBTE. CONTABLE BS 50.- REF.: CARTA DE CREDITO I-2016-038 SEGUN NOTA ADJUNTA DE LA FECHA. CGO.LIB.N°00132019202 SEDEM-PLANTA ENVASES DE VIDRIO CHUQUISACA M ZUDAÑEZ REF. CGO I-2016-038</t>
  </si>
  <si>
    <t>S08818180001</t>
  </si>
  <si>
    <t>||COBRO AVISO EMISION GARANTIA INTERNACIONAL BS 220.- Y EMISION COMPROBANTE CONTABLE BS 50.- REF.: 6252340100011238 SB-R-2017-017 A/F ENVIBOL. CGO.LIB.N°00132019202 SEDEM-PLANTA ENVASES DE VIDRIO CH. MUN ZUDAEÑZ REF.: COM AVISO SB-R-2017-17</t>
  </si>
  <si>
    <t>G04062310004</t>
  </si>
  <si>
    <t>VENTA DE DIVISAS CON TRANSFERENCIA DE FONDOS A SOLICITUD DE SERVICIO DESARROLLO EMPRESAS PUBLICAS PRODUCTIVAS SEGUN SOLICITUD 1943 REF: PAGO A LA ASOCIACION 21 DE ABRIL ENVIDRIO, PAGO POR EL PAGO ENTREGABLE VI,PLAN DE GESTION LOGISTICA, DE LA CONSULTORIA, DISEÑO FINAL, CONTRAPARTE TECNICA Y ASESORAM LIB. 00132079201 SEDEM-PLANTA ENVASES DE VIDRIO CHUQUISACA - MUNICIPIO ZUDAÑEZ</t>
  </si>
  <si>
    <t>S08832950001</t>
  </si>
  <si>
    <t>||REGISTRO COBRO COMISION AVISO ENMIENDA 1 GARANTIA INTERNACIONAL BS220.-Y EMISION COMP.CONTABLE BS50.-REF.:6252340100011238 (BCB:SB-R-2017-17) A/F ENVIBOL,S/G SWIFT 4334 ADJ.DE LA FECHA. LIB.00132019202 SEDEM-PLANTA ENV.VIDRIO CHUQ.-MUN.ZUDAÑEZ REF.:COMIS.AVISO ENMD.GI 6252340100011238</t>
  </si>
  <si>
    <t>S08832880004</t>
  </si>
  <si>
    <t>||VENTA DE DIVISAS S/G NOTA SEDEM/GAF/UF/2017-0090 Y ASIG. DE DIVISAS EFECTUADA POR MEFP CODIGO 004141 1885 DEL 16/03/2017 REF.:EMISION LC I-2017-019. COM.EMISION LC 0.15% S/USD 2.522.653.- POR 600 DIAS, REEM.GTOS.COM. BS 220.- Y EMISION CBTE. CONTABLE BS 50.-. CGO.LIB.N°00132079201 SEDEM-PLANTA ENVASES DE VIDRIO CH. MUN. ZUDAÑEZ REF:CGOS LC I-2017-019</t>
  </si>
  <si>
    <t>S08837120001</t>
  </si>
  <si>
    <t>||TRANSFERENCIA DE FONDOS EN ATENCIÓN A NOTA DEL MINISTERIO DE ECONOMÍA Y FINANZAS PÚBLICAS CITE: MEFP/VTCP/DGCP/UF-199/2017 RECIBIDA EN FECHA 29/03/17 REF: DÉBITO AUTOMÁTICO AL SERVICIO DE DESARROLLO DE LAS EMPRESAS PÚBLICAS PRODUCTIVAS SEDEM - PROMIEL (TRAM-TSO-1526) DE LA LIBRETA N° 00132062002 SEDEM - VENTAS PROMIEL M/N</t>
  </si>
  <si>
    <t>S08837200001</t>
  </si>
  <si>
    <t>COBRO DE||ÚTILES DE ESCRITORIO POR LA ELABORACIÓN DEL COMPROBANTE CONTABLE N° 0883712 DE LA FECHA DE LA LIBRETA N° 00132062002 SEDEM - VENTAS PROMIEL, COSTO ÚTILES DE ESCRITORIO</t>
  </si>
  <si>
    <t>O14812240002</t>
  </si>
  <si>
    <t>00132052001 DEPOSITO DE EFECTIVO, DEPOSITANTE: SEMILLAS / SEDEM, CONCEPTO: DEVOLUCION DE SALDO NO UTILIZADO, CUENTA DE DEPOSITO: CUENTA UNICA DEL TESORO</t>
  </si>
  <si>
    <t>O14860770002</t>
  </si>
  <si>
    <t>00132062001 DEPOSITO DE EFECTIVO, DEPOSITANTE: JUAN CARLOS GUZMAN MEDINA, CONCEPTO: DEVOLUCIÓN SALDOS DE FONDOS EN AVANCE, CUENTA DE DEPOSITO: CUENTA UNICA DEL TESORO</t>
  </si>
  <si>
    <t>O14875900002</t>
  </si>
  <si>
    <t>00132052001 DEPOSITO DE EFECTIVO, DEPOSITANTE: WILMA PACHECO-SEDEM, CONCEPTO: DEVOLUCION (SALDO) PASAJES, CUENTA DE DEPOSITO: CUENTA UNICA DEL TESORO</t>
  </si>
  <si>
    <t>S08776450002</t>
  </si>
  <si>
    <t>'TRANSFERENCIA DE FONDOS DE DPTOS.DE ENCAJE LEGAL DEL SISTEMA FINANCIERO A DPTOS.CTES.DEL SECTOR PUBLICO S/G CITE' BUN061/17||DE LA FECHA (HRE-TSO-469). PAGO DUPLICADO AL BENEFICIARIO POMA HUANCA CLAUDINA. A SOLICITUD DEL BCB, LIBRETA N°00134019201 PRESTAMO RECURSOS ESPECIFICOS-COVIPOL</t>
  </si>
  <si>
    <t>B14810920002</t>
  </si>
  <si>
    <t>00099021001 DEP.DE CHEQ.AJENOS,RET.DE CAM.,CONCEPTO: DEVOLUCION DE RECURSOS,DEP.: AGENCIA NACIONAL DE HIDROCARBUROS , PROCEDENCIA: BANCO UNION S.A., CHEQUE: 4258, FECHA DE EMISION:03/03/2017</t>
  </si>
  <si>
    <t>B14838140002</t>
  </si>
  <si>
    <t>00099021001 DEP.DE CHEQ.AJENOS,RET.DE CAM.,CONCEPTO: DEVOLUCIÓN DE RECURSOS,DEP.: AGENCIA NACIONAL DE HIDROCARBUROS , PROCEDENCIA: BANCO UNION S.A., CHEQUE: 4262, FECHA DE EMISION:09/03/2017</t>
  </si>
  <si>
    <t>B14842860002</t>
  </si>
  <si>
    <t>00099021001 DEP.DE CHEQ.AJENOS,RET.DE CAM.,CONCEPTO: DEVOLUCIÓN DE RECURSOS,DEP.: AGENCIA NACIONAL DE HIDROCARBUROS , PROCEDENCIA: BANCO UNION S.A., CHEQUE: 4267, FECHA DE EMISION:13/03/2017</t>
  </si>
  <si>
    <t>B14850870002</t>
  </si>
  <si>
    <t>00099021001 DEP.DE CHEQ.AJENOS,RET.DE CAM.,CONCEPTO: DEVOLUCION DE RECURSOS,DEP.: AGENCIA NACIONAL DE HIDROCARBUROS , PROCEDENCIA: BANCO UNION S.A., CHEQUE: 4278, FECHA DE EMISION:15/03/2017</t>
  </si>
  <si>
    <t>B14863610002</t>
  </si>
  <si>
    <t>00099021001 DEP.DE CHEQ.AJENOS,RET.DE CAM.,CONCEPTO: DEVOLUCION DE RECURSOS,DEP.: AGENCIA NACIONAL DE HIDROCARBUROS , PROCEDENCIA: BANCO UNION S.A., CHEQUE: 4285, FECHA DE EMISION:20/03/2017</t>
  </si>
  <si>
    <t>B14891830002</t>
  </si>
  <si>
    <t>00099021001 DEP.DE CHEQ.AJENOS,RET.DE CAM.,CONCEPTO: DEVOLUCION DE RECURSOS,DEP.: AGENCIA NACIONAL DE HIDROCARBUROS , PROCEDENCIA: BANCO UNION S.A., CHEQUE: 4290, FECHA DE EMISION:24/03/2017</t>
  </si>
  <si>
    <t>B14866430002</t>
  </si>
  <si>
    <t>00099021001 DEP.DE CHEQ.AJENOS,RET.DE CAM.,CONCEPTO: AUT.IMPUG.TRIBUTARIA - DEVOLUCION INCAPACIDAD TEMPORAL - ENERO / 2017,DEP.: CAJA PETROLERA DE SALUD , PROCEDENCIA: BANCO UNION S.A., CHEQUE: 10962, FECHA DE EMISION:22/03/2017</t>
  </si>
  <si>
    <t>B14820070002</t>
  </si>
  <si>
    <t>00201034101 DEP.DE CHEQ.AJENOS,RET.DE CAM.,CONCEPTO: RECURSOS PROVENIENTES DEL MUNICIPIO DE RIBERALTA POR CONVENIO CIN ADEMAF,DEP.: ADEMAF-DIS , PROCEDENCIA: BANCO UNION S.A., CHEQUE: 1051, FECHA DE EMISION:07/03/2017</t>
  </si>
  <si>
    <t>B14886910002</t>
  </si>
  <si>
    <t>00201034101 DEP.DE CHEQ.AJENOS,RET.DE CAM.,CONCEPTO: TRANSFERENCIA DE LA ADMINISTRADORA BOLIVIANA DE CARRETERAS ABC EN EL MARCO DE UN CONVENIO,DEP.: ADEMAF , PROCEDENCIA: BANCO UNION S.A., CHEQUE: 1055, FECHA DE EMISION:27/03/2017</t>
  </si>
  <si>
    <t>B14814590002</t>
  </si>
  <si>
    <t>00099021001 DEP.DE CHEQ.AJENOS,RET.DE CAM.,CONCEPTO: DEVOLUCION DE FONDOS TGN,DEP.: ASFI , PROCEDENCIA: BANCO UNION S.A., CHEQUE: 2535, FECHA DE EMISION:16/02/2017</t>
  </si>
  <si>
    <t>O14819760002</t>
  </si>
  <si>
    <t>00099021001 DEPOSITO DE EFECTIVO, DEPOSITANTE: ASFI- ERIKA HILDA JAUREGUI RODRIGUEZ, CONCEPTO: DEVOLUCION DE VIATICOS, CUENTA DE DEPOSITO: CUENTA UNICA DEL TESORO</t>
  </si>
  <si>
    <t>O14864880002</t>
  </si>
  <si>
    <t>00099021001 DEPOSITO DE EFECTIVO, DEPOSITANTE: ASFI-FREDDY AUGUSTO LENZ ARDAYA, CONCEPTO: DEVOLUCION FONDOS DE PASAJES, CUENTA DE DEPOSITO: CUENTA UNICA DEL TESORO</t>
  </si>
  <si>
    <t>S08763100002</t>
  </si>
  <si>
    <t>'TRANSFERENCIA DE FONDOS DE DPTOS.DE ENCAJE LEGAL DEL SISTEMA FINANCIERO A DPTOS.CTES.DEL SECTOR PUBLICO S/G CITE' BUN/0004/17||DE LA FECHA (HRE-TSO-39). A SOLIC.DEL MEFP,LIBR.00212082001 REVERS.FDOS.POR ERROR EN MONTO DE TRANSF.ELECTR.DE F.30-12-16; BUN</t>
  </si>
  <si>
    <t>S08803560003</t>
  </si>
  <si>
    <t>'TRANSFERENCIA DE FONDOS||A SOL. DEL MIN,DE ECO Y FIN.PUBL. MEFP/VTCP/DGPOT/UPCFTGN/TR-N°354/2017 DE LA FECHA HRE TSO 951 REPOSICION DE BOLETAS DE PAGO SOLICITADOS POR EL INRA, POR DEPOSITOS ERRÓNEOS, CONSIGNADOS EN EL COMPROBANTE DE PAGO N°18675. DEBITO DE LA LIBRETA 00099021001 COBRO UTILES DE ESCRITORIO.</t>
  </si>
  <si>
    <t>O14842990002</t>
  </si>
  <si>
    <t>00212082004 DEPOSITO DE EFECTIVO, DEPOSITANTE: ROGER HERLAN CHURA PILLCO INRA, CONCEPTO: DEVOLUCION DE GASTOS OPERATIVOS C-31 Nº 51, CUENTA DE DEPOSITO: CUENTA UNICA DEL TESORO</t>
  </si>
  <si>
    <t>O14864500002</t>
  </si>
  <si>
    <t>00212082004 DEPOSITO DE EFECTIVO, DEPOSITANTE: INRA-LA PAZ JUAN EDGAR CONDORI GUTIERREZ, CONCEPTO: DEVOLUCION DE GASTOS OPERATIVOS, CUENTA DE DEPOSITO: CUENTA UNICA DEL TESORO</t>
  </si>
  <si>
    <t>B14886340002</t>
  </si>
  <si>
    <t>00212022005 DEP.DE CHEQ.AJENOS,RET.DE CAM.,CONCEPTO: APORTES VOLUNTARIOS INRA - SANTA CRUZ,DEP.: INRA - SANTA CRUZ , PROCEDENCIA: BANCO UNION S.A., CHEQUE: 1620, FECHA DE EMISION:27/03/2017</t>
  </si>
  <si>
    <t>O14808300002</t>
  </si>
  <si>
    <t>00222012001 DEPOSITO DE EFECTIVO, DEPOSITANTE: SABINO APAZA QUISPE, CONCEPTO: DEVOLUCION DE SALARIO, CUENTA DE DEPOSITO: CUENTA UNICA DEL TESORO</t>
  </si>
  <si>
    <t>O14867930002</t>
  </si>
  <si>
    <t>00222012001 DEPOSITO DE EFECTIVO, DEPOSITANTE: TATIANA MENDUIÑIA BOTELLO, CONCEPTO: REVERSIÓN, CUENTA DE DEPOSITO: CUENTA UNICA DEL TESORO</t>
  </si>
  <si>
    <t>O14813200002</t>
  </si>
  <si>
    <t>00223012001 DEPOSITO DE EFECTIVO, DEPOSITANTE: JAVIER IVAN SELAYA GONZALES, CONCEPTO: DEVOLUCION DE VIATICOS AL C-31 09/2017, CUENTA DE DEPOSITO: CUENTA UNICA DEL TESORO</t>
  </si>
  <si>
    <t>O14817670002</t>
  </si>
  <si>
    <t>00223012001 DEPOSITO DE EFECTIVO, DEPOSITANTE: RODRIGO LEONARDO YANARICO LOPEZ, CONCEPTO: DEVOLUCION FONDO AVANCE RODRIGO YANARICO, CUENTA DE DEPOSITO: CUENTA UNICA DEL TESORO</t>
  </si>
  <si>
    <t>G04113610004</t>
  </si>
  <si>
    <t>VENTA DE DIVISAS CON TRANSFERENCIA DE FONDOS A SOLICITUD DE INSUMOS BOLIVIA SEGUN SOLICITUD 1991 REF: REGISTRO DE PAGO A LA UNIÓN ISRAELITA DEL PERÚ, POR CERTIFICACIÓN KOSHER ANUAL DE LA PLANTA PROCESADORA DE PALMITO EN CONSERVA "SAN ISIDRO" (SHINAHOTA). SEGÚN COMUNICACIÓN INTERNA INBOL GPYGC N°127/ LIB. 00224012002 INSUMOS BOL.ADMIN.CENTRAL. FUNCION. EXP PALMITO CULT.A VENEZ</t>
  </si>
  <si>
    <t>S08822250003</t>
  </si>
  <si>
    <t>'TRANSFERENCIA'||RECIBIDA DEL EXTERIOR POR DESEMBOLSO DEL BID, REF: GRT-WS-12956-BO-2 REQ. 0020 OPS0201708938A (REM. EXT.) LIBRETA ° 002250104401 SENASBA FUNCIONAMIENTO-RECURSOS UNION EUROPEA, REF: UTILES DE ESCRITORIO</t>
  </si>
  <si>
    <t>J03182130002</t>
  </si>
  <si>
    <t>A:00249012001 A requerimiento de la Unidad de Administracion e Informacion Salarial (UAIS), con nota interna CITE: MEFP/VTCP/DGPOT/UAIS/N 7760/2016, en la cual solicita la reversion definitiva de las boletas de consignadas en el Comprobante de Pago N 18674.</t>
  </si>
  <si>
    <t>S08777560004</t>
  </si>
  <si>
    <t>||VENTA DE DIVISAS S/G NOTAS CEASS/DIR/NO732/2016 Y CEASS/DIR NO27/2017 Y ASIGNACION EFECTUADA POR EL MEFP DE 20-01-17 REF.EMISION CARTA DE CREDITO I-2017-005 COMISION EMISION 0.15% S/USD 103.200.- POR 95 DIAS REEMB GTOS COMUNICACION BS220.- Y EMISION CBTE CONTABLE BS50.- CGO.LIB.0249012001 LBP-CEASS REF. COBRO EMISION LC I-2017-005</t>
  </si>
  <si>
    <t>S08819260001</t>
  </si>
  <si>
    <t>||AMPLIACION DE VALIDEZ 0,15% S/USD19.742,34.-POR 90 DIAS,COMISION ENMIENDA LC BS220.-REEMBS.GSTS.COMUNICACION BS220.-Y EMISION COMP.CONTABLE BS50.-,S/G NOTA CEASS/DIR/Nº083/2017,07/03/2017 REF.:BCB-IMP-2014-033 P/C CEASS A/F NEURONIC S.A. LIB.00249012001 LBP-CEASS REF.:COMIS.AMPL.VALIDEZ Y ENMIENDA LC BCB-IMP-2014-033</t>
  </si>
  <si>
    <t>S08829450001</t>
  </si>
  <si>
    <t>COBRO POR´||COMISION EMISION CBTE. CONTABLE BS 50.- REEMBOLSO GASTOS DE COMUNICACION BS 220.- ENMIENDA BS 220.- COMISION AMPLIACION DE VALIDEZ 0.15% S/USD 103.200.- POR 30 DIAS REFERENCIA CARTA DE CREDITO I-2017-005. CGO.LIB.N°0249012001 LBP-CEASS REF.:COBRO ENMIENDA LC I-2017-005.</t>
  </si>
  <si>
    <t>J03215890002</t>
  </si>
  <si>
    <t>A:00249012001 A requerimiento de la Unidad de Administracion e Informacion Salarial (UAIS), con nota interna CITE: MEFP/VTCP/DGPOT/UAIS/N 1846/2017, en la cual solicita la reversion definitiva de las boletas consignadas en el Comprobante de Pago N 18685.</t>
  </si>
  <si>
    <t>B14828420002</t>
  </si>
  <si>
    <t>00130012001 DEP.DE CHEQ.AJENOS,RET.DE CAM.,CONCEPTO: PAGO CAPITAL CUOTA 85,DEP.: COMERMIN , PROCEDENCIA: BANCO MERCANTIL SANTA CRUZ SA., CHEQUE: 7270, FECHA DE EMISION:08/03/2017</t>
  </si>
  <si>
    <t>O14877180002</t>
  </si>
  <si>
    <t>00266022001 DEPOSITO DE EFECTIVO, DEPOSITANTE: MARGRITA VELASCO NINA, CONCEPTO: DEVOLUCION REFRIGERIO NOVIEMBRE DIRECCIONES DISTRITALES LA PAZ,EL ALTO Y PROVINCIAS, CUENTA DE DEPOSITO: CUENTA UNICA DEL TESORO</t>
  </si>
  <si>
    <t>B14828970002</t>
  </si>
  <si>
    <t>00283062001 DEP.DE CHEQ.AJENOS,RET.DE CAM.,CONCEPTO: DEVOLUCION,DEP.: ADUANA NACIONAL DE BOLIVIA , PROCEDENCIA: BANCO UNION S.A., CHEQUE: 2453, FECHA DE EMISION:06/03/2017</t>
  </si>
  <si>
    <t>G03609170003</t>
  </si>
  <si>
    <t>TRANSFERENCIA RECIBIDA DEL EXTERIOR SEGÚN MENSAJES SWIFT Nos. 00883-00878 (REM.EXT.) DE FECHA 20-01-2016 POR DESEMBOLSO DE CAF PRÉSTAMO CFA009344 PROG.MAS INV.P/RIEGO FASE IV/SOLICITUD DESEMBOLSO FONDO ROTATORI LIBRETA N° 00287102001 FPS-RECURSOS PROPIOS REF.: UTILES DE ESCRITORIO</t>
  </si>
  <si>
    <t>G03970780003</t>
  </si>
  <si>
    <t>TRANSFERENCIA RECIBIDA DEL EXTERIOR SEGÚN MENSAJES SWIFT Nos. 03396-03394 (REM.EXT.) DE FECHA 10-03-2017 POR DESEMBOLSO DE CAF PRÉSTAMO CFA008785 PROGRAMA MI RIEGO LIBRETA N° 00287102001 FPS-RECURSOS PROPIOS REF.: UTILES DE ESCRITORIO</t>
  </si>
  <si>
    <t>S08822890003</t>
  </si>
  <si>
    <t>TRANSFERENCIA DE FONDOS S/G CITE N°||JGCB/TRL/74/2017 DEL FPS RECIBIDA EN LA FECHA  (TRAM-TSO-1380) REF: PROGRAMACION DE PAGOS DE INVERSION Y FORTALECIMIENTO CONVENIO PLAN VIDA KFW. DE LA LIBRETA N° 00287102001 CUT FPS-RECURSOS PROPIOS COSTO UTILES DE ESCRITORIO</t>
  </si>
  <si>
    <t>S08822890002</t>
  </si>
  <si>
    <t>TRANSFERENCIA DE FONDOS S/G CITE N°||JGCB/TRL/74/2017 DEL FPS RECIBIDA EN LA FECHA  (TRAM-TSO-1380) REF: PROGRAMACION DE PAGOS DE INVERSION Y FORTALECIMIENTO CONVENIO PLAN VIDA KFW. ABONO EN LA LIBRETA N° 00287104416 FPS - BS - PLAN VIDA KFW</t>
  </si>
  <si>
    <t>J03210250001</t>
  </si>
  <si>
    <t>De: 00287102001 TRL 71 - TRANSFERENCIA RECURSOS POR DEVOLUCION DE REVERSION DEL PAGO SERV. CONSUMO TELEFONICO DE FEBRERO 2016  OF. DPTAL. PANDO - FUENTE 41 ORGANISMO 111 TGN.</t>
  </si>
  <si>
    <t>J03210220001</t>
  </si>
  <si>
    <t>De: 00287024101 TRL/046/2017. TRANSFERENCIA DE RECURSOS POR DEVOLUCION DE SALDOS NO EJECUTADOS, CIERRE DE CONVENIO MEJORAMIENTO VIAL URBANO EN EL ALTO DE ACUERDO A NOTA GF/JGCO/064/2017. FUENTE 41 ORGANISMO 111 TGN.</t>
  </si>
  <si>
    <t>G04046870003</t>
  </si>
  <si>
    <t>TRANSFERENCIA RECIBIDA DEL EXTERIOR SEGÚN MENSAJES SWIFT Nos. 03915-03913 (REM.EXT.) DE FECHA 21-03-2017 POR DESEMBOLSO DE CAF PRÉSTAMO CFA009344 PROG.MAS INV.P/ RIEGO FASE IV SOLIC. DESEMB. FONDO ROTATORIO 4 LIBRETA N° 00287102001 FPS-RECURSOS PROPIOS REF.: UTILES DE ESCRITORIO</t>
  </si>
  <si>
    <t>B14850930002</t>
  </si>
  <si>
    <t>00287102001 DEP.DE CHEQ.AJENOS,RET.DE CAM.,CONCEPTO: REEMBOLSO POR INCAPACIDAD DE LA CAJA DE SALUD CORDES A LA FPS,DEP.: CAJA DE SALUD CORDES , PROCEDENCIA: BANCO UNION S.A., CHEQUE: 3663, FECHA DE EMISION:16/03/2017</t>
  </si>
  <si>
    <t>B14855210002</t>
  </si>
  <si>
    <t>00287102001 DEP.DE CHEQ.AJENOS,RET.DE CAM.,CONCEPTO: REVERSION DEL FONDO EN AVANCE DE GASOLINA C-31 N° 3 BENI,DEP.: FPS - OFICINA CENTRAL , PROCEDENCIA: BANCO UNION S.A., CHEQUE: 281, FECHA DE EMISION:15/03/2017</t>
  </si>
  <si>
    <t>O14822220002</t>
  </si>
  <si>
    <t>00290064101 DEPOSITO DE EFECTIVO, DEPOSITANTE: LIDIA NELLY VALENCIA, CONCEPTO: PAGO DE SERVICIO BASICO DE AGUA, CUENTA DE DEPOSITO: CUENTA UNICA DEL TESORO</t>
  </si>
  <si>
    <t>O14822250002</t>
  </si>
  <si>
    <t>00290064101 DEPOSITO DE EFECTIVO, DEPOSITANTE: LIDIA NELLY VALENCIA, CONCEPTO: PAGO DE SERVICIOS BASICOS POR CONSUMO DE LUZ, CUENTA DE DEPOSITO: CUENTA UNICA DEL TESORO</t>
  </si>
  <si>
    <t>B14838510002</t>
  </si>
  <si>
    <t>00290012001 DEP.DE CHEQ.AJENOS,RET.DE CAM.,CONCEPTO: DEVOLUCIÓN DE PASAJES ABORDO-TARIFA ROJAS C-31 N°31, SIP,DEP.: SERVICIO DE IMPUESTOS NACIONALES , PROCEDENCIA: BANCO UNION S.A., CHEQUE: 4209, FECHA DE EMISION:08/03/2017</t>
  </si>
  <si>
    <t>B14838520002</t>
  </si>
  <si>
    <t>00290012001 DEP.DE CHEQ.AJENOS,RET.DE CAM.,CONCEPTO: DEVOLUCIÓN DE TALLER DE CUERDAS Y GESTIÓN DE CALIDAD/2016 C-31 N°32, SIP,DEP.: SERVICIO DE IMPUESTOS NACIONALES , PROCEDENCIA: BANCO UNION S.A., CHEQUE: 4210, FECHA DE EMISION:08/03/2017</t>
  </si>
  <si>
    <t>O14883270002</t>
  </si>
  <si>
    <t>00290012001 DEPOSITO DE EFECTIVO, DEPOSITANTE: MOISES BALBOA MAMANI, CONCEPTO: FACTURA SABSA, CUENTA DE DEPOSITO: CUENTA UNICA DEL TESORO</t>
  </si>
  <si>
    <t>G03579180003</t>
  </si>
  <si>
    <t>TRANSFERENCIA RECIBIDA DEL EXTERIOR SEGÚN MENSAJES SWIFT Nos. 00738 - 00737 (REM.EXT.) DE FECHA 17-01-2017 POR DESEMBOLSO DE FONPLATA PRÉSTAMO BOL 23/2014 RFB-GAF-BOL-004-2017 DESEMB. N° 5 LIBRETA N° 00291012002 ABC-RECURSOS PROPIOS REF.: UTILES DE ESCRITORIO</t>
  </si>
  <si>
    <t>G03781500003</t>
  </si>
  <si>
    <t>TRANSFERENCIA RECIBIDA DEL EXTERIOR SEGÚN MENSAJES SWIFT Nos. 01953-01951  (REM.EXT.) DE FECHA 13-02-2017 POR DESEMBOLSO DE FONPLATA PRÉSTAMO BOL 21/2014 GAF-BOL 011-2017 DESEMB. N° 6 LIBRETA N° 00291012002 ABC-RECURSOS PROPIOS REF.: UTILES DE ESCRITORIO</t>
  </si>
  <si>
    <t>G03781490003</t>
  </si>
  <si>
    <t>TRANSFERENCIA RECIBIDA DEL EXTERIOR SEGÚN MENSAJES SWIFT Nos. 01952-01950 (REM.EXT.) DE FECHA 13-02-2017 POR DESEMBOLSO DE FONPLATA PRÉSTAMO BOL 22/2014 GAF-BOL-012-2017 DESEMB. N° 6 LIBRETA N° 00291012002 ABC-RECURSOS PROPIOS REF.: UTILES DE ESCRITORIO</t>
  </si>
  <si>
    <t>G03788850003</t>
  </si>
  <si>
    <t>TRANSFERENCIA DE FONDOS AL EXTERIOR A SOLICITUD DE ADMINISTRADORA BOLIVIANA DE CARRETERAS SEGUN SOLICITUD 1665 REF: REFERENCIA 21316/ASM/DEMANDADA  TRANSFERENCIA A LA CAMARA DE COMERCIO INTERNACIONAL POR ARBITRAJE POR REFERENCIA 21316/ASM  TRADECO INFRAESTRUCTURA S A  C/ABC  SEGUN SOLICITUD DE LA GE LIB. 00291012002 ABC-RECURSOS PROPIOS</t>
  </si>
  <si>
    <t>G03801780003</t>
  </si>
  <si>
    <t>TRANSFERENCIA RECIBIDA DEL EXTERIOR SEGÚN MENSAJES SWIFT Nos. 02160-02154 (REM.EXT.) DE FECHA 15-02-2017 POR DESEMBOLSO DE IDA PRÉSTAMO 4923-BO 001 ABC022 AC52152 LIBRETA N° 00291012002 ABC-RECURSOS PROPIOS REF.: UTILES DE ESCRITORIO</t>
  </si>
  <si>
    <t>Q08054090002</t>
  </si>
  <si>
    <t>NUMERO DE LIBRETA CUT: 00291012009 OPERACIÓN E18  TRANSFERENCIA DEL SISTEMA FINANCIERO POR CUENTA DE TERCEROS  A LA CUT TRANSFERENCIA S-G INTS. NOTA ABC-GN:-JU-SAJ-AAJ-2017-0007 A SOLICITUD  DE ADM BOLIVIANA DE CARRETERAS</t>
  </si>
  <si>
    <t>Q08054100002</t>
  </si>
  <si>
    <t>G03919970004</t>
  </si>
  <si>
    <t>VENTA DE DIVISAS CON TRANSFERENCIA DE FONDOS A SOLICITUD DE ADMINISTRADORA BOLIVIANA DE CARRETERAS SEGUN SOLICITUD 1790 REF: PIARC TRANSFERENCIA POR SUSCRIPCION GESTIONES 2016-2017, EUROS 3.000,00 Y EUROS 2.850,00 T/C 7.20369 AL 03/03/2017,   SEGUN SOLICITUD I/2017-03699, Y DOCUMENTACION ADJUNTA. EQ LIB. 00291012002 ABC-RECURSOS PROPIOS POR DIFERENCIAL CAMBIARIO</t>
  </si>
  <si>
    <t>G03919970005</t>
  </si>
  <si>
    <t>VENTA DE DIVISAS CON TRANSFERENCIA DE FONDOS A SOLICITUD DE ADMINISTRADORA BOLIVIANA DE CARRETERAS SEGUN SOLICITUD 1790 REF: PIARC TRANSFERENCIA POR SUSCRIPCION GESTIONES 2016-2017, EUROS 3.000,00 Y EUROS 2.850,00 T/C 7.20369 AL 03/03/2017,   SEGUN SOLICITUD I/2017-03699, Y DOCUMENTACION ADJUNTA. EQ LIB. 00291012002 ABC-RECURSOS PROPIOS</t>
  </si>
  <si>
    <t>G03936710003</t>
  </si>
  <si>
    <t>TRANSFERENCIA RECIBIDA DEL EXTERIOR SEGÚN MENSAJES SWIFT Nos. 03127-03125 (REM.EXT.) DE FECHA 07-03-2017 POR DESEMBOLSO DE CAF PRÉSTAMO CFA008239 CARRETERA PADILLA-EL SALTO SOLICITUD DE DESEMBOLSO NRO.13 LIBRETA N° 00291012002 ABC-RECURSOS PROPIOS REF.: UTILES DE ESCRITORIO</t>
  </si>
  <si>
    <t>G04009110003</t>
  </si>
  <si>
    <t>TRANSFERENCIA RECIBIDA DEL EXTERIOR SEGÚN MENSAJES SWIFT Nos. 3693 - 3683 (REM.EXT.) DE FECHA 16-03-2017 POR DESEMBOLSO DE FONPLATA PRÉSTAMO BOL 23/2014 GAF-BOL- 018 -2017 DESEMB. N° 6 LIBRETA N° 00291012002 ABC-RECURSOS PROPIOS REF.: UTILES DE ESCRITORIO</t>
  </si>
  <si>
    <t>S08826600001</t>
  </si>
  <si>
    <t>||COBRO QUE EFECTUA EL BANK OF TOKYO-MITSUBISHI POR LA EMISION DE LA  AUT. IRREVOCABLE DE PAGO YC-JICA-001/2017 REF.: "PROYECTO SOBRE MEDIDAS PREVENTIVAS DE DESASTRES EN LA RED VIAL FUNDAMENTAL 7 LIBRETA N° 00291012002 ABC-RECURSOS PROPIOS</t>
  </si>
  <si>
    <t>S08826600004</t>
  </si>
  <si>
    <t>||COBRO QUE EFECTUA EL BANK OF TOKYO-MITSUBISHI POR LA EMISION DE LA  AUT. IRREVOCABLE DE PAGO YC-JICA-001/2017 REF.: "PROYECTO SOBRE MEDIDAS PREVENTIVAS DE DESASTRES EN LA RED VIAL FUNDAMENTAL 7 LIBRETA N° 00291012002 ABC-RECURSOS PROPIOS REF.: SWIFT Y UTILES DE ESCRITORIO</t>
  </si>
  <si>
    <t>Q08170310002</t>
  </si>
  <si>
    <t>NUMERO DE LIBRETA CUT: 00291012009 OPERACIÓN E18  TRANSFERENCIA DEL SISTEMA FINANCIERO POR CUENTA DE TERCEROS  A LA CUT PARA ABONO A LA CUENTA  3987069001  PARA POSTERIOR ABONO EN LA LIBRETA NUMERO  00291012009 A SOLICITUD DE  IIA LTDA</t>
  </si>
  <si>
    <t>Q08168210002</t>
  </si>
  <si>
    <t>NUMERO DE LIBRETA CUT: 00291012009 OPERACIÓN E18  TRANSFERENCIA DEL SISTEMA FINANCIERO POR CUENTA DE TERCEROS  A LA CUT REC. CIR-033 PAGO TOTAL EJECUCION POLIZA CIR -1952-FOX- AFIANZADO MATERSA A SOLICITUD DE  COMPAÑÍA DE SEGUROS Y REASEGUROS FORTALEZA S</t>
  </si>
  <si>
    <t>G04076660003</t>
  </si>
  <si>
    <t>TRANSFERENCIA RECIBIDA DEL EXTERIOR SEGÚN MENSAJES SWIFT Nos. 04104-04092 (REM.EXT.) DE FECHA 24-03-2017 POR DESEMBOLSO DE CAF PRÉSTAMO CFA008340 CONST.DOBLEVIA MONTERO-CRISTAL SOLICITUD DESEMBOLSO NRO 11 LIBRETA N° 00291012002 ABC-RECURSOS PROPIOS REF.: UTILES DE ESCRITORIO</t>
  </si>
  <si>
    <t>G04071930003</t>
  </si>
  <si>
    <t>TRANSFERENCIA RECIBIDA DEL EXTERIOR SEGÚN MENSAJES SWIFT Nos. 04108-04096 (REM.EXT.) DE FECHA 24-03-2017 POR DESEMBOLSO DE BID PRÉSTAMO 2786/BL-BO REQ 0020 OPS0201710452A LIBRETA N° 00291012002 ABC-RECURSOS PROPIOS REF.: UTILES DE ESCRITORIO</t>
  </si>
  <si>
    <t>G04071900003</t>
  </si>
  <si>
    <t>TRANSFERENCIA RECIBIDA DEL EXTERIOR SEGÚN MENSAJES SWIFT Nos. 04107-04095 (REM.EXT.) DE FECHA 24-03-2017 POR DESEMBOLSO DE BID PRÉSTAMO 2786/BL-BO REQ 0020 OPS0201710452A LIBRETA N° 00291012002 ABC-RECURSOS PROPIOS REF.: UTILES DE ESCRITORIO</t>
  </si>
  <si>
    <t>G04071890003</t>
  </si>
  <si>
    <t>TRANSFERENCIA RECIBIDA DEL EXTERIOR SEGÚN MENSAJES SWIFT Nos. 04106-04094 (REM.EXT.) DE FECHA 24-03-2017 POR DESEMBOLSO DE CAF PRÉSTAMO CFA007840 TUNEL INCAHUASI SOLICITUD DE DESEMBOLSO NRO. 9 LIBRETA N° 00291012002 ABC-RECURSOS PROPIOS REF.: UTILES DE ESCRITORIO</t>
  </si>
  <si>
    <t>G04090820003</t>
  </si>
  <si>
    <t>TRANSFERENCIA RECIBIDA DEL EXTERIOR SEGÚN MENSAJES SWIFT Nos. 04172-04164 (REM.EXT.) DE FECHA 27-03-2017 POR DESEMBOLSO DE BID PRÉSTAMO 3540/BL-BO REQ 0001 OPS0201710810A LIBRETA N° 00291012002 ABC-RECURSOS PROPIOS REF.: UTILES DE ESCRITORIO</t>
  </si>
  <si>
    <t>G04090840003</t>
  </si>
  <si>
    <t>TRANSFERENCIA RECIBIDA DEL EXTERIOR SEGÚN MENSAJES SWIFT Nos. 04171-04163 (REM.EXT.) DE FECHA 27-03-2017 POR DESEMBOLSO DE BID PRÉSTAMO 3540/BL-BO REQ 0001 OPS0201710810A LIBRETA N° 00291012002 ABC-RECURSOS PROPIOS REF.: UTILES DE ESCRITORIO</t>
  </si>
  <si>
    <t>O14806330002</t>
  </si>
  <si>
    <t>00291012002 DEPOSITO DE EFECTIVO, DEPOSITANTE: JUAN PABLO COLQUE AYALA, CONCEPTO: RENOVACION CREDENCIALES 2017, CUENTA DE DEPOSITO: CUENTA UNICA DEL TESORO</t>
  </si>
  <si>
    <t>B14810840002</t>
  </si>
  <si>
    <t>00099021001 DEP.DE CHEQ.AJENOS,RET.DE CAM.,CONCEPTO: PAGO INCAPACIDAD TEMPORAL DEL PERSONAL ABC CORRESPONDIENTE MES DICIEMBRE 2016,DEP.: CAJA SALUD DE CAMINOS YRA , PROCEDENCIA: BANCO UNION S.A., CHEQUE: 7361, FECHA DE EMISION:14/02/2017</t>
  </si>
  <si>
    <t>O14821490002</t>
  </si>
  <si>
    <t>00291012002 DEPOSITO DE EFECTIVO, DEPOSITANTE: GUSTAVO AREVALO ARROYO, CONCEPTO: EXCESO RESPECTO DEL MONTO MENSUAL DE LLAMADAS POR USO DE TELEFONIA FIJA, CUENTA DE DEPOSITO: CUENTA UNICA DEL TESORO</t>
  </si>
  <si>
    <t>O14830540002</t>
  </si>
  <si>
    <t>00291012002 DEPOSITO DE EFECTIVO, DEPOSITANTE: GUSTAVO AREVALO ARROYO, CONCEPTO: EXCESO RESPECTO DEL MONTO MENSUAL DE LLAMADAS POR USO DE TELEFONIA CELULAR, CUENTA DE DEPOSITO: CUENTA UNICA DEL TESORO</t>
  </si>
  <si>
    <t>B14846050002</t>
  </si>
  <si>
    <t>00291012001 DEP.DE CHEQ.AJENOS,RET.DE CAM.,CONCEPTO: DEVOLUCION DE SALDO,DEP.: ABC REGIONAL TARIJA , PROCEDENCIA: BANCO UNION S.A., CHEQUE: 1912, FECHA DE EMISION:13/03/2017</t>
  </si>
  <si>
    <t>O14846360002</t>
  </si>
  <si>
    <t>00291012002 DEPOSITO DE EFECTIVO, DEPOSITANTE: MARIA PEÑARANDA TAPIA, CONCEPTO: EXCESO DE LLAMADAS TELEFONICAS, CUENTA DE DEPOSITO: CUENTA UNICA DEL TESORO</t>
  </si>
  <si>
    <t>O14856390002</t>
  </si>
  <si>
    <t>00291012002 DEPOSITO DE EFECTIVO, DEPOSITANTE: JUAN SORIA LAFUENTE, CONCEPTO: REPOSICION DE DAÑOS CARRETERA, CUENTA DE DEPOSITO: CUENTA UNICA DEL TESORO</t>
  </si>
  <si>
    <t>O14859180002</t>
  </si>
  <si>
    <t>00291012002 DEPOSITO DE EFECTIVO, DEPOSITANTE: HILARIO ABRAHAM QUISBERT CALLISAYA, CONCEPTO: REPOSICION DE LOS DAÑOS DE LAS DEFENSAS METALICAS DEL TRAMO LP09 LA PAZ-ORURO, CUENTA DE DEPOSITO: CUENTA UNICA DEL TESORO</t>
  </si>
  <si>
    <t>B14875150002</t>
  </si>
  <si>
    <t>00099021001 DEP.DE CHEQ.AJENOS,RET.DE CAM.,CONCEPTO: PAGO INCAPACIDAD TEMPORAL DE PERSONAL ABC CORRESPONDIENTE MES ENERO 2017,DEP.: CAJA DE SALUD DE CAMINOS Y R.A. , PROCEDENCIA: BANCO UNION S.A., CHEQUE: 7459, FECHA DE EMISION:16/03/2017</t>
  </si>
  <si>
    <t>B14875400002</t>
  </si>
  <si>
    <t>00291012009 DEP.DE CHEQ.AJENOS,RET.DE CAM.,CONCEPTO: MULTA TRAMO III CENTRAL CITAMA NAZACARA,DEP.: REECO , PROCEDENCIA: BANCO NACIONAL DE BOLIVIA S.A., CHEQUE: 68328, FECHA DE EMISION:24/03/2017</t>
  </si>
  <si>
    <t>O14875590002</t>
  </si>
  <si>
    <t>00291012002 DEPOSITO DE EFECTIVO, DEPOSITANTE: JAIME ARRIETA TELLEZ, CONCEPTO: PAGO EXCESO SERVICIOS TELEFÓNICOS, CUENTA DE DEPOSITO: CUENTA UNICA DEL TESORO</t>
  </si>
  <si>
    <t>J03182170002</t>
  </si>
  <si>
    <t>A:00292012001 A requerimiento de la Unidad de Administracion e Informacion Salarial (UAIS), con nota interna CITE: MEFP/VTCP/DGPOT/UAIS/N 7760/2016, en la cual solicita la reversion definitiva de las boletas de consignadas en el Comprobante de Pago N 18674.</t>
  </si>
  <si>
    <t>J03212040001</t>
  </si>
  <si>
    <t>De: 00292012001 Transferencia que efectuamos a requerimiento del Ministerio de Trabajo Empleo y Prevision Social, segun notas CITE: DMTEPS/Of.1836, 2426 y 2635/16 y DGAA/N063/17, en virtud al inf. Tecnico MTEPS/DGAA/UF/T-N038/15 y Inf. Legales MTEPS/DGAJ/GJ/N2504/16 del MTEPS e inf. MEFP/DGAJ/UAJ/N8</t>
  </si>
  <si>
    <t>B14801940002</t>
  </si>
  <si>
    <t>00292012001 DEP.DE CHEQ.AJENOS,RET.DE CAM.,CONCEPTO: DEVOLUCION DE PAGO EN DEMASIA,DEP.: VIAS BOLIVIA , PROCEDENCIA: BANCO UNION S.A., CHEQUE: 3206, FECHA DE EMISION:02/03/2017</t>
  </si>
  <si>
    <t>B14801960002</t>
  </si>
  <si>
    <t>00292012001 DEP.DE CHEQ.AJENOS,RET.DE CAM.,CONCEPTO: DEVOLUCION DE PAGO EN DEMASIA,DEP.: VIAS BOLIVIA , PROCEDENCIA: BANCO UNION S.A., CHEQUE: 3205, FECHA DE EMISION:02/03/2017</t>
  </si>
  <si>
    <t>B14801990002</t>
  </si>
  <si>
    <t>00292012001 DEP.DE CHEQ.AJENOS,RET.DE CAM.,CONCEPTO: DEVOLUCION POR EXCEDENTE EN PAGO DE AGUINALDO,DEP.: VIAS BOLIVIA , PROCEDENCIA: BANCO UNION S.A., CHEQUE: 3207, FECHA DE EMISION:02/03/2017</t>
  </si>
  <si>
    <t>O14875070002</t>
  </si>
  <si>
    <t>00292032001 DEPOSITO DE EFECTIVO, DEPOSITANTE: VIAS BOLIVIA, CONCEPTO: OTROS INGRESOS, CUENTA DE DEPOSITO: CUENTA UNICA DEL TESORO</t>
  </si>
  <si>
    <t>J03212010001</t>
  </si>
  <si>
    <t>De: 00299014101 Transferencia que efectuamos a requerimiento del Ministerio de Trabajo Empleo y Prevision Social, segun notas CITE:DMTEPS/Of.1836,2426 y 2635/16 y DGAA/N063/17, en virtud al inf. Tecnico MTEPS/DGAA/UF/T-N038/15 y Inf. Legales MTEPS/DGAJ/ GJ/N2504/16 del MTEPS e inf. MEFP/DGAJ/UAJ/N86</t>
  </si>
  <si>
    <t>J03212050001</t>
  </si>
  <si>
    <t>De: 00300014201 Transferencia que efectuamos a requerimiento del Ministerio de Trabajo Empleo y Prevision Social, segun notas CITE: DMTEPS/Of.1836, 2426 y 2635/16 y DGAA/N063/17, en virtud al inf. Tecnico MTEPS/DGAA/UF/T-N038/15 y Inf. Legales MTEPS/DGAJ/GJ/N2504/16 del MTEPS e inf. MEFP/DGAJ/UAJ/N8</t>
  </si>
  <si>
    <t>J03212060001</t>
  </si>
  <si>
    <t>De: 00301014201 Transferencia que efectuamos a requerimiento del Ministerio de Trabajo Empleo y Prevision Social, segun notas CITE: DMTEPS/Of.1836, 2426 y 2635/16 y DGAA/N063/17, en virtud al inf. Tecnico MTEPS/DGAA/UF/T-N038/15 y Inf. Legales MTEPS/DGAJ/GJ/N2504/16 del MTEPS e inf. MEFP/DGAJ/UAJ/N8</t>
  </si>
  <si>
    <t>J03212070001</t>
  </si>
  <si>
    <t>De: 00302014201 Transferencia que efectuamos a requerimiento del Ministerio de Trabajo Empleo y Prevision Social, segun notas CITE: DMTEPS/Of.1836, 2426 y 2635/16 y DGAA/N063/17, en virtud al inf. Tecnico MTEPS/DGAA/UF/T-N038/15 y Inf. Legales MTEPS/DGAJ/GJ/N2504/16 del MTEPS e inf. MEFP/DGAJ/UAJ/N8</t>
  </si>
  <si>
    <t>J03212080001</t>
  </si>
  <si>
    <t>De: 00303014201 Transferencia que efectuamos a requerimiento del Ministerio de Trabajo Empleo y Prevision Social, segun notas CITE: DMTEPS/Of.1836, 2426 y 2635/16 y DGAA/N063/17, en virtud al inf. Tecnico MTEPS/DGAA/UF/T-N038/15 y Inf. Legales MTEPS/DGAJ/GJ/N2504/16 del MTEPS e inf. MEFP/DGAJ/UAJ/N8</t>
  </si>
  <si>
    <t>G03586430004</t>
  </si>
  <si>
    <t>VENTA DE DIVISAS CON TRANSFERENCIA DE FONDOS A SOLICITUD DE AUTORIDAD DE REG.Y FISCALIZ.DE TELECOMUNICACIONES Y TRANSP. SEGUN SOLICITUD 1522 REF: TRANSFERENCIA DE FONDOS A LA ASOCIACIÓN LATINOAMERICANA DE FERROCARRILES - ALAF CORRESPONDIENTE A CUOTAS DEL SEGUNDO SEMESTRE 2015 Y CUOTAS DEL PRIMER Y S LIB. 00099021001 TGN-RECURSOS ORDINARIOS (3987)</t>
  </si>
  <si>
    <t>G04019870004</t>
  </si>
  <si>
    <t>VENTA DE DIVISAS CON TRANSFERENCIA DE FONDOS A SOLICITUD DE AUTORIDAD DE REG.Y FISCALIZ.DE TELECOMUNICACIONES Y TRANSP.  REF: TRANSFERENCIA DE FONDOS A LA UNION POSTAL DE LAS AMERICAS ESPAÑA Y PORTUGAL -UPAEP CORREP.AL PLAN DE AMOTIZ.ANUAL DE LA DEUDA POR CONCEPTO DE CUOTAS CONTRIBUTIVAS PARA GASTOS LIB. 00099021001 TGN-RECURSOS ORDINARIOS</t>
  </si>
  <si>
    <t>G04128680005</t>
  </si>
  <si>
    <t>VENTA DE DIVISAS CON TRANSFERENCIA DE FONDOS A SOLICITUD DE AUTORIDAD DE REG.Y FISCALIZ.DE TELECOMUNICACIONES Y TRANSP. SEGUN SOLICITUD 1975 REF: PAGO DE CUOTA DE AMORTIZACIÓN DE LA DEUDA POR CONTRIBUCIONES Y CUOTA ANUAL 2017 A LA UNIÓN INTERNACIONAL DE TELECOMUNICACIONES - UIT, DE ACUERDO A CERTIFI LIB. 00099021001 TGN-RECURSOS ORDINARIOS (3987)</t>
  </si>
  <si>
    <t>G04128680004</t>
  </si>
  <si>
    <t>VENTA DE DIVISAS CON TRANSFERENCIA DE FONDOS A SOLICITUD DE AUTORIDAD DE REG.Y FISCALIZ.DE TELECOMUNICACIONES Y TRANSP. SEGUN SOLICITUD 1975 REF: PAGO DE CUOTA DE AMORTIZACIÓN DE LA DEUDA POR CONTRIBUCIONES Y CUOTA ANUAL 2017 A LA UNIÓN INTERNACIONAL DE TELECOMUNICACIONES - UIT, DE ACUERDO A CERTIFI LIB. 00099021001 TGN-RECURSOS ORDINARIOS (3987) POR DIFERENCIAL CAMBIARIO</t>
  </si>
  <si>
    <t>G03648590004</t>
  </si>
  <si>
    <t>VENTA DE DIVISAS CON TRANSFERENCIA DE FONDOS A SOLICITUD DE AUTORIDAD DE FISCALIZACION Y CONTROL DE PENSIONES Y SEGUROS SEGUN SOLICITUD 1556 REF: PAGO DE CUOTAS DE MEMBRESIA A LA ASOCIACION DE SEGUROS DE AMERICA LATINA - ASSAL DE LAS GESTIONES 2010 AL 2016 APROBADO EN FECHA 12/12/2016, SEGUN HR N° 5 LIB. 00099021001 TGN-RECURSOS ORDINARIOS (3987)</t>
  </si>
  <si>
    <t>G03928930004</t>
  </si>
  <si>
    <t>VENTA DE DIVISAS CON TRANSFERENCIA DE FONDOS A SOLICITUD DE AUTORIDAD DE FISCALIZACION Y CONTROL DE PENSIONES Y SEGUROS SEGUN SOLICITUD 1804 REF: PAGO DE A LA EMPRESA THE BRATTLE BROUP POR LA CONTRATCION DE UN ESPECIALISTA PROFESIONAL INTERNACIONAL SEA ESTA PERSONA NATURAL O JURIDICA PARA EFECTOS DE LIB. 00099021001 TGN-RECURSOS ORDINARIOS (3987)</t>
  </si>
  <si>
    <t>J03212090001</t>
  </si>
  <si>
    <t>De: 00315012001 Transferencia que efectuamos a requerimiento del Ministerio de Trabajo Empleo y Prevision Social, segun notas CITE: DMTEPS/Of.1836, 2426 y 2635/16 y DGAA/N063/17, en virtud al inf. Tecnico MTEPS/DGAA/UF/T-N038/15 y Inf. Legales MTEPS/DGAJ/GJ/N2504/16 del MTEPS e inf. MEFP/DGAJ/UAJ/N8</t>
  </si>
  <si>
    <t>B14874350002</t>
  </si>
  <si>
    <t>00099021001 DEP.DE CHEQ.AJENOS,RET.DE CAM.,CONCEPTO: AUT. FISC. EMPRESAS - DEVOLUCIÓN INCAPACIDAD TEMPORAL - ENERO/2017,DEP.: CAJA PETROLERA DE SALUD , PROCEDENCIA: BANCO UNION S.A., CHEQUE: 10974, FECHA DE EMISION:24/03/2017</t>
  </si>
  <si>
    <t>G03472220001</t>
  </si>
  <si>
    <t>COBRO COSTOS DE PAPELERIA SEGUN TRANSFERENCIA DEL EXTERIOR POR ORDEN DE CONSULADO DE BOLIVIA EN MADRID ESPAÑA REF.: GESTORIA CONSULAR RECAUDACION EXTERIOR CEDULAS DE IDENTIDAD LIB. 00340012003 RECAUDACION EXTRANJERIA - C.I. -L.C.</t>
  </si>
  <si>
    <t>G03472210002</t>
  </si>
  <si>
    <t>TRANSFERENCIA DEL EXTERIOR SEGUN SWIFT 00003 DE FECHA 03/01/2017 ORDENANTE: CONSULADO DE BOLIVIA EN MADRID ESPAÑA REF.: GESTORIA CONSULAR RECAUDACION EXTERIOR CEDULAS DE IDENTIDAD LIB. 00340012005 SEGIP - RECAUDACION EXTERIOR - CEDULAS DE IDENTIDAD</t>
  </si>
  <si>
    <t>G03472060002</t>
  </si>
  <si>
    <t>TRANSFERENCIA DEL EXTERIOR SEGUN SWIFT 0004 DE FECHA 03/01/2017 ORDENANTE: CONSULADO DE BOLIVIA EN MADRID-ESPAÑA LIB. 00340012005 SEGIP - RECAUDACION EXTERIOR - CEDULAS DE IDENTIDAD</t>
  </si>
  <si>
    <t>G03472070001</t>
  </si>
  <si>
    <t>COBRO COSTOS DE PAPELERIA SEGUN TRANSFERENCIA DEL EXTERIOR POR ORDEN DE CONSULADO DE BOLIVIA EN MADRID-ESPAÑA LIB. 00340012003 RECAUDACION EXTRANJERIA - C.I. -L.C.</t>
  </si>
  <si>
    <t>G03486580001</t>
  </si>
  <si>
    <t>COBRO COSTOS DE PAPELERIA SEGUN TRANSFERENCIA DEL EXTERIOR POR ORDEN DE CONSULADO DE BOLIVIA EN MADRID REF:GESTORIA CONSULAR LIB. 00340012003 RECAUDACION EXTRANJERIA - C.I. -L.C.</t>
  </si>
  <si>
    <t>G03486570002</t>
  </si>
  <si>
    <t>TRANSFERENCIA DEL EXTERIOR SEGUN MJE.SWIFT NO.00138 DE FECHA 04/01/2017 ORDENANTE: CONSULADO DE BOLIVIA EN MADRID REF:GESTORIA CONSULAR LIB. 00340012005 SEGIP - RECAUDACION EXTERIOR - CEDULAS DE IDENTIDAD</t>
  </si>
  <si>
    <t>G03589170002</t>
  </si>
  <si>
    <t>TRANSFERENCIA DEL EXTERIOR SEGUN SWIFT 000791 DE FECHA 18/01/2017 ORDENANTE: CONSULADO GENERAL DE BOLIVIA EN WASHINGTON DC REF.: RECAUDACIONES EXTERIOR CEDULAS DE IDENTIDAD DICIEMBRE LIB. 00340012005 SEGIP - RECAUDACION EXTERIOR - CEDULAS DE IDENTIDAD</t>
  </si>
  <si>
    <t>G03589180001</t>
  </si>
  <si>
    <t>COBRO COSTOS DE PAPELERIA SEGUN TRANSFERENCIA DEL EXTERIOR POR ORDEN DE CONSULADO GENERAL DE BOLIVIA EN WASHINGTON DC REF.: RECAUDACIONES EXTERIOR CEDULAS DE IDENTIDAD DICIEMBRE LIB. 00340012003 RECAUDACION EXTRANJERIA - C.I. -L.C.</t>
  </si>
  <si>
    <t>G03598480002</t>
  </si>
  <si>
    <t>TRANSFERENCIA DEL EXTERIOR SEGUN SWIFT 00828 DE FECHA 19/01/2017 ORDENANTE: CONSULADO GERAL DA BOLIVIA EN SAO PAULO-BR LIB. 00340012005 SEGIP - RECAUDACION EXTERIOR - CEDULAS DE IDENTIDAD</t>
  </si>
  <si>
    <t>G03598490001</t>
  </si>
  <si>
    <t>COBRO COSTOS DE PAPELERIA SEGUN TRANSFERENCIA DEL EXTERIOR POR ORDEN DE CONSULADO GERAL DA BOLIVIA EN SAO PAULO-BR LIB. 00340012003 RECAUDACION EXTRANJERIA - C.I. -L.C.</t>
  </si>
  <si>
    <t>G03601130001</t>
  </si>
  <si>
    <t>COBRO COSTOS DE PAPELERIA SEGUN TRANSFERENCIA DEL EXTERIOR POR ORDEN DE CONSULADO DE BOLIVIA EN CALAMA REF.: REF.. CEDULAS DE IDENTIDAD LIB. 00340012003 RECAUDACION EXTRANJERIA - C.I. -L.C.</t>
  </si>
  <si>
    <t>G03601120002</t>
  </si>
  <si>
    <t>TRANSFERENCIA DEL EXTERIOR SEGUN SWIFT NO.857 DE FECHA 20/01/2017 ORDENANTE: CONSULADO DE BOLIVIA EN CALAMA REF.: REF.. CEDULAS DE IDENTIDAD LIB. 00340012005 SEGIP - RECAUDACION EXTERIOR - CEDULAS DE IDENTIDAD</t>
  </si>
  <si>
    <t>G03614150001</t>
  </si>
  <si>
    <t>COBRO COSTOS DE PAPELERIA SEGUN TRANSFERENCIA DEL EXTERIOR POR ORDEN DE LIB. 00340012003 RECAUDACION EXTRANJERIA - C.I. -L.C.</t>
  </si>
  <si>
    <t>G03614140002</t>
  </si>
  <si>
    <t>TRANSFERENCIA DEL EXTERIOR SEGUN CONSULADO GENERAL DE BOLIVIA BUENOS AIRES ARG. REF.: SERVICIOS DEL GOBIERNO DE FECHA 24/01/2017 ORDENANTE: LIB. 00340012005 SEGIP - RECAUDACION EXTERIOR - CEDULAS DE IDENTIDAD</t>
  </si>
  <si>
    <t>S08778840002</t>
  </si>
  <si>
    <t>'TRANSFERENCIA DE FONDOS DE DPTOS.DE ENCAJE LEGAL DEL SISTEMA FINANCIERO A DPTOS.CTES.DEL SECTOR PUBLICO S/G CITE' BUN/0069/14||DE LA FECHA (HRE-TSO-491). A SOLIC.DEL MEFP,LIBR.00340012003 REVERS.FDOS.POR ERROR EN MONTO DE TRANSF.ELECTR.DE F.19-01-17; BUN</t>
  </si>
  <si>
    <t>G03698230004</t>
  </si>
  <si>
    <t>VENTA DE DIVISAS CON TRANSFERENCIA DE FONDOS A SOLICITUD DE SERVICIO GENERAL DE IDENTIFICACION PERSONAL - SEGIP SEGUN SOLICITUD 1603 REF: ENTREGA DE FONDOS A LA OFICINA DE MADRID - ESPAÑA PARA PAGO DE PLANILLA DE COMPENSACION COSTO DE VIDA, CORRESP. MES DE ENERO/2017, SEGUN NOTA 0095/2017, CERT.155. LIB. 00340012003 RECAUDACION EXTRANJERIA - C.I. -L.C.</t>
  </si>
  <si>
    <t>G03698220004</t>
  </si>
  <si>
    <t>VENTA DE DIVISAS CON TRANSFERENCIA DE FONDOS A SOLICITUD DE SERVICIO GENERAL DE IDENTIFICACION PERSONAL - SEGIP SEGUN SOLICITUD 1602 REF: ENTREGA DE FONDOS A LA OFICINA DE SAO PAULO - BRASIL PARA PAGO DE PLANILLA DE COMPENSACION COSTO DE VIDA, CORRESP. MES DE ENERO/2017, SEGUN NOTA 0092/2017, CERT.1 LIB. 00340012003 RECAUDACION EXTRANJERIA - C.I. -L.C.</t>
  </si>
  <si>
    <t>G03698210004</t>
  </si>
  <si>
    <t>VENTA DE DIVISAS CON TRANSFERENCIA DE FONDOS A SOLICITUD DE SERVICIO GENERAL DE IDENTIFICACION PERSONAL - SEGIP SEGUN SOLICITUD 1601 REF: ENTREGA DE FONDOS A LA OFICINA DE BUENOS AIRES - ARGENTINA PARA GASTOS EN SERVICIOS BASICOS, BIENES Y SERVICIOS Y OTROS, SEGUN NOTA 003/2017, SOLICITUD 1 Y CERT.1 LIB. 00340012003 RECAUDACION EXTRANJERIA - C.I. -L.C.</t>
  </si>
  <si>
    <t>G03698130004</t>
  </si>
  <si>
    <t>VENTA DE DIVISAS CON TRANSFERENCIA DE FONDOS A SOLICITUD DE SERVICIO GENERAL DE IDENTIFICACION PERSONAL - SEGIP SEGUN SOLICITUD 1591 REF: ENTREGA DE FONDOS A LA OFICINA DE BUENOS AIRES - ARGENTINA PARA PAGO DE PLANILLA DE COMPENSACION COSTO DE VIDA, CORRESP. MES DE ENERO/2017, SEGUN NOTA 0091/2017, LIB. 00340012003 RECAUDACION EXTRANJERIA - C.I. -L.C.</t>
  </si>
  <si>
    <t>G03710130004</t>
  </si>
  <si>
    <t>VENTA DE DIVISAS CON TRANSFERENCIA DE FONDOS A SOLICITUD DE SERVICIO GENERAL DE IDENTIFICACION PERSONAL - SEGIP SEGUN SOLICITUD 1608 REF: ENTREGA DE FONDOS A LA OFICINA DE CALAMA - CHILE PARA PAGO DE PLANILLA DE COMPENSACION COSTO DE VIDA, CORRESPONDIENTE AL MES DE ENERO/2017, SEGUN NOTA 0093/2017, LIB. 00340012003 RECAUDACION EXTRANJERIA - C.I. -L.C.</t>
  </si>
  <si>
    <t>G03710140004</t>
  </si>
  <si>
    <t>VENTA DE DIVISAS CON TRANSFERENCIA DE FONDOS A SOLICITUD DE SERVICIO GENERAL DE IDENTIFICACION PERSONAL - SEGIP SEGUN SOLICITUD 1607 REF: ENTREGA DE FONDOS A LA OFICINA DE WASHINGTON - EEUU PARA PAGO DE PLANILLA DE COMPENSACION COSTO DE VIDA, CORRESPONDIENTE AL MES DE ENERO/2017, SEGUN NOTA 0094/201 LIB. 00340012003 RECAUDACION EXTRANJERIA - C.I. -L.C.</t>
  </si>
  <si>
    <t>G03735070002</t>
  </si>
  <si>
    <t>TRANSFERENCIA DEL EXTERIOR SEGUN SWIFT 01651 DE FECHA 07/02/2017 ORDENANTE: CONSULADO DE BOLIVIA EN MADRID ESPAÑA REF.: GESTORIA CONSULAR-RECAUDACION EXTERIOR-CEDULAS DE IDENTIDAD LIB. 00340012005 SEGIP - RECAUDACION EXTERIOR - CEDULAS DE IDENTIDAD</t>
  </si>
  <si>
    <t>G03735080001</t>
  </si>
  <si>
    <t>COBRO COSTOS DE PAPELERIA SEGUN TRANSFERENCIA DEL EXTERIOR POR ORDEN DE CONSULADO DE BOLIVIA EN MADRID ESPAÑA REF.: GESTORIA CONSULAR-RECAUDACION EXTERIOR-CEDULAS DE IDENTIDAD LIB. 00340012003 RECAUDACION EXTRANJERIA - C.I. -L.C.</t>
  </si>
  <si>
    <t>G03741370001</t>
  </si>
  <si>
    <t>COBRO COSTOS DE PAPELERIA SEGUN TRANSFERENCIA DEL EXTERIOR POR ORDEN DE CONSULADO DE BOLIVIA EN CALAMA-CHILE REF.: RECAUDACIONES EXTERIOR CEDULAS DE IDENTIDAD ENERO 2017 LIB. 00340012003 RECAUDACION EXTRANJERIA - C.I. -L.C.</t>
  </si>
  <si>
    <t>G03741360002</t>
  </si>
  <si>
    <t>TRANSFERENCIA DEL EXTERIOR SEGUN SWIFT 01673 DE FECHA 08/02/2017 ORDENANTE: CONSULADO DE BOLIVIA EN CALAMA-CHILE REF.: RECAUDACIONES EXTERIOR CEDULAS DE IDENTIDAD ENERO 2017 LIB. 00340012005 SEGIP - RECAUDACION EXTERIOR - CEDULAS DE IDENTIDAD</t>
  </si>
  <si>
    <t>J03194630002</t>
  </si>
  <si>
    <t>A:00340012003 A requerimiento de la Unidad de Administracion e Informacion Salarial (UAIS), con nota interna CITE: MEFP/VTCP/DGPOT/UAIS/N 560/2017, en la cual solicita la reversion definitiva de las boletas consignadas en el Comprobante de Pago N 18678.</t>
  </si>
  <si>
    <t>G03767230002</t>
  </si>
  <si>
    <t>TRANSFERENCIA DEL EXTERIOR SEGUN SWIFT NO.1807 DE FECHA 10/02/2017 ORDENANTE: CONSULADO GERAL DA BOLIVIA (SAO PAULO-SP) LIB. 00340012005 SEGIP - RECAUDACION EXTERIOR - CEDULAS DE IDENTIDAD</t>
  </si>
  <si>
    <t>G03767240001</t>
  </si>
  <si>
    <t>COBRO COSTOS DE PAPELERIA SEGUN TRANSFERENCIA DEL EXTERIOR POR ORDEN DE CONSULADO GERAL DA BOLIVIA (SAO PAULO-SP) LIB. 00340012003 RECAUDACION EXTRANJERIA - C.I. -L.C.</t>
  </si>
  <si>
    <t>G03862280002</t>
  </si>
  <si>
    <t>TRANSFERENCIA DEL EXTERIOR SEGUN MJE.SWIFT NO.2566 DE FECHA 23/02/2017 ORDENANTE: CONSULADO GENERAL DE BOLIVIA EN WASHINGTON REF:RECAUDACIONES EXTERIOR CEDULAS DE IDENTIDAD. LIB. 00340012005 SEGIP - RECAUDACION EXTERIOR - CEDULAS DE IDENTIDAD</t>
  </si>
  <si>
    <t>G03862290001</t>
  </si>
  <si>
    <t>COBRO COSTOS DE PAPELERIA SEGUN TRANSFERENCIA DEL EXTERIOR POR ORDEN DE CONSULADO GENERAL DE BOLIVIA EN WASHINGTON REF:RECAUDACIONES EXTERIOR CEDULAS DE IDENTIDAD. LIB. 00340012003 RECAUDACION EXTRANJERIA - C.I. -L.C.</t>
  </si>
  <si>
    <t>G03867690004</t>
  </si>
  <si>
    <t>VENTA DE DIVISAS CON TRANSFERENCIA DE FONDOS A SOLICITUD DE SERVICIO GENERAL DE IDENTIFICACION PERSONAL - SEGIP SEGUN SOLICITUD 1746 REF: ENTREGA DE FONDOS A LA OFICINA DE WASHINGTON - EEUU PARA PAGO DE COSTO DE VIDA CORRESP. AL MES DE FEBRERO, SEGUN NOTA 046/2017 Y CERT.362. LIB. 00340012003 RECAUDACION EXTRANJERIA - C.I. -L.C.</t>
  </si>
  <si>
    <t>G03867700004</t>
  </si>
  <si>
    <t>VENTA DE DIVISAS CON TRANSFERENCIA DE FONDOS A SOLICITUD DE SERVICIO GENERAL DE IDENTIFICACION PERSONAL - SEGIP SEGUN SOLICITUD 1745 REF: ENTREGA DE FONDOS A LA OFICINA DE SAO PAULO - BRASIL PARA PAGO DE COSTO DE VIDA CORRESP. AL MES DE FEBRERO, SEGUN NOTA 044/2017 Y CERT.359. LIB. 00340012003 RECAUDACION EXTRANJERIA - C.I. -L.C.</t>
  </si>
  <si>
    <t>G03867710004</t>
  </si>
  <si>
    <t>VENTA DE DIVISAS CON TRANSFERENCIA DE FONDOS A SOLICITUD DE SERVICIO GENERAL DE IDENTIFICACION PERSONAL - SEGIP SEGUN SOLICITUD 1744 REF: ENTREGA DE FONDOS A LA OFICINA DE CALAMA - CHILE PARA PAGO DE COSTO DE VIDA CORRESP. AL MES DE FEBRERO, SEGUN NOTA 045/2017 Y CERT.361. LIB. 00340012003 RECAUDACION EXTRANJERIA - C.I. -L.C.</t>
  </si>
  <si>
    <t>G03867720004</t>
  </si>
  <si>
    <t>VENTA DE DIVISAS CON TRANSFERENCIA DE FONDOS A SOLICITUD DE SERVICIO GENERAL DE IDENTIFICACION PERSONAL - SEGIP SEGUN SOLICITUD 1743 REF: ENTREGA DE FONDOS A LA OFICINA DE BUENOS AIRES - ARGENTINA PARA PAGO DE COSTO DE VIDA CORRESP. AL MES DE FEBRERO, SEGUN NOTA 043/2017 Y CERT.358. LIB. 00340012003 RECAUDACION EXTRANJERIA - C.I. -L.C.</t>
  </si>
  <si>
    <t>G03867730004</t>
  </si>
  <si>
    <t>VENTA DE DIVISAS CON TRANSFERENCIA DE FONDOS A SOLICITUD DE SERVICIO GENERAL DE IDENTIFICACION PERSONAL - SEGIP SEGUN SOLICITUD 1742 REF: ENTREGA DE FONDOS A LA OFICINA DE MADRID - ESPAÑA PARA PAGO DE COSTO DE VIDA CORRESP. AL MES DE FEBRERO, SEGUN NOTA 047/2017 Y CERT.360. LIB. 00340012003 RECAUDACION EXTRANJERIA - C.I. -L.C.</t>
  </si>
  <si>
    <t>G03894140001</t>
  </si>
  <si>
    <t>COBRO COSTOS DE PAPELERIA SEGUN TRANSFERENCIA DEL EXTERIOR POR ORDEN DE CONSULADO GENERAL DE BOLIVIA (BUENOS AIRES) REF.: S25 - SERVICIOS DEL GOBIERNO LIB. 00340012003 RECAUDACION EXTRANJERIA - C.I. -L.C.</t>
  </si>
  <si>
    <t>G03894130002</t>
  </si>
  <si>
    <t>TRANSFERENCIA DEL EXTERIOR SEGUN SWIFT NO.2698 Y NO.2691 DE FECHA 01/03/2017 ORDENANTE: CONSULADO GENERAL DE BOLIVIA (BUENOS AIRES) REF.: S25 - SERVICIOS DEL GOBIERNO LIB. 00340012005 SEGIP - RECAUDACION EXTERIOR - CEDULAS DE IDENTIDAD</t>
  </si>
  <si>
    <t>G03950600002</t>
  </si>
  <si>
    <t>TRANSFERENCIA DEL EXTERIOR SEGUN MJE.SWIFT NO.3282 DE FECHA 09/03/2017 ORDENANTE: CONSULADO DE BOLIVIA EN CALAMA CHILE REF:RECAUDACIONES FEBRERO 2017 LIB. 00340012005 SEGIP - RECAUDACION EXTERIOR - CEDULAS DE IDENTIDAD</t>
  </si>
  <si>
    <t>G03950610001</t>
  </si>
  <si>
    <t>COBRO COSTOS DE PAPELERIA SEGUN TRANSFERENCIA DEL EXTERIOR POR ORDEN DE CONSULADO DE BOLIVIA EN CALAMA CHILE REF:RECAUDACIONES FEBRERO 2017 LIB. 00340012003 RECAUDACION EXTRANJERIA - C.I. -L.C.</t>
  </si>
  <si>
    <t>S08818790002</t>
  </si>
  <si>
    <t>||TRANSFERENCIA DEL EXTERIOR SEGUN SWIFT NO.3138 DEL 8/03/2017 A FAVOR DEL SEGIP POR ORDEN DEL CONSULADO GERAL DA BOLIVIA (SAO PAULO BRASIL). LIB.00340012005 SEGIP-RECAUDACION EXTERIOR-CEDULAS DE IDENTIDAD</t>
  </si>
  <si>
    <t>S08818790003</t>
  </si>
  <si>
    <t>||TRANSFERENCIA DEL EXTERIOR SEGUN SWIFT NO.3138 DEL 8/03/2017 A FAVOR DEL SEGIP POR ORDEN DEL CONSULADO GERAL DA BOLIVIA (SAO PAULO BRASIL). LIB.00340012003 RECAUDACION EXTRANJERA-C.I.-L.C. POR COBRO UTILES DE ESCRITORIO</t>
  </si>
  <si>
    <t>G04034190002</t>
  </si>
  <si>
    <t>TRANSFERENCIA DEL EXTERIOR SEGUN SWIFT 03862 DE FECHA 20/03/2017 ORDENANTE: CONSULADO GENERAL DE BOLIVIA, WASHINGTON DC.REF.:RECAUDACIONES EXTERIOR FEBRERO 17 LIB. 00340012005 SEGIP - RECAUDACION EXTERIOR - CEDULAS DE IDENTIDAD</t>
  </si>
  <si>
    <t>G04034200001</t>
  </si>
  <si>
    <t>COBRO COSTOS DE PAPELERIA SEGUN TRANSFERENCIA DEL EXTERIOR POR ORDEN DE CONSULADO GENERAL DE BOLIVIA, WASHINGTON DC.REF.:RECAUDACIONES EXTERIOR FEBRERO 17 LIB. 00340012003 RECAUDACION EXTRANJERIA - C.I. -L.C.</t>
  </si>
  <si>
    <t>G04055550004</t>
  </si>
  <si>
    <t>VENTA DE DIVISAS CON TRANSFERENCIA DE FONDOS A SOLICITUD DE SERVICIO GENERAL DE IDENTIFICACION PERSONAL - SEGIP SEGUN SOLICITUD 1919 REF: ENTREGA DE FONDOS A LA OFICINA DE WASHINGTON - EEUU PARA GASTOS EN BIENES Y SERVICIOS, SEGUN NOTA 002/2017, SOLICITUD 1, CERT. 610. LIB. 00340012003 RECAUDACION EXTRANJERIA - C.I. -L.C.</t>
  </si>
  <si>
    <t>G04096410004</t>
  </si>
  <si>
    <t>VENTA DE DIVISAS CON TRANSFERENCIA DE FONDOS A SOLICITUD DE SERVICIO GENERAL DE IDENTIFICACION PERSONAL - SEGIP SEGUN SOLICITUD 1968 REF: ENTREGA DE FONDOS A LA OFICINA DE MADRID - ESPAÑA PARA PAGO DE COSTO DE VIDA CORRESPONDIENTE AL MES DE MARZO, SEGUN NOTA 308/2017, CERT. 684. LIB. 00340012003 RECAUDACION EXTRANJERIA - C.I. -L.C.</t>
  </si>
  <si>
    <t>G04096390004</t>
  </si>
  <si>
    <t>VENTA DE DIVISAS CON TRANSFERENCIA DE FONDOS A SOLICITUD DE SERVICIO GENERAL DE IDENTIFICACION PERSONAL - SEGIP SEGUN SOLICITUD 1976 REF: ENTREGA DE FONDOS A LA OFICINA DE WASHINGTON - EEUU PARA PAGO DE COSTO DE VIDA CORRESPONDIENTE AL MES DE MARZO, SEGUN NOTA 307/2017, CERT. 686. LIB. 00340012003 RECAUDACION EXTRANJERIA - C.I. -L.C.</t>
  </si>
  <si>
    <t>G04096380004</t>
  </si>
  <si>
    <t>VENTA DE DIVISAS CON TRANSFERENCIA DE FONDOS A SOLICITUD DE SERVICIO GENERAL DE IDENTIFICACION PERSONAL - SEGIP SEGUN SOLICITUD 1977 REF: ENTREGA DE FONDOS A LA OFICINA DE BUENOS AIRES - ARGENTINA PARA PAGO DE COSTO DE VIDA CORRESPONDIENTE AL MES DE MARZO, SEGUN NOTA 304/2017, CERT. 682. LIB. 00340012003 RECAUDACION EXTRANJERIA - C.I. -L.C.</t>
  </si>
  <si>
    <t>G04097610004</t>
  </si>
  <si>
    <t>VENTA DE DIVISAS CON TRANSFERENCIA DE FONDOS A SOLICITUD DE SERVICIO GENERAL DE IDENTIFICACION PERSONAL - SEGIP SEGUN SOLICITUD 1969 REF: ENTREGA DE FONDOS A LA OFICINA DE SAO PAULO - BRASIL PARA PAGO DE COSTO DE VIDA CORRESPONDIENTE AL MES DE MARZO, SEGUN NOTA 305/2017, CERT. 683. LIB. 00340012003 RECAUDACION EXTRANJERIA - C.I. -L.C.</t>
  </si>
  <si>
    <t>G04097640004</t>
  </si>
  <si>
    <t>VENTA DE DIVISAS CON TRANSFERENCIA DE FONDOS A SOLICITUD DE SERVICIO GENERAL DE IDENTIFICACION PERSONAL - SEGIP SEGUN SOLICITUD 1978 REF: ENTREGA DE FONDOS A LA OFICINA DE CALAMA - CHILE PARA PAGO DE COSTO DE VIDA CORRESPONDIENTE AL MES DE MARZO, SEGUN NOTA 306/2017, CERT. 685. LIB. 00340012003 RECAUDACION EXTRANJERIA - C.I. -L.C.</t>
  </si>
  <si>
    <t>G04097650004</t>
  </si>
  <si>
    <t>VENTA DE DIVISAS CON TRANSFERENCIA DE FONDOS A SOLICITUD DE SERVICIO GENERAL DE IDENTIFICACION PERSONAL - SEGIP SEGUN SOLICITUD 1979 REF: ENTREGA DE FONDOS A LA OFICINA DE BUENOS AIRES PARA GASTOS EN SERVICIOS BASICOS Y BIENES Y SERVICIOS, SEGUN NOTA 013/2017, SOLICITUD 2, CERT.681. LIB. 00340012003 RECAUDACION EXTRANJERIA - C.I. -L.C.</t>
  </si>
  <si>
    <t>G04120960004</t>
  </si>
  <si>
    <t>VENTA DE DIVISAS CON TRANSFERENCIA DE FONDOS A SOLICITUD DE SERVICIO GENERAL DE IDENTIFICACION PERSONAL - SEGIP SEGUN SOLICITUD 2005 REF: ENTREGA DE FONDOS A LA OFICINA DE SAO PAULO - BRASIL PARA GASTOS EN SERVICIOS BASICOS, SEGUN NOTA 001/2017, SOLICITUD 1, CERT. 762. LIB. 00340012003 RECAUDACION EXTRANJERIA - C.I. -L.C.</t>
  </si>
  <si>
    <t>G04120930004</t>
  </si>
  <si>
    <t>VENTA DE DIVISAS CON TRANSFERENCIA DE FONDOS A SOLICITUD DE SERVICIO GENERAL DE IDENTIFICACION PERSONAL - SEGIP SEGUN SOLICITUD 2002 REF: ENTREGA DE FONDOS A LA OFICINA DE SAO PAULO - BRASIL PARA GASTOS EN BIENES Y SERVICIOS, SEGUN NOTA 001/2017, SOLICITUD 1, CERT. 762. LIB. 00340012003 RECAUDACION EXTRANJERIA - C.I. -L.C.</t>
  </si>
  <si>
    <t>S08837320003</t>
  </si>
  <si>
    <t>||TRANSF. DE FONDOS DEL EXTERIOR  SEGUN SWIFT NO. 4292 DE FECHA 28/03/2017  A F/SEGIP ORDENANTE CONSULADO GENERAL DE BOLIVIA BUENOS AIRES ARGENTINA REF:SERVICIOS DEL GOBIERNO CGO. LIBRETA 00340012003 RECAUDACION EXTRANJERIA - C.I. LC  (UTILES DE ESCRITORIO)</t>
  </si>
  <si>
    <t>S08837320002</t>
  </si>
  <si>
    <t>||TRANSF. DE FONDOS DEL EXTERIOR  SEGUN SWIFT NO. 4292 DE FECHA 28/03/2017  A F/SEGIP ORDENANTE CONSULADO GENERAL DE BOLIVIA BUENOS AIRES ARGENTINA REF:SERVICIOS DEL GOBIERNO LIBRETA  00340012005 RECAUDACION EXTERIOR-CEDULAS DE IDENTIDAD</t>
  </si>
  <si>
    <t>O14834920002</t>
  </si>
  <si>
    <t>00340012003 DEPOSITO DE EFECTIVO, DEPOSITANTE: INGRID MURQUITE CONDORI, CONCEPTO: DEVOLUCION AGUINALDO 2016, CUENTA DE DEPOSITO: CUENTA UNICA DEL TESORO</t>
  </si>
  <si>
    <t>O14843530002</t>
  </si>
  <si>
    <t>00340012003 DEPOSITO DE EFECTIVO, DEPOSITANTE: SEGIP-OF NACIONAL, CONCEPTO: RECUPERACION FONDOS EN CUSTODIA GESTION 2015 POR ERROR EN EL IMPORTE DEP. ERRONEOS EXTRANJERIA, CUENTA DE DEPOSITO: CUENTA UNICA DEL TESORO</t>
  </si>
  <si>
    <t>B14863180002</t>
  </si>
  <si>
    <t>00099021001 DEP.DE CHEQ.AJENOS,RET.DE CAM.,CONCEPTO: PAGO INCAPACIDAD TEMPORAL DEL PERSONAL SEGIP CORRESPONDIENTE MES DICIEMBRE 2016,DEP.: CAJA DE SALUD DE CAMINOS Y R.A. , PROCEDENCIA: BANCO UNION S.A., CHEQUE: 7446, FECHA DE EMISION:15/03/2017</t>
  </si>
  <si>
    <t>B14863200002</t>
  </si>
  <si>
    <t>00340012003 DEP.DE CHEQ.AJENOS,RET.DE CAM.,CONCEPTO: PAGO INCAPACIDAD TEMPORAL DEL PERSONAL SEGIP CORRESPONDIENTE MES DICIEMBRE 2016,DEP.: CAJA DE SALUD DE CAMINOS Y R.A. , PROCEDENCIA: BANCO UNION S.A., CHEQUE: 7445, FECHA DE EMISION:15/03/2017</t>
  </si>
  <si>
    <t>B14874980002</t>
  </si>
  <si>
    <t>00099021001 DEP.DE CHEQ.AJENOS,RET.DE CAM.,CONCEPTO: PAGO INCAPACIDAD TEMPORAL DEL PERSONAL SEGIP CORRESPONDIENTE MES ENERO 2017,DEP.: CAJA DE SALUD DE CAMINOS Y RA , PROCEDENCIA: BANCO UNION S.A., CHEQUE: 7452, FECHA DE EMISION:15/03/2017</t>
  </si>
  <si>
    <t>B14875030002</t>
  </si>
  <si>
    <t>00340012003 DEP.DE CHEQ.AJENOS,RET.DE CAM.,CONCEPTO: PAGO INCAPACIDAD TEMPORAL DEL PERSONAL SEGIP CORRESPONDIENTE MES ENERO 2017,DEP.: CAJA DE SALUD DE CAMINOS Y RA , PROCEDENCIA: BANCO UNION S.A., CHEQUE: 7451, FECHA DE EMISION:15/03/2017</t>
  </si>
  <si>
    <t>O14892890002</t>
  </si>
  <si>
    <t>00340012003 DEPOSITO DE EFECTIVO, DEPOSITANTE: MARIELA VASQUEZ SALGUERO, CONCEPTO: DEVOLUCION TRIBUTO FISCALES, CUENTA DE DEPOSITO: CUENTA UNICA DEL TESORO</t>
  </si>
  <si>
    <t>B14801970002</t>
  </si>
  <si>
    <t>00342012001 DEP.DE CHEQ.AJENOS,RET.DE CAM.,CONCEPTO: DEVOLUCION DE FONDOS QUE FUERON DIRECCIONADOS A CUENTA VIAS BOLIVIA FONDO ROTATIVO,DEP.: VIAS BOLIVIA , PROCEDENCIA: BANCO UNION S.A., CHEQUE: 3204, FECHA DE EMISION:02/03/2017</t>
  </si>
  <si>
    <t>B14828570002</t>
  </si>
  <si>
    <t>00342012001 DEP.DE CHEQ.AJENOS,RET.DE CAM.,CONCEPTO: DEVOLUCIÓN FONDOS EN AVANCE,DEP.: A.E.V. REGIONAL POTOSI , PROCEDENCIA: BANCO UNION S.A., CHEQUE: 544, FECHA DE EMISION:07/03/2017</t>
  </si>
  <si>
    <t>O14884750002</t>
  </si>
  <si>
    <t>00342012001 DEPOSITO DE EFECTIVO, DEPOSITANTE: AGENCIA ESTATAL DE VIVIENDA, CONCEPTO: DEVOLUCIÓN DE FONDOS C-31 N° 420, CUENTA DE DEPOSITO: CUENTA UNICA DEL TESORO</t>
  </si>
  <si>
    <t>O14831560002</t>
  </si>
  <si>
    <t>00344012001 DEPOSITO DE EFECTIVO, DEPOSITANTE: IPELC, CONCEPTO: SALDO NO EJECUTADO DEL ILC QUECHUA DEL INFORME N°31, CUENTA DE DEPOSITO: CUENTA UNICA DEL TESORO</t>
  </si>
  <si>
    <t>O14831570002</t>
  </si>
  <si>
    <t>00344014601 DEPOSITO DE EFECTIVO, DEPOSITANTE: IPELC, CONCEPTO: DEVOLUCIÓN DEL MONTO DE COMBUSTIBLE NO UTILIZADO CEPY, CUENTA DE DEPOSITO: CUENTA UNICA DEL TESORO</t>
  </si>
  <si>
    <t>O14831600002</t>
  </si>
  <si>
    <t>00344018001 DEPOSITO DE EFECTIVO, DEPOSITANTE: IPELC, CONCEPTO: SALDO NO EJECUTADO CONSOLIDACIÓN DE NUCLEOS REFERENCIALES EN OCHO DISTRITOS EDUCATIVOS, CUENTA DE DEPOSITO: CUENTA UNICA DEL TESORO</t>
  </si>
  <si>
    <t>O14831610002</t>
  </si>
  <si>
    <t>00344018001 DEPOSITO DE EFECTIVO, DEPOSITANTE: IPELC, CONCEPTO: SALDO NO EJECUTADO CONSOLIDACIÓN MESCP EN NUCLEOS REFERENCIALES SEPT A NOV, CUENTA DE DEPOSITO: CUENTA UNICA DEL TESORO</t>
  </si>
  <si>
    <t>O14831620002</t>
  </si>
  <si>
    <t>00344018001 DEPOSITO DE EFECTIVO, DEPOSITANTE: IPELC, CONCEPTO: SALDO NO EJECUTADO PAGO PASAJES Y VIÁTICOS ILC MESCP E IPELC ENCUENTRO PLURINACIONAL, CUENTA DE DEPOSITO: CUENTA UNICA DEL TESORO</t>
  </si>
  <si>
    <t>O14831630002</t>
  </si>
  <si>
    <t>00344018001 DEPOSITO DE EFECTIVO, DEPOSITANTE: IPELC, CONCEPTO: SALDO NO EJECUTADO CONSOLIDACIÓN MESCP Y PSP EN SIETE NUCLEOS REFERENCIALES, CUENTA DE DEPOSITO: CUENTA UNICA DEL TESORO</t>
  </si>
  <si>
    <t>O14860900002</t>
  </si>
  <si>
    <t>00344018001 DEPOSITO DE EFECTIVO, DEPOSITANTE: IPELC, CONCEPTO: SALDO NO EJECUTADO SEGUIMIENTO PROCESOS PEDAGOGICOS EN NUCLEOS REFERENCIALES, CUENTA DE DEPOSITO: CUENTA UNICA DEL TESORO</t>
  </si>
  <si>
    <t>O14860920002</t>
  </si>
  <si>
    <t>00344012001 DEPOSITO DE EFECTIVO, DEPOSITANTE: IPELC, CONCEPTO: DEVOLUCION ILC KABINEÑOS POR PAGO DE PASAJES A LOS CAPITANES, CUENTA DE DEPOSITO: CUENTA UNICA DEL TESORO</t>
  </si>
  <si>
    <t>B14883250002</t>
  </si>
  <si>
    <t>00099021001 DEP.DE CHEQ.AJENOS,RET.DE CAM.,CONCEPTO: DEP. POR BAJA TEMPORARIA,DEP.: UNIDAD DE INVESTIGACIONES FINANCIERAS , PROCEDENCIA: BANCO UNION S.A., CHEQUE: 21729, FECHA DE EMISION:14/03/2017</t>
  </si>
  <si>
    <t>J03204820002</t>
  </si>
  <si>
    <t>A:00373024101 TRANSFERENCIA S/G NOTA MEFP/VTCP/DGPOT/UPCFTGN/INF/N430/2017 EN VIRTUD DEL ART. 8 D.S. N 2842 MEDIANTE NOTA MEFP/VTCP/DGPOT/UPCFTGN/N0559/2016 SE COMUNICA AL FDI QUE LAS TRANSFERENCIAS SE EFECTUARAN DE FORMA MENSUAL CONFORME A RECAUDACION EN EFECTIVO DEL 5% DEL IDH.</t>
  </si>
  <si>
    <t>S08833510002</t>
  </si>
  <si>
    <t>'TRANSFERENCIA DE FONDOS DE DPTOS.DE ENCAJE LEGAL DEL SISTEMA FINANCIERO A DPTOS.CTES.DEL SECTOR PUBLICO S/G CITE' BUN/0208/17||DE LA FECHA (HRE-TSO-1529). A SOLICITUD DEL MEFP; REVERSION ANTICIPADA PARA ABONO A LA LIBRETA N°00373024101; BUN.</t>
  </si>
  <si>
    <t>O14890750002</t>
  </si>
  <si>
    <t>00373024101 DEPOSITO DE EFECTIVO, DEPOSITANTE: FONDO DE DESARROLLO INDIGENA, CONCEPTO: POR CONCEPTO DE REVERSION DE CHEQUE, CUENTA DE DEPOSITO: CUENTA UNICA DEL TESORO</t>
  </si>
  <si>
    <t>B14874390002</t>
  </si>
  <si>
    <t>00099021001 DEP.DE CHEQ.AJENOS,RET.DE CAM.,CONCEPTO: A.G.E.T.I.C. - DEVOLUCIÓN INCAPACIDAD TEMPORAL - ENERO/2017,DEP.: CAJA PETROLERA DE SALUD , PROCEDENCIA: BANCO UNION S.A., CHEQUE: 10976, FECHA DE EMISION:24/03/2017</t>
  </si>
  <si>
    <t>G03472160005</t>
  </si>
  <si>
    <t>VENTA DE DIVISAS CON TRANSFERENCIA DE FONDOS A SOLICITUD DE AGENCIA BOLIVIANA DE ENERGIA SEGUN SOLICITUD 1457 REF: PAGO DE LA ABEN AL FONDO DE COOPERACIÓN TÉCNICA OIEA PARA QUE BOLIVIA SE BENEFICIE DE LA COOPERACIÓN DEL ORGANISMO INTERNACIONAL DE ENERGÍA ATÓMICA (OIEA), EN DIFERENTES MODALIDADES, SE LIB. 00099021001 TGN-RECURSOS ORDINARIOS (3987)</t>
  </si>
  <si>
    <t>G03472160004</t>
  </si>
  <si>
    <t>VENTA DE DIVISAS CON TRANSFERENCIA DE FONDOS A SOLICITUD DE AGENCIA BOLIVIANA DE ENERGIA SEGUN SOLICITUD 1457 REF: PAGO DE LA ABEN AL FONDO DE COOPERACIÓN TÉCNICA OIEA PARA QUE BOLIVIA SE BENEFICIE DE LA COOPERACIÓN DEL ORGANISMO INTERNACIONAL DE ENERGÍA ATÓMICA (OIEA), EN DIFERENTES MODALIDADES, SE LIB. 00099021001 TGN-RECURSOS ORDINARIOS (3987) POR DIFERENCIAL CAMBIARIO</t>
  </si>
  <si>
    <t>S08823320004</t>
  </si>
  <si>
    <t>||RESPUESTA A DEBITO DEL BANQUERO SEGUN SWIFT NO.3704 DE LA FECHA REF.: COBRO COMISIONES DEL BANQUERO POR TRANSFERENCIA DE EUR 16.942.- DEL 03/01/2017 A SOLICITUD DE LA  AGENCIA BOLIVIANA DE ENERGIA POR PAGO A INTERNATIONAL ATOMIC ENERGY AGENCY LIB.00099021001 TGN-RECURSOS ORDINARIOS POR COBRO UTILES DE ESCRITORIO</t>
  </si>
  <si>
    <t>S08823320001</t>
  </si>
  <si>
    <t>||RESPUESTA A DEBITO DEL BANQUERO SEGUN SWIFT NO.3704 DE LA FECHA REF.: COBRO COMISIONES DEL BANQUERO POR TRANSFERENCIA DE EUR 16.942.- DEL 03/01/2017 A SOLICITUD DE LA  AGENCIA BOLIVIANA DE ENERGIA POR PAGO A INTERNATIONAL ATOMIC ENERGY AGENCY LIB.00099021001 TGN-RECURSOS ORDINARIOS</t>
  </si>
  <si>
    <t>G04131250004</t>
  </si>
  <si>
    <t>VENTA DE DIVISAS CON TRANSFERENCIA DE FONDOS A SOLICITUD DE DIRESILALA SEGUN SOLICITUD 1989 REF: TERCER PAGO A LA EMPRESA DHI POR EL SERVICIO DE CONSULTORIA POR PRODUCTO AL INICIO DE LA SEGUNDA FASE SEGUN CONTRATO CDP-I N° 01/2017 Y DOCUMENTACION ADJUNTA.  LA PRESENTE SOLICITUD NO SE ENCUENTRA FIRMA LIB. 00099021001 TGN-RECURSOS ORDINARIOS (3987) POR DIFERENCIAL CAMBIARIO</t>
  </si>
  <si>
    <t>O14812360002</t>
  </si>
  <si>
    <t>00378012002 DEPOSITO DE EFECTIVO, DEPOSITANTE: ROLANDO D. MARQUEZ TINTAYA -SENATEX, CONCEPTO: DEVOLUCION POR RETENCIONES IVA DEL MES DE FEBRERO DE 2017 AL C31-67, CUENTA DE DEPOSITO: CUENTA UNICA DEL TESORO</t>
  </si>
  <si>
    <t>O14866400002</t>
  </si>
  <si>
    <t>00378012002 DEPOSITO DE EFECTIVO, DEPOSITANTE: SENATEX, CONCEPTO: RETENCIONES IMPOSITIVAS C31 - 113, CUENTA DE DEPOSITO: CUENTA UNICA DEL TESORO</t>
  </si>
  <si>
    <t>B14834070002</t>
  </si>
  <si>
    <t>00099021001 DEP.DE CHEQ.AJENOS,RET.DE CAM.,CONCEPTO: PAGO POR SUBSIDIO DE ENFERMEDAD Y MATERNIDAD CORRESPONDIENTE AL MES DE DICIEMBRE 2016,DEP.: CAJA DE SALUD DE LA BANCA PRIVADA , PROCEDENCIA: BANCO NACIONAL DE BOLIVIA S.A., CHEQUE: 6347011, FECHA DE EMISION:16</t>
  </si>
  <si>
    <t>B14834090002</t>
  </si>
  <si>
    <t>00099021001 DEP.DE CHEQ.AJENOS,RET.DE CAM.,CONCEPTO: REMBOLSO DE SUBSIDIO DE ENFERMEDAD CORRESPONDIENTE AL MES DE DICIEMBRE 2016,DEP.: CAJA DE SALUD DE LA BANCA PRIVADA , PROCEDENCIA: BANCO NACIONAL DE BOLIVIA S.A., CHEQUE: 6347098, FECHA DE EMISION:23/02/2017</t>
  </si>
  <si>
    <t>B14859360002</t>
  </si>
  <si>
    <t>00099021001 DEP.DE CHEQ.AJENOS,RET.DE CAM.,CONCEPTO: PAGO POR DESCUENTOS MONTOS EXCEDENTES POR DOBLE PERCEPCIÓN DE RECURSOS PÚBLICOS,DEP.: CAJA NACIONAL DE SALUD , PROCEDENCIA: BANCO UNION S.A., CHEQUE: 29142, FECHA DE EMISION:21/03/2017</t>
  </si>
  <si>
    <t>B14850920002</t>
  </si>
  <si>
    <t>00099021001 DEP.DE CHEQ.AJENOS,RET.DE CAM.,CONCEPTO: REEMBOLSO POR INCAPACIDAD DE LA CAJA DE SALUD CORDES A LA HTT,DEP.: CAJA DE SALUD CORDES , PROCEDENCIA: BANCO UNION S.A., CHEQUE: 3664, FECHA DE EMISION:16/03/2017</t>
  </si>
  <si>
    <t>B14850950002</t>
  </si>
  <si>
    <t>00099021001 DEP.DE CHEQ.AJENOS,RET.DE CAM.,CONCEPTO: REEMBOLSO POR INCAPACIDAD DE LA CAJA DE SALUD CORDES AL SERVICIO ESTATAL DE AUTONOMIAS,DEP.: CAJA DE SALUD CORDES , PROCEDENCIA: BANCO UNION S.A., CHEQUE: 3668, FECHA DE EMISION:16/03/2017</t>
  </si>
  <si>
    <t>S08762010002</t>
  </si>
  <si>
    <t>||TRANSFERENCIA DE FONDOS S/G. FORMULARIO, CITE' BUN0014/17 DE LA FECHA (HRE-TSO-17). PAGO PLANILLA DE SUPERVISION NRO. 13. A SOLIC. GAD PANDO; LIBRETA 05120104501 AASANA, CONST.TERMINAL PASAJEROS ARPTO. COBIJA FNDR; BUN.</t>
  </si>
  <si>
    <t>S08801250002</t>
  </si>
  <si>
    <t>'TRANSFERENCIA DE FONDOS||A SOL. DEL MIN,DE ECO Y FIN.PUBL. MEFP/VTCP/DGAFT/UOIET/TES/N°808/17 DE LA FECHA HRE TSO 934 PAGO DE CAPITAL EN MORA . RECUPERACIONES POR LA DEUDA EMERGENTE DEL D.S. N°24641 (04/06/1997) - AASANA. ABONO A LA LIBRETA 00099021001 TGN - RECURSOS ORDINARIOS.</t>
  </si>
  <si>
    <t>S08825750002</t>
  </si>
  <si>
    <t>'TRANSFERENCIA DE FONDOS||S/G.NOTA CITE: MEFP/VTCP/DGAFT/UOIET/TES/N°1179 /17 DE LA FECHA DEL MIN.DE ECO.Y FINAN. PUB.(HRE-TSO-2017-1422),RECUPERACIONES POR LA DEUDA EMERGENTE DEL D.S. N°24641 (4/JUNIO/1997)-ADMINISTRACION DE AEROPUERTOS Y SERVICIOS AUXILIARES  A LA NAVEGACION AEREA. ABONO A LA LIBRETA N° 00099021001 TGN-RECURSOS ORDINARIOS,PAGO CAPITAL EN MORA POR AASANA.</t>
  </si>
  <si>
    <t>O14801650002</t>
  </si>
  <si>
    <t>00512032001 DEPOSITO DE EFECTIVO, DEPOSITANTE: JUAN CANAZA HUAYTA, CONCEPTO: DEVOLUCION DE SALARIO, CUENTA DE DEPOSITO: CUENTA UNICA DEL TESORO</t>
  </si>
  <si>
    <t>S08762550001</t>
  </si>
  <si>
    <t>||COBRO EMISION BOLETA DE GARANTIA Nº001/2017 P/O Y.P.F.B. A/F ADUANA NACIONAL. LIB.00513012004 LBP-YPFB-UNICOMERCIAL REF.:COMISIONES EMISION BOLETA DE GARANTIA Nº001/2017</t>
  </si>
  <si>
    <t>G03475850001</t>
  </si>
  <si>
    <t>G03472150004</t>
  </si>
  <si>
    <t>VENTA DE DIVISAS CON TRANSFERENCIA DE FONDOS A SOLICITUD DE YACIMIENTOS PETROLIFEROS FISCALES BOLIVIANOS SEGUN SOLICITUD 1470 REF: PAGO ANTICIPADO A PETROPERU PROVISION DIESEL OIL MES DICIEMBRE 2016 LIB. 00513012004 LBP-YPFB-UNICOMERCIAL (4030005415/1-2188907)</t>
  </si>
  <si>
    <t>G03472140004</t>
  </si>
  <si>
    <t>VENTA DE DIVISAS CON TRANSFERENCIA DE FONDOS A SOLICITUD DE YACIMIENTOS PETROLIFEROS FISCALES BOLIVIANOS SEGUN SOLICITUD 1467 REF: PAGO ANTICIPADO A TRAFIGURA PTE LTD POR SUMINISTRO DE INSUMOS Y ADITIVOS Y DIESEL OIL MES DICIEMBRE 2016 LIB. 00513012004 LBP-YPFB-UNICOMERCIAL (4030005415/1-2188907)</t>
  </si>
  <si>
    <t>G03472130004</t>
  </si>
  <si>
    <t>VENTA DE DIVISAS CON TRANSFERENCIA DE FONDOS A SOLICITUD DE YACIMIENTOS PETROLIFEROS FISCALES BOLIVIANOS SEGUN SOLICITUD 1469 REF: PAGO ANTICIPADO A TRAFIGURA PTE LTD POR SUMINISTRO DE INSUMOS Y ADITIVOS Y DIESEL OIL MES DICIEMBRE 2016 LIB. 00513012004 LBP-YPFB-UNICOMERCIAL (4030005415/1-2188907)</t>
  </si>
  <si>
    <t>G03472120004</t>
  </si>
  <si>
    <t>VENTA DE DIVISAS CON TRANSFERENCIA DE FONDOS A SOLICITUD DE YACIMIENTOS PETROLIFEROS FISCALES BOLIVIANOS SEGUN SOLICITUD 1468 REF: PAGO A LA COMPAÑÍA DE PETRÓLEOS DE CHILE COPEC SA POR EL SUMINISTRO DE GASOLINA POR LAS CARGAS DEL 01 AL 07 DE DICIEMBRE DE 2016 LIB. 00513012004 LBP-YPFB-UNICOMERCIAL (4030005415/1-2188907)</t>
  </si>
  <si>
    <t>G03472100004</t>
  </si>
  <si>
    <t>VENTA DE DIVISAS CON TRANSFERENCIA DE FONDOS A SOLICITUD DE YACIMIENTOS PETROLIFEROS FISCALES BOLIVIANOS SEGUN SOLICITUD 1439 REF: PAGO ANTICIPO 20% SANDER GEOPHYSICS LIMITED; POR SERVICIO DE ?CONSULTORÍA POR PRODUCTO PARA LA ADQUISICIÓN INTEGRAL AEROGRAVIMÉTRICA ? AEROMAGNETOMÉTRICA EN LA SUBCUENCA LIB. 00513022001 YPFB - "OPERACIONES"</t>
  </si>
  <si>
    <t>G03472080004</t>
  </si>
  <si>
    <t>VENTA DE DIVISAS CON TRANSFERENCIA DE FONDOS A SOLICITUD DE YACIMIENTOS PETROLIFEROS FISCALES BOLIVIANOS SEGUN SOLICITUD 1447 REF: D.T.P. LABORATORIOS S.R.L.- 1ER. PAGO POR ?ADQUISICIÓN GEOQUIMICA DE SUPERFICIE EN LA SUBCUENCA ROBORÉ? SEGÚN CONTRATO ULG-SCZ-205/2016. LIB. 00513022001 YPFB - "OPERACIONES"</t>
  </si>
  <si>
    <t>G03472030001</t>
  </si>
  <si>
    <t>G03472050001</t>
  </si>
  <si>
    <t>COBRO COSTOS DE PAPELERIA SEGUN TRANSFERENCIA DEL EXTERIOR POR ORDEN DE HOGAS S.A. (LIMA PERU) REF.: EXPORTACION GLP Y OTROS LIB. 00513062001 YPFB-OPERACIONES PLANTA DE SEPARACION DE LIQUIDOS RIO GRANDE</t>
  </si>
  <si>
    <t>J03182120001</t>
  </si>
  <si>
    <t>De: 00513012002 Transferencia que se efectua a requerimiento de Yacimientos Petroliferos Fiscales Bolivianos (YPFB), con nota CITE: DFC 4362 URT-3166/2016 y en virtud a la nota interna CITE: MEFP/VPCF/DGCF/UCCF N 1054/2016, por concepto de deposito erroneo.</t>
  </si>
  <si>
    <t>J03182110001</t>
  </si>
  <si>
    <t>De: 00513012004 Transferencia que se efectua a requerimiento de Yacimientos Petroliferos Fiscales Bolivianos (YPFB), con nota CITE: DFC 4361 URT-3165/2016 y en virtud a la nota interna CITE: MEFP/VPCF/DGCF/UCCF N 1056/2016, por concepto de deposito en demasia.</t>
  </si>
  <si>
    <t>J03182100001</t>
  </si>
  <si>
    <t>De: 00513012004 Transferencia que se efectua a requerimiento de Yacimientos Petroliferos Fiscales Bolivianos (YPFB), con nota CITE: DFC 4358 URT-3162/2016 y en virtud a la nota interna CITE: MEFP/VPCF/DGCF/UCCF N 1053/2016, por concepto de deposito en demasia.</t>
  </si>
  <si>
    <t>J03182090001</t>
  </si>
  <si>
    <t>De: 00513012004 Transferencia que se efectua a requerimiento de Yacimientos Petroliferos Fiscales Bolivianos (YPFB), con nota CITE: DFC 4357 URT-3161/2016 y en virtud a la nota interna CITE: MEFP/VPCF/DGCF/UCCF N 1055/2016, por concepto de deposito en demasia.</t>
  </si>
  <si>
    <t>J03182080001</t>
  </si>
  <si>
    <t>De: 00513012004 Transferencia que se efectua a requerimiento de Yacimientos Petroliferos Fiscales Bolivianos (YPFB), con nota CITE: DFC 4360 URT-3164/2016 y en virtud a la nota interna CITE: MEFP/VPCF/DGCF/UCCF N 1057/2016, por concepto de deposito en demasia.</t>
  </si>
  <si>
    <t>J03182070001</t>
  </si>
  <si>
    <t>De: 00513012004 Transferencia que se efectua a requerimiento de Yacimientos Petroliferos Fiscales Bolivianos (YPFB), con nota CITE: DFC 4359 URT-3163/2016 y en virtud a la nota interna CITE: MEFP/VPCF/DGCF/UCCF N 1058/2016, por concepto de deposito en demasia.</t>
  </si>
  <si>
    <t>S08763870002</t>
  </si>
  <si>
    <t>||DEVOLUCION DE PAGO COMISIONES NOTIFICACION DE EMISION DE CARTA DE CREDITO STANDBY BS220 Y EMISION DE CBTE. CONTABLE BS50 DE ACUERDO A SWIFT 00164 DE LA FECHA ADJUNTO REF.: 40GA-G43351-4DGN LIB. 00513012007 YPFB- RECURSOS DE NACIONALIZACION REF.: COMISIONES AVISO LCSB 40GA-G43351-4DGN</t>
  </si>
  <si>
    <t>J03181990001</t>
  </si>
  <si>
    <t>De: 00513012004 Transferencia que efectuamos a requerimiento de Yacimientos Petroliferos Fiscales Bolivianos mediante nota CITE: YPFB/DFC-4293 URT-3117/2016 para la devolucion del deposito en demasia a la EE.SS.RIOJA  en virtud a la nota CITE: MEFP/VPCF/DGCF/UCCF No 1059/2016</t>
  </si>
  <si>
    <t>J03181980001</t>
  </si>
  <si>
    <t>De: 00513012004 Transferencia que efectuamos a requerimiento de Yacimientos Petroliferos Fiscales Bolivianos mediante nota CITE: YPFB/DFC-4292 URT-3116/2016 para la devolucion del deposito en demasia a la EE.SS. EL OASIS  en virtud a la nota CITE: MEFP/VPCF/DGCF/UCCF No 1059/2016</t>
  </si>
  <si>
    <t>J03181970001</t>
  </si>
  <si>
    <t>De: 00513012004 Transferencia que efectuamos a requerimiento de Yacimientos Petroliferos Fiscales Bolivianos mediante nota CITE: YPFB/DFC-4294 URT-3118/2016 para la devolucion de recursos a la Distribuidora LUBRIGAS  en virtud a la nota CITE: MEFP/VPCF/DGCF/UCCF No 1059/2016</t>
  </si>
  <si>
    <t>J03181960001</t>
  </si>
  <si>
    <t>De: 00513012004 Transferencia que efectuamos a requerimiento de Yacimientos Petroliferos Fiscales Bolivianos mediante nota CITE: YPFB/DFC-4295 URT-3119/2016 para la devolucion del deposito en demasia a la distribuidora ROGAS en virtud a la nota CITE: MEFP/VPCF/DGCF/UCCF No 1059/2016</t>
  </si>
  <si>
    <t>J03181810001</t>
  </si>
  <si>
    <t>De: 00513012004 Transferencia que efectuamos a requerimiento de Yacimientos Petroliferos Fiscales Bolivianos mediante nota CITE: YPFB/DFC-4296 URT-3120/2016 para la devolucion del deposito en demasia a la EE.SS. MIZQUE  en virtud a la nota CITE: MEFP/VPCF/DGCF/UCCF No 1059/2016</t>
  </si>
  <si>
    <t>G03498070001</t>
  </si>
  <si>
    <t>COBRO COSTOS DE PAPELERIA SEGUN TRANSFERENCIA DEL EXTERIOR POR ORDEN DE BG BOLIVIA CORPORATION. REF.:39064SZ005VR LIB. 00513012007 YPFB - RECURSOS NACIONALIZACIÓN</t>
  </si>
  <si>
    <t>G03507920001</t>
  </si>
  <si>
    <t>COBRO COSTOS DE PAPELERIA SEGUN TRANSFERENCIA DEL EXTERIOR POR ORDEN DE REPSOL EYP BOLIVIA SA LIB. 00513012007 YPFB - RECURSOS NACIONALIZACIÓN</t>
  </si>
  <si>
    <t>G03507900001</t>
  </si>
  <si>
    <t>COBRO COSTOS DE PAPELERIA SEGUN TRANSFERENCIA DEL EXTERIOR POR ORDEN DE GAS TOTAL S.A. REF:CONTRATO N 63 LIB. 00513062001 YPFB-OPERACIONES PLANTA DE SEPARACION DE LIQUIDOS RIO GRANDE</t>
  </si>
  <si>
    <t>S08764530001</t>
  </si>
  <si>
    <t>||REGISTRO COBRO COMISION AVISO ENMIENDA CARTA DE CREDITO STANDBY BS220.-Y EMISION COMP.CONTABLE BS50.-REF.:40GA-G43424-4DGN (BCB:SB-R-2016-71) A/F Y.P.F.B.,S/G SWIFT 256 ADJ.DE LA FECHA. LIB.00513012007 YPFB - RECURSOS NACIONALIZACIÓN REF.:COMIS.AVISO ENMIENDA SBLC 40GA-G43424-4DGN</t>
  </si>
  <si>
    <t>G03506710001</t>
  </si>
  <si>
    <t>COBRO COSTOS DE PAPELERIA SEGUN TRANSFERENCIA DEL EXTERIOR POR ORDEN DE BG BOLIVIA CORPORATION LIB. 00513012007 YPFB - RECURSOS NACIONALIZACIÓN</t>
  </si>
  <si>
    <t>G03506690001</t>
  </si>
  <si>
    <t>COBRO COSTOS DE PAPELERIA SEGUN TRANSFERENCIA DEL EXTERIOR POR ORDEN DE TOTAL E,P BOLIVIE (SUCURSAL BOLIVIA) REF.: GAS NATURAL JULIO/16 LIB. 00513012007 YPFB - RECURSOS NACIONALIZACIÓN</t>
  </si>
  <si>
    <t>S08765020001</t>
  </si>
  <si>
    <t>||COMISION TRANSFERENCIA FDOS.AL EXTERIOR 0,10% S/USD1.456.000.-,REEMB.GSTS.COMUNICACION BS220.-Y EMISION COMP.CONTABLE BS50.-REF.:PAGO 1 LC I-2016-032 P/C Y.P.F.B. A/F KOSAN CRISPLANT A/S,EN COMPL.A COMP.876501,09/01/17. LIB.00513012004 LBP-YPFB-UNICOMERCIAL REF.:COMISIONES PAGO 1 LC I-2016-032</t>
  </si>
  <si>
    <t>S08764840001</t>
  </si>
  <si>
    <t>||REGISTRO COBRO COMISION NOTIF. ENMIENDA CARTA DE CREDITO STANDBY 40GA-G43418-4DGN LIB. 00513012007 YPFB - RECURSOS DE NACIONALIZACION REF: COM. AVISO ENMIENDA SBLC 40GA-G43418-4DGN</t>
  </si>
  <si>
    <t>G03511020001</t>
  </si>
  <si>
    <t>COBRO COSTOS DE PAPELERIA SEGUN TRANSFERENCIA DEL EXTERIOR POR ORDEN DE PETROBRAS BOLIVIA S.A. REF:PAGO MULTAS Y GASTOS BLOQUE XX TARIJA ENARSA 07/16 LIB. 00513012007 YPFB - RECURSOS NACIONALIZACIÓN</t>
  </si>
  <si>
    <t>G03511900001</t>
  </si>
  <si>
    <t>COBRO COSTOS DE PAPELERIA SEGUN TRANSFERENCIA DEL EXTERIOR POR ORDEN DE PETROBRAS BOLIVIA S.A. REF.: PAGO ITF MAS COMISIONES TITULAR BLOQUE XX TARIJA OESTE FALLAS EN SUMINISTRO AL GSA ENARSA 07/16 LIB. 00513012007 YPFB - RECURSOS NACIONALIZACIÓN</t>
  </si>
  <si>
    <t>G03517580001</t>
  </si>
  <si>
    <t>COBRO COSTOS DE PAPELERIA SEGUN TRANSFERENCIA DEL EXTERIOR POR ORDEN DE PAE E Y P BOLIVIA LIMITED SUCURSAL BOLIVIA REF.: ATS OF 17/01/09 LIB. 00513012007 YPFB - RECURSOS NACIONALIZACIÓN</t>
  </si>
  <si>
    <t>G03517600001</t>
  </si>
  <si>
    <t>COBRO COSTOS DE PAPELERIA SEGUN TRANSFERENCIA DEL EXTERIOR POR ORDEN DE PAE E Y P BOLIVIA LIMITED  REF:MULTA ENARSA JULIO 2016 LIB. 00513012007 YPFB - RECURSOS NACIONALIZACIÓN</t>
  </si>
  <si>
    <t>G03519690001</t>
  </si>
  <si>
    <t>COBRO COSTOS DE PAPELERIA SEGUN TRANSFERENCIA DEL EXTERIOR POR ORDEN DE PETROLEO BRASILEIRO S.A. PETROBRAS LIB. 00513012007 YPFB - RECURSOS NACIONALIZACIÓN</t>
  </si>
  <si>
    <t>G03520690001</t>
  </si>
  <si>
    <t>S08768090001</t>
  </si>
  <si>
    <t>||COBRO DE COMISIONES BCB POR ADMINISTRACIÓN DEL FIDEICOMISO DEL 01/10/2016 AL 31/12/2016 SG. CONT.CONST.FIDEICOMISO SANO N°402/2014 DEL 18/12/2014 Y NOTA YPFB/GAFC 062 - DFC 072 - URT 070/2017 DEL 09/01/2017 EQUIV. USD 5.772,85 LIBRETA 00513012007 YPFB-RECURSOS NACIONALIZACIÓN</t>
  </si>
  <si>
    <t>G03521850001</t>
  </si>
  <si>
    <t>COBRO COSTOS DE PAPELERIA SEGUN TRANSFERENCIA DEL EXTERIOR POR ORDEN DE COPAPE PROD.DE PETROLEO LTDA.BRAZIL-SAO PAULO LIB. 00513062001 YPFB-OPERACIONES PLANTA DE SEPARACION DE LIQUIDOS RIO GRANDE</t>
  </si>
  <si>
    <t>G03521290004</t>
  </si>
  <si>
    <t>VENTA DE DIVISAS CON TRANSFERENCIA DE FONDOS A SOLICITUD DE YACIMIENTOS PETROLIFEROS FISCALES BOLIVIANOS SEGUN SOLICITUD 1502 REF: PAGO CONTRATACION SUSCRIPCION DE ACCESO A LA INFORMACION IHS GLOBAL INC LIB. 00513012003 LBP-YPFB (2011349681373)</t>
  </si>
  <si>
    <t>G03521380001</t>
  </si>
  <si>
    <t>S08768460001</t>
  </si>
  <si>
    <t>||REGISTRO COBRO COMISION AVISO ENMIENDA CARTA DE CREDITO STANDBY BS220.-Y EMISION COMP.CONTABLE BS50.-REF.:40GA-G43424-4DGN (BCB:SB-R-2016-71) A/F Y.P.F.B.,S/G SWIFT 416 ADJ.DE LA FECHA. LIB.00513012007 YPFB - RECURSOS NACIONALIZACIÓN REF.:COMISIONES AVISO ENMIENDA SBLC 40GA-G43424-4DGN</t>
  </si>
  <si>
    <t>S08768330001</t>
  </si>
  <si>
    <t>||REGISTRO COBRO COMISION AVISO CARTA DE CREDITO STANDBY BS220.-Y EMISION COMP.CONTABLE BS50.-REF.:31133010014008 (BCB:SB-R-2017-02) A/F Y.P.F.B.,EN COMPL.A COMP.876832,11/01/17. LIB.00513012007 YPFB - RECURSOS NACIONALIZACIÓN REF.:COMISIONES AVISO SBLC 31133010014008</t>
  </si>
  <si>
    <t>G03530630004</t>
  </si>
  <si>
    <t>VENTA DE DIVISAS CON TRANSFERENCIA DE FONDOS A SOLICITUD DE YACIMIENTOS PETROLIFEROS FISCALES BOLIVIANOS SEGUN SOLICITUD 1505 REF: PAGO SUSCRIPCIÓN A LOS REPORTES CARTA ENERGÉTICA E INFORME DE PRECIOS DE LA ENERGÍA DE ARGENTINA DE MONTAMANT &amp; ASOCIADOS. LIB. 00513012003 LBP-YPFB (2011349681373)</t>
  </si>
  <si>
    <t>S08769120001</t>
  </si>
  <si>
    <t>||REGISTRO COBRO COMISION AVISO EMISION BS220.- Y EMISION DE CBTE. CONTABLE BS50.- REF.: SGAX 311-117203 (BCB: SB-R-2017-04) A FAVOR DE YPFB CGO. LIB. N°00513012007 YPFB RECURSOS DE NACIONALIZACION</t>
  </si>
  <si>
    <t>S08769090001</t>
  </si>
  <si>
    <t>||COMISION TRANSFERENCIA FDOS.AL EXTERIOR 0,10% S/USD2.329.600.-,REEMB.GSTS.COMUNICACION BS220.-Y EMISION COMP.CONTABLE BS50.-REF.:PAGO 2 LC I-2016-032 P/C Y.P.F.B. A/F KOSAN CRISPLANT A/S,EN COMPL.A COMP.876908,12/01/17. LIB.00513012004 LBP-YPFB-UNICOMERCIAL REF.:COMISIONES PAGO 2 LC I-2016-032</t>
  </si>
  <si>
    <t>S08768900001</t>
  </si>
  <si>
    <t>||REGISTRO COBRO COMISION NOTIFICACION ENMIENDA CARTA DE CREDITO STANDBY 40GA-G43418-4DGN LIB. 00513012007 YPFB - RECURSOS DE NACIONALIZACION REF.: COM. AVISO ENMIENDA SBLC 40GA-G43418 4DGN</t>
  </si>
  <si>
    <t>G03546640001</t>
  </si>
  <si>
    <t>G03544750001</t>
  </si>
  <si>
    <t>COBRO COSTOS DE PAPELERIA SEGUN TRANSFERENCIA DEL EXTERIOR POR ORDEN DE ENERGIA ARGENTINA SA LIB. 00513012007 YPFB - RECURSOS NACIONALIZACIÓN</t>
  </si>
  <si>
    <t>G03543560004</t>
  </si>
  <si>
    <t>VENTA DE DIVISAS CON TRANSFERENCIA DE FONDOS A SOLICITUD DE YACIMIENTOS PETROLIFEROS FISCALES BOLIVIANOS SEGUN SOLICITUD 1509 REF: PAGO A PETRÓLEO BRASILEIRO SA POR SUMINISTRO DE GASOLINA PARA ENERO 2017 LIB. 00513012004 LBP-YPFB-UNICOMERCIAL (4030005415/1-2188907)</t>
  </si>
  <si>
    <t>S08770300001</t>
  </si>
  <si>
    <t>||REGISTRO COBRO COMISION AVISO CARTA DE CREDITO STANDBY BS220.-Y EMISION COMP.CONTABLE BS50.-REF.:SGAX 311-117239 (BCB:SB-R-2017-05) A/F Y.P.F.B.,EN COMPL.A COMP.877029,13/01/17. LIB.00513012007 YPFB - RECURSOS NACIONALIZACIÓN REF.:COMISION AVISO SBLC SGAX 311-117239</t>
  </si>
  <si>
    <t>G03556590001</t>
  </si>
  <si>
    <t>COBRO COSTOS DE PAPELERIA SEGUN TRANSFERENCIA DEL EXTERIOR POR ORDEN DE ENERGIA ARGENTINA SOCIEDAD ANONIMA LIB. 00513012007 YPFB - RECURSOS NACIONALIZACIÓN</t>
  </si>
  <si>
    <t>G03556610001</t>
  </si>
  <si>
    <t>S08770980001</t>
  </si>
  <si>
    <t>||REGISTRO COBRO COMISION AVISO CARTA DE CREDITO STANDBY BS220.-Y EMISION COMP.CONTABLE BS50.-REF.:31133010014106 (BCB:SB-R-2017-06) A/F Y.P.F.B.,EN COMPL.A COMP.877097,16/01/17. LIB.00513012007 YPFB - RECURSOS NACIONALIZACIÓN REF.:COMISIONES AVISO SBLC 31133010014106</t>
  </si>
  <si>
    <t>S08771560001</t>
  </si>
  <si>
    <t>||REGISTRO COBRO COMISION AVISO ENMIENDA CARTA DE CREDITO STANDBY BS220.-Y EMISION COMP.CONTABLE BS50.-REF.:31133010014106 (BCB:SB-R-2017-06) A/F Y.P.F.B.,S/G SWIFT 689 DE 16/01/17. LIB.00513012007 YPFB - RECURSOS NACIONALIZACIÓN REF.:COMISIONES AVISO ENMIENDA SBLC 31133010014106</t>
  </si>
  <si>
    <t>S08772150001</t>
  </si>
  <si>
    <t>'COBRO POR´||COMISION TRANSFERENCIA DE FONDOS AL EXTERIOR 0,10% S/USD 624.400.- REEMB. GASTOS DE COMUNICACION BS220.- Y EMISION DE CBTE. CONTABLE BS50.- REF. PAGO N°1 LC I-2016-004 YPFB AFAVOR DE MAGHREB MANAGEMENT INTERNATIONAL MM EN COMPLEMENTO A CBTE. S-0877214 ADJ. LIB. 00513072001 YPFB-OPERACIONES GNRGD REF.: COMISIONES PAGO N°1 I-2016-004</t>
  </si>
  <si>
    <t>S08772530001</t>
  </si>
  <si>
    <t>||REGISTRO COBRO COMISION NOTIFICACION ENMIENDA  BS220.- Y EMISION CBTE. CONTABLE BS50.- CARTA DE CREDITO STANDBY40GA-G43418 - 4DGN (BCB: SB-R-2016-070) LIB. 00513012007 YPFB - RECURSOS DE NACIONALIZACION REF.: COM. AVISO ENMIENDA  SBLC 40GA-G43418-4DGN</t>
  </si>
  <si>
    <t>G03589160001</t>
  </si>
  <si>
    <t>COBRO COSTOS DE PAPELERIA SEGUN TRANSFERENCIA DEL EXTERIOR POR ORDEN DE LIMA GAS S.A.CALLAO-PERU LIB. 00513062001 YPFB-OPERACIONES PLANTA DE SEPARACION DE LIQUIDOS RIO GRANDE</t>
  </si>
  <si>
    <t>G03603880003</t>
  </si>
  <si>
    <t>PROVISION DE FONDOS A SOLICITUD DE YACIMIENTOS PETROLIFEROS FISCALES BOLIVIANOS SEGUN SOLICITUD YPFB-0003-2017 REF: PAGO POR EL SERVICIO INTERRUMPIBLE DE TRANSPORTE DE GAS NATURAL PARA EL MERCADO INTERNO Y EXTERNO A LA EMPRESA GAS TRANSBOLIVIANO LTDA POR EL MES DE DICIEMBRE/2016. LIB. 00513012007 YPFB - RECURSOS NACIONALIZACIÓN</t>
  </si>
  <si>
    <t>G03603910003</t>
  </si>
  <si>
    <t>PROVISION DE FONDOS A SOLICITUD DE YACIMIENTOS PETROLIFEROS FISCALES BOLIVIANOS SEGUN SOLICITUD YPFB-0002-2017 REF: PAGO POR EL SERVICIO DE TRANSPORTE DE GAS ANTURAL PARA EL MERCADO INTERNO Y EXTERNO A LA EMPRESA GASORIENTE BOLIVIANO LTDA POR EL MES DE DICIEMBRE/2016. LIB. 00513012007 YPFB - RECURSOS NACIONALIZACIÓN</t>
  </si>
  <si>
    <t>S08776870001</t>
  </si>
  <si>
    <t>S08776350001</t>
  </si>
  <si>
    <t>'COBRO DE UTILES DE ESCRITORIO POR´||COMPLEMENTO AL COMPROBANTE S-877634 DE LA FECHA REF.: TRANSF. DE FDOS. DEL EXTERIOR A FAVOR DE Y.P.F.B. LIBRETA 00513062001 YPFB-OPERACIONES PLANTA DE SEPARACION DE LIQUIDOS RIO GRANDE</t>
  </si>
  <si>
    <t>G03618620001</t>
  </si>
  <si>
    <t>COBRO COSTOS DE PAPELERIA SEGUN TRANSFERENCIA DEL EXTERIOR POR ORDEN DE CORPORACION PETROLERA S.A.(ASUNCION PARAGUAY) LIB. 00513062001 YPFB-OPERACIONES PLANTA DE SEPARACION DE LIQUIDOS RIO GRANDE</t>
  </si>
  <si>
    <t>G03638940003</t>
  </si>
  <si>
    <t>PROVISION DE FONDOS A SOLICITUD DE YACIMIENTOS PETROLIFEROS FISCALES BOLIVIANOS SEGUN SOLICITUD YPFB-0011-2017 REF: PAGO REGALIAS AL TGN OCTUBRE 2016 LIB. 00099021001 TGN YPFB PARTICIPACION 6% PRODUCCIÓN BRUTA DE HIDROCARBUROS BOCA DE POZO</t>
  </si>
  <si>
    <t>G03637570003</t>
  </si>
  <si>
    <t>PROVISION DE FONDOS A SOLICITUD DE YACIMIENTOS PETROLIFEROS FISCALES BOLIVIANOS SEGUN SOLICITUD YPFB-0004-2017 REF: PAGO IDH OCTUBRE 2016 LIB. 00513012007 YPFB - RECURSOS NACIONALIZACIÓN</t>
  </si>
  <si>
    <t>J03187750001</t>
  </si>
  <si>
    <t>De: 00513012004 A requerimiento de Yacimientos Petroliferos Fiscales Bolivianos (YPFB), con nota CITE: YPFB/DFC-4583 URT-3282/2016, en la cual solicita la devolucion de depositos erroneos, de acuerdo a la nota interna de la Direccion General de Contabilidad Fiscal, CITE: MEFP/VPCF/DGCF/UCCF N 053/20</t>
  </si>
  <si>
    <t>J03187760001</t>
  </si>
  <si>
    <t>De: 00513012002 A requerimiento de Yacimientos Petroliferos Fiscales Bolivianos (YPFB), con nota CITE: YPFB/DFC-4479 URT-3232/2016, en la cual solicita la devolucion de depositos erroneos, segun nota interna de la Direccion General de Contabilidad Fiscal, CITE: MEFP/VPCF/DGCF/UCCF N 058/2017, de acu</t>
  </si>
  <si>
    <t>J03187770001</t>
  </si>
  <si>
    <t>De: 00513012004 A requerimiento del Ministerio de Yacimientos Petroliferos Fiscales Bolivianos (YPFB), con nota CITE: YPFB/DFC-4480 URT-3232/2016, en la cual solicita la devolucion de depositos erroneos, de acuerdo a la nota interna de la Direccion General de Contabilidad Fiscal, CITE: MEFP/VPCF/DGC</t>
  </si>
  <si>
    <t>J03187780001</t>
  </si>
  <si>
    <t>De: 00513012004 A requerimiento de Yacimientos Petroliferos Fiscales Bolivianos (YPFB), con nota CITE: YPFB/DFC-4483 y 4481 URT-3236 y 3234/2016 , en la cual solicita la devolucion de depositos erroneos, de segun nota interna de la Direccion General de Contabilidad Fiscal, CITE: MEFP/VPCF/DGCF/UCCF</t>
  </si>
  <si>
    <t>J03187790001</t>
  </si>
  <si>
    <t>De: 00513012004 A requerimiento de Yacimientos Petroliferos Fiscales Bolivianos (YPFB), con nota CITE: YPFB/DFC-4482 URT-3235/2016, en la cual solicita la devolucion de depositos erroneos, de acuerdo a la nota interna de la Direccion General de Contabilidad Fiscal, CITE: MEFP/VPCF/DGCF/UCCF N 058/20</t>
  </si>
  <si>
    <t>J03187800001</t>
  </si>
  <si>
    <t>De: 00513012004 A requerimiento de Yacimientos Petroliferos Fiscales Bolivianos (YPFB), con nota CITE: YPFB/DFC-4557 URT-3253/2016, en la cual solicita la devolucion de depositos en demasia, de acuerdo a la nota interna de la Direccion General de Contabilidad Fiscal, CITE: MEFP/VPCF/DGCF/UCCF N 059/</t>
  </si>
  <si>
    <t>J03187880001</t>
  </si>
  <si>
    <t>De: 00513012004 A requerimiento de Yacimientos Petroliferos Fiscales Bolivianos (YPFB), con nota CITE: YPFB/DFC-4556 y URT-3252/2016, en la cual solicita la devolucion de depositos erroneos, de acuerdo a la nota interna de la Direccion General de Contabilidad Fiscal, CITE: MEFP/VPCF/DGCF/UCCF N 059/</t>
  </si>
  <si>
    <t>G03648580004</t>
  </si>
  <si>
    <t>VENTA DE DIVISAS CON TRANSFERENCIA DE FONDOS A SOLICITUD DE YACIMIENTOS PETROLIFEROS FISCALES BOLIVIANOS SEGUN SOLICITUD 1554 REF: PAGO ANTICIPADO A VITOL SA POR SUMINISTRO DE DIESEL OIL MES ENERO 2017 PRIMER EMBARQUE LIB. 00513012004 LBP-YPFB-UNICOMERCIAL (4030005415/1-2188907)</t>
  </si>
  <si>
    <t>G03652960001</t>
  </si>
  <si>
    <t>COBRO COSTOS DE PAPELERIA SEGUN TRANSFERENCIA DEL EXTERIOR POR ORDEN DE PETROBRAS PARAGUAY GAS SRL. LIB. 00513062001 YPFB-OPERACIONES PLANTA DE SEPARACION DE LIQUIDOS RIO GRANDE</t>
  </si>
  <si>
    <t>G03652980001</t>
  </si>
  <si>
    <t>COBRO COSTOS DE PAPELERIA SEGUN TRANSFERENCIA DEL EXTERIOR POR ORDEN DE TRAFIGURA PTE.LTD. LIB. 00513012007 YPFB - RECURSOS NACIONALIZACIÓN</t>
  </si>
  <si>
    <t>G03660580003</t>
  </si>
  <si>
    <t>PROVISION DE FONDOS A SOLICITUD DE YACIMIENTOS PETROLIFEROS FISCALES BOLIVIANOS SEGUN SOLICITUD YPFB-0017-2017 REF: PAGO SERVICIO DE TRANSPORTE DE GAS NATURAL MI Y ME FIRME A LA EMPRESA YPFB TRANSPORTE SA DICIEMBRE 2016 LIB. 00513012007 YPFB - RECURSOS NACIONALIZACIÓN</t>
  </si>
  <si>
    <t>G03660530003</t>
  </si>
  <si>
    <t>PROVISION DE FONDOS A SOLICITUD DE YACIMIENTOS PETROLIFEROS FISCALES BOLIVIANOS SEGUN SOLICITUD YPFB-0019-2017 REF: PAGO SERVICIO FIRME DE TRANSPORTE DE GAS NATURAL A YPFB TRANSIERRA SA POR EL MES DE DICIEMBRE 2016 LIB. 00513012007 YPFB - RECURSOS NACIONALIZACIÓN</t>
  </si>
  <si>
    <t>G03660480003</t>
  </si>
  <si>
    <t>PROVISION DE FONDOS A SOLICITUD DE YACIMIENTOS PETROLIFEROS FISCALES BOLIVIANOS SEGUN SOLICITUD YPFB-0020-2017 REF: PAGO SERVICIO DE TRNASPORTE DE GAS NATURAL DUCTO MENOR LINEA 12 A YPFB TRANSPORTE SA DICIEMBRE 2016 LIB. 00513012007 YPFB - RECURSOS NACIONALIZACIÓN</t>
  </si>
  <si>
    <t>G03660630003</t>
  </si>
  <si>
    <t>PROVISION DE FONDOS A SOLICITUD DE YACIMIENTOS PETROLIFEROS FISCALES BOLIVIANOS SEGUN SOLICITUD YPFB-0021-2017 REF: PAGO SERVICIO INTERRUMPIBLE DE TRANSPORTE DE GAS NATURAL PARA EL MERCADO INTERNO DUCTO MENOR CARRASCO BULO BULO A YPFB CHACO DICIEMBRE 2016 LIB. 00513012007 YPFB - RECURSOS NACIONALIZACIÓN</t>
  </si>
  <si>
    <t>G03662060004</t>
  </si>
  <si>
    <t>VENTA DE DIVISAS CON TRANSFERENCIA DE FONDOS A SOLICITUD DE YACIMIENTOS PETROLIFEROS FISCALES BOLIVIANOS SEGUN SOLICITUD 1568 REF: PAGO ANTICIPADO A VITOL SA POR SUMINISTRO DE INSUMOS Y ADITIVOS Y DIESEL OIL CORRESPONDIENTE AL MES DE ENERO 2017 LIB. 00513012004 LBP-YPFB-UNICOMERCIAL (4030005415/1-2188907)</t>
  </si>
  <si>
    <t>G03665140004</t>
  </si>
  <si>
    <t>VENTA DE DIVISAS CON TRANSFERENCIA DE FONDOS A SOLICITUD DE YACIMIENTOS PETROLIFEROS FISCALES BOLIVIANOS SEGUN SOLICITUD 1567 REF: PAGO A PETRÓLEO BRASILEIRO SA SUMINISTRO DE GASOLINA PARA ENERO 2017 LIB. 00513012004 LBP-YPFB-UNICOMERCIAL (4030005415/1-2188907)</t>
  </si>
  <si>
    <t>G03673510004</t>
  </si>
  <si>
    <t>VENTA DE DIVISAS CON TRANSFERENCIA DE FONDOS A SOLICITUD DE YACIMIENTOS PETROLIFEROS FISCALES BOLIVIANOS SEGUN SOLICITUD 1575 REF: PAGO A LA EMPRESA SENERINI TRANSPORTES LTDA POR SERVICIO DE TRANSPORTE DE COMBUSTIBLES LÍQUIDOS PARA EL MES DE ENERO DE 2017 LIB. 00513012004 LBP-YPFB-UNICOMERCIAL (4030005415/1-2188907)</t>
  </si>
  <si>
    <t>G03678930001</t>
  </si>
  <si>
    <t>COBRO COSTOS DE PAPELERIA SEGUN TRANSFERENCIA DEL EXTERIOR POR ORDEN DE PETROBRAS PARAGUAY GAS SRL. ASUNCION-PARAGUAY LIB. 00513062001 YPFB-OPERACIONES PLANTA DE SEPARACION DE LIQUIDOS RIO GRANDE</t>
  </si>
  <si>
    <t>G03698160004</t>
  </si>
  <si>
    <t>VENTA DE DIVISAS CON TRANSFERENCIA DE FONDOS A SOLICITUD DE YACIMIENTOS PETROLIFEROS FISCALES BOLIVIANOS SEGUN SOLICITUD 1596 REF: PAGO A LA EMPRESA PETROPERU S.A. POR SUMINISTRO DE DIESEL PARA EL MES DE ENERO DE 2017 LIB. 00513012004 LBP-YPFB-UNICOMERCIAL (4030005415/1-2188907)</t>
  </si>
  <si>
    <t>G03698140004</t>
  </si>
  <si>
    <t>VENTA DE DIVISAS CON TRANSFERENCIA DE FONDOS A SOLICITUD DE YACIMIENTOS PETROLIFEROS FISCALES BOLIVIANOS SEGUN SOLICITUD 1592 REF: PAGO ANTICIPADO A TRAFIGURA SA POR SUMINISTRO DE INSUMOS Y ADITIVOS Y DIESEL OIL CORRESPONDIENTE AL MES DE ENERO 2017 LIB. 00513012004 LBP-YPFB-UNICOMERCIAL (4030005415/1-2188907)</t>
  </si>
  <si>
    <t>G03702180001</t>
  </si>
  <si>
    <t>S08788150001</t>
  </si>
  <si>
    <t>||REGISTRO COBRO COMISION AVISO CARTA DE CREDITO STANDBY BS220.-Y EMISION COMP.CONTABLE BS50.-REF.:40GA-G21704-4DGN (BCB:SB-R-2016-23) A/F Y.P.F.B.,S/G SWIFT 1534 ADJ.DE LA FECHA. LIB.00513012007 YPFB - RECURSOS NACIONALIZACIÓN REF.:COMISION AVISO SBLC 40GA-G21704-4DGN</t>
  </si>
  <si>
    <t>S08787730002</t>
  </si>
  <si>
    <t>||TRANSFERENCIA DE FONDOS DEL EXTERIOR REF.:COMISION AVISO CARTA DE CREDITO STANDBY BS220.-Y EMISION COMP.CONTABLE BS50.-REF.:31134020172157 (BCB:SB-R-2016-67) A/F Y.P.F.B.,S/G SWIFT 1516 ADJ.DE LA FECHA. LIB.00513012007 YPFB-RECURSOS NACIONALIZACIÓN REF.:COMISIONES AVISO SBLC 31134020172157</t>
  </si>
  <si>
    <t>G03707020003</t>
  </si>
  <si>
    <t>PROVISION DE FONDOS A SOLICITUD DE YACIMIENTOS PETROLIFEROS FISCALES BOLIVIANOS SEGUN SOLICITUD YPFB-0023-2017 REF: PAGO SERVICIO DE TRANSPORTE DE GAS NATURAL MERCADO INTERNO INTERRUMPIBLE A YPFB TRANSPORTE SA DICIEMBRE 2016 LIB. 00513012007 YPFB - RECURSOS NACIONALIZACIÓN</t>
  </si>
  <si>
    <t>G03711270001</t>
  </si>
  <si>
    <t>COBRO COSTOS DE PAPELERIA SEGUN TRANSFERENCIA DEL EXTERIOR POR ORDEN DE TRAFIGURA PTE LIMITED REF.: SB LC PA16SOL06531 OPE 2313 LIB. 00513012007 YPFB - RECURSOS NACIONALIZACIÓN</t>
  </si>
  <si>
    <t>S08788240001</t>
  </si>
  <si>
    <t>'COBRO DE UTILES DE ESCRITORIO POR´||COMPLEMENTO AL COMPROBANTE S-0878823 DE LA FECHA. REF.: TRANSF. DE FONDOS DEL EXTERIOR A FAVOR DE YPFB. LIBRETA 00513062001 YPFB-OPERACIONES PLANTA DE SEPARACION DE LIQUIDOS RIO GRANDE.</t>
  </si>
  <si>
    <t>G03725770001</t>
  </si>
  <si>
    <t>COBRO COSTOS DE PAPELERIA SEGUN TRANSFERENCIA DEL EXTERIOR POR ORDEN DE PETROBRAS PARAGUAY GAS SRL REEF.: OPE 0/321353 LIB. 00513062001 YPFB-OPERACIONES PLANTA DE SEPARACION DE LIQUIDOS RIO GRANDE</t>
  </si>
  <si>
    <t>G03735120001</t>
  </si>
  <si>
    <t>COBRO COSTOS DE PAPELERIA SEGUN TRANSFERENCIA DEL EXTERIOR POR ORDEN DE CORPORACION PETROLERA S.A.ASUNCION PARAGUAY.REF.:PAGO DEPRE FACTURA NRO.11/2017 LIB. 00513062001 YPFB-OPERACIONES PLANTA DE SEPARACION DE LIQUIDOS RIO GRANDE</t>
  </si>
  <si>
    <t>S08792930001</t>
  </si>
  <si>
    <t>'COBRO DE UTILES DE ESCRITORIO POR´||COMPLEMENTO AL COMPROBANTE NO. S-0879287 DE LA FECHA LIBRETA 00513012007 YPFB - RECURSOS NACIONALIZACION</t>
  </si>
  <si>
    <t>S08793010001</t>
  </si>
  <si>
    <t>'COBRO DE UTILES DE ESCRITORIO POR´||COMPLEMENTO AL COMPROBANTE NO.S-0879298 DE LA FECHA LIBRETA NO.00513012007 YPFB-RECURSOS NACIONALIZACION</t>
  </si>
  <si>
    <t>S08793060001</t>
  </si>
  <si>
    <t>'COBRO DE UTILES DE ESCRITORIO POR´||COMPLEMENTO AL COMPROBANTE NO.S-0879303 DE LA FECHA. LIBRETA NO.00513012007 YPFB-RECURSOS NACIONALIZACION</t>
  </si>
  <si>
    <t>G03741430004</t>
  </si>
  <si>
    <t>VENTA DE DIVISAS CON TRANSFERENCIA DE FONDOS A SOLICITUD DE YACIMIENTOS PETROLIFEROS FISCALES BOLIVIANOS SEGUN SOLICITUD 1615 REF: D.T.P. LABORATORIOS S.R.L.,  SEGUNDO PAGO POR ADQUISICIÓN GEOQUIMICA DE SUPERFICIE EN EL ALTIPLANO NORTE SEGÚN CONTRATO ULG-SCZ-203/2016. LIB. 00513022001 YPFB - "OPERACIONES"</t>
  </si>
  <si>
    <t>G03742690004</t>
  </si>
  <si>
    <t>VENTA DE DIVISAS CON TRANSFERENCIA DE FONDOS A SOLICITUD DE YACIMIENTOS PETROLIFEROS FISCALES BOLIVIANOS SEGUN SOLICITUD 1623 REF: PAGO D.T.P. LABORATORIOS S.R.L.- POR ADQUISICIÓN GEOQUIMICA DE SUPERFICIE EN LA SUBCUENCA ROBORÉ SEGÚN CONTRATO ULG-SCZ-205/2016. LIB. 00513022001 YPFB - "OPERACIONES"</t>
  </si>
  <si>
    <t>G03746950001</t>
  </si>
  <si>
    <t>COBRO COSTOS DE PAPELERIA SEGUN TRANSFERENCIA DEL EXTERIOR POR ORDEN DE PETROBRAS PARAGUAY GAS SRL. REF.: OPE 0/321720 LIB. 00513062001 YPFB-OPERACIONES PLANTA DE SEPARACION DE LIQUIDOS RIO GRANDE</t>
  </si>
  <si>
    <t>G03747020004</t>
  </si>
  <si>
    <t>VENTA DE DIVISAS  A SOLICITUD DE YACIMIENTOS PETROLIFEROS FISCALES BOLIVIANOS SEGUN SOLICITUD 1626  REF: PAGO PLANILLA 6 SAMSUNG ENGINEERING CO.LTD. POR REALIZACIÓN PAQUETE DE DISEÑO DE PROCESO (PDP), FRONT END ENGINEERING DESINGN (FEED), INGENIERÍA DE DETALLE, PROCURA, CONSTRUCCIÓN, PUESTA EN MARCH LIB. 00513052001 YPFB_GERENCIA NACIONAL DE PLANTAS DE SEPARACIÓN</t>
  </si>
  <si>
    <t>G03747790004</t>
  </si>
  <si>
    <t>VENTA DE DIVISAS  A SOLICITUD DE YACIMIENTOS PETROLIFEROS FISCALES BOLIVIANOS SEGUN SOLICITUD 1628  REF: PAGO PLANILLA 48 EMPRESA SAMSUNG ENGINEERING CO.LTD. POR REALIZACIÓN DE PDP, FEED, INGENIERÍA DE DETALLE, PROCURA, CONSTRUCCIÓN, PUESTA EN MARCHA DE LA PLANTA DE AMONIACO Y UREA DE CARRASCO; CONT LIB. 00513052001 YPFB_GERENCIA NACIONAL DE PLANTAS DE SEPARACIÓN</t>
  </si>
  <si>
    <t>G03747820004</t>
  </si>
  <si>
    <t>VENTA DE DIVISAS  A SOLICITUD DE YACIMIENTOS PETROLIFEROS FISCALES BOLIVIANOS SEGUN SOLICITUD 1630  REF: PAGO PLANILLA 49  EMPRESA SAMSUNG ENGINEERING CO.LTD. POR REALIZACIÓN DE PDP, FEED, INGENIERÍA DE DETALLE, PROCURA, CONSTRUCCIÓN, PUESTA EN MARCHA DE LA PLANTA DE AMONIACO Y UREA DE CARRASCO; CON LIB. 00513052001 YPFB_GERENCIA NACIONAL DE PLANTAS DE SEPARACIÓN</t>
  </si>
  <si>
    <t>G03747860004</t>
  </si>
  <si>
    <t>VENTA DE DIVISAS  A SOLICITUD DE YACIMIENTOS PETROLIFEROS FISCALES BOLIVIANOS SEGUN SOLICITUD 1633  REF: PAGO EMPRESA SAMSUNG ENGINEERING CO.LTD. POR REALIZACIÓN DE ?PDP, FEED, INGENIERÍA DE DETALLE, PROCURA, CONSTRUCCIÓN, PUESTA EN MARCHA DE LA PLANTA DE AMONIACO Y UREA DE CARRASCO?; CONTRATO DLG-0 LIB. 00513052001 YPFB_GERENCIA NACIONAL DE PLANTAS DE SEPARACIÓN</t>
  </si>
  <si>
    <t>G03738370004</t>
  </si>
  <si>
    <t>VENTA DE DIVISAS  A SOLICITUD DE YACIMIENTOS PETROLIFEROS FISCALES BOLIVIANOS SEGUN SOLICITUD 1618  REF: PAGO PLANILLA 6 TERCERA ADENDA  EMPRESA SAMSUNG ENGINEERING CO.LTD. POR REALIZACIÓN DE PDP, FEED, INGENIERÍA DE DETALLE, PROCURA, CONSTRUCCIÓN, PUESTA EN MARCHA DE LA PLANTA DE AMONIACO Y UREA DE LIB. 00513052001 YPFB_GERENCIA NACIONAL DE PLANTAS DE SEPARACIÓN</t>
  </si>
  <si>
    <t>G03756530001</t>
  </si>
  <si>
    <t>COBRO COSTOS DE PAPELERIA SEGUN TRANSFERENCIA DEL EXTERIOR POR ORDEN DE BG BOLIVIA CORPORATION REF.: 08944TY0074L LIB. 00513012007 YPFB - RECURSOS NACIONALIZACIÓN</t>
  </si>
  <si>
    <t>G03755410004</t>
  </si>
  <si>
    <t>VENTA DE DIVISAS CON TRANSFERENCIA DE FONDOS A SOLICITUD DE YACIMIENTOS PETROLIFEROS FISCALES BOLIVIANOS SEGUN SOLICITUD 1639 REF: PAGO ANTICIPADO A EMPRESA VITOL S.A. SUMINISTRO DIESEL OIL E INSUMO Y ADITIVOS DICIEMBRE 2016 LIB. 00513012004 LBP-YPFB-UNICOMERCIAL (4030005415/1-2188907)</t>
  </si>
  <si>
    <t>G03762460001</t>
  </si>
  <si>
    <t>COBRO COSTOS DE PAPELERIA SEGUN TRANSFERENCIA DEL EXTERIOR POR ORDEN DE PETROLEO BRASILEIRO SA PETROBRAS REF.: EXB-GAS-211 LIB. 00513012007 YPFB - RECURSOS NACIONALIZACIÓN</t>
  </si>
  <si>
    <t>G03762430001</t>
  </si>
  <si>
    <t>COBRO COSTOS DE PAPELERIA SEGUN TRANSFERENCIA DEL EXTERIOR POR ORDEN DE PETROLEO BRASILEIRO SA PETROBRAS REF.: INVOICE GC-T-190/16 LIB. 00513012007 YPFB - RECURSOS NACIONALIZACIÓN</t>
  </si>
  <si>
    <t>G03765500001</t>
  </si>
  <si>
    <t>COBRO COSTOS DE PAPELERIA SEGUN TRANSFERENCIA DEL EXTERIOR POR ORDEN DE TOTAL E, P BOLIVIE (SUCURSAL BOLIVIA) LIB. 00513012007 YPFB - RECURSOS NACIONALIZACIÓN</t>
  </si>
  <si>
    <t>G03767260001</t>
  </si>
  <si>
    <t>COBRO COSTOS DE PAPELERIA SEGUN TRANSFERENCIA DEL EXTERIOR POR ORDEN DE CORPORACION PARAGUAYA DISTRIBUIDORA DE DERIVADOS DE PETROLEO S.A. REF.: PAGO A PROVEEDORES COMPRA 900 TON GLP LIB. 00513062001 YPFB-OPERACIONES PLANTA DE SEPARACION DE LIQUIDOS RIO GRANDE</t>
  </si>
  <si>
    <t>G03780650001</t>
  </si>
  <si>
    <t>COBRO COSTOS DE PAPELERIA SEGUN TRANSFERENCIA DEL EXTERIOR POR ORDEN DE GAS TOTAL S.A. (PARAGUAY)REF.: CONTRATO N 63 AJUSTE DE PRECIO POR GLP LIB. 00513062001 YPFB-OPERACIONES PLANTA DE SEPARACION DE LIQUIDOS RIO GRANDE</t>
  </si>
  <si>
    <t>G03780610001</t>
  </si>
  <si>
    <t>COBRO COSTOS DE PAPELERIA SEGUN TRANSFERENCIA DEL EXTERIOR POR ORDEN DE GAS CORONA S.A.E.C.A. REF.: PAGO PARCIAL PRE-FACTURA NO.17/2017 LIB. 00513062001 YPFB-OPERACIONES PLANTA DE SEPARACION DE LIQUIDOS RIO GRANDE</t>
  </si>
  <si>
    <t>G03773290001</t>
  </si>
  <si>
    <t>G03773310001</t>
  </si>
  <si>
    <t>COBRO COSTOS DE PAPELERIA SEGUN TRANSFERENCIA DEL EXTERIOR POR ORDEN DE PETROBRAS BOLIVIA S.A. REF.:PAGO MULTAS Y GASTOS DEL TITULAR POR FALLAS EN SUMINISTRO AGO.2016 LIB. 00513012007 YPFB - RECURSOS NACIONALIZACIÓN</t>
  </si>
  <si>
    <t>G03778150004</t>
  </si>
  <si>
    <t>VENTA DE DIVISAS CON TRANSFERENCIA DE FONDOS A SOLICITUD DE YACIMIENTOS PETROLIFEROS FISCALES BOLIVIANOS SEGUN SOLICITUD 1659 REF: PAGO A SGS CHILE LIMITADA POR EL SERVICIO DE INSPECCION DE CALIDAD DE PRODUCTO EN BUQUE EN EL PERIODO DE ENERO, MARZO, MAYO, JUNIO, JULIO Y AGOSTO DE 2016 LIB. 00513012004 LBP-YPFB-UNICOMERCIAL (4030005415/1-2188907)</t>
  </si>
  <si>
    <t>G03778170004</t>
  </si>
  <si>
    <t>VENTA DE DIVISAS CON TRANSFERENCIA DE FONDOS A SOLICITUD DE YACIMIENTOS PETROLIFEROS FISCALES BOLIVIANOS SEGUN SOLICITUD 1663 REF: PAGO A CAMIN CARGO CONTROL ARGENTINA S.A. POR SERVICIO DE INSPECCIÓN CORRESPONDIENTE A LOS MESES DE MAYO, JUNIO Y JULIO DE 2016 LIB. 00513012004 LBP-YPFB-UNICOMERCIAL (4030005415/1-2188907)</t>
  </si>
  <si>
    <t>G03792690001</t>
  </si>
  <si>
    <t>COBRO COSTOS DE PAPELERIA SEGUN TRANSFERENCIA DEL EXTERIOR POR ORDEN DE EPE EMPRESA PRODUCTORA DE ENERGIA. REF.: INV.EXB-EPET-001 LIB. 00513012007 YPFB - RECURSOS NACIONALIZACIÓN</t>
  </si>
  <si>
    <t>G03792660001</t>
  </si>
  <si>
    <t>COBRO COSTOS DE PAPELERIA SEGUN TRANSFERENCIA DEL EXTERIOR POR ORDEN DE EPE EMPRESA PRODUCTORA DE ENERGIA. REF.: INV.EXB-EPE-001 LIB. 00513012007 YPFB - RECURSOS NACIONALIZACIÓN</t>
  </si>
  <si>
    <t>G03791830001</t>
  </si>
  <si>
    <t>COBRO COSTOS DE PAPELERIA SEGUN TRANSFERENCIA DEL EXTERIOR POR ORDEN DE EPE EMPRESA PRODUTORA DE ENERGIA/BR REF.: INV.EXB-EPE-001 LIB. 00513012007 YPFB - RECURSOS NACIONALIZACIÓN</t>
  </si>
  <si>
    <t>G03788860004</t>
  </si>
  <si>
    <t>VENTA DE DIVISAS CON TRANSFERENCIA DE FONDOS A SOLICITUD DE YACIMIENTOS PETROLIFEROS FISCALES BOLIVIANOS SEGUN SOLICITUD 1664 REF: PAGO A COMPAÑÍA DE PETRÓLEOS DE CHI8LE COPEC S.A. POR SUMINISTRO DE GASOLINA FACTURAS FINALES CARGAS DEL 2016 LIB. 00513012004 LBP-YPFB-UNICOMERCIAL (4030005415/1-2188907)</t>
  </si>
  <si>
    <t>G03797640004</t>
  </si>
  <si>
    <t>VENTA DE DIVISAS CON TRANSFERENCIA DE FONDOS A SOLICITUD DE YACIMIENTOS PETROLIFEROS FISCALES BOLIVIANOS SEGUN SOLICITUD 1681 REF: PAGO A LA EMPRESA JAGUAR EXPLORATION, INC. FACTURA 16-081, CORRESPONDIENTE AL SEPTIMO PAGO POR EL SERVICIO APOYO TECNICO DE EXPLORACION SISMICA 2D CUENCA MADRE DE DIOS, LIB. 00513042001 YPFB - OPERACIONES  G N E E</t>
  </si>
  <si>
    <t>G03814260001</t>
  </si>
  <si>
    <t>COBRO COSTOS DE PAPELERIA SEGUN TRANSFERENCIA DEL EXTERIOR POR ORDEN DE ENERGIA ARGENTINA SA ENARSA LIB. 00513012007 YPFB - RECURSOS NACIONALIZACIÓN</t>
  </si>
  <si>
    <t>S08797860001</t>
  </si>
  <si>
    <t>||REGISTRO COBRO COMISION AVISO EMISION BS 220.-, EMISION CBTE. CONTABLE BS 50.- CARTA DE CREDITO STANDBY SGAX 311-117751 (BCB: SB-R-2017-09) A/F YPFB. CGO. LIB. N° 00513012007 YPFB-RECURSOS DE NACIONALIZACION REF.: COMISION AVISO SB-R-2017-09|</t>
  </si>
  <si>
    <t>G03814230001</t>
  </si>
  <si>
    <t>COBRO COSTOS DE PAPELERIA SEGUN TRANSFERENCIA DEL EXTERIOR POR ORDEN DE VICTORIA JUAN GAS S.A.C. REF.: FACT. COMERCIALES 106 119 Y NOTA DE DEBITO 5. LIB. 00513062001 YPFB-OPERACIONES PLANTA DE SEPARACION DE LIQUIDOS RIO GRANDE</t>
  </si>
  <si>
    <t>S08800010002</t>
  </si>
  <si>
    <t>||TRANSFERENCIA DE FONDOS DEL EXTERIOR REF.:PAGO COMISIONES SBLC 21.9016286.6,S/G SWIFT 2306 ADJ.DE LA FECHA. LIB.00513012007 YPFB - RECURSOS NACIONALIZACIÓN REF.:COMISIONES SBLC 21.9016286.6</t>
  </si>
  <si>
    <t>G03815790004</t>
  </si>
  <si>
    <t>VENTA DE DIVISAS CON TRANSFERENCIA DE FONDOS A SOLICITUD DE YACIMIENTOS PETROLIFEROS FISCALES BOLIVIANOS SEGUN SOLICITUD 1698 REF: CAMC.- CANCELACIÓN DEL 20 POR CIENTO DEL VALOR TOTAL POR LA ADQUISICIÓN DE EQUIPOS DE PERFORACIÓN 1000HP, DE ACUERDO AL CONTRATO FIRMADO NO 2009AM420-016-YD201, SEGÚN NO LIB. 00513032001 YPFB - ACTIVIDADES VPACF</t>
  </si>
  <si>
    <t>G03815760003</t>
  </si>
  <si>
    <t>PROVISION DE FONDOS A SOLICITUD DE YACIMIENTOS PETROLIFEROS FISCALES BOLIVIANOS SEGUN SOLICITUD YPFB-0034-2017 REF: PAGO DE RETRIBUCION AL TITULAR DEL MES DE OCTUBRE/2016 LIB. 00513012007 YPFB - RECURSOS NACIONALIZACIÓN</t>
  </si>
  <si>
    <t>G03815750004</t>
  </si>
  <si>
    <t>VENTA DE DIVISAS CON TRANSFERENCIA DE FONDOS A SOLICITUD DE YACIMIENTOS PETROLIFEROS FISCALES BOLIVIANOS SEGUN SOLICITUD 1696 REF: BUREAU VERITAS ARGENTINA S.A.-PAGO DE 120.334,71 SUS CON MULTAS POR RETRASO EN LA INSPECCIÓN DEL EQUIPO 1000HP, CON RETENC. DEL 12.5 POR CIENTO IUE-BE Y RETENC. DEL 7 PO LIB. 00513032001 YPFB - ACTIVIDADES VPACF</t>
  </si>
  <si>
    <t>G03815720003</t>
  </si>
  <si>
    <t>PROVISION DE FONDOS A SOLICITUD DE YACIMIENTOS PETROLIFEROS FISCALES BOLIVIANOS SEGUN SOLICITUD YPFB-0033-2017 REF: PAGO DE RETRIBUCION AL TITULAR DEL MES DE OCTUBRE/2016 LIB. 00513012007 YPFB - RECURSOS NACIONALIZACIÓN</t>
  </si>
  <si>
    <t>G03815710005</t>
  </si>
  <si>
    <t>VENTA DE DIVISAS CON TRANSFERENCIA DE FONDOS A SOLICITUD DE YACIMIENTOS PETROLIFEROS FISCALES BOLIVIANOS SEGUN SOLICITUD 1697 REF: GRANT PRIDECO L.P.- PAGO DEL SEGUNDO PAGO PARCIAL 30 POR CIENTO (PAGO FINAL) POR ADQUISICIÓN DE TUBERÍAS DE PERFORACIÓN DE 5  OD (DRILL PIPE), SEGÚN CONTRATO NO ULG-SCZ- LIB. 00513032001 YPFB - ACTIVIDADES VPACF</t>
  </si>
  <si>
    <t>G03815710004</t>
  </si>
  <si>
    <t>VENTA DE DIVISAS CON TRANSFERENCIA DE FONDOS A SOLICITUD DE YACIMIENTOS PETROLIFEROS FISCALES BOLIVIANOS SEGUN SOLICITUD 1697 REF: GRANT PRIDECO L.P.- PAGO DEL SEGUNDO PAGO PARCIAL 30 POR CIENTO (PAGO FINAL) POR ADQUISICIÓN DE TUBERÍAS DE PERFORACIÓN DE 5  OD (DRILL PIPE), SEGÚN CONTRATO NO ULG-SCZ- LIB. 00513032001 YPFB - ACTIVIDADES VPACF POR DIFERENCIAL CAMBIARIO</t>
  </si>
  <si>
    <t>G03826490001</t>
  </si>
  <si>
    <t>G03826470001</t>
  </si>
  <si>
    <t>COBRO COSTOS DE PAPELERIA SEGUN TRANSFERENCIA DEL EXTERIOR POR ORDEN DE ENERGIA ARGENTINA S.A.REF.: FULLPAY B06-PAGO DIFERIDO IMPO LIB. 00513012007 YPFB - RECURSOS NACIONALIZACIÓN</t>
  </si>
  <si>
    <t>G03820400004</t>
  </si>
  <si>
    <t>VENTA DE DIVISAS CON TRANSFERENCIA DE FONDOS A SOLICITUD DE YACIMIENTOS PETROLIFEROS FISCALES BOLIVIANOS SEGUN SOLICITUD 1707 REF: PAGO A LA EMPRESASENERINI TRANSPORTES LTDA POR SERVICIO DE TRANSPORTE DE COMBUSTIBLES LÍQUIDOS PARA EL MES DE ENERO DE 2017 LIB. 00513012004 LBP-YPFB-UNICOMERCIAL (4030005415/1-2188907)</t>
  </si>
  <si>
    <t>G03848910001</t>
  </si>
  <si>
    <t>COBRO COSTOS DE PAPELERIA SEGUN TRANSFERENCIA DEL EXTERIOR POR ORDEN DE GAS CORONA S.A.E.C.A.REF.:PAGO PARCIAL PRE-FACTURA N./17/2017 LIB. 00513062001 YPFB-OPERACIONES PLANTA DE SEPARACION DE LIQUIDOS RIO GRANDE</t>
  </si>
  <si>
    <t>G03848120001</t>
  </si>
  <si>
    <t>COBRO COSTOS DE PAPELERIA SEGUN TRANSFERENCIA DEL EXTERIOR POR ORDEN DE GAS TOTAL S.A. (PARAGUAY) REF.: AJUSTE DE PRECIO S/CONTRATO N 63 LIB. 00513062001 YPFB-OPERACIONES PLANTA DE SEPARACION DE LIQUIDOS RIO GRANDE</t>
  </si>
  <si>
    <t>G03848100001</t>
  </si>
  <si>
    <t>G03848080001</t>
  </si>
  <si>
    <t>S08802920001</t>
  </si>
  <si>
    <t>||REGISTRO COBRO COMISION AVISO ENMIENDA CARTA DE CREDITO STANDBY BS220.- Y EMISION CBTE. CONTABLE BS50.- REF.: SGAX311-117203 (BCB:SB-R-2017-04) A FAVOR DE YPFB SEGUN SWIFT 02340 DE LA FECHA LIB. 00513012007 YPFB - RECURSOS DE NACIONALIZACION REF.: COM. AVISO ENMIENDA SBLC SGAX311-117203</t>
  </si>
  <si>
    <t>G03838400004</t>
  </si>
  <si>
    <t>VENTA DE DIVISAS CON TRANSFERENCIA DE FONDOS A SOLICITUD DE YACIMIENTOS PETROLIFEROS FISCALES BOLIVIANOS SEGUN SOLICITUD 1720 REF: PAGO A LA EMPRESA TRANSPORTADORA TORNADO LTDA  POR SERVICIO DE TRANSPORTE DE COMBUSTIBLES LÍQUIDOS PARA EL MES DE ENERO Y FENRERO DE 2017 LIB. 00513012004 LBP-YPFB-UNICOMERCIAL (4030005415/1-2188907)</t>
  </si>
  <si>
    <t>G03838390004</t>
  </si>
  <si>
    <t>VENTA DE DIVISAS CON TRANSFERENCIA DE FONDOS A SOLICITUD DE YACIMIENTOS PETROLIFEROS FISCALES BOLIVIANOS SEGUN SOLICITUD 1719 REF: PAGO CERTIFICADO NUMERO 5 A EMPRESA UOP ? HONEYWELL COMPANY,  POR LICENCIAMIENTO Y PAQUETE DE DISENO DE PROCESOS PARA EL PROCESO DE DESHIDROGENACION DE PROPANO. LIB. 00513052001 YPFB_GERENCIA NACIONAL DE PLANTAS DE SEPARACIÓN</t>
  </si>
  <si>
    <t>G03838380004</t>
  </si>
  <si>
    <t>VENTA DE DIVISAS CON TRANSFERENCIA DE FONDOS A SOLICITUD DE YACIMIENTOS PETROLIFEROS FISCALES BOLIVIANOS SEGUN SOLICITUD 1718 REF: PAGO A LA EMPRESA DE TRANSPORTES BORGO LTDA. POR SERVICIO DE TRANSPORTE DE COMBUSTIBLES LÍQUIDOS PARA LOS MESES MESES DE ENERO Y FEBRERO DE 2017 LIB. 00513012004 LBP-YPFB-UNICOMERCIAL (4030005415/1-2188907)</t>
  </si>
  <si>
    <t>G03844050004</t>
  </si>
  <si>
    <t>VENTA DE DIVISAS CON TRANSFERENCIA DE FONDOS A SOLICITUD DE YACIMIENTOS PETROLIFEROS FISCALES BOLIVIANOS SEGUN SOLICITUD 1725 REF: PAGO A LA EMPRESA SANDER GEOPHYSICS LIMITED POR SERVICIO DE CONSULTORIA POR PRODUCTO PARA LA ADQUISICION INTEGRAL AEROGRAVIMETRICA ? AEROMAGNETOMETRICA EN LA SUBCUENCA R LIB. 00513022001 YPFB - "OPERACIONES"</t>
  </si>
  <si>
    <t>S08804310001</t>
  </si>
  <si>
    <t>||REGISTRO COBRO COMISION AVISO ENMIENDA CARTA DE CREDITO STANDBY BS220.-Y EMISION COMP.CONTABLE BS50.-REF.:M193132 (BCB:SB-R-2015-90) A/F Y.P.F.B.,S/G SWIFT NO.2525 ADJ.DE LA FECHA. LIB.00513012007 YPFB - RECURSOS NACIONALIZACIÓN REF.:COMISIONES ENMIENDA 3 SBLC M193132</t>
  </si>
  <si>
    <t>G03853850004</t>
  </si>
  <si>
    <t>VENTA DE DIVISAS CON TRANSFERENCIA DE FONDOS A SOLICITUD DE YACIMIENTOS PETROLIFEROS FISCALES BOLIVIANOS SEGUN SOLICITUD 1732 REF: 6TO. PAGO A LA JAGUAR EXPLORATION, INC., FACTURA 16-077, CORRESPONDIENTE A LA EJECUCIÓN DE SERVICIOS DE APOYO TÉCNICO DE EXPLORACIÓN SÍSMICA 2D CUENCA MADRE DE DIOS ZONA LIB. 00513042001 YPFB - OPERACIONES  G N E E</t>
  </si>
  <si>
    <t>G03859490001</t>
  </si>
  <si>
    <t>COBRO COSTOS DE PAPELERIA SEGUN TRANSFERENCIA DEL EXTERIOR POR ORDEN DE GAS CORONA S.A.E.C.A. REF.:PAGO PRE-FACTURA N 17/2017 LIB. 00513062001 YPFB-OPERACIONES PLANTA DE SEPARACION DE LIQUIDOS RIO GRANDE</t>
  </si>
  <si>
    <t>S08806340001</t>
  </si>
  <si>
    <t>||REGISTRO COBRO COMISION AVISO CARTA DE CREDITO STANDBY BS220.-Y EMISION COMP.CONTABLE BS50.-REF.:GC2009517000067 (BCB:SB-R-2017-013) A/F Y.P.F.B.,EN COMPL.A COMP.880632 ADJ.DE LA FECHA. LIB.00513012007 YPFB - RECURSOS NACIONALIZACIÓN REF.:COMISIONES AVISO SBLC GC2009517000067</t>
  </si>
  <si>
    <t>G03862080003</t>
  </si>
  <si>
    <t>PROVISION DE FONDOS A SOLICITUD DE YACIMIENTOS PETROLIFEROS FISCALES BOLIVIANOS SEGUN SOLICITUD YPFB-0056-2017 REF: PAGO SERVICIO INTERRUMPIBLE DE TRANSPORTE DE GN A MI EMPRESA GAS TRANSBOLIVIANO ENERO 2017 LIB. 00513012007 YPFB - RECURSOS NACIONALIZACIÓN</t>
  </si>
  <si>
    <t>G03862050003</t>
  </si>
  <si>
    <t>PROVISION DE FONDOS A SOLICITUD DE YACIMIENTOS PETROLIFEROS FISCALES BOLIVIANOS SEGUN SOLICITUD YPFB-0054-2017 REF: PAGO TRANSPORTE DE GAS NATURAL MI A GASORIENTE BOLIVIANO LTDA ENERO 2017 LIB. 00513012007 YPFB - RECURSOS NACIONALIZACIÓN</t>
  </si>
  <si>
    <t>G03861990003</t>
  </si>
  <si>
    <t>PROVISION DE FONDOS A SOLICITUD DE YACIMIENTOS PETROLIFEROS FISCALES BOLIVIANOS SEGUN SOLICITUD YPFB-0050-2017 REF: PAGO REGALIAS TGN NOVIEMBRE 2016 LIB. 00099021001 TGN YPFB PARTICIPACION 6% PRODUCCIÓN BRUTA DE HIDROCARBUROS BOCA DE POZO</t>
  </si>
  <si>
    <t>G03861820003</t>
  </si>
  <si>
    <t>PROVISION DE FONDOS A SOLICITUD DE YACIMIENTOS PETROLIFEROS FISCALES BOLIVIANOS SEGUN SOLICITUD YPFB-0043-2017 REF: PAGO IDH NOVIEMBRE 2016 LIB. 00513012007 YPFB - RECURSOS NACIONALIZACIÓN</t>
  </si>
  <si>
    <t>G03862230001</t>
  </si>
  <si>
    <t>COBRO COSTOS DE PAPELERIA SEGUN TRANSFERENCIA DEL EXTERIOR POR ORDEN DE COPAPE PROD DE PETROLEO LTDA REF:INV NR 3 LIB. 00513062001 YPFB-OPERACIONES PLANTA DE SEPARACION DE LIQUIDOS RIO GRANDE</t>
  </si>
  <si>
    <t>G03864850001</t>
  </si>
  <si>
    <t>COBRO COSTOS DE PAPELERIA SEGUN TRANSFERENCIA DEL EXTERIOR POR ORDEN DE COPAPE PROD DE PETROLEO LTDA.- SAO PAULO BR REF.:INV 28/2017 LIB. 00513062001 YPFB-OPERACIONES PLANTA DE SEPARACION DE LIQUIDOS RIO GRANDE</t>
  </si>
  <si>
    <t>G03867740004</t>
  </si>
  <si>
    <t>VENTA DE DIVISAS CON TRANSFERENCIA DE FONDOS A SOLICITUD DE YACIMIENTOS PETROLIFEROS FISCALES BOLIVIANOS SEGUN SOLICITUD 1741 REF: PRIMER PAGO POR ADQUISICION GEOQUIMICA DE SUPERFICIE EN EL ALTIPLANO NORTE A DTP LABORATORIOS SRL LIB. 00513022001 YPFB - "OPERACIONES"</t>
  </si>
  <si>
    <t>G03867750004</t>
  </si>
  <si>
    <t>VENTA DE DIVISAS CON TRANSFERENCIA DE FONDOS A SOLICITUD DE YACIMIENTOS PETROLIFEROS FISCALES BOLIVIANOS SEGUN SOLICITUD 1740 REF: PAGO POR SERVICIO DE INFORMACION ESPECIALIZADA DE PRECIOS DE UREA - ARGUS MEDIA INC. LIB. 00513022001 YPFB - "OPERACIONES"</t>
  </si>
  <si>
    <t>G03877760004</t>
  </si>
  <si>
    <t>VENTA DE DIVISAS CON TRANSFERENCIA DE FONDOS A SOLICITUD DE YACIMIENTOS PETROLIFEROS FISCALES BOLIVIANOS SEGUN SOLICITUD 1758 REF: PAGO A VITOL SA POR POR DIFERENCIA DE FACTURA PROFORMA Y FACTURA COMERCIAL DE SUMINISTRO DE DIESEL LIB. 00513012004 LBP-YPFB-UNICOMERCIAL (4030005415/1-2188907)</t>
  </si>
  <si>
    <t>G03877770004</t>
  </si>
  <si>
    <t>VENTA DE DIVISAS CON TRANSFERENCIA DE FONDOS A SOLICITUD DE YACIMIENTOS PETROLIFEROS FISCALES BOLIVIANOS SEGUN SOLICITUD 1759 REF: PAGO A SGS CHILE LIMITADA POR SERVICIO DE INSPECCIÓN EN EL PERÍODO DE SEPTIEMBRE Y OCTUBRE DE 2016 LIB. 00513012004 LBP-YPFB-UNICOMERCIAL (4030005415/1-2188907)</t>
  </si>
  <si>
    <t>G03877780004</t>
  </si>
  <si>
    <t>VENTA DE DIVISAS CON TRANSFERENCIA DE FONDOS A SOLICITUD DE YACIMIENTOS PETROLIFEROS FISCALES BOLIVIANOS SEGUN SOLICITUD 1761 REF: PAGO A NOBLE AMÉRICAS CORP POR EL SUMINISTRO DE DIÉSEL OÍL MEDIANTE BUQUE BW LIONESS CUARTO EMBARQUE LOTE 3 EN EL PERÍODO 20 A 24 DE DICIEMBRE DE 2016 LIB. 00513012004 LBP-YPFB-UNICOMERCIAL (4030005415/1-2188907)</t>
  </si>
  <si>
    <t>G03877790004</t>
  </si>
  <si>
    <t>VENTA DE DIVISAS CON TRANSFERENCIA DE FONDOS A SOLICITUD DE YACIMIENTOS PETROLIFEROS FISCALES BOLIVIANOS SEGUN SOLICITUD 1762 REF: PAGO A NOBLE AMÉRICAS CORP POR EL SUMINISTRO DE DIÉSEL OÍL MEDIANTE BUQUE BW LIONESS CUARTO EMBARQUE LOTE 3 EN EL PERÍODO 20 A 24 DE DICIEMBRE DE 2016 LIB. 00513012004 LBP-YPFB-UNICOMERCIAL (4030005415/1-2188907)</t>
  </si>
  <si>
    <t>G03877800004</t>
  </si>
  <si>
    <t>VENTA DE DIVISAS CON TRANSFERENCIA DE FONDOS A SOLICITUD DE YACIMIENTOS PETROLIFEROS FISCALES BOLIVIANOS SEGUN SOLICITUD 1763 REF: PAGO A COMPAÑÍA DE PETRÓLEOS DE CHILE  S.A. POR SUMINISTRO DE GASOLINA FACTURAS FINALES CARGAS DEL 01 AL 18 DE ENERO DE 2017 LIB. 00513012004 LBP-YPFB-UNICOMERCIAL (4030005415/1-2188907)</t>
  </si>
  <si>
    <t>G03877810004</t>
  </si>
  <si>
    <t>VENTA DE DIVISAS CON TRANSFERENCIA DE FONDOS A SOLICITUD DE YACIMIENTOS PETROLIFEROS FISCALES BOLIVIANOS SEGUN SOLICITUD 1764 REF: PAGO A COMPAÑIA DE PETROLEOS DE CHILE COPEC S.A. POR SUMINISTRO DE GASOLINA ESPECIAL PERIODO 21 1 17 AL 31 1 17 LIB. 00513012004 LBP-YPFB-UNICOMERCIAL (4030005415/1-2188907)</t>
  </si>
  <si>
    <t>S08809820001</t>
  </si>
  <si>
    <t>'COBRO DE UTILES DE ESCRITORIO POR´||COMPLEMENTO AL COMPROBANTE G-0880981 DE LA FECHA LIBRETA NO.00513012007 YPFB-RECURSOS NACIONALIZACION</t>
  </si>
  <si>
    <t>G03888530004</t>
  </si>
  <si>
    <t>VENTA DE DIVISAS CON TRANSFERENCIA DE FONDOS A SOLICITUD DE YACIMIENTOS PETROLIFEROS FISCALES BOLIVIANOS SEGUN SOLICITUD 1770 REF: PAGO INSPECTORATE SERVICE PERU SAC POR SERVICIO DE INSPECCION CORRESPONDIENTE AL MES DE NOVIEMBRE Y DICIEMBRE 2016 LIB. 00513012004 LBP-YPFB-UNICOMERCIAL (4030005415/1-2188907)</t>
  </si>
  <si>
    <t>G03891480004</t>
  </si>
  <si>
    <t>VENTA DE DIVISAS CON TRANSFERENCIA DE FONDOS A SOLICITUD DE YACIMIENTOS PETROLIFEROS FISCALES BOLIVIANOS SEGUN SOLICITUD 1772 REF: PAGO A EMPRESA PETROPERU POR SUMINISTRO DE GASOLINA CARGAS DEL 14 AL 28 DE ENERO DE 2017 LIB. 00513012004 LBP-YPFB-UNICOMERCIAL (4030005415/1-2188907)</t>
  </si>
  <si>
    <t>G03893880001</t>
  </si>
  <si>
    <t>S08811020004</t>
  </si>
  <si>
    <t>||VENTA DE DIVISAS S/G NOTA YPFB/PRS/GAFC 0521 DFC 0632 URT 0373/2017 Y  AUT.VTA.DIVISAS EFECT.P/MEFP DE 24/02/17 REF.:EMISION CARTA DE CREDITO I-2017-013,COMISION EMISION L/C 0,15% S/USD4.200.000.-POR 335 DIAS,REEMB.GSTS.COMUNICACION BS220.-Y EMISION COMP.CONTABLE BS50.- LIB.00513012004 LBP-YPFB-UNICOMERCIAL REF.:COMISIONES EMISION LC I-2017-013.</t>
  </si>
  <si>
    <t>S08810850001</t>
  </si>
  <si>
    <t>||REGISTRO COBRO COMISION AVISO CARTA DE CREDITO STANDBY BS220.-Y EMISION COMP.CONTABLE BS50.-REF.:40GA-G50799-4DGN (BCB:SB-R-2017-14) A/F Y.P.F.B.,EN COMPL.A COMP.881084,02/03/17. LIB.00513012007 YPFB - RECURSOS NACIONALIZACIÓN REF.:COMISIONES AVISO SBLC 40GA-G50799-4DGN.</t>
  </si>
  <si>
    <t>G03897710003</t>
  </si>
  <si>
    <t>PROVISION DE FONDOS A SOLICITUD DE YACIMIENTOS PETROLIFEROS FISCALES BOLIVIANOS SEGUN SOLICITUD YPFB-0059-2017 REF: PAGO SERVICIO INTERRUMPIBLE Y FIRME DE TRANSPORTE  DE GN A YPFB TRANSIERRA DEL MES DE ENERO 2017 LIB. 00513012007 YPFB - RECURSOS NACIONALIZACIÓN</t>
  </si>
  <si>
    <t>G03897660003</t>
  </si>
  <si>
    <t>PROVISION DE FONDOS A SOLICITUD DE YACIMIENTOS PETROLIFEROS FISCALES BOLIVIANOS SEGUN SOLICITUD YPFB-0064-2017 REF: PAGO SERVICIO DE TRANSPORTE DE GN DUCTO MENOR YPFB TRANSPORTE ENERO 2017 LIB. 00513012007 YPFB - RECURSOS NACIONALIZACIÓN</t>
  </si>
  <si>
    <t>G03897560003</t>
  </si>
  <si>
    <t>PROVISION DE FONDOS A SOLICITUD DE YACIMIENTOS PETROLIFEROS FISCALES BOLIVIANOS SEGUN SOLICITUD YPFB-0063-2017 REF: PAGO SERVICIO DE TRANSPORTE DE GN ME Y MI A YPFB TRANSPORTE ENERO 2017 LIB. 00513012007 YPFB - RECURSOS NACIONALIZACIÓN</t>
  </si>
  <si>
    <t>G03900100004</t>
  </si>
  <si>
    <t>VENTA DE DIVISAS CON TRANSFERENCIA DE FONDOS A SOLICITUD DE YACIMIENTOS PETROLIFEROS FISCALES BOLIVIANOS SEGUN SOLICITUD 1779 REF: PAGO A SGS CHILE POR SERVICIO DE ANALISIS DE MUESTRAS DE RECON CRUDE OIL EN TERMINAL ARICA CHILE LIB. 00513012004 LBP-YPFB-UNICOMERCIAL (4030005415/1-2188907)</t>
  </si>
  <si>
    <t>G03905620001</t>
  </si>
  <si>
    <t>G03915240004</t>
  </si>
  <si>
    <t>VENTA DE DIVISAS CON TRANSFERENCIA DE FONDOS A SOLICITUD DE YACIMIENTOS PETROLIFEROS FISCALES BOLIVIANOS SEGUN SOLICITUD 1783 REF: PAGO A PETROPERU POR SUMINISTRO DE GASOLINA CARGAS 30 DE ENERO AL 09 DE FEBRERO 2017 LIB. 00513012004 LBP-YPFB-UNICOMERCIAL (4030005415/1-2188907)</t>
  </si>
  <si>
    <t>G03915230004</t>
  </si>
  <si>
    <t>VENTA DE DIVISAS CON TRANSFERENCIA DE FONDOS A SOLICITUD DE YACIMIENTOS PETROLIFEROS FISCALES BOLIVIANOS SEGUN SOLICITUD 1781 REF: PAGO A PETRÓLEO BRASILEIRO S.A. POR SUMINISTRO DE GASOLINA PARA FEBRERO 2017 LIB. 00513012004 LBP-YPFB-UNICOMERCIAL (4030005415/1-2188907)</t>
  </si>
  <si>
    <t>G03915220004</t>
  </si>
  <si>
    <t>VENTA DE DIVISAS CON TRANSFERENCIA DE FONDOS A SOLICITUD DE YACIMIENTOS PETROLIFEROS FISCALES BOLIVIANOS SEGUN SOLICITUD 1782 REF: PAGO A PETRÓLEO BRASILEIRO S.A. POR SUMINISTRO DE GASOLINA PARA FEBRERO 2017 LIB. 00513012004 LBP-YPFB-UNICOMERCIAL (4030005415/1-2188907)</t>
  </si>
  <si>
    <t>G03917960001</t>
  </si>
  <si>
    <t>COBRO COSTOS DE PAPELERIA SEGUN TRANSFERENCIA DEL EXTERIOR POR ORDEN DE CORPORACION PETROLERA S.A. ASUNCION PARAGUAY LIB. 00513062001 YPFB-OPERACIONES PLANTA DE SEPARACION DE LIQUIDOS RIO GRANDE</t>
  </si>
  <si>
    <t>S08813080001</t>
  </si>
  <si>
    <t>||REGISTRO COBRO COMISION AVISO CARTA DE CREDITO STANDBY BS220.-Y EMISION COMP.CONTABLE BS50.-REF.:ILC-9589 PUMA (BCB:SB-R-2017-15) A/F Y.P.F.B.,EN COMPL.A COMP.881306,06/03/17. LIB.00513012007 YPFB - RECURSOS NACIONALIZACIÓN REF.:COMISIONES AVISO SBLC ILC-9589 PUMA</t>
  </si>
  <si>
    <t>G03920260004</t>
  </si>
  <si>
    <t>VENTA DE DIVISAS CON TRANSFERENCIA DE FONDOS A SOLICITUD DE YACIMIENTOS PETROLIFEROS FISCALES BOLIVIANOS SEGUN SOLICITUD 1800 REF: PAGO A EMPRESA DTP LABORATORIOS SRL,  POR ADQUISICION GEOQUIMICA DE SUPERFICIE EN EL ALTIPLANO NORTE SEGUN CONTRATO ULG-SCZ-203-2016. LIB. 00513022001 YPFB - "OPERACIONES"</t>
  </si>
  <si>
    <t>G03924670001</t>
  </si>
  <si>
    <t>COBRO COSTOS DE PAPELERIA SEGUN TRANSFERENCIA DEL EXTERIOR POR ORDEN DE PETROLEOS PARAGUAYOS REF:PAGO DE FACTURA NRO 7 LIB. 00513062001 YPFB-OPERACIONES PLANTA DE SEPARACION DE LIQUIDOS RIO GRANDE</t>
  </si>
  <si>
    <t>S08813870004</t>
  </si>
  <si>
    <t>||VENTA DE DIVISAS S/G NOTA YPFB/PSR/GAFC 0520 DFC 0631 URT 0372/2017 Y AUT. VTA DE DIVISAS MEFP DE 07-03-17 REF. EMISION CARTA DE CREDITO I-2017-015, COMISION EMISION LC 0,15% S/USD 825.795.- POR 125 DIAS, REEMB. GASTOS DE COMUNICACION BS220.- Y EMISION CBTE. CTBLE BS50. LIB. 00513072001 YPFB OPERACIONES GNRGD</t>
  </si>
  <si>
    <t>S08814250001</t>
  </si>
  <si>
    <t>||COBRO NOTIFICACION ENMIENDA CARTA DE CREDITO STANDBY BS220.- Y EMISION DE CBTE. CONTABLE BS50.- REF.: 311340020138533 (BCB:SB-R-2016-06) CGO. LIB. N°00513012007 YPFB RECURSOS DE NACIONALIZACION</t>
  </si>
  <si>
    <t>G03934420001</t>
  </si>
  <si>
    <t>COBRO COSTOS DE PAPELERIA SEGUN TRANSFERENCIA DEL EXTERIOR POR ORDEN DE CORPORACION PARAGUAYA DISTRIBUIDORA DE DERIVADOS DE PETROLEO S.A. REF.: PAGO A PROVEEDORES FACT.32 Y 33 POR CONCILIACION ENERO 2017 LIB. 00513062001 YPFB-OPERACIONES PLANTA DE SEPARACION DE LIQUIDOS RIO GRANDE</t>
  </si>
  <si>
    <t>G03935800001</t>
  </si>
  <si>
    <t>COBRO COSTOS DE PAPELERIA SEGUN TRANSFERENCIA DEL EXTERIOR POR ORDEN DE LLAMA GAS S.A. REF:FACTURAS NOS. 9 Y 10 LIB. 00513062001 YPFB-OPERACIONES PLANTA DE SEPARACION DE LIQUIDOS RIO GRANDE</t>
  </si>
  <si>
    <t>S08814670001</t>
  </si>
  <si>
    <t>'COBRO DE UTILES DE ESCRITORIO POR´||BS 50.- REEMBOLSO GASTOS DE COMUNICACION BS 220.- POR CINCO MENSAJES SWIFT (BS 1.100.-) DE ACUERDO A NOTA ADJUNTA. CGO.LIB.N°00513012007 YPFB RECURSOS DE NACIONALIZACION REF.:CGOS MSJ SWIFT STANDBY</t>
  </si>
  <si>
    <t>S08814480001</t>
  </si>
  <si>
    <t>'COBRO DE UTILES DE ESCRITORIO POR´||COMPLEMENTO AL COMPROBANTE S-881446 DE LA FECHA REF:TRANSF. DE FONDOS DEL EXTERIOR A FAVOR DE Y.P.F.B. LIBRETA 00513062001 YPFB OPERACIONES PLANTA DE SEPARACION DE LIQUIDOS</t>
  </si>
  <si>
    <t>G03948220001</t>
  </si>
  <si>
    <t>COBRO COSTOS DE PAPELERIA SEGUN TRANSFERENCIA DEL EXTERIOR POR ORDEN DE HERCO COMBUSTIBLES S.A. LIMA PERU LIB. 00513062001 YPFB-OPERACIONES PLANTA DE SEPARACION DE LIQUIDOS RIO GRANDE</t>
  </si>
  <si>
    <t>G03948160001</t>
  </si>
  <si>
    <t>G03946740004</t>
  </si>
  <si>
    <t>VENTA DE DIVISAS CON TRANSFERENCIA DE FONDOS A SOLICITUD DE YACIMIENTOS PETROLIFEROS FISCALES BOLIVIANOS SEGUN SOLICITUD 1825 REF: TRANSFERENCIA DE FONDOS 1ER TRIMESTRE YPFB REPRESENTACIONES RIO DE JANEIRO - BRASIL LIB. 00513012003 LBP-YPFB (2011349681373)</t>
  </si>
  <si>
    <t>G03946710004</t>
  </si>
  <si>
    <t>VENTA DE DIVISAS CON TRANSFERENCIA DE FONDOS A SOLICITUD DE YACIMIENTOS PETROLIFEROS FISCALES BOLIVIANOS SEGUN SOLICITUD 1822 REF: PAGO A SGS CHILE POR SERVICIO DE INSPECCION DE CALIDAD NOVIEMBRE 2016 LIB. 00513012004 LBP-YPFB-UNICOMERCIAL (4030005415/1-2188907)</t>
  </si>
  <si>
    <t>G03946700004</t>
  </si>
  <si>
    <t>VENTA DE DIVISAS CON TRANSFERENCIA DE FONDOS A SOLICITUD DE YACIMIENTOS PETROLIFEROS FISCALES BOLIVIANOS SEGUN SOLICITUD 1823 REF: TRANSFERENCIA DE FONDOS 1ER TRIMESTRE YPFB REPRESENTACIONES RIO DE JANEIRO - BRASIL LIB. 00513012003 LBP-YPFB (2011349681373)</t>
  </si>
  <si>
    <t>G03946690004</t>
  </si>
  <si>
    <t>VENTA DE DIVISAS CON TRANSFERENCIA DE FONDOS A SOLICITUD DE YACIMIENTOS PETROLIFEROS FISCALES BOLIVIANOS SEGUN SOLICITUD 1824 REF: TRANSFERENCIA DE FONDOS 1ER TRIMESTRE YPFB REPRESENTACION BUENOS AIRES - ARGENTINA LIB. 00513012003 LBP-YPFB (2011349681373)</t>
  </si>
  <si>
    <t>G03939090003</t>
  </si>
  <si>
    <t>PROVISION DE FONDOS A SOLICITUD DE YACIMIENTOS PETROLIFEROS FISCALES BOLIVIANOS SEGUN SOLICITUD YPFB-0065-2017 REF: PAGO DEL SERVICIO INTERRUMPIBLE DE TRANSPORTE DE GAS NATURAL PARA EL MI DUCTO MENOR CARRASCO BULO BULO A YPFB CHACO SA ENERO 2017 LIB. 00513012007 YPFB - RECURSOS NACIONALIZACIÓN</t>
  </si>
  <si>
    <t>G03946650004</t>
  </si>
  <si>
    <t>VENTA DE DIVISAS CON TRANSFERENCIA DE FONDOS A SOLICITUD DE YACIMIENTOS PETROLIFEROS FISCALES BOLIVIANOS SEGUN SOLICITUD 1831 REF: TRANSFERENCIA DE FONDOS 1ER TRIMESTRE YPFB REPRESENTACIONES RIO DE JANEIRO - BRASIL LIB. 00513012003 LBP-YPFB (2011349681373)</t>
  </si>
  <si>
    <t>G03946660004</t>
  </si>
  <si>
    <t>VENTA DE DIVISAS CON TRANSFERENCIA DE FONDOS A SOLICITUD DE YACIMIENTOS PETROLIFEROS FISCALES BOLIVIANOS SEGUN SOLICITUD 1813 REF: TRANSFERENCIA DE FONDOS 1ER TRIMESTRE YPFB REPRESENTACION BUENOS AIRES - ARGENTINA LIB. 00513012003 LBP-YPFB (2011349681373)</t>
  </si>
  <si>
    <t>G03946670004</t>
  </si>
  <si>
    <t>VENTA DE DIVISAS CON TRANSFERENCIA DE FONDOS A SOLICITUD DE YACIMIENTOS PETROLIFEROS FISCALES BOLIVIANOS SEGUN SOLICITUD 1814 REF: PAGO ANTICIPADO A VITOL SA POR SUMINISTRO DE DIESEL OIL SEGUNDO EMBARQUE FEBRERO 2017 LIB. 00513012004 LBP-YPFB-UNICOMERCIAL (4030005415/1-2188907)</t>
  </si>
  <si>
    <t>G03946680004</t>
  </si>
  <si>
    <t>VENTA DE DIVISAS CON TRANSFERENCIA DE FONDOS A SOLICITUD DE YACIMIENTOS PETROLIFEROS FISCALES BOLIVIANOS SEGUN SOLICITUD 1829 REF: TRANSFERENCIA DE FONDOS 1ER TRIMESTRE YPFB REPRESENTACION BUENOS AIRES LIB. 00513012003 LBP-YPFB (2011349681373)</t>
  </si>
  <si>
    <t>G03961670001</t>
  </si>
  <si>
    <t>COBRO COSTOS DE PAPELERIA SEGUN TRANSFERENCIA DEL EXTERIOR POR ORDEN DE GAS CORONA S.A.E.C.A.ASUNCION - PARAGUAY LIB. 00513062001 YPFB-OPERACIONES PLANTA DE SEPARACION DE LIQUIDOS RIO GRANDE</t>
  </si>
  <si>
    <t>G03967690004</t>
  </si>
  <si>
    <t>VENTA DE DIVISAS CON TRANSFERENCIA DE FONDOS A SOLICITUD DE YACIMIENTOS PETROLIFEROS FISCALES BOLIVIANOS SEGUN SOLICITUD 1838 REF: PAGO A SGS CHILE POR SERVICIOS DE INSPECCION DE CALIDAD Y CANTIDAD CORRESPONDIENTE AL MES DE DICIEMBRE 2016 LIB. 00513012004 LBP-YPFB-UNICOMERCIAL (4030005415/1-2188907)</t>
  </si>
  <si>
    <t>S08820270002</t>
  </si>
  <si>
    <t>||REGISTRO REPOSICION COBRO COMISION CARTA DE CREDITO 40GA-G50799-4DGN (BCB.: SB-R-2017-014 A/F YPFB  EN COMPLEMENTO A CBTE. S-0882023 Y S-0882026. LIB.N°00513012007 YPFB - RECURSOS NACIONALIZACION REF.: DEVOLUCION COM SB-R-2017-14</t>
  </si>
  <si>
    <t>G03983380001</t>
  </si>
  <si>
    <t>COBRO COSTOS DE PAPELERIA SEGUN TRANSFERENCIA DEL EXTERIOR POR ORDEN DE PETROLEO BRASILEIRO SA PETROBRAS LIB. 00513012007 YPFB - RECURSOS NACIONALIZACIÓN</t>
  </si>
  <si>
    <t>G03983400001</t>
  </si>
  <si>
    <t>COBRO COSTOS DE PAPELERIA SEGUN TRANSFERENCIA DEL EXTERIOR POR ORDEN DE PETROLEO BRASILEIRO S.A.RIODE JANEIRO BRASIL.REF.:INV/EXB GAS 212/16 LIB. 00513012007 YPFB - RECURSOS NACIONALIZACIÓN</t>
  </si>
  <si>
    <t>G03976010001</t>
  </si>
  <si>
    <t>COBRO COSTOS DE PAPELERIA SEGUN TRANSFERENCIA DEL EXTERIOR POR ORDEN DE EPE EMPRESA PRODUCTORA DE ENERGIA LIB. 00513012007 YPFB - RECURSOS NACIONALIZACIÓN</t>
  </si>
  <si>
    <t>G03976040001</t>
  </si>
  <si>
    <t>PAGO A PDVSA PRÉSTAMO SA137065 VCTO. 13-mar-2017 POR CUENTA DE YPFB , NTI. 009100 VALOR 13-mar-2017 CAPITAL USD 16.899,71 INTERESES USD 4.055,93 CTA. 00513012004 LBP-YPFB-UNICOMERCIAL (4030005415/1-2188907)</t>
  </si>
  <si>
    <t>G03976040004</t>
  </si>
  <si>
    <t>PAGO A PDVSA PRÉSTAMO SA137065 VCTO. 13-mar-2017 POR CUENTA DE YPFB , NTI. 009100 VALOR 13-mar-2017 CAPITAL USD 16.899,71 INTERESES USD 4.055,93 CTA. 00513012004 LBP-YPFB-UNICOMERCIAL (4030005415/1-2188907) REF.: COMISIONES BANCARIAS</t>
  </si>
  <si>
    <t>G03976120004</t>
  </si>
  <si>
    <t>VENTA DE DIVISAS CON TRANSFERENCIA DE FONDOS A SOLICITUD DE YACIMIENTOS PETROLIFEROS FISCALES BOLIVIANOS SEGUN SOLICITUD 1844 REF: PETROLEO BRASILEIRO SA -  PAGO CARTA FACTURA, POR CONCEPTO DE CARGOS EN EL MARCO DE LOS CONTRATOS DE COMPRA-VENTA  DE GAS NATURAL. LIB. 00513022001 YPFB - "OPERACIONES"</t>
  </si>
  <si>
    <t>S08820960001</t>
  </si>
  <si>
    <t>'COBRO POR´||COMISION TRANSFERENCIA DE FONDOS AL EXTERIOR 0,10% S/USD320.400.- REEMBOLSO GASTOS DE COMUNICACION BS220.- EMISION CBTE. CONTABLE BS50.- REF.: PAGO N°1 LC-I-2015-018 P/C YPFB A FAVOR DE CUÑADO S.A. EN COMPLEMENTO A  CBTE. ADJUNTO DE LA FECHA LIB. 05132202002 YPFB - OPERACIONES GNRGD REF.: COMISIONES DE PAGO N°1 LC I-2015-018</t>
  </si>
  <si>
    <t>S08820650001</t>
  </si>
  <si>
    <t>'COBRO DE UTILES DE ESCRITORIO POR´||COMPLEMENTO A COMPROBANTE S-882063 DE LA FECHA  REF:TRANSF. DE FONDOS DEL EXTERIOR A FAVOR DE Y.P.F.B. LIBRETA 00513062001 YPFB OPERACIONES PLANTA DE SEPARACION DE LIQUIDOS</t>
  </si>
  <si>
    <t>G03994510001</t>
  </si>
  <si>
    <t>COBRO COSTOS DE PAPELERIA SEGUN TRANSFERENCIA DEL EXTERIOR POR ORDEN DE LIMA GAS S.A. (PERU) REF.: EXPORTACION DE GLP Y OTROS LIB. 00513062001 YPFB-OPERACIONES PLANTA DE SEPARACION DE LIQUIDOS RIO GRANDE</t>
  </si>
  <si>
    <t>G03987510004</t>
  </si>
  <si>
    <t>VENTA DE DIVISAS  A SOLICITUD DE YACIMIENTOS PETROLIFEROS FISCALES BOLIVIANOS SEGUN SOLICITUD 1845  REF: PAGO A  EMPRESA BUREAU VERITAS ARGENTINA SA, CERTIFICADO NUMERO 1,  POR FISCALIZACION (SUPERVISION) DE LA CONSTRUCCION Y PUESTA EN MARCHA DE ESTACIONES SATELITALES DE REGASIFICACION DEL PROYECTO LIB. 00513052001 YPFB_GERENCIA NACIONAL DE PLANTAS DE SEPARACIÓN</t>
  </si>
  <si>
    <t>G03998820004</t>
  </si>
  <si>
    <t>VENTA DE DIVISAS CON TRANSFERENCIA DE FONDOS A SOLICITUD DE YACIMIENTOS PETROLIFEROS FISCALES BOLIVIANOS SEGUN SOLICITUD 1855 REF: PAGO A GEOSERVE SAC, MES DE ENERO, SERVICIO DE APOYO TECNICO ADQUISICION INTEGRAL MAGNETOTELURICA SUBANDINO SUR. LIB. 00513022001 YPFB - "OPERACIONES"</t>
  </si>
  <si>
    <t>G04003160001</t>
  </si>
  <si>
    <t>COBRO COSTOS DE PAPELERIA SEGUN TRANSFERENCIA DEL EXTERIOR POR ORDEN DE GAS CORONA S.A.E.C.A.(ASUNCION PARAGUAY) REF.: ANTICIPO SEGUN CONTRATO YPFB DLG LIB. 00513062001 YPFB-OPERACIONES PLANTA DE SEPARACION DE LIQUIDOS RIO GRANDE</t>
  </si>
  <si>
    <t>G04009150001</t>
  </si>
  <si>
    <t>COBRO COSTOS DE PAPELERIA SEGUN TRANSFERENCIA DEL EXTERIOR POR ORDEN DE BG BOLIVIA CORPORTATION LIB. 00513012007 YPFB - RECURSOS NACIONALIZACIÓN</t>
  </si>
  <si>
    <t>G04009130001</t>
  </si>
  <si>
    <t>COBRO COSTOS DE PAPELERIA SEGUN TRANSFERENCIA DEL EXTERIOR POR ORDEN DE GAS CORONA S.A.E.C.A.ASUNCION-PARAGUAY REF.:ANTICIPO SEGUN CONTRATO YPFB LIB. 00513062001 YPFB-OPERACIONES PLANTA DE SEPARACION DE LIQUIDOS RIO GRANDE</t>
  </si>
  <si>
    <t>G04008300004</t>
  </si>
  <si>
    <t>VENTA DE DIVISAS  A SOLICITUD DE YACIMIENTOS PETROLIFEROS FISCALES BOLIVIANOS SEGUN SOLICITUD 1884  REF: PAGO EMPRESA BUREAU VERITAS ARGENTINA SA, CERTIFICADO NUMERO 3,  POR SERVICIO DE FISCALIZACION DEL PRECOMISIONADO, COMISIONADO, ARRANQUE Y PRUEBA DE DESEMPENO DE LAS PLANTAS DE AMONIACO Y UREA DE LIB. 00513052001 YPFB_GERENCIA NACIONAL DE PLANTAS DE SEPARACIÓN</t>
  </si>
  <si>
    <t>G04008410004</t>
  </si>
  <si>
    <t>VENTA DE DIVISAS CON TRANSFERENCIA DE FONDOS A SOLICITUD DE YACIMIENTOS PETROLIFEROS FISCALES BOLIVIANOS SEGUN SOLICITUD 1878 REF: PAGO ANTICIPADO A TRAFIGURA POR SUMINISTRO DE DIESEL Y GASOLINA CORRESPONDIENTE AL MES DE MARZO/2017 LIB. 00513012004 LBP-YPFB-UNICOMERCIAL (4030005415/1-2188907)</t>
  </si>
  <si>
    <t>S08825720001</t>
  </si>
  <si>
    <t>'COBRO DE UTILES DE ESCRITORIO POR´||COMPLEMENTO A COMP. S-882571 DE LA FECHA LIB. 00513012007 YPFB - RECURSOS NACIONALIZACION POR COBRO UTILES DE ESCRITORIO</t>
  </si>
  <si>
    <t>S08825690001</t>
  </si>
  <si>
    <t>'COBRO DE UTILES DE ESCRITORIO POR´||COMPLEMENTO A COMP. S-882568 DE LA FECHA LIB.00513012007 YPFB-RECURSOS NACIONALIZACION POR COBRO UTILES DE ESCRITORIO</t>
  </si>
  <si>
    <t>S08825650001</t>
  </si>
  <si>
    <t>'COBRO DE UTILES DE ESCRITORIO POR´||COMPLEMENTO AL COMPROBANTE S-0882564 DE LA FECHA. LIBRETA 00513012007 YPFB-RECURSOS NACIONALIZACION</t>
  </si>
  <si>
    <t>S08824970001</t>
  </si>
  <si>
    <t>'COBRO DE UTILES DE ESCRITORIO POR´||COMPLEMENTO AL COMPROBANTE S-0882495 DE LA FECHA LIBRETA 0513012007 YPFB-RECURSOS NACIONALIZACION</t>
  </si>
  <si>
    <t>G04024880001</t>
  </si>
  <si>
    <t>G04028480004</t>
  </si>
  <si>
    <t>VENTA DE DIVISAS CON TRANSFERENCIA DE FONDOS A SOLICITUD DE YACIMIENTOS PETROLIFEROS FISCALES BOLIVIANOS SEGUN SOLICITUD 1897 REF: PAGO A IHS GLOBAL INC, EVENTO DE CAPACITACION  LAPPC 2016 THE 6TH ANNUAL LATIN AMERICAN PETROCHEMICALS AND POLYMERS CONFERENCE. LIB. 00513022001 YPFB - "OPERACIONES"</t>
  </si>
  <si>
    <t>S08826150001</t>
  </si>
  <si>
    <t>||REGISTRO COBRO COMISION AVISO ENMIENDA BS220.- Y EMISION DE CBTE. CONTABLE BS50.- REF.: M193401 (BCB: SB-R-2016-057) A FAVOR DE YPFB CGO. LIB. N°00513012007 YPFB RECURSOS DE NACIONALIZACION  REF.:PAGO COM. LCSB M193401</t>
  </si>
  <si>
    <t>G04038620001</t>
  </si>
  <si>
    <t>COBRO COSTOS DE PAPELERIA SEGUN TRANSFERENCIA DEL EXTERIOR POR ORDEN DE GAS TOTAL S.A. REF.: CONTRATO N 63 AJUSTE DE PRECIO POR GLP LIB. 00513062001 YPFB-OPERACIONES PLANTA DE SEPARACION DE LIQUIDOS RIO GRANDE</t>
  </si>
  <si>
    <t>G04039950004</t>
  </si>
  <si>
    <t>VENTA DE DIVISAS CON TRANSFERENCIA DE FONDOS A SOLICITUD DE YACIMIENTOS PETROLIFEROS FISCALES BOLIVIANOS SEGUN SOLICITUD 1914 REF: PAGO A LA EMPRESA PETROPERU POR SUMINISTRO DE GASOLINA DEL 10 AL 21 DE FEBRERO DE 2017 LIB. 00513012004 LBP-YPFB-UNICOMERCIAL (4030005415/1-2188907)</t>
  </si>
  <si>
    <t>G04040000004</t>
  </si>
  <si>
    <t>VENTA DE DIVISAS CON TRANSFERENCIA DE FONDOS A SOLICITUD DE YACIMIENTOS PETROLIFEROS FISCALES BOLIVIANOS SEGUN SOLICITUD 1918 REF: PAGO A JAGUAR EXPLORATION INC, FACTURA 16-083, CORRESPONDIENTE AL 1ER. PAGO POR EL APOYO TECNICO PARA LA ADQUISICIÓN SÍSMICA 2D EN EL ALTIPLANO NORTE, SEGUN CONTRATO  UL LIB. 00513042001 YPFB - OPERACIONES  G N E E</t>
  </si>
  <si>
    <t>G04040010004</t>
  </si>
  <si>
    <t>VENTA DE DIVISAS CON TRANSFERENCIA DE FONDOS A SOLICITUD DE YACIMIENTOS PETROLIFEROS FISCALES BOLIVIANOS SEGUN SOLICITUD 1916 REF: PAGO A JAGUAR EXPLORATION, FACTURA 16-089, CORRESPONDIENTE AL OCTAVO PAGO POR EL APOYO TECNICO DE EXPLORACION SISMICA 2D CUENCA MADRE DE DIOS ZONA SUROESTE, AREA NUEVA E LIB. 00513042001 YPFB - OPERACIONES  G N E E</t>
  </si>
  <si>
    <t>G04042910001</t>
  </si>
  <si>
    <t>PAGO A EXIMBANK CHINA POPUL PRÉSTAMO 2004 8 118 VCTO. 21-mar-2017 POR CUENTA DE YPFB , NTI. 008993 VALOR 21-mar-2017 CAPITAL RMY 6.620.579,87 INTERESES RMY 1.198.393,86 CTA. 00513012002 LBP-YPFB-VENTA GAS NAT.UNRC LP CP (2011349951300)</t>
  </si>
  <si>
    <t>G04042910004</t>
  </si>
  <si>
    <t>PAGO A EXIMBANK CHINA POPUL PRÉSTAMO 2004 8 118 VCTO. 21-mar-2017 POR CUENTA DE YPFB , NTI. 008993 VALOR 21-mar-2017 CAPITAL RMY 6.620.579,87 INTERESES RMY 1.198.393,86 CTA. 00513012002 LBP-YPFB-VENTA GAS NAT.UNRC LP CP (2011349951300) REF.: COMISIONES BANCARIAS</t>
  </si>
  <si>
    <t>G04042940001</t>
  </si>
  <si>
    <t>PAGO A EXIMBANK CHINA POPUL PRÉSTAMO GCL (2011) 17 (367) VCTO. 21-mar-2017 POR CUENTA DE YPFB , NTI. 009040 VALOR 21-mar-2017 CAPITAL RMY 12.447.146,49 INTERESES RMY 3.880.121,07 CTA. 00513012007 YPFB-RECURSOS NACIONALIZACION</t>
  </si>
  <si>
    <t>G04042940004</t>
  </si>
  <si>
    <t>PAGO A EXIMBANK CHINA POPUL PRÉSTAMO GCL (2011) 17 (367) VCTO. 21-mar-2017 POR CUENTA DE YPFB , NTI. 009040 VALOR 21-mar-2017 CAPITAL RMY 12.447.146,49 INTERESES RMY 3.880.121,07 CTA. 00513012007 YPFB-RECURSOS NACIONALIZACION REF.: COMISIONES BANCARIAS</t>
  </si>
  <si>
    <t>G04043580001</t>
  </si>
  <si>
    <t>COBRO COSTOS DE PAPELERIA SEGUN TRANSFERENCIA DEL EXTERIOR POR ORDEN DE ENERGIA ARGENTINA S.A. REF.: B06-PAGO DIFERIDO LIB. 00513012007 YPFB - RECURSOS NACIONALIZACIÓN</t>
  </si>
  <si>
    <t>G04043600001</t>
  </si>
  <si>
    <t>G04046130001</t>
  </si>
  <si>
    <t>COBRO COSTOS DE PAPELERIA SEGUN TRANSFERENCIA DEL EXTERIOR POR ORDEN DE LLAMA GAS S.A. LIMA-PERU.REF.:PAGO FT 17 Y 18 LIB. 00513062001 YPFB-OPERACIONES PLANTA DE SEPARACION DE LIQUIDOS RIO GRANDE</t>
  </si>
  <si>
    <t>G04046150001</t>
  </si>
  <si>
    <t>COBRO COSTOS DE PAPELERIA SEGUN TRANSFERENCIA DEL EXTERIOR POR ORDEN DE PUMA ENERGY PARAGUAY S.A. REF.: OPE 0/327546 LIB. 00513062001 YPFB-OPERACIONES PLANTA DE SEPARACION DE LIQUIDOS RIO GRANDE</t>
  </si>
  <si>
    <t>G04047490003</t>
  </si>
  <si>
    <t>PROVISION DE FONDOS A SOLICITUD DE YACIMIENTOS PETROLIFEROS FISCALES BOLIVIANOS SEGUN SOLICITUD YPFB-0066-2017 REF: PAGO POR EL SERVICIO DE TRANSPORTE DE GAS NATURAL PARA EL MI A LA EMPRESA GASORIENTE BOLIVIANO LTDA DE FEBRERO 2017 LIB. 00513012007 YPFB - RECURSOS NACIONALIZACIÓN</t>
  </si>
  <si>
    <t>G04056930001</t>
  </si>
  <si>
    <t>COBRO COSTOS DE PAPELERIA SEGUN TRANSFERENCIA DEL EXTERIOR POR ORDEN DE YPFB ANDINA S.A. REF.: GAS NATURAL LIB. 00513012007 YPFB - RECURSOS NACIONALIZACIÓN</t>
  </si>
  <si>
    <t>G04056960001</t>
  </si>
  <si>
    <t>COBRO COSTOS DE PAPELERIA SEGUN TRANSFERENCIA DEL EXTERIOR POR ORDEN DE ENERGIS ARGENTINA S.A. REF.: B06 - PAGO DIFERIDO LIB. 00513012007 YPFB - RECURSOS NACIONALIZACIÓN</t>
  </si>
  <si>
    <t>G04056990001</t>
  </si>
  <si>
    <t>COBRO COSTOS DE PAPELERIA SEGUN TRANSFERENCIA DEL EXTERIOR POR ORDEN DE TECPETROL DE BOLIVIA S.A. LIB. 00513012007 YPFB - RECURSOS NACIONALIZACIÓN</t>
  </si>
  <si>
    <t>G04057050001</t>
  </si>
  <si>
    <t>COBRO COSTOS DE PAPELERIA SEGUN TRANSFERENCIA DEL EXTERIOR POR ORDEN DE ENERGIA ARGENTINA S.A. REF.: B06 - PAGO DIFERIDO LIB. 00513012007 YPFB - RECURSOS NACIONALIZACIÓN</t>
  </si>
  <si>
    <t>S08827970001</t>
  </si>
  <si>
    <t>'COBRO DE UTILES DE ESCRITORIO POR´||COMPLEMENTO COMP. S-882793 DE LA FECHA REF.:. TRANSF. DE FDOS. DEL EXTERIOR A FAVOR DE Y.P.F.B. LIBRETA 00513062001 YPFB-OPERACIONES PLANTA DE SEPARACION DE LIQUIDOS RIO GRANDE</t>
  </si>
  <si>
    <t>G04068240001</t>
  </si>
  <si>
    <t>G04059990001</t>
  </si>
  <si>
    <t>COBRO COSTOS DE PAPELERIA SEGUN TRANSFERENCIA DEL EXTERIOR POR ORDEN DE HERCO COMBUSTIBLES S.A.LIMA-PERU LIB. 00513062001 YPFB-OPERACIONES PLANTA DE SEPARACION DE LIQUIDOS RIO GRANDE</t>
  </si>
  <si>
    <t>G04060010001</t>
  </si>
  <si>
    <t>COBRO COSTOS DE PAPELERIA SEGUN TRANSFERENCIA DEL EXTERIOR POR ORDEN DE PETROBRAS BOLIVIA S.A. REF:PAGO MULTAS Y GASTOS LIB. 00513012007 YPFB - RECURSOS NACIONALIZACIÓN</t>
  </si>
  <si>
    <t>G04061050001</t>
  </si>
  <si>
    <t>COBRO COSTOS DE PAPELERIA SEGUN TRANSFERENCIA DEL EXTERIOR POR ORDEN DE PETROBRAS BOLIVIA S.A. REF.: PAGO COSTOS DE TRANSACCION DEL TIT.BLOQ.XX TARIJA O FALLAS EN SUMINISTRO.GAS SEP/2016 LIB. 00513012007 YPFB - RECURSOS NACIONALIZACIÓN</t>
  </si>
  <si>
    <t>G04065760001</t>
  </si>
  <si>
    <t>COBRO COSTOS DE PAPELERIA SEGUN TRANSFERENCIA DEL EXTERIOR POR ORDEN DE TOTAL TREASURY S A S U LIB. 00513012007 YPFB - RECURSOS NACIONALIZACIÓN</t>
  </si>
  <si>
    <t>G04065780001</t>
  </si>
  <si>
    <t>COBRO COSTOS DE PAPELERIA SEGUN TRANSFERENCIA DEL EXTERIOR POR ORDEN DE COPAPE PROD DE PETROLEO LTDA REF.: INV. 78/2017 LIB. 00513062001 YPFB-OPERACIONES PLANTA DE SEPARACION DE LIQUIDOS RIO GRANDE</t>
  </si>
  <si>
    <t>G04068210001</t>
  </si>
  <si>
    <t>COBRO COSTOS DE PAPELERIA SEGUN TRANSFERENCIA DEL EXTERIOR POR ORDEN DE CORPORACION PETROLERA S.A. (ASUNCION PARAGUAY) REF.: PAGO FACTURA NRO.61 LIB. 00513062001 YPFB-OPERACIONES PLANTA DE SEPARACION DE LIQUIDOS RIO GRANDE</t>
  </si>
  <si>
    <t>G04070520003</t>
  </si>
  <si>
    <t>PROVISION DE FONDOS A SOLICITUD DE YACIMIENTOS PETROLIFEROS FISCALES BOLIVIANOS SEGUN SOLICITUD YPFB-0069-2017 REF: PAGO POR SERVICIO INTERRUMPIBLE DE TRANSPORTE DE GAS NATURAL PARA EL MERCADO INTERNO A LA EMPRESA GAS TRANSBOLIVIANO SA MES DE FEBRERO 2017 LIB. 00513012007 YPFB - RECURSOS NACIONALIZACIÓN</t>
  </si>
  <si>
    <t>G04070600001</t>
  </si>
  <si>
    <t>COBRO COSTOS DE PAPELERIA SEGUN TRANSFERENCIA DEL EXTERIOR POR ORDEN DE PETROLEOS PARAGUAYOS (PETROBRAS)REF.FACTURS NO.21 LIB. 00513062001 YPFB-OPERACIONES PLANTA DE SEPARACION DE LIQUIDOS RIO GRANDE</t>
  </si>
  <si>
    <t>S08830030001</t>
  </si>
  <si>
    <t>'COBRO DE UTILES DE ESCRITORIO POR´||TRANSF. DE FONDOS DEL EXTERIOR EN COMPLEMENTO A COMPROBANTE S-882998 DE LA FECHA. LIBRETA 00513062001 YPFB OPERACIONES PLANTA DE SEPARACION DE LIQUIDOS</t>
  </si>
  <si>
    <t>S08830190001</t>
  </si>
  <si>
    <t>'COBRO DE UTILES DE ESCRITORIO POR´||COMPLEMENTO AL COMPROBANTE S-0883014 DE LA FECHA LIBRETA NO.00513062001 YPFB-OPERACIONES PLANTA DE SEPARACION DE LIQUIDOS RIO GRANDE</t>
  </si>
  <si>
    <t>G04083280001</t>
  </si>
  <si>
    <t>COBRO COSTOS DE PAPELERIA SEGUN TRANSFERENCIA DEL EXTERIOR POR ORDEN DE GP EXPLORACION Y PRODUCCION S.L. REF.: PENALIDADES POR FALTANTES DE SUMINISTRO 2016-CONTRATO YPFB-ENARSA LIB. 00513012007 YPFB - RECURSOS NACIONALIZACIÓN</t>
  </si>
  <si>
    <t>G04083350004</t>
  </si>
  <si>
    <t>VENTA DE DIVISAS CON TRANSFERENCIA DE FONDOS A SOLICITUD DE YACIMIENTOS PETROLIFEROS FISCALES BOLIVIANOS SEGUN SOLICITUD 1951 REF: OCTAVO PAGO A  BEICIP FRANLAB,   POR SERVICIO DE CONSULTORIA EN ASESORAMIENTO TECNICO ECONOMICO EN EXPLORACION. LIB. 00513022001 YPFB - "OPERACIONES"</t>
  </si>
  <si>
    <t>G04083590004</t>
  </si>
  <si>
    <t>VENTA DE DIVISAS CON TRANSFERENCIA DE FONDOS A SOLICITUD DE YACIMIENTOS PETROLIFEROS FISCALES BOLIVIANOS SEGUN SOLICITUD 1959 REF: PAGO A EMPRESA NACIONAL DE ENERGÍA ENEX S.A POR SUMINISTRO DE GASOLINA FACTURAS FINALES - CARGAS DEL 21 DE DICIEMBRE DE 2016 AL 25 DE NENERO DE 2017 LIB. 00513012004 LBP-YPFB-UNICOMERCIAL (4030005415/1-2188907)</t>
  </si>
  <si>
    <t>G04083570004</t>
  </si>
  <si>
    <t>VENTA DE DIVISAS CON TRANSFERENCIA DE FONDOS A SOLICITUD DE YACIMIENTOS PETROLIFEROS FISCALES BOLIVIANOS SEGUN SOLICITUD 1960 REF: PAGO A INTERTEK CALEB BRETT CHILE S.A. POR SERVICIO DE INSPECCIÓN DE CALIDAD-CANTIDAD Y ANÁLISIS CRUDO RECONSTITUIDO PUERTO ARICA MES MAYO 2015 LIB. 00513012007 YPFB - RECURSOS NACIONALIZACIÓN</t>
  </si>
  <si>
    <t>G04083550004</t>
  </si>
  <si>
    <t>VENTA DE DIVISAS CON TRANSFERENCIA DE FONDOS A SOLICITUD DE YACIMIENTOS PETROLIFEROS FISCALES BOLIVIANOS SEGUN SOLICITUD 1962 REF: PAGO A EMPRESA NACIONAL DE ENERGÍA ENEX S.A. POR SUMINISTRO DE GASOLINA FACTURAS FINALES - CARGAS DEL 21 DE DICIEMBRE DE 2016 AL 25 DE ENERO DE 2017 LIB. 00513012004 LBP-YPFB-UNICOMERCIAL (4030005415/1-2188907)</t>
  </si>
  <si>
    <t>G04083540004</t>
  </si>
  <si>
    <t>VENTA DE DIVISAS CON TRANSFERENCIA DE FONDOS A SOLICITUD DE YACIMIENTOS PETROLIFEROS FISCALES BOLIVIANOS SEGUN SOLICITUD 1961 REF: PAGO A PETROPERU POR SUMINISTRO DE GASOLINA DEL 23 AL 28 DE FEBRERO DE 2017 LIB. 00513012004 LBP-YPFB-UNICOMERCIAL (4030005415/1-2188907)</t>
  </si>
  <si>
    <t>S08831990001</t>
  </si>
  <si>
    <t>'COBRO POR´||AMPLIACION DE VALIDEZ 0,15% S/USD 290.280.- POR 31 DIAS, SEGUN NOTA YPFB/GCIL:353DPO:299/2017 REF.: I-2016-036 POR CUENTA DE YPFB A FAVOR DE DELTA COMPRESION SRL CGO. LIB N°00513012004 LBP - YPFB UNICOMERCIAL REF. COM. ENMIENDA LC I-2016-036</t>
  </si>
  <si>
    <t>G04106250003</t>
  </si>
  <si>
    <t>PROVISION DE FONDOS A SOLICITUD DE YACIMIENTOS PETROLIFEROS FISCALES BOLIVIANOS SEGUN SOLICITUD YPFB-0080-2017 REF: PAGO RETRIBUCION AL TITULAR NOVIEMBRE 2016 A PLUSPETROL LIB. 00513012007 YPFB - RECURSOS NACIONALIZACIÓN</t>
  </si>
  <si>
    <t>G04106220003</t>
  </si>
  <si>
    <t>PROVISION DE FONDOS A SOLICITUD DE YACIMIENTOS PETROLIFEROS FISCALES BOLIVIANOS SEGUN SOLICITUD YPFB-0079-2017 REF: PAGO RETRIBUCION AL TITULAR NOVIEMBRE 2016  A PLUSPETROL LIB. 00513012007 YPFB - RECURSOS NACIONALIZACIÓN</t>
  </si>
  <si>
    <t>G04106190003</t>
  </si>
  <si>
    <t>PROVISION DE FONDOS A SOLICITUD DE YACIMIENTOS PETROLIFEROS FISCALES BOLIVIANOS SEGUN SOLICITUD YPFB-0078-2017 REF: PAGO RETRIBUCION AL TITULAR NOVIEMBRE 2016 A BG BOLIVIA LIB. 00513012007 YPFB - RECURSOS NACIONALIZACIÓN</t>
  </si>
  <si>
    <t>G04114940001</t>
  </si>
  <si>
    <t>COBRO COSTOS DE PAPELERIA SEGUN TRANSFERENCIA DEL EXTERIOR POR ORDEN DE HERCO COMUSTIBLES S.A., LIMA-PERU LIB. 00513062001 YPFB-OPERACIONES PLANTA DE SEPARACION DE LIQUIDOS RIO GRANDE</t>
  </si>
  <si>
    <t>S08834060001</t>
  </si>
  <si>
    <t>||REGISTRO COBRO COMISION AVISO ENMIENDA CARTA DE CREDITO STANDBY BS220.- Y EMISION DE CBTE. CONTABLE BS50.- REF.: 40GA-G21704-4DGN (BCB:SB-R-2016-23) A/F YPFB LIB. 00513012007 YPFB - RECURSOS DE NACIONALIZACION RE. COM. AVISO ENMIENDA SBLC 40GA-G21704-4DGN</t>
  </si>
  <si>
    <t>G04126970001</t>
  </si>
  <si>
    <t>COBRO COSTOS DE PAPELERIA SEGUN TRANSFERENCIA DEL EXTERIOR POR ORDEN DE LIMA GAS S.A., CALLAO PERU LIB. 00513062001 YPFB-OPERACIONES PLANTA DE SEPARACION DE LIQUIDOS RIO GRANDE</t>
  </si>
  <si>
    <t>G04120880004</t>
  </si>
  <si>
    <t>VENTA DE DIVISAS CON TRANSFERENCIA DE FONDOS A SOLICITUD DE YACIMIENTOS PETROLIFEROS FISCALES BOLIVIANOS SEGUN SOLICITUD 1999 REF: PAGO A PETROPERU POR SUMINISTRO DE DIESEL OIL POR EL PERIODO DE MARZO 2017 LIB. 00513012004 LBP-YPFB-UNICOMERCIAL (4030005415/1-2188907)</t>
  </si>
  <si>
    <t>G04118870003</t>
  </si>
  <si>
    <t>PROVISION DE FONDOS A SOLICITUD DE YACIMIENTOS PETROLIFEROS FISCALES BOLIVIANOS SEGUN SOLICITUD YPFB-0092-2017 REF: PAGO SERVICIO FIRME E INTERRUMPIBLE DE TRANSPORTE DE GN A YPFB TRANSIERRA FEBRERO 2017 LIB. 00513012007 YPFB - RECURSOS NACIONALIZACIÓN</t>
  </si>
  <si>
    <t>G04118820003</t>
  </si>
  <si>
    <t>PROVISION DE FONDOS A SOLICITUD DE YACIMIENTOS PETROLIFEROS FISCALES BOLIVIANOS SEGUN SOLICITUD YPFB-0090-2017 REF: PAGO SERVICIO DE TRNASPORTE GN MI Y ME A YPFB TRANSPORTE FEBRERO 2017 LIB. 00513012007 YPFB - RECURSOS NACIONALIZACIÓN</t>
  </si>
  <si>
    <t>G04117530003</t>
  </si>
  <si>
    <t>PROVISION DE FONDOS A SOLICITUD DE YACIMIENTOS PETROLIFEROS FISCALES BOLIVIANOS SEGUN SOLICITUD YPFB-0100-2017 REF: PAGO REGALIAS DICIEMBRE 2016 A TGN LIB. 00099021001 TGN YPFB PARTICIPACION 6% PRODUCCIÓN BRUTA DE HIDROCARBUROS BOCA DE POZO</t>
  </si>
  <si>
    <t>G04117320003</t>
  </si>
  <si>
    <t>PROVISION DE FONDOS A SOLICITUD DE YACIMIENTOS PETROLIFEROS FISCALES BOLIVIANOS SEGUN SOLICITUD YPFB-0093-2017 REF: PAGO IDH DICIEMBRE 2016 LIB. 00513012007 YPFB - RECURSOS NACIONALIZACIÓN</t>
  </si>
  <si>
    <t>G04131200001</t>
  </si>
  <si>
    <t>COBRO COSTOS DE PAPELERIA SEGUN TRANSFERENCIA DEL EXTERIOR POR ORDEN DE VITOL SA REF:INV P1715513 Y INV 3 LIB. 00513012007 YPFB - RECURSOS NACIONALIZACIÓN</t>
  </si>
  <si>
    <t>G04134420001</t>
  </si>
  <si>
    <t>COBRO COSTOS DE PAPELERIA SEGUN TRANSFERENCIA DEL EXTERIOR POR ORDEN DE LLAMA GAS S.A.- LIMA PERU LIB. 00513062001 YPFB-OPERACIONES PLANTA DE SEPARACION DE LIQUIDOS RIO GRANDE</t>
  </si>
  <si>
    <t>G04137960001</t>
  </si>
  <si>
    <t>COBRO COSTOS DE PAPELERIA SEGUN TRANSFERENCIA DEL EXTERIOR POR ORDEN DE PERUANA DE COMBUSTIBLE S.A.LIMA,PERU. REF.:FACT 36 LIB. 00513062001 YPFB-OPERACIONES PLANTA DE SEPARACION DE LIQUIDOS RIO GRANDE</t>
  </si>
  <si>
    <t>G04137980001</t>
  </si>
  <si>
    <t>COBRO COSTOS DE PAPELERIA SEGUN TRANSFERENCIA DEL EXTERIOR POR ORDEN DE VICTORIA JUAN GAS S.A.C. REF.: PAGO FACTURA COMERCIAL NO.78 LIB. 00513062001 YPFB-OPERACIONES PLANTA DE SEPARACION DE LIQUIDOS RIO GRANDE</t>
  </si>
  <si>
    <t>O14805330002</t>
  </si>
  <si>
    <t>00513012004 DEPOSITO DE EFECTIVO, DEPOSITANTE: ISAAC J. THOMPSON MEAVE, CONCEPTO: DEVOLUCION DE SALDO DE FONDO EN AVANCE GASTOS VARIOS, CUENTA DE DEPOSITO: CUENTA UNICA DEL TESORO</t>
  </si>
  <si>
    <t>B14855270002</t>
  </si>
  <si>
    <t>00513152001 DEP.DE CHEQ.AJENOS,RET.DE CAM.,CONCEPTO: REVERSION DE SALDOS NO EJECUTADOS,DEP.: YPFB , PROCEDENCIA: BANCO UNION S.A., CHEQUE: 129, FECHA DE EMISION:16/03/2017</t>
  </si>
  <si>
    <t>J03194650002</t>
  </si>
  <si>
    <t>A:00526012001 A requerimiento de la Unidad de Administracion e Informacion Salarial (UAIS), con nota interna CITE: MEFP/VTCP/DGPOT/UAIS/N 560/2017, en la cual solicita la reversion definitiva de las boletas consignadas en el Comprobante de Pago N 18678.</t>
  </si>
  <si>
    <t>O14819500002</t>
  </si>
  <si>
    <t>00526012001 DEPOSITO DE EFECTIVO, DEPOSITANTE: BTV CARLOS FLORES MENACHO, CONCEPTO: DEVOLUCION POR CONCEPTO DE VIATICOS, CUENTA DE DEPOSITO: CUENTA UNICA DEL TESORO</t>
  </si>
  <si>
    <t>O14819510002</t>
  </si>
  <si>
    <t>B14823590002</t>
  </si>
  <si>
    <t>00526012001 DEP.DE CHEQ.AJENOS,RET.DE CAM.,CONCEPTO: SALDOS DE LA GESTION 2015,DEP.: BOLIVIA TV. , PROCEDENCIA: BANCO UNION S.A., CHEQUE: 15763, FECHA DE EMISION:07/03/2017</t>
  </si>
  <si>
    <t>B14824450002</t>
  </si>
  <si>
    <t>00526012001 DEP.DE CHEQ.AJENOS,RET.DE CAM.,CONCEPTO: DESCUENTO POR FONDOS EN AVANCE,DEP.: BOLIVIA TV , PROCEDENCIA: BANCO UNION S.A., CHEQUE: 15770, FECHA DE EMISION:09/03/2017</t>
  </si>
  <si>
    <t>B14824470002</t>
  </si>
  <si>
    <t>00526012001 DEP.DE CHEQ.AJENOS,RET.DE CAM.,CONCEPTO: DESCUENTO POR VIATICOS,DEP.: BOLIVIA TV , PROCEDENCIA: BANCO UNION S.A., CHEQUE: 15771, FECHA DE EMISION:09/03/2017</t>
  </si>
  <si>
    <t>B14827680002</t>
  </si>
  <si>
    <t>00526012001 DEP.DE CHEQ.AJENOS,RET.DE CAM.,CONCEPTO: DESCUENTOS POR FONDOS EN AVANCE NO DESCARGADOS,DEP.: BOLIVIA TV. , PROCEDENCIA: BANCO UNION S.A., CHEQUE: 15774, FECHA DE EMISION:09/03/2017</t>
  </si>
  <si>
    <t>B14827700002</t>
  </si>
  <si>
    <t>00526012001 DEP.DE CHEQ.AJENOS,RET.DE CAM.,CONCEPTO: DESCUENTOS POR VIATICOS NO DESCARGADOS,DEP.: BOLIVIA TV. , PROCEDENCIA: BANCO UNION S.A., CHEQUE: 15773, FECHA DE EMISION:09/03/2017</t>
  </si>
  <si>
    <t>O14827910002</t>
  </si>
  <si>
    <t>00526012001 DEPOSITO DE EFECTIVO, DEPOSITANTE: BOLIVIA TV - OSBALDO PARRADO MAMANI, CONCEPTO: DEVOLUCION DE PASAJES, CUENTA DE DEPOSITO: CUENTA UNICA DEL TESORO</t>
  </si>
  <si>
    <t>O14829090002</t>
  </si>
  <si>
    <t>00526012001 DEPOSITO DE EFECTIVO, DEPOSITANTE: BOLIVIA TV TATIANA ALEJANDRA ALBARRACIN MURILLO, CONCEPTO: DEVOLUCION PASAJES, CUENTA DE DEPOSITO: CUENTA UNICA DEL TESORO</t>
  </si>
  <si>
    <t>O14856350002</t>
  </si>
  <si>
    <t>00526012001 DEPOSITO DE EFECTIVO, DEPOSITANTE: BOLIVIA TV. FREDDY ESPRELLA ROJAS, CONCEPTO: DEVOLUCION DE PASAJES, CUENTA DE DEPOSITO: CUENTA UNICA DEL TESORO</t>
  </si>
  <si>
    <t>O14861110002</t>
  </si>
  <si>
    <t>00526012001 DEPOSITO DE EFECTIVO, DEPOSITANTE: BOLIVIA TV. SOFIA CHAMBI RODRIGUEZ, CONCEPTO: DEVOLUCION DE PASAJES, CUENTA DE DEPOSITO: CUENTA UNICA DEL TESORO</t>
  </si>
  <si>
    <t>O14861120002</t>
  </si>
  <si>
    <t>00526012001 DEPOSITO DE EFECTIVO, DEPOSITANTE: BOLIVIA TV. JESUS HENRY VILLCA MADENI, CONCEPTO: DEVOLUCION DE PASAJES, CUENTA DE DEPOSITO: CUENTA UNICA DEL TESORO</t>
  </si>
  <si>
    <t>O14864690002</t>
  </si>
  <si>
    <t>00526012001 DEPOSITO DE EFECTIVO, DEPOSITANTE: RAMIRO COAQUIRA RIVAS - BOLIVIA TV, CONCEPTO: DEVOLUCIÓN DE VIÁTICO, RAMIRO COAQUIRA, CUENTA DE DEPOSITO: CUENTA UNICA DEL TESORO</t>
  </si>
  <si>
    <t>O14864770002</t>
  </si>
  <si>
    <t>00526012001 DEPOSITO DE EFECTIVO, DEPOSITANTE: YACIR JOSÉ CERDANO PACO, CONCEPTO: DEVOLUCIÓN VIÁTICOS, CUENTA DE DEPOSITO: CUENTA UNICA DEL TESORO</t>
  </si>
  <si>
    <t>O14871860002</t>
  </si>
  <si>
    <t>00526012001 DEPOSITO DE EFECTIVO, DEPOSITANTE: GLORIA AJPI - BOLIVIA TV, CONCEPTO: DEVOLUCIÓN, CUENTA DE DEPOSITO: CUENTA UNICA DEL TESORO</t>
  </si>
  <si>
    <t>O14871870002</t>
  </si>
  <si>
    <t>O14871890002</t>
  </si>
  <si>
    <t>O14883720002</t>
  </si>
  <si>
    <t>00526012001 DEPOSITO DE EFECTIVO, DEPOSITANTE: BOLIVIA TV HEBER MICHEL OÑA CI. 6638615 PT., CONCEPTO: DEVOLUCION POR CONCEPTO DE PASAJES, CUENTA DE DEPOSITO: CUENTA UNICA DEL TESORO</t>
  </si>
  <si>
    <t>B14820080002</t>
  </si>
  <si>
    <t>00572012001 DEP.DE CHEQ.AJENOS,RET.DE CAM.,CONCEPTO: INDEMNIZACION TOTAL Y DEFINITIVA CORRESPONDIENTE AL PRODUCTO AFECTADO EN EL GALPON SOCOIN "EMAPA",DEP.: COMPAÑIA DE SEGUROS Y REASEGUROS FORTALEZA S.A.</t>
  </si>
  <si>
    <t>S08825360001</t>
  </si>
  <si>
    <t>COBRO DE||COSTO UTILES DE ESCRITORIO POR LA EMISION DEL COMPROBANTE CONTABLE N° 0882532 DE LA FECHA. DE LA LIBRETA N° 00574012001 LACTEOSBOL (4010681126) EN MONEDA NACIONAL COSTO UTILES DE ESCRITORIO</t>
  </si>
  <si>
    <t>S08836690002</t>
  </si>
  <si>
    <t>||TRANSFERENCIA DE FONDOS A LA EMPRESA SEDEM PARA LACTEOSBOL" (2DO DESEMBOLSO) SEGUN NOTA CITE: BDP/GOP/CART/1301/2017 DE FECHA 29 DE MARZO DE 2017 Y ABONO EN LA CUENTA CUT LIBRETA N°00574019202. DE EMPRESA SEDEM PARA LACTEOSBOL. CUENTA CUT LIBRETA N°00574019202 DE EMP.SEDEM-PARA LACTEOSBOL EN EL DEPTO. DEL BENI</t>
  </si>
  <si>
    <t>B14810790002</t>
  </si>
  <si>
    <t>00574012002 DEP.DE CHEQ.AJENOS,RET.DE CAM.,CONCEPTO: PAGO INCAPACIDAD TEMPORAL DE PERSONAL SEDEM CORRESPONDIENTE MES ENERO AL JUNIO 2016,DEP.: CAJA SALUD DE CAMINOS YRA , PROCEDENCIA: BANCO UNION S.A., CHEQUE: 7366, FECHA DE EMISION:15/02/2017</t>
  </si>
  <si>
    <t>B14810810002</t>
  </si>
  <si>
    <t>00574012003 DEP.DE CHEQ.AJENOS,RET.DE CAM.,CONCEPTO: PAGO INCAPACIDAD TEMPORAL DEL PERSONAL SEDEM CORRESPONDIENTE MES ENERO AL JUNIO 2016,DEP.: CAJA SALUD DE CAMINOS YRA , PROCEDENCIA: BANCO UNION S.A., CHEQUE: 7367, FECHA DE EMISION:15/02/2017</t>
  </si>
  <si>
    <t>O14846470002</t>
  </si>
  <si>
    <t>00574012002 DEPOSITO DE EFECTIVO, DEPOSITANTE: LACTEOSBOL - DIONICIO ARCANI RAMOS, CONCEPTO: DEVOLUCION DE FONDOS, CUENTA DE DEPOSITO: CUENTA UNICA DEL TESORO</t>
  </si>
  <si>
    <t>O14847590002</t>
  </si>
  <si>
    <t>00574012002 DEPOSITO DE EFECTIVO, DEPOSITANTE: LACTEOSBOL - JOSE ANTONIO BORDA AGUILERA, CONCEPTO: DEVOLUCION DE FONDOS EN AVANCE, CUENTA DE DEPOSITO: CUENTA UNICA DEL TESORO</t>
  </si>
  <si>
    <t>O14854720002</t>
  </si>
  <si>
    <t>00574012002 DEPOSITO DE EFECTIVO, DEPOSITANTE: LACTEOSBOL, CONCEPTO: NO EJECUSION TOTAL DEL FONDO PARA LA COMPRA DE INSUMOS, CUENTA DE DEPOSITO: CUENTA UNICA DEL TESORO</t>
  </si>
  <si>
    <t>O14856140002</t>
  </si>
  <si>
    <t>00574012002 DEPOSITO DE EFECTIVO, DEPOSITANTE: JOSÉ ANTONIO BORDA - LACTEOSBOL, CONCEPTO: DEVOLUCIÓN POR FONDOS EN AVANCE, CUENTA DE DEPOSITO: CUENTA UNICA DEL TESORO</t>
  </si>
  <si>
    <t>B14869680002</t>
  </si>
  <si>
    <t>00574012002 DEP.DE CHEQ.AJENOS,RET.DE CAM.,CONCEPTO: DEP. EFECTUA A LA CUT POR CUENTAS POR COBRAR A FUNCIONARIOS:ARCANI DIONICIO, CUTILLI QUISPE LIZETH,DEP.: LACTEOSBOL , PROCEDENCIA: BANCO UNION S.A., CHEQUE: 4481, FECHA DE EMISION:20/03/2017</t>
  </si>
  <si>
    <t>B14869710002</t>
  </si>
  <si>
    <t>00574012002 DEP.DE CHEQ.AJENOS,RET.DE CAM.,CONCEPTO: OTROS ING DEV SOLICITADAS: CAROS RICHTER, YALEZ ALELISSE,DEP CTA PUMA CRUZ, DEP CTA ALBA MELA PETER,DEP.: LACTEOSBOL , PROCEDENCIA: BANCO UNION S.A., CHEQUE: 4480, FECHA DE EMISION:20/03/2017</t>
  </si>
  <si>
    <t>B14869720002</t>
  </si>
  <si>
    <t>00574012002 DEP.DE CHEQ.AJENOS,RET.DE CAM.,CONCEPTO: FACTURAS NO DECLARADAS 13 %,DEP.: LACTEOSBOL , PROCEDENCIA: BANCO UNION S.A., CHEQUE: 4479, FECHA DE EMISION:20/03/2017</t>
  </si>
  <si>
    <t>O14878610002</t>
  </si>
  <si>
    <t>00574012002 DEPOSITO DE EFECTIVO, DEPOSITANTE: ALEJANDRA OBLITAS QUESADA, CONCEPTO: DEVOLUCION DE FONDOS NO UTILIZADOS, CUENTA DE DEPOSITO: CUENTA UNICA DEL TESORO</t>
  </si>
  <si>
    <t>O14887630002</t>
  </si>
  <si>
    <t>00574012002 DEPOSITO DE EFECTIVO, DEPOSITANTE: DIONICIO ARCANI RAMOS - LACTEOSBOL, CONCEPTO: FONDOS NO UTILIZADOS, CUENTA DE DEPOSITO: CUENTA UNICA DEL TESORO</t>
  </si>
  <si>
    <t>O14887640002</t>
  </si>
  <si>
    <t>O14887650002</t>
  </si>
  <si>
    <t>O14887670002</t>
  </si>
  <si>
    <t>O14887680002</t>
  </si>
  <si>
    <t>O14887690002</t>
  </si>
  <si>
    <t>B14890490002</t>
  </si>
  <si>
    <t>00574012002 DEP.DE CHEQ.AJENOS,RET.DE CAM.,CONCEPTO: LACT. RACAUDADOS .- DEVOLUCION DE FONDOS ASIGNADOS,DEP.: LACTEOSBOL , PROCEDENCIA: BANCO UNION S.A., CHEQUE: 4483, FECHA DE EMISION:30/03/2017</t>
  </si>
  <si>
    <t>B14890500002</t>
  </si>
  <si>
    <t>00574012003 DEP.DE CHEQ.AJENOS,RET.DE CAM.,CONCEPTO: LAC. SUBSIDIOS - DEVOLUCION DE FONDOS ASIGNADOS,DEP.: LACTEOSBOL , PROCEDENCIA: BANCO UNION S.A., CHEQUE: 4484, FECHA DE EMISION:30/03/2017</t>
  </si>
  <si>
    <t>B14890510002</t>
  </si>
  <si>
    <t>00574012002 DEP.DE CHEQ.AJENOS,RET.DE CAM.,CONCEPTO: LAC. RECAUDACION DE FONDOS ASIGNADOS,DEP.: LACTEOSBOL , PROCEDENCIA: BANCO UNION S.A., CHEQUE: 4486, FECHA DE EMISION:30/03/2017</t>
  </si>
  <si>
    <t>B14890530002</t>
  </si>
  <si>
    <t>00574012002 DEP.DE CHEQ.AJENOS,RET.DE CAM.,CONCEPTO: LAC. RECAUDACIONES - DEVOLUCION DE FONDOS ASIGNADOS,DEP.: LACTEOSBOL , PROCEDENCIA: BANCO UNION S.A., CHEQUE: 4487, FECHA DE EMISION:30/03/2017</t>
  </si>
  <si>
    <t>S08794920001</t>
  </si>
  <si>
    <t>||COMISION TRANSFERENCIA FDOS AL EXTERIOR 0.10% S/USD 56.861,24 REEMBOLSO GTOS. COMUNICACION BS200.- EMISION CBTE. CONTABLE BS50.- REF.:PAGO 2 LC I-2016-028 P/C CARTONBOL A/F INTERNATIONAL PAPER EN COMPLEMENTO A CBTE S-0879488 ADJ. CGO. LIB. N°00576012001 CARTONBOL REF.: COMISIONES PAGO N°2 LC I-2016-028</t>
  </si>
  <si>
    <t>S08812070004</t>
  </si>
  <si>
    <t>||PAGO COBRANZA DOCUMENTARIA DS HTO717933INTCARTONBOL A/F AMERICAN PAPER EXPORT INC. S/G PROVISION DE FONDOS DEL MEFP CODIGO 003967 1791 DE FECHA 03-03-17, COM. TRANSF. FDOS. AL EXT. 0,10% S/USD78.420,55, REEMB. GASTOS DE COMUNICACION BS220.- Y EMISION DE CBTE. CONT. BS50 N° DE LIBRETA 00576012001 CARTONBOL</t>
  </si>
  <si>
    <t>S08813040004</t>
  </si>
  <si>
    <t>||PAGO COBRANZA DOCUMENTARIA DH HTO717934INT CARTONBOL A/F AMERICAN PAPER EXPORT INC.S/G NOTA SEDEM/GG/CB/2017-0052 Y AUT.VTA.DIV.MEFP DE 06/03/17.COMIS.TRANSF.FDOS.AL EXT.0,10% S/USD16.197,89.-;REEMB.GSTS.COMUNICACION BS220.-Y EMISION COMP.CONTABLE BS50.- LIB.00576012001 CARTONBOL REF.:PAGO CD DS HTO717934INT</t>
  </si>
  <si>
    <t>S08819740004</t>
  </si>
  <si>
    <t>||PAGO COBRANZA DOCUMENTARIA DS HTO718011INT AUTORIZADO POR CARTONBOL SEGUN NOTA SEDEM/GG/CB/2017-0070 Y ASIGNACION DE DIVISAS DEL MEFP N° 003989 1798 COM.TRANSF.PAGO 0.10% S/USD 32.131.-, REEM.GTOS.COMUNICACION BS 220.- EMISION CBTE. CONTABLE BS 50.-. CGO.LIB.N°00576012001 CARTONBOL REF.: PAGO COBRANZA DOCUMENTARIA DS HTO718011INT</t>
  </si>
  <si>
    <t>S08825510001</t>
  </si>
  <si>
    <t>'COBRO DE UTILES DE ESCRITORIO POR´||COMPLEMENTO A COMPROBANTE S-882549 DE LA FECHA REF.TRANSF. DE FONDOS A FAVOR DE CARTONBOL CGO.LIBRETA 00576012002 CARTONBOL RECAUDADORA  (UTILES DE ESCRITORIO)</t>
  </si>
  <si>
    <t>G04120970004</t>
  </si>
  <si>
    <t>VENTA DE DIVISAS CON TRANSFERENCIA DE FONDOS A SOLICITUD DE EMPRESA PUBLICA PRODUCTIVA CARTONES DE BOLIVIA-CARTONBOL SEGUN SOLICITUD 1997 REF: TRANSFERENCIA DE RECURSOS AL BCB A FAVOR DE LA EMPRESA TROSUAR POR COMPRA DE TROQUEL ROTATIVO PARA CAJA IMPUESTOS NACIONALES, SEGUN HOJA DE SEGUIMIENTO I/201 LIB. 00576012001 CARTONBOL</t>
  </si>
  <si>
    <t>B14837820002</t>
  </si>
  <si>
    <t>00580012001 DEP.DE CHEQ.AJENOS,RET.DE CAM.,CONCEPTO: RETENCIONES EFECTUADAS,DEP.: DEPOSITOS ADUANEROS BOLIVIANOS D.A.B. , PROCEDENCIA: BANCO UNION S.A., CHEQUE: 6521, FECHA DE EMISION:06/03/2017</t>
  </si>
  <si>
    <t>O14859430002</t>
  </si>
  <si>
    <t>00580012001 DEPOSITO DE EFECTIVO, DEPOSITANTE: CLAUDIA SAILER TUDELA, CONCEPTO: DEVOLUCION RETROACTIVO 2014, CUENTA DE DEPOSITO: CUENTA UNICA DEL TESORO</t>
  </si>
  <si>
    <t>O14864120002</t>
  </si>
  <si>
    <t>00580012001 DEPOSITO DE EFECTIVO, DEPOSITANTE: CLAUDIA ELIZABET SAILER TUDELA, CONCEPTO: DEV. DE AGUINALDO GESTION 2014, CUENTA DE DEPOSITO: CUENTA UNICA DEL TESORO</t>
  </si>
  <si>
    <t>S08792150002</t>
  </si>
  <si>
    <t>'TRANSFERENCIA DE FONDOS DE DPTOS.DE ENCAJE LEGAL DEL SISTEMA FINANCIERO A DPTOS.CTES.DEL SECTOR PUBLICO S/G CITE' BUN/0102/17||DE LA FECHA (HRE-TSO-819). A SOLICITUD DEL MEFP, REVERSION ANTICIPADA ABONO A LA LIBRETA N°00582012002; BUN.</t>
  </si>
  <si>
    <t>J03215900002</t>
  </si>
  <si>
    <t>A:00582012002 A requerimiento de la Unidad de Administracion e Informacion Salarial (UAIS), con nota interna CITE: MEFP/VTCP/DGPOT/UAIS/N 1820/2017, en la cual solicita la reversion definitiva de las boletas consignadas en el Comprobante de Pago N 18685.</t>
  </si>
  <si>
    <t>S08782780001</t>
  </si>
  <si>
    <t>||AMPLIACION DE VALIDEZ 0,15% S/USD26.944,91.-POR 44 DIAS,REEMBS.GSTS.COMUNICACION BS220.-Y EMISION COMP.CONTABLE BS50.-,S/G NOTA EASBA-NE-GG-Nº051/2017,25/01/17 REF.:LC I-2016-020 P/C EASBA A/F BRN INTERNACIONAL INDUSTRIA E COMERCIO. LIB.00586019203 GASTO CORRIENTE EASBA-SANO Nº 400 REF.:COMISION AMPL.VALIDEZ LC I-2016-020</t>
  </si>
  <si>
    <t>S08782760001</t>
  </si>
  <si>
    <t>||AMPLIACION DE VALIDEZ 0,15% S/USD137.936,70.-POR 44 DIAS,REEMBS.GSTS.COMUNICACION BS220.-Y EMISION COMP.CONTABLE BS50.-,S/G NOTA EASBA-NE-GG-Nº051/2017,25/01/17 REF.:LC I-2016-011 P/C EASBA A/F BRN INTERNACIONAL INDUSTRIA E COMERCIO. LIB.00586019203 GASTO CORRIENTE EASBA-SANO Nº 400 REF.:COMISION AMPL.VALIDEZ LC I-2016-011</t>
  </si>
  <si>
    <t>S08791530001</t>
  </si>
  <si>
    <t>||COMISION TRANSFERENCIA FDOS.AL EXTERIOR 0,10% S/USD137.936,70.-,REEMB.GSTS.COMUNICACION BS220.-Y EMISION COMP.CONTABLE BS50.-REF.:PAGO 7 LC I-2016-011 P/C EASBA A/F BRN INTERNACIONAL INDUSTRIA E COMERCIO LTDA.,EN COMPL.A COMP.879152,07/02/17. LIB.00586019203 GASTO CORRIENTE EASBA-SANO Nº 400 REF.:COMISIONES PAGO 7 LC I-2016-011</t>
  </si>
  <si>
    <t>S08820190001</t>
  </si>
  <si>
    <t>||AMPLIACION DE VALIDEZ 0,15% S/USD26.944,91.-POR 31 DIAS,REEMBS.GSTS.COMUNICACION BS220.-Y EMISION COMP.CONTABLE BS50.-,S/G NOTA EASBA-NE-GG-Nº154/2017,09/03/17 REF.:I-2016-020 P/C EASBA A/F BRN INTERNACIONAL INDUSTRIA E COMERCIO. LIB.00586019203 GASTO CORRIENTE EASBA - SANO Nº 400 REF.:COMISIONES AMPL.VALIDEZ LC I-2016-020</t>
  </si>
  <si>
    <t>O14846040002</t>
  </si>
  <si>
    <t>00586019203 DEPOSITO DE EFECTIVO, DEPOSITANTE: EMPRESA AZUCARERA SAN BUENAVENTURA EASBA, CONCEPTO: DEVOLUCION DE EXCEDENTE EN LLAMADAS TELEFONICAS (1139/2016), CUENTA DE DEPOSITO: CUENTA UNICA DEL TESORO</t>
  </si>
  <si>
    <t>S08814190002</t>
  </si>
  <si>
    <t>||TRANSF. DE FONDOS SG. NOTA DE LA EMPRESA ESTRATEGICA BOLIVIANA DE CONSTRUCCION Y CONSERVACION DE INFRAESTRUCTURA CIVIL, CITE:  EBC/GAF/ACT/2017-0008, RECIBIDA EN LA FECHA REF:CO.01 PARA GASTOS DE  FUNCIONAMIENTO-OBRA DE CONST.TRAMO VILLA TUNARI ISINUTA (TRAM-TSO-1074) ABONO EN LA LIBRETA 00587012003 EBC-CONSTRUCCION TRAMO VILLA TUNARI-ISINUTA</t>
  </si>
  <si>
    <t>B14819370002</t>
  </si>
  <si>
    <t>00587012005 DEP.DE CHEQ.AJENOS,RET.DE CAM.,CONCEPTO: PAGO DE LA PLANILLA Nº 21 OBRAS DE CONCLUSION VELOPROMO OLIMPICO-TARIJA,DEP.: GOBIERNO AUTONOMO DEPARTAMENTAL DE TARIJA , PROCEDENCIA: BANCO UNION S.A., CHEQUE: 946, FECHA DE EMISION:07/03/2017</t>
  </si>
  <si>
    <t>B14819390002</t>
  </si>
  <si>
    <t>00587012009 DEP.DE CHEQ.AJENOS,RET.DE CAM.,CONCEPTO: PAGO DE LA PLANILLA Nº 3 POR LA OBRA DOBLE VIA HUARINA-ACHACACHI,DEP.: ADMINISTRADORA BOLIVIANA DE CARRETERAS , PROCEDENCIA: BANCO UNION S.A., CHEQUE: 949, FECHA DE EMISION:07/03/2017</t>
  </si>
  <si>
    <t>B14819430002</t>
  </si>
  <si>
    <t>00587012009 DEP.DE CHEQ.AJENOS,RET.DE CAM.,CONCEPTO: PAGO DE LA PLANILLA Nº 2 POR LA OBRA DOBLE VIA HUARINA-ACHACACHI,DEP.: ADMINISTRADORA BOLIVIANA DE CARRETERAS , PROCEDENCIA: BANCO UNION S.A., CHEQUE: 948, FECHA DE EMISION:07/03/2017</t>
  </si>
  <si>
    <t>B14842080002</t>
  </si>
  <si>
    <t>00587012001 DEP.DE CHEQ.AJENOS,RET.DE CAM.,CONCEPTO: PAGO DE ALQUILER DE MAQUINARIA VOLQUES Y EQUIPO PESADO,DEP.: INDIGO ENERGY INTERNATIONAL S.A. , PROCEDENCIA: BANCO UNION S.A., CHEQUE: 4682, FECHA DE EMISION:13/03/2017</t>
  </si>
  <si>
    <t>B14875010002</t>
  </si>
  <si>
    <t>00587012001 DEP.DE CHEQ.AJENOS,RET.DE CAM.,CONCEPTO: PAGO INCAPACIDAD TEMPORAL DEL PERSONAL E.B.C. CORRESPONDIENTE MES ENERO 2017,DEP.: CAJA DE SALUD DE CAMINOS Y RA , PROCEDENCIA: BANCO UNION S.A., CHEQUE: 7463, FECHA DE EMISION:17/03/2017</t>
  </si>
  <si>
    <t>G03755400004</t>
  </si>
  <si>
    <t>VENTA DE DIVISAS CON TRANSFERENCIA DE FONDOS A SOLICITUD DE EMPRESA PUBLICA QUIPUS SEGUN SOLICITUD 1637 REF: SOLICITUD DE PAGO PROCESO DE CONTRATACION QUIPUS-CEE N° 01/2016 CONTRATO 058.16 TERCER PAGO A LA EMPRESA TATWAH S.A. LIB. 00590012001 EMPRESA PÚBLICA QUIPUS - RECURSOS ESPECÍFICOS</t>
  </si>
  <si>
    <t>G03946730004</t>
  </si>
  <si>
    <t>VENTA DE DIVISAS CON TRANSFERENCIA DE FONDOS A SOLICITUD DE EMPRESA PUBLICA QUIPUS SEGUN SOLICITUD 1827 REF: CUARTO PAGO A LA EMPRESA TATWAH S.A. CONTRATO POR USD. 2.198.400.00 T/C 6.96 POR LA ADQUISICION DE TAG RFID, SEGUN INFORME QUIPUS/GP/INF/NRO. 0074/2016. (TOTAL USD 325.248.00 - MULTA USD 4.89 LIB. 00590012001 EMPRESA PÚBLICA QUIPUS - RECURSOS ESPECÍFICOS</t>
  </si>
  <si>
    <t>O14846680002</t>
  </si>
  <si>
    <t>00590012001 DEPOSITO DE EFECTIVO, DEPOSITANTE: NATALI TERCEROS DELGADILLO, CONCEPTO: DEVOLUCIÓN DE FONDOS EN AVANCE, CUENTA DE DEPOSITO: CUENTA UNICA DEL TESORO</t>
  </si>
  <si>
    <t>B14871100002</t>
  </si>
  <si>
    <t>00590012001 DEP.DE CHEQ.AJENOS,RET.DE CAM.,CONCEPTO: VENTA DE EQUIPOS,DEP.: MINISTERIO DE GOBIERNO , PROCEDENCIA: BANCO UNION S.A., CHEQUE: 258, FECHA DE EMISION:24/03/2017</t>
  </si>
  <si>
    <t>B14871110002</t>
  </si>
  <si>
    <t>00590012001 DEP.DE CHEQ.AJENOS,RET.DE CAM.,CONCEPTO: VENTA DE EQUIPOS,DEP.: MINISTERIO DE DEFENSA , PROCEDENCIA: BANCO UNION S.A., CHEQUE: 256, FECHA DE EMISION:24/03/2017</t>
  </si>
  <si>
    <t>B14871120002</t>
  </si>
  <si>
    <t>00590012001 DEP.DE CHEQ.AJENOS,RET.DE CAM.,CONCEPTO: VENTA DE EQUIPOS,DEP.: AGETIC , PROCEDENCIA: BANCO UNION S.A., CHEQUE: 259, FECHA DE EMISION:24/03/2017</t>
  </si>
  <si>
    <t>O14889080002</t>
  </si>
  <si>
    <t>00590012001 DEPOSITO DE EFECTIVO, DEPOSITANTE: ERNESTO REVILLA ZAMBRANA, CONCEPTO: VENTA DE RESIDUOS SOLIDOS, CUENTA DE DEPOSITO: CUENTA UNICA DEL TESORO</t>
  </si>
  <si>
    <t>B14891340002</t>
  </si>
  <si>
    <t>00590012001 DEP.DE CHEQ.AJENOS,RET.DE CAM.,CONCEPTO: PAGO INCAPACIDAD TEMPORAL DEL PERSONAL QUIPUS CORRESPONDIENTE MES FEBRERO 2017,DEP.: CAJA DE SALUD DE CAMINOS Y R.A. , PROCEDENCIA: BANCO UNION S.A., CHEQUE: 7498, FECHA DE EMISION:27/03/2017</t>
  </si>
  <si>
    <t>O14893020002</t>
  </si>
  <si>
    <t>00590012001 DEPOSITO DE EFECTIVO, DEPOSITANTE: CARLOS EDUARDO HUMEREZ BOCANGEL, CONCEPTO: DEVOLUCIÓN DE FONDOS EN AVANCE, CUENTA DE DEPOSITO: CUENTA UNICA DEL TESORO</t>
  </si>
  <si>
    <t>S08812520001</t>
  </si>
  <si>
    <t>COBRO DE||COSTO UTILES DE ESCRITORIO POR LA EMISION DEL COMPROBANTE CONTABLE N° 0881248 DE LA FECHA, (REF. VENC. EN FECHA 05.03.17 DEL CREDITO AL MEFP - TELEFERICO CONTRATO SANO N° 156/14) DE LA LIBRETA N° 00099021001 RECURSOS ORDINARIOS MN COSTO UTILES DE ESCRITORIO</t>
  </si>
  <si>
    <t>S08812620001</t>
  </si>
  <si>
    <t>COBRO DE||COSTO UTILES DE ESCRITORIO POR LA EMISION DEL COMPROBANTE CONTABLE N° 0881258 DE LA FECHA, (REF. VENC. EN FECHA 05.03.17 DEL CREDITO AL MEFP - TELEFERICO CONTRATO SANO N° 156/14) DE LA LIBRETA N° 00099021001 RECURSOS ORDINARIOS MN POR COSTO UTILES DE ESCRITORIO</t>
  </si>
  <si>
    <t>S08812760001</t>
  </si>
  <si>
    <t>COBRO DE||COSTO UTILES DE ESCRITORIO POR LA EMISION DEL COMPROBANTE CONTABLE N° 0881275 DE LA FECHA, (REF. VENC. EN FECHA 05.03.17 DEL CREDITO AL MEFP - TELEFERICO CONTRATO SANO N° 156/14) DE LA LIBRETA N° 00099021001 RECURSOS ORDINARIOS MN POR COSTO UTILES DE ESCRITORIO</t>
  </si>
  <si>
    <t>O14812050002</t>
  </si>
  <si>
    <t>00591012001 DEPOSITO DE EFECTIVO, DEPOSITANTE: ROSA SILVANA VIDAURRE PRADO, CONCEPTO: DEVOLUCION DE HABERES, CUENTA DE DEPOSITO: CUENTA UNICA DEL TESORO</t>
  </si>
  <si>
    <t>O14812110002</t>
  </si>
  <si>
    <t>00591012001 DEPOSITO DE EFECTIVO, DEPOSITANTE: ANDREA LIBERTAD OSAKI MALDONADO, CONCEPTO: DEVOLUCION, CUENTA DE DEPOSITO: CUENTA UNICA DEL TESORO</t>
  </si>
  <si>
    <t>O14834900002</t>
  </si>
  <si>
    <t>00591012001 DEPOSITO DE EFECTIVO, DEPOSITANTE: JAIME FERNANDO MERCADO MURILLO, CONCEPTO: DEVOLUCION PAGO EN DEMASIA, CUENTA DE DEPOSITO: CUENTA UNICA DEL TESORO</t>
  </si>
  <si>
    <t>O14874470002</t>
  </si>
  <si>
    <t>00591012001 DEPOSITO DE EFECTIVO, DEPOSITANTE: SERVICIOS COPABOL S.A., CONCEPTO: CONSUMO DE AGUA, CUENTA DE DEPOSITO: CUENTA UNICA DEL TESORO</t>
  </si>
  <si>
    <t>O14874480002</t>
  </si>
  <si>
    <t>O14892580002</t>
  </si>
  <si>
    <t>00591012001 DEPOSITO DE EFECTIVO, DEPOSITANTE: KETAL S.A., CONCEPTO: PAGO POR SERVICIO DE AGUA, CUENTA DE DEPOSITO: CUENTA UNICA DEL TESORO</t>
  </si>
  <si>
    <t>S08781070002</t>
  </si>
  <si>
    <t>||RETIRO DE LA BOLETA DE GARANTIA N° 006/2016 POR VENCIMIENTO Y DEVOLUCION DE LOS FONDOS DE ACUERDO A NOTAS BOLTUR/GE/N°056/2017 Y BOLTUR/GE/N°061/2017 ADJUNTAS. LIBRETA N° 00592012001 BOLTUR-BOLETAJE Y VENTA DE PAQUETES TURISTICOS REF: DEV BG N° 006/2016</t>
  </si>
  <si>
    <t>S08781100001</t>
  </si>
  <si>
    <t>'COBRO DE UTILES DE ESCRITORIO POR´||BS 50.- EN COMPLEMENTO AL COMPROBANTE S-0878107 ADJUNTO DE LA FECHA. LIBRETA N°00592012001 BOLTUR-BOLETAJE Y VENTA DE PAQUETES TURISTICOS REF.:BG 006/2016.</t>
  </si>
  <si>
    <t>O14824190002</t>
  </si>
  <si>
    <t>00592012001 DEPOSITO DE EFECTIVO, DEPOSITANTE: BOLTUR, CONCEPTO: DEP. DINERO SOBRANTE COMPRA DE REPUESTOS VEHICULO, CUENTA DE DEPOSITO: CUENTA UNICA DEL TESORO</t>
  </si>
  <si>
    <t>B14866390002</t>
  </si>
  <si>
    <t>00099021001 DEP.DE CHEQ.AJENOS,RET.DE CAM.,CONCEPTO: H.C. SENADORES - DEVOLUCION INCAPACIDAD TEMPORAL - ENERO / 2017,DEP.: CAJA PETROLERA DE SALUD , PROCEDENCIA: BANCO UNION S.A., CHEQUE: 10964, FECHA DE EMISION:22/03/2017</t>
  </si>
  <si>
    <t>B14866410002</t>
  </si>
  <si>
    <t>00099021001 DEP.DE CHEQ.AJENOS,RET.DE CAM.,CONCEPTO: H.C. DIPUTADOS - DEVOLUCION INCAPACIDAD TEMPORAL - ENERO / 2017,DEP.: CAJA PETROLERA DE SALUD , PROCEDENCIA: BANCO UNION S.A., CHEQUE: 10963, FECHA DE EMISION:22/03/2017</t>
  </si>
  <si>
    <t>B14887560002</t>
  </si>
  <si>
    <t>00099021001 DEP.DE CHEQ.AJENOS,RET.DE CAM.,CONCEPTO: RECUPERACION DE RECURSOS DEL CBTE CONTABLE N° 1810 GESTION 2008 JOE ALIAGA,DEP.: CAMARA DE SENADORES , PROCEDENCIA: BANCO UNION S.A., CHEQUE: 6445, FECHA DE EMISION:30/03/2017</t>
  </si>
  <si>
    <t>B14869940002</t>
  </si>
  <si>
    <t>00660012006 DEP.DE CHEQ.AJENOS,RET.DE CAM.,CONCEPTO: RECUPERACION DE VIATICOS Y EXCEDENTE DE TELEFONO GESTION 2013,DEP.: ORG JUD-DAF SANTA CRUZ , PROCEDENCIA: BANCO UNION S.A., CHEQUE: 3689, FECHA DE EMISION:22/03/2017</t>
  </si>
  <si>
    <t>B14874830002</t>
  </si>
  <si>
    <t>00660012006 DEP.DE CHEQ.AJENOS,RET.DE CAM.,CONCEPTO: DEVOLUCION BONO DE TE DIC/2016,DEP.: ORGANO JUDICIAL-CONSEJO DE LA MAGISTRATURA , PROCEDENCIA: BANCO UNION S.A., CHEQUE: 649, FECHA DE EMISION:21/03/2017</t>
  </si>
  <si>
    <t>B14890830002</t>
  </si>
  <si>
    <t>00660122001 DEP.DE CHEQ.AJENOS,RET.DE CAM.,CONCEPTO: RECUPERACION POR EXDENTE DE TELEFONO DE FEBRERO 2017 DE APOLINAR FLORES PEÑAFIEL,DEP.: ORGANO JUDICIAL - DAF SANTA CRUZ , PROCEDENCIA: BANCO UNION S.A., CHEQUE: 3695, FECHA DE EMISION:28/03/2017</t>
  </si>
  <si>
    <t>O14799620002</t>
  </si>
  <si>
    <t>00099021001 DEPOSITO DE EFECTIVO, DEPOSITANTE: TRIBUNAL CONSTITUCIONAL PLURINACIONAL, CONCEPTO: DEVOLUCION DE PASAJES NO UTILIZADOS GESTION 2015, CUENTA DE DEPOSITO: CUENTA UNICA DEL TESORO</t>
  </si>
  <si>
    <t>B14879550002</t>
  </si>
  <si>
    <t>00099021001 DEP.DE CHEQ.AJENOS,RET.DE CAM.,CONCEPTO: TRIBUNAL CONSTITUCIONAL - DEVOLUCION INCAPACIDAD TEMPORAL,DEP.: CAJA PETROLERA DE SALUD , PROCEDENCIA: BANCO UNION S.A., CHEQUE: 16931, FECHA DE EMISION:24/03/2017</t>
  </si>
  <si>
    <t>Q08034260002</t>
  </si>
  <si>
    <t>NUMERO DE LIBRETA CUT: 00670018001 OPERACIÓN E18  TRANSFERENCIA DEL SISTEMA FINANCIERO POR CUENTA DE TERCEROS  A LA CUT PARA ABONO A LA CUENTA 3987069001 PARA POSTERIOR ABONO EN LA LIBRETA NUMERO 00670018001 DE SERECI A SOLICITUD DE EMBAJADA REAL DE DINA</t>
  </si>
  <si>
    <t>S08833530002</t>
  </si>
  <si>
    <t>||TRANSFERENCIA DE FONDOS S/G. FORMULARIO  CITE:BUN0211/17  DE LA FECHA (HRE-TSO-2017- 1533 ), REFERENDO DE APROBACION DE LA CARTA ORGANICA DE SICAYA. A SOLIC. GOB.AUT.MCPAL. DE SICAYA, LIBRETA N°00670014101"OEP-TSE-REFERENDO CARTAS ORG.EST.AUT.; BUN.</t>
  </si>
  <si>
    <t>S08836020002</t>
  </si>
  <si>
    <t>||TRANSFERENCIA DE FONDOS S/G. FORMULARIO  CITE:BUN0216/17  DE LA FECHA (HRE-TSO-2017-1556), REFERENDO DE APROBACION DE LA CARTA ORGANICA DEL MUNICIPIO DE PUERTO VILLARROEL. A SOLIC.GOB.AUT.MCPAL.PUERTO VILLARROEL, LIBR.00670012002 DEP.TRIB.SUPR.ELECT. REGISTRO-CIVIL; BUN.</t>
  </si>
  <si>
    <t>S08837110002</t>
  </si>
  <si>
    <t>||TRANSFERENCIA DE FONDOS S/G. FORMULARIO, CITE' BUN0220/17 DE LA FECHA (HRE-TSO-1570), REFERENDO DE APROBACION DE LA CARTA ORGANICA DE URIONDO. A SOLIC.GOB.AUT.MCPAL.URIONDO; LIBR. 00670014101 OEP-TSE REFERENDO CARTAS ORG.EST.AUT.; BUN.</t>
  </si>
  <si>
    <t>B14798080002</t>
  </si>
  <si>
    <t>00099021001 DEP.DE CHEQ.AJENOS,RET.DE CAM.,CONCEPTO: DEVOLUCION SALDOS GEST ANT PARTIDOS POLITICOS MIR Y ADN,DEP.: ORGANO ELECTORAL PLURINACIONAL , PROCEDENCIA: BANCO UNION S.A., CHEQUE: 9885, FECHA DE EMISION:22/02/2017</t>
  </si>
  <si>
    <t>O14810260002</t>
  </si>
  <si>
    <t>00670012002 DEPOSITO DE EFECTIVO, DEPOSITANTE: ROSALIA RAQUEL TORREZ LINAREZ, CONCEPTO: DEVOLUCION POR ERROR EN EL SISTEMA ( SIGEP ), CUENTA DE DEPOSITO: CUENTA UNICA DEL TESORO</t>
  </si>
  <si>
    <t>B14820180002</t>
  </si>
  <si>
    <t>00670012002 DEP.DE CHEQ.AJENOS,RET.DE CAM.,CONCEPTO: DEVOLUCION DE PASAJES Y VIATICOS 2016,DEP.: ORGANO ELECTORAL PLURINACIONAL , PROCEDENCIA: BANCO UNION S.A., CHEQUE: 9893, FECHA DE EMISION:06/03/2017</t>
  </si>
  <si>
    <t>B14829130002</t>
  </si>
  <si>
    <t>00670012001 DEP.DE CHEQ.AJENOS,RET.DE CAM.,CONCEPTO: DEPÓSITOS POR MULTAS ELECTORALES T.E.D. POTOSI,DEP.: ORGANO ELECTORAL PLURINACIONAL , PROCEDENCIA: BANCO UNION S.A., CHEQUE: 3743, FECHA DE EMISION:03/03/2017</t>
  </si>
  <si>
    <t>B14838500002</t>
  </si>
  <si>
    <t>00670012001 DEP.DE CHEQ.AJENOS,RET.DE CAM.,CONCEPTO: MULTAS ELECTORALES REFERNDUM ESTATUTOS AUTONOMICOS Y CARTAS ORGANICAS ENERO, FEB 2017 TED STA CRUZ,DEP.: ORGANO ELECTORAL PLURINACIONAL</t>
  </si>
  <si>
    <t>B14858730002</t>
  </si>
  <si>
    <t>00670014101 DEP.DE CHEQ.AJENOS,RET.DE CAM.,CONCEPTO: TRANS.DE RECURSOS PARA EL REFERENDO DE APROBACION DE LA CARTA ORGANICA DEL MUNICIPIO DE SHINAHOTA,DEP.: GOBIERNO AUTONOMO MUNICIPAL DE SHINAHOTA</t>
  </si>
  <si>
    <t>B14879150002</t>
  </si>
  <si>
    <t>00670014101 DEP.DE CHEQ.AJENOS,RET.DE CAM.,CONCEPTO: A FAVOR DEL OEP DESTINADOS A LLEVAR A CABO EL REFERNDUM DE APROB DE ESTATUTO AIOC HUACAYA,DEP.: GOBIERNO AUTONOMO MCPAL VILLA DE HUACAYA</t>
  </si>
  <si>
    <t>B14887730002</t>
  </si>
  <si>
    <t>00670014101 DEP.DE CHEQ.AJENOS,RET.DE CAM.,CONCEPTO: REFERENDUM DE APROBACIÓN DE LA CARTA ORGANICA ELECTORAL MUNICIPIO ALTO BENI,DEP.: ABRAHAN BALBOA TICONA , PROCEDENCIA: BANCO UNION S.A., CHEQUE: 461, FECHA DE EMISION:30/03/2017</t>
  </si>
  <si>
    <t>B14890680002</t>
  </si>
  <si>
    <t>00670012002 DEP.DE CHEQ.AJENOS,RET.DE CAM.,CONCEPTO: TRANSFERENCIA DE RECURSOS REFERENDO DE CARTA ORGANICA-ACHOCALLA,DEP.: GOBIERNO AUTONOMO MUNICIPAL DE ACHOCALLA , PROCEDENCIA: BANCO UNION S.A., CHEQUE: 4612, FECHA DE EMISION:30/03/2017</t>
  </si>
  <si>
    <t>B14890780002</t>
  </si>
  <si>
    <t>00670012002 DEP.DE CHEQ.AJENOS,RET.DE CAM.,CONCEPTO: TRASPASO A CORTE ELECTORAL PARA LLEVAR A CABO REFERENDUM APROBACIÓN DE LA CARTA ORGANICA DE ANTEQUER,DEP.: GOBIERNO AUTONOMO MUNICIPAL DE ANTEQUERA</t>
  </si>
  <si>
    <t>B14892220002</t>
  </si>
  <si>
    <t>00670014101 DEP.DE CHEQ.AJENOS,RET.DE CAM.,CONCEPTO: TRANSFERENCIA DE SALDOS PARA CARTA ORGANICA MUNICIPIO DE COROICO,DEP.: GOBIERNO AUTONOMO MUNICIPAL DE COROICO , PROCEDENCIA: BANCO UNION S.A., CHEQUE: 6991, FECHA DE EMISION:30/03/2017</t>
  </si>
  <si>
    <t>G04112460004</t>
  </si>
  <si>
    <t>VENTA DE DIVISAS CON TRANSFERENCIA DE FONDOS A SOLICITUD DE CONTRALORIA GENERAL DEL ESTADO  REF: PAGO CUOTA ANUAL POR MEMBRESIA GESTION 2017 A OLACEF SEGUN COM INTERNA N SCG CI 0192 2017 AVISO DE COBRANZA HR SGF 582 LIB. 00680012001 CONTRALORÍA GENERAL DEL ESTADO - INGRESOS</t>
  </si>
  <si>
    <t>G04115740004</t>
  </si>
  <si>
    <t>VENTA DE DIVISAS CON TRANSFERENCIA DE FONDOS A SOLICITUD DE CONTRALORIA GENERAL DEL ESTADO SEGUN SOLICITUD 1987 REF: PAGO CUOTA ANUAL A INTOSAI POR MEMBRESIA CGE  GESTION 2017 POR SOLICITUD EN COMUNICACION INTERNA SCG CI 1539 2017 NOTA INTOSAI FACTURA 99 1 329 INT 2016 HR 464 2016 EQUIVALENTES  14,3 LIB. 00680012001 CONTRALORÍA GENERAL DEL ESTADO - INGRESOS POR DIFERENCIAL CAMBIARIO</t>
  </si>
  <si>
    <t>G04115740005</t>
  </si>
  <si>
    <t>VENTA DE DIVISAS CON TRANSFERENCIA DE FONDOS A SOLICITUD DE CONTRALORIA GENERAL DEL ESTADO SEGUN SOLICITUD 1987 REF: PAGO CUOTA ANUAL A INTOSAI POR MEMBRESIA CGE  GESTION 2017 POR SOLICITUD EN COMUNICACION INTERNA SCG CI 1539 2017 NOTA INTOSAI FACTURA 99 1 329 INT 2016 HR 464 2016 EQUIVALENTES  14,3 LIB. 00680012001 CONTRALORÍA GENERAL DEL ESTADO - INGRESOS</t>
  </si>
  <si>
    <t>G04115750004</t>
  </si>
  <si>
    <t>VENTA DE DIVISAS CON TRANSFERENCIA DE FONDOS A SOLICITUD DE CONTRALORIA GENERAL DEL ESTADO SEGUN SOLICITUD 1986 REF: PAGO DE CUOTA ANUAL POR MEMBRESIA A ORGANISMO INTERNACIONAL GESTION 2017  SEGUN SOLICITUD EN CI SCG CI 1539 2016 NOTA INTOSAI FACTURA N 99 1 329 INT 2016 ORG0012  HR SGF 464 2016 EQUI LIB. 00680012001 CONTRALORÍA GENERAL DEL ESTADO - INGRESOS POR DIFERENCIAL CAMBIARIO</t>
  </si>
  <si>
    <t>G04115750005</t>
  </si>
  <si>
    <t>VENTA DE DIVISAS CON TRANSFERENCIA DE FONDOS A SOLICITUD DE CONTRALORIA GENERAL DEL ESTADO SEGUN SOLICITUD 1986 REF: PAGO DE CUOTA ANUAL POR MEMBRESIA A ORGANISMO INTERNACIONAL GESTION 2017  SEGUN SOLICITUD EN CI SCG CI 1539 2016 NOTA INTOSAI FACTURA N 99 1 329 INT 2016 ORG0012  HR SGF 464 2016 EQUI LIB. 00680012001 CONTRALORÍA GENERAL DEL ESTADO - INGRESOS</t>
  </si>
  <si>
    <t>B14805360002</t>
  </si>
  <si>
    <t>00680012001 DEP.DE CHEQ.AJENOS,RET.DE CAM.,CONCEPTO: PAGO ALQUILER ATM CONTRALORIA MARZO 2017,DEP.: BANCO UNION S.A. , PROCEDENCIA: BANCO UNION S.A., CHEQUE: 146599, FECHA DE EMISION:02/03/2017</t>
  </si>
  <si>
    <t>B14846660002</t>
  </si>
  <si>
    <t>00099021001 DEP.DE CHEQ.AJENOS,RET.DE CAM.,CONCEPTO: REEMBOLSO SUBSIDIO DE INCAPACIDAD TEMPORAL,DEP.: CONTRALORIA GENERAL DEL ESTADO , PROCEDENCIA: BANCO NACIONAL DE BOLIVIA S.A., CHEQUE: 6066013, FECHA DE EMISION:17/02/2017</t>
  </si>
  <si>
    <t>B14875380002</t>
  </si>
  <si>
    <t>00099021001 DEP.DE CHEQ.AJENOS,RET.DE CAM.,CONCEPTO: REEMBOLSO SUBSIDIOS INCAPACIDAD TEMPORAL,DEP.: CONTRALORIA GENERAL DEL ESTADO , PROCEDENCIA: BANCO UNION S.A., CHEQUE: 5034, FECHA DE EMISION:22/03/2017</t>
  </si>
  <si>
    <t>B14892290002</t>
  </si>
  <si>
    <t>00099021001 DEP.DE CHEQ.AJENOS,RET.DE CAM.,CONCEPTO: REEMBOLSO SUBSIDIO POR INCAPACIDAD TEMPORAL,DEP.: CONTRALORIA GENERAL DEL ESTADO , PROCEDENCIA: BANCO NACIONAL DE BOLIVIA S.A., CHEQUE: 6066190, FECHA DE EMISION:20/03/2017</t>
  </si>
  <si>
    <t>O14810190002</t>
  </si>
  <si>
    <t>00682018001 DEPOSITO DE EFECTIVO, DEPOSITANTE: TOMAS IBAÑEZ AMARU, CONCEPTO: PAGOS EN FONDOS EN AVANCE, CUENTA DE DEPOSITO: CUENTA UNICA DEL TESORO</t>
  </si>
  <si>
    <t>J03197970002</t>
  </si>
  <si>
    <t>A:00099021001 El concepto de la mencionada operacion corresponde a la transferencia de capital por el mes de Enero de 2017 del Fideicomiso Programa de Reconversion Productiva y Comercial TGN 9.</t>
  </si>
  <si>
    <t>J03203040002</t>
  </si>
  <si>
    <t>A:00099021001 El concepto de la mencionada operacion corresponde a la transferencia de capital por el mes de Enero/2017, de Cooperativa Sudamerica al TGN.</t>
  </si>
  <si>
    <t>J03210230002</t>
  </si>
  <si>
    <t>A:00099021001 El concepto de la mencionada operacion corresponde a la transferencia de capital por el mes de Febrero de 2017 del Fideicomiso Programa de Reconversion Productiva y Comercial TGN 9.</t>
  </si>
  <si>
    <t>B14859560002</t>
  </si>
  <si>
    <t>00099021001 DEP.DE CHEQ.AJENOS,RET.DE CAM.,CONCEPTO: DEVOLUCIÓN SALDOS GESTIÓN 2016 / PROYECTO SISTEMA AGUA POTABLE CHOVACOLLO,DEP.: GOBIERNO AUTONOMO MUNICIPAL DE COROICO , PROCEDENCIA: BANCO UNION S.A., CHEQUE: 6943, FECHA DE EMISION:16/03/2017</t>
  </si>
  <si>
    <t>S08763620002</t>
  </si>
  <si>
    <t>||TRANSFERENCIA DE FONDOS S/G. NOTA DE CITE:BUN0021/17 DE LA FECHA (HRE-TSO-47).RECURSOS NO EJECUTADOS POR CIERRE DE LA PRESENTE GESTION. A SOL.GAM-PORTACHUELO,LIBRETA N°00099018024 PAR-VIPFE-RECON-PROGR.NON PROJECT GRANT AID 2005; BUN.</t>
  </si>
  <si>
    <t>S08777820002</t>
  </si>
  <si>
    <t>||TRANSFERENCIA DE FONDOS S/G. NOTA CITE:BUN064/17 DE LA FECHA (HRE-TSO-479),DEVOLUCIÓN  RECURSOS NO EJECUTADOS "PROGRAMA DE DESARROLLO DE UN MODELO DE ATENCION INTEGRAL DEL NIÑO EN RIESGO NUTRICIONAL, ESTRATEGIA MOCHILA NUTRICIONAL". A SOLIC.G.A.M.SANTIVAÑEZ,LIBR.N°00099018035"PAR-VIPFE RECON-SEG.CONT.DESENDEUDAMIENTO DESARROLLO;BUN</t>
  </si>
  <si>
    <t>S08762070002</t>
  </si>
  <si>
    <t>'TRANSFERENCIA DE FONDOS DE DPTOS.DE ENCAJE LEGAL DEL SISTEMA FINANCIERO A DPTOS.CTES.DEL SECTOR PUBLICO S/G CITE' BUN/0003/17||DE LA FECHA (HRE-TSO-12). A SOLIC.MEFP, REVER.DE FONDOS P/ERROR EN MONTO DE TRANSF.ELEC. F.30/12/16 LIBRETA N°00099021001;BUN.</t>
  </si>
  <si>
    <t>J03182160002</t>
  </si>
  <si>
    <t>A:00099021001 A requerimiento de la Unidad de Administracion e Informacion Salarial (UAIS), con nota interna CITE: MEFP/VTCP/DGPOT/UAIS/N 7760/2016, en la cual solicita la reversion definitiva de las boletas de consignadas en el Comprobante de Pago N 18674.</t>
  </si>
  <si>
    <t>J03182150002</t>
  </si>
  <si>
    <t>A:00099021001 A requerimiento de la Unidad de Administracion e Informacion Salarial (UAIS), con nota interna CITE: MEFP/VTCP/DGPOT/UAIS/N 7760/2016, en la cual solicita la reversion definitiva de las boletas  consignadas en el Comprobante de Pago N 18674.</t>
  </si>
  <si>
    <t>Q07868790002</t>
  </si>
  <si>
    <t>NUMERO DE LIBRETA CUT: Cuenta Unica del Tesoro OPERACIÓN E18  TRANSFERENCIA DEL SISTEMA FINANCIERO POR CUENTA DE TERCEROS  A LA CUT Devolucion de pagos CC no cobrados por afiliados Civiles y Militares correspondiente al periodo Junio 2016</t>
  </si>
  <si>
    <t>S08764660002</t>
  </si>
  <si>
    <t>||TRANSFERENCIA A LA CUENTA UNICA DEL TESORO IMPORTE RETENIDO A WALTER ABRAHAM PEREZ ALANDIA POR REMUNERACIÓN MÁXIMA CORRESPONDIENTE AL MES DE DICIEMBRE/2016 - LIBRETA N° 00990201001, SEGÚN COMUNICACIÓN INTERNA BCB-DIR-CI-2017-3 Y "ROC" N° 12/2017 DEL DCR. TRANSFERENCIA POR REMUNERACIÓN MÁXIMA WALTER ALANDIA - DICIEMBRE/2016 LIBRETA N° 00990201001</t>
  </si>
  <si>
    <t>S08768100003</t>
  </si>
  <si>
    <t>'TRANSFERENCIA DE FONDOS||S/G. NOTA CITE: MEFP/VTCP/DGPOT/UPCFTGN/TR-N°0064/2017 DE LA FECHA, DEL MIN.DE ECONOMIA Y FINANZAS PUBLICAS.(HRE-TSO-314). DEBITO DE LA LIBRETA N°00099021001, REPOSICION UTILES DE ESCRITORIO.</t>
  </si>
  <si>
    <t>S08768620001</t>
  </si>
  <si>
    <t>COBRO DE UTILES DE ESCRITORIO POR´||COM PLEMENTO AL COMPROBANTE NO.S-0876605 DE LA FECHA LIBRETA 00099021001 TGN-RECURSOS ORDIANRIOS. REF.: UTILES DE ESCRITORIO</t>
  </si>
  <si>
    <t>Q07893950002</t>
  </si>
  <si>
    <t>NUMERO DE LIBRETA CUT: 00990201001 OPERACIÓN E18  TRANSFERENCIA DEL SISTEMA FINANCIERO POR CUENTA DE TERCEROS  A LA CUT REGULARIZACION DE DESCARGO A OBSERVACION SALARIAL DICIEMBRE 2016</t>
  </si>
  <si>
    <t>Q07891410002</t>
  </si>
  <si>
    <t>NUMERO DE LIBRETA CUT: 00990201001 OPERACIÓN E18  TRANSFERENCIA DEL SISTEMA FINANCIERO POR CUENTA DE TERCEROS  A LA CUT DEVOLUCION DE EXCEDENTES DE HABERES DICIEMBRE 2016 A SOLICITUD MARIO GARCIA SAINZ</t>
  </si>
  <si>
    <t>Q07898330002</t>
  </si>
  <si>
    <t>NUMERO DE LIBRETA CUT: 00990201001 OPERACIÓN E18  TRANSFERENCIA DEL SISTEMA FINANCIERO POR CUENTA DE TERCEROS  A LA CUT DEVOLUCIÓN DE EXCEDENTE DE SALARIO OCTUBRE 2016</t>
  </si>
  <si>
    <t>S08771140002</t>
  </si>
  <si>
    <t>'TRANSFERENCIA DE FONDOS DE DPTOS.DE ENCAJE LEGAL DEL SISTEMA FINANCIERO A DPTOS.CTES.DEL SECTOR PUBLICO S/G CITE' BUN/0045/17||DE LA FECHA (HRE-TSO-370). A SOLIC.DEL MEFP,LIBR.00099021001 REVERS.FDOS.POR ERROR EN MONTO DE TRANSF.ELECTR.DE F.12-01-17; BUN</t>
  </si>
  <si>
    <t>Q07907030002</t>
  </si>
  <si>
    <t>NUMERO DE LIBRETA CUT: 00099021001 OPERACIÓN E18  TRANSFERENCIA DEL SISTEMA FINANCIERO POR CUENTA DE TERCEROS  A LA CUT TRANSFERENCIA PAGO ADELANTADO PRA -RP DICIEMBRE 2016</t>
  </si>
  <si>
    <t>Q07907020002</t>
  </si>
  <si>
    <t>NUMERO DE LIBRETA CUT: 00099021001 OPERACIÓN E18  TRANSFERENCIA DEL SISTEMA FINANCIERO POR CUENTA DE TERCEROS  A LA CUT TRANSFERENCIA PAGO INDEBIDO  -RP DICIEMBRE 2016</t>
  </si>
  <si>
    <t>Q07906980002</t>
  </si>
  <si>
    <t>NUMERO DE LIBRETA CUT: 00099021001 OPERACIÓN E18  TRANSFERENCIA DEL SISTEMA FINANCIERO POR CUENTA DE TERCEROS  A LA CUT TRANSFERENCIA DESCUENTO COBRO INDEBIDO R 026-99-RP DICIEMBRE 2016</t>
  </si>
  <si>
    <t>Q07916300002</t>
  </si>
  <si>
    <t>NUMERO DE LIBRETA CUT: Cuenta Unica del Tesoro OPERACIÓN E18  TRANSFERENCIA DEL SISTEMA FINANCIERO POR CUENTA DE TERCEROS  A LA CUT Devolucion de pagos CC no cobrados por afiliados Civiles y Militares correspondiente al periodo Julio 2016</t>
  </si>
  <si>
    <t>Q07916290002</t>
  </si>
  <si>
    <t>NUMERO DE LIBRETA CUT: Cuenta Unica del Tesoro OPERACIÓN E18  TRANSFERENCIA DEL SISTEMA FINANCIERO POR CUENTA DE TERCEROS  A LA CUT Devolucion pagos en exceso Gno. Autonomo Dept. de Tarija</t>
  </si>
  <si>
    <t>Q07916260002</t>
  </si>
  <si>
    <t>NUMERO DE LIBRETA CUT: Cuenta Unica del Tesoro OPERACIÓN E18  TRANSFERENCIA DEL SISTEMA FINANCIERO POR CUENTA DE TERCEROS  A LA CUT Masa Hereditaria caso Angel David Leaño Berrios</t>
  </si>
  <si>
    <t>S08774670003</t>
  </si>
  <si>
    <t>'TRANSFERENCIA DE FONDOS||S/G. NOTA CITE: MEFP/VTCP/DGPOT/UPCFTGN/TR-N°0124/2017 DE LA FECHA, DEL MIN.DE ECONOMIA Y FINANZAS PUBLICAS.(HRE-TSO-438). DEBITO DE LA LIBRETA N°00099021001, REPOSICION UTILES DE ESCRITORIO.</t>
  </si>
  <si>
    <t>S08775720003</t>
  </si>
  <si>
    <t>'TRANSFERENCIA DE FONDOS||S/G. NOTA CITE: MEFP/VTCP/DGPOT/UPCFTGN/TR-NO.0149/17 DE LA FECHA, DEL MIN.ECO.Y FINANC.PUB.(HRE-TSO-455). DEBITO DE LA LIBRETA N° 00099021001, REPOSICION UTILES DE ESCRITORIO.</t>
  </si>
  <si>
    <t>S08776850003</t>
  </si>
  <si>
    <t>'TRANSFERENCIA DE FONDOS||A SOL. DEL MIN,DE ECO Y FIN.PUBL. MEFP/VTCP/DGPOT/UPCFTGN/TR-N°0157/2017 DE LA FECHA HRE TSO 473 REPOSICION DE BOLETAS DE PAGO SOLICITADA POR VARIAS ENTIDADES CONSIGNADAS EN EL COMPROBANTE DE PAGO NRO. 18677. DEBITO DE LA LIBRETA 00099021001 COBRO UTILES DE ESCRITORIO.</t>
  </si>
  <si>
    <t>S08781200004</t>
  </si>
  <si>
    <t>J03187810002</t>
  </si>
  <si>
    <t>A:00099021001 DEVOLUCION RETENCIOIN DE DESCUENTOS EFECTUADOS POR CONVENIOS DE COMPENSACION DE COTIZACIONES CON FUTURO DE BOLIVIA AFP S.A., CORRESPONDIENTE AL MES DE NOVIEMBRE/2016 Y AGUINALDO 2010 AL 2016. S/G. CITE SENASIR UAF.TTES-0004/2017.</t>
  </si>
  <si>
    <t>J03187820002</t>
  </si>
  <si>
    <t>A:00099021001 DEVOLUCION RETENCION DE DESCUENTOS EFECTUADOS POR COBROS Y PAGOS INDEBIDOS, CORRESPONDIENTE AL MES DE DICIEMBRE/2016. S/G. CITE SENASIR UAF.TTES-0006/2017.</t>
  </si>
  <si>
    <t>J03187830002</t>
  </si>
  <si>
    <t>A:00099021001 DEVOLUCION RETENCION DE DESCUENTOS POR RECUPERACION DE P.R.A. (PAGO DE REPARTO ANTICIPADO), CORRESPONDIENTE AL MES DE DICIEMBRE/2016. S/G. CITE SENASIR UAF.TTES-0007/2017.</t>
  </si>
  <si>
    <t>J03187840002</t>
  </si>
  <si>
    <t>A:00099021001 DEVOLUCION RETENCION DE DESCUENTOS EFECTUADOS POR CONVENIOS DE COMPENSACION DE COTIZACIONES CON SEGUROS PROVIDA S.A., CORRESPONDIENTE AL MES DE DICIEMBRE/2016 Y AGUINALDO 2016. S/G. CITE SENASIR UAF.TTES-0008/2017.</t>
  </si>
  <si>
    <t>J03187860002</t>
  </si>
  <si>
    <t>A:00099021001 DEVOLUCION RETENCION DE DESCUENTOS EFECTUADOS POR CONVENIOS DE COMPENSACION DE COTIZACIONES CON FUTURO DE BOLIVIA AFP S.A., CORRESPONDIENTE AL MES DE DICIEMBRE/2016 Y AGUINALDO 2010 AL 2016. S/G. CITE SENASIR UAF.TTES-0010/2017.</t>
  </si>
  <si>
    <t>J03187870002</t>
  </si>
  <si>
    <t>A:00099021001 DEVOLUCION RETENCION DE DESCUENTOS EFECTUADOS POR CONVENIOS DE COMPENSACION DE COTIZACIONES CON LA VITALICIA SEGUROS Y REASEGUROS DE VIDA S.A., CORRESPONDIENTE AL MES DE DICIEMBRE/2016 Y AGUINALDO 2016. S/G. CITE SENASIR UAF.TTES-0009/2017.</t>
  </si>
  <si>
    <t>J03187890002</t>
  </si>
  <si>
    <t>A:00099021001 DEVOLUCION RETENCION DE DESCUENTOS EFECTUADOS POR CONVENIOS DE COMPENSACION DE COTIZACIONES CON BBVA PREVISION AFP, CORRESPONDIENTE AL MES DE NOVIEMBRE/2016 Y AGUINALDO 2010, 2014 AL 2016. S/G. CITE SENASIR UAF.TTES-0005/2017.</t>
  </si>
  <si>
    <t>Q07955080002</t>
  </si>
  <si>
    <t>NUMERO DE LIBRETA CUT: 00990201001 OPERACIÓN E18  TRANSFERENCIA DEL SISTEMA FINANCIERO POR CUENTA DE TERCEROS  A LA CUT DEVOLUCION DE SALARIOS</t>
  </si>
  <si>
    <t>Q07954910002</t>
  </si>
  <si>
    <t>NUMERO DE LIBRETA CUT: 00990201001 OPERACIÓN E18  TRANSFERENCIA DEL SISTEMA FINANCIERO POR CUENTA DE TERCEROS  A LA CUT DEVOLUCION EXCEDENTE UNIVERSIDAD SAN SIMON</t>
  </si>
  <si>
    <t>J03188740002</t>
  </si>
  <si>
    <t>A:00099021001 DEVOLUCION RETENCIOIN DE DESCUENTOS EFECTUADOS POR CONVENIOS DE COMPENSACION DE COTIZACIONES CON SEGUROS PROVIDA S.A., CORRESPONDIENTE AL MES DE NOVIEMBRE/2016 Y AGUINALDO/2016. S/G. CITE SENASIR UAF.TTES-0002/2017.</t>
  </si>
  <si>
    <t>J03188730002</t>
  </si>
  <si>
    <t>A:00099021001 DEVOLUCION RETENCIOIN DE DESCUENTOS EFECTUADOS POR CONVENIOS DE COMPENSACION DE COTIZACIONES CON LA VITALICIA SEGUROS Y REASEGUROS DE VIDA S.A., CORRESPONDIENTE AL MES DE NOVIEMBRE/2016 Y AGUINALDO 2014 AL 2016. S/G. CITE SENASIR UAF.TTES-0003/2017.</t>
  </si>
  <si>
    <t>J03188720002</t>
  </si>
  <si>
    <t>A:00099021001 DEVOLUCION RETENCION DE DESCUENTOS EFECTUADOS POR CONVENIOS DE COMPENSACION DE COTIZACIONES CON BBVA PREVISION AFP, CORRESPONDIENTE AL MES DE DICIEMBRE/2016 Y AGUINALDO 2010 AL 2016. S/G. CITE SENASIR UAF.TTES-0011/2017.</t>
  </si>
  <si>
    <t>Q07962010002</t>
  </si>
  <si>
    <t>NUMERO DE LIBRETA CUT: Cuenta Unica del Tesoro OPERACIÓN E18  TRANSFERENCIA DEL SISTEMA FINANCIERO POR CUENTA DE TERCEROS  A LA CUT Pago pension en demasia CUA 20667012 del asegurado Alberto Vargas Lira</t>
  </si>
  <si>
    <t>Q07962020002</t>
  </si>
  <si>
    <t>NUMERO DE LIBRETA CUT: Cuenta Unica del Tesoro OPERACIÓN E18  TRANSFERENCIA DEL SISTEMA FINANCIERO POR CUENTA DE TERCEROS  A LA CUT Pago pension en demsaia CUA 10642833 del asegurado Mario Lea Plaza Torri</t>
  </si>
  <si>
    <t>Q07962030002</t>
  </si>
  <si>
    <t>NUMERO DE LIBRETA CUT: Cuenta Unica del Tesoro OPERACIÓN E18  TRANSFERENCIA DEL SISTEMA FINANCIERO POR CUENTA DE TERCEROS  A LA CUT Pago pension en demsaia CUA 100314121 del asegurado Raul Roca Salazar</t>
  </si>
  <si>
    <t>S08786570003</t>
  </si>
  <si>
    <t>'TRANSFERENCIA DE FONDOS||S/G. NOTA CITE: MEFP/VTCP/DGPOT/UPCFTGN/TR-N°222/2017 DE LA FECHA, DEL MIN.DE ECONOMIA Y FINANZAS PUBLICAS.(HRE-TSO-552). DEBITO DE LA LIBRETA N°00099021001, REPOSICION UTILES DE ESCRITORIO.</t>
  </si>
  <si>
    <t>S08787380002</t>
  </si>
  <si>
    <t>'TRANSFERENCIA DE FONDOS DE DPTOS.DE ENCAJE LEGAL DEL SISTEMA FINANCIERO A DPTOS.CTES.DEL SECTOR PUBLICO S/G CITE' BUN/0093/17||DE LA FECHA (HRE-TSO-561).DEVOLUCION CORRESPONDIENTE AL SALDO REMANENTE DE LA RENTA SOLIDARIA GESTION 2016. A SOLICITUD BANCO UNION S.A., PARA ABONO A LA LIBRETA N°00099021001.</t>
  </si>
  <si>
    <t>Q07991930002</t>
  </si>
  <si>
    <t>NUMERO DE LIBRETA CUT: 00990201001 OPERACIÓN E18  TRANSFERENCIA DEL SISTEMA FINANCIERO POR CUENTA DE TERCEROS  A LA CUT DEVOLUCION DE EXCEDENTES UMSS A SOL. DE OTERO FERRUFINO NANCY</t>
  </si>
  <si>
    <t>Q08002150002</t>
  </si>
  <si>
    <t>NUMERO DE LIBRETA CUT: CUENTA UNICA DEL TESORO OPERACIÓN E18  TRANSFERENCIA DEL SISTEMA FINANCIERO POR CUENTA DE TERCEROS  A LA CUT Devolucion pagos en exceso Poder Legislativo</t>
  </si>
  <si>
    <t>Q08002170002</t>
  </si>
  <si>
    <t>NUMERO DE LIBRETA CUT: 00099021001 OPERACIÓN E18  TRANSFERENCIA DEL SISTEMA FINANCIERO POR CUENTA DE TERCEROS  A LA CUT DESCUENTO COBRO INDEBIDO R 026-99-RP</t>
  </si>
  <si>
    <t>Q08002270002</t>
  </si>
  <si>
    <t>NUMERO DE LIBRETA CUT: 00099021001 OPERACIÓN E18  TRANSFERENCIA DEL SISTEMA FINANCIERO POR CUENTA DE TERCEROS  A LA CUT PAGO INDEBIDO -RP ENERO 2017</t>
  </si>
  <si>
    <t>Q08002280002</t>
  </si>
  <si>
    <t>NUMERO DE LIBRETA CUT: 00099021001 OPERACIÓN E18  TRANSFERENCIA DEL SISTEMA FINANCIERO POR CUENTA DE TERCEROS  A LA CUT PAGO ADELANTADO PRA -RP ENERO 2017</t>
  </si>
  <si>
    <t>J03194640002</t>
  </si>
  <si>
    <t>A:00099021001 A requerimiento de la Unidad de Administracion e Informacion Salarial (UAIS), con nota interna CITE: MEFP/VTCP/DGPOT/UAIS/N 560/2017, en la cual solicita la reversion definitiva de las boletas consignadas en el Comprobante de Pago N 18678.</t>
  </si>
  <si>
    <t>S08794940002</t>
  </si>
  <si>
    <t>||REGISTRO POR LA DEVOLUCION DEL SALDO NO UTILIZADO DE LA CARTA DE CREDITO I-2016-028 DE ACUERDO A NOTA SEDEM/GG/CB/2017-0068 ADJUNTA DE LA FECHA. LIBRETA 00576012002 CARTONBOL RECAUDADORA REF.: DEP SALDO NO UTILIZADO LC I-2016-028.</t>
  </si>
  <si>
    <t>S08794260002</t>
  </si>
  <si>
    <t>||TRANSFERENCIA A LA CUENTA UNICA DEL TESORO IMPORTE RETENIDO A WALTER ABRAHAM PEREZ ALANDIA POR REMUNERACIÓN MÁXIMA CORRESPONDIENTE AL MES DE ENERO/2017 - LIBRETA N° 00990201001. TRANSFERENCIA POR REMUNERACIÓN MÁXIMA WALTER ALANDIA - ENERO/2017 LIBRETA N° 00990201001</t>
  </si>
  <si>
    <t>Q08007810002</t>
  </si>
  <si>
    <t>NUMERO DE LIBRETA CUT: Cuenta Unica del Tesoro OPERACIÓN E18  TRANSFERENCIA DEL SISTEMA FINANCIERO POR CUENTA DE TERCEROS  A LA CUT Pago pension por riesgos profesional Enero 2017</t>
  </si>
  <si>
    <t>Q08013960002</t>
  </si>
  <si>
    <t>NUMERO DE LIBRETA CUT: Cuenta Unica del Tesoro OPERACIÓN E18  TRANSFERENCIA DEL SISTEMA FINANCIERO POR CUENTA DE TERCEROS  A LA CUT Pago pension en demasia CUA 6252060 del asegurado German Coro Donaire</t>
  </si>
  <si>
    <t>Q08008690002</t>
  </si>
  <si>
    <t>NUMERO DE LIBRETA CUT: Cuenta Unica del Tesoro OPERACIÓN E18  TRANSFERENCIA DEL SISTEMA FINANCIERO POR CUENTA DE TERCEROS  A LA CUT Devolucion de pagos CC no cobrados por afiliados Civiles correspondientes al periodo Agosto 2016</t>
  </si>
  <si>
    <t>G03784530001</t>
  </si>
  <si>
    <t>COBRO COSTOS DE PAPELERIA SEGUN TRANSFERENCIA DEL EXTERIOR POR ORDEN DE MISSION OF BOLIVIA TO THE OAS.REF.: DEVOLUCION SALDOS GASTOS DE FUNCIONAMIENTO LIB. 00099021001 TGN-RECURSOS ORDINARIOS (3987)</t>
  </si>
  <si>
    <t>G03784520002</t>
  </si>
  <si>
    <t>TRANSFERENCIA DEL EXTERIOR SEGUN SWIFT 01964 DE FECHA 14/02/2017 ORDENANTE: MISSION OF BOLIVIA TO THE OAS.REF.: DEVOLUCION SALDOS GASTOS DE FUNCIONAMIENTO LIB. 00099021001 TGN-RECURSOS ORDINARIOS (3987)</t>
  </si>
  <si>
    <t>G03794470001</t>
  </si>
  <si>
    <t>COBRO COSTOS DE PAPELERIA SEGUN TRANSFERENCIA DEL EXTERIOR POR ORDEN DE DELEGACION BOLIVIA ANTE LA UNESCO REF.: DEVOLUCION SALDOS GASTOS DE FUNCIONAMIENTO LIB. 00099021001 TGN-RECURSOS ORDINARIOS (3987)</t>
  </si>
  <si>
    <t>G03794460002</t>
  </si>
  <si>
    <t>TRANSFERENCIA DEL EXTERIOR SEGUN SWIFT NO.2113 DE FECHA 15/02/2017 ORDENANTE: DELEGACION BOLIVIA ANTE LA UNESCO REF.: DEVOLUCION SALDOS GASTOS DE FUNCIONAMIENTO LIB. 00099021001 TGN-RECURSOS ORDINARIOS (3987)</t>
  </si>
  <si>
    <t>S08798140002</t>
  </si>
  <si>
    <t>'TRANSFERENCIA DE FONDOS DE DPTOS.DE ENCAJE LEGAL DEL SISTEMA FINANCIERO A DPTOS.CTES.DEL SECTOR PUBLICO S/G CITE' BUN/0121/17||DE LA FECHA (HRE-TSO-905). A SOLIC. MEFP; REVERSION POR ERROR EN MONTO DE TRANSF.ELECT. DE F. 10/02/17; LIBR.00099021001; BUN.</t>
  </si>
  <si>
    <t>S08799540002</t>
  </si>
  <si>
    <t>||MULTA POR INCUMPLIMIENTO A LA GUIA DE PROCEDIMIENTOS OPERATIVOS DE CANCELACION DE PAGOS A FUNCIONARIOS PUBLICOS Y BENEFICIARIOS DE RENTA DE ACUERDO A NOTA MEFP/VTCP/DGPOT/UAIS/N° 396/2017 RECIBIDA EN F.16/02/17 REF: POR DEVOL.BOLETA DE PAGO A LA BENEF. ANA SOLANO CLAROS DE CONFORMIDAD AL INCISO M, PUNTO 1; LIBRETA 00099021001.</t>
  </si>
  <si>
    <t>Q08035000002</t>
  </si>
  <si>
    <t>NUMERO DE LIBRETA CUT: Cuenta Unica del Tesoro OPERACIÓN E18  TRANSFERENCIA DEL SISTEMA FINANCIERO POR CUENTA DE TERCEROS  A LA CUT Devolucion pagos en exceso Gno. Autonomo Dept. de Potosi</t>
  </si>
  <si>
    <t>G03822440002</t>
  </si>
  <si>
    <t>TRANSFERENCIA DEL EXTERIOR SEGUN SWIFT 02267 DE FECHA 17/02/2017 ORDENANTE: EMBAJADA DE BOLIVIA MONTEVIDEO UY REF.: DEVOLUCION SALDOS GASTOS DE FUNCIONAMIENTO LIB. 00099021001 TGN-RECURSOS ORDINARIOS (3987)</t>
  </si>
  <si>
    <t>G03822450001</t>
  </si>
  <si>
    <t>COBRO COSTOS DE PAPELERIA SEGUN TRANSFERENCIA DEL EXTERIOR POR ORDEN DE EMBAJADA DE BOLIVIA MONTEVIDEO UY REF.: DEVOLUCION SALDOS GASTOS DE FUNCIONAMIENTO LIB. 00099021001 TGN-RECURSOS ORDINARIOS (3987)</t>
  </si>
  <si>
    <t>G03824420002</t>
  </si>
  <si>
    <t>TRANSFERENCIA DEL EXTERIOR SEGUN SWIFT NO.2305 DE FECHA 17/02/2017 ORDENANTE: CONSULATE GENERAL OF BOLIVIA (LOS ANGELES) REF.: DEVOLUCION SALDOS GASTOS FUNCIONAMIENTO LIB. 00099021001 TGN-RECURSOS ORDINARIOS (3987)</t>
  </si>
  <si>
    <t>G03824430001</t>
  </si>
  <si>
    <t>COBRO COSTOS DE PAPELERIA SEGUN TRANSFERENCIA DEL EXTERIOR POR ORDEN DE CONSULATE GENERAL OF BOLIVIA (LOS ANGELES) REF.: DEVOLUCION SALDOS GASTOS FUNCIONAMIENTO LIB. 00099021001 TGN-RECURSOS ORDINARIOS (3987)</t>
  </si>
  <si>
    <t>G03836930001</t>
  </si>
  <si>
    <t>COBRO COSTOS DE PAPELERIA SEGUN TRANSFERENCIA DEL EXTERIOR POR ORDEN DE EMBASSY OF THE PLURINATIONAL STATE OF BOLIVIA (RUSSIA) REF.: DEVOLUCION DE GASTOS DE FUNCIONAMIENTO LIB. 00099021001 TGN-RECURSOS ORDINARIOS (3987)</t>
  </si>
  <si>
    <t>G03836920002</t>
  </si>
  <si>
    <t>TRANSFERENCIA DEL EXTERIOR SEGUN SWIFT NO.2353 DE FECHA 20/02/2017 ORDENANTE: EMBASSY OF THE PLURINATIONAL STATE OF BOLIVIA (RUSSIA) REF.: DEVOLUCION DE GASTOS DE FUNCIONAMIENTO LIB. 00099021001 TGN-RECURSOS ORDINARIOS (3987)</t>
  </si>
  <si>
    <t>G03831520001</t>
  </si>
  <si>
    <t>COBRO COSTOS DE PAPELERIA SEGUN TRANSFERENCIA DEL EXTERIOR POR ORDEN DE EMBAJADA DE BOLIVIA,BOGOTA-COLOMBIA.REF.:DEVOLUCION SALDOS DE EJECUTADOS GESTION 2016 LIB. 00099021001 TGN-RECURSOS ORDINARIOS (3987)</t>
  </si>
  <si>
    <t>G03831510002</t>
  </si>
  <si>
    <t>TRANSFERENCIA DEL EXTERIOR SEGUN SWIFT 02347-02346 DE FECHA 20/02/2017 ORDENANTE: EMBAJADA DE BOLIVIA,BOGOTA-COLOMBIA.REF.:DEVOLUCION SALDOS DE EJECUTADOS GESTION 2016 LIB. 00099021001 TGN-RECURSOS ORDINARIOS (3987)</t>
  </si>
  <si>
    <t>G03848940001</t>
  </si>
  <si>
    <t>COBRO COSTOS DE PAPELERIA SEGUN TRANSFERENCIA DEL EXTERIOR POR ORDEN DE EMBAJADA DE BOLIVIA-OTAWA-CANADA. REF.:DEVOLUCION SALDOS GASTOS FUNCIONAMIENTO LIB. 00099021001 TGN-RECURSOS ORDINARIOS (3987)</t>
  </si>
  <si>
    <t>G03848930002</t>
  </si>
  <si>
    <t>TRANSFERENCIA DEL EXTERIOR SEGUN SWIFT 02470 DE FECHA 21/02/2017 ORDENANTE: EMBAJADA DE BOLIVIA-OTAWA-CANADA. REF.:DEVOLUCION SALDOS GASTOS FUNCIONAMIENTO LIB. 00099021001 TGN-RECURSOS ORDINARIOS (3987)</t>
  </si>
  <si>
    <t>G03841050002</t>
  </si>
  <si>
    <t>TRANSFERENCIA DEL EXTERIOR SEGUN SWIFT NO.2399 DE FECHA 21/02/2017 ORDENANTE: BOTSCHAFT DES PLURINATIONALEN STAATES BOLIVIEN (BERLIN) REF.: DEVOLUCION SALDOS PROGRAMA ALEMANIA LIB. 00099021001 TGN-RECURSOS ORDINARIOS (3987)</t>
  </si>
  <si>
    <t>G03848060001</t>
  </si>
  <si>
    <t>COBRO COSTOS DE PAPELERIA SEGUN TRANSFERENCIA DEL EXTERIOR POR ORDEN DE EMBAJADA DEL ESTA PLURINACIONAL (MEXICO) REF.: DEVOLUCION DE SALDOS NO EJECUTADOS GASTOS DE FUNCIONAMIENTO GESTION 2016 LIB. 00099021001 TGN-RECURSOS ORDINARIOS (3987)</t>
  </si>
  <si>
    <t>G03848050002</t>
  </si>
  <si>
    <t>TRANSFERENCIA DEL EXTERIOR SEGUN SWIFT NO.2402 DE FECHA 21/02/2017 ORDENANTE: EMBAJADA DEL ESTA PLURINACIONAL (MEXICO) REF.: DEVOLUCION DE SALDOS NO EJECUTADOS GASTOS DE FUNCIONAMIENTO GESTION 2016 LIB. 00099021001 TGN-RECURSOS ORDINARIOS (3987)</t>
  </si>
  <si>
    <t>G03848000001</t>
  </si>
  <si>
    <t>COBRO COSTOS DE PAPELERIA SEGUN TRANSFERENCIA DEL EXTERIOR POR ORDEN DE EMBAJADA DE BOLIVIA-OTAWA-CANADA. REF.:DEVOLUCION SALDOS LIB. 00099021001 TGN-RECURSOS ORDINARIOS (3987)</t>
  </si>
  <si>
    <t>G03847990002</t>
  </si>
  <si>
    <t>TRANSFERENCIA DEL EXTERIOR SEGUN SWIFT 02403 DE FECHA 21/02/2017 ORDENANTE: EMBAJADA DE BOLIVIA-OTAWA-CANADA. REF.:DEVOLUCION SALDOS LIB. 00099021001 TGN-RECURSOS ORDINARIOS (3987)</t>
  </si>
  <si>
    <t>G03841060001</t>
  </si>
  <si>
    <t>COBRO COSTOS DE PAPELERIA SEGUN TRANSFERENCIA DEL EXTERIOR POR ORDEN DE BOTSCHAFT DES PLURINATIONALEN STAATES BOLIVIEN (BERLIN) REF.: DEVOLUCION SALDOS PROGRAMA ALEMANIA LIB. 00099021001 TGN-RECURSOS ORDINARIOS (3987)</t>
  </si>
  <si>
    <t>G03871750002</t>
  </si>
  <si>
    <t>TRANSFERENCIA DEL EXTERIOR SEGUN SWIFT 02616-02615 DE FECHA 23/02/2017 ORDENANTE: EMBAJADA DE LA REPUBLICA DE BOLIVIA-BRASILEA-BRASIL. REF.:DEVOLUCION SALDO GASTOS DE FUNCIONAMIENTO LIB. 00099021001 TGN-RECURSOS ORDINARIOS (3987)</t>
  </si>
  <si>
    <t>G03871760001</t>
  </si>
  <si>
    <t>COBRO COSTOS DE PAPELERIA SEGUN TRANSFERENCIA DEL EXTERIOR POR ORDEN DE EMBAJADA DE LA REPUBLICA DE BOLIVIA-BRASILEA-BRASIL. REF.:DEVOLUCION SALDO GASTOS DE FUNCIONAMIENTO LIB. 00099021001 TGN-RECURSOS ORDINARIOS (3987)</t>
  </si>
  <si>
    <t>G03862240002</t>
  </si>
  <si>
    <t>TRANSFERENCIA DEL EXTERIOR SEGUN MJE.SWIFT NO.2563 DE FECHA 23/02/2017 ORDENANTE: BOTSCHAFT DES PLURINATIONALEN STAATES BOLIVIEN REF:DEVOLUCION DE SALDOS GASTOS DE FUNCIONAMIENTO LIB. 00099021001 TGN-RECURSOS ORDINARIOS (3987)</t>
  </si>
  <si>
    <t>G03862250001</t>
  </si>
  <si>
    <t>COBRO COSTOS DE PAPELERIA SEGUN TRANSFERENCIA DEL EXTERIOR POR ORDEN DE BOTSCHAFT DES PLURINATIONALEN STAATES BOLIVIEN REF:DEVOLUCION DE SALDOS GASTOS DE FUNCIONAMIENTO LIB. 00099021001 TGN-RECURSOS ORDINARIOS (3987)</t>
  </si>
  <si>
    <t>G03864820002</t>
  </si>
  <si>
    <t>TRANSFERENCIA DEL EXTERIOR SEGUN SWIFT 02565 DE FECHA 23/02/2017 ORDENANTE: EMBAJADA DE BOLIVIA,SAN JOSE,COSTA RICA.REF.: DEVOLUCION SALDOS GASTOS DE FUNCIONAMIENTO LIB. 00099021001 TGN-RECURSOS ORDINARIOS (3987)</t>
  </si>
  <si>
    <t>G03864830001</t>
  </si>
  <si>
    <t>COBRO COSTOS DE PAPELERIA SEGUN TRANSFERENCIA DEL EXTERIOR POR ORDEN DE EMBAJADA DE BOLIVIA,SAN JOSE,COSTA RICA.REF.: DEVOLUCION SALDOS GASTOS DE FUNCIONAMIENTO LIB. 00099021001 TGN-RECURSOS ORDINARIOS (3987)</t>
  </si>
  <si>
    <t>G03868900002</t>
  </si>
  <si>
    <t>TRANSFERENCIA DEL EXTERIOR SEGUN SWIFT 02564 DE FECHA 23/02/2017 ORDENANTE: EMBAJADA DE BOLIVIA-SAN JOSE-COSTA RICA. REF.:DEVOLUCION SALDOS PROGRAMA DE DOCUMENTACION LIB. 00099021001 TGN-RECURSOS ORDINARIOS (3987)</t>
  </si>
  <si>
    <t>G03868910001</t>
  </si>
  <si>
    <t>COBRO COSTOS DE PAPELERIA SEGUN TRANSFERENCIA DEL EXTERIOR POR ORDEN DE EMBAJADA DE BOLIVIA-SAN JOSE-COSTA RICA. REF.:DEVOLUCION SALDOS PROGRAMA DE DOCUMENTACION LIB. 00099021001 TGN-RECURSOS ORDINARIOS (3987)</t>
  </si>
  <si>
    <t>J03200590002</t>
  </si>
  <si>
    <t>A:00099021001 DEVOLUCION RETENCION DE DESCUENTOS EFECTUADOS POR COBROS Y PAGOS INDEBIDOS, CORRESPONDIENTE AL MES DE ENERO/2017. S/G. CITE SENASIR UAF-TTES-0015/2017</t>
  </si>
  <si>
    <t>S08808720004</t>
  </si>
  <si>
    <t>J03200600002</t>
  </si>
  <si>
    <t>A:00099021001 DEVOLUCION RETENCION DE DESCUENTOS EFECTUADOS POR RECUPERACION DEL P.R.A. (PAGO DE REPARTO ANTICIPADO), CORRESPONDIENTE AL MES DE ENERO/2017. S/G. CITE SENASIR UAF-TTES-0016/2017</t>
  </si>
  <si>
    <t>G03893960002</t>
  </si>
  <si>
    <t>TRANSFERENCIA DEL EXTERIOR SEGUN MJE.SWIFT NOS.2701-2694 DE FECHA 01/03/2017 ORDENANTE: PERMANENT MSSN OF BOLIVIA TO THE UN STATE OF BOLIVIA TO THE UNITED REF:DEVOLUCION DE SALDOS GASTOS DE FUNCIONAMIENTO LIB. 00099021001 TGN-RECURSOS ORDINARIOS (3987)</t>
  </si>
  <si>
    <t>G03893970001</t>
  </si>
  <si>
    <t>COBRO COSTOS DE PAPELERIA SEGUN TRANSFERENCIA DEL EXTERIOR POR ORDEN DE PERMANENT MSSN OF BOLIVIA TO THE UN STATE OF BOLIVIA TO THE UNITED REF:DEVOLUCION DE SALDOS GASTOS DE FUNCIONAMIENTO LIB. 00099021001 TGN-RECURSOS ORDINARIOS (3987)</t>
  </si>
  <si>
    <t>S08811050003</t>
  </si>
  <si>
    <t>'TRANSFERENCIA DE FONDOS||A SOL. DEL MIN,DE ECO Y FIN.PUBL. MEFP/VTCP/DGPOT/UPCFTGN/TR-N°399/2017 DE LA FECHA HRE TSO 1032 REPOSICIÓN DE BOLETAS DE PAGO SOLICITADAS POR VARIAS ENTIDADES CONSIGNADAS EN EL COMPROBANTE DE PAGO N° 18680. DEBITO DE LA LIBRETA 00099021001 COBRO UTILES DE ESCRITORIO.</t>
  </si>
  <si>
    <t>S08812000003</t>
  </si>
  <si>
    <t>'TRANSFERENCIA DE FONDOS||A SOL. DEL MIN,DE ECO Y FIN.PUBL. MEFP/VTCP/DGPOT/UPCFTGN/TR-N°421/2017 DE LA FECHA HRE TSO 1045 REPOSICION DE BOLETAS DE PAGO SOLICITADAS POR VARIAS ENTIDADES CONSIGNADAS EN EL COMPROBANTE DE PAGO N° 18681. DEBITO DE LA LIBRETA 00099021001 COBRO UTILES DE ESCRITORIO.</t>
  </si>
  <si>
    <t>Q08084710002</t>
  </si>
  <si>
    <t>NUMERO DE LIBRETA CUT: Cuenta Unica del Tesoro OPERACIÓN E18  TRANSFERENCIA DEL SISTEMA FINANCIERO POR CUENTA DE TERCEROS  A LA CUT Devolucion de aportes en exceso TGN</t>
  </si>
  <si>
    <t>Q08092510002</t>
  </si>
  <si>
    <t>Q08102270002</t>
  </si>
  <si>
    <t>NUMERO DE LIBRETA CUT: 00990201001 OPERACIÓN E18  TRANSFERENCIA DEL SISTEMA FINANCIERO POR CUENTA DE TERCEROS  A LA CUT DEVOLUCION DE EXCEDENTE DE SALARIO MES DICIEMBRE DE 2016</t>
  </si>
  <si>
    <t>Q08102260002</t>
  </si>
  <si>
    <t>NUMERO DE LIBRETA CUT: 00990201001 OPERACIÓN E18  TRANSFERENCIA DEL SISTEMA FINANCIERO POR CUENTA DE TERCEROS  A LA CUT DEVOLUCION DE EXCEDENTE DE SALARIO MES OCTUBRE DE 2016</t>
  </si>
  <si>
    <t>Q08109340002</t>
  </si>
  <si>
    <t>NUMERO DE LIBRETA CUT: 00099021001 OPERACIÓN E18  TRANSFERENCIA DEL SISTEMA FINANCIERO POR CUENTA DE TERCEROS  A LA CUT DESCUENTO COBRO INDEBIDO R026-99-RP PERIODO FEB 2017</t>
  </si>
  <si>
    <t>Q08109410002</t>
  </si>
  <si>
    <t>NUMERO DE LIBRETA CUT: 00099021001 OPERACIÓN E18  TRANSFERENCIA DEL SISTEMA FINANCIERO POR CUENTA DE TERCEROS  A LA CUT PAGO INDEBIDO -RP FEBRERO 2017</t>
  </si>
  <si>
    <t>S08815980002</t>
  </si>
  <si>
    <t>'TRANSFERENCIA DE FONDOS DE DPTOS.DE ENCAJE LEGAL DEL SISTEMA FINANCIERO A DPTOS.CTES.DEL SECTOR PUBLICO S/G CITE' BUN/0171/17||DE LA FECHA (HRE-TSO-1096). A SOLIC.MEFP, REVERS.FONDOS P/ERROR EN MONTO DE TRANS.ELEC.DE F.08-03-2017,LIBRETA 00099021001;BUN.</t>
  </si>
  <si>
    <t>S08816020002</t>
  </si>
  <si>
    <t>'TRANSFERENCIA DE FONDOS DE DPTOS.DE ENCAJE LEGAL DEL SISTEMA FINANCIERO A DPTOS.CTES.DEL SECTOR PUBLICO S/G CITE' BUN/0169/17||DE LA FECHA (HRE-TSO-1097). A SOLIC.MEFP; REVERSION POR ERROR EN MONTO DE LA TRANSF.ELECT. DE F.08/03/2017; LIB.00099021001; BUN</t>
  </si>
  <si>
    <t>Q08109310002</t>
  </si>
  <si>
    <t>NUMERO DE LIBRETA CUT: 00099021001 OPERACIÓN E18  TRANSFERENCIA DEL SISTEMA FINANCIERO POR CUENTA DE TERCEROS  A LA CUT PAGO ADELANTADO PRA-RP FEBRERO 2017</t>
  </si>
  <si>
    <t>S08816900002</t>
  </si>
  <si>
    <t>||TRANSFERENCIA A LA CUENTA UNICA DEL TESORO IMPORTE RETENIDO A WALTER ABRAHAM PEREZ ALANDIA POR REMUNERACIÓN MÁXIMA CORRESPONDIENTE AL MES DE FEBRERO/2017 - LIBRETA N° 00990201001, SEGÚN DOCUMENTOS ADJUNTOS Y "ROC" N° 189/2017 DEL DCR. TRANSFERENCIA POR REMUNERACIÓN MÁXIMA WALTER ALANDIA - FEBRERO/2017 LIBRETA N° 00990201001</t>
  </si>
  <si>
    <t>Q08121660002</t>
  </si>
  <si>
    <t>NUMERO DE LIBRETA CUT: Cuenta Unica del Tesoro OPERACIÓN E18  TRANSFERENCIA DEL SISTEMA FINANCIERO POR CUENTA DE TERCEROS  A LA CUT Devolucion de pagos CC no cobrados por afiliados Civiles y Militares correspondientes al periodo Septiembre 2016</t>
  </si>
  <si>
    <t>Q08121700002</t>
  </si>
  <si>
    <t>NUMERO DE LIBRETA CUT: Cuenta Unica del Tesoro OPERACIÓN E18  TRANSFERENCIA DEL SISTEMA FINANCIERO POR CUENTA DE TERCEROS  A LA CUT Pago pension por Riesgos Profesionales</t>
  </si>
  <si>
    <t>S08823520003</t>
  </si>
  <si>
    <t>'TRANSFERENCIA DE FONDOS||EN ATENCION A NOTA DEL MIN. DE ECONOMIA Y FINANZAS PUBLICAS MEFP/VTCP/DGPOT/UPCFTGN/TR-N°476/2017 DE LA FECHA (HRE-TSO-1390). DEBITO DE LA LIBRETA NO.00099021001, REPOSICION UTILES DE ESCRITORIO.</t>
  </si>
  <si>
    <t>Q08138390002</t>
  </si>
  <si>
    <t>NUMERO DE LIBRETA CUT: Cuenta Unica del Tesoro OPERACIÓN E18  TRANSFERENCIA DEL SISTEMA FINANCIERO POR CUENTA DE TERCEROS  A LA CUT Devolucion de Aportes en exceso Gobierno Autonomo Departamental de Potosi</t>
  </si>
  <si>
    <t>G04046160002</t>
  </si>
  <si>
    <t>TRANSFERENCIA DEL EXTERIOR SEGUN SWIFT NOS.3938-3937 DE FECHA 21/03/2017 ORDENANTE: EMBASSY OF THE PLURINATIONALSTATE OF BOLIVIA-WASHINGTON REF:DEVOLUCION SALDOS GASTOS DE FUNCIONAMIENTO 2016 LIB. 00099021001 TGN-RECURSOS ORDINARIOS (3987)</t>
  </si>
  <si>
    <t>G04046170001</t>
  </si>
  <si>
    <t>COBRO COSTOS DE PAPELERIA SEGUN TRANSFERENCIA DEL EXTERIOR POR ORDEN DE EMBASSY OF THE PLURINATIONALSTATE OF BOLIVIA-WASHINGTON REF:DEVOLUCION SALDOS GASTOS DE FUNCIONAMIENTO 2016 LIB. 00099021001 TGN-RECURSOS ORDINARIOS (3987)</t>
  </si>
  <si>
    <t>J03212590002</t>
  </si>
  <si>
    <t>A:00099021001 A requerimiento de la Unidad de Administracion e Informacion Salarial (UAIS), con nota interna CITE: MEFP/VTCP/DGPOT/UAIS/N 1636/2017, en la cual solicita la reposicion de Boletas de Pago consignadas en el Comprobante de Pago N 18683.</t>
  </si>
  <si>
    <t>Q08170980002</t>
  </si>
  <si>
    <t>NUMERO DE LIBRETA CUT: Cuenta Unica del Tesoro OPERACIÓN E18  TRANSFERENCIA DEL SISTEMA FINANCIERO POR CUENTA DE TERCEROS  A LA CUT Devolucion de Aportes en Exceso TGN - Desacreditacion de aportes</t>
  </si>
  <si>
    <t>J03213770002</t>
  </si>
  <si>
    <t>A:00099021001 DEVOLUCION RETENCION DE DESCUENTOS EFECTUADOS POR CONVENIOS DE COMPENSACION DE COTIZACIONES CON SEGUROS PROVIDA S.A., CORRESPONDIENTE AL MES DE ENERO/2017 Y AGUINALDO 2013 AL 2016. S/G. CITE SENASIR UAF-TTES 0018/2017.</t>
  </si>
  <si>
    <t>J03213780002</t>
  </si>
  <si>
    <t>A:00099021001 DEVOLUCION RETENCION DE DESCUENTOS EFECTUADOS POR CONVENIOS DE COMPENSACION DE COTIZACIONES CON LA VITALICIA SEGUROS Y REASEGUROS DE VIDA S.A., CORRESPONDIENTE AL MES DE ENERO/2017 Y AGUINALDO 2016. S/G. CITE SENASIR UAF-TTES 0019/2017.</t>
  </si>
  <si>
    <t>J03213790002</t>
  </si>
  <si>
    <t>A:00099021001 DEVOLUCION RETENCION DE DESCUENTOS EFECTUADOS POR CONVENIOS DE COMPENSACION DE COTIZACIONES CON FUTURO DE BOLIVIA AFP S.A., CORRESPONDIENTE AL MES DE ENERO/2017 Y AGUINALDO 2009, 2013 AL 2016. S/G. CITE SENASIR UAF-TTES 0020/2017.</t>
  </si>
  <si>
    <t>J03213800002</t>
  </si>
  <si>
    <t>A:00099021001 DEVOLUCION RETENCION DE DESCUENTOS EFECTUADOS POR CONVENIOS DE COMPENSACION DE COTIZACIONES CON BBVA PREVISION AFP, CORRESPONDIENTE AL MES DE ENERO/2017 Y AGUINALDO 2007, 2012 AL 2016. S/G. CITE SENASIR UAF-TTES 0021/2017.</t>
  </si>
  <si>
    <t>J03213810002</t>
  </si>
  <si>
    <t>A:00099021001 DEVOLUCION RETENCION DE DESCUENTOS EFECTUADOS POR COBROS Y PAGOS INDEBIDOS, CORRESPONDIENTE AL MES DE FEBRERO/2017, S/G. CITE SENASIR UAF-TTES 0022/2017.</t>
  </si>
  <si>
    <t>J03213820002</t>
  </si>
  <si>
    <t>A:00099021001 DEVOLUCION RETENCION DE DESCUENTOS EFECTUADOS POR RECUPERACION DEL P.R.A. (PAGO DE REPARTO ANTICIPADO), CORRESPONDIENTE AL MES DE FEBRERO/2017, S/G. CITE SENASIR UAF-TTES 0023/2017.</t>
  </si>
  <si>
    <t>Q08177460002</t>
  </si>
  <si>
    <t>NUMERO DE LIBRETA CUT: Cuenta Unica del Tesoro OPERACIÓN E18  TRANSFERENCIA DEL SISTEMA FINANCIERO POR CUENTA DE TERCEROS  A LA CUT Devolucion de Aportes en exceso TGN-MEFP-VTCP-DGPOT-UAIS-NI7551-2016</t>
  </si>
  <si>
    <t>Q08177490002</t>
  </si>
  <si>
    <t>NUMERO DE LIBRETA CUT: Cuenta Unica del Tesoro OPERACIÓN E18  TRANSFERENCIA DEL SISTEMA FINANCIERO POR CUENTA DE TERCEROS  A LA CUT Devolucion de pagos CC no cobrados por afiliados Civiles y Militares correspondiente al periodo Octubre 2016</t>
  </si>
  <si>
    <t>S08830720003</t>
  </si>
  <si>
    <t>'TRANSFERENCIA DE FONDOS||A SOL. DEL MIN,DE ECO Y FIN.PUBL. MEFP/VTCP/DGPOT/UPCFTGN/TR-N°559/2017 DE LA FECHA HRE TSO 1507 REPOSICION DE BOLETAS DE PAGO CORRESP. AL SENASIR Y VARIAS ENTIDADES DETALLADAS EN LOS COMPROBANTES DE PAGOS NROS. 71483, 71482, 71481 Y 71480. DEBITO DE LA LIBRETA 00099021001 COBRO UTILES DE ESCRITORIO.</t>
  </si>
  <si>
    <t>S08830800003</t>
  </si>
  <si>
    <t>'TRANSFERENCIA DE FONDOS||EN ATENCION A NOTA DEL MIN. DE ECONOMIA Y FINANZAS PUBLICAS MEFP/VTCP/DGPOT/UPCFTGN/TR-N°560/2017 DE LA FECHA (HRE-TSO-1508) DEBITO DE LA LIBRETA  N° 00099021001, REPOSICIÓN ÚTILES DE ESCRITORIO</t>
  </si>
  <si>
    <t>E00457380001</t>
  </si>
  <si>
    <t>S08835950002</t>
  </si>
  <si>
    <t>||TRANSFERENCIA DE FONDOS S/G. FORMULARIO, CITE' BUN0217/17 DE LA FECHA (HRE-TSO-1553). DEVOLUCION DE SUELDOS PAGADOS EN DEMASIA MES NOVIEMBRE 2016, FUNCIONARIA :MORALES JURADO LISANDRA. EN CUMPLIMIENTO AL D.S. N°1134 EN SU ART.21. A SOLICITUD DEL UAJMS; LIBRETA 00099021001; BUN.</t>
  </si>
  <si>
    <t>S08837830004</t>
  </si>
  <si>
    <t>J03215880002</t>
  </si>
  <si>
    <t>A:00099021001 A requerimiento de la Unidad de Administracion e Informacion Salarial (UAIS), con nota interna CITE: MEFP/VTCP/DGPOT/UAIS/N 1846/2017, en la cual solicita la reversion definitiva de las boletas consignadas en el Comprobante de Pago N 18685.</t>
  </si>
  <si>
    <t>O14797120002</t>
  </si>
  <si>
    <t>O14801080002</t>
  </si>
  <si>
    <t>O14801210002</t>
  </si>
  <si>
    <t>00099021001 DEPOSITO DE EFECTIVO, DEPOSITANTE: SENASIR-IRMA MENESES VDA. DE ALDUNATE, CONCEPTO: DEVOLUCION A SENASIR, CUENTA DE DEPOSITO: CUENTA UNICA DEL TESORO</t>
  </si>
  <si>
    <t>O14801250002</t>
  </si>
  <si>
    <t>00099021001 DEPOSITO DE EFECTIVO, DEPOSITANTE: UMSA-ESTEBAN TICONA ALEJO, CONCEPTO: DEVOLUCION FEBRERO 2017, CUENTA DE DEPOSITO: CUENTA UNICA DEL TESORO</t>
  </si>
  <si>
    <t>O14801310002</t>
  </si>
  <si>
    <t>00099021001 DEPOSITO DE EFECTIVO, DEPOSITANTE: PAOLA ANDREA GARCIA PANDO, CONCEPTO: DEVOLUCION SALARIO - DIC 2016, CUENTA DE DEPOSITO: CUENTA UNICA DEL TESORO</t>
  </si>
  <si>
    <t>O14801870002</t>
  </si>
  <si>
    <t>00099021001 DEPOSITO DE EFECTIVO, DEPOSITANTE: RAIMUNDO ANGEL FERRUFINO EDUARDO, CONCEPTO: DEVOLUCION, CUENTA DE DEPOSITO: CUENTA UNICA DEL TESORO</t>
  </si>
  <si>
    <t>O14801910002</t>
  </si>
  <si>
    <t>00099021001 DEPOSITO DE EFECTIVO, DEPOSITANTE: MARTIN YAHUASI MAMANI, CONCEPTO: ACUERDO PLAN DE PAGOS SENASIR, CUENTA DE DEPOSITO: CUENTA UNICA DEL TESORO</t>
  </si>
  <si>
    <t>O14802040002</t>
  </si>
  <si>
    <t>00099021001 DEPOSITO DE EFECTIVO, DEPOSITANTE: PATRICIA HANDAL ACHA-SENASIR, CONCEPTO: DOBLE PERCEPCION, CUENTA DE DEPOSITO: CUENTA UNICA DEL TESORO</t>
  </si>
  <si>
    <t>O14802350002</t>
  </si>
  <si>
    <t>00099021001 DEPOSITO DE EFECTIVO, DEPOSITANTE: VICENTE WALDO AGUIRRE TARQUINO, CONCEPTO: DEVOLUCION FEBRERO 2017, CUENTA DE DEPOSITO: CUENTA UNICA DEL TESORO</t>
  </si>
  <si>
    <t>O14802500002</t>
  </si>
  <si>
    <t>00099021001 DEPOSITO DE EFECTIVO, DEPOSITANTE: ROBERTO MARTIN ZELAYA SANCHEZ, CONCEPTO: REVERSION AL PREVENTIVO N° 86, CUENTA DE DEPOSITO: CUENTA UNICA DEL TESORO</t>
  </si>
  <si>
    <t>O14803770002</t>
  </si>
  <si>
    <t>00099021001 DEPOSITO DE EFECTIVO, DEPOSITANTE: IRIS GUTIERREZ-MINISTERIO DE DEPORTES, CONCEPTO: DEV. SALDOS NO EJECUTADOS FONDOS EN AVANCE COPA ESTADO PLURINACIONAL, CUENTA DE DEPOSITO: CUENTA UNICA DEL TESORO</t>
  </si>
  <si>
    <t>O14805310002</t>
  </si>
  <si>
    <t>00099021001 DEPOSITO DE EFECTIVO, DEPOSITANTE: AIDA M. VDA DE ROSSO, CONCEPTO: CONVENIO DE PAGO 009.16, CUENTA DE DEPOSITO: CUENTA UNICA DEL TESORO</t>
  </si>
  <si>
    <t>O14805320002</t>
  </si>
  <si>
    <t>00099021001 DEPOSITO DE EFECTIVO, DEPOSITANTE: DELMA PILAR TERRAZAS TROCHE, CONCEPTO: DOBLE PERCEPCION, CUENTA DE DEPOSITO: CUENTA UNICA DEL TESORO</t>
  </si>
  <si>
    <t>O14805950002</t>
  </si>
  <si>
    <t>00099021001 DEPOSITO DE EFECTIVO, DEPOSITANTE: FELIPA AYALA DE NINAHUANCA, CONCEPTO: COBRO INDEVIDO, CUENTA DE DEPOSITO: CUENTA UNICA DEL TESORO</t>
  </si>
  <si>
    <t>O14806000002</t>
  </si>
  <si>
    <t>00099021001 DEPOSITO DE EFECTIVO, DEPOSITANTE: C.A.E. 1 "LOPEZ" TCNL DEM-MARCO ANTONIO GOMEZ VACA, CONCEPTO: REVERSION COMBUSTIBLE, CUENTA DE DEPOSITO: CUENTA UNICA DEL TESORO</t>
  </si>
  <si>
    <t>O14806210002</t>
  </si>
  <si>
    <t>00099021001 DEPOSITO DE EFECTIVO, DEPOSITANTE: OSCAR NIGOEVIC HEREDIA, CONCEPTO: DEVOLUCION DEMASIA HABERES POR MAXIMA REMUNERACION SECTOR PUBLICO, CUENTA DE DEPOSITO: CUENTA UNICA DEL TESORO</t>
  </si>
  <si>
    <t>O14806670002</t>
  </si>
  <si>
    <t>00099021001 DEPOSITO DE EFECTIVO, DEPOSITANTE: LUIS RAMIRO VILLARROEL LOZADA MIN. DE DEPORTES, CONCEPTO: DEVOLUCION DE FONDOS EN AVANCE NO UTILIZADOS COPA ESTADO PLURINACIONAL DE BOLIVIA, CUENTA DE DEPOSITO: CUENTA UNICA DEL TESORO</t>
  </si>
  <si>
    <t>O14806750002</t>
  </si>
  <si>
    <t>00099021001 DEPOSITO DE EFECTIVO, DEPOSITANTE: JULIA RAMIREZ HERRERA, CONCEPTO: DOBLE PERCEPCION, CUENTA DE DEPOSITO: CUENTA UNICA DEL TESORO</t>
  </si>
  <si>
    <t>O14807700002</t>
  </si>
  <si>
    <t>00099021001 DEPOSITO DE EFECTIVO, DEPOSITANTE: MARKO MACHICAO BANKOVIC, CONCEPTO: DEVOLUCION DE PASAJES AEREOS GESTION 2015-2016 DE MARKO MARCELO MACHICAO BANKOVIC, CUENTA DE DEPOSITO: CUENTA UNICA DEL TESORO</t>
  </si>
  <si>
    <t>O14808120002</t>
  </si>
  <si>
    <t>00099021001 DEPOSITO DE EFECTIVO, DEPOSITANTE: LUIS OROZCO, CONCEPTO: DEV. SALDOS NO EJECUTADOS FONDOS EN AVANCE COPA ESTADO PLURINACIONAL, CUENTA DE DEPOSITO: CUENTA UNICA DEL TESORO</t>
  </si>
  <si>
    <t>B14810410002</t>
  </si>
  <si>
    <t>00099021001 DEP.DE CHEQ.AJENOS,RET.DE CAM.,CONCEPTO: ANULACION DE CHEQUE Nº 17828 DEV SALDO PAGO POR PASANTIA SEPTIEMBRE 2016,DEP.: SENASIR , PROCEDENCIA: BANCO UNION S.A., CHEQUE: 18065, FECHA DE EMISION:23/02/2017</t>
  </si>
  <si>
    <t>O14809980002</t>
  </si>
  <si>
    <t>00099021001 DEPOSITO DE EFECTIVO, DEPOSITANTE: JUAN CARLOS FERNANDEZ PALACIOS, CONCEPTO: FONDOS EN AVANCE COMPRA DE COMBUSTIBLE, CUENTA DE DEPOSITO: CUENTA UNICA DEL TESORO</t>
  </si>
  <si>
    <t>O14810060002</t>
  </si>
  <si>
    <t>00099021001 DEPOSITO DE EFECTIVO, DEPOSITANTE: CARLOS RAMIREZ DIAZ, CONCEPTO: DEVOLUCION DE VIATICOS, CUENTA DE DEPOSITO: CUENTA UNICA DEL TESORO</t>
  </si>
  <si>
    <t>O14810660002</t>
  </si>
  <si>
    <t>00099021001 DEPOSITO DE EFECTIVO, DEPOSITANTE: ARMANDO ALEJANDRO MONTESINOS NUÑEZ, CONCEPTO: DEVOLUCION, CUENTA DE DEPOSITO: CUENTA UNICA DEL TESORO</t>
  </si>
  <si>
    <t>O14810890002</t>
  </si>
  <si>
    <t>00099021001 DEPOSITO DE EFECTIVO, DEPOSITANTE: CARPIO JIMENEZ MARIO CHRISTIAN, CONCEPTO: DEVOLUCION DE VIATICOS, CUENTA DE DEPOSITO: CUENTA UNICA DEL TESORO</t>
  </si>
  <si>
    <t>O14810910002</t>
  </si>
  <si>
    <t>00099021001 DEPOSITO DE EFECTIVO, DEPOSITANTE: GIOVANNY BALTAZAR MAYGUA CHAVEZ, CONCEPTO: DEVOLUCION DE VIATICOS, CUENTA DE DEPOSITO: CUENTA UNICA DEL TESORO</t>
  </si>
  <si>
    <t>O14810950002</t>
  </si>
  <si>
    <t>00099021001 DEPOSITO DE EFECTIVO, DEPOSITANTE: JOSE QUISPE GUTIERREZ, CONCEPTO: DEVOLUCION DE VIATICOS, CUENTA DE DEPOSITO: CUENTA UNICA DEL TESORO</t>
  </si>
  <si>
    <t>O14810970002</t>
  </si>
  <si>
    <t>00099021001 DEPOSITO DE EFECTIVO, DEPOSITANTE: CURMI ROCHA REYNAGA, CONCEPTO: DEVOLUCION DE VIATICOS, CUENTA DE DEPOSITO: CUENTA UNICA DEL TESORO</t>
  </si>
  <si>
    <t>O14811000002</t>
  </si>
  <si>
    <t>00099021001 DEPOSITO DE EFECTIVO, DEPOSITANTE: LUIS BRETON BALDELOMAR, CONCEPTO: DEVOLUCION DE VIATICOS, CUENTA DE DEPOSITO: CUENTA UNICA DEL TESORO</t>
  </si>
  <si>
    <t>O14811020002</t>
  </si>
  <si>
    <t>00099021001 DEPOSITO DE EFECTIVO, DEPOSITANTE: VIZMAR GRAGEDA IRIARTE, CONCEPTO: DEVOLUCION DE VIATICOS, CUENTA DE DEPOSITO: CUENTA UNICA DEL TESORO</t>
  </si>
  <si>
    <t>O14811040002</t>
  </si>
  <si>
    <t>00099021001 DEPOSITO DE EFECTIVO, DEPOSITANTE: EDWIN LOPEZ CONDORI, CONCEPTO: DEVOLUCION DE VIATICOS, CUENTA DE DEPOSITO: CUENTA UNICA DEL TESORO</t>
  </si>
  <si>
    <t>O14811210002</t>
  </si>
  <si>
    <t>00099021001 DEPOSITO DE EFECTIVO, DEPOSITANTE: JESUS SALAZAR P, CONCEPTO: DEPÓSITO DUODECIMA DE AGUINALDO, CUENTA DE DEPOSITO: CUENTA UNICA DEL TESORO</t>
  </si>
  <si>
    <t>O14811230002</t>
  </si>
  <si>
    <t>00099021001 DEPOSITO DE EFECTIVO, DEPOSITANTE: MARCO ANTONIO CABRERA CARRILLO, CONCEPTO: DEVOLUCION DE SUELDO DEL MES DE FEBRERO DE 2017, CUENTA DE DEPOSITO: CUENTA UNICA DEL TESORO</t>
  </si>
  <si>
    <t>O14811600002</t>
  </si>
  <si>
    <t>00099021001 DEPOSITO DE EFECTIVO, DEPOSITANTE: SENASIR, CONCEPTO: COMPROMISO DE DEVOLUCION DE DEUDA, CUENTA DE DEPOSITO: CUENTA UNICA DEL TESORO</t>
  </si>
  <si>
    <t>O14811810002</t>
  </si>
  <si>
    <t>00099021001 DEPOSITO DE EFECTIVO, DEPOSITANTE: MARTIN RAUL SILVESTRE RAMON DIAZ ROMERO HERNANDEZ, CONCEPTO: DEVOLUCION POR DUODECIMAS DE AGUINALDO - SENASIR, CUENTA DE DEPOSITO: CUENTA UNICA DEL TESORO</t>
  </si>
  <si>
    <t>O14811840002</t>
  </si>
  <si>
    <t>00099021001 DEPOSITO DE EFECTIVO, DEPOSITANTE: REMIGIA CHAMBI DE CALLIZAYA, CONCEPTO: COBRO INDEBIDO POR NUEVAS NUPCIAS, CUENTA DE DEPOSITO: CUENTA UNICA DEL TESORO</t>
  </si>
  <si>
    <t>O14812320002</t>
  </si>
  <si>
    <t>00099021001 DEPOSITO DE EFECTIVO, DEPOSITANTE: GROBER MENDOZA SILLERICO, CONCEPTO: VIATICO, CUENTA DE DEPOSITO: CUENTA UNICA DEL TESORO</t>
  </si>
  <si>
    <t>O14812330002</t>
  </si>
  <si>
    <t>00099021001 DEPOSITO DE EFECTIVO, DEPOSITANTE: FELIPA QUISPE VDA DE SALCEDO CI. 2540497L.P, CONCEPTO: COBROS INDEVIDOS - DEVOLUCION, CUENTA DE DEPOSITO: CUENTA UNICA DEL TESORO</t>
  </si>
  <si>
    <t>O14812380002</t>
  </si>
  <si>
    <t>00099021001 DEPOSITO DE EFECTIVO, DEPOSITANTE: DIEGO CRUZ BARRA, CONCEPTO: DEVOLUCION DE PASAJES, CUENTA DE DEPOSITO: CUENTA UNICA DEL TESORO</t>
  </si>
  <si>
    <t>O14812680002</t>
  </si>
  <si>
    <t>00099021001 DEPOSITO DE EFECTIVO, DEPOSITANTE: ALBERTO SOLIZ VALDEZ CI. 2257270LP., CONCEPTO: DOBLE PERCEPCION, CUENTA DE DEPOSITO: CUENTA UNICA DEL TESORO</t>
  </si>
  <si>
    <t>O14812850002</t>
  </si>
  <si>
    <t>00099021001 DEPOSITO DE EFECTIVO, DEPOSITANTE: GROVER MARCO LOA SEGURA, CONCEPTO: DEVOLUCION PASAJES, CUENTA DE DEPOSITO: CUENTA UNICA DEL TESORO</t>
  </si>
  <si>
    <t>O14813390002</t>
  </si>
  <si>
    <t>00099021001 DEPOSITO DE EFECTIVO, DEPOSITANTE: CARLOS SERGIO CHAVEZ COPA, CONCEPTO: REVERSION DE PASAJES, CUENTA DE DEPOSITO: CUENTA UNICA DEL TESORO</t>
  </si>
  <si>
    <t>O14814830002</t>
  </si>
  <si>
    <t>00099021001 DEPOSITO DE EFECTIVO, DEPOSITANTE: JUAN CARLOS FERNANDEZ PALACIOS, CONCEPTO: ALIMENTACION Y OTROS SIMILARES - SANTA CRUZ MONTEAGUDO, CUENTA DE DEPOSITO: CUENTA UNICA DEL TESORO</t>
  </si>
  <si>
    <t>O14815030002</t>
  </si>
  <si>
    <t>00099021001 DEPOSITO DE EFECTIVO, DEPOSITANTE: CESAR JACINTO GUZMAN PEÑARRIETA, CONCEPTO: REVERSION POR CONCEPTO DE VIATICOS ORURO - CURAHUARA - ORURO - GESTION 2016, CUENTA DE DEPOSITO: CUENTA UNICA DEL TESORO</t>
  </si>
  <si>
    <t>O14815250002</t>
  </si>
  <si>
    <t>00099021001 DEPOSITO DE EFECTIVO, DEPOSITANTE: MAMANI CAIHUARA SANTIAGO CI. 1331090, CONCEPTO: DEVOLUCION DE SALARIO EXCEDENTE AL DEL PRESIDENTE DICIEMBRE 2016, CUENTA DE DEPOSITO: CUENTA UNICA DEL TESORO</t>
  </si>
  <si>
    <t>O14815290002</t>
  </si>
  <si>
    <t>00099021001 DEPOSITO DE EFECTIVO, DEPOSITANTE: OPORTO GAMBOA MARCO RAUL CI. 1317561, CONCEPTO: DEVOLUCION DE SALARIO EXCEDENTE AL DEL PRESIDENTE DICIEMBRE 2016, CUENTA DE DEPOSITO: CUENTA UNICA DEL TESORO</t>
  </si>
  <si>
    <t>O14815310002</t>
  </si>
  <si>
    <t>00099021001 DEPOSITO DE EFECTIVO, DEPOSITANTE: BARRIOS VILLA ALFONSO CI. 1253043, CONCEPTO: DEVOLUCION DE SALARIO EXCEDENTE AL DEL PRESIDENTE FEBRERO 2017, CUENTA DE DEPOSITO: CUENTA UNICA DEL TESORO</t>
  </si>
  <si>
    <t>O14815330002</t>
  </si>
  <si>
    <t>00099021001 DEPOSITO DE EFECTIVO, DEPOSITANTE: GUERRA AROZAMEN ANTONIO CI. 1255809, CONCEPTO: DEVOLUCION DE SALARIO EXCEDENTE AL DEL PRESIDENTE FEBRERO 2017, CUENTA DE DEPOSITO: CUENTA UNICA DEL TESORO</t>
  </si>
  <si>
    <t>O14815340002</t>
  </si>
  <si>
    <t>00099021001 DEPOSITO DE EFECTIVO, DEPOSITANTE: GOYTIA MORALES JOSE CI. 1271669, CONCEPTO: DEVOLUCION DE SALARIO EXCEDENTE AL DEL PRESIDENTE FEBRERO 2017, CUENTA DE DEPOSITO: CUENTA UNICA DEL TESORO</t>
  </si>
  <si>
    <t>O14815360002</t>
  </si>
  <si>
    <t>00099021001 DEPOSITO DE EFECTIVO, DEPOSITANTE: FUERTES CALLA PINO BERNARDINO CI. 1283979, CONCEPTO: DEVOLUCION DE SALARIO EXCEDENTE AL DEL PRESIDENTE FEBRERO 2017, CUENTA DE DEPOSITO: CUENTA UNICA DEL TESORO</t>
  </si>
  <si>
    <t>O14815380002</t>
  </si>
  <si>
    <t>00099021001 DEPOSITO DE EFECTIVO, DEPOSITANTE: CALLE ARACENA JOSE MANUEL CI. 1284098, CONCEPTO: DEVOLUCION DE SALARIO EXCEDENTE AL DEL PRESIDENTE FEBRERO 2017, CUENTA DE DEPOSITO: CUENTA UNICA DEL TESORO</t>
  </si>
  <si>
    <t>O14815400002</t>
  </si>
  <si>
    <t>00099021001 DEPOSITO DE EFECTIVO, DEPOSITANTE: TIRADO ENCINAS JOSE CI. 1328741, CONCEPTO: DEVOLUCION DE SALARIO EXCEDENTE AL DEL PRESIDENTE FEBRERO 2017, CUENTA DE DEPOSITO: CUENTA UNICA DEL TESORO</t>
  </si>
  <si>
    <t>O14815410002</t>
  </si>
  <si>
    <t>00099021001 DEPOSITO DE EFECTIVO, DEPOSITANTE: CAMARGO BARRIONUEVO HERNAN CI. 1394844, CONCEPTO: DEVOLUCION DE SALARIO EXCEDENTE AL DEL PRESIDENTE FEBRERO 2017, CUENTA DE DEPOSITO: CUENTA UNICA DEL TESORO</t>
  </si>
  <si>
    <t>O14815440002</t>
  </si>
  <si>
    <t>00099021001 DEPOSITO DE EFECTIVO, DEPOSITANTE: AGUIRRE HAUG ROSA CI. 1616147, CONCEPTO: DEVOLUCION DE SALARIO EXCEDENTE AL DEL PRESIDENTE FEBRERO 2017, CUENTA DE DEPOSITO: CUENTA UNICA DEL TESORO</t>
  </si>
  <si>
    <t>O14815480002</t>
  </si>
  <si>
    <t>00099021001 DEPOSITO DE EFECTIVO, DEPOSITANTE: JORGE QUINTANILLA MONTALVO, CONCEPTO: REVERSION DE PASAJES, CUENTA DE DEPOSITO: CUENTA UNICA DEL TESORO</t>
  </si>
  <si>
    <t>O14815490002</t>
  </si>
  <si>
    <t>00099021001 DEPOSITO DE EFECTIVO, DEPOSITANTE: MORA FERAUDI RUBEN CI. 2216655, CONCEPTO: DEVOLUCION DE SALARIO EXCEDENTE AL DEL PRESIDENTE FEBRERO 2017, CUENTA DE DEPOSITO: CUENTA UNICA DEL TESORO</t>
  </si>
  <si>
    <t>O14815510002</t>
  </si>
  <si>
    <t>00099021001 DEPOSITO DE EFECTIVO, DEPOSITANTE: SECKO GONZALES HUGO CI. 3682597, CONCEPTO: DEVOLUCION DE SALARIO EXCEDENTE AL DEL PRESIDENTE FEBRERO 2017, CUENTA DE DEPOSITO: CUENTA UNICA DEL TESORO</t>
  </si>
  <si>
    <t>O14815520002</t>
  </si>
  <si>
    <t>00099021001 DEPOSITO DE EFECTIVO, DEPOSITANTE: BRACAMONTE ALANIZ HUMBERTO CI. 5567062, CONCEPTO: DEVOLUCION DE SALARIO EXCEDENTE AL DEL PRESIDENTE FEBRERO 2017, CUENTA DE DEPOSITO: CUENTA UNICA DEL TESORO</t>
  </si>
  <si>
    <t>O14815560002</t>
  </si>
  <si>
    <t>00099021001 DEPOSITO DE EFECTIVO, DEPOSITANTE: BALDIVIESO SAENZ RENE CI. 1328213, CONCEPTO: DEVOLUCION DE SALARIO EXCEDENTE AL DEL PRESIDENTE FEBRERO 2017, CUENTA DE DEPOSITO: CUENTA UNICA DEL TESORO</t>
  </si>
  <si>
    <t>O14816080002</t>
  </si>
  <si>
    <t>00099021001 DEPOSITO DE EFECTIVO, DEPOSITANTE: DEPARTAMENTO SATINADORES, CONCEPTO: REVERSION MONTO NO EJECUTADOS, CUENTA DE DEPOSITO: CUENTA UNICA DEL TESORO</t>
  </si>
  <si>
    <t>O14816110002</t>
  </si>
  <si>
    <t>00099021001 DEPOSITO DE EFECTIVO, DEPOSITANTE: LAUREANA QUISPE VDA DE CANAVIRI, CONCEPTO: COBRO INDEVIDO, CUENTA DE DEPOSITO: CUENTA UNICA DEL TESORO</t>
  </si>
  <si>
    <t>O14816340002</t>
  </si>
  <si>
    <t>00099021001 DEPOSITO DE EFECTIVO, DEPOSITANTE: MIRIAM FLORES CUELLAR, CONCEPTO: DOBLE PERCEPCION, CUENTA DE DEPOSITO: CUENTA UNICA DEL TESORO</t>
  </si>
  <si>
    <t>O14816560002</t>
  </si>
  <si>
    <t>00099021001 DEPOSITO DE EFECTIVO, DEPOSITANTE: JOSE LINARES RAMIREZ, CONCEPTO: DOBLE PERCEPCION, CUENTA DE DEPOSITO: CUENTA UNICA DEL TESORO</t>
  </si>
  <si>
    <t>O14816580002</t>
  </si>
  <si>
    <t>O14816670002</t>
  </si>
  <si>
    <t>00099021001 DEPOSITO DE EFECTIVO, DEPOSITANTE: OPORTO GAMBOA MARCO RAUL CI. 1317561, CONCEPTO: DEVOLUCION DE SALARIO EXEDENTE AL PRESIDENTE . SEPTIEMBRE A NOVIEMBRE 2016, CUENTA DE DEPOSITO: CUENTA UNICA DEL TESORO</t>
  </si>
  <si>
    <t>O14816720002</t>
  </si>
  <si>
    <t>00099021001 DEPOSITO DE EFECTIVO, DEPOSITANTE: MAMANI CAIHUARA SANTIAGO CI. 1331090, CONCEPTO: DEVOLUCION DE SALARIO EXEDENTE AL PRESIDENTE . SEPTIEMBRE A NOVIEMBRE 2016, CUENTA DE DEPOSITO: CUENTA UNICA DEL TESORO</t>
  </si>
  <si>
    <t>O14816770002</t>
  </si>
  <si>
    <t>00099021001 DEPOSITO DE EFECTIVO, DEPOSITANTE: GIOVANA OTTMINA DORIGO VARGAS, CONCEPTO: DOBLE PERCEPCION, CUENTA DE DEPOSITO: CUENTA UNICA DEL TESORO</t>
  </si>
  <si>
    <t>O14817380002</t>
  </si>
  <si>
    <t>00099021001 DEPOSITO DE EFECTIVO, DEPOSITANTE: CLAUDIO CACHI LEIVA 9187647, CONCEPTO: ACT. DPTO. SAT. PASAJES OR-LP-OR, CUENTA DE DEPOSITO: CUENTA UNICA DEL TESORO</t>
  </si>
  <si>
    <t>O14819720002</t>
  </si>
  <si>
    <t>00099021001 DEPOSITO DE EFECTIVO, DEPOSITANTE: YOLANDA LILIANA GONZALES RIOS, CONCEPTO: DEVOLUCION DE HABERES ENERO, CUENTA DE DEPOSITO: CUENTA UNICA DEL TESORO</t>
  </si>
  <si>
    <t>O14819730002</t>
  </si>
  <si>
    <t>00099021001 DEPOSITO DE EFECTIVO, DEPOSITANTE: YOLANDA LILIANA GONZALES RIOS, CONCEPTO: DEVOLUCION DE HABERES FEBRERO, CUENTA DE DEPOSITO: CUENTA UNICA DEL TESORO</t>
  </si>
  <si>
    <t>O14820290002</t>
  </si>
  <si>
    <t>00099021001 DEPOSITO DE EFECTIVO, DEPOSITANTE: EMILIO VILLA PANIAGUA, CONCEPTO: DEVOLUCION POR CONCEPTO DE VIATICOS, CUENTA DE DEPOSITO: CUENTA UNICA DEL TESORO</t>
  </si>
  <si>
    <t>O14820960002</t>
  </si>
  <si>
    <t>00099021001 DEPOSITO DE EFECTIVO, DEPOSITANTE: JOSE LUIS ZEGARRA MALDONADO, CONCEPTO: REVERSION SALARIAL (MES MARZO/17 1 DIA: 01-03-17), CUENTA DE DEPOSITO: CUENTA UNICA DEL TESORO</t>
  </si>
  <si>
    <t>O14821340002</t>
  </si>
  <si>
    <t>00099021001 DEPOSITO DE EFECTIVO, DEPOSITANTE: IVAN RAMIRO ORTIZ BRAVO, CONCEPTO: DEVOLUCION DE PASAJES, CUENTA DE DEPOSITO: CUENTA UNICA DEL TESORO</t>
  </si>
  <si>
    <t>O14821470002</t>
  </si>
  <si>
    <t>00099021001 DEPOSITO DE EFECTIVO, DEPOSITANTE: MATILDE FLORES DE PAREDES, CONCEPTO: COBRO INDEBIDO - GASTOS JUDICIALES, CUENTA DE DEPOSITO: CUENTA UNICA DEL TESORO</t>
  </si>
  <si>
    <t>O14824390002</t>
  </si>
  <si>
    <t>00099021001 DEPOSITO DE EFECTIVO, DEPOSITANTE: HERVIN MIGUEL DURAN CONDORI, CONCEPTO: DEVOLUCION PAGO DE HABERES FEBRERO 2017, CUENTA DE DEPOSITO: CUENTA UNICA DEL TESORO</t>
  </si>
  <si>
    <t>O14824770002</t>
  </si>
  <si>
    <t>O14825310002</t>
  </si>
  <si>
    <t>00099021001 DEPOSITO DE EFECTIVO, DEPOSITANTE: WILSON OSCAR MACHACA ALEJO CI. 6072735 LP., CONCEPTO: CARGO DE CUENTA SIGEP SIN DESCARGO GESTION 2016, CUENTA DE DEPOSITO: CUENTA UNICA DEL TESORO</t>
  </si>
  <si>
    <t>O14825430002</t>
  </si>
  <si>
    <t>00099021001 DEPOSITO DE EFECTIVO, DEPOSITANTE: ELISEO HIDALGO CHAVEZ, CONCEPTO: REVERSION DE PASAJES NO EJECUTADOS, CUENTA DE DEPOSITO: CUENTA UNICA DEL TESORO</t>
  </si>
  <si>
    <t>O14825470002</t>
  </si>
  <si>
    <t>00099021001 DEPOSITO DE EFECTIVO, DEPOSITANTE: IRENE BALLADARES VELASQUEZ, CONCEPTO: DEVOLUCIÓN AL SENASIR COACTIVO SOCIAL, CUENTA DE DEPOSITO: CUENTA UNICA DEL TESORO</t>
  </si>
  <si>
    <t>O14826040002</t>
  </si>
  <si>
    <t>00099021001 DEPOSITO DE EFECTIVO, DEPOSITANTE: RUBEN AYZACAYO BERRIOS, CONCEPTO: REVERSION HABERES DICIEMBRE 2016, CUENTA DE DEPOSITO: CUENTA UNICA DEL TESORO</t>
  </si>
  <si>
    <t>B14828600002</t>
  </si>
  <si>
    <t>00099021001 DEP.DE CHEQ.AJENOS,RET.DE CAM.,CONCEPTO: DEVOLUCION COBRO INDEVIDO SR. CASSAL MAIRE ALBERTO REGIONAL TARIJA,DEP.: SENASIR , PROCEDENCIA: BANCO UNION S.A., CHEQUE: 7397, FECHA DE EMISION:08/03/2017</t>
  </si>
  <si>
    <t>O14828510002</t>
  </si>
  <si>
    <t>00099021001 DEPOSITO DE EFECTIVO, DEPOSITANTE: IGNACIA LOLA AQUINO DE CHOQUE, CONCEPTO: DUODECIMAS DE AGUINALDO DE LA SRA ANTONIA CALDERON VDA DE AQUINO, CUENTA DE DEPOSITO: CUENTA UNICA DEL TESORO</t>
  </si>
  <si>
    <t>O14828520002</t>
  </si>
  <si>
    <t>00099021001 DEPOSITO DE EFECTIVO, DEPOSITANTE: FLORINDA SULLA CANI RAMOS, CONCEPTO: REVERSIÓN PARCIAL DE SUELDO, CUENTA DE DEPOSITO: CUENTA UNICA DEL TESORO</t>
  </si>
  <si>
    <t>O14828580002</t>
  </si>
  <si>
    <t>00099021001 DEPOSITO DE EFECTIVO, DEPOSITANTE: PAULO CESAR VELASQUEZ CAMACHO, CONCEPTO: REVERSION PASAJES Y VIATICOS EJERCITO, CUENTA DE DEPOSITO: CUENTA UNICA DEL TESORO</t>
  </si>
  <si>
    <t>O14829030002</t>
  </si>
  <si>
    <t>00099021001 DEPOSITO DE EFECTIVO, DEPOSITANTE: SEDES LA PAZ - FELICIANO VARAS GUTIERREZ, CONCEPTO: HABERES OCTUBRE 2016, CUENTA DE DEPOSITO: CUENTA UNICA DEL TESORO</t>
  </si>
  <si>
    <t>O14829210002</t>
  </si>
  <si>
    <t>00099021001 DEPOSITO DE EFECTIVO, DEPOSITANTE: CECILIA EROSTEGUI REVILLA, CONCEPTO: DEVOLUCIÓN DE PASAJES EN FECHAS POSTERIORES A LA FECHA DE SALIDA, CUENTA DE DEPOSITO: CUENTA UNICA DEL TESORO</t>
  </si>
  <si>
    <t>O14829220002</t>
  </si>
  <si>
    <t>00099021001 DEPOSITO DE EFECTIVO, DEPOSITANTE: FRANZ EDUARDO RODRIGUEZ ENCINAS, CONCEPTO: REVERSIÓN, CUENTA DE DEPOSITO: CUENTA UNICA DEL TESORO</t>
  </si>
  <si>
    <t>O14829370002</t>
  </si>
  <si>
    <t>00099021001 DEPOSITO DE EFECTIVO, DEPOSITANTE: FREDDY WALTER FERNANDEZ ARANDA, CONCEPTO: DEVOLUCIÓN DE VIÁTICOS ASIGNACIÓN, CUENTA DE DEPOSITO: CUENTA UNICA DEL TESORO</t>
  </si>
  <si>
    <t>O14829570002</t>
  </si>
  <si>
    <t>00099021001 DEPOSITO DE EFECTIVO, DEPOSITANTE: HUGO PABLO KANTUTA COLQUE, CONCEPTO: DEPÓSITO POR CONCEPTO DE COBRO INDEBIDO, CUENTA DE DEPOSITO: CUENTA UNICA DEL TESORO</t>
  </si>
  <si>
    <t>O14829690002</t>
  </si>
  <si>
    <t>00099021001 DEPOSITO DE EFECTIVO, DEPOSITANTE: CRISTHIAN VICENTE POMA MARTINEZ, CONCEPTO: DEP. DE REVERSION, CUENTA DE DEPOSITO: CUENTA UNICA DEL TESORO</t>
  </si>
  <si>
    <t>O14830080002</t>
  </si>
  <si>
    <t>00099021001 DEPOSITO DE EFECTIVO, DEPOSITANTE: HECTOR BASTO RODRIGUEZ, CONCEPTO: PASAJES, CUENTA DE DEPOSITO: CUENTA UNICA DEL TESORO</t>
  </si>
  <si>
    <t>O14830100002</t>
  </si>
  <si>
    <t>00099021001 DEPOSITO DE EFECTIVO, DEPOSITANTE: CARLOS RUCK ARZABE, CONCEPTO: PASAJES, CUENTA DE DEPOSITO: CUENTA UNICA DEL TESORO</t>
  </si>
  <si>
    <t>O14830110002</t>
  </si>
  <si>
    <t>O14830130002</t>
  </si>
  <si>
    <t>O14830150002</t>
  </si>
  <si>
    <t>O14830510002</t>
  </si>
  <si>
    <t>00099021001 DEPOSITO DE EFECTIVO, DEPOSITANTE: SANDRA BEATRIZ DORIA MEDINA RIVERA, CONCEPTO: EXCESO DE HABERES: FEBRERO, MARZO, ABRIL 2016, CUENTA DE DEPOSITO: CUENTA UNICA DEL TESORO</t>
  </si>
  <si>
    <t>O14830690002</t>
  </si>
  <si>
    <t>00099021001 DEPOSITO DE EFECTIVO, DEPOSITANTE: ALBERTO ROMAN AYMAYA, CONCEPTO: DEVOLUCION DE SALDO SERVICIO DE REFRIGERIO MES ENERO, CUENTA DE DEPOSITO: CUENTA UNICA DEL TESORO</t>
  </si>
  <si>
    <t>O14834140002</t>
  </si>
  <si>
    <t>00099021001 DEPOSITO DE EFECTIVO, DEPOSITANTE: REMEDIOS BLANCA ARUQUIPA QUISPE, CONCEPTO: DEVOLUCION POR TOPE SALARIAL POR MES DE FEBRERO,MARZO,ABRIL Y MAYO DE 2016, CUENTA DE DEPOSITO: CUENTA UNICA DEL TESORO</t>
  </si>
  <si>
    <t>O14834190002</t>
  </si>
  <si>
    <t>00099021001 DEPOSITO DE EFECTIVO, DEPOSITANTE: EDGAR GEMIO ZABALA, CONCEPTO: DEVOLUCION DE FONDOS EN AVANCE COPA DE FUTBOL ESTADO PLURINACIONAL DE BOLIVIA SUB 18, CUENTA DE DEPOSITO: CUENTA UNICA DEL TESORO</t>
  </si>
  <si>
    <t>O14834200002</t>
  </si>
  <si>
    <t>O14834210002</t>
  </si>
  <si>
    <t>O14834220002</t>
  </si>
  <si>
    <t>O14834400002</t>
  </si>
  <si>
    <t>00099021001 DEPOSITO DE EFECTIVO, DEPOSITANTE: MARIA RENE ROJAS, CONCEPTO: DEVOLUCION DE VIATICOS, CUENTA DE DEPOSITO: CUENTA UNICA DEL TESORO</t>
  </si>
  <si>
    <t>O14834510002</t>
  </si>
  <si>
    <t>00099021001 DEPOSITO DE EFECTIVO, DEPOSITANTE: RICARDO QUELCA QUISPE CI. 393399 LP, CONCEPTO: DOBLE PERCEPCION, CUENTA DE DEPOSITO: CUENTA UNICA DEL TESORO</t>
  </si>
  <si>
    <t>O14834590002</t>
  </si>
  <si>
    <t>00099021001 DEPOSITO DE EFECTIVO, DEPOSITANTE: EDGAR ALVARADO VILLARROEL, CONCEPTO: DEVOLUCION DE PASAJES VIAJE AL EXTERIOR, CUENTA DE DEPOSITO: CUENTA UNICA DEL TESORO</t>
  </si>
  <si>
    <t>O14834810002</t>
  </si>
  <si>
    <t>00099021001 DEPOSITO DE EFECTIVO, DEPOSITANTE: JAIME RAUL IZQUIERDO PACHECO, CONCEPTO: ARREGLO DE REVERSION DE BOLETA, CUENTA DE DEPOSITO: CUENTA UNICA DEL TESORO</t>
  </si>
  <si>
    <t>O14834820002</t>
  </si>
  <si>
    <t>O14834830002</t>
  </si>
  <si>
    <t>O14834840002</t>
  </si>
  <si>
    <t>O14834910002</t>
  </si>
  <si>
    <t>00099021001 DEPOSITO DE EFECTIVO, DEPOSITANTE: EDILBERTO PEREDO CARTAGENA, CONCEPTO: DEVOLUCION AGUINALDO 2016, CUENTA DE DEPOSITO: CUENTA UNICA DEL TESORO</t>
  </si>
  <si>
    <t>O14834940002</t>
  </si>
  <si>
    <t>00099021001 DEPOSITO DE EFECTIVO, DEPOSITANTE: EJTO. DE BOLIVIA - HERBERT FLORES CHAVEZ, CONCEPTO: DEVOLUCION POR CONCEPTO DE PASAJES DEL SR. SGTO. 1RA. INF. HERBERT FLORES CHAVEZ, CUENTA DE DEPOSITO: CUENTA UNICA DEL TESORO</t>
  </si>
  <si>
    <t>O14834990002</t>
  </si>
  <si>
    <t>00099021001 DEPOSITO DE EFECTIVO, DEPOSITANTE: TCNL DEM JORGE MARTINEZ PADILLA, CONCEPTO: DEVOLUCION POR CONCEPTO DE PASAJES Y VIATICOS, CUENTA DE DEPOSITO: CUENTA UNICA DEL TESORO</t>
  </si>
  <si>
    <t>O14835000002</t>
  </si>
  <si>
    <t>00099021001 DEPOSITO DE EFECTIVO, DEPOSITANTE: EJTO DE BOLIVIA BROMAK GONZALO KIPPEZ RODRIGUEZ, CONCEPTO: DEVOLUCION POR CONCEPTO DE PASAJES DEL SR. CAP. INF. BROMAK GONZALO KIPPEZ RODRIGUEZ, CUENTA DE DEPOSITO: CUENTA UNICA DEL TESORO</t>
  </si>
  <si>
    <t>O14835010002</t>
  </si>
  <si>
    <t>00099021001 DEPOSITO DE EFECTIVO, DEPOSITANTE: CAP INF JOSE LUIS GUIZADA VEIZAGA, CONCEPTO: DEVOLUCION POR CONCEPTO DE PASAJES, CUENTA DE DEPOSITO: CUENTA UNICA DEL TESORO</t>
  </si>
  <si>
    <t>O14835060002</t>
  </si>
  <si>
    <t>00099021001 DEPOSITO DE EFECTIVO, DEPOSITANTE: TCNL. DEM. RUBEN ANGEL MARTINEZ DELBOY, CONCEPTO: REVERSION DE PASAJES / LP - SUCRE - LP, CUENTA DE DEPOSITO: CUENTA UNICA DEL TESORO</t>
  </si>
  <si>
    <t>O14835080002</t>
  </si>
  <si>
    <t>00099021001 DEPOSITO DE EFECTIVO, DEPOSITANTE: SOF. MY. DEPSS ANTONIO EDWIN TORDOYA REVOLLO, CONCEPTO: REVERSION DE PASAJES / CAMIRI - SCZ - CB - LP - SCZ - CAMIRI, CUENTA DE DEPOSITO: CUENTA UNICA DEL TESORO</t>
  </si>
  <si>
    <t>O14835100002</t>
  </si>
  <si>
    <t>00099021001 DEPOSITO DE EFECTIVO, DEPOSITANTE: SOF.1RO DEPSS WILSON ALARCON AVENDAÑO, CONCEPTO: REVERSION DE VIATICOS MAR / 16, CUENTA DE DEPOSITO: CUENTA UNICA DEL TESORO</t>
  </si>
  <si>
    <t>O14835110002</t>
  </si>
  <si>
    <t>00099021001 DEPOSITO DE EFECTIVO, DEPOSITANTE: SGTO.1RO INF. BAGNER VICTOR NINA QUISPE, CONCEPTO: REVERSION DE SERVICIOS VIATICOS SCZ-LP-SCZ, CUENTA DE DEPOSITO: CUENTA UNICA DEL TESORO</t>
  </si>
  <si>
    <t>O14835120002</t>
  </si>
  <si>
    <t>00099021001 DEPOSITO DE EFECTIVO, DEPOSITANTE: SGTO.1RO.INF. BAGNER VICTOR NINA QUISPE, CONCEPTO: REVERSION DE SERVICIOS VIATICOS SCZ-CAMIRI-EL MARTILLO - IBIBOBO, CUENTA DE DEPOSITO: CUENTA UNICA DEL TESORO</t>
  </si>
  <si>
    <t>O14835130002</t>
  </si>
  <si>
    <t>00099021001 DEPOSITO DE EFECTIVO, DEPOSITANTE: SGTO.1RO MB. WILLY OSCAR BAUTISTA MAMANI, CONCEPTO: REVERSION DE SERV. P // VIATICOS MAR / 16 SCZ- CHARAGUA - SCZ, CUENTA DE DEPOSITO: CUENTA UNICA DEL TESORO</t>
  </si>
  <si>
    <t>O14835150002</t>
  </si>
  <si>
    <t>00099021001 DEPOSITO DE EFECTIVO, DEPOSITANTE: SGTO.1RO.MB. WILLY OSCAR BAUTISTA MAMANI, CONCEPTO: REVERSION DE SERV.P/ VIATICOS MAR/16 SCZ-S.I. VELASCO - SCZ, CUENTA DE DEPOSITO: CUENTA UNICA DEL TESORO</t>
  </si>
  <si>
    <t>O14837190002</t>
  </si>
  <si>
    <t>00099021001 DEPOSITO DE EFECTIVO, DEPOSITANTE: LUIS ALBERTO RIOJA LOVERA CI. 6998375 LP., CONCEPTO: DEVOLUCION DE VIATICOS, CUENTA DE DEPOSITO: CUENTA UNICA DEL TESORO</t>
  </si>
  <si>
    <t>O14837340002</t>
  </si>
  <si>
    <t>00099021001 DEPOSITO DE EFECTIVO, DEPOSITANTE: CESAR ADLID SILES BAZAN, CONCEPTO: DEVOLUCION SABSA - ISAE GESTION 2014, CUENTA DE DEPOSITO: CUENTA UNICA DEL TESORO</t>
  </si>
  <si>
    <t>O14837370002</t>
  </si>
  <si>
    <t>00099021001 DEPOSITO DE EFECTIVO, DEPOSITANTE: CESAR ADALID SILES BAZAN, CONCEPTO: DEVOLUCION SABSA - ISAE GESTION 2013, CUENTA DE DEPOSITO: CUENTA UNICA DEL TESORO</t>
  </si>
  <si>
    <t>O14837490002</t>
  </si>
  <si>
    <t>00099021001 DEPOSITO DE EFECTIVO, DEPOSITANTE: CESAR MANUEL PAREDES TICONA, CONCEPTO: REVERSION POR CONCEPTO DE BONO FRONTERA, CUENTA DE DEPOSITO: CUENTA UNICA DEL TESORO</t>
  </si>
  <si>
    <t>O14838730002</t>
  </si>
  <si>
    <t>00099021001 DEPOSITO DE EFECTIVO, DEPOSITANTE: RI-5 "GNRL N. CAMPERO", CONCEPTO: DESCARGOS, CUENTA DE DEPOSITO: CUENTA UNICA DEL TESORO</t>
  </si>
  <si>
    <t>O14838750002</t>
  </si>
  <si>
    <t>O14839230002</t>
  </si>
  <si>
    <t>00099021001 DEPOSITO DE EFECTIVO, DEPOSITANTE: INTERCLEAN S.R.L., CONCEPTO: DEVOLUCION PAGO EN DEMASIA, CUENTA DE DEPOSITO: CUENTA UNICA DEL TESORO</t>
  </si>
  <si>
    <t>O14839260002</t>
  </si>
  <si>
    <t>00099021001 DEPOSITO DE EFECTIVO, DEPOSITANTE: MY. EFRAIN E. ACUÑA RODRIGUEZ, CONCEPTO: REVERSIÓN RC-IVA VIÁTICOS POR CAMBIO DE DESTINO, CUENTA DE DEPOSITO: CUENTA UNICA DEL TESORO</t>
  </si>
  <si>
    <t>O14839670002</t>
  </si>
  <si>
    <t>00099021001 DEPOSITO DE EFECTIVO, DEPOSITANTE: CECILIA FLORES DE CEÑI, CONCEPTO: DEP. POR COBRO INDEBIDO, CUENTA DE DEPOSITO: CUENTA UNICA DEL TESORO</t>
  </si>
  <si>
    <t>O14840120002</t>
  </si>
  <si>
    <t>00099021001 DEPOSITO DE EFECTIVO, DEPOSITANTE: JUSSELINE NELVY CHAVEZ BARRIONUEVO, CONCEPTO: DEVOLUCIÓN DE PASAJES AÉREOS - 2016, CUENTA DE DEPOSITO: CUENTA UNICA DEL TESORO</t>
  </si>
  <si>
    <t>O14841520002</t>
  </si>
  <si>
    <t>00099021001 DEPOSITO DE EFECTIVO, DEPOSITANTE: JOSE POMA QUISPE - POLICIA BOLIVIANA, CONCEPTO: DEVOLUCION DE HABERES DE LAS GESTIONES 2007 AL 2008, CUENTA DE DEPOSITO: CUENTA UNICA DEL TESORO</t>
  </si>
  <si>
    <t>O14841590002</t>
  </si>
  <si>
    <t>00099021001 DEPOSITO DE EFECTIVO, DEPOSITANTE: SOCRATES JESUS POMA BALBOA, CONCEPTO: REVERSIÓN VIÁTICOS, CUENTA DE DEPOSITO: CUENTA UNICA DEL TESORO</t>
  </si>
  <si>
    <t>O14841760002</t>
  </si>
  <si>
    <t>00099021001 DEPOSITO DE EFECTIVO, DEPOSITANTE: RC - 6 " CASTRILLO ", CONCEPTO: REVERSION POR SERVICIO DE TELEFONIA, CUENTA DE DEPOSITO: CUENTA UNICA DEL TESORO</t>
  </si>
  <si>
    <t>O14842240002</t>
  </si>
  <si>
    <t>00099021001 DEPOSITO DE EFECTIVO, DEPOSITANTE: ARNETH GUEVARA FLORES, CONCEPTO: DEVOLUCION DE COMISIONES, CUENTA DE DEPOSITO: CUENTA UNICA DEL TESORO</t>
  </si>
  <si>
    <t>O14842420002</t>
  </si>
  <si>
    <t>00099021001 DEPOSITO DE EFECTIVO, DEPOSITANTE: MARIO ENRIQUE PEINADO SALAS, CONCEPTO: DEVOLUCION SALDO PASAJES, CUENTA DE DEPOSITO: CUENTA UNICA DEL TESORO</t>
  </si>
  <si>
    <t>O14842730002</t>
  </si>
  <si>
    <t>00099021001 DEPOSITO DE EFECTIVO, DEPOSITANTE: DIEGO GUZMAN SANTOS, CONCEPTO: SALDO NO EJECUTADO DE TELEFONIA DEL MES DE ENERO DEL CENTRO GENERAL DE MANTENIMIENTO BELICO 3 SANTA, CUENTA DE DEPOSITO: CUENTA UNICA DEL TESORO</t>
  </si>
  <si>
    <t>O14843100002</t>
  </si>
  <si>
    <t>00099021001 DEPOSITO DE EFECTIVO, DEPOSITANTE: MANUEL QUISPE MAMANI, CONCEPTO: DEVOLUCION DE FONDOS EN AVANCE, CUENTA DE DEPOSITO: CUENTA UNICA DEL TESORO</t>
  </si>
  <si>
    <t>O14843170002</t>
  </si>
  <si>
    <t>00099021001 DEPOSITO DE EFECTIVO, DEPOSITANTE: RI - 27 " ANTOFAGASTA ", CONCEPTO: REVERSION DEL 13% DE VIATICOS CAMBIO DE DESTINO, CUENTA DE DEPOSITO: CUENTA UNICA DEL TESORO</t>
  </si>
  <si>
    <t>O14843240002</t>
  </si>
  <si>
    <t>00099021001 DEPOSITO DE EFECTIVO, DEPOSITANTE: RI - 11 " BOQUERON ", CONCEPTO: COMBUSTIBLE CORRESPONDIENTE AL MES DE FEBRERO / 17, CUENTA DE DEPOSITO: CUENTA UNICA DEL TESORO</t>
  </si>
  <si>
    <t>O14843250002</t>
  </si>
  <si>
    <t>00099021001 DEPOSITO DE EFECTIVO, DEPOSITANTE: RA - 7 " TUMUSLA ", CONCEPTO: ENERGIA ELECTRICA NOVIEMBRE 2016, CUENTA DE DEPOSITO: CUENTA UNICA DEL TESORO</t>
  </si>
  <si>
    <t>B14846460002</t>
  </si>
  <si>
    <t>00099021001 DEP.DE CHEQ.AJENOS,RET.DE CAM.,CONCEPTO: REVERSION FRACCION CC TGN CONCILIACION NOV-AGUINALDO,DEP.: SEGUROS PROVIDA S.A. , PROCEDENCIA: BANCO NACIONAL DE BOLIVIA S.A., CHEQUE: 2312749, FECHA DE EMISION:14/03/2017</t>
  </si>
  <si>
    <t>B14846480002</t>
  </si>
  <si>
    <t>00099021001 DEP.DE CHEQ.AJENOS,RET.DE CAM.,CONCEPTO: REVERSION FRACCION CC TGN CONCILIACION NOV-AGUINALDO,DEP.: SEGUROS PROVIDA S.A. , PROCEDENCIA: BANCO NACIONAL DE BOLIVIA S.A., CHEQUE: 4350237, FECHA DE EMISION:14/03/2017</t>
  </si>
  <si>
    <t>B14846540002</t>
  </si>
  <si>
    <t>00099021001 DEP.DE CHEQ.AJENOS,RET.DE CAM.,CONCEPTO: DEV. DE DEP. EFECTUAFOS A LA CTA. DE ACREEDORES POR CONCEPTO DE COBROS INDEBIDOS,DEP.: SENASIR , PROCEDENCIA: BANCO UNION S.A., CHEQUE: 7398, FECHA DE EMISION:09/03/2017</t>
  </si>
  <si>
    <t>O14845610002</t>
  </si>
  <si>
    <t>00099021001 DEPOSITO DE EFECTIVO, DEPOSITANTE: PAOLA TERESA TORREZ PACASI - SAGITARIO S.R.L., CONCEPTO: REVERSIÓN AL PREVENTIVO N°1962 POR DEVOLUCIÓN DE IMPRESIÓN DE LIBROS CIS, CUENTA DE DEPOSITO: CUENTA UNICA DEL TESORO</t>
  </si>
  <si>
    <t>O14846240002</t>
  </si>
  <si>
    <t>00099021001 DEPOSITO DE EFECTIVO, DEPOSITANTE: MAGALY ASUNCION LADINO CRUZ C.I. 2559686, CONCEPTO: DEV. DE HABERES PERCIBIDOS INDEBIDAMENTE EN CALIDAD DE DOCENTE EGRESADA CON QUINTA CATEGORIA, CUENTA DE DEPOSITO: CUENTA UNICA DEL TESORO</t>
  </si>
  <si>
    <t>O14846950002</t>
  </si>
  <si>
    <t>00099021001 DEPOSITO DE EFECTIVO, DEPOSITANTE: WALTER CAZAS QUISPE, CONCEPTO: REVERSIÓN VIÁTICOS LP - CBBA, CUENTA DE DEPOSITO: CUENTA UNICA DEL TESORO</t>
  </si>
  <si>
    <t>O14847360002</t>
  </si>
  <si>
    <t>00099021001 DEPOSITO DE EFECTIVO, DEPOSITANTE: JOSE LUIS GUIZADA VEIZAGA, CONCEPTO: REVERSION VIATICOS CBBA - LP - CBBA, CUENTA DE DEPOSITO: CUENTA UNICA DEL TESORO</t>
  </si>
  <si>
    <t>O14847630002</t>
  </si>
  <si>
    <t>00099021001 DEPOSITO DE EFECTIVO, DEPOSITANTE: ARIEL ESCOBAR MOLINA CI:5205442 CB, CONCEPTO: DEVOLUCIÓN DE PASAJES - VIÁTICOS, CUENTA DE DEPOSITO: CUENTA UNICA DEL TESORO</t>
  </si>
  <si>
    <t>O14847650002</t>
  </si>
  <si>
    <t>00099021001 DEPOSITO DE EFECTIVO, DEPOSITANTE: ALEJANDRO FEDERICO ARANA VILLEGAS CI:4908915 LP, CONCEPTO: DEVOLUCIÓN DE PASAJES Y VIÁTICOS, CUENTA DE DEPOSITO: CUENTA UNICA DEL TESORO</t>
  </si>
  <si>
    <t>O14847660002</t>
  </si>
  <si>
    <t>00099021001 DEPOSITO DE EFECTIVO, DEPOSITANTE: HARRY ALEXIS ROSALES BASCOPE CI: 5943175 LP, CONCEPTO: DEVOLUCIÓN DE PASAJES - VIÁTICOS, CUENTA DE DEPOSITO: CUENTA UNICA DEL TESORO</t>
  </si>
  <si>
    <t>O14847790002</t>
  </si>
  <si>
    <t>00099021001 DEPOSITO DE EFECTIVO, DEPOSITANTE: ERNESTO MURILLO ESTRADA, CONCEPTO: DOBLE PERCEPCIÓN, CUENTA DE DEPOSITO: CUENTA UNICA DEL TESORO</t>
  </si>
  <si>
    <t>O14848010002</t>
  </si>
  <si>
    <t>00099021001 DEPOSITO DE EFECTIVO, DEPOSITANTE: D.A.F., CONCEPTO: DEVOLUCION DE VIATICOS, CUENTA DE DEPOSITO: CUENTA UNICA DEL TESORO</t>
  </si>
  <si>
    <t>O14848340002</t>
  </si>
  <si>
    <t>00099021001 DEPOSITO DE EFECTIVO, DEPOSITANTE: LINE HOUSE SERVICES SRL, CONCEPTO: DEVOLUCION DE MULTAS, CUENTA DE DEPOSITO: CUENTA UNICA DEL TESORO</t>
  </si>
  <si>
    <t>O14848360002</t>
  </si>
  <si>
    <t>O14848370002</t>
  </si>
  <si>
    <t>O14848380002</t>
  </si>
  <si>
    <t>O14848390002</t>
  </si>
  <si>
    <t>O14848410002</t>
  </si>
  <si>
    <t>00290012001 DEPOSITO DE EFECTIVO, DEPOSITANTE: LINE HOUSE SERVICES SRL, CONCEPTO: DEVOLUCION DE MULTAS, CUENTA DE DEPOSITO: CUENTA UNICA DEL TESORO</t>
  </si>
  <si>
    <t>O14850300002</t>
  </si>
  <si>
    <t>00099021001 DEPOSITO DE EFECTIVO, DEPOSITANTE: FILOMENA MAYTA VDA.DE RAMOS, CONCEPTO: DEVOLUCION A SENASIR, CUENTA DE DEPOSITO: CUENTA UNICA DEL TESORO</t>
  </si>
  <si>
    <t>O14850740002</t>
  </si>
  <si>
    <t>00099021001 DEPOSITO DE EFECTIVO, DEPOSITANTE: SENASIR - LUIS VICTOR RIVEROS ANDRADE, CONCEPTO: DOBLE PERCEPCIÓN, CUENTA DE DEPOSITO: CUENTA UNICA DEL TESORO</t>
  </si>
  <si>
    <t>O14851060002</t>
  </si>
  <si>
    <t>00099021001 DEPOSITO DE EFECTIVO, DEPOSITANTE: ADALID MAMANI MAMANI, CONCEPTO: REVERSIÓN - COBRO INDEBIDO, CUENTA DE DEPOSITO: CUENTA UNICA DEL TESORO</t>
  </si>
  <si>
    <t>O14851390002</t>
  </si>
  <si>
    <t>00099021001 DEPOSITO DE EFECTIVO, DEPOSITANTE: MARISOL MORENO CHAVEZ, CONCEPTO: DEVOLUCIÓN DUODECIMAS DE AGUINALDO DE MARISOL MORENO CHAVEZ, CUENTA DE DEPOSITO: CUENTA UNICA DEL TESORO</t>
  </si>
  <si>
    <t>O14851990002</t>
  </si>
  <si>
    <t>00099021001 DEPOSITO DE EFECTIVO, DEPOSITANTE: VICTOR LUIS MERCADO GARNICA, CONCEPTO: PAGO AGUINALDO DE NAVIDAD 2016, CUENTA DE DEPOSITO: CUENTA UNICA DEL TESORO</t>
  </si>
  <si>
    <t>O14854650002</t>
  </si>
  <si>
    <t>00099021001 DEPOSITO DE EFECTIVO, DEPOSITANTE: PEDRO FLORES CRUZ, CONCEPTO: REVERSION, CUENTA DE DEPOSITO: CUENTA UNICA DEL TESORO</t>
  </si>
  <si>
    <t>O14854660002</t>
  </si>
  <si>
    <t>00099021001 DEPOSITO DE EFECTIVO, DEPOSITANTE: BERNARDINO BASILIO VILLAFUERTE VELASQUEZ, CONCEPTO: DOBLE PERCEPCION, CUENTA DE DEPOSITO: CUENTA UNICA DEL TESORO</t>
  </si>
  <si>
    <t>O14854830002</t>
  </si>
  <si>
    <t>00099021001 DEPOSITO DE EFECTIVO, DEPOSITANTE: POLICIA BOLIVIANA, CONCEPTO: REVERSION HABERES OCTUBRE 2011 DE LUIS QUIROGA CUTIPA, CUENTA DE DEPOSITO: CUENTA UNICA DEL TESORO</t>
  </si>
  <si>
    <t>O14854860002</t>
  </si>
  <si>
    <t>00099021001 DEPOSITO DE EFECTIVO, DEPOSITANTE: POLICIA BOLIVIANA, CONCEPTO: REVERSION HABERES SEPTIEMBRE 2011 DE LUIS QUIROGA CUTIPA, CUENTA DE DEPOSITO: CUENTA UNICA DEL TESORO</t>
  </si>
  <si>
    <t>O14854890002</t>
  </si>
  <si>
    <t>00099021001 DEPOSITO DE EFECTIVO, DEPOSITANTE: POLICIA BOLIVIANA, CONCEPTO: REVERSION HABERES AGODTO 2011 DE LUIS QUIROGA CUTIPA, CUENTA DE DEPOSITO: CUENTA UNICA DEL TESORO</t>
  </si>
  <si>
    <t>O14854910002</t>
  </si>
  <si>
    <t>00099021001 DEPOSITO DE EFECTIVO, DEPOSITANTE: POLICIA BOLIVIANA, CONCEPTO: REVERSION HABERES JULIO 2011 DE LUIS QUIROGA CUTIPA, CUENTA DE DEPOSITO: CUENTA UNICA DEL TESORO</t>
  </si>
  <si>
    <t>O14854930002</t>
  </si>
  <si>
    <t>00099021001 DEPOSITO DE EFECTIVO, DEPOSITANTE: POLICIA BOLIVIANA, CONCEPTO: REVERSION HABERES JUNIO 2011 DE LUIS QUIROGA CUTIPA, CUENTA DE DEPOSITO: CUENTA UNICA DEL TESORO</t>
  </si>
  <si>
    <t>O14854950002</t>
  </si>
  <si>
    <t>00099021001 DEPOSITO DE EFECTIVO, DEPOSITANTE: POLICIA BOLIVIANA, CONCEPTO: REVERSION HABERES MAYO 2011 DE LUIS QUIROGA CUTIPA, CUENTA DE DEPOSITO: CUENTA UNICA DEL TESORO</t>
  </si>
  <si>
    <t>O14855580002</t>
  </si>
  <si>
    <t>00099021001 DEPOSITO DE EFECTIVO, DEPOSITANTE: 2IES ING. ESTRUCTURAL E ING. TELECOMUNICACIONES, CONCEPTO: DEVOLUCION DE FONDOS POR MULTAS, CUENTA DE DEPOSITO: CUENTA UNICA DEL TESORO</t>
  </si>
  <si>
    <t>O14855600002</t>
  </si>
  <si>
    <t>00099021001 DEPOSITO DE EFECTIVO, DEPOSITANTE: BRIGIDA CHOQUE VARGAS CI. 2179018 LP, CONCEPTO: COBRO INDEBIDO POR PAGO DEL PRA, CUENTA DE DEPOSITO: CUENTA UNICA DEL TESORO</t>
  </si>
  <si>
    <t>O14856040002</t>
  </si>
  <si>
    <t>00099021001 DEPOSITO DE EFECTIVO, DEPOSITANTE: REYNALDO MAMANI CASTILLO, CONCEPTO: REVERSION DE PASAJES, CUENTA DE DEPOSITO: CUENTA UNICA DEL TESORO</t>
  </si>
  <si>
    <t>O14856430002</t>
  </si>
  <si>
    <t>00099021001 DEPOSITO DE EFECTIVO, DEPOSITANTE: ENCUADERNACIONES A Y M, CONCEPTO: DEVOLUCION PAGO EN DEMASIA, CUENTA DE DEPOSITO: CUENTA UNICA DEL TESORO</t>
  </si>
  <si>
    <t>O14856630002</t>
  </si>
  <si>
    <t>00099021001 DEPOSITO DE EFECTIVO, DEPOSITANTE: ELENA HUAYNOCA TICONA, CONCEPTO: REVERSION TOTAL, CUENTA DE DEPOSITO: CUENTA UNICA DEL TESORO</t>
  </si>
  <si>
    <t>O14857280002</t>
  </si>
  <si>
    <t>00099021001 DEPOSITO DE EFECTIVO, DEPOSITANTE: EFRAIN SANCHEZ MARCA, CONCEPTO: DEVOLUCION GASTOS DE INSTALACION, CUENTA DE DEPOSITO: CUENTA UNICA DEL TESORO</t>
  </si>
  <si>
    <t>O14859720002</t>
  </si>
  <si>
    <t>00099021001 DEPOSITO DE EFECTIVO, DEPOSITANTE: SGTO 2DO RICHARD E. MENDOZA LIMACHI, CONCEPTO: REVERSIÓN HABERES ENERO 2016, CUENTA DE DEPOSITO: CUENTA UNICA DEL TESORO</t>
  </si>
  <si>
    <t>O14859730002</t>
  </si>
  <si>
    <t>00099021001 DEPOSITO DE EFECTIVO, DEPOSITANTE: SGTO 2DO RICHARD E. MENDOZA LIMACHI, CONCEPTO: REVERSIÓN HABERES FEBRERO 2016, CUENTA DE DEPOSITO: CUENTA UNICA DEL TESORO</t>
  </si>
  <si>
    <t>O14859750002</t>
  </si>
  <si>
    <t>00099021001 DEPOSITO DE EFECTIVO, DEPOSITANTE: SGTO 2DO RICHARD E. MENDOZA LIMACHI, CONCEPTO: REVERSIÓN HABERES MARZO 2016, CUENTA DE DEPOSITO: CUENTA UNICA DEL TESORO</t>
  </si>
  <si>
    <t>O14859760002</t>
  </si>
  <si>
    <t>00099021001 DEPOSITO DE EFECTIVO, DEPOSITANTE: SGTO 2DO RICHARD E. MENDOZA LIMACHI, CONCEPTO: REVERSIÓN HABERES ABRIL 2016, CUENTA DE DEPOSITO: CUENTA UNICA DEL TESORO</t>
  </si>
  <si>
    <t>O14859780002</t>
  </si>
  <si>
    <t>00099021001 DEPOSITO DE EFECTIVO, DEPOSITANTE: SGTO 2DO RICHARD E. MENDOZA LIMACHI, CONCEPTO: REVERSIÓN HABERES MAYO 2016, CUENTA DE DEPOSITO: CUENTA UNICA DEL TESORO</t>
  </si>
  <si>
    <t>O14859790002</t>
  </si>
  <si>
    <t>00099021001 DEPOSITO DE EFECTIVO, DEPOSITANTE: SGTO 2DO RICHARD E. MENDOZA LIMACHI, CONCEPTO: REVERSIÓN HABERES JUNIO 2016, CUENTA DE DEPOSITO: CUENTA UNICA DEL TESORO</t>
  </si>
  <si>
    <t>O14859820002</t>
  </si>
  <si>
    <t>00099021001 DEPOSITO DE EFECTIVO, DEPOSITANTE: SGTO 2DO RICHARD E. MENDOZA LIMACHI, CONCEPTO: REVERSIÓN HABERES JULIO 2016, CUENTA DE DEPOSITO: CUENTA UNICA DEL TESORO</t>
  </si>
  <si>
    <t>O14859830002</t>
  </si>
  <si>
    <t>00099021001 DEPOSITO DE EFECTIVO, DEPOSITANTE: SGTO 2DO RICHARD E. MENDOZA LIMACHI, CONCEPTO: REVERSIÓN HABERES SEPTIEMBRE 2016, CUENTA DE DEPOSITO: CUENTA UNICA DEL TESORO</t>
  </si>
  <si>
    <t>O14859840002</t>
  </si>
  <si>
    <t>00099021001 DEPOSITO DE EFECTIVO, DEPOSITANTE: SGTO 2DO RICHARD E. MENDOZA LIMACHI, CONCEPTO: REVERSIÓN HABERES AGOSTO 2016, CUENTA DE DEPOSITO: CUENTA UNICA DEL TESORO</t>
  </si>
  <si>
    <t>O14859850002</t>
  </si>
  <si>
    <t>00099021001 DEPOSITO DE EFECTIVO, DEPOSITANTE: SGTO 2DO RICHARD E. MENDOZA LIMACHI, CONCEPTO: REVERSIÓN HABERES OCTUBRE 2016, CUENTA DE DEPOSITO: CUENTA UNICA DEL TESORO</t>
  </si>
  <si>
    <t>O14859860002</t>
  </si>
  <si>
    <t>00099021001 DEPOSITO DE EFECTIVO, DEPOSITANTE: SGTO 2DO RICHARD E. MENDOZA LIMACHI, CONCEPTO: REVERSIÓN REINTEGRO 2016, CUENTA DE DEPOSITO: CUENTA UNICA DEL TESORO</t>
  </si>
  <si>
    <t>O14860210002</t>
  </si>
  <si>
    <t>00099021001 DEPOSITO DE EFECTIVO, DEPOSITANTE: FELIX CALLISAYA HUANCHI, CONCEPTO: DEVOLUCION POR DOBLE PERCEPCION, CUENTA DE DEPOSITO: CUENTA UNICA DEL TESORO</t>
  </si>
  <si>
    <t>O14860320002</t>
  </si>
  <si>
    <t>00099021001 DEPOSITO DE EFECTIVO, DEPOSITANTE: NAIDA IRMA PEÑAFIEL, CONCEPTO: PREVENTIVO 3113, CUENTA DE DEPOSITO: CUENTA UNICA DEL TESORO</t>
  </si>
  <si>
    <t>O14860340002</t>
  </si>
  <si>
    <t>00099021001 DEPOSITO DE EFECTIVO, DEPOSITANTE: NAIDA IRMA PEÑAFIEL, CONCEPTO: PREVENTIVO 3112, CUENTA DE DEPOSITO: CUENTA UNICA DEL TESORO</t>
  </si>
  <si>
    <t>O14860590002</t>
  </si>
  <si>
    <t>00099021001 DEPOSITO DE EFECTIVO, DEPOSITANTE: ASFI - MINERVA ZILVETI CARBALLO, CONCEPTO: DEVOLUCION DE FONDOS POR ASIGNACION DE PASAJES TERRESTRES, CUENTA DE DEPOSITO: CUENTA UNICA DEL TESORO</t>
  </si>
  <si>
    <t>O14860690002</t>
  </si>
  <si>
    <t>00099021001 DEPOSITO DE EFECTIVO, DEPOSITANTE: CLAUDINA CALLISAYA ALIAGA, CONCEPTO: DEP UNA DUODESIMA DE AGUINALDO, CUENTA DE DEPOSITO: CUENTA UNICA DEL TESORO</t>
  </si>
  <si>
    <t>O14862440002</t>
  </si>
  <si>
    <t>00099021001 DEPOSITO DE EFECTIVO, DEPOSITANTE: ADRIANA ZURITA ROCA, CONCEPTO: ABONO EN DEMASIA POR OMISION DEL DESCUENTO POR MULTA, CUENTA DE DEPOSITO: CUENTA UNICA DEL TESORO</t>
  </si>
  <si>
    <t>O14863670002</t>
  </si>
  <si>
    <t>00099021001 DEPOSITO DE EFECTIVO, DEPOSITANTE: MARIO APAZA MAMANI, CONCEPTO: MONTO A REVERTIR A LA C.U.T. HABERES OCTUBRE, NOVIEMBRE, DICIEMBRE GESTIÓN 2016, CUENTA DE DEPOSITO: CUENTA UNICA DEL TESORO</t>
  </si>
  <si>
    <t>O14864300002</t>
  </si>
  <si>
    <t>00099021001 DEPOSITO DE EFECTIVO, DEPOSITANTE: EJTO DE BOLIVIA-MARCO ANTONIO BARAÑADO LOREDO, CONCEPTO: DEVOLUCION PASAJES TIERRA, CUENTA DE DEPOSITO: CUENTA UNICA DEL TESORO</t>
  </si>
  <si>
    <t>O14864410002</t>
  </si>
  <si>
    <t>00099021001 DEPOSITO DE EFECTIVO, DEPOSITANTE: MABEL ELENA CERRUTO ASCARRUNZ, CONCEPTO: DOBLE PERCEPCION, CUENTA DE DEPOSITO: CUENTA UNICA DEL TESORO</t>
  </si>
  <si>
    <t>O14865220002</t>
  </si>
  <si>
    <t>00099021001 DEPOSITO DE EFECTIVO, DEPOSITANTE: PEÑALOZA CORDOVA GHERSON OSVALDO, CONCEPTO: REVERSIÓN PASAJES COMISIÓN DEL SERVICIO, CUENTA DE DEPOSITO: CUENTA UNICA DEL TESORO</t>
  </si>
  <si>
    <t>O14865230002</t>
  </si>
  <si>
    <t>O14866540002</t>
  </si>
  <si>
    <t>00099021001 DEPOSITO DE EFECTIVO, DEPOSITANTE: JULIETA HERRERA CRUZ, CONCEPTO: DOBLE PERCEPCIÓN, CUENTA DE DEPOSITO: CUENTA UNICA DEL TESORO</t>
  </si>
  <si>
    <t>O14866660002</t>
  </si>
  <si>
    <t>00099021001 DEPOSITO DE EFECTIVO, DEPOSITANTE: SIXTO MAMANI QUISPE, CONCEPTO: DOBLE PERCEPCIÓN, CUENTA DE DEPOSITO: CUENTA UNICA DEL TESORO</t>
  </si>
  <si>
    <t>O14866980002</t>
  </si>
  <si>
    <t>00099021001 DEPOSITO DE EFECTIVO, DEPOSITANTE: CLEMENTE CACERES GUARACHI, CONCEPTO: DOBLE PERCEPCION, CUENTA DE DEPOSITO: CUENTA UNICA DEL TESORO</t>
  </si>
  <si>
    <t>O14867360002</t>
  </si>
  <si>
    <t>00099021001 DEPOSITO DE EFECTIVO, DEPOSITANTE: JUAN CARLOS CONDORI CHOQUE, CONCEPTO: DEVOLUCION, CUENTA DE DEPOSITO: CUENTA UNICA DEL TESORO</t>
  </si>
  <si>
    <t>O14867370002</t>
  </si>
  <si>
    <t>O14867380002</t>
  </si>
  <si>
    <t>O14867460002</t>
  </si>
  <si>
    <t>00099021001 DEPOSITO DE EFECTIVO, DEPOSITANTE: BPE-III REV. SERV.BAS AGUA NOV. 2016, CONCEPTO: DEUDA DE PAGO POR CONCEPTO DE AGUA 11 / 2016, CUENTA DE DEPOSITO: CUENTA UNICA DEL TESORO</t>
  </si>
  <si>
    <t>O14867480002</t>
  </si>
  <si>
    <t>00099021001 DEPOSITO DE EFECTIVO, DEPOSITANTE: CARLOS ERIX RUCK ARZABE, CONCEPTO: DEVOLUCION DE VIATICO, CUENTA DE DEPOSITO: CUENTA UNICA DEL TESORO</t>
  </si>
  <si>
    <t>O14867500002</t>
  </si>
  <si>
    <t>00099021001 DEPOSITO DE EFECTIVO, DEPOSITANTE: CARLOS ERIX RUCK ARZABE, CONCEPTO: DEVOLUCION DE VIATICOS, CUENTA DE DEPOSITO: CUENTA UNICA DEL TESORO</t>
  </si>
  <si>
    <t>O14867510002</t>
  </si>
  <si>
    <t>00099021001 DEPOSITO DE EFECTIVO, DEPOSITANTE: CARLOS ERIX RUCK ARZABE, CONCEPTO: DEVOLCION DE VIATICOS, CUENTA DE DEPOSITO: CUENTA UNICA DEL TESORO</t>
  </si>
  <si>
    <t>O14867520002</t>
  </si>
  <si>
    <t>O14867530002</t>
  </si>
  <si>
    <t>O14867540002</t>
  </si>
  <si>
    <t>O14868080002</t>
  </si>
  <si>
    <t>00099021001 DEPOSITO DE EFECTIVO, DEPOSITANTE: AMANDA QUISPE CAHUAYA, CONCEPTO: DEVOLUCIÓN, CUENTA DE DEPOSITO: CUENTA UNICA DEL TESORO</t>
  </si>
  <si>
    <t>O14870320002</t>
  </si>
  <si>
    <t>00099021001 DEPOSITO DE EFECTIVO, DEPOSITANTE: PAOLA SUSANA GONZALES GARCIA, CONCEPTO: DEVOLUCIÓN DE VIÁTICOS, CUENTA DE DEPOSITO: CUENTA UNICA DEL TESORO</t>
  </si>
  <si>
    <t>O14870370002</t>
  </si>
  <si>
    <t>00099021001 DEPOSITO DE EFECTIVO, DEPOSITANTE: RI - 14 FLORIDA, CONCEPTO: RETENCIÓN RC-IVA 13% POR LA PARTIDA VIÁTICOS DEL SEÑOR MY. DEM. RIMY CAMACHO GARCÍA, CUENTA DE DEPOSITO: CUENTA UNICA DEL TESORO</t>
  </si>
  <si>
    <t>O14870380002</t>
  </si>
  <si>
    <t>00099021001 DEPOSITO DE EFECTIVO, DEPOSITANTE: RI - 14 FLORIDA, CONCEPTO: RETENCIÓN IVA 13% POR LA PARTIDA VIÁTICOS DEL SR. SOF. 2DO DEPSS WILLIAM RAFAEL HERBAS OMONTE, CUENTA DE DEPOSITO: CUENTA UNICA DEL TESORO</t>
  </si>
  <si>
    <t>O14871370002</t>
  </si>
  <si>
    <t>00099021001 DEPOSITO DE EFECTIVO, DEPOSITANTE: WILSON FRANZ COLODRO ARROYO, CONCEPTO: REVERSIÓN POR CONCEPTO DE PASAJES AL INTERIOR DEL PAÍS, CUENTA DE DEPOSITO: CUENTA UNICA DEL TESORO</t>
  </si>
  <si>
    <t>O14871380002</t>
  </si>
  <si>
    <t>00099021001 DEPOSITO DE EFECTIVO, DEPOSITANTE: VICTORIA TORREZ CUMARA, CONCEPTO: DEVOLUCIÓN POR PAGO EN DEMASÍA - AGUINALDO DE NAVIDAD DE LA GESTIÓN 2016, CUENTA DE DEPOSITO: CUENTA UNICA DEL TESORO</t>
  </si>
  <si>
    <t>O14871970002</t>
  </si>
  <si>
    <t>00099021001 DEPOSITO DE EFECTIVO, DEPOSITANTE: ALBERTO MORALES MERCADO, CONCEPTO: DOBLE PERCEPCION, CUENTA DE DEPOSITO: CUENTA UNICA DEL TESORO</t>
  </si>
  <si>
    <t>O14872150002</t>
  </si>
  <si>
    <t>00099021001 DEPOSITO DE EFECTIVO, DEPOSITANTE: EDUARDO LUNARIO SANCHEZ, CONCEPTO: DEVOLUCION DE DOBLE PERCEPCION, CUENTA DE DEPOSITO: CUENTA UNICA DEL TESORO</t>
  </si>
  <si>
    <t>O14872360002</t>
  </si>
  <si>
    <t>O14873070002</t>
  </si>
  <si>
    <t>00099021001 DEPOSITO DE EFECTIVO, DEPOSITANTE: ROSARIO RUIZ CUELLAR, CONCEPTO: POR DOBLE PERCEPCIÓN, CUENTA DE DEPOSITO: CUENTA UNICA DEL TESORO</t>
  </si>
  <si>
    <t>O14874170002</t>
  </si>
  <si>
    <t>00099021001 DEPOSITO DE EFECTIVO, DEPOSITANTE: ALEJANDRO VARGAS QUISBERT, CONCEPTO: DOBLE PERCEPCION, CUENTA DE DEPOSITO: CUENTA UNICA DEL TESORO</t>
  </si>
  <si>
    <t>O14874720002</t>
  </si>
  <si>
    <t>00099021001 DEPOSITO DE EFECTIVO, DEPOSITANTE: MARIO APAZA MAMANI, CONCEPTO: MONTO A REVERTIR A LA CUT HABERES OCTUBRE,NOVIEMBRE,DICIEMBRE GESTION 2016, CUENTA DE DEPOSITO: CUENTA UNICA DEL TESORO</t>
  </si>
  <si>
    <t>O14875290002</t>
  </si>
  <si>
    <t>00099021001 DEPOSITO DE EFECTIVO, DEPOSITANTE: OLGA QUISPE MAMANI, CONCEPTO: DEVOLUCION POR COBRO INDEBIDO, CUENTA DE DEPOSITO: CUENTA UNICA DEL TESORO</t>
  </si>
  <si>
    <t>O14875390002</t>
  </si>
  <si>
    <t>00099021001 DEPOSITO DE EFECTIVO, DEPOSITANTE: NELLY FIDENCIA HEREDIA SANDOVAL DE PONCE, CONCEPTO: DEVOLUCIÓN DOBLE PERCEPCIÓN, CUENTA DE DEPOSITO: CUENTA UNICA DEL TESORO</t>
  </si>
  <si>
    <t>O14876080002</t>
  </si>
  <si>
    <t>00099021001 DEPOSITO DE EFECTIVO, DEPOSITANTE: RI-13 "GRAL MONTES", CONCEPTO: SATINADORES CURSO DE ACTUALIZACION PARACAIDISMO PARA ANIVERSARIO DEL EJERCITO, CUENTA DE DEPOSITO: CUENTA UNICA DEL TESORO</t>
  </si>
  <si>
    <t>O14876090002</t>
  </si>
  <si>
    <t>00099021001 DEPOSITO DE EFECTIVO, DEPOSITANTE: RI-13 "GRAL MONTES", CONCEPTO: REVERSION AGUA POTABLE DIC/16, CUENTA DE DEPOSITO: CUENTA UNICA DEL TESORO</t>
  </si>
  <si>
    <t>O14876320002</t>
  </si>
  <si>
    <t>00099021001 DEPOSITO DE EFECTIVO, DEPOSITANTE: FERNANDEZ CORDERO VICTOR C.I. 1334601, CONCEPTO: DEVOLUCION DE SALARIO EXCEDENTE AL PRESIDENTE DEL MES DE MAYO A JULIO 2016, CUENTA DE DEPOSITO: CUENTA UNICA DEL TESORO</t>
  </si>
  <si>
    <t>O14876420002</t>
  </si>
  <si>
    <t>00099021001 DEPOSITO DE EFECTIVO, DEPOSITANTE: HUBER ARMIN VILLA ALIAGA, CONCEPTO: DEVOLUCION DE VIATICOS NO UTILIZADOS, CUENTA DE DEPOSITO: CUENTA UNICA DEL TESORO</t>
  </si>
  <si>
    <t>O14876870002</t>
  </si>
  <si>
    <t>00099021001 DEPOSITO DE EFECTIVO, DEPOSITANTE: ESCUELA MILITAR DE MUSICA DEL EJERCITO, CONCEPTO: SALDO COMBUSTIBLE MES DE FEBRERO GESTION 2017, CUENTA DE DEPOSITO: CUENTA UNICA DEL TESORO</t>
  </si>
  <si>
    <t>O14876910002</t>
  </si>
  <si>
    <t>00099021001 DEPOSITO DE EFECTIVO, DEPOSITANTE: KATTY S. CARRILLO FUENTES, CONCEPTO: DUODECIMAS DE AGUINALDO, CUENTA DE DEPOSITO: CUENTA UNICA DEL TESORO</t>
  </si>
  <si>
    <t>O14879120002</t>
  </si>
  <si>
    <t>00099021001 DEPOSITO DE EFECTIVO, DEPOSITANTE: MARISEL SUAREZ, CONCEPTO: DEP DE FONDOS, CUENTA DE DEPOSITO: CUENTA UNICA DEL TESORO</t>
  </si>
  <si>
    <t>O14879440002</t>
  </si>
  <si>
    <t>00099021001 DEPOSITO DE EFECTIVO, DEPOSITANTE: MIGUEL ANGEL VELASCO TERAN, CONCEPTO: DEVOLUCION DEL TOTAL DEL MONTO COBRADO, CUENTA DE DEPOSITO: CUENTA UNICA DEL TESORO</t>
  </si>
  <si>
    <t>O14880230002</t>
  </si>
  <si>
    <t>00099021001 DEPOSITO DE EFECTIVO, DEPOSITANTE: JUAN CARLOS VILLEGAS SARAVIA, CONCEPTO: DEVOLUCION POR CONCEPTO DE VIATICOS, CUENTA DE DEPOSITO: CUENTA UNICA DEL TESORO</t>
  </si>
  <si>
    <t>O14880260002</t>
  </si>
  <si>
    <t>00099021001 DEPOSITO DE EFECTIVO, DEPOSITANTE: GERARDO APAZA MAMANI, CONCEPTO: DOBLE PERCEPCION, CUENTA DE DEPOSITO: CUENTA UNICA DEL TESORO</t>
  </si>
  <si>
    <t>O14880450002</t>
  </si>
  <si>
    <t>00099021001 DEPOSITO DE EFECTIVO, DEPOSITANTE: SIGRID ALVAREZ, CONCEPTO: DEVOLUCION DE VIATICOS - GESTION 2011, CUENTA DE DEPOSITO: CUENTA UNICA DEL TESORO</t>
  </si>
  <si>
    <t>O14880460002</t>
  </si>
  <si>
    <t>00099021001 DEPOSITO DE EFECTIVO, DEPOSITANTE: LUIS FERNANDO CESPEDES, CONCEPTO: DEVOLUCION DE VIATICOS - GESTION 2011, CUENTA DE DEPOSITO: CUENTA UNICA DEL TESORO</t>
  </si>
  <si>
    <t>O14880480002</t>
  </si>
  <si>
    <t>00099021001 DEPOSITO DE EFECTIVO, DEPOSITANTE: ALEX ANDRADE, CONCEPTO: DEVOLUCION DE VIATICOS - GESTION 2011, CUENTA DE DEPOSITO: CUENTA UNICA DEL TESORO</t>
  </si>
  <si>
    <t>O14880490002</t>
  </si>
  <si>
    <t>00099021001 DEPOSITO DE EFECTIVO, DEPOSITANTE: ROSALIN AGUIRRE, CONCEPTO: DEVOLUCION DE VIATICOS - GESTION 2011, CUENTA DE DEPOSITO: CUENTA UNICA DEL TESORO</t>
  </si>
  <si>
    <t>O14880510002</t>
  </si>
  <si>
    <t>00099021001 DEPOSITO DE EFECTIVO, DEPOSITANTE: ENRIQUE ORTIZ, CONCEPTO: DEVOLUCION DE VIATICOS - GESTION 2011, CUENTA DE DEPOSITO: CUENTA UNICA DEL TESORO</t>
  </si>
  <si>
    <t>O14882490002</t>
  </si>
  <si>
    <t>00099021001 DEPOSITO DE EFECTIVO, DEPOSITANTE: MARCELA MAMANI CHOQUE, CONCEPTO: DEVOLUCIÓN EN LA PARTIDA GASTOS MÉDICOS SOCIALES, CUENTA DE DEPOSITO: CUENTA UNICA DEL TESORO</t>
  </si>
  <si>
    <t>O14882820002</t>
  </si>
  <si>
    <t>00099021001 DEPOSITO DE EFECTIVO, DEPOSITANTE: NICOLAS CATARI APAZA, CONCEPTO: DEVOLUCION, CUENTA DE DEPOSITO: CUENTA UNICA DEL TESORO</t>
  </si>
  <si>
    <t>O14882900002</t>
  </si>
  <si>
    <t>00099021001 DEPOSITO DE EFECTIVO, DEPOSITANTE: PAULINO QUISPE MAMANI, CONCEPTO: DOBLE PERCEPCION, CUENTA DE DEPOSITO: CUENTA UNICA DEL TESORO</t>
  </si>
  <si>
    <t>O14883190002</t>
  </si>
  <si>
    <t>00099021001 DEPOSITO DE EFECTIVO, DEPOSITANTE: RICHAR SARMIENTO MAYTA, CONCEPTO: DEVOLUCION DESEMBOLSO POR SEGURO DE VIAJERO, CUENTA DE DEPOSITO: CUENTA UNICA DEL TESORO</t>
  </si>
  <si>
    <t>O14883430002</t>
  </si>
  <si>
    <t>00099021001 DEPOSITO DE EFECTIVO, DEPOSITANTE: MARIA SOLEDAD FLORES R., CONCEPTO: DEVOLUCION POR CONCEPTO REEMBOLSO DE VIATICOS DE GILVIO JANAYO, CUENTA DE DEPOSITO: CUENTA UNICA DEL TESORO</t>
  </si>
  <si>
    <t>O14883660002</t>
  </si>
  <si>
    <t>00099021001 DEPOSITO DE EFECTIVO, DEPOSITANTE: LEONEL LEONIDAS YAPARI NINA, CONCEPTO: DEVOLUCION POR DOBLE PERCEPCION, CUENTA DE DEPOSITO: CUENTA UNICA DEL TESORO</t>
  </si>
  <si>
    <t>O14883670002</t>
  </si>
  <si>
    <t>00099021001 DEPOSITO DE EFECTIVO, DEPOSITANTE: JHOZET ALEJANDRO SANGALLI QUISBERT, CONCEPTO: REVERSIÓN EN LA PARTIDA DE VIÁTICOS POR CAMBIO DE DESTINO SEGUN O.G.D. - 2017, CUENTA DE DEPOSITO: CUENTA UNICA DEL TESORO</t>
  </si>
  <si>
    <t>O14883790002</t>
  </si>
  <si>
    <t>00099021001 DEPOSITO DE EFECTIVO, DEPOSITANTE: HUMBERTO CALDERON ANCASI C.I 2178426 LP, CONCEPTO: DEVOLUCION DE DEUDA, CUENTA DE DEPOSITO: CUENTA UNICA DEL TESORO</t>
  </si>
  <si>
    <t>O14883800002</t>
  </si>
  <si>
    <t>00099021001 DEPOSITO DE EFECTIVO, DEPOSITANTE: LUISA RODRIGUEZ MEJIA, CONCEPTO: DEVOLUCIÓN COBRO INDEBIDO, MEDIANTE CONVENIO DE PAGO CON SENASIR, CUENTA DE DEPOSITO: CUENTA UNICA DEL TESORO</t>
  </si>
  <si>
    <t>O14883960002</t>
  </si>
  <si>
    <t>00099021001 DEPOSITO DE EFECTIVO, DEPOSITANTE: LUIS RAMIRO ROLQUE LASTRA 2208732 LP, CONCEPTO: DEVOLUCION DE DEUDA DOBLE PERCEPCION, CUENTA DE DEPOSITO: CUENTA UNICA DEL TESORO</t>
  </si>
  <si>
    <t>O14884400002</t>
  </si>
  <si>
    <t>00099021001 DEPOSITO DE EFECTIVO, DEPOSITANTE: ANGEL CLAUDIO CONDORI AJATA, CONCEPTO: DEVOLUCION DE MONTO ABONADO EN DEMASIA, CUENTA DE DEPOSITO: CUENTA UNICA DEL TESORO</t>
  </si>
  <si>
    <t>O14884410002</t>
  </si>
  <si>
    <t>00099021001 DEPOSITO DE EFECTIVO, DEPOSITANTE: DIEGO OSVALDO VELASQUEZ SULLCANI, CONCEPTO: REVERSION PARCIAL, CUENTA DE DEPOSITO: CUENTA UNICA DEL TESORO</t>
  </si>
  <si>
    <t>O14884470002</t>
  </si>
  <si>
    <t>00099021001 DEPOSITO DE EFECTIVO, DEPOSITANTE: CECILIA ZEGARRA LAURA, CONCEPTO: DEVOLUCION DE PAGO EN EXCESO BONO ANTIGUEDAD MES ABRIL 2014, CUENTA DE DEPOSITO: CUENTA UNICA DEL TESORO</t>
  </si>
  <si>
    <t>O14884490002</t>
  </si>
  <si>
    <t>00099021001 DEPOSITO DE EFECTIVO, DEPOSITANTE: CECILIA ZEGARRA LAURA, CONCEPTO: DEVOLUCION DE PAGO EN EXCESO BONO ANTIGUEDAD MES MARZO 2015, CUENTA DE DEPOSITO: CUENTA UNICA DEL TESORO</t>
  </si>
  <si>
    <t>O14884510002</t>
  </si>
  <si>
    <t>00099021001 DEPOSITO DE EFECTIVO, DEPOSITANTE: CECILIA ZEGARRA LAURA, CONCEPTO: DEVOLUCION DE PAGO EN EXCESO BONO ANTIGUEDAD MES FEBRERO 2014, CUENTA DE DEPOSITO: CUENTA UNICA DEL TESORO</t>
  </si>
  <si>
    <t>O14884530002</t>
  </si>
  <si>
    <t>00099021001 DEPOSITO DE EFECTIVO, DEPOSITANTE: CECILIA ZEGARRA LAURA, CONCEPTO: DEVOLUCION DE PAGO EN EXCESO BONO ANTIGUEDAD MES ENERO 2014, CUENTA DE DEPOSITO: CUENTA UNICA DEL TESORO</t>
  </si>
  <si>
    <t>O14884560002</t>
  </si>
  <si>
    <t>00099021001 DEPOSITO DE EFECTIVO, DEPOSITANTE: CECILIA ZEGARRA LAURA, CONCEPTO: DEVOLUCION DE PAGO EN EXCESO BONO ANTIGUEDAD MES DICIEMBRE 2013, CUENTA DE DEPOSITO: CUENTA UNICA DEL TESORO</t>
  </si>
  <si>
    <t>O14884570002</t>
  </si>
  <si>
    <t>00099021001 DEPOSITO DE EFECTIVO, DEPOSITANTE: CECILIA ZEGARRA LAURA, CONCEPTO: DEVOLUCION DE PAGO EN EXCESO BONO ANTIGUEDAD MES NOVIEMBRE 2013, CUENTA DE DEPOSITO: CUENTA UNICA DEL TESORO</t>
  </si>
  <si>
    <t>O14887150002</t>
  </si>
  <si>
    <t>00099021001 DEPOSITO DE EFECTIVO, DEPOSITANTE: IRMA MENESES VDA DE ALDUNATE, CONCEPTO: DEVOLUCIÓN A SENASIR, CUENTA DE DEPOSITO: CUENTA UNICA DEL TESORO</t>
  </si>
  <si>
    <t>O14887420002</t>
  </si>
  <si>
    <t>00099021001 DEPOSITO DE EFECTIVO, DEPOSITANTE: PABLO UGARTE CASTRO, CONCEPTO: DEVOLUCION PRIMA DE SEGURO GESTION 2016, CUENTA DE DEPOSITO: CUENTA UNICA DEL TESORO</t>
  </si>
  <si>
    <t>O14887460002</t>
  </si>
  <si>
    <t>00099021001 DEPOSITO DE EFECTIVO, DEPOSITANTE: JUAN CARLOS ARGANDOÑA PORCEL, CONCEPTO: REVERSION, CUENTA DE DEPOSITO: CUENTA UNICA DEL TESORO</t>
  </si>
  <si>
    <t>O14887470002</t>
  </si>
  <si>
    <t>00099021001 DEPOSITO DE EFECTIVO, DEPOSITANTE: EDWIN ROMAN MEJIA CHOQUE, CONCEPTO: DEVOLUCION DE VIATICOS, CUENTA DE DEPOSITO: CUENTA UNICA DEL TESORO</t>
  </si>
  <si>
    <t>O14887480002</t>
  </si>
  <si>
    <t>00099021001 DEPOSITO DE EFECTIVO, DEPOSITANTE: CARLOS ANTONIO HUANCA QUISPE, CONCEPTO: REVERSION, CUENTA DE DEPOSITO: CUENTA UNICA DEL TESORO</t>
  </si>
  <si>
    <t>O14887780002</t>
  </si>
  <si>
    <t>00099021001 DEPOSITO DE EFECTIVO, DEPOSITANTE: MARISEL SUAREZ, CONCEPTO: DEP DE FONDOS NO EJECUTADOS, CUENTA DE DEPOSITO: CUENTA UNICA DEL TESORO</t>
  </si>
  <si>
    <t>O14887800002</t>
  </si>
  <si>
    <t>00099021001 DEPOSITO DE EFECTIVO, DEPOSITANTE: ROSARIO PEÑALOZA, CONCEPTO: SANCIÓN DE LLAMADAS NO JUSTIFICADAS, CUENTA DE DEPOSITO: CUENTA UNICA DEL TESORO</t>
  </si>
  <si>
    <t>O14887840002</t>
  </si>
  <si>
    <t>00099021001 DEPOSITO DE EFECTIVO, DEPOSITANTE: MIJHAEL ALEJANDRO MONTERO ROCHA, CONCEPTO: DEVOLUCION PASAJES, CUENTA DE DEPOSITO: CUENTA UNICA DEL TESORO</t>
  </si>
  <si>
    <t>O14888340002</t>
  </si>
  <si>
    <t>00099021001 DEPOSITO DE EFECTIVO, DEPOSITANTE: PEDRO ESPINOZA ESPINOZA, CONCEPTO: REVERSION DE AGUA DE UN MEDIDOR SERVICIOS BASICOS, CUENTA DE DEPOSITO: CUENTA UNICA DEL TESORO</t>
  </si>
  <si>
    <t>O14888960002</t>
  </si>
  <si>
    <t>00099021001 DEPOSITO DE EFECTIVO, DEPOSITANTE: MARIA DEL CARMEN ACEBO RODRIGUEZ, CONCEPTO: DEVOLUCION PAGO DE VACACIONES GESTION 2016, CUENTA DE DEPOSITO: CUENTA UNICA DEL TESORO</t>
  </si>
  <si>
    <t>B14891710002</t>
  </si>
  <si>
    <t>00099021001 DEP.DE CHEQ.AJENOS,RET.DE CAM.,CONCEPTO: DEVOLUCION COBROS INDEBIDOS GRUPO 10 COMPROBANTE N° 82,DEP.: SENASIR , PROCEDENCIA: BANCO UNION S.A., CHEQUE: 7440, FECHA DE EMISION:30/03/2017</t>
  </si>
  <si>
    <t>O14890920002</t>
  </si>
  <si>
    <t>00099021001 DEPOSITO DE EFECTIVO, DEPOSITANTE: ERICK VLADIMIR MENDOZA LLAMPA, CONCEPTO: VIATICOS, CUENTA DE DEPOSITO: CUENTA UNICA DEL TESORO</t>
  </si>
  <si>
    <t>O14890970002</t>
  </si>
  <si>
    <t>00099021001 DEPOSITO DE EFECTIVO, DEPOSITANTE: WILDER MONTAÑO ARISPE, CONCEPTO: VIATICOS, CUENTA DE DEPOSITO: CUENTA UNICA DEL TESORO</t>
  </si>
  <si>
    <t>O14891350002</t>
  </si>
  <si>
    <t>00099021001 DEPOSITO DE EFECTIVO, DEPOSITANTE: BONIFACIA ELENA CANQUI QUISPE, CONCEPTO: DOBLE PERCEPCION, CUENTA DE DEPOSITO: CUENTA UNICA DEL TESORO</t>
  </si>
  <si>
    <t>O14891500002</t>
  </si>
  <si>
    <t>00099021001 DEPOSITO DE EFECTIVO, DEPOSITANTE: TTE INF JESUS ZEBALLOS BERBEJO, CONCEPTO: REVERSION DE VIATICOS (SIGMA), CUENTA DE DEPOSITO: CUENTA UNICA DEL TESORO</t>
  </si>
  <si>
    <t>O14891550002</t>
  </si>
  <si>
    <t>00099021001 DEPOSITO DE EFECTIVO, DEPOSITANTE: CESAR EFRAIN CAZAS MAYNER, CONCEPTO: REVERSIÓN, CUENTA DE DEPOSITO: CUENTA UNICA DEL TESORO</t>
  </si>
  <si>
    <t>O14891870002</t>
  </si>
  <si>
    <t>00099021001 DEPOSITO DE EFECTIVO, DEPOSITANTE: INGRYD SANJINEZ MOGRO, CONCEPTO: DEP POR EXCEDENTE EN LLAMADAS TELEFONICAS SEGUN DS N° 27327, CUENTA DE DEPOSITO: CUENTA UNICA DEL TESORO</t>
  </si>
  <si>
    <t>O14892030002</t>
  </si>
  <si>
    <t>00099021001 DEPOSITO DE EFECTIVO, DEPOSITANTE: JUAN PABLO RODRIGUEZ CRESPO, CONCEPTO: POR PERDIDA DE CREDENCIAL, CUENTA DE DEPOSITO: CUENTA UNICA DEL TESORO</t>
  </si>
  <si>
    <t>O14892060002</t>
  </si>
  <si>
    <t>00099021001 DEPOSITO DE EFECTIVO, DEPOSITANTE: CARLOS ANDRES ALIAGA TELLEZ, CONCEPTO: POR PERDIDA DE CREDENCIAL, CUENTA DE DEPOSITO: CUENTA UNICA DEL TESORO</t>
  </si>
  <si>
    <t>O14892070002</t>
  </si>
  <si>
    <t>00099021001 DEPOSITO DE EFECTIVO, DEPOSITANTE: MARCELA ANA MARIA CALVO OMISTE, CONCEPTO: POR PERDIDA DE CREDENCIAL, CUENTA DE DEPOSITO: CUENTA UNICA DEL TESORO</t>
  </si>
  <si>
    <t>O14892440002</t>
  </si>
  <si>
    <t>00099021001 DEPOSITO DE EFECTIVO, DEPOSITANTE: TTE ING TITO IVAN AMPUERO CALANI, CONCEPTO: DEVOLUCION DE VIATICOS, CUENTA DE DEPOSITO: CUENTA UNICA DEL TESORO</t>
  </si>
  <si>
    <t>O14892460002</t>
  </si>
  <si>
    <t>00099021001 DEPOSITO DE EFECTIVO, DEPOSITANTE: ROJAS FLORES EDGAR WILDER, CONCEPTO: REVERSION POR ALIMENTO PARA ANIMALES PRESENTE GESTION, CUENTA DE DEPOSITO: CUENTA UNICA DEL TESORO</t>
  </si>
  <si>
    <t>O14892600002</t>
  </si>
  <si>
    <t>O14892920002</t>
  </si>
  <si>
    <t>00099021001 DEPOSITO DE EFECTIVO, DEPOSITANTE: MIRIAM MAMANI VALENCIA, CONCEPTO: DEVOLUCION POR PERDIDAS DE CREDENCIALES, CUENTA DE DEPOSITO: CUENTA UNICA DEL TESORO</t>
  </si>
  <si>
    <t>O14893180002</t>
  </si>
  <si>
    <t>00099021001 DEPOSITO DE EFECTIVO, DEPOSITANTE: CLEMENTE MACHACA LAURA, CONCEPTO: DOBLE PERCEPCIÓN, CUENTA DE DEPOSITO: CUENTA UNICA DEL TESORO</t>
  </si>
  <si>
    <t>O14893230002</t>
  </si>
  <si>
    <t>00099021001 DEPOSITO DE EFECTIVO, DEPOSITANTE: LIDIA CANAVIRI OLIVAREZ, CONCEPTO: COBRO INDEBIDO DE CATEGORÍA, CUENTA DE DEPOSITO: CUENTA UNICA DEL TESORO</t>
  </si>
  <si>
    <t>G03478800003</t>
  </si>
  <si>
    <t>PAGO A CAF PRÉSTAMO CFA007894 VCTO. 03-ene-2017 POR CUENTA DE TGN , NTI. 008705 VALOR 03-ene-2017 CAPITAL USD 641.703,15 INTERESES USD 183.800,76 CTA. 3987 LIBRETA 00099021001 CUENTA UNICA DEL TESORO REF.: COMISIONES BANCARIAS</t>
  </si>
  <si>
    <t>G03488650003</t>
  </si>
  <si>
    <t>PAGO PRÉSTAMO VAR.ACRE.BILAT. VARIOS CLUB DE PARIS VCTO. 04-ene-2017 POR CUENTA DE TGN , NTI. 008798 VALOR 04-ene-2017 CAPITAL UFV 40.248.270,62 INTERESES UFV 5.013.789,66 CTA. 3987-LIB.00099021001 RECURSOS ORDINARIOS - CUENTA UNICA DEL TESORO REF.: COMISIONES BANCARIAS</t>
  </si>
  <si>
    <t>G03488650001</t>
  </si>
  <si>
    <t>PAGO PRÉSTAMO VAR.ACRE.BILAT. VARIOS CLUB DE PARIS VCTO. 04-ene-2017 POR CUENTA DE TGN , NTI. 008798 VALOR 04-ene-2017 CAPITAL UFV 40.248.270,62 INTERESES UFV 5.013.789,66 CTA. 3987-LIB.00099021001 RECURSOS ORDINARIOS - CUENTA UNICA DEL TESORO</t>
  </si>
  <si>
    <t>S08763760003</t>
  </si>
  <si>
    <t>'TRANSFERENCIA DE FONDOS||A SOL. DEL MIN,DE ECO Y FIN.PUBL. MEFP/VTCP/DGCP/UODP-11/2017 DE LA FECHA HRE TSO 51. A FAVOR DEL GOBIERNO AUTONOMO MUNICIPAL DE EL ALTO. DEBITO DE LA LIBRETA 00099021001 COBRO UTILES DE ESCRITORIO.</t>
  </si>
  <si>
    <t>S08763760001</t>
  </si>
  <si>
    <t>'TRANSFERENCIA DE FONDOS||A SOL. DEL MIN,DE ECO Y FIN.PUBL. MEFP/VTCP/DGCP/UODP-11/2017 DE LA FECHA HRE TSO 51. A FAVOR DEL GOBIERNO AUTONOMO MUNICIPAL DE EL ALTO. DEBITO DE LA LIBRETA 00099037011 IDA 5168 -  BS - PROY. INFRAESTRUCTURA URBANA - GAMEA.</t>
  </si>
  <si>
    <t>S08770880001</t>
  </si>
  <si>
    <t>||UTILES DE ESCRITORIO POR PAGO DE COMISION QUE COBRA EL NORDEA BANK AB-STOCKOLM POR PAGO PTMO. BID 931/SF-BO POR CUENTA DEL TGN LIB.00099021001 TGN-RECURSOS ORDINARIOS (3987)</t>
  </si>
  <si>
    <t>S08774170001</t>
  </si>
  <si>
    <t>||COBRO DE COMISIONES BANCARIAS POR TRANSF.FDOS. ALIVIO OTORGADO POR LA REPUBLICA DE FRANCIA  A BOLIVIA DE ACUERDO AL CONTRATO DE DESENDEUDAMIENTO Y DESARROLLO (3C2D) DEL 23-12-2014 REF.:  DEVOLUCION DEL PAGO EFECTUADO A NATIXIS POR DEUDA EXT. DE 30-12-2016 651-OB1 LIB. N° 00099021001 RECURSOS ORDINARIOS-3987 REF.: COMISIONES BANCARIAS</t>
  </si>
  <si>
    <t>G03594400003</t>
  </si>
  <si>
    <t>PAGO A BID PRÉSTAMO 2460/BL-BO VCTO. 19-ene-2017 POR CUENTA DE TGN , NTI. 008922 VALOR 19-ene-2017  INTERESES USD 1.821,11 CTA. 3987 CUENTA UNICA DEL TESORO-3987 LIB. 00099021001 REF.: COMISIONES BANCARIAS</t>
  </si>
  <si>
    <t>S08775450002</t>
  </si>
  <si>
    <t>'TRANSFERENCIA DE FONDOS DE DPTOS.DE ENCAJE LEGAL DEL SISTEMA FINANCIERO A DPTOS.CTES.DEL SECTOR PUBLICO S/G CITE' BUN.CA/P.CORP/054/17||DE LA FECHA (HRE-TSO-445). A SOLIC.BDP SAM-FIDEICOMISO N°39-FIPOREBO,LIBR.N°00099021001 TGN RECURSOS ORDINARIOS,DEVOL.FDOS;BUN.</t>
  </si>
  <si>
    <t>S08776840002</t>
  </si>
  <si>
    <t>'TRANSFERENCIA DE FONDOS DE DPTOS.DE ENCAJE LEGAL DEL SISTEMA FINANCIERO A DPTOS.CTES.DEL SECTOR PUBLICO S/G CITE' BUN.CA/P.CORP/058/17||DE LA FECHA (HRE-TSO-474). A SOLIC.BDP SAM-FIDEICOMISO N°39-FIPOREBO,LIBR.N°00099021001 TGN RECURSOS ORDINARIOS,DEVOL.FDOS;BUN.</t>
  </si>
  <si>
    <t>S08776380001</t>
  </si>
  <si>
    <t>||TRANSFERENCIA DE FONDOS SEGUN NOTA DEL MINISTERIO DE ECONOMIA Y FINANZAS PUBLICAS, CITE: MEFP VTCP DGCP UODP-111/17, RECIBIDA EN LA FECHA REF:  PAGO VENCIMIENTO CLAVE PIZARRA TGNU1G04 (TRAM-TSO-463) EQUIV. A UFV. 2.500.000.00 T/C UFV. 2,17778 DE LA LIBRETA 00099021001 TGN RECURSOS ORDINARIOS MONEDA NACIONAL</t>
  </si>
  <si>
    <t>Q07944350002</t>
  </si>
  <si>
    <t>NÚMERO DE LIBRETA CUT: 99031009.00 OPERACIÓN T01 TRANSFERENCIA DE FONDOS A LA CUT - TESORO DIRECTO DE BANCO UNION S.A. A CUENTA UNICA DEL TESORO CON NUMERO DE SOLICITUD = 1536655 Y NUMERO CORRELATIVO = 91320026012017784 TRANSFERENCIA POR OPERACIONES DE VE</t>
  </si>
  <si>
    <t>G03691080002</t>
  </si>
  <si>
    <t>PAGO PRÉSTAMO IDA 2134-BO VCTO. 01-feb-2017 POR CUENTA DE BANCO DE DESARROLLO , VALOR 01-feb-2017 CAPITAL BS 524.823,23 INTERESES BS 141.702,29 LIBRETA 00099021001 RECURSOS ORDINARIOS (3987) - MDRI</t>
  </si>
  <si>
    <t>G03747750003</t>
  </si>
  <si>
    <t>PAGO PRÉSTAMO BID 914-SF-BO-1 VCTO. 08-02-2017 POR CUENTA DE FNDR SEGÚN NOTA COD.LIQ.009015 DE FECHA 07-02-2017, VALOR 08-02-2017 CAPITAL USD 7.678,50 INTERESES USD 16.931,98 LIBRETA 00099021001 RECURSOS ORDINARIOS 3987 - ALIVIO MDRI</t>
  </si>
  <si>
    <t>G03747870003</t>
  </si>
  <si>
    <t>PAGO A CAF PRÉSTAMO CFA008239 VCTO. 08-feb-2017 POR CUENTA DE TGN , NTI. 008914 VALOR 08-feb-2017  INTERESES USD 356.062,34 COMISIONES USD 92.202,38 CTA. 3987 CUENTA UNICA DEL TESORO-3987 LIB. 00099021001 REF.: COMISIONES BANCARIAS</t>
  </si>
  <si>
    <t>G03747890002</t>
  </si>
  <si>
    <t>PAGO PRÉSTAMO BID 939-SF-BO VCTO. 08-feb-2017 POR CUENTA DE BANCO DE DESARROLLO , VALOR 08-feb-2017 CAPITAL BS 3.423.057,33 INTERESES BS 964.253,12 LIBRETA 00099021001 RECURSOS ORDINARIOS (3987) . MDRI</t>
  </si>
  <si>
    <t>G03741300003</t>
  </si>
  <si>
    <t>PAGO A CAF PRÉSTAMO CFA008296 VCTO. 08-feb-2017 POR CUENTA DE TGN , NTI. 008913 VALOR 08-feb-2017 CAPITAL USD 202.484,20 INTERESES USD 40.287,16 COMISIONES USD 39.543,99 CTA. 3987 CUENTA UNICA DEL TESORO-3987 LIB. 00099021001 REF.: COMISIONES BANCARIAS</t>
  </si>
  <si>
    <t>J03195040002</t>
  </si>
  <si>
    <t>A:00099021001 Pago de capital e interes corriente a favor del TGN, adeudados por el GAD Santa Cruz, correspondiente al Convenio Subsidiario Prestamo CAF 2324  Pavimentacion Ruta No.4 (KM.80) Santa Rosa del Sara.</t>
  </si>
  <si>
    <t>G03748390003</t>
  </si>
  <si>
    <t>PAGO A FONPLATA PRÉSTAMO BOL 19/2011 VCTO. 09-feb-2017 POR CUENTA DE TGN , NTI. 008889 VALOR 09-feb-2017 CAPITAL USD 1.974.994,01 INTERESES USD 813.017,01 COMISIONES USD 18.259,54 CTA. 3987 CUENTA UNICA DEL TESORO-3987 LIB. 00099021001 REF.: COMISIONES BANCARIAS</t>
  </si>
  <si>
    <t>S08794710002</t>
  </si>
  <si>
    <t>||DIFERENCIAL POR PAGO PRESTAMO 96/003/00 VCTO. 10-02-2017 POR CUENTA DE GAD COCHABAMBA, VALOR 10-02-2017 INTERESES UFV 7,019,37 LIBRETA N° 00099031002 RECUP. DIFERENCIALES CAPITAL E INTERESES-CRED. EXT.</t>
  </si>
  <si>
    <t>G03761270003</t>
  </si>
  <si>
    <t>PAGO A CDP s.p.a. PRÉSTAMO 96/003/00 VCTO. 10-feb-2017 POR CUENTA DE GOB.AUT.DEPT.CBBA , VALOR 10-feb-2017 CAPITAL EUR 413.449,71 INTERESES EUR 4.134,50 LIB. 00099031002 RECUP.DIFERENCIALES CAPITAL E INTERES-CRED.EXT.</t>
  </si>
  <si>
    <t>G03793270003</t>
  </si>
  <si>
    <t>PAGO A BID PRÉSTAMO 3599/BL-BO VCTO. 15-feb-2017 POR CUENTA DE TGN , NTI. 008888 VALOR 15-feb-2017  INTERESES USD 82,24 CTA. 3987 CUENTA UNICA DEL TESORO-3987 LIB. 00099021001 REF.: COMISIONES BANCARIAS</t>
  </si>
  <si>
    <t>G03817670003</t>
  </si>
  <si>
    <t>PAGO A CAF PRÉSTAMO CFA009277 VCTO. 17-feb-2017 POR CUENTA DE TGN , NTI. 009012 VALOR 17-feb-2017   COMISIONES USD 307.688,89 CTA. 3987 CUENTA UNICA DEL TESORO-3987 LIB. 00099021001 REF.: COMISIONES BANCARIAS</t>
  </si>
  <si>
    <t>S08801150001</t>
  </si>
  <si>
    <t>COBRO DE||COSTO DE ÚTILES DE ESCRITORIO POR LA EMISIÓN DEL COMPROBANTE CONTABLE N° 880114 DE LA FECHA. REF: COBRO DE INTERESES CON VENCIMIENTO EN LA FECHA POR EL CREDITO DE EMERGENCIA AL TGN (CONTRATO SANO N° 43/08) DE LA LIBRETA N° 00099021001 TGN RECURSOS ORDINARIOS MN POR COSTO ÚTILES ESCRITORIO</t>
  </si>
  <si>
    <t>S08801130001</t>
  </si>
  <si>
    <t>COBRO DE||COSTO DE ÚTILES DE ESCRITORIO POR LA EMISIÓN DEL COMPROBANTE CONTABLE N° 880112 DE LA FECHA. REF: COBRO DE INTERESES CON VENCIMIENTO EN LA FECHA POR EL CREDITO DE EMERGENCIA AL TGN (CONTRATO SANO N° 43/08) DE LA LIBRETA N° 00099021001 TGN RECURSOS ORDINARIOS MN POR COSTO ÚTILES ESCRITORIO</t>
  </si>
  <si>
    <t>S08801110001</t>
  </si>
  <si>
    <t>COBRO DE||COSTO DE ÚTILES DE ESCRITORIO POR LA EMISIÓN DEL COMPROBANTE CONTABLE N° 880110 DE LA FECHA. REF: COBRO DE INTERESES CON VENCIMIENTO EN LA FECHA POR EL CREDITO DE EMERGENCIA AL TGN (CONTRATO SANO N° 43/08) DE LA LIBRETA N° 00099021001 TGN RECURSOS ORDINARIOS MN POR COSTO ÚTILES ESCRITORIO</t>
  </si>
  <si>
    <t>S08801090001</t>
  </si>
  <si>
    <t>COBRO DE||COSTO DE ÚTILES DE ESCRITORIO POR LA EMISIÓN DEL COMPROBANTE CONTABLE N° 880107 DE LA FECHA. REF: COBRO DE INTERESES CON VENCIMIENTO EN LA FECHA POR EL CREDITO DE EMERGENCIA AL TGN (CONTRATO SANO N° 43/08) DE LA LIBRETA N° 00099021001 TGN RECURSOS ORDINARIOS MN POR COSTO ÚTILES ESCRITORIO</t>
  </si>
  <si>
    <t>S08801050001</t>
  </si>
  <si>
    <t>COBRO DE||COSTO DE ÚTILES DE ESCRITORIO POR LA EMISIÓN DEL COMPROBANTE CONTABLE N° 880104 DE LA FECHA. REF: COBRO DE INTERESES CON VENCIMIENTO EN LA FECHA POR EL CREDITO DE EMERGENCIA AL TGN (CONTRATO SANO N° 43/08) DE LA LIBRETA N° 00099021001 TGN RECURSOS ORDINARIOS MN POR COSTO ÚTILES ESCRITORIO</t>
  </si>
  <si>
    <t>S08801030001</t>
  </si>
  <si>
    <t>COBRO DE||COSTO DE ÚTILES DE ESCRITORIO POR LA EMISIÓN DEL COMPROBANTE CONTABLE N° 880101 DE LA FECHA. REF: COBRO DE INTERESES CON VENCIMIENTO EN LA FECHA POR EL CREDITO DE EMERGENCIA AL TGN (CONTRATO SANO N° 43/08) DE LA LIBRETA N° 00099021001 TGN RECURSOS ORDINARIOS MN POR COSTO ÚTILES ESCRITORIO</t>
  </si>
  <si>
    <t>S08800550001</t>
  </si>
  <si>
    <t>COBRO DE||COSTO DE ÚTILES DE ESCRITORIO POR LA EMISIÓN DEL COMPROBANTE CONTABLE N° 880053 DE LA FECHA. REF: COBRO DE INTERESES CON VENCIMIENTO EN LA FECHA  POR EL CRÉDITO DE EMERGENCIA  AL TGN (CONTRATO SANO N° 043/08) DE LA LIBRETA N° 00099021001 TGN RECURSOS ORDINARIOS MN POR COSTO ÚTILES ESCRITORIO</t>
  </si>
  <si>
    <t>S08800510001</t>
  </si>
  <si>
    <t>COBRO DE||COSTO DE ÚTILES DE ESCRITORIO POR LA EMISIÓN DEL COMPROBANTE CONTABLE N° 880049 DE LA FECHA. REF: COBRO DE INTERESES CON VENCIMIENTO EN LA FECHA POR EL CRÉDITO DE EMERGENCIA  AL TGN (CONTRATO SANO N° 043/08) DE LA LIBRETA N° 00099021001 TGN RECURSOS ORDINARIOS MN POR COSTO ÚTILES ESCRITORIO</t>
  </si>
  <si>
    <t>S08800470001</t>
  </si>
  <si>
    <t>COBRO DE||COSTO DE ÚTILES DE ESCRITORIO POR LA EMISIÓN DEL COMPROBANTE CONTABLE N° 880046 DE LA FECHA. REF: COBRO DE INTERESES CON VENCIMIENTO EN LA FECHA POR EL CRÉDITO DE EMERGENCIA  AL TGN (CONTRATO SANO N° 043/08) DE LA LIBRETA N° 00099021001 TGN RECURSOS ORDINARIOS MN POR COSTO ÚTILES ESCRITORIO</t>
  </si>
  <si>
    <t>S08800450001</t>
  </si>
  <si>
    <t>COBRO DE||COSTO DE ÚTILES DE ESCRITORIO POR LA EMISIÓN DEL COMPROBANTE CONTABLE N° 880044 DE LA FECHA. REF: COBRO DE INTERESES CON VENCIMIENTO EN LA FECHA POR EL CRÉDITO DE EMERGENCIA  AL TGN (CONTRATO SANO N° 043/08) DE LA LIBRETA N° 00099021001 TGN RECURSOS ORDINARIOS MN POR COSTO ÚTILES ESCRITORIO</t>
  </si>
  <si>
    <t>S08800430001</t>
  </si>
  <si>
    <t>COBRO DE||COSTO DE ÚTILES DE ESCRITORIO POR LA EMISIÓN DEL COMPROBANTE CONTABLE N° 880041 DE LA FECHA. REF: COBRO DE INTERESES CON VENCIMIENTO EN LA FECHA POR EL CRÉDITO DE EMERGENCIA  AL TGN (CONTRATO SANO N° 043/08) DE LA LIBRETA N° 00099021001 TGN RECURSOS ORDINARIOS MN POR COSTO ÚTILES ESCRITORIO</t>
  </si>
  <si>
    <t>S08800380001</t>
  </si>
  <si>
    <t>COBRO DE||COSTO DE ÚTILES DE ESCRITORIO POR LA EMISIÓN DEL COMPROBANTE CONTABLE N° 880035 DE LA FECHA. REF: COBRO DE INTERESES CON VENCIMIENTO EN LA FECHA POR EL CRÉDITO DE EMERGENCIA  AL TGN (CONTRATO SANO N° 043/08) DE LA LIBRETA N° 00099021001 TGN RECURSOS ORDINARIOS MN POR COSTO ÚTILES ESCRITORIO</t>
  </si>
  <si>
    <t>Q08102610002</t>
  </si>
  <si>
    <t>NÚMERO DE LIBRETA CUT: 99031009.00 OPERACIÓN T01 TRANSFERENCIA DE FONDOS A LA CUT - TESORO DIRECTO DE BANCO UNION S.A. A CUENTA UNICA DEL TESORO CON NUMERO DE SOLICITUD = 1635411 Y NUMERO CORRELATIVO = 91320008032017501 TRANSFERENCIA POR OPERACIONES DE VE</t>
  </si>
  <si>
    <t>S08815460002</t>
  </si>
  <si>
    <t>||TRANSFERENCIA DE FONDOS SEGÚN NOTA DEL FONDESIF, SITE:FSFADM004/17 RECIBIDA EN LA FECHA, REF: TRANSFERENCIA AL TGN LA AMORTIZACIÓN DE CAPITAL DE COOP. PAULO VI BS 8.262,29 DEL PRPC TGN 9° (TRAM-TSO-1088) ABONO EN LA LIBRETA N° 00099021001 TGN - RECURSOS ORDINARIOS</t>
  </si>
  <si>
    <t>Q08108420002</t>
  </si>
  <si>
    <t>NÚMERO DE LIBRETA CUT: 99031009.00 OPERACIÓN T01 TRANSFERENCIA DE FONDOS A LA CUT - TESORO DIRECTO DE BANCO UNION S.A. A CUENTA UNICA DEL TESORO CON NUMERO DE SOLICITUD = 1638846 Y NUMERO CORRELATIVO = 91320009032017559 TRANSFERENCIA POR OPERACIONES DE VE</t>
  </si>
  <si>
    <t>G03961760001</t>
  </si>
  <si>
    <t>COMISIONES BANCARIAS POR PAGO A FIEM - ICO ESPAÑA POR EL PRESTAMO ICO 01020036.0 HOSPITAL SAN JUAN DE VCTO. 10-09-2016. LIBRETA N° 00099021001  TGN-RECURSOS ORDINARIOS (3987)</t>
  </si>
  <si>
    <t>S08821370003</t>
  </si>
  <si>
    <t>'TRANSFERENCIA DE FONDOS||S/G. NOTA CITE: MEFP/VTCP/DGCP/UODP-243/17 DE LA FECHA, DEL MIN.ECO.FINAN.PUB.(HRE-TSO-1363),A FAVOR DEL GOB.AUT.DPTAL.SANTA CRUZ. DEBITO DE LA LIBRETA N°00099021001, REPOSICION UTILES DE ESCRITORIO.</t>
  </si>
  <si>
    <t>S08821370001</t>
  </si>
  <si>
    <t>'TRANSFERENCIA DE FONDOS||S/G. NOTA CITE: MEFP/VTCP/DGCP/UODP-243/17 DE LA FECHA, DEL MIN.ECO.FINAN.PUB.(HRE-TSO-1363),A FAVOR DEL GOB.AUT.DPTAL.SANTA CRUZ. DEBITO DE LA LIBRETA N°00099037013 PAR-CAF 8237BS-PROG.INFRESTRUCTURA RURAL-GADSC</t>
  </si>
  <si>
    <t>S08821320003</t>
  </si>
  <si>
    <t>'TRANSFERENCIA DE FONDOS||A SOL. DEL MIN,DE ECO Y FIN.PUBL. MEFP/VTCP/DGCP/UODP-246/2017 DE LA FECHA HRE TSO 1362 A FAVOR DEL GOBIERNO AUTONOMO MUNICIPAL DE LA PAZ. DEBITO DE LA LIBRETA 00099021001 COBRO UTILES DE ESCRITORIO.</t>
  </si>
  <si>
    <t>S08821320001</t>
  </si>
  <si>
    <t>'TRANSFERENCIA DE FONDOS||A SOL. DEL MIN,DE ECO Y FIN.PUBL. MEFP/VTCP/DGCP/UODP-246/2017 DE LA FECHA HRE TSO 1362 A FAVOR DEL GOBIERNO AUTONOMO MUNICIPAL DE LA PAZ. DEBITO DE LA LIBRETA 00099037012 PAR-IDA 5168-BS-PROY.INFRAESTRUCTURA URBANA - GAMLP.</t>
  </si>
  <si>
    <t>Q08126170002</t>
  </si>
  <si>
    <t>NÚMERO DE LIBRETA CUT: 99031009.00 OPERACIÓN T01 TRANSFERENCIA DE FONDOS A LA CUT - TESORO DIRECTO DE BANCO UNION S.A. A CUENTA UNICA DEL TESORO CON NUMERO DE SOLICITUD = 1650551 Y NUMERO CORRELATIVO = 91320014032017735 TRANSFERENCIA POR OPERACIONES DE VE</t>
  </si>
  <si>
    <t>Q08131520002</t>
  </si>
  <si>
    <t>NÚMERO DE LIBRETA CUT: 99031009.00 OPERACIÓN T01 TRANSFERENCIA DE FONDOS A LA CUT - TESORO DIRECTO DE BANCO UNION S.A. A CUENTA UNICA DEL TESORO CON NUMERO DE SOLICITUD = 1653847 Y NUMERO CORRELATIVO = 91320015032017807 TRANSFERENCIA POR OPERACIONES DE VE</t>
  </si>
  <si>
    <t>G04004810002</t>
  </si>
  <si>
    <t>PAGO PRÉSTAMO IDA 2013-BO VCTO. 15-mar-2017 POR CUENTA DE COMIBOL , VALOR 15-mar-2017 CAPITAL USD 181.893,77 INTERESES USD 17.052,54 LIB. 00099021001 -  RECURSOS ORDINARIOS (3987) - MDRI</t>
  </si>
  <si>
    <t>G04006100003</t>
  </si>
  <si>
    <t>PAGO A BID PRÉSTAMO 3699/BL-BO VCTO. 15-mar-2017 POR CUENTA DE TGN , NTI. 009058 VALOR 15-mar-2017  INTERESES USD 12.255,89 COMISIONES USD 297.317,46 CTA. 3987 CUENTA UNICA DEL TESORO-3987 LIB. 00099021001 REF.: COMISIONES BANCARIAS</t>
  </si>
  <si>
    <t>G04000270003</t>
  </si>
  <si>
    <t>PAGO A OPEP PRÉSTAMO 654-P VCTO. 15-mar-2017 POR CUENTA DE TGN , NTI. 009001 VALOR 15-mar-2017 CAPITAL USD 91.760,00 INTERESES USD 9.173,20 CTA. 3987 CUENTA UNICA DEL TESORO-3987 LIB. 00099021001 REF.: COMISIONES BANCARIAS</t>
  </si>
  <si>
    <t>G04000280003</t>
  </si>
  <si>
    <t>PAGO A OPEP PRÉSTAMO 1287-P VCTO. 15-mar-2017 POR CUENTA DE TGN , NTI. 009003 VALOR 15-mar-2017 CAPITAL USD 498.180,00 INTERESES USD 250.364,91 CTA. 3987 CUENTA UNICA DEL TESORO-3987 LIB. 00099021001 REF.: COMISIONES BANCARIAS</t>
  </si>
  <si>
    <t>G04000290003</t>
  </si>
  <si>
    <t>PAGO A OPEP PRÉSTAMO 1527-P VCTO. 15-mar-2017 POR CUENTA DE TGN , NTI. 009002 VALOR 15-mar-2017  INTERESES USD 292.055,86 CTA. 3987 CUENTA UNICA DEL TESORO-3987 LIB. 00099021001 REF.: COMISIONES BANCARIAS</t>
  </si>
  <si>
    <t>G04003120003</t>
  </si>
  <si>
    <t>PAGO A FONPLATA PRÉSTAMO BOL 23/2014 VCTO. 15-mar-2017 POR CUENTA DE TGN , NTI. 009082 VALOR 15-mar-2017  INTERESES USD 154.308,22 COMISIONES USD 41.804,50 CTA. 3987 CUENTA UNICA DEL TESORO-3987 LIB. 00099021001 REF.: COMISIONES BANCARIAS</t>
  </si>
  <si>
    <t>G04000320003</t>
  </si>
  <si>
    <t>PAGO A BID PRÉSTAMO 3699/BL-BO VCTO. 15-mar-2017 POR CUENTA DE TGN , NTI. 009063 VALOR 15-mar-2017  INTERESES USD 252,66 CTA. 3987 CUENTA UNICA DEL TESORO-3987 LIB. 00099021001 REF.: COMISIONES BANCARIAS</t>
  </si>
  <si>
    <t>G04000310003</t>
  </si>
  <si>
    <t>PAGO A IDA PRÉSTAMO 5454-BO VCTO. 15-mar-2017 POR CUENTA DE TGN , NTI. 009005 VALOR 15-mar-2017  INTERESES USD 3.934,62 CTA. 3987 CUENTA UNICA DEL TESORO-3987 LIB. 00099021001 REF.: COMISIONES BANCARIAS</t>
  </si>
  <si>
    <t>G04000300003</t>
  </si>
  <si>
    <t>PAGO A FONPLATA PRÉSTAMO BOL 25/2015 VCTO. 15-mar-2017 POR CUENTA DE TGN , NTI. 009101 VALOR 15-mar-2017  INTERESES USD 8.982,73 COMISIONES USD 14.365,75 CTA. 3987 CUENTA UNICA DEL TESORO-3987 LIB. 00099021001 REF.: COMISIONES BANCARIAS</t>
  </si>
  <si>
    <t>S08823540003</t>
  </si>
  <si>
    <t>'TRANSFERENCIA DE FONDOS||EN ATENCION A NOTA DEL MIN. DE ECONOMIA Y FINANZAS PUBLICAS. MEFP/VTCP/DGCP/UODP- 260/2017 DE LA FECHA(HRE-TSO-1392). PAGO BTS EXTRABURSATIL -VENCIMIENTO 17 DE MARZO  DE 2017  D.S. N°1121 DE 11/01/2012. DEBITO DE LA LIBRETA N° 00099021001, REPOSICIÓN ÚTILES DE ESCRITORIO.</t>
  </si>
  <si>
    <t>S08823540001</t>
  </si>
  <si>
    <t>'TRANSFERENCIA DE FONDOS||EN ATENCION A NOTA DEL MIN. DE ECONOMIA Y FINANZAS PUBLICAS. MEFP/VTCP/DGCP/UODP- 260/2017 DE LA FECHA(HRE-TSO-1392). PAGO BTS EXTRABURSATIL -VENCIMIENTO 17 DE MARZO  DE 2017  D.S. N°1121 DE 11/01/2012. DEBITO DE LIBRETA  N° 00099021001 "TGN-RECURSOS ORDINARIOS-MONEDA NACIONAL".</t>
  </si>
  <si>
    <t>Q08138190002</t>
  </si>
  <si>
    <t>NÚMERO DE LIBRETA CUT: 99031009.00 OPERACIÓN T01 TRANSFERENCIA DE FONDOS A LA CUT - TESORO DIRECTO DE BANCO UNION S.A. A CUENTA UNICA DEL TESORO CON NUMERO DE SOLICITUD = 1656286 Y NUMERO CORRELATIVO = 91320016032017860 TRANSFERENCIA POR OPERACIONES DE VE</t>
  </si>
  <si>
    <t>G04009050003</t>
  </si>
  <si>
    <t>PAGO A BID PRÉSTAMO 3540/BL-BO VCTO. 15-mar-2017 POR CUENTA DE TGN , NTI. 009109 VALOR 15-mar-2017   COMISIONES USD 353.627,15 CTA. 3987 CUENTA UNICA DEL TESORO-3987 LIB. 00099021001 REF.: COMISIONES BANCARIAS</t>
  </si>
  <si>
    <t>S08823970002</t>
  </si>
  <si>
    <t>||TRANSF. DE FONDOS SEGUN CITE: FSFADM009/17 DEL FONDO DE DESARROLLO DEL SISTEMA FINANCIERO Y DE APOYO AL SECTOR PRODUCTIVO FONDESIF, RECIB. EN LA FECHA REF:TRANSF.AL TGN LA  AMORTIZACION DE CAPITAL DE COOP. BUEN SAMARITANO BS.617,45 Y PAULO VI BS.9.091,79 DEL PRPC TGN N°9 (TRAM-TSO-1400) ABONO EN LA LIBRETA N°00099021001 TGN-RECURSOS ORDINARIOS</t>
  </si>
  <si>
    <t>Q08143000002</t>
  </si>
  <si>
    <t>NÚMERO DE LIBRETA CUT: 99031009.00 OPERACIÓN T01 TRANSFERENCIA DE FONDOS A LA CUT - TESORO DIRECTO DE BANCO UNION S.A. A CUENTA UNICA DEL TESORO CON NUMERO DE SOLICITUD = 1659436 Y NUMERO CORRELATIVO = 91320017032017923 TRANSFERENCIA POR OPERACIONES DE VE</t>
  </si>
  <si>
    <t>S08825320001</t>
  </si>
  <si>
    <t>||TRANSFERENCIA DE FONDOS EN ATENCION A NOTA DEL MINISTERIO DE ECONOMIA Y FINANZAS PUBLICAS CITE: MEFP/VTCP/DGCP/UF-171/2017 RECIBIDA EN LA FECHA  (TRAM-TSO-1414) REF: DEBITO AUTOMATICO A LA EMPRESA PUBLICA PRODUCTIVA LACTEOS-LACTEOSBOL. DE LA LIBRETA N° 00574012001 LACTEOSBOL (4010681126) EN MONEDA NACIONAL</t>
  </si>
  <si>
    <t>S08825100003</t>
  </si>
  <si>
    <t>'TRANSFERENCIA'||DEL EXTERIOR SEGUN MENSAJE SWIFT N°03836 Y NOTA MEFP/VTCP/DGCP/UEPS-385/2017 DE LA FECHA POR LA EMISION DE BONOS SOBERANOS (REMEXT) LIB. 00099021001 RECURSOS ORDINARIOS (3987) REF.: UTILES DE ESCRITORIO</t>
  </si>
  <si>
    <t>Q08150670002</t>
  </si>
  <si>
    <t>NÚMERO DE LIBRETA CUT: 990301013.00 OPERACIÓN T01 TRANSFERENCIA DE FONDOS A LA CUT - TESORO DIRECTO DE BANCO UNION S.A. A CUENTA UNICA DEL TESORO CON NUMERO DE SOLICITUD = 1663774 Y NUMERO CORRELATIVO = 91320020032017990 TGN RECURSOS ORDINARIOS POR CUENTA</t>
  </si>
  <si>
    <t>G04034260003</t>
  </si>
  <si>
    <t>DIFERENCIAL POR PAGO PRÉSTAMO 1075-SF-BO VCTO. 18-03-2017 POR CUENTA DE FNDR SEGÚN NOTA COD. LIQ.009129 DE FECHA 13-03-2017, VALOR 20-03-2017 CAPITAL USD 41.847,32 INTERESES USD 20.304,43 LIBRETA N° 00099031002 TGN-RECUP.DIFERENCIALES CAPITAL E INTERESES - CRED. EXT.</t>
  </si>
  <si>
    <t>G04034210004</t>
  </si>
  <si>
    <t>PAGO A BID PRÉSTAMO 1075-SF-BO VCTO. 18-mar-2017 POR CUENTA DE TGN , NTI. 009113 VALOR 20-mar-2017 CAPITAL USD 42.027,62 INTERESES USD 20.391,90 CTA. 3987 CUENTA UNICA DEL TESORO-3987 LIB. 00099021001 REF.: COMISIONES BANCARIAS</t>
  </si>
  <si>
    <t>Q08155560002</t>
  </si>
  <si>
    <t>NÚMERO DE LIBRETA CUT: 99031009.00 OPERACIÓN T01 TRANSFERENCIA DE FONDOS A LA CUT - TESORO DIRECTO DE BANCO UNION S.A. A CUENTA UNICA DEL TESORO CON NUMERO DE SOLICITUD = 1667083 Y NUMERO CORRELATIVO = 91320021032017037 TRANSFERENCIA OPERACIONES DE VENTA</t>
  </si>
  <si>
    <t>S08826620003</t>
  </si>
  <si>
    <t>||PAGO A BID PRÉSTAMO 1075-SF-BO VCTO. 18-03-2017 POR CUENTA DEL FNDR SEGÚN COD.LIQ.009129 DE FECHA 13-03-2017, VALOR 21-03-2017 CAPITAL USD 1.077,74 INTERESES USD 522,92 LIBRETA N° 00099021001 RECURSOS ORDINARIOS (3987) - ALIVIO MDRI</t>
  </si>
  <si>
    <t>G04042990003</t>
  </si>
  <si>
    <t>PAGO A EXIMBANK CHINA POPUL PRÉSTAMO GCL NO.(2007)13(184) VCTO. 21-mar-2017 SEGÚN NOTA MEFP/VTCP/DGCP/UODP-265/2017 DE FECHA 20-03-2017 DEL MEFP, NTI. 009036 VALOR 21-mar-2017 CAPITAL RMY 12.168.507,60 INTERESES RMY 2.814.374,30 CTA. 3987 CUENTA UNICA DEL TESORO-3987 REF.: COMISIONES BANCARIAS</t>
  </si>
  <si>
    <t>Q08161150002</t>
  </si>
  <si>
    <t>NÚMERO DE LIBRETA CUT: 99031009.00 OPERACIÓN T01 TRANSFERENCIA DE FONDOS A LA CUT - TESORO DIRECTO DE BANCO UNION S.A. A CUENTA UNICA DEL TESORO CON NUMERO DE SOLICITUD = 1670757 Y NUMERO CORRELATIVO = 91320022032017083 TRANSFERENCIA POR OPERACIONES DE VE</t>
  </si>
  <si>
    <t>G04050060003</t>
  </si>
  <si>
    <t>PAGO A BID PRÉSTAMO 2786/BL-BO VCTO. 22-mar-2017 POR CUENTA DE TGN , NTI. 009115 VALOR 22-mar-2017  INTERESES USD 5.431,03 CTA. 3987 CUENTA UNICA DEL TESORO-3987 LIB. 00099021001 REF.: COMISIONES BANCARIAS</t>
  </si>
  <si>
    <t>S08827420001</t>
  </si>
  <si>
    <t>||EN COMPLEMENTO A NUESTRO COMPROBANTE G-0406580 DE LA FECHA  POR COBRO DE GASTOS DE COMUNICACIÓN POR PAGO DEL PRESTAMO BID 964-SF-BO VCTO. 23-03-2017 SEGUN COD.LIQ.9093, VALOR 23-03-2017 LIB. 00099021001 TGN-RECURSOS ORDINARIOS (3987)</t>
  </si>
  <si>
    <t>Q08165830002</t>
  </si>
  <si>
    <t>NÚMERO DE LIBRETA CUT: 99031009.00 OPERACIÓN T01 TRANSFERENCIA DE FONDOS A LA CUT - TESORO DIRECTO DE BANCO UNION S.A. A CUENTA UNICA DEL TESORO CON NUMERO DE SOLICITUD = 1673655 Y NUMERO CORRELATIVO = 91320023032017130 TRANSFERENCIA POR OPERACIONES DE VE</t>
  </si>
  <si>
    <t>E00457340001</t>
  </si>
  <si>
    <t>E00457370001</t>
  </si>
  <si>
    <t>G04088960003</t>
  </si>
  <si>
    <t>PAGO A BID PRÉSTAMO 2498/BL-BO VCTO. 26-mar-2017 POR CUENTA DE TGN , NTI. 009118 VALOR 27-mar-2017  INTERESES USD 5.167,84 CTA. 3987 CUENTA UNICA DEL TESORO-3987 LIB. 00099021001 REF.: COMISIONES BANCARIAS</t>
  </si>
  <si>
    <t>G04088990003</t>
  </si>
  <si>
    <t>PAGO A BID PRÉSTAMO 2057/BL-BO VCTO. 27-mar-2017 POR CUENTA DE TGN , NTI. 009119 VALOR 27-mar-2017  INTERESES USD 12.230,96 CTA. 3987 CUENTA UNICA DEL TESORO-3987 LIB. 00099021001 REF.: COMISIONES BANCARIAS</t>
  </si>
  <si>
    <t>G04089000003</t>
  </si>
  <si>
    <t>PAGO A BID PRÉSTAMO 2057/BL-BO VCTO. 27-mar-2017 POR CUENTA DE TGN , NTI. 009123 VALOR 27-mar-2017 CAPITAL USD 479.246,28 INTERESES USD 279.163,81 CTA. 3987 CUENTA UNICA DEL TESORO-3987 LIB. 00099021001 REF.: COMISIONES BANCARIAS</t>
  </si>
  <si>
    <t>G04089050003</t>
  </si>
  <si>
    <t>PAGO A BID PRÉSTAMO 2082/BL - BO VCTO. 27-mar-2017 POR CUENTA DE TGN , NTI. 009126 VALOR 27-mar-2017 CAPITAL USD 233.766,57 INTERESES USD 136.170,42 CTA. 3987 CUENTA UNICA DEL TESORO-3987 LIB. 00099021001 REF.: COMISIONES BANCARIAS</t>
  </si>
  <si>
    <t>G04089090003</t>
  </si>
  <si>
    <t>PAGO A BID PRÉSTAMO 2082/ BL-BO VCTO. 27-mar-2017 POR CUENTA DE TGN , NTI. 009127 VALOR 27-mar-2017  INTERESES USD 5.953,10 CTA. 3987 CUENTA UNICA DEL TESORO-3987 LIB. 00099021001 REF.: COMISIONES BANCARIAS</t>
  </si>
  <si>
    <t>G04089110002</t>
  </si>
  <si>
    <t>DIFERENCIAL POR PAGO PRÉSTAMO 1116-SF-BO VCTO. 25-03-2017 POR CUENTA DE GOB.AUT.DEPT.TARIJA SEGÚN NOTA COD. LIQ.009117 DE FECHA 23-03-2017, VALOR 27-03-2017 CAPITAL USD 7.531,84 INTERESES USD 3.953,20 LIBRETA N°.00099021001 RECURSOS ORDINARIOS (3987) - ALIVIO MDRI</t>
  </si>
  <si>
    <t>G04088950003</t>
  </si>
  <si>
    <t>PAGO A BID PRÉSTAMO 2498/BL-BO VCTO. 26-mar-2017 POR CUENTA DE TGN , NTI. 009121 VALOR 27-mar-2017  INTERESES USD 164.915,69 COMISIONES USD 3.265,76 CTA. 3987 CUENTA UNICA DEL TESORO-3987 LIB. 00099021001 REF.: COMISIONES BANCARIAS</t>
  </si>
  <si>
    <t>G04083580003</t>
  </si>
  <si>
    <t>PAGO A BID PRÉSTAMO 1038 SF-BO VCTO. 27-mar-2017 POR CUENTA DE TGN , NTI. 009034 VALOR 27-mar-2017 CAPITAL USD 3.907,46 INTERESES USD 1.780,08 CTA. 3987 CUENTA UNICA DEL TESORO-3987 LIB. 00099021001 REF.: COMISIONES BANCARIAS</t>
  </si>
  <si>
    <t>G04083560003</t>
  </si>
  <si>
    <t>PAGO A BID PRÉSTAMO 2061/BL-BO VCTO. 27-mar-2017 POR CUENTA DE TGN , NTI. 009056 VALOR 27-mar-2017  INTERESES USD 3.713,79 CTA. 3987 CUENTA UNICA DEL TESORO-3987 LIB. 00099021001 REF.: COMISIONES BANCARIAS</t>
  </si>
  <si>
    <t>G04083520003</t>
  </si>
  <si>
    <t>PAGO A BID PRÉSTAMO 2061/BL-BO VCTO. 27-mar-2017 POR CUENTA DE TGN , NTI. 009055 VALOR 27-mar-2017 CAPITAL USD 145.833,33 INTERESES USD 84.948,79 CTA. 3987 CUENTA UNICA DEL TESORO-3987 LIB. 00099021001 REF.: COMISIONES BANCARIAS</t>
  </si>
  <si>
    <t>G04083510004</t>
  </si>
  <si>
    <t>PAGO A BID PRÉSTAMO 1039-SF-BO VCTO. 27-mar-2017 POR CUENTA DE TGN , NTI. 009094 VALOR 27-mar-2017 CAPITAL USD 263.572,48 INTERESES USD 120.072,57 CTA. 3987 CUENTA UNICA DEL TESORO-3987 LIB. 00099021001 REF.: COMISIONES BANCARIAS</t>
  </si>
  <si>
    <t>G04083490003</t>
  </si>
  <si>
    <t>PAGO A CAF PRÉSTAMO CFA003805 VCTO. 27-mar-2017 POR CUENTA DE TGN , NTI. 009078 VALOR 27-mar-2017 CAPITAL USD 2.687.382,37 INTERESES USD 608.695,84 CTA. 3987 CUENTA UNICA DEL TESORO-3987 LIB. 00099021001 REF.: COMISIONES BANCARIAS</t>
  </si>
  <si>
    <t>G04083470003</t>
  </si>
  <si>
    <t>PAGO A CAF PRÉSTAMO CFA003807 VCTO. 27-mar-2017 POR CUENTA DE TGN , NTI. 009079 VALOR 27-mar-2017 CAPITAL USD 4.380.611,57 INTERESES USD 992.214,60 CTA. 3987 CUENTA UNICA DEL TESORO-3987 LIB. 00099021001 REF.: COMISIONES BANCARIAS</t>
  </si>
  <si>
    <t>G04083460003</t>
  </si>
  <si>
    <t>PAGO A CAF PRÉSTAMO CFA004616 VCTO. 27-mar-2017 POR CUENTA DE TGN , NTI. 009080 VALOR 27-mar-2017 CAPITAL USD 971.372,93 INTERESES USD 145.690,54 CTA. 3987 CUENTA UNICA DEL TESORO-3987 LIB. 00099021001 REF.: COMISIONES BANCARIAS</t>
  </si>
  <si>
    <t>G04108850004</t>
  </si>
  <si>
    <t>PAGO A BID PRÉSTAMO 1050-SF-BO VCTO. 29-mar-2017 POR CUENTA DE TGN , NTI. 009092 VALOR 29-mar-2017 CAPITAL USD 411.095,74 INTERESES USD 191.355,01 CTA. 3987 CUENTA UNICA DEL TESORO-3987 LIB. 00099021001 REF.: COMISIONES BANCARIAS</t>
  </si>
  <si>
    <t>Q08192230002</t>
  </si>
  <si>
    <t>NÚMERO DE LIBRETA CUT: 99031009.00 OPERACIÓN T01 TRANSFERENCIA DE FONDOS A LA CUT - TESORO DIRECTO DE BANCO UNION S.A. A CUENTA UNICA DEL TESORO CON NUMERO DE SOLICITUD = 1691062 Y NUMERO CORRELATIVO = 91320030032017404 TRANSFERENCIA POR OPERACIONES DE VE</t>
  </si>
  <si>
    <t>G04131110003</t>
  </si>
  <si>
    <t>PAGO A NATIXIS FRANCIA PRÉSTAMO 931-OA1 VCTO. 31-mar-2017 POR CUENTA DE GMSCZ , VALOR 31-mar-2017 CAPITAL EUR 8.801,00 INTERESES EUR 2.685,23 LIB. 00099031002 RECUP.DIFERENCIALES CAPITAL E INTERES-CRED.EXT.</t>
  </si>
  <si>
    <t>G04131120003</t>
  </si>
  <si>
    <t>PAGO A NATIXIS FRANCIA PRÉSTAMO 651-OB1 VCTO. 31-mar-2017 POR CUENTA DE TGN , NTI. 009085 VALOR 31-mar-2017 CAPITAL EUR 28.324,00 INTERESES EUR 565,88 CTA. 3987 CUENTA UNICA DEL TESORO-3987 LIB. 00099021001 REF.: COMISIONES BANCARIAS</t>
  </si>
  <si>
    <t>G04131130003</t>
  </si>
  <si>
    <t>PAGO A NATIXIS FRANCIA PRÉSTAMO 931-OB1 VCTO. 31-mar-2017 POR CUENTA DE SEMAPA , VALOR 31-mar-2017 CAPITAL EUR 32.274,00 INTERESES EUR 3.058,49 LIB. 00099031002 RECUP.DIFERENCIALES CAPITAL E INTERES-CRED.EXT.</t>
  </si>
  <si>
    <t>O14855620002</t>
  </si>
  <si>
    <t>00099031004 DEPOSITO DE EFECTIVO, DEPOSITANTE: MINISTERIO DE ECONOMÍA, CONCEPTO: NOCRE, CUENTA DE DEPOSITO: CUENTA UNICA DEL TESORO</t>
  </si>
  <si>
    <t>J03181500002</t>
  </si>
  <si>
    <t>A:00099021001 Pago de capital e interes corriente a favor del TGN, adeudados por el GAD Santa Cruz, correspondiente al Convenio Subsidiario CAF 2324 del Proyecto de Sistema de Electrificacion San Antonio del Lomerio Fases I y II (Sistema).</t>
  </si>
  <si>
    <t>J03181830002</t>
  </si>
  <si>
    <t>A:00099021001 Pago de capital e interes corriente a favor del TGN, adeudados por el GAD Santa Cruz, correspondientes a los Convenios Subsidiarios CAF 2324 de Proyectos de Sistema de Electrificacion San Andres  Villa Victoria, Itacua-Charagua, San Antonio de Lomerio.</t>
  </si>
  <si>
    <t>S08769460003</t>
  </si>
  <si>
    <t>'TRANSFERENCIA DE FONDOS||A SOLICITUD DEL MIN,DE ECO Y FIN.PUBL., S/G NOTA CITE: MEFP/VTCP/DGAFT/UOIET/TES/N°0334/17 DE LA FECHA (HRE-TSO-344), APORTES MENSUALES A LA FEDERACION DE ASOCIACIONES MUNICIPALES DE BOLIVIA - LEY NO.540 DE F.25-06-2014. DEBITO DE LA LIBRETA 00099021001 COBRO UTILES DE ESCRITORIO.</t>
  </si>
  <si>
    <t>J03184040002</t>
  </si>
  <si>
    <t>A:00099021001 Pago de capital e interes corriente a favor del TGN, adeudados por el GAD Potosi, correspondiente a los Convenios Subsidiarios CAF 2324 de los Proyectos de Electrificacion Rural Canton Coroma, Khara Khara-Janina-Rodeo- Antora Pintantora, San Ayllu Sicoya, San Miguel Salo Almona, Tacoba</t>
  </si>
  <si>
    <t>J03184350002</t>
  </si>
  <si>
    <t>A:00099021001 Pago de capital e interes corriente a favor del TGN, adeudados por el GAD La Paz, correspondiente al Convenio de Reprogramacion del Credito CAF N2760.</t>
  </si>
  <si>
    <t>Q07916280002</t>
  </si>
  <si>
    <t>S08774900002</t>
  </si>
  <si>
    <t>'TRANSFERENCIA DE FONDOS||S/G.NOTA CITE:MEFP/VTCP/DGAFT/UOIET/TES/N°0409/17 DE LA FECHA,DEL MIN.ECO.Y FINANC.PUB.(HRE-TSO-439).RECUPERACIONES POR LA DEUDA EMERGENTE DEL DECRETO SUPREMO N°24641 (4/JUNIO/1997)-ADMINISTRACION DE AEROPUERTOS Y SERVICIOS AUXILIARES A LA NAVEGACION AEREA. ABONO A LA  LIBRETA N°00099021001 TGN-RECURSOS ORDINARIOS, PAGO CAPITAL EN MORA.</t>
  </si>
  <si>
    <t>J03187210002</t>
  </si>
  <si>
    <t>A:00099021001 Pago de capital e interes corriente a favor del TGN, adeudado por el GAD Oruro, correspondiente al Convenio Subsidiario CAF 2324 de los Proyectos de Electrificacion Poopo Paneles Solares.</t>
  </si>
  <si>
    <t>S08784800002</t>
  </si>
  <si>
    <t>||TRANSFERENCIA DE FONDOS S/G. NOTA DE CITE:BUN/CF048/16 DE LA FECHA (HRE-TSO-528).SALDOS DE RECURSOS EN LOS PROYECTOS FINANCIADOS A TRAVES DEL "FONADAL" Y SU POSTERIOR REPROGRAMACION. A SOLICITUD GOB.AUT.MCPAL.DE CHULUMANI,LIBRETA N°00099021001 TGN-RECURSOS ORDINARIOS; BUN.</t>
  </si>
  <si>
    <t>S08787940002</t>
  </si>
  <si>
    <t>||TRANSFERENCIA DE FONDOS S/G. FORMULARIO, CITE' BUN/CF055/17 DE LA FECHA (HRE-TSO-573). RECURSOS FONADAL (41/111), IMPLEM. DE UNA MICROEMPRESA EN CADENA PRODUCTIVA APICOLA EN EL MUNICIPIO DE CORIPATA. A SOLICITUD DEL G.A.M. DE CORIPATA; LIBRETA 00990201001 TGN - RECURSOS ORDINARIOS; BUN.</t>
  </si>
  <si>
    <t>S08792220002</t>
  </si>
  <si>
    <t>||TRANSFERENCIA DE FONDOS S/G. NOTA CITE:BUN/CF061/17 DE LA FECHA (HRE-TSO-817). A SOLIC.DEL G.A.M.DE CORIPATA, LIBRETA N°00990201001 TGN-RECURS.ORDINARIOS CORRESP.A FONADAL; BUN.</t>
  </si>
  <si>
    <t>S08795510002</t>
  </si>
  <si>
    <t>||TRANSF. DE FONDOS S/G. FORMULARIO, CIT'E BUN0113/17 DE LA FECHA (HRE-TSO-867). EN CUMPLIMIENTO AL CONV.INTERINST. ENTRE EL GAM ENTRE RIOS Y FONADAL, SALDOS NO EJECUTADOS DE LA GEST. 2016 DEL PROY. FOMENTO A LA PRODUCCIÓN DE PIÑA TROPICO DE CBBA Y MEJ.CAMINOS SEXTA SECCION ENTRE RIOS. A SOLICITUD DEL G.A.M. ENTRE RIOS; LIBRETA 00990201001 TGN RECURSOS; BUN.</t>
  </si>
  <si>
    <t>S08808700002</t>
  </si>
  <si>
    <t>||TRANSFERENCIA DE FONDOS S/G FORMULARIO CITE: BUN0138/17 DE LA FECHA (HRE-TSO-989). A SOLIC.GOB.AUT.DPTAL.POTOSI, LIBRETA N°00099021001 DEVOLUCION IMPORTE ASUMIDO POR TGN; BUN.</t>
  </si>
  <si>
    <t>J03200980002</t>
  </si>
  <si>
    <t>A:00099021001 Pago de capital e interes corriente a favor del TGN, adeudado por el GAD Santa Cruz, correspondiente al Convenio Subsidiario CAF 2324 del Proyecto Sistema de Electrificacion El Carmen Rivero Torrez.</t>
  </si>
  <si>
    <t>S08813000002</t>
  </si>
  <si>
    <t>||TRANSFERENCIA DE FONDOS S/G. FORMULARIO, CITE' BUN0158/17 DE LA FECHA (HRE-TSO-1058). DEVOLUCION RECURSOS PROY. CONST. COSECHA DE AGUA CON ATAJOS CABILDO COPANA AYLLU PANACACHI Y COMUNIDAD PAMPA CHURO. A SOLICITUD DEL G.A.M. CHAYANTA; LIBRETA 00099021001 RECURSOS ORDINARIOS; BUN.</t>
  </si>
  <si>
    <t>S08825600002</t>
  </si>
  <si>
    <t>||TRANSFERENCIA DE FONDOS S/G. FORMULARIO  CITE:BUN/CF130/17  DE LA FECHA (HRE-TSO-2017- 1417), DEVOLUCION SALDOS NO EJECUTADOS PROYECTO MANEJO INTEGRAL DE LA SUBCUENCA DEL RIO CHARAZANI. A SOLIC.GOB.AUT.DPTAL. DE LA PAZ, LIBRETA 0099021001 RECURSOS ORDINARIOS-MMAYA; BUN.</t>
  </si>
  <si>
    <t>J03211670002</t>
  </si>
  <si>
    <t>A:00099021001 Pago de capital e interes corriente a favor del TGN, adeudado por el GAD Santa Cruz, correspondiente al Convenio Subsidiario CAF 2324 del Proyecto Preinversion Estudio Mejoramiento del Sistema de Riego Choreti Itanambicua.</t>
  </si>
  <si>
    <t>J03213920002</t>
  </si>
  <si>
    <t>A:00099021001 Pago de capital e interes corriente a favor del TGN, adeudado por el GAD Chuquisaca, correspondientes a Convenios Subsidiarios CAF 2324 de los Proyectos de Preinversion Riego Cachimayu y Tomina.</t>
  </si>
  <si>
    <t>Q07888310002</t>
  </si>
  <si>
    <t>NUMERO DE LIBRETA CUT: 00099021001 OPERACIÓN E18  TRANSFERENCIA DEL SISTEMA FINANCIERO POR CUENTA DE TERCEROS  A LA CUT DEVOLUCION AL TGN A SOLICITUD DE AFP FUTURO DE BOLIVIA</t>
  </si>
  <si>
    <t>Q07893100002</t>
  </si>
  <si>
    <t>NUMERO DE LIBRETA CUT: Cuenta Unica del Tesoro OPERACIÓN E18  TRANSFERENCIA DEL SISTEMA FINANCIERO POR CUENTA DE TERCEROS  A LA CUT Pago Pension por Riesgos Profesionales correspondiente a Diciembre 2016</t>
  </si>
  <si>
    <t>B14806290002</t>
  </si>
  <si>
    <t>00099021001 DEP.DE CHEQ.AJENOS,RET.DE CAM.,CONCEPTO: DEVOLUCION DE CC NO COBRADA NOV. Y AGUINALDO 2016,DEP.: LA VITALICIA SEGUROS Y REASEGUROS DE VIDA SA , PROCEDENCIA: BANCO BISA S.A., CHEQUE: 32888, FECHA DE EMISION:03/03/2017</t>
  </si>
  <si>
    <t>B14824750002</t>
  </si>
  <si>
    <t>00099021001 DEP.DE CHEQ.AJENOS,RET.DE CAM.,CONCEPTO: DEVOLUCIÓN DE COTIZACIÓN EXCESO EMPLEADOR,DEP.: FUTURO DE BOLIVIA SA AFP , PROCEDENCIA: BANCO DE CREDITO DE BOLIVIA S.A., CHEQUE: 48103, FECHA DE EMISION:08/03/2017</t>
  </si>
  <si>
    <t>B14829250002</t>
  </si>
  <si>
    <t>00099021001 DEP.DE CHEQ.AJENOS,RET.DE CAM.,CONCEPTO: DEVOLUCIÓN DE CC NO COBRADA NOVIEMBRE Y AGUINALDO 2016,DEP.: LA VITALICIA SEGUROS Y REASEGUROS DE VIDA S.A. , PROCEDENCIA: BANCO BISA S.A., CHEQUE: 32899, FECHA DE EMISION:10/03/2017</t>
  </si>
  <si>
    <t>B14833890002</t>
  </si>
  <si>
    <t>00099021001 DEP.DE CHEQ.AJENOS,RET.DE CAM.,CONCEPTO: FRACCION COMPLEMENTARIA MENSUAL,DEP.: FUTURO DE BOLIVIA S.A. AFP , PROCEDENCIA: BANCO DE CREDITO DE BOLIVIA S.A., CHEQUE: 48136, FECHA DE EMISION:13/03/2017</t>
  </si>
  <si>
    <t>B14833910002</t>
  </si>
  <si>
    <t>00099021001 DEP.DE CHEQ.AJENOS,RET.DE CAM.,CONCEPTO: COMPENSACION MENSUAL DE COTIZACION,DEP.: FUTURO DE BOLIVIA S.A. AFP , PROCEDENCIA: BANCO DE CREDITO DE BOLIVIA S.A., CHEQUE: 48135, FECHA DE EMISION:13/03/2017</t>
  </si>
  <si>
    <t>B14845900002</t>
  </si>
  <si>
    <t>00099021001 DEP.DE CHEQ.AJENOS,RET.DE CAM.,CONCEPTO: DEVOLUCION DE COTIZACION EXCESO EMPLEADOR,DEP.: FUTURO DE BOLIVIA S.A. AFP , PROCEDENCIA: BANCO DE CREDITO DE BOLIVIA S.A., CHEQUE: 48197, FECHA DE EMISION:14/03/2017</t>
  </si>
  <si>
    <t>B14845920002</t>
  </si>
  <si>
    <t>00099021001 DEP.DE CHEQ.AJENOS,RET.DE CAM.,CONCEPTO: DEVOLUCION DE COTIZACION,DEP.: FUTURO DE BOLIVIA S.A. AFP , PROCEDENCIA: BANCO DE CREDITO DE BOLIVIA S.A., CHEQUE: 48198, FECHA DE EMISION:14/03/2017</t>
  </si>
  <si>
    <t>B14845930002</t>
  </si>
  <si>
    <t>00099021001 DEP.DE CHEQ.AJENOS,RET.DE CAM.,CONCEPTO: DEVOLUCION DE COTIZACION EXCESO,DEP.: FUTURO DE BOLIVIA S.A. AFP , PROCEDENCIA: BANCO DE CREDITO DE BOLIVIA S.A., CHEQUE: 48196, FECHA DE EMISION:14/03/2017</t>
  </si>
  <si>
    <t>B14845970002</t>
  </si>
  <si>
    <t>00099021001 DEP.DE CHEQ.AJENOS,RET.DE CAM.,CONCEPTO: DEVOLUCION DE COTIZACION EXCESO EMP,DEP.: FUTURO DE BOLIVIA S.A. AFP , PROCEDENCIA: BANCO DE CREDITO DE BOLIVIA S.A., CHEQUE: 48199, FECHA DE EMISION:14/03/2017</t>
  </si>
  <si>
    <t>B14855290002</t>
  </si>
  <si>
    <t>00099021001 DEP.DE CHEQ.AJENOS,RET.DE CAM.,CONCEPTO: DEVOLUCION DE COTIZACION EXCESO,DEP.: FUTURO DE BOLIVIA S.A. AFP , PROCEDENCIA: BANCO DE CREDITO DE BOLIVIA S.A., CHEQUE: 48320, FECHA DE EMISION:20/03/2017</t>
  </si>
  <si>
    <t>B14855310002</t>
  </si>
  <si>
    <t>00099021001 DEP.DE CHEQ.AJENOS,RET.DE CAM.,CONCEPTO: DEVOLUCION DE COTIZACION EXCESO,DEP.: FUTURO DE BOLIVIA S.A. AFP , PROCEDENCIA: BANCO DE CREDITO DE BOLIVIA S.A., CHEQUE: 48319, FECHA DE EMISION:20/03/2017</t>
  </si>
  <si>
    <t>B14867270002</t>
  </si>
  <si>
    <t>00099021001 DEP.DE CHEQ.AJENOS,RET.DE CAM.,CONCEPTO: DEVOLUCION COTIZACION EXCESO,DEP.: FUTURO DE BOLIVIA S.A. AFP , PROCEDENCIA: BANCO DE CREDITO DE BOLIVIA S.A., CHEQUE: 48342, FECHA DE EMISION:22/03/2017</t>
  </si>
  <si>
    <t>T03652030001</t>
  </si>
  <si>
    <t>T03652010001</t>
  </si>
  <si>
    <t>T03651990001</t>
  </si>
  <si>
    <t>T03651970001</t>
  </si>
  <si>
    <t>T03651950001</t>
  </si>
  <si>
    <t>T03651930001</t>
  </si>
  <si>
    <t>T03651910001</t>
  </si>
  <si>
    <t>T03651890001</t>
  </si>
  <si>
    <t>T03651870001</t>
  </si>
  <si>
    <t>T03651850001</t>
  </si>
  <si>
    <t>T03651830001</t>
  </si>
  <si>
    <t>T03651810001</t>
  </si>
  <si>
    <t>T03651790001</t>
  </si>
  <si>
    <t>T03651770001</t>
  </si>
  <si>
    <t>T03651750001</t>
  </si>
  <si>
    <t>T03652050001</t>
  </si>
  <si>
    <t>T03652070001</t>
  </si>
  <si>
    <t>T03652090001</t>
  </si>
  <si>
    <t>T03652110001</t>
  </si>
  <si>
    <t>T03652130001</t>
  </si>
  <si>
    <t>T03652150001</t>
  </si>
  <si>
    <t>T03652170001</t>
  </si>
  <si>
    <t>T03652190001</t>
  </si>
  <si>
    <t>T03652210001</t>
  </si>
  <si>
    <t>T03652230001</t>
  </si>
  <si>
    <t>T03652250001</t>
  </si>
  <si>
    <t>T03652270001</t>
  </si>
  <si>
    <t>T03652290001</t>
  </si>
  <si>
    <t>T03652310001</t>
  </si>
  <si>
    <t>T03652340001</t>
  </si>
  <si>
    <t>T03651470001</t>
  </si>
  <si>
    <t>T03651490001</t>
  </si>
  <si>
    <t>T03651510001</t>
  </si>
  <si>
    <t>T03651530001</t>
  </si>
  <si>
    <t>T03651550001</t>
  </si>
  <si>
    <t>T03651570001</t>
  </si>
  <si>
    <t>T03651590001</t>
  </si>
  <si>
    <t>T03651610001</t>
  </si>
  <si>
    <t>T03651630001</t>
  </si>
  <si>
    <t>T03651650001</t>
  </si>
  <si>
    <t>T03651670001</t>
  </si>
  <si>
    <t>T03651690001</t>
  </si>
  <si>
    <t>T03651710001</t>
  </si>
  <si>
    <t>T03651730001</t>
  </si>
  <si>
    <t>T03652980001</t>
  </si>
  <si>
    <t>T03653000001</t>
  </si>
  <si>
    <t>T03653020001</t>
  </si>
  <si>
    <t>T03653040001</t>
  </si>
  <si>
    <t>T03653060001</t>
  </si>
  <si>
    <t>T03653080001</t>
  </si>
  <si>
    <t>T03653100001</t>
  </si>
  <si>
    <t>T03653120001</t>
  </si>
  <si>
    <t>T03653140001</t>
  </si>
  <si>
    <t>T03653160001</t>
  </si>
  <si>
    <t>T03653180001</t>
  </si>
  <si>
    <t>T03653200001</t>
  </si>
  <si>
    <t>T03653220001</t>
  </si>
  <si>
    <t>T03653240001</t>
  </si>
  <si>
    <t>T03653260001</t>
  </si>
  <si>
    <t>T03653280001</t>
  </si>
  <si>
    <t>T03653300001</t>
  </si>
  <si>
    <t>T03653320001</t>
  </si>
  <si>
    <t>T03653340001</t>
  </si>
  <si>
    <t>T03653360001</t>
  </si>
  <si>
    <t>T03653380001</t>
  </si>
  <si>
    <t>T03653400001</t>
  </si>
  <si>
    <t>T03653420001</t>
  </si>
  <si>
    <t>T03653440001</t>
  </si>
  <si>
    <t>T03653460001</t>
  </si>
  <si>
    <t>T03653480001</t>
  </si>
  <si>
    <t>T03653500001</t>
  </si>
  <si>
    <t>T03653520001</t>
  </si>
  <si>
    <t>T03653540001</t>
  </si>
  <si>
    <t>T03653560001</t>
  </si>
  <si>
    <t>T03652360001</t>
  </si>
  <si>
    <t>T03652380001</t>
  </si>
  <si>
    <t>T03652400001</t>
  </si>
  <si>
    <t>T03652420001</t>
  </si>
  <si>
    <t>T03652440001</t>
  </si>
  <si>
    <t>T03652460001</t>
  </si>
  <si>
    <t>T03652480001</t>
  </si>
  <si>
    <t>T03652500001</t>
  </si>
  <si>
    <t>T03652520001</t>
  </si>
  <si>
    <t>T03652540001</t>
  </si>
  <si>
    <t>T03652560001</t>
  </si>
  <si>
    <t>T03652580001</t>
  </si>
  <si>
    <t>T03652600001</t>
  </si>
  <si>
    <t>T03652620001</t>
  </si>
  <si>
    <t>T03652640001</t>
  </si>
  <si>
    <t>T03652660001</t>
  </si>
  <si>
    <t>T03652680001</t>
  </si>
  <si>
    <t>T03652700001</t>
  </si>
  <si>
    <t>T03652720001</t>
  </si>
  <si>
    <t>T03652740001</t>
  </si>
  <si>
    <t>T03652760001</t>
  </si>
  <si>
    <t>T03652780001</t>
  </si>
  <si>
    <t>T03652800001</t>
  </si>
  <si>
    <t>T03652820001</t>
  </si>
  <si>
    <t>T03652840001</t>
  </si>
  <si>
    <t>T03652860001</t>
  </si>
  <si>
    <t>T03652880001</t>
  </si>
  <si>
    <t>T03652900001</t>
  </si>
  <si>
    <t>T03652920001</t>
  </si>
  <si>
    <t>T03652940001</t>
  </si>
  <si>
    <t>T03652960001</t>
  </si>
  <si>
    <t>T03662990001</t>
  </si>
  <si>
    <t>T03662970001</t>
  </si>
  <si>
    <t>T03662950001</t>
  </si>
  <si>
    <t>T03662930001</t>
  </si>
  <si>
    <t>T03662910001</t>
  </si>
  <si>
    <t>T03662890001</t>
  </si>
  <si>
    <t>T03662870001</t>
  </si>
  <si>
    <t>T03662850001</t>
  </si>
  <si>
    <t>T03662830001</t>
  </si>
  <si>
    <t>T03662810001</t>
  </si>
  <si>
    <t>T03662780001</t>
  </si>
  <si>
    <t>T03662760001</t>
  </si>
  <si>
    <t>T03662740001</t>
  </si>
  <si>
    <t>T03663010001</t>
  </si>
  <si>
    <t>T03663030001</t>
  </si>
  <si>
    <t>T03663050001</t>
  </si>
  <si>
    <t>T03663070001</t>
  </si>
  <si>
    <t>T03663090001</t>
  </si>
  <si>
    <t>T03663110001</t>
  </si>
  <si>
    <t>T03663130001</t>
  </si>
  <si>
    <t>T03663150001</t>
  </si>
  <si>
    <t>T03663170001</t>
  </si>
  <si>
    <t>T03663190001</t>
  </si>
  <si>
    <t>T03663210001</t>
  </si>
  <si>
    <t>T03663230001</t>
  </si>
  <si>
    <t>T03663250001</t>
  </si>
  <si>
    <t>T03662220001</t>
  </si>
  <si>
    <t>T03662240001</t>
  </si>
  <si>
    <t>T03662260001</t>
  </si>
  <si>
    <t>T03662280001</t>
  </si>
  <si>
    <t>T03662300001</t>
  </si>
  <si>
    <t>T03662320001</t>
  </si>
  <si>
    <t>T03662340001</t>
  </si>
  <si>
    <t>T03662360001</t>
  </si>
  <si>
    <t>T03662380001</t>
  </si>
  <si>
    <t>T03662400001</t>
  </si>
  <si>
    <t>T03662420001</t>
  </si>
  <si>
    <t>T03662440001</t>
  </si>
  <si>
    <t>T03662460001</t>
  </si>
  <si>
    <t>T03662480001</t>
  </si>
  <si>
    <t>T03662500001</t>
  </si>
  <si>
    <t>T03662520001</t>
  </si>
  <si>
    <t>T03662540001</t>
  </si>
  <si>
    <t>T03662560001</t>
  </si>
  <si>
    <t>T03662580001</t>
  </si>
  <si>
    <t>T03662600001</t>
  </si>
  <si>
    <t>T03662620001</t>
  </si>
  <si>
    <t>T03662640001</t>
  </si>
  <si>
    <t>T03662660001</t>
  </si>
  <si>
    <t>T03662680001</t>
  </si>
  <si>
    <t>T03662700001</t>
  </si>
  <si>
    <t>T03662720001</t>
  </si>
  <si>
    <t>T03663810001</t>
  </si>
  <si>
    <t>T03663830001</t>
  </si>
  <si>
    <t>T03663850001</t>
  </si>
  <si>
    <t>T03663870001</t>
  </si>
  <si>
    <t>T03663890001</t>
  </si>
  <si>
    <t>T03663910001</t>
  </si>
  <si>
    <t>T03663930001</t>
  </si>
  <si>
    <t>T03663950001</t>
  </si>
  <si>
    <t>T03663970001</t>
  </si>
  <si>
    <t>T03663990001</t>
  </si>
  <si>
    <t>T03664010001</t>
  </si>
  <si>
    <t>T03664030001</t>
  </si>
  <si>
    <t>T03664050001</t>
  </si>
  <si>
    <t>T03664070001</t>
  </si>
  <si>
    <t>T03664090001</t>
  </si>
  <si>
    <t>T03664110001</t>
  </si>
  <si>
    <t>T03664130001</t>
  </si>
  <si>
    <t>T03664150001</t>
  </si>
  <si>
    <t>T03664170001</t>
  </si>
  <si>
    <t>T03664190001</t>
  </si>
  <si>
    <t>T03664210001</t>
  </si>
  <si>
    <t>T03664230001</t>
  </si>
  <si>
    <t>T03664250001</t>
  </si>
  <si>
    <t>T03664270001</t>
  </si>
  <si>
    <t>T03664290001</t>
  </si>
  <si>
    <t>T03664310001</t>
  </si>
  <si>
    <t>T03663270001</t>
  </si>
  <si>
    <t>T03663290001</t>
  </si>
  <si>
    <t>T03663310001</t>
  </si>
  <si>
    <t>T03663330001</t>
  </si>
  <si>
    <t>T03663350001</t>
  </si>
  <si>
    <t>T03663370001</t>
  </si>
  <si>
    <t>T03663390001</t>
  </si>
  <si>
    <t>T03663410001</t>
  </si>
  <si>
    <t>T03663430001</t>
  </si>
  <si>
    <t>T03663450001</t>
  </si>
  <si>
    <t>T03663470001</t>
  </si>
  <si>
    <t>T03663490001</t>
  </si>
  <si>
    <t>T03663510001</t>
  </si>
  <si>
    <t>T03663530001</t>
  </si>
  <si>
    <t>T03663550001</t>
  </si>
  <si>
    <t>T03663570001</t>
  </si>
  <si>
    <t>T03663590001</t>
  </si>
  <si>
    <t>T03663610001</t>
  </si>
  <si>
    <t>T03663630001</t>
  </si>
  <si>
    <t>T03663650001</t>
  </si>
  <si>
    <t>T03663670001</t>
  </si>
  <si>
    <t>T03663690001</t>
  </si>
  <si>
    <t>T03663710001</t>
  </si>
  <si>
    <t>T03663730001</t>
  </si>
  <si>
    <t>T03663750001</t>
  </si>
  <si>
    <t>T03663770001</t>
  </si>
  <si>
    <t>T03663790001</t>
  </si>
  <si>
    <t>T03674360001</t>
  </si>
  <si>
    <t>T03674340001</t>
  </si>
  <si>
    <t>T03674320001</t>
  </si>
  <si>
    <t>T03674300001</t>
  </si>
  <si>
    <t>T03674280001</t>
  </si>
  <si>
    <t>T03674260001</t>
  </si>
  <si>
    <t>T03674240001</t>
  </si>
  <si>
    <t>T03674220001</t>
  </si>
  <si>
    <t>T03674200001</t>
  </si>
  <si>
    <t>T03674180001</t>
  </si>
  <si>
    <t>T03674160001</t>
  </si>
  <si>
    <t>T03674140001</t>
  </si>
  <si>
    <t>T03674120001</t>
  </si>
  <si>
    <t>T03674100001</t>
  </si>
  <si>
    <t>T03674080001</t>
  </si>
  <si>
    <t>T03674060001</t>
  </si>
  <si>
    <t>T03674380001</t>
  </si>
  <si>
    <t>T03674400001</t>
  </si>
  <si>
    <t>T03674420001</t>
  </si>
  <si>
    <t>T03674440001</t>
  </si>
  <si>
    <t>T03674460001</t>
  </si>
  <si>
    <t>T03674480001</t>
  </si>
  <si>
    <t>T03674500001</t>
  </si>
  <si>
    <t>T03674520001</t>
  </si>
  <si>
    <t>T03674540001</t>
  </si>
  <si>
    <t>T03674560001</t>
  </si>
  <si>
    <t>T03674580001</t>
  </si>
  <si>
    <t>T03674600001</t>
  </si>
  <si>
    <t>T03674620001</t>
  </si>
  <si>
    <t>T03674640001</t>
  </si>
  <si>
    <t>T03674650001</t>
  </si>
  <si>
    <t>T03674670001</t>
  </si>
  <si>
    <t>T03674040001</t>
  </si>
  <si>
    <t>T03674020001</t>
  </si>
  <si>
    <t>T03674000001</t>
  </si>
  <si>
    <t>T03673980001</t>
  </si>
  <si>
    <t>T03673960001</t>
  </si>
  <si>
    <t>T03673940001</t>
  </si>
  <si>
    <t>T03673920001</t>
  </si>
  <si>
    <t>T03675350001</t>
  </si>
  <si>
    <t>T03675370001</t>
  </si>
  <si>
    <t>T03675390001</t>
  </si>
  <si>
    <t>T03675410001</t>
  </si>
  <si>
    <t>T03675430001</t>
  </si>
  <si>
    <t>T03675450001</t>
  </si>
  <si>
    <t>T03675470001</t>
  </si>
  <si>
    <t>T03675490001</t>
  </si>
  <si>
    <t>T03675510001</t>
  </si>
  <si>
    <t>T03675530001</t>
  </si>
  <si>
    <t>T03675550001</t>
  </si>
  <si>
    <t>T03675570001</t>
  </si>
  <si>
    <t>T03675590001</t>
  </si>
  <si>
    <t>T03675610001</t>
  </si>
  <si>
    <t>T03675630001</t>
  </si>
  <si>
    <t>T03675650001</t>
  </si>
  <si>
    <t>T03675990001</t>
  </si>
  <si>
    <t>T03675970001</t>
  </si>
  <si>
    <t>T03675950001</t>
  </si>
  <si>
    <t>T03675930001</t>
  </si>
  <si>
    <t>T03675910001</t>
  </si>
  <si>
    <t>T03675890001</t>
  </si>
  <si>
    <t>T03675870001</t>
  </si>
  <si>
    <t>T03675850001</t>
  </si>
  <si>
    <t>T03675830001</t>
  </si>
  <si>
    <t>T03675810001</t>
  </si>
  <si>
    <t>T03675790001</t>
  </si>
  <si>
    <t>T03675770001</t>
  </si>
  <si>
    <t>T03675750001</t>
  </si>
  <si>
    <t>T03675730001</t>
  </si>
  <si>
    <t>T03675710001</t>
  </si>
  <si>
    <t>T03675690001</t>
  </si>
  <si>
    <t>T03675670001</t>
  </si>
  <si>
    <t>T03674690001</t>
  </si>
  <si>
    <t>T03674710001</t>
  </si>
  <si>
    <t>T03674730001</t>
  </si>
  <si>
    <t>T03674750001</t>
  </si>
  <si>
    <t>T03674770001</t>
  </si>
  <si>
    <t>T03674790001</t>
  </si>
  <si>
    <t>T03674810001</t>
  </si>
  <si>
    <t>T03674830001</t>
  </si>
  <si>
    <t>T03674850001</t>
  </si>
  <si>
    <t>T03674870001</t>
  </si>
  <si>
    <t>T03674890001</t>
  </si>
  <si>
    <t>T03674910001</t>
  </si>
  <si>
    <t>T03674930001</t>
  </si>
  <si>
    <t>T03674950001</t>
  </si>
  <si>
    <t>T03674970001</t>
  </si>
  <si>
    <t>T03674990001</t>
  </si>
  <si>
    <t>T03675330001</t>
  </si>
  <si>
    <t>T03675310001</t>
  </si>
  <si>
    <t>T03675290001</t>
  </si>
  <si>
    <t>T03675270001</t>
  </si>
  <si>
    <t>T03675250001</t>
  </si>
  <si>
    <t>T03675230001</t>
  </si>
  <si>
    <t>T03675210001</t>
  </si>
  <si>
    <t>T03675190001</t>
  </si>
  <si>
    <t>T03675170001</t>
  </si>
  <si>
    <t>T03675150001</t>
  </si>
  <si>
    <t>T03675130001</t>
  </si>
  <si>
    <t>T03675110001</t>
  </si>
  <si>
    <t>T03675090001</t>
  </si>
  <si>
    <t>T03675070001</t>
  </si>
  <si>
    <t>T03675050001</t>
  </si>
  <si>
    <t>T03675030001</t>
  </si>
  <si>
    <t>T03675010001</t>
  </si>
  <si>
    <t>B14797740002</t>
  </si>
  <si>
    <t>00099021001 DEP.DE CHEQ.AJENOS,RET.DE CAM.,CONCEPTO: GARECA TORRICO NESTOR VLADIMIR,DEP.: BANCO UNION SA , PROCEDENCIA: BANCO UNION S.A., CHEQUE: 148203, FECHA DE EMISION:01/03/2017</t>
  </si>
  <si>
    <t>B14810400002</t>
  </si>
  <si>
    <t>00099021001 DEP.DE CHEQ.AJENOS,RET.DE CAM.,CONCEPTO: BENITEZ PANTOJA FLORIA,DEP.: BANCO UNION S.A. , PROCEDENCIA: BANCO UNION S.A., CHEQUE: 148205, FECHA DE EMISION:06/03/2017</t>
  </si>
  <si>
    <t>B14824080002</t>
  </si>
  <si>
    <t>00099021001 DEP.DE CHEQ.AJENOS,RET.DE CAM.,CONCEPTO: CAROL ASTRID CHAVEZ CARREÑO,DEP.: BANCO UNION S.A. , PROCEDENCIA: BANCO UNION S.A., CHEQUE: 148206, FECHA DE EMISION:09/03/2017</t>
  </si>
  <si>
    <t>B14827760002</t>
  </si>
  <si>
    <t>00099021001 DEP.DE CHEQ.AJENOS,RET.DE CAM.,CONCEPTO: PAGO DE SINIESTRO POR INCUMPLIMIENTO DE CONTRATO,DEP.: CIA DE SEGUROS Y REASEGUROS FORTALEZA S.A. , PROCEDENCIA: BANCO BISA S.A., CHEQUE: 8933, FECHA DE EMISION:08/03/2017</t>
  </si>
  <si>
    <t>B14837770002</t>
  </si>
  <si>
    <t>00099021001 DEP.DE CHEQ.AJENOS,RET.DE CAM.,CONCEPTO: ALVARO MAURICIO CARRASCO VACA,DEP.: BANCO UNION S.A. , PROCEDENCIA: BANCO UNION S.A., CHEQUE: 148210, FECHA DE EMISION:14/03/2017</t>
  </si>
  <si>
    <t>B14837780002</t>
  </si>
  <si>
    <t>00099021001 DEP.DE CHEQ.AJENOS,RET.DE CAM.,CONCEPTO: CALVI LOBATON CARMEN CELIDA,DEP.: BANCO UNION S.A. , PROCEDENCIA: BANCO UNION S.A., CHEQUE: 148209, FECHA DE EMISION:14/03/2017</t>
  </si>
  <si>
    <t>B14837790002</t>
  </si>
  <si>
    <t>00099021001 DEP.DE CHEQ.AJENOS,RET.DE CAM.,CONCEPTO: JUAN PABLO MARTINEZ PASTOR,DEP.: BANCO UNION S.A. , PROCEDENCIA: BANCO UNION S.A., CHEQUE: 148208, FECHA DE EMISION:14/03/2017</t>
  </si>
  <si>
    <t>B14846200002</t>
  </si>
  <si>
    <t>00099021001 DEP.DE CHEQ.AJENOS,RET.DE CAM.,CONCEPTO: CONCILIACION DE CUENTAS ENTRE LA ASOC ACCIDENTAL CHIMORE GCC Y EL MOPSV,DEP.: ADOLFO COSS GUILLEN REP. LEGAL , PROCEDENCIA: BANCO MERCANTIL SANTA CRUZ SA., CHEQUE: 537, FECHA DE EMISION:15/03/2017</t>
  </si>
  <si>
    <t>B14850400002</t>
  </si>
  <si>
    <t>00099021001 DEP.DE CHEQ.AJENOS,RET.DE CAM.,CONCEPTO: OROPEZA DOMINGUEZ MARIA RENE,DEP.: BANCO UNIÓN S.A. , PROCEDENCIA: BANCO UNION S.A., CHEQUE: 148213, FECHA DE EMISION:17/03/2017</t>
  </si>
  <si>
    <t>B14850410002</t>
  </si>
  <si>
    <t>00099021001 DEP.DE CHEQ.AJENOS,RET.DE CAM.,CONCEPTO: GUERRERO MENACHO JORGE OTTO GERMAN,DEP.: BANCO UNIÓN S.A. , PROCEDENCIA: BANCO UNION S.A., CHEQUE: 148212, FECHA DE EMISION:17/03/2017</t>
  </si>
  <si>
    <r>
      <rPr>
        <b/>
        <u/>
        <sz val="10"/>
        <rFont val="Arial"/>
        <family val="2"/>
      </rPr>
      <t>NOTA IMPORTANTE</t>
    </r>
    <r>
      <rPr>
        <sz val="10"/>
        <rFont val="Arial"/>
        <family val="2"/>
      </rPr>
      <t>: El formulario es un medio de COMUNICACIÓN y ALERTA, mas no se constituye en un documento de respaldo para el registro de ingresos y/o gastos, siendo responsabilidad de la entidad el análisis, evaluación y regularización oportuna en funcion a los antecedentes de cada una de las operaciones.</t>
    </r>
  </si>
  <si>
    <t>Nota de Transferencia Electrónica</t>
  </si>
  <si>
    <t>Ministerio de Hidrocarburos</t>
  </si>
  <si>
    <t xml:space="preserve">Ministerio de Hidrocarburos </t>
  </si>
  <si>
    <t>B14613920002</t>
  </si>
  <si>
    <t>00099021001 DEP.DE CHEQ.AJENOS,RET.DE CAM.,CONCEPTO: CLAUDIA CAROLA PATTY COSSIO,DEP.: BANCO UNION S.A. , PROCEDENCIA: BANCO UNION S.A., CHEQUE: 145883, FECHA DE EMISION:03/01/2017</t>
  </si>
  <si>
    <t>B14613930002</t>
  </si>
  <si>
    <t>00099021001 DEP.DE CHEQ.AJENOS,RET.DE CAM.,CONCEPTO: DEVOLUCION,DEP.: MINISTERIO DE EDUCACION , PROCEDENCIA: BANCO UNION S.A., CHEQUE: 20553, FECHA DE EMISION:30/12/2016</t>
  </si>
  <si>
    <t>O14614060002</t>
  </si>
  <si>
    <t>00099021001 DEPOSITO DE EFECTIVO, DEPOSITANTE: THELMA CHANA DURAN, CONCEPTO: DEPÓSITO UNA DUODECIMA DE AGUINALDO DERECHO HABIENTE, CUENTA DE DEPOSITO: CUENTA UNICA DEL TESORO</t>
  </si>
  <si>
    <t>O14614090002</t>
  </si>
  <si>
    <t>00099021001 DEPOSITO DE EFECTIVO, DEPOSITANTE: THELMA CHANA DURAN, CONCEPTO: DEPÓSITO UNA DUODECIMA DE AGUINALDO TITULAR, CUENTA DE DEPOSITO: CUENTA UNICA DEL TESORO</t>
  </si>
  <si>
    <t>O14614190002</t>
  </si>
  <si>
    <t>00099021001 DEPOSITO DE EFECTIVO, DEPOSITANTE: RAMIRO PEPE PATZI HUARAYO, CONCEPTO: REVERSION POR PASAJES Y VIATICOS, CUENTA DE DEPOSITO: CUENTA UNICA DEL TESORO</t>
  </si>
  <si>
    <t>O14615100002</t>
  </si>
  <si>
    <t>00099021001 DEPOSITO DE EFECTIVO, DEPOSITANTE: RAIMUNDO ANGEL FERRUFINO EDUARDO, CONCEPTO: DEVOLUCION (SENASIR), CUENTA DE DEPOSITO: CUENTA UNICA DEL TESORO</t>
  </si>
  <si>
    <t>O14615310002</t>
  </si>
  <si>
    <t>00099021001 DEPOSITO DE EFECTIVO, DEPOSITANTE: MANUELA NANCY MARQUEZ LECOÑA, CONCEPTO: DEVOLUCIÓN UNA DUODECIMA DE AGUINALDO, CUENTA DE DEPOSITO: CUENTA UNICA DEL TESORO</t>
  </si>
  <si>
    <t>O14615500002</t>
  </si>
  <si>
    <t>00046024204 DEPOSITO DE EFECTIVO, DEPOSITANTE: JOSE QUISPE TACCO, CONCEPTO: DEVOLUCION "JORNADA NACIONAL DE VACUNACION SARAMPION RUBIOLA 2015" PREVENTIVO N°08250, CUENTA DE DEPOSITO: CUENTA UNICA DEL TESORO</t>
  </si>
  <si>
    <t>O14615770002</t>
  </si>
  <si>
    <t>00099021001 DEPOSITO DE EFECTIVO, DEPOSITANTE: IVAN PATRICIO INCHAUSTE RIOJA, CONCEPTO: DEVOLUCION POR CONCEPTO DE PASAJES AEREOS, CUENTA DE DEPOSITO: CUENTA UNICA DEL TESORO</t>
  </si>
  <si>
    <t>O14615830002</t>
  </si>
  <si>
    <t>00099021001 DEPOSITO DE EFECTIVO, DEPOSITANTE: DAMIAN CHOQUE ALARO, CONCEPTO: DUODECIMAS DE AGUINALDO, CUENTA DE DEPOSITO: CUENTA UNICA DEL TESORO</t>
  </si>
  <si>
    <t>O14615840002</t>
  </si>
  <si>
    <t>00585012002 DEPOSITO DE EFECTIVO, DEPOSITANTE: AGENCIA BOLIVIANA ESPACIAL, CONCEPTO: DEVOLUCION DE FONDOS, CUENTA DE DEPOSITO: CUENTA UNICA DEL TESORO</t>
  </si>
  <si>
    <t>O14616710002</t>
  </si>
  <si>
    <t>00041031107 DEPOSITO DE EFECTIVO, DEPOSITANTE: ROGER FERNANDO RAMIREZ CALLE, CONCEPTO: DEVOLUCION EN GASTO DE PASAJE, CUENTA DE DEPOSITO: CUENTA UNICA DEL TESORO</t>
  </si>
  <si>
    <t>B14617960002</t>
  </si>
  <si>
    <t>00572012001 DEP.DE CHEQ.AJENOS,RET.DE CAM.,CONCEPTO: INDEMINIZACION MERCADERIA DAÑADA DE EMAPA S/G F-72 POLIZA MUA-2474 RECLAMO MUA-1670,DEP.: CIA. SEGUROS Y REASEGUROS FORTALEZA S.A.</t>
  </si>
  <si>
    <t>B14618920002</t>
  </si>
  <si>
    <t>00099021001 DEP.DE CHEQ.AJENOS,RET.DE CAM.,CONCEPTO: LOPEZ ROJAS CRISOLOGO,DEP.: BANCO UNION S.A. , PROCEDENCIA: BANCO UNION S.A., CHEQUE: 145884, FECHA DE EMISION:04/01/2017</t>
  </si>
  <si>
    <t>B14619290002</t>
  </si>
  <si>
    <t>00591012001 DEP.DE CHEQ.AJENOS,RET.DE CAM.,CONCEPTO: RECAUDACION,DEP.: EMP ESTATAL DE TRANS POR CABLE MI TELEFERICO , PROCEDENCIA: BANCO UNION S.A., CHEQUE: 1017, FECHA DE EMISION:22/12/2016</t>
  </si>
  <si>
    <t>B14619310002</t>
  </si>
  <si>
    <t>00591012001 DEP.DE CHEQ.AJENOS,RET.DE CAM.,CONCEPTO: RECAUDACION,DEP.: EMP ESTATAL DE TRANS POR CABLE MI TELEFERICO , PROCEDENCIA: BANCO UNION S.A., CHEQUE: 1019, FECHA DE EMISION:22/12/2016</t>
  </si>
  <si>
    <t>B14619340002</t>
  </si>
  <si>
    <t>00591012001 DEP.DE CHEQ.AJENOS,RET.DE CAM.,CONCEPTO: RECAUDACION,DEP.: EMP ESTATAL DE TRANS POR CABLE MI TELEFERICO , PROCEDENCIA: BANCO UNION S.A., CHEQUE: 1016, FECHA DE EMISION:22/12/2016</t>
  </si>
  <si>
    <t>B14619450002</t>
  </si>
  <si>
    <t>00099021001 DEP.DE CHEQ.AJENOS,RET.DE CAM.,CONCEPTO: REMBOLSO DE SUBSIDIO DE ENFERMEDAD, CORRESPONDIENTE AL MES DE SEPTIEMBRE 2016,DEP.: CAJA DE SALUD DE LA BANCA PRIVADA , PROCEDENCIA: BANCO NACIONAL DE BOLIVIA S.A., CHEQUE: 6346001, FECHA DE EMISION:03/01/2017</t>
  </si>
  <si>
    <t>O14617940002</t>
  </si>
  <si>
    <t>00099021001 DEPOSITO DE EFECTIVO, DEPOSITANTE: MARTIN YAHUASI MAMANI, CONCEPTO: CONVENIO DE PAGO SENASIR, CUENTA DE DEPOSITO: CUENTA UNICA DEL TESORO</t>
  </si>
  <si>
    <t>O14618000002</t>
  </si>
  <si>
    <t>00099021001 DEPOSITO DE EFECTIVO, DEPOSITANTE: REMIGIA CHAMBI DE CALLISAYA, CONCEPTO: COBRO INDEBIDO POR NUEVAS NUPCIAS, CUENTA DE DEPOSITO: CUENTA UNICA DEL TESORO</t>
  </si>
  <si>
    <t>O14618150002</t>
  </si>
  <si>
    <t>00099021001 DEPOSITO DE EFECTIVO, DEPOSITANTE: LUIS HUANCA ULURI, CONCEPTO: DOBLE PERCEPCION, CUENTA DE DEPOSITO: CUENTA UNICA DEL TESORO</t>
  </si>
  <si>
    <t>O14618180002</t>
  </si>
  <si>
    <t>00099021001 DEPOSITO DE EFECTIVO, DEPOSITANTE: MARIA LOURDES FIGUEREDO RADA, CONCEPTO: DOBLE PERCEPCION, CUENTA DE DEPOSITO: CUENTA UNICA DEL TESORO</t>
  </si>
  <si>
    <t>O14618420002</t>
  </si>
  <si>
    <t>O14618450002</t>
  </si>
  <si>
    <t>00099021001 DEPOSITO DE EFECTIVO, DEPOSITANTE: VITALIANO MOLINA ERGUETA, CONCEPTO: DEVOLUCIÓN POR COBRO INDEBIDO, CUENTA DE DEPOSITO: CUENTA UNICA DEL TESORO</t>
  </si>
  <si>
    <t>O14618500002</t>
  </si>
  <si>
    <t>00099021001 DEPOSITO DE EFECTIVO, DEPOSITANTE: HILDA MERY GUTIERREZ MARTINEZ-SENASIR, CONCEPTO: DEVOLUCION DOBLE PERCEPCION, CUENTA DE DEPOSITO: CUENTA UNICA DEL TESORO</t>
  </si>
  <si>
    <t>O14619320002</t>
  </si>
  <si>
    <t>00099021001 DEPOSITO DE EFECTIVO, DEPOSITANTE: ANGELA LAURA YANARICO - SEDES LA PAZ, CONCEPTO: DOBLE PERCEPCIÓN, CUENTA DE DEPOSITO: CUENTA UNICA DEL TESORO</t>
  </si>
  <si>
    <t>O14619350002</t>
  </si>
  <si>
    <t>O14619370002</t>
  </si>
  <si>
    <t>O14619410002</t>
  </si>
  <si>
    <t>00099021001 DEPOSITO DE EFECTIVO, DEPOSITANTE: RENE EDILBERTO ROCHA PEREZ, CONCEPTO: DEVOLUCION AGUINALDO 2016 INCOS GUAYARAMERIN, CUENTA DE DEPOSITO: CUENTA UNICA DEL TESORO</t>
  </si>
  <si>
    <t>O14620360002</t>
  </si>
  <si>
    <t>00099021001 DEPOSITO DE EFECTIVO, DEPOSITANTE: ROGER HURTADO LAZO, CONCEPTO: REVERSION DE PASAJES, CUENTA DE DEPOSITO: CUENTA UNICA DEL TESORO</t>
  </si>
  <si>
    <t>O14620530002</t>
  </si>
  <si>
    <t>00099021001 DEPOSITO DE EFECTIVO, DEPOSITANTE: JOSE LEDEZMA TORDOYA, CONCEPTO: REVERSION, CUENTA DE DEPOSITO: CUENTA UNICA DEL TESORO</t>
  </si>
  <si>
    <t>O14620840002</t>
  </si>
  <si>
    <t>00099021001 DEPOSITO DE EFECTIVO, DEPOSITANTE: ROMEL MONRROY ESTRADA, CONCEPTO: DEVOLUCION DE 5 DIAS TRABAJADOS, CUENTA DE DEPOSITO: CUENTA UNICA DEL TESORO</t>
  </si>
  <si>
    <t>O14620910002</t>
  </si>
  <si>
    <t>00099021001 DEPOSITO DE EFECTIVO, DEPOSITANTE: CLAUDIA BERMUDEZ ARANCIBIA, CONCEPTO: DEVOLUCION DE SALDO NO EJECUTADO C-31 Nº 2532 / 2016, CUENTA DE DEPOSITO: CUENTA UNICA DEL TESORO</t>
  </si>
  <si>
    <t>O14621090002</t>
  </si>
  <si>
    <t>00099021001 DEPOSITO DE EFECTIVO, DEPOSITANTE: OSMAN GUARDIA, CONCEPTO: PREVENTIVO 2039, CUENTA DE DEPOSITO: CUENTA UNICA DEL TESORO</t>
  </si>
  <si>
    <t>O14621120002</t>
  </si>
  <si>
    <t>00099021001 DEPOSITO DE EFECTIVO, DEPOSITANTE: OSMAN GUARDIA, CONCEPTO: PREVENTIVO 2038, CUENTA DE DEPOSITO: CUENTA UNICA DEL TESORO</t>
  </si>
  <si>
    <t>O14621140002</t>
  </si>
  <si>
    <t>00099021001 DEPOSITO DE EFECTIVO, DEPOSITANTE: BEATRIZ CARDENAS, CONCEPTO: PREVENTIVO 2986, CUENTA DE DEPOSITO: CUENTA UNICA DEL TESORO</t>
  </si>
  <si>
    <t>O14621160002</t>
  </si>
  <si>
    <t>00099021001 DEPOSITO DE EFECTIVO, DEPOSITANTE: BEATRIZ CARDENAS, CONCEPTO: PREVENTIVO 2985, CUENTA DE DEPOSITO: CUENTA UNICA DEL TESORO</t>
  </si>
  <si>
    <t>O14621170002</t>
  </si>
  <si>
    <t>00099021001 DEPOSITO DE EFECTIVO, DEPOSITANTE: BEATRIZ CARDENAS, CONCEPTO: PREVENTIVO 2987, CUENTA DE DEPOSITO: CUENTA UNICA DEL TESORO</t>
  </si>
  <si>
    <t>O14621180002</t>
  </si>
  <si>
    <t>00312014401 DEPOSITO DE EFECTIVO, DEPOSITANTE: DANIEL SILES, CONCEPTO: DINAMARCA PREVENTIVO 2656, CUENTA DE DEPOSITO: CUENTA UNICA DEL TESORO</t>
  </si>
  <si>
    <t>O14621200002</t>
  </si>
  <si>
    <t>00312014401 DEPOSITO DE EFECTIVO, DEPOSITANTE: KATERINE ARIAS, CONCEPTO: DINAMARCA PREVENTIVO 2697, CUENTA DE DEPOSITO: CUENTA UNICA DEL TESORO</t>
  </si>
  <si>
    <t>O14621210002</t>
  </si>
  <si>
    <t>00312014401 DEPOSITO DE EFECTIVO, DEPOSITANTE: KATERINE ARIAS, CONCEPTO: DINAMARCA PREVENTIVO 2696, CUENTA DE DEPOSITO: CUENTA UNICA DEL TESORO</t>
  </si>
  <si>
    <t>O14621240002</t>
  </si>
  <si>
    <t>00312014401 DEPOSITO DE EFECTIVO, DEPOSITANTE: KATERINE ARIAS, CONCEPTO: DINAMARCA PREVENTIVO 2695, CUENTA DE DEPOSITO: CUENTA UNICA DEL TESORO</t>
  </si>
  <si>
    <t>O14621270002</t>
  </si>
  <si>
    <t>00312014401 DEPOSITO DE EFECTIVO, DEPOSITANTE: JUAN CARLOS MESCHWITZ, CONCEPTO: DINAMARCA PREVENTIVO 2824, CUENTA DE DEPOSITO: CUENTA UNICA DEL TESORO</t>
  </si>
  <si>
    <t>O14621310002</t>
  </si>
  <si>
    <t>00312014401 DEPOSITO DE EFECTIVO, DEPOSITANTE: JUAN CARLOS MESCHWITZ, CONCEPTO: DINAMARCA PREVENTIVO 2825, CUENTA DE DEPOSITO: CUENTA UNICA DEL TESORO</t>
  </si>
  <si>
    <t>O14621330002</t>
  </si>
  <si>
    <t>00312014401 DEPOSITO DE EFECTIVO, DEPOSITANTE: MAIRA VIRVEZ, CONCEPTO: DINAMARCA PREVENTIVO 2391, CUENTA DE DEPOSITO: CUENTA UNICA DEL TESORO</t>
  </si>
  <si>
    <t>O14621340002</t>
  </si>
  <si>
    <t>00312014401 DEPOSITO DE EFECTIVO, DEPOSITANTE: MAIRA VIRUEZ, CONCEPTO: DINAMARCA PREVENTIVO 2389, CUENTA DE DEPOSITO: CUENTA UNICA DEL TESORO</t>
  </si>
  <si>
    <t>O14621360002</t>
  </si>
  <si>
    <t>00312014401 DEPOSITO DE EFECTIVO, DEPOSITANTE: IVAN COLQUE, CONCEPTO: DINAMARCA PREVENTIVO 3207, CUENTA DE DEPOSITO: CUENTA UNICA DEL TESORO</t>
  </si>
  <si>
    <t>O14621380002</t>
  </si>
  <si>
    <t>00099021001 DEPOSITO DE EFECTIVO, DEPOSITANTE: JUAN CARLOS MESCHIWTZ, CONCEPTO: PREVENTIVO 2298, CUENTA DE DEPOSITO: CUENTA UNICA DEL TESORO</t>
  </si>
  <si>
    <t>O14621400002</t>
  </si>
  <si>
    <t>00526012001 DEPOSITO DE EFECTIVO, DEPOSITANTE: JUVENAL ARNALDO ACARAPI MAGUEÑO, CONCEPTO: DEVOLUCION FONDOS EN AVANCE BOLIVIA TV, CUENTA DE DEPOSITO: CUENTA UNICA DEL TESORO</t>
  </si>
  <si>
    <t>B14625020002</t>
  </si>
  <si>
    <t>00222018010 DEP.DE CHEQ.AJENOS,RET.DE CAM.,CONCEPTO: REEVRSION C31-1918,DEP.: INIAF-CHACO , PROCEDENCIA: BANCO UNION S.A., CHEQUE: 3582, FECHA DE EMISION:13/12/2016</t>
  </si>
  <si>
    <t>CONCILIADO_PARCIAL</t>
  </si>
  <si>
    <t>B14625460002</t>
  </si>
  <si>
    <t>00099021001 DEP.DE CHEQ.AJENOS,RET.DE CAM.,CONCEPTO: DEVOLUCION DE CC NO COBRADA SEPTIEMBRE 2016,DEP.: LA VITALICIA SEGUROS Y REASEGUROS DE VIDA S.A. , PROCEDENCIA: BANCO BISA S.A., CHEQUE: 32676, FECHA DE EMISION:05/01/2017</t>
  </si>
  <si>
    <t>O14623310002</t>
  </si>
  <si>
    <t>00099021001 DEPOSITO DE EFECTIVO, DEPOSITANTE: AIDA LUZ MORALES VDA DE ROSSO, CONCEPTO: CONVENIO DE PAGO 00916, CUENTA DE DEPOSITO: CUENTA UNICA DEL TESORO</t>
  </si>
  <si>
    <t>O14623490002</t>
  </si>
  <si>
    <t>00099021001 DEPOSITO DE EFECTIVO, DEPOSITANTE: JULIO ALANOCA COARETI, CONCEPTO: DEVOLUCION DOBLE PERCEPCION, CUENTA DE DEPOSITO: CUENTA UNICA DEL TESORO</t>
  </si>
  <si>
    <t>O14623950002</t>
  </si>
  <si>
    <t>00099021001 DEPOSITO DE EFECTIVO, DEPOSITANTE: GONZALES RIOS YOLANDA LILIANA, CONCEPTO: DEVOLUCION DE HABERES, CUENTA DE DEPOSITO: CUENTA UNICA DEL TESORO</t>
  </si>
  <si>
    <t>O14624800002</t>
  </si>
  <si>
    <t>O14625030002</t>
  </si>
  <si>
    <t>00099021001 DEPOSITO DE EFECTIVO, DEPOSITANTE: ROSARIO POMA-MIN EDUCACION, CONCEPTO: DEVOLUCION, CUENTA DE DEPOSITO: CUENTA UNICA DEL TESORO</t>
  </si>
  <si>
    <t>O14625500002</t>
  </si>
  <si>
    <t>00099021001 DEPOSITO DE EFECTIVO, DEPOSITANTE: FELIPA AYALA DE NINAHUANCA, CONCEPTO: DEP. POR COBRO INDEBIDO, CUENTA DE DEPOSITO: CUENTA UNICA DEL TESORO</t>
  </si>
  <si>
    <t>O14625610002</t>
  </si>
  <si>
    <t>00342012001 DEPOSITO DE EFECTIVO, DEPOSITANTE: URIEL EDSON TORREZ GONZALES, CONCEPTO: DEVOLUCIÓN DE PASAJE AEREO, CUENTA DE DEPOSITO: CUENTA UNICA DEL TESORO</t>
  </si>
  <si>
    <t>O14626030002</t>
  </si>
  <si>
    <t>00047161101 DEPOSITO DE EFECTIVO, DEPOSITANTE: VICENTE MANCACHI M., CONCEPTO: DEVOLUCION PAGO REFRIGERIO MES JUNIO/2016 AL SR ESCOBAR CHOQUE WILFREDO, CUENTA DE DEPOSITO: CUENTA UNICA DEL TESORO</t>
  </si>
  <si>
    <t>O14626230002</t>
  </si>
  <si>
    <t>00099021001 DEPOSITO DE EFECTIVO, DEPOSITANTE: RENE AGUILAR SANSUSTE, CONCEPTO: DEVOLUCIÓN TASA DE AEROPUERTO, CUENTA DE DEPOSITO: CUENTA UNICA DEL TESORO</t>
  </si>
  <si>
    <t>O14626270002</t>
  </si>
  <si>
    <t>00130012001 DEPOSITO DE EFECTIVO, DEPOSITANTE: COOP. MINERA 16 DE JULIO LTDA., CONCEPTO: PAGO CUOTA 25; 3RA AMPLIACION COOP. MINERA 16 DE JULIO LTDA, CUENTA DE DEPOSITO: CUENTA UNICA DEL TESORO</t>
  </si>
  <si>
    <t>O14626530002</t>
  </si>
  <si>
    <t>00099021001 DEPOSITO DE EFECTIVO, DEPOSITANTE: MIN . PRESIDENCIA - OMAR R. CARY ROMANO, CONCEPTO: DEVOLUCION VIATICOS AL EXTERIOR Y GASTOS DE REPRESENTACION, CUENTA DE DEPOSITO: CUENTA UNICA DEL TESORO</t>
  </si>
  <si>
    <t>O14626580002</t>
  </si>
  <si>
    <t>00099021001 DEPOSITO DE EFECTIVO, DEPOSITANTE: ABDON RANULFO VASQUEZ ESPINOZA, CONCEPTO: DEVOLUCION DE FONDOS, CUENTA DE DEPOSITO: CUENTA UNICA DEL TESORO</t>
  </si>
  <si>
    <t>O14626620002</t>
  </si>
  <si>
    <t>00025018007 DEPOSITO DE EFECTIVO, DEPOSITANTE: MINISTERIO DE LA PRESIDENCIA, CONCEPTO: MIN. PRESIDENCIA DAKAR 2017, CUENTA DE DEPOSITO: CUENTA UNICA DEL TESORO</t>
  </si>
  <si>
    <t>O14626760002</t>
  </si>
  <si>
    <t>00015011101 DEPOSITO DE EFECTIVO, DEPOSITANTE: MIN.DE EDUCACION GERMAN SOLIZ DELGADILLO, CONCEPTO: DEVOLUCION DE PASAJES, CUENTA DE DEPOSITO: CUENTA UNICA DEL TESORO</t>
  </si>
  <si>
    <t>O14626770002</t>
  </si>
  <si>
    <t>00526012001 DEPOSITO DE EFECTIVO, DEPOSITANTE: WILLIAMS CORDERO ALBA, CONCEPTO: DEVOLUCION DE FONDOS EN AVANCE, CUENTA DE DEPOSITO: CUENTA UNICA DEL TESORO</t>
  </si>
  <si>
    <t>O14626870002</t>
  </si>
  <si>
    <t>00099021001 DEPOSITO DE EFECTIVO, DEPOSITANTE: COOPERATIVA VIDA NUEVA PCD LTDA., CONCEPTO: DEVOLUCION DE LA COOPERATIVA VIDA NUEVA PCD LTDA. A LA UE-FNSE DEL MINISTERIO DE PRESIDENCIA, CUENTA DE DEPOSITO: CUENTA UNICA DEL TESORO</t>
  </si>
  <si>
    <t>O14627650002</t>
  </si>
  <si>
    <t>00312014401 DEPOSITO DE EFECTIVO, DEPOSITANTE: MAIRA VIRUEZ, CONCEPTO: DINAMARCA PREVENTIVO 2128, CUENTA DE DEPOSITO: CUENTA UNICA DEL TESORO</t>
  </si>
  <si>
    <t>B14628840002</t>
  </si>
  <si>
    <t>00099021001 DEP.DE CHEQ.AJENOS,RET.DE CAM.,CONCEPTO: H.C. DIPUTADOS - DEVOLUCIÓN INCAPACIDAD TEMP. OCTUBRE/2016,DEP.: CAJA PETROLERA DE SALUD , PROCEDENCIA: BANCO UNION S.A., CHEQUE: 10568, FECHA DE EMISION:06/01/2017</t>
  </si>
  <si>
    <t>B14628850002</t>
  </si>
  <si>
    <t>00099021001 DEP.DE CHEQ.AJENOS,RET.DE CAM.,CONCEPTO: H.C. SENADORES - DEVOLUCIÓN INCAPACIDAD TEMP. - OCTUBRE/2016,DEP.: CAJA PETROLERA DE SALUD , PROCEDENCIA: BANCO UNION S.A., CHEQUE: 10567, FECHA DE EMISION:06/01/2017</t>
  </si>
  <si>
    <t>B14628880002</t>
  </si>
  <si>
    <t>00099021001 DEP.DE CHEQ.AJENOS,RET.DE CAM.,CONCEPTO: SOBERANIA ALIMENTARIA - DEVOLUCIÓN INCAPACIDAD TEMPORAL OCTUBRE/2016,DEP.: CAJA PETROLERA DE SALUD , PROCEDENCIA: BANCO UNION S.A., CHEQUE: 10569, FECHA DE EMISION:06/01/2017</t>
  </si>
  <si>
    <t>B14628900002</t>
  </si>
  <si>
    <t>00099021001 DEP.DE CHEQ.AJENOS,RET.DE CAM.,CONCEPTO: AUT. IMPUG. TRIBUTARIA - DEVOL. INCAPACIDAD TEMP. - OCT/2016,DEP.: CAJA PETROLERA DE SALUD , PROCEDENCIA: BANCO UNION S.A., CHEQUE: 10566, FECHA DE EMISION:06/01/2017</t>
  </si>
  <si>
    <t>B14628950002</t>
  </si>
  <si>
    <t>00099021001 DEP.DE CHEQ.AJENOS,RET.DE CAM.,CONCEPTO: A.G.E.T.I.C. - DEVOLUCIÓN INCAPACIDAD TEMP. - OCTUBRE/2016,DEP.: CAJA PETROLERA DE SALUD , PROCEDENCIA: BANCO UNION S.A., CHEQUE: 10565, FECHA DE EMISION:06/01/2017</t>
  </si>
  <si>
    <t>B14629620002</t>
  </si>
  <si>
    <t>00099021001 DEP.DE CHEQ.AJENOS,RET.DE CAM.,CONCEPTO: EDUARDO SOTO BUTRON,DEP.: BANCO UNION S.A. , PROCEDENCIA: BANCO UNION S.A., CHEQUE: 145892, FECHA DE EMISION:06/01/2017</t>
  </si>
  <si>
    <t>B14629630002</t>
  </si>
  <si>
    <t>00099021001 DEP.DE CHEQ.AJENOS,RET.DE CAM.,CONCEPTO: PAZ BALLIVIAN SERGIO ANTONIO,DEP.: BANCO UNION S.A. , PROCEDENCIA: BANCO UNION S.A., CHEQUE: 145893, FECHA DE EMISION:06/01/2017</t>
  </si>
  <si>
    <t>B14629650002</t>
  </si>
  <si>
    <t>00099021001 DEP.DE CHEQ.AJENOS,RET.DE CAM.,CONCEPTO: SEVILLA PAZ SOLDAN RICARDO MARIANO,DEP.: BANCO UNION S.A. , PROCEDENCIA: BANCO UNION S.A., CHEQUE: 145896, FECHA DE EMISION:06/01/2017</t>
  </si>
  <si>
    <t>B14629680002</t>
  </si>
  <si>
    <t>00099021001 DEP.DE CHEQ.AJENOS,RET.DE CAM.,CONCEPTO: GONZALES FLORES CARLOS EDUARDO,DEP.: BANCO UNION S.A. , PROCEDENCIA: BANCO UNION S.A., CHEQUE: 145895, FECHA DE EMISION:06/01/2017</t>
  </si>
  <si>
    <t>B14629700002</t>
  </si>
  <si>
    <t>00099021001 DEP.DE CHEQ.AJENOS,RET.DE CAM.,CONCEPTO: MIRANDA CRUZ GERSON JESUS,DEP.: BANCO UNION S.A. , PROCEDENCIA: BANCO UNION S.A., CHEQUE: 145891, FECHA DE EMISION:06/01/2017</t>
  </si>
  <si>
    <t>B14629750002</t>
  </si>
  <si>
    <t>00099021001 DEP.DE CHEQ.AJENOS,RET.DE CAM.,CONCEPTO: ALARCON CHUMACERO KATTY EVELING,DEP.: BANCO UNION S.A. , PROCEDENCIA: BANCO UNION S.A., CHEQUE: 145890, FECHA DE EMISION:06/01/2017</t>
  </si>
  <si>
    <t>B14629760002</t>
  </si>
  <si>
    <t>00099021001 DEP.DE CHEQ.AJENOS,RET.DE CAM.,CONCEPTO: SALAZAR RAMIREZ DAVID,DEP.: BANCO UNION S.A. , PROCEDENCIA: BANCO UNION S.A., CHEQUE: 145889, FECHA DE EMISION:06/01/2017</t>
  </si>
  <si>
    <t>B14629860002</t>
  </si>
  <si>
    <t>00680012001 DEP.DE CHEQ.AJENOS,RET.DE CAM.,CONCEPTO: PAGO ALQUILER ATM CONTRALORIA ENERO 2017,DEP.: BANCO UNION S.A , PROCEDENCIA: BANCO UNION S.A., CHEQUE: 142677, FECHA DE EMISION:05/01/2017</t>
  </si>
  <si>
    <t>B14630010002</t>
  </si>
  <si>
    <t>00099021001 DEP.DE CHEQ.AJENOS,RET.DE CAM.,CONCEPTO: DEVOLUCION DE COTIZACION EXCESO,DEP.: FUTURO DE BOLIVIA S.A. AFP , PROCEDENCIA: BANCO DE CREDITO DE BOLIVIA S.A., CHEQUE: 47223, FECHA DE EMISION:04/01/2017</t>
  </si>
  <si>
    <t>B14630030002</t>
  </si>
  <si>
    <t>00099021001 DEP.DE CHEQ.AJENOS,RET.DE CAM.,CONCEPTO: DEVOLUCION COTIZACION EXCESO,DEP.: FUTURO DE BOLIVIA S.A. AFP , PROCEDENCIA: BANCO DE CREDITO DE BOLIVIA S.A., CHEQUE: 47222, FECHA DE EMISION:04/01/2017</t>
  </si>
  <si>
    <t>B14630050002</t>
  </si>
  <si>
    <t>00099021001 DEP.DE CHEQ.AJENOS,RET.DE CAM.,CONCEPTO: DEVOLUCION COTIZACION EXCESO,DEP.: FUTURO DE BOLIVIA S.A. AFP , PROCEDENCIA: BANCO DE CREDITO DE BOLIVIA S.A., CHEQUE: 47221, FECHA DE EMISION:04/01/2017</t>
  </si>
  <si>
    <t>B14630710002</t>
  </si>
  <si>
    <t>00099021001 DEP.DE CHEQ.AJENOS,RET.DE CAM.,CONCEPTO: DEVOLUCION RECURSOS NO UTILIZADOS CUENTA FONADAL PROY. APOYO A LA PRODUCCION APICOLA,DEP.: GAM. VILLA LIBERTAD LICOMA , PROCEDENCIA: BANCO UNION S.A., CHEQUE: 20, FECHA DE EMISION:29/12/2016</t>
  </si>
  <si>
    <t>O14629420002</t>
  </si>
  <si>
    <t>00099021001 DEPOSITO DE EFECTIVO, DEPOSITANTE: RAMIRO MARTIN BURGOS SIÑANI, CONCEPTO: PAGO Y CUMPLIMIENTO INFORME MDP Y EP / INF / UAI Nº 15 / 15, CUENTA DE DEPOSITO: CUENTA UNICA DEL TESORO</t>
  </si>
  <si>
    <t>O14629450002</t>
  </si>
  <si>
    <t>00087011103 DEPOSITO DE EFECTIVO, DEPOSITANTE: TEDDY ALMANZA PEREZ, CONCEPTO: DEVOLUCION POR CONCEPTO DE PASAJES PERIODISTAS (CAMBIO) MES DE NOVIEMBRE, CUENTA DE DEPOSITO: CUENTA UNICA DEL TESORO</t>
  </si>
  <si>
    <t>O14629490002</t>
  </si>
  <si>
    <t>00099021001 DEPOSITO DE EFECTIVO, DEPOSITANTE: TEDDY ALMANZA PEREZ, CONCEPTO: DEVOLUCION POR CONCEPTO DE PASAJES DE PERIODISTAS (ABI) MES DE NOVIEMBRE, CUENTA DE DEPOSITO: CUENTA UNICA DEL TESORO</t>
  </si>
  <si>
    <t>O14629950002</t>
  </si>
  <si>
    <t>00591012001 DEPOSITO DE EFECTIVO, DEPOSITANTE: EMP ESTATAL DE TRANS POR CABLE MI TELEFERICO, CONCEPTO: DEPÓSITO DE SERVICIOS BASICOS DEL MES DE OCTUBRE Y NOVIEMBRE DE 2016, CUENTA DE DEPOSITO: CUENTA UNICA DEL TESORO</t>
  </si>
  <si>
    <t>O14630490002</t>
  </si>
  <si>
    <t>00099021001 DEPOSITO DE EFECTIVO, DEPOSITANTE: SAMUEL DURAN CORONEL, CONCEPTO: PAGO DE REPARTO ANTICIPADO PRH, CUENTA DE DEPOSITO: CUENTA UNICA DEL TESORO</t>
  </si>
  <si>
    <t>O14630610002</t>
  </si>
  <si>
    <t>00099021001 DEPOSITO DE EFECTIVO, DEPOSITANTE: JUAN CARLOS MESCHIWTZ, CONCEPTO: PREVENTIVO 3154, CUENTA DE DEPOSITO: CUENTA UNICA DEL TESORO</t>
  </si>
  <si>
    <t>O14630630002</t>
  </si>
  <si>
    <t>00099021001 DEPOSITO DE EFECTIVO, DEPOSITANTE: ROLY IGNACIO ALVAREZ, CONCEPTO: PREVENTIVO 2833, CUENTA DE DEPOSITO: CUENTA UNICA DEL TESORO</t>
  </si>
  <si>
    <t>O14630660002</t>
  </si>
  <si>
    <t>00099021001 DEPOSITO DE EFECTIVO, DEPOSITANTE: ERWIN CRUZ, CONCEPTO: PREVENTIVO 3134, CUENTA DE DEPOSITO: CUENTA UNICA DEL TESORO</t>
  </si>
  <si>
    <t>O14630690002</t>
  </si>
  <si>
    <t>00312014401 DEPOSITO DE EFECTIVO, DEPOSITANTE: MARIO IVANOE CLAVIJO, CONCEPTO: DINAMARCA PREVENTIVO 3092, CUENTA DE DEPOSITO: CUENTA UNICA DEL TESORO</t>
  </si>
  <si>
    <t>O14630700002</t>
  </si>
  <si>
    <t>00099021001 DEPOSITO DE EFECTIVO, DEPOSITANTE: YAMIL FARMAN, CONCEPTO: PREVENTIVO 1965, CUENTA DE DEPOSITO: CUENTA UNICA DEL TESORO</t>
  </si>
  <si>
    <t>O14630900002</t>
  </si>
  <si>
    <t>00099021001 DEPOSITO DE EFECTIVO, DEPOSITANTE: EDGAR QUINTANILLA MORODIAS, CONCEPTO: DOBLE PERCEPCION, CUENTA DE DEPOSITO: CUENTA UNICA DEL TESORO</t>
  </si>
  <si>
    <t>O14631220002</t>
  </si>
  <si>
    <t>00099021001 DEPOSITO DE EFECTIVO, DEPOSITANTE: LUCRECIA VELARDE VDA DE FLORES, CONCEPTO: PARA DEPARTAMENTO DE SANSIR, CUENTA DE DEPOSITO: CUENTA UNICA DEL TESORO</t>
  </si>
  <si>
    <t>O14631250002</t>
  </si>
  <si>
    <t>00099021001 DEPOSITO DE EFECTIVO, DEPOSITANTE: REGIMIENTO CABALLERIA 3 AROMA, CONCEPTO: REVERSION CONCEPTO LUZ DIC/2016, CUENTA DE DEPOSITO: CUENTA UNICA DEL TESORO</t>
  </si>
  <si>
    <t>O14631290002</t>
  </si>
  <si>
    <t>00099021001 DEPOSITO DE EFECTIVO, DEPOSITANTE: REGIMIENTO CABALLERIA 3 AROMA, CONCEPTO: REVERSION CONCEPTO LUZ NOV/2016, CUENTA DE DEPOSITO: CUENTA UNICA DEL TESORO</t>
  </si>
  <si>
    <t>O14631360002</t>
  </si>
  <si>
    <t>00099021001 DEPOSITO DE EFECTIVO, DEPOSITANTE: COLEGIO MILITAR DEL EJERCITO, CONCEPTO: REVERSION POR CONSUMO DE AGUA CORRESPONDIENTE AL MES DE DIC/16 DEL COLEGIO MILITAR DEL EJERCITO, CUENTA DE DEPOSITO: CUENTA UNICA DEL TESORO</t>
  </si>
  <si>
    <t>O14631380002</t>
  </si>
  <si>
    <t>O14631570002</t>
  </si>
  <si>
    <t>00283012002 DEPOSITO DE EFECTIVO, DEPOSITANTE: LILIAN LIZETH CLAROS TERAN-ADUANA NACIONAL, CONCEPTO: DEVOLUCION POR CONCEPTO DE VIATICOS, CUENTA DE DEPOSITO: CUENTA UNICA DEL TESORO</t>
  </si>
  <si>
    <t>O14632180002</t>
  </si>
  <si>
    <t>00099021001 DEPOSITO DE EFECTIVO, DEPOSITANTE: JUAN CARLOS MESCHWITZ, CONCEPTO: PREVENTIVO 800, CUENTA DE DEPOSITO: CUENTA UNICA DEL TESORO</t>
  </si>
  <si>
    <t>O14632620002</t>
  </si>
  <si>
    <t>00099021001 DEPOSITO DE EFECTIVO, DEPOSITANTE: MERY GONZALES ORTUÑO, CONCEPTO: DEVOLUCIÓN POR CONCEPTO DE PERCEPCIÓN INDEBIDA POR CATEGORIA, CUENTA DE DEPOSITO: CUENTA UNICA DEL TESORO</t>
  </si>
  <si>
    <t>B14634740002</t>
  </si>
  <si>
    <t>00099021001 DEP.DE CHEQ.AJENOS,RET.DE CAM.,CONCEPTO: PERALTA CABALLERO JOSE MAURICIO ENRIQUE,DEP.: BANCO UNION SA , PROCEDENCIA: BANCO UNION S.A., CHEQUE: 145899, FECHA DE EMISION:09/01/2017</t>
  </si>
  <si>
    <t>B14634750002</t>
  </si>
  <si>
    <t>00099021001 DEP.DE CHEQ.AJENOS,RET.DE CAM.,CONCEPTO: CHAMBI PEREZ JORGE FORTUNATO,DEP.: BANCO UNION SA , PROCEDENCIA: BANCO UNION S.A., CHEQUE: 145898, FECHA DE EMISION:09/01/2017</t>
  </si>
  <si>
    <t>B14634760002</t>
  </si>
  <si>
    <t>00099021001 DEP.DE CHEQ.AJENOS,RET.DE CAM.,CONCEPTO: OMONTE ROSEMARY MAITA GARCIA DE,DEP.: BANCO UNION SA , PROCEDENCIA: BANCO UNION S.A., CHEQUE: 145897, FECHA DE EMISION:09/01/2017</t>
  </si>
  <si>
    <t>B14635040002</t>
  </si>
  <si>
    <t>00099021001 DEP.DE CHEQ.AJENOS,RET.DE CAM.,CONCEPTO: POR REVERSION DE FONFOS NO UTILIZADOS,DEP.: TUNARI - SERNAP , PROCEDENCIA: BANCO UNION S.A., CHEQUE: 330, FECHA DE EMISION:30/12/2016</t>
  </si>
  <si>
    <t>B14635160002</t>
  </si>
  <si>
    <t>00099021001 DEP.DE CHEQ.AJENOS,RET.DE CAM.,CONCEPTO: DEVOLUCION COTIZACION EXCESO,DEP.: FUTURO DE BOLIVIA S.A. AFP , PROCEDENCIA: BANCO DE CREDITO DE BOLIVIA S.A., CHEQUE: 473249, FECHA DE EMISION:09/01/2017</t>
  </si>
  <si>
    <t>B14635190002</t>
  </si>
  <si>
    <t>00099021001 DEP.DE CHEQ.AJENOS,RET.DE CAM.,CONCEPTO: DEVOLUCION COTIZACION EXCESO,DEP.: FUTURO DE BOLIVIA S.A. AFP , PROCEDENCIA: BANCO DE CREDITO DE BOLIVIA S.A., CHEQUE: 473256, FECHA DE EMISION:09/01/2017</t>
  </si>
  <si>
    <t>O14634530002</t>
  </si>
  <si>
    <t>00046041101 DEPOSITO DE EFECTIVO, DEPOSITANTE: EDWIN HUGO CHURA COARITE, CONCEPTO: DEVOLUCION DE FONDOS, CUENTA DE DEPOSITO: CUENTA UNICA DEL TESORO</t>
  </si>
  <si>
    <t>O14635180002</t>
  </si>
  <si>
    <t>00099021001 DEPOSITO DE EFECTIVO, DEPOSITANTE: PRESCILA CALLISAYA, CONCEPTO: DEVOLUCION DE EFECTIVO POR INFORME DE AUDITORIA CANCILLERIA, CUENTA DE DEPOSITO: CUENTA UNICA DEL TESORO</t>
  </si>
  <si>
    <t>O14635250002</t>
  </si>
  <si>
    <t>00099021001 DEPOSITO DE EFECTIVO, DEPOSITANTE: SERNAP, CONCEPTO: POR REVERSION DE FONFOS NO UTILIZADOS, CUENTA DE DEPOSITO: CUENTA UNICA DEL TESORO</t>
  </si>
  <si>
    <t>O14635290002</t>
  </si>
  <si>
    <t>00099021001 DEPOSITO DE EFECTIVO, DEPOSITANTE: MARCO ANTONIO ARDILES ALVAREZ, CONCEPTO: DEPÓSITO DUODECIMA DE AGUINALDO PAGADO LUEGO DE FALLECIMIENTO BERTHA INES ALVAREZ ESPADA, CUENTA DE DEPOSITO: CUENTA UNICA DEL TESORO</t>
  </si>
  <si>
    <t>O14635300002</t>
  </si>
  <si>
    <t>O14635350002</t>
  </si>
  <si>
    <t>00312014401 DEPOSITO DE EFECTIVO, DEPOSITANTE: VANESA IBIS SORETA, CONCEPTO: PREVENTIVO 2610, CUENTA DE DEPOSITO: CUENTA UNICA DEL TESORO</t>
  </si>
  <si>
    <t>O14635410002</t>
  </si>
  <si>
    <t>00312014401 DEPOSITO DE EFECTIVO, DEPOSITANTE: VICTOR HUGO VELARDE, CONCEPTO: PREVENTIVO 1555, CUENTA DE DEPOSITO: CUENTA UNICA DEL TESORO</t>
  </si>
  <si>
    <t>O14635430002</t>
  </si>
  <si>
    <t>00312014401 DEPOSITO DE EFECTIVO, DEPOSITANTE: VICTOR HUGO VELARDE, CONCEPTO: PREVENTIVO 1556, CUENTA DE DEPOSITO: CUENTA UNICA DEL TESORO</t>
  </si>
  <si>
    <t>O14635450002</t>
  </si>
  <si>
    <t>00099021001 DEPOSITO DE EFECTIVO, DEPOSITANTE: MARITA RUIZ, CONCEPTO: PREVENTIVO 1372, CUENTA DE DEPOSITO: CUENTA UNICA DEL TESORO</t>
  </si>
  <si>
    <t>O14635460002</t>
  </si>
  <si>
    <t>00312014401 DEPOSITO DE EFECTIVO, DEPOSITANTE: BISMAR ZAMBRANA SIBAUTE, CONCEPTO: PREVENTIVO 992, CUENTA DE DEPOSITO: CUENTA UNICA DEL TESORO</t>
  </si>
  <si>
    <t>O14635470002</t>
  </si>
  <si>
    <t>00312014401 DEPOSITO DE EFECTIVO, DEPOSITANTE: BISMAR ZAMBRANA SIBAUTE, CONCEPTO: PREVENTIVO 991, CUENTA DE DEPOSITO: CUENTA UNICA DEL TESORO</t>
  </si>
  <si>
    <t>O14635480002</t>
  </si>
  <si>
    <t>00099021001 DEPOSITO DE EFECTIVO, DEPOSITANTE: LUIS RAMIRO VILLARROEL LOZADA, CONCEPTO: DEVOLUCION POR CONCEPTO DE UN DIA DE VIATICOS, CUENTA DE DEPOSITO: CUENTA UNICA DEL TESORO</t>
  </si>
  <si>
    <t>O14635570002</t>
  </si>
  <si>
    <t>00099021001 DEPOSITO DE EFECTIVO, DEPOSITANTE: LUIS RAMIRO VILLARROEL LOZADA, CONCEPTO: DEVOLUCION DE FONDOS EN AVANCE NO UTILIZADOS, CUENTA DE DEPOSITO: CUENTA UNICA DEL TESORO</t>
  </si>
  <si>
    <t>O14635580002</t>
  </si>
  <si>
    <t>00099021001 DEPOSITO DE EFECTIVO, DEPOSITANTE: RONALD JAVIER DEHEZA GUTIERREZ, CONCEPTO: DOBLE PERCEPCION, CUENTA DE DEPOSITO: CUENTA UNICA DEL TESORO</t>
  </si>
  <si>
    <t>O14635590002</t>
  </si>
  <si>
    <t>00099021001 DEPOSITO DE EFECTIVO, DEPOSITANTE: MIGUEL A. PEDREGAL PARDO, CONCEPTO: DOBLE PERCEPCION, CUENTA DE DEPOSITO: CUENTA UNICA DEL TESORO</t>
  </si>
  <si>
    <t>O14636010002</t>
  </si>
  <si>
    <t>00099021001 DEPOSITO DE EFECTIVO, DEPOSITANTE: LUIS AMERICO GONZALES OMONTE, CONCEPTO: DEVOLUCION DE PASAJE AEREO, CUENTA DE DEPOSITO: CUENTA UNICA DEL TESORO</t>
  </si>
  <si>
    <t>O14636050002</t>
  </si>
  <si>
    <t>00099021001 DEPOSITO DE EFECTIVO, DEPOSITANTE: ANA LARA NAVARRO - MINISTERIO DE EDUCACIÓN, CONCEPTO: DEVOLUCIÓN CARGO A CUENTA 6TA OCEPB DELEGACIÓN POTOSÍ, CUENTA DE DEPOSITO: CUENTA UNICA DEL TESORO</t>
  </si>
  <si>
    <t>O14636140002</t>
  </si>
  <si>
    <t>00099021001 DEPOSITO DE EFECTIVO, DEPOSITANTE: ANGELICA JAUREGUI GUTIERREZ VDA DE SALAS, CONCEPTO: COBRO INDEBIDO, CUENTA DE DEPOSITO: CUENTA UNICA DEL TESORO</t>
  </si>
  <si>
    <t>O14636260002</t>
  </si>
  <si>
    <t>00099021001 DEPOSITO DE EFECTIVO, DEPOSITANTE: FELIPA QUISPE VDA. DE SALCEDO CI 2540497 LP, CONCEPTO: COBROS INDEVIDOS - DEVOLUCION, CUENTA DE DEPOSITO: CUENTA UNICA DEL TESORO</t>
  </si>
  <si>
    <t>O14636360002</t>
  </si>
  <si>
    <t>00590012001 DEPOSITO DE EFECTIVO, DEPOSITANTE: SISTEMAS DE TELECOMUNICACIONES LPZ, CONCEPTO: DEVOLUCION DE RETENCIONES DE CONTRATO 53,15, CUENTA DE DEPOSITO: CUENTA UNICA DEL TESORO</t>
  </si>
  <si>
    <t>O14636700002</t>
  </si>
  <si>
    <t>00099021001 DEPOSITO DE EFECTIVO, DEPOSITANTE: JAIME MACHACA CHUQUIMIA, CONCEPTO: DEP UNA DUODECIMA DE AGUINALDO, CUENTA DE DEPOSITO: CUENTA UNICA DEL TESORO</t>
  </si>
  <si>
    <t>O14636850002</t>
  </si>
  <si>
    <t>00590012001 DEPOSITO DE EFECTIVO, DEPOSITANTE: EMPRESA PUBLICA QUIPUS, CONCEPTO: INGRESO POR MATERIAL RECICLADO, CUENTA DE DEPOSITO: CUENTA UNICA DEL TESORO</t>
  </si>
  <si>
    <t>O14637730002</t>
  </si>
  <si>
    <t>00283012002 DEPOSITO DE EFECTIVO, DEPOSITANTE: WILY SERAFIN CARDENAS CABRERA, CONCEPTO: VIATICOS, CUENTA DE DEPOSITO: CUENTA UNICA DEL TESORO</t>
  </si>
  <si>
    <t>O14637770002</t>
  </si>
  <si>
    <t>B14640260002</t>
  </si>
  <si>
    <t>00099021001 DEP.DE CHEQ.AJENOS,RET.DE CAM.,CONCEPTO: DEVOLUCION DE BAJAS MEDICAS POR INCAPACIDAD TEMPORAL,DEP.: MINISTERIO DE SALUD , PROCEDENCIA: BANCO UNION S.A., CHEQUE: 20927, FECHA DE EMISION:30/12/2016</t>
  </si>
  <si>
    <t>B14640310002</t>
  </si>
  <si>
    <t>00099021001 DEP.DE CHEQ.AJENOS,RET.DE CAM.,CONCEPTO: JIMENEZ DE SANCHEZ MARITZA,DEP.: BANCO UNION S.A. , PROCEDENCIA: BANCO UNION S.A., CHEQUE: 145900, FECHA DE EMISION:10/01/2017</t>
  </si>
  <si>
    <t>B14640350002</t>
  </si>
  <si>
    <t>00099021001 DEP.DE CHEQ.AJENOS,RET.DE CAM.,CONCEPTO: JIMENEZ DE SANCHEZ MARITZA,DEP.: BANCO UNION S.A. , PROCEDENCIA: BANCO UNION S.A., CHEQUE: 145901, FECHA DE EMISION:10/01/2017</t>
  </si>
  <si>
    <t>B14640370002</t>
  </si>
  <si>
    <t>00099021001 DEP.DE CHEQ.AJENOS,RET.DE CAM.,CONCEPTO: DEVOLUCION DE BAJAS MEDICAS POR INCAPACIDAD TEMPORAL,DEP.: MINISTERIO DE SALUD , PROCEDENCIA: BANCO UNION S.A., CHEQUE: 20872, FECHA DE EMISION:30/12/2016</t>
  </si>
  <si>
    <t>B14640380002</t>
  </si>
  <si>
    <t>00099021001 DEP.DE CHEQ.AJENOS,RET.DE CAM.,CONCEPTO: PACHECO MOLINA ROLANDO,DEP.: BANCO UNION S.A. , PROCEDENCIA: BANCO UNION S.A., CHEQUE: 145902, FECHA DE EMISION:10/01/2017</t>
  </si>
  <si>
    <t>B14640390002</t>
  </si>
  <si>
    <t>00099021001 DEP.DE CHEQ.AJENOS,RET.DE CAM.,CONCEPTO: DURAN CRESPO JORGE LEONARDO,DEP.: BANCO UNION S.A. , PROCEDENCIA: BANCO UNION S.A., CHEQUE: 145903, FECHA DE EMISION:10/01/2017</t>
  </si>
  <si>
    <t>B14640400002</t>
  </si>
  <si>
    <t>00099021001 DEP.DE CHEQ.AJENOS,RET.DE CAM.,CONCEPTO: MELEAN CAMACHO LUIS GONZALO,DEP.: BANCO UNION S.A. , PROCEDENCIA: BANCO UNION S.A., CHEQUE: 145904, FECHA DE EMISION:10/01/2017</t>
  </si>
  <si>
    <t>B14640430002</t>
  </si>
  <si>
    <t>00099021001 DEP.DE CHEQ.AJENOS,RET.DE CAM.,CONCEPTO: CARDOZO URIBE AIDEE LOURDES,DEP.: BANCO UNION S.A. , PROCEDENCIA: BANCO UNION S.A., CHEQUE: 145905, FECHA DE EMISION:10/01/2017</t>
  </si>
  <si>
    <t>O14639480002</t>
  </si>
  <si>
    <t>00099021001 DEPOSITO DE EFECTIVO, DEPOSITANTE: PEDRO CACHI CHOQUE, CONCEPTO: DUODECIMAS DE AGUINALDO, CUENTA DE DEPOSITO: CUENTA UNICA DEL TESORO</t>
  </si>
  <si>
    <t>O14640070002</t>
  </si>
  <si>
    <t>00099021001 DEPOSITO DE EFECTIVO, DEPOSITANTE: MIRIAM MENDOZA ALEJANDRO CI 5542729, CONCEPTO: DEVOLUCION DE SALARIO, CUENTA DE DEPOSITO: CUENTA UNICA DEL TESORO</t>
  </si>
  <si>
    <t>O14640460002</t>
  </si>
  <si>
    <t>00099021001 DEPOSITO DE EFECTIVO, DEPOSITANTE: RAFAILIA GUTIERREZ MAYTA DE COLQUE, CONCEPTO: DOBLE PERCEPCION, CUENTA DE DEPOSITO: CUENTA UNICA DEL TESORO</t>
  </si>
  <si>
    <t>O14640590002</t>
  </si>
  <si>
    <t>00099021001 DEPOSITO DE EFECTIVO, DEPOSITANTE: CENTRO GENERAL DE MANTENIMIENTO, CONCEPTO: SERVICIOS BASICOS TELEFONIA, CUENTA DE DEPOSITO: CUENTA UNICA DEL TESORO</t>
  </si>
  <si>
    <t>O14640630002</t>
  </si>
  <si>
    <t>00099021001 DEPOSITO DE EFECTIVO, DEPOSITANTE: CENTRO GENERAL DE MANTENIMIENTO, CONCEPTO: SERVICIOS BASICOS ENERGIA ELECTRICA (REVERSION), CUENTA DE DEPOSITO: CUENTA UNICA DEL TESORO</t>
  </si>
  <si>
    <t>O14640660002</t>
  </si>
  <si>
    <t>00099021001 DEPOSITO DE EFECTIVO, DEPOSITANTE: CENTRO GENERAL DE MANTENIMIENTO, CONCEPTO: SERVICIOS BASICOS AGUA (REVERSION), CUENTA DE DEPOSITO: CUENTA UNICA DEL TESORO</t>
  </si>
  <si>
    <t>O14641120002</t>
  </si>
  <si>
    <t>00051018010 DEPOSITO DE EFECTIVO, DEPOSITANTE: PABLO GARCIA RIVERA, CONCEPTO: DEVOLUCION POR CONCEPTO DE PASAJE AEREO, CUENTA DE DEPOSITO: CUENTA UNICA DEL TESORO</t>
  </si>
  <si>
    <t>O14641220002</t>
  </si>
  <si>
    <t>00086031101 DEPOSITO DE EFECTIVO, DEPOSITANTE: SERNAP COTA PATA, CONCEPTO: POR CONCEPTO DE INGRESOS POR SERVICIOS HIGIENICOS, MES NOVIEMBRE, CUENTA DE DEPOSITO: CUENTA UNICA DEL TESORO</t>
  </si>
  <si>
    <t>O14641690002</t>
  </si>
  <si>
    <t>00099021001 DEPOSITO DE EFECTIVO, DEPOSITANTE: CECILIA HUANCA HUALLPA CI. 2686888 L.P., CONCEPTO: DEVOLUCION SALARIO MES DE ENERO 2016, CUENTA DE DEPOSITO: CUENTA UNICA DEL TESORO</t>
  </si>
  <si>
    <t>O14641700002</t>
  </si>
  <si>
    <t>00099021001 DEPOSITO DE EFECTIVO, DEPOSITANTE: CECILIA HUANCA HUALLPA CI. 2686888 L.P., CONCEPTO: DEVOLUCION DE SALARIO MES DE FEBRERO 2016, CUENTA DE DEPOSITO: CUENTA UNICA DEL TESORO</t>
  </si>
  <si>
    <t>O14641710002</t>
  </si>
  <si>
    <t>00099021001 DEPOSITO DE EFECTIVO, DEPOSITANTE: CECILIA HUANCA HUALLPA CI. 2686888 L.P., CONCEPTO: DEVOLUCION SALARIO MES DE MARZO 2016, CUENTA DE DEPOSITO: CUENTA UNICA DEL TESORO</t>
  </si>
  <si>
    <t>O14641720002</t>
  </si>
  <si>
    <t>00099021001 DEPOSITO DE EFECTIVO, DEPOSITANTE: CECILIA HUANCA HUALLPA CI. 2686888 L.P., CONCEPTO: DEVOLUCION SALARIO MES DE ABRIL 2016, CUENTA DE DEPOSITO: CUENTA UNICA DEL TESORO</t>
  </si>
  <si>
    <t>O14641740002</t>
  </si>
  <si>
    <t>00099021001 DEPOSITO DE EFECTIVO, DEPOSITANTE: CECILIA HUANCA HUALLPA CI. 2686888 L.P., CONCEPTO: DEVOLUCION SALARIO MES DE MAYO 2016, CUENTA DE DEPOSITO: CUENTA UNICA DEL TESORO</t>
  </si>
  <si>
    <t>O14641750002</t>
  </si>
  <si>
    <t>00099021001 DEPOSITO DE EFECTIVO, DEPOSITANTE: CECILIA HUANCA HUALLPA CI. 2686888 L.P., CONCEPTO: DEVOLUCION SALARIO MES DE JUNIO 2016, CUENTA DE DEPOSITO: CUENTA UNICA DEL TESORO</t>
  </si>
  <si>
    <t>O14641980002</t>
  </si>
  <si>
    <t>00099021001 DEPOSITO DE EFECTIVO, DEPOSITANTE: RENE CALLE TINTAYA, CONCEPTO: DEVOLUCION POR CONCEPTO DE DOS DUODECIMAS DE AGUINALDO, CUENTA DE DEPOSITO: CUENTA UNICA DEL TESORO</t>
  </si>
  <si>
    <t>O14642090002</t>
  </si>
  <si>
    <t>00099021001 DEPOSITO DE EFECTIVO, DEPOSITANTE: MARILIN LOURDES VILLA OLIVERA DE VERA, CONCEPTO: DOBLE PERCEPCION, CUENTA DE DEPOSITO: CUENTA UNICA DEL TESORO</t>
  </si>
  <si>
    <t>O14642100002</t>
  </si>
  <si>
    <t>00099021001 DEPOSITO DE EFECTIVO, DEPOSITANTE: MIN DE EDUCACION-GERMAN SOLIZ DELGADILLO, CONCEPTO: DEVOLUCION DE PASAJES, CUENTA DE DEPOSITO: CUENTA UNICA DEL TESORO</t>
  </si>
  <si>
    <t>O14642450002</t>
  </si>
  <si>
    <t>O14642470002</t>
  </si>
  <si>
    <t>00099021001 DEPOSITO DE EFECTIVO, DEPOSITANTE: PEDRO CRESPO ALVIZURI-MINISTERIO DE EDUCACION, CONCEPTO: DEVOLUCION POR EXCEDENTE DE HABERES MES DE DICIEMBRE-2016, CUENTA DE DEPOSITO: CUENTA UNICA DEL TESORO</t>
  </si>
  <si>
    <t>O14642480002</t>
  </si>
  <si>
    <t>00574012002 DEPOSITO DE EFECTIVO, DEPOSITANTE: EMILIO GUILLERMO LOPEZ FERNANDEZ, CONCEPTO: DEVOLUCION POR CONCEPTO DE UN DIA DE VIATICOS, CUENTA DE DEPOSITO: CUENTA UNICA DEL TESORO</t>
  </si>
  <si>
    <t>O14642640002</t>
  </si>
  <si>
    <t>00099021001 DEPOSITO DE EFECTIVO, DEPOSITANTE: JUSTINIANO ARAPI ROQUE, CONCEPTO: DOBLE PERCEPCION, CUENTA DE DEPOSITO: CUENTA UNICA DEL TESORO</t>
  </si>
  <si>
    <t>O14643380002</t>
  </si>
  <si>
    <t>00099021001 DEPOSITO DE EFECTIVO, DEPOSITANTE: CARLOS EDUARDO MORALES LANDIVAR-SENASIR, CONCEPTO: PAGO P.R.A., CUENTA DE DEPOSITO: CUENTA UNICA DEL TESORO</t>
  </si>
  <si>
    <t>B14645260002</t>
  </si>
  <si>
    <t>00099021001 DEP.DE CHEQ.AJENOS,RET.DE CAM.,CONCEPTO: DEVOLUCION DE PROCESOS,DEP.: MINISTERIO DE EDUCACION , PROCEDENCIA: BANCO UNION S.A., CHEQUE: 19391, FECHA DE EMISION:30/12/2016</t>
  </si>
  <si>
    <t>B14645460002</t>
  </si>
  <si>
    <t>00099021001 DEP.DE CHEQ.AJENOS,RET.DE CAM.,CONCEPTO: ROMERO FERNANDEZ CARLOS EDGAR,DEP.: BANCO UNION S.A. , PROCEDENCIA: BANCO UNION S.A., CHEQUE: 145910, FECHA DE EMISION:11/01/2017</t>
  </si>
  <si>
    <t>B14645530002</t>
  </si>
  <si>
    <t>00099021001 DEP.DE CHEQ.AJENOS,RET.DE CAM.,CONCEPTO: NAVA ROMANO VICTOR RENE,DEP.: BANCO UNION S.A. , PROCEDENCIA: BANCO UNION S.A., CHEQUE: 145906, FECHA DE EMISION:11/01/2017</t>
  </si>
  <si>
    <t>B14645640002</t>
  </si>
  <si>
    <t>00099021001 DEP.DE CHEQ.AJENOS,RET.DE CAM.,CONCEPTO: CRESPO POLO CARLOS RENAN,DEP.: BANCO UNION S.A. , PROCEDENCIA: BANCO UNION S.A., CHEQUE: 145908, FECHA DE EMISION:11/01/2017</t>
  </si>
  <si>
    <t>B14645680002</t>
  </si>
  <si>
    <t>00099021001 DEP.DE CHEQ.AJENOS,RET.DE CAM.,CONCEPTO: CRESPO POLO CARLOS RENAN,DEP.: BANCO UNION S.A. , PROCEDENCIA: BANCO UNION S.A., CHEQUE: 145907, FECHA DE EMISION:11/01/2017</t>
  </si>
  <si>
    <t>B14645700002</t>
  </si>
  <si>
    <t>00099021001 DEP.DE CHEQ.AJENOS,RET.DE CAM.,CONCEPTO: ORTEGA REYES EDSON PABEL,DEP.: BANCO UNION S.A. , PROCEDENCIA: BANCO UNION S.A., CHEQUE: 145909, FECHA DE EMISION:11/01/2017</t>
  </si>
  <si>
    <t>B14645750002</t>
  </si>
  <si>
    <t>00099021001 DEP.DE CHEQ.AJENOS,RET.DE CAM.,CONCEPTO: MIN COMUNICACION-DEVOLUCION INCAPACIDAD TEMPORAL-OCTUBRE /2016,DEP.: CAJA PETROLERA DE SALUD , PROCEDENCIA: BANCO UNION S.A., CHEQUE: 10571, FECHA DE EMISION:11/01/2017</t>
  </si>
  <si>
    <t>B14645800002</t>
  </si>
  <si>
    <t>00099021001 DEP.DE CHEQ.AJENOS,RET.DE CAM.,CONCEPTO: COMPENSACIÓN MENSUAL DE COTIZACIONES,DEP.: FUTURO DE BOLIVIA S.A. AFP , PROCEDENCIA: BANCO DE CREDITO DE BOLIVIA S.A., CHEQUE: 47363, FECHA DE EMISION:11/01/2017</t>
  </si>
  <si>
    <t>B14645830002</t>
  </si>
  <si>
    <t>00099021001 DEP.DE CHEQ.AJENOS,RET.DE CAM.,CONCEPTO: FRACCIÓN COMPLEMENTARIA MENSUAL,DEP.: FUTURO DE BOLIVIA S.A. AFP , PROCEDENCIA: BANCO DE CREDITO DE BOLIVIA S.A., CHEQUE: 47358, FECHA DE EMISION:11/01/2017</t>
  </si>
  <si>
    <t>B14645850002</t>
  </si>
  <si>
    <t>00099021001 DEP.DE CHEQ.AJENOS,RET.DE CAM.,CONCEPTO: DEVOLUCIÓN COTIZACIÓN EXCESO,DEP.: FUTURO DE BOLIVIA S.A. AFP , PROCEDENCIA: BANCO DE CREDITO DE BOLIVIA S.A., CHEQUE: 47359, FECHA DE EMISION:10/01/2017</t>
  </si>
  <si>
    <t>B14645870002</t>
  </si>
  <si>
    <t>00099021001 DEP.DE CHEQ.AJENOS,RET.DE CAM.,CONCEPTO: DEVOLUCIÓN COTIZACIÓN EXCESO,DEP.: FUTURO DE BOLIVIA S.A. AFP , PROCEDENCIA: BANCO DE CREDITO DE BOLIVIA S.A., CHEQUE: 47360, FECHA DE EMISION:10/01/2017</t>
  </si>
  <si>
    <t>B14646400002</t>
  </si>
  <si>
    <t>00099021001 DEP.DE CHEQ.AJENOS,RET.DE CAM.,CONCEPTO: PAGO DE SUBSIDIO DE ENFERMEDAD Y MATERNIDAD CORRESPONDIENTE AL MES DE OCTUBRE 2016,DEP.: CAJA DE SALUD DE LA BANCA PRIVADA , PROCEDENCIA: BANCO NACIONAL DE BOLIVIA S.A., CHEQUE: 6346170, FECHA DE EMISION:15/12</t>
  </si>
  <si>
    <t>O14644880002</t>
  </si>
  <si>
    <t>00099021001 DEPOSITO DE EFECTIVO, DEPOSITANTE: CARMELA AGRAMONT CHUQUIMIA CI. 2716928 L.P., CONCEPTO: REVERSION HABERES OCTUBRE 2007, CUENTA DE DEPOSITO: CUENTA UNICA DEL TESORO</t>
  </si>
  <si>
    <t>O14644890002</t>
  </si>
  <si>
    <t>00099021001 DEPOSITO DE EFECTIVO, DEPOSITANTE: CARMELA AGRAMONT CHUQUIMIA CI. 2716928 L.P., CONCEPTO: REVERSION HABERES NOVIEMBRE 2007, CUENTA DE DEPOSITO: CUENTA UNICA DEL TESORO</t>
  </si>
  <si>
    <t>O14644900002</t>
  </si>
  <si>
    <t>00099021001 DEPOSITO DE EFECTIVO, DEPOSITANTE: CARMELA AGRAMONT CHUQUIMIA CI. 2716928 L.P., CONCEPTO: REVERSION HABERES DICIEMBRE 2007, CUENTA DE DEPOSITO: CUENTA UNICA DEL TESORO</t>
  </si>
  <si>
    <t>O14644910002</t>
  </si>
  <si>
    <t>00099021001 DEPOSITO DE EFECTIVO, DEPOSITANTE: CARMELA AGRAMONT CHUQUIMIA CI. 2716928 L.P., CONCEPTO: REVERSION HABERES ENERO 2008, CUENTA DE DEPOSITO: CUENTA UNICA DEL TESORO</t>
  </si>
  <si>
    <t>O14644930002</t>
  </si>
  <si>
    <t>00099021001 DEPOSITO DE EFECTIVO, DEPOSITANTE: CARMELA AGRAMONT CHUQUIMIA CI. 2716928 L.P., CONCEPTO: REVERSION HABERES FEBRERO 2008, CUENTA DE DEPOSITO: CUENTA UNICA DEL TESORO</t>
  </si>
  <si>
    <t>O14645400002</t>
  </si>
  <si>
    <t>00099021001 DEPOSITO DE EFECTIVO, DEPOSITANTE: DESIDERIO CALLA GUERRERO CI 4936959 LP, CONCEPTO: REHABILITACION DE PAGO CCM POR DOBLE PERCEPCION, CUENTA DE DEPOSITO: CUENTA UNICA DEL TESORO</t>
  </si>
  <si>
    <t>O14645490002</t>
  </si>
  <si>
    <t>00099021001 DEPOSITO DE EFECTIVO, DEPOSITANTE: JUAN CARLOS MALDONADO QUEVEDO, CONCEPTO: DEP. DOS DUODECIMAS DE AGUINALDO DERECHO HAMBIENTE, CUENTA DE DEPOSITO: CUENTA UNICA DEL TESORO</t>
  </si>
  <si>
    <t>O14645510002</t>
  </si>
  <si>
    <t>00099021001 DEPOSITO DE EFECTIVO, DEPOSITANTE: JUAN CARLOS MALDONADO QUEVEDO, CONCEPTO: DEP. DOS DUODECIMAS DE AGUINALDO TITULAR, CUENTA DE DEPOSITO: CUENTA UNICA DEL TESORO</t>
  </si>
  <si>
    <t>O14645730002</t>
  </si>
  <si>
    <t>00099021001 DEPOSITO DE EFECTIVO, DEPOSITANTE: FRANKLIN USIN VARGAS, CONCEPTO: DEVOLUCION DE GASTOS DE FUNCIONAMIENTO OBSERVADOS, CUENTA DE DEPOSITO: CUENTA UNICA DEL TESORO</t>
  </si>
  <si>
    <t>O14645790002</t>
  </si>
  <si>
    <t>00099021001 DEPOSITO DE EFECTIVO, DEPOSITANTE: MARIOBO TACANA HORTENSIA, CONCEPTO: DEVOLUCION 15 DIAS DE AGUINALDO GESTION 2016 AGUINALDO 327840 / 365 *15 DIAS = 134,70, CUENTA DE DEPOSITO: CUENTA UNICA DEL TESORO</t>
  </si>
  <si>
    <t>O14646130002</t>
  </si>
  <si>
    <t>00099021001 DEPOSITO DE EFECTIVO, DEPOSITANTE: FERNANDO BLANCO CASTILLO, CONCEPTO: DEVOLUCION DE HABERES DEL MES OCTUBRE 2016, CUENTA DE DEPOSITO: CUENTA UNICA DEL TESORO</t>
  </si>
  <si>
    <t>O14646420002</t>
  </si>
  <si>
    <t>00099021001 DEPOSITO DE EFECTIVO, DEPOSITANTE: IRIS GUTIERREZ MIN DE DEPORTES, CONCEPTO: DEV DE SALDOS NO EJECUTADOS COPA ESTADO PLURINACIONAL GESTION 2016, CUENTA DE DEPOSITO: CUENTA UNICA DEL TESORO</t>
  </si>
  <si>
    <t>O14646640002</t>
  </si>
  <si>
    <t>00099021001 DEPOSITO DE EFECTIVO, DEPOSITANTE: VICTORIA CANDIDA CHOQUE MAMANI CI: 4261813 LP, CONCEPTO: DEPOSITAR DOS DUODECIMAS DE AGUINALDO, CUENTA DE DEPOSITO: CUENTA UNICA DEL TESORO</t>
  </si>
  <si>
    <t>O14646700002</t>
  </si>
  <si>
    <t>00099021001 DEPOSITO DE EFECTIVO, DEPOSITANTE: LUIS NESTOR NAVARRO TUFIÑO, CONCEPTO: DEVOLUCIÓN EXCEDENTE SALARIAL DEL MES DE JUNIO 2016, CUENTA DE DEPOSITO: CUENTA UNICA DEL TESORO</t>
  </si>
  <si>
    <t>O14648220002</t>
  </si>
  <si>
    <t>00099021001 DEPOSITO DE EFECTIVO, DEPOSITANTE: COLEGIO MILITAR DE EJERCITO, CONCEPTO: REVERSION POR SERVICIO DE TELEFONIA CORRESPONDIENTE AL MES DE DIC/16, CUENTA DE DEPOSITO: CUENTA UNICA DEL TESORO</t>
  </si>
  <si>
    <t>B14649500002</t>
  </si>
  <si>
    <t>00587012009 DEP.DE CHEQ.AJENOS,RET.DE CAM.,CONCEPTO: PAGO ANTICIPO POR LA EJECUCION DE LA OBRA DOBLE VIA HUARINA - ACHACACHI,DEP.: ADMINISTRADORA BOLIVIANA DE CARRETERAS , PROCEDENCIA: BANCO UNION S.A., CHEQUE: 928, FECHA DE EMISION:27/12/2016</t>
  </si>
  <si>
    <t>O14649480002</t>
  </si>
  <si>
    <t>00099021001 DEPOSITO DE EFECTIVO, DEPOSITANTE: CARMIÑA LLORENTI BARRIENTOS, CONCEPTO: DEV.AGUINALDO GESTION 2016, S/G PGE-RR.HH.Nº 01/17, CUENTA DE DEPOSITO: CUENTA UNICA DEL TESORO</t>
  </si>
  <si>
    <t>O14649550002</t>
  </si>
  <si>
    <t>00099021001 DEPOSITO DE EFECTIVO, DEPOSITANTE: MARIA GREGORIA POZO, CONCEPTO: DEPOSITAR UNA DUODECIMA DE AGUINALDO, CUENTA DE DEPOSITO: CUENTA UNICA DEL TESORO</t>
  </si>
  <si>
    <t>O14649820002</t>
  </si>
  <si>
    <t>00046041101 DEPOSITO DE EFECTIVO, DEPOSITANTE: VICTOR VICENTE CHOQUE MARCA, CONCEPTO: DEVOLUCION DE FONDOS, CUENTA DE DEPOSITO: CUENTA UNICA DEL TESORO</t>
  </si>
  <si>
    <t>O14649840002</t>
  </si>
  <si>
    <t>O14650380002</t>
  </si>
  <si>
    <t>00046021109 DEPOSITO DE EFECTIVO, DEPOSITANTE: OCTAVIO LARREA LOPEZ, CONCEPTO: DESCARGO PENDIENTE COMO EX FUNCIONARIO DEL EX FID, CUENTA DE DEPOSITO: CUENTA UNICA DEL TESORO</t>
  </si>
  <si>
    <t>O14650740002</t>
  </si>
  <si>
    <t>00283032001 DEPOSITO DE EFECTIVO, DEPOSITANTE: GERENCIA REGIONAL COCHABAMBA, CONCEPTO: OTROS INGRESOS NO ESPECIFICADOS, CUENTA DE DEPOSITO: CUENTA UNICA DEL TESORO</t>
  </si>
  <si>
    <t>O14650760002</t>
  </si>
  <si>
    <t>00099021001 DEPOSITO DE EFECTIVO, DEPOSITANTE: LILIAN ALVAREZ BASCOPE, CONCEPTO: DEVOLUCION POR PAGO EN DEMASIA, CUENTA DE DEPOSITO: CUENTA UNICA DEL TESORO</t>
  </si>
  <si>
    <t>O14650810002</t>
  </si>
  <si>
    <t>00099021001 DEPOSITO DE EFECTIVO, DEPOSITANTE: ISABEL CARMEN DEL GRANADO LOZA, CONCEPTO: DEVOLUCION DE SALDO, CUENTA DE DEPOSITO: CUENTA UNICA DEL TESORO</t>
  </si>
  <si>
    <t>O14650960002</t>
  </si>
  <si>
    <t>00526012001 DEPOSITO DE EFECTIVO, DEPOSITANTE: CESAR GOMEZ CONDORI - BOLIVIA TV, CONCEPTO: DEVOLUCION DE FONDOS EN AVANCE, CUENTA DE DEPOSITO: CUENTA UNICA DEL TESORO</t>
  </si>
  <si>
    <t>O14651090002</t>
  </si>
  <si>
    <t>00046021109 DEPOSITO DE EFECTIVO, DEPOSITANTE: GONZALO GROVER MONTECINOS, CONCEPTO: DEVOLUCION POR CONCEPTO DE FONDOS EN AVANCE, CUENTA DE DEPOSITO: CUENTA UNICA DEL TESORO</t>
  </si>
  <si>
    <t>O14651100002</t>
  </si>
  <si>
    <t>00099021001 DEPOSITO DE EFECTIVO, DEPOSITANTE: REYNALDO QUISBERTH RONDON CI 4254305 LP, CONCEPTO: REVERSION DE HABERES DEL MES DE ABRIL DEL AÑO 2016, CUENTA DE DEPOSITO: CUENTA UNICA DEL TESORO</t>
  </si>
  <si>
    <t>O14651110002</t>
  </si>
  <si>
    <t>00099021001 DEPOSITO DE EFECTIVO, DEPOSITANTE: REYNALDO QUISBERTH RONDON CI 4254305 LP, CONCEPTO: REVERSION BONO DE SEGURIDAD CIUDADANA ME S DE ABRIL DEL 2016, CUENTA DE DEPOSITO: CUENTA UNICA DEL TESORO</t>
  </si>
  <si>
    <t>O14651160002</t>
  </si>
  <si>
    <t>00099021001 DEPOSITO DE EFECTIVO, DEPOSITANTE: REYNALDO QUISBERTH RONDON CI 4254305 LP, CONCEPTO: REVERSION DE HABERES DEL MES DE MAYO DEL AÑO 2016, CUENTA DE DEPOSITO: CUENTA UNICA DEL TESORO</t>
  </si>
  <si>
    <t>O14651200002</t>
  </si>
  <si>
    <t>00099021001 DEPOSITO DE EFECTIVO, DEPOSITANTE: REYNALDO QUISBERTH RONDON CI 4254305 LP, CONCEPTO: REVERSION BONO DE SEGURIDAD CIUDADANA DEL MES DE MAYO 2016, CUENTA DE DEPOSITO: CUENTA UNICA DEL TESORO</t>
  </si>
  <si>
    <t>O14651220002</t>
  </si>
  <si>
    <t>00312014401 DEPOSITO DE EFECTIVO, DEPOSITANTE: MAIRA VIRUEZ, CONCEPTO: DINAMARCA PREVENTIVO 3552, CUENTA DE DEPOSITO: CUENTA UNICA DEL TESORO</t>
  </si>
  <si>
    <t>O14651260002</t>
  </si>
  <si>
    <t>00099021001 DEPOSITO DE EFECTIVO, DEPOSITANTE: REYNALDO QUISBERTH RONDON CI 4254305 LP, CONCEPTO: REVRSION DE HABERES DEL MES DE JUNIO DEL AÑO 2016, CUENTA DE DEPOSITO: CUENTA UNICA DEL TESORO</t>
  </si>
  <si>
    <t>O14651290002</t>
  </si>
  <si>
    <t>00099021001 DEPOSITO DE EFECTIVO, DEPOSITANTE: REYNALDO QUISBERTH RONDON CI 4254305 LP, CONCEPTO: REVRSION BONO DE SEGURIDAD CIUDADANA DEL MES DE JUNIO 2016, CUENTA DE DEPOSITO: CUENTA UNICA DEL TESORO</t>
  </si>
  <si>
    <t>O14652030002</t>
  </si>
  <si>
    <t>00099021001 DEPOSITO DE EFECTIVO, DEPOSITANTE: JEANETTE OLMOS SOTO, CONCEPTO: DEVOLUCION POR DOBLE PERCEPCION, CUENTA DE DEPOSITO: CUENTA UNICA DEL TESORO</t>
  </si>
  <si>
    <t>O14652330002</t>
  </si>
  <si>
    <t>00099021001 DEPOSITO DE EFECTIVO, DEPOSITANTE: RAMIRO FERNANDO PINILLA LIZARRAGA CI 3474215 LP, CONCEPTO: DS 2242 REGULARIZACION ENERO 2016 A AGOSTO 2016 MEFP/VTCP/DGPOT/UAIS-CPI/N°030/2016, CUENTA DE DEPOSITO: CUENTA UNICA DEL TESORO</t>
  </si>
  <si>
    <t>O14652360002</t>
  </si>
  <si>
    <t>00099021001 DEPOSITO DE EFECTIVO, DEPOSITANTE: JAVIER VALDIVIA, CONCEPTO: DEVOLUCIÓN DE HABER DE NOVIEMBRE 2016, CUENTA DE DEPOSITO: CUENTA UNICA DEL TESORO</t>
  </si>
  <si>
    <t>O14652400002</t>
  </si>
  <si>
    <t>00099021001 DEPOSITO DE EFECTIVO, DEPOSITANTE: JAVIER VALDIVIA, CONCEPTO: DEVOLUCIÓN DE HABER DE DICIEMBRE 2016, CUENTA DE DEPOSITO: CUENTA UNICA DEL TESORO</t>
  </si>
  <si>
    <t>O14652860002</t>
  </si>
  <si>
    <t>00047011104 DEPOSITO DE EFECTIVO, DEPOSITANTE: ROBERT EMETERIO VARGAS FUENTES, CONCEPTO: CASO FELCC49/2015 SAN JOSE DE CHIQUITOS, CUENTA DE DEPOSITO: CUENTA UNICA DEL TESORO</t>
  </si>
  <si>
    <t>B14655260002</t>
  </si>
  <si>
    <t>00099021001 DEP.DE CHEQ.AJENOS,RET.DE CAM.,CONCEPTO: DELGADO KORIYAMA MIGUEL ANGEL,DEP.: BANCO UNION S.A. , PROCEDENCIA: BANCO UNION S.A., CHEQUE: 145914, FECHA DE EMISION:12/01/2017</t>
  </si>
  <si>
    <t>B14655300002</t>
  </si>
  <si>
    <t>00086034201 DEP.DE CHEQ.AJENOS,RET.DE CAM.,CONCEPTO: POR REVERSION DE FONDOS NO UTILIZADOS,DEP.: AGUARAGUE - SERNAP , PROCEDENCIA: BANCO UNION S.A., CHEQUE: 905, FECHA DE EMISION:16/12/2016</t>
  </si>
  <si>
    <t>B14655350002</t>
  </si>
  <si>
    <t>00099021001 DEP.DE CHEQ.AJENOS,RET.DE CAM.,CONCEPTO: ANA MARIA CAREAGA GARNICA,DEP.: BANCO UNION S.A. , PROCEDENCIA: BANCO UNION S.A., CHEQUE: 145913, FECHA DE EMISION:12/01/2017</t>
  </si>
  <si>
    <t>B14655400002</t>
  </si>
  <si>
    <t>00099021001 DEP.DE CHEQ.AJENOS,RET.DE CAM.,CONCEPTO: LUIS ARTURO LAVADENZ CUENTAS,DEP.: BANCO UNION S.A. , PROCEDENCIA: BANCO UNION S.A., CHEQUE: 145912, FECHA DE EMISION:12/01/2017</t>
  </si>
  <si>
    <t>B14655440002</t>
  </si>
  <si>
    <t>00099021001 DEP.DE CHEQ.AJENOS,RET.DE CAM.,CONCEPTO: SERRUDO MORALES ALCIDES RENE,DEP.: BANCO UNION S.A. , PROCEDENCIA: BANCO UNION S.A., CHEQUE: 145911, FECHA DE EMISION:12/01/2017</t>
  </si>
  <si>
    <t>B14655470002</t>
  </si>
  <si>
    <t>00099021001 DEP.DE CHEQ.AJENOS,RET.DE CAM.,CONCEPTO: REVERSION FRACCION ELENA DEL ROSARIO ESPINOZA VERA,DEP.: SEGUROS PROVIDA S.A. , PROCEDENCIA: BANCO NACIONAL DE BOLIVIA S.A., CHEQUE: 4350224, FECHA DE EMISION:12/01/2017</t>
  </si>
  <si>
    <t>B14655510002</t>
  </si>
  <si>
    <t>00099021001 DEP.DE CHEQ.AJENOS,RET.DE CAM.,CONCEPTO: REVERSION FRACCION JUAN HUGO BADANI GUTIERREZ,DEP.: SEGUROS PROVIDA S.A. , PROCEDENCIA: BANCO NACIONAL DE BOLIVIA S.A., CHEQUE: 2312748, FECHA DE EMISION:12/01/2017</t>
  </si>
  <si>
    <t>B14656050002</t>
  </si>
  <si>
    <t>00076011101 DEP.DE CHEQ.AJENOS,RET.DE CAM.,CONCEPTO: DEVOLUCION DE SALDO, PAGO INSPECCION VEHICULAR,DEP.: MINISTERIO DE MINERIA Y METALURGIA , PROCEDENCIA: BANCO UNION S.A., CHEQUE: 2973, FECHA DE EMISION:30/12/2016</t>
  </si>
  <si>
    <t>B14656310002</t>
  </si>
  <si>
    <t>00099021001 DEP.DE CHEQ.AJENOS,RET.DE CAM.,CONCEPTO: DEVOLUCION,DEP.: MINISTERIO DE AUTONOMIAS , PROCEDENCIA: BANCO UNION S.A., CHEQUE: 155, FECHA DE EMISION:13/01/2017</t>
  </si>
  <si>
    <t>B14656340002</t>
  </si>
  <si>
    <t>00526012001 DEP.DE CHEQ.AJENOS,RET.DE CAM.,CONCEPTO: REVERSION DE VIATICOS,DEP.: BOLIVIA TV , PROCEDENCIA: BANCO UNION S.A., CHEQUE: 15711, FECHA DE EMISION:13/01/2017</t>
  </si>
  <si>
    <t>B14656360002</t>
  </si>
  <si>
    <t>00526012001 DEP.DE CHEQ.AJENOS,RET.DE CAM.,CONCEPTO: DEVOLUCION SALDOS FONDO OPERATIVO CBBA,DEP.: BOLIVIA TV , PROCEDENCIA: BANCO UNION S.A., CHEQUE: 15710, FECHA DE EMISION:13/01/2017</t>
  </si>
  <si>
    <t>O14654160002</t>
  </si>
  <si>
    <t>00099021001 DEPOSITO DE EFECTIVO, DEPOSITANTE: MACEDONIO MANUEL GIRONDA MAMANI " SEGIP ", CONCEPTO: PAGO EN EXCEDENTE DE AGUINALDO 2016, CUENTA DE DEPOSITO: CUENTA UNICA DEL TESORO</t>
  </si>
  <si>
    <t>O14654170002</t>
  </si>
  <si>
    <t>00099021001 DEPOSITO DE EFECTIVO, DEPOSITANTE: JUAN MARCELO ANDIA, CONCEPTO: PREVENTIVO 3000, CUENTA DE DEPOSITO: CUENTA UNICA DEL TESORO</t>
  </si>
  <si>
    <t>O14654180002</t>
  </si>
  <si>
    <t>00099021001 DEPOSITO DE EFECTIVO, DEPOSITANTE: JUAN MARCELO ANDIA, CONCEPTO: PREV. 2065, CUENTA DE DEPOSITO: CUENTA UNICA DEL TESORO</t>
  </si>
  <si>
    <t>O14654190002</t>
  </si>
  <si>
    <t>00099021001 DEPOSITO DE EFECTIVO, DEPOSITANTE: JUAN MARCELO ANDIA, CONCEPTO: PREV. 2064, CUENTA DE DEPOSITO: CUENTA UNICA DEL TESORO</t>
  </si>
  <si>
    <t>O14654200002</t>
  </si>
  <si>
    <t>00099021001 DEPOSITO DE EFECTIVO, DEPOSITANTE: GERARDO VEIZAGA, CONCEPTO: PREVENTIVO 3176, CUENTA DE DEPOSITO: CUENTA UNICA DEL TESORO</t>
  </si>
  <si>
    <t>O14654210002</t>
  </si>
  <si>
    <t>00312014401 DEPOSITO DE EFECTIVO, DEPOSITANTE: JAIME RIVERA, CONCEPTO: PREVENTIVO 3087, CUENTA DE DEPOSITO: CUENTA UNICA DEL TESORO</t>
  </si>
  <si>
    <t>O14654220002</t>
  </si>
  <si>
    <t>00312014401 DEPOSITO DE EFECTIVO, DEPOSITANTE: JAIME RIVERO, CONCEPTO: PREVENTIVO 3086, CUENTA DE DEPOSITO: CUENTA UNICA DEL TESORO</t>
  </si>
  <si>
    <t>O14654230002</t>
  </si>
  <si>
    <t>00099021001 DEPOSITO DE EFECTIVO, DEPOSITANTE: JEANGLER ARELY PEREZ, CONCEPTO: PREVENTIVO Nº 3241, CUENTA DE DEPOSITO: CUENTA UNICA DEL TESORO</t>
  </si>
  <si>
    <t>O14654240002</t>
  </si>
  <si>
    <t>00099021001 DEPOSITO DE EFECTIVO, DEPOSITANTE: JUAN COLQUE, CONCEPTO: PREVENTIVO 3224, CUENTA DE DEPOSITO: CUENTA UNICA DEL TESORO</t>
  </si>
  <si>
    <t>O14654250002</t>
  </si>
  <si>
    <t>00099021001 DEPOSITO DE EFECTIVO, DEPOSITANTE: IVAN COLQUE, CONCEPTO: PREVENTIVO 3222, CUENTA DE DEPOSITO: CUENTA UNICA DEL TESORO</t>
  </si>
  <si>
    <t>O14654260002</t>
  </si>
  <si>
    <t>00312014401 DEPOSITO DE EFECTIVO, DEPOSITANTE: DANIEL SILES, CONCEPTO: PREVENTIVO 2826, CUENTA DE DEPOSITO: CUENTA UNICA DEL TESORO</t>
  </si>
  <si>
    <t>O14654910002</t>
  </si>
  <si>
    <t>00099021001 DEPOSITO DE EFECTIVO, DEPOSITANTE: IRIS OLIMPIA AJATA GUERRERO, CONCEPTO: DEVOL GASTOS EN REFRIGERIOS EN LA ACTIVIDAD DE CIERRE AULA EXPORTADORA CONFORME NOTA UAE N° 041/2016, CUENTA DE DEPOSITO: CUENTA UNICA DEL TESORO</t>
  </si>
  <si>
    <t>O14655140002</t>
  </si>
  <si>
    <t>00591012001 DEPOSITO DE EFECTIVO, DEPOSITANTE: TRANSPORTES ADUVIRI DE FELIPE ADUVIRI, CONCEPTO: PAGO PENALIDAD POR INCUMPLIMIENTO DE RUTA, CUENTA DE DEPOSITO: CUENTA UNICA DEL TESORO</t>
  </si>
  <si>
    <t>O14655160002</t>
  </si>
  <si>
    <t>00117012001 DEPOSITO DE EFECTIVO, DEPOSITANTE: GUSTAVO VARGAS VILLEGAS, CONCEPTO: DEVOLUCIÓN DE PASAJES Y VIÁTICOS, CUENTA DE DEPOSITO: CUENTA UNICA DEL TESORO</t>
  </si>
  <si>
    <t>O14656030002</t>
  </si>
  <si>
    <t>00099021001 DEPOSITO DE EFECTIVO, DEPOSITANTE: PEDRO R. SALGADO RIVAS, CONCEPTO: DEVOLUCION DE UN DIA DE HABER ( SALDO), CUENTA DE DEPOSITO: CUENTA UNICA DEL TESORO</t>
  </si>
  <si>
    <t>O14656190002</t>
  </si>
  <si>
    <t>00099021001 DEPOSITO DE EFECTIVO, DEPOSITANTE: MINISTERIO DE COMUNICACION, CONCEPTO: DEVOLUCION POR ERROR EN PARTIDA, CUENTA DE DEPOSITO: CUENTA UNICA DEL TESORO</t>
  </si>
  <si>
    <t>O14656740002</t>
  </si>
  <si>
    <t>00099021001 DEPOSITO DE EFECTIVO, DEPOSITANTE: ESCUELA MILITAR DE MUSICA DEL EJERCITO, CONCEPTO: REVERSION SALDO NO EJECUTADO SERVICIOS BASICOS (ENERGIA ELECTRICA) MES DICIEMBRE/16, CUENTA DE DEPOSITO: CUENTA UNICA DEL TESORO</t>
  </si>
  <si>
    <t>O14656770002</t>
  </si>
  <si>
    <t>00099021001 DEPOSITO DE EFECTIVO, DEPOSITANTE: ESCUELA MILITAR DE MUSICA DEL EJERCITO, CONCEPTO: REVERSION SALDO NO EJECUTADO SERVICIOS BASICOS (AGUA POTABLE) MES DICIEMBRE/16, CUENTA DE DEPOSITO: CUENTA UNICA DEL TESORO</t>
  </si>
  <si>
    <t>O14657050002</t>
  </si>
  <si>
    <t>00099021001 DEPOSITO DE EFECTIVO, DEPOSITANTE: EJERCITO DE BOLIVIA - EMTE, CONCEPTO: REVERSION POR CONCEPTO DE ENERGIA ELECTRICA CORRESPONDIENTE AL MES DIC/16, CUENTA DE DEPOSITO: CUENTA UNICA DEL TESORO</t>
  </si>
  <si>
    <t>O14657740002</t>
  </si>
  <si>
    <t>00134012001 DEPOSITO DE EFECTIVO, DEPOSITANTE: GROBBER G. TICONA SANDALIO, CONCEPTO: RESTITUCION A LA CUT DEL PAGO DUP. EN FECHA 07/06/16 A LA CUENTA DEL BENEF. SR. ANDRE RADA FERNANDO, CUENTA DE DEPOSITO: CUENTA UNICA DEL TESORO</t>
  </si>
  <si>
    <t>O14657970002</t>
  </si>
  <si>
    <t>00099021001 DEPOSITO DE EFECTIVO, DEPOSITANTE: CARLOS LUIS CHAMBILLA CHURA, CONCEPTO: DEVOLUCION POR CONCEPTO DE PERCEPCION INDEVIDA, CUENTA DE DEPOSITO: CUENTA UNICA DEL TESORO</t>
  </si>
  <si>
    <t>O14658020002</t>
  </si>
  <si>
    <t>00099021001 DEPOSITO DE EFECTIVO, DEPOSITANTE: GROBBER G. TICONA SANDALIO, CONCEPTO: RESTITUCION A LA CUT DEL PAGO DUP FECHA 02-06-16 A LA CTA DEL BENEFICIARIO SR. LAYME APAZA RODOLFO, CUENTA DE DEPOSITO: CUENTA UNICA DEL TESORO</t>
  </si>
  <si>
    <t>O14658040002</t>
  </si>
  <si>
    <t>00099021001 DEPOSITO DE EFECTIVO, DEPOSITANTE: GROBBER G. TICONA SANDALIO, CONCEPTO: RESTITUCION A LA CUT DEL PAGO DUP FECHA 07-06-16 EN LA CTA DEL BENEFICIARIO SR. CERVANTES BECERRA C., CUENTA DE DEPOSITO: CUENTA UNICA DEL TESORO</t>
  </si>
  <si>
    <t>O14658110002</t>
  </si>
  <si>
    <t>00099021001 DEPOSITO DE EFECTIVO, DEPOSITANTE: GROBBER G. TICONA SANDALIO, CONCEPTO: RESTITUCION A LA CUT DEL PAGO DUP FECHA 02-06-16 EN LA CTA DEL BENEFICIARIO SR. LIZARRAGA DIEGO C., CUENTA DE DEPOSITO: CUENTA UNICA DEL TESORO</t>
  </si>
  <si>
    <t>O14658120002</t>
  </si>
  <si>
    <t>00076014201 DEPOSITO DE EFECTIVO, DEPOSITANTE: GROBBER G. TICONA SANDALIO, CONCEPTO: RESTITUCION A LA CUT DEL PAGO DUP FECHA 07-06-16 A LA CTA DEL BENEFICIARIO SR. QUISPE MAMANI ISMAEL, CUENTA DE DEPOSITO: CUENTA UNICA DEL TESORO</t>
  </si>
  <si>
    <t>O14658230002</t>
  </si>
  <si>
    <t>00099021001 DEPOSITO DE EFECTIVO, DEPOSITANTE: KATHERINE EDITH GONZALES CAPIONA, CONCEPTO: POR REGULARIZACION OPE. REALIZADA CON NOTA MEFP/VTCP/DGAFT/UOIRT/TES/#0334/17, RESPECTO A COMISION, CUENTA DE DEPOSITO: CUENTA UNICA DEL TESORO</t>
  </si>
  <si>
    <t>O14659330002</t>
  </si>
  <si>
    <t>00099021001 DEPOSITO DE EFECTIVO, DEPOSITANTE: JEANNETH BARRERA, CONCEPTO: PREVENTIVO 3168, CUENTA DE DEPOSITO: CUENTA UNICA DEL TESORO</t>
  </si>
  <si>
    <t>O14659350002</t>
  </si>
  <si>
    <t>00099021001 DEPOSITO DE EFECTIVO, DEPOSITANTE: JEANNETH BARRERA, CONCEPTO: PREVENTIVO 3169, CUENTA DE DEPOSITO: CUENTA UNICA DEL TESORO</t>
  </si>
  <si>
    <t>B14661340002</t>
  </si>
  <si>
    <t>00099021001 DEP.DE CHEQ.AJENOS,RET.DE CAM.,CONCEPTO: VARGAS RIVAS HUMBERTO,DEP.: BANCO UNION S.A. , PROCEDENCIA: BANCO UNION S.A., CHEQUE: 145916, FECHA DE EMISION:16/01/2017</t>
  </si>
  <si>
    <t>B14661370002</t>
  </si>
  <si>
    <t>00099021001 DEP.DE CHEQ.AJENOS,RET.DE CAM.,CONCEPTO: VILLAVICENCIO LAZCANO ALVARO CARLOS,DEP.: BANCO UNION S.A. , PROCEDENCIA: BANCO UNION S.A., CHEQUE: 145917, FECHA DE EMISION:16/01/2017</t>
  </si>
  <si>
    <t>B14661390002</t>
  </si>
  <si>
    <t>00099021001 DEP.DE CHEQ.AJENOS,RET.DE CAM.,CONCEPTO: PEÑALOZA VALENZUELA JUAN JOSE,DEP.: BANCO UNION S.A. , PROCEDENCIA: BANCO UNION S.A., CHEQUE: 145918, FECHA DE EMISION:16/01/2017</t>
  </si>
  <si>
    <t>B14662030002</t>
  </si>
  <si>
    <t>00099021001 DEP.DE CHEQ.AJENOS,RET.DE CAM.,CONCEPTO: PAGO INCAPACIDAD TEMPORAL DEL PERSONAL SEGIP CORRESPONDIENTE MES NOVIEMBRE 2016,DEP.: CAJA DE SALUD DE CAMINOS Y R.A. , PROCEDENCIA: BANCO UNION S.A., CHEQUE: 7248, FECHA DE EMISION:11/01/2017</t>
  </si>
  <si>
    <t>B14662060002</t>
  </si>
  <si>
    <t>00340012003 DEP.DE CHEQ.AJENOS,RET.DE CAM.,CONCEPTO: PAGO INCAPACIDAD TEMPORAL DEL PERSONAL SEGIP CORRESPONDIENTE MES NOVIEMBRE 2016,DEP.: CAJA DE SALUD DE CAMINOS Y R.A. , PROCEDENCIA: BANCO UNION S.A., CHEQUE: 7247, FECHA DE EMISION:11/01/2017</t>
  </si>
  <si>
    <t>B14662100002</t>
  </si>
  <si>
    <t>00099021001 DEP.DE CHEQ.AJENOS,RET.DE CAM.,CONCEPTO: PAGO ENCAPACIDAD TEMPORAL DEL PERSONAL ABC CORRESPONDIENTE MES DE NOVIEMBRE 2016,DEP.: CAJA DE SALUD DE CAMINOS Y R.A. , PROCEDENCIA: BANCO UNION S.A., CHEQUE: 7250, FECHA DE EMISION:11/01/2017</t>
  </si>
  <si>
    <t>B14662130002</t>
  </si>
  <si>
    <t>00590012001 DEP.DE CHEQ.AJENOS,RET.DE CAM.,CONCEPTO: PAGO INCAPACIDAD TEMPORAL DEL PERSONAL QUIPUS CORRESPONDIENTE MES NOVIEMBRE 2016,DEP.: CAJA DE SALUD DE CAMINOS Y R.A. , PROCEDENCIA: BANCO UNION S.A., CHEQUE: 7249, FECHA DE EMISION:11/01/2017</t>
  </si>
  <si>
    <t>B14662140002</t>
  </si>
  <si>
    <t>00373024101 DEP.DE CHEQ.AJENOS,RET.DE CAM.,CONCEPTO: FOND DESARROLLO INDIGENA-DEVOL INCAPACIDAD TEMP.- OCTUBRE/2016,DEP.: CAJA PETROLERA DE SALUD , PROCEDENCIA: BANCO UNION S.A., CHEQUE: 10574, FECHA DE EMISION:16/01/2017</t>
  </si>
  <si>
    <t>O14660670002</t>
  </si>
  <si>
    <t>00099021001 DEPOSITO DE EFECTIVO, DEPOSITANTE: ROCIO ERIKA SALAZAR TICONA, CONCEPTO: REVERSION DE PASJE, CUENTA DE DEPOSITO: CUENTA UNICA DEL TESORO</t>
  </si>
  <si>
    <t>O14661620002</t>
  </si>
  <si>
    <t>00283012002 DEPOSITO DE EFECTIVO, DEPOSITANTE: SARA J. TICONA FLORERO, CONCEPTO: DEVOLUCION DE VIATICOS, CUENTA DE DEPOSITO: CUENTA UNICA DEL TESORO</t>
  </si>
  <si>
    <t>O14662010002</t>
  </si>
  <si>
    <t>00526012001 DEPOSITO DE EFECTIVO, DEPOSITANTE: CESAR GOMEZ CONDORI - BOLIVIA TV, CONCEPTO: DEVOLUCION DE FONDO EN AVANCE, CUENTA DE DEPOSITO: CUENTA UNICA DEL TESORO</t>
  </si>
  <si>
    <t>O14662800002</t>
  </si>
  <si>
    <t>00108012001 DEPOSITO DE EFECTIVO, DEPOSITANTE: CHAVARRIA - VELASQUEZ, CONCEPTO: DEVOLUCION SEGUN INFORME UAI-007/2014 OBSERVACION 3,1, CUENTA DE DEPOSITO: CUENTA UNICA DEL TESORO</t>
  </si>
  <si>
    <t>O14662830002</t>
  </si>
  <si>
    <t>00108012001 DEPOSITO DE EFECTIVO, DEPOSITANTE: CHAVARRIA - VELASQUEZ, CONCEPTO: DEVOLUCION SEGUN INFORME UAI - 007/2014 OBSERVACION 3,3, CUENTA DE DEPOSITO: CUENTA UNICA DEL TESORO</t>
  </si>
  <si>
    <t>O14663050002</t>
  </si>
  <si>
    <t>O14663440002</t>
  </si>
  <si>
    <t>00099021001 DEPOSITO DE EFECTIVO, DEPOSITANTE: RAIMUNDO YLDON MONTAÑO GARCIA, CONCEPTO: DEVOLUCION DE RECURSOS DE AGUINALDO, CUENTA DE DEPOSITO: CUENTA UNICA DEL TESORO</t>
  </si>
  <si>
    <t>O14663490002</t>
  </si>
  <si>
    <t>00099021001 DEPOSITO DE EFECTIVO, DEPOSITANTE: RAIMUNDO YLDON MONTAÑO GARCIA, CONCEPTO: DEVOLUCION DE RECURSOS POR UN DIA DE SUELDO, CUENTA DE DEPOSITO: CUENTA UNICA DEL TESORO</t>
  </si>
  <si>
    <t>B14666730002</t>
  </si>
  <si>
    <t>00287102007 DEP.DE CHEQ.AJENOS,RET.DE CAM.,CONCEPTO: DEPÓSITOS NO IDENTIFICADOS SUJETOS A ANALISIS,DEP.: FPS- OF . CENTRAL , PROCEDENCIA: BANCO UNION S.A., CHEQUE: 559, FECHA DE EMISION:30/12/2016</t>
  </si>
  <si>
    <t>B14666840002</t>
  </si>
  <si>
    <t>00099021001 DEP.DE CHEQ.AJENOS,RET.DE CAM.,CONCEPTO: DEVOLUCION COTIZACION EXCESO,DEP.: FUTURO DE BOLIVIA S.A. AFP , PROCEDENCIA: BANCO DE CREDITO DE BOLIVIA S.A., CHEQUE: 474817, FECHA DE EMISION:13/01/2017</t>
  </si>
  <si>
    <t>B14666860002</t>
  </si>
  <si>
    <t>00099021001 DEP.DE CHEQ.AJENOS,RET.DE CAM.,CONCEPTO: DEVOLUCION COTIZACION EXCESO,DEP.: FUTURO DE BOLIVIA S.A. AFP , PROCEDENCIA: BANCO DE CREDITO DE BOLIVIA S.A., CHEQUE: 474825, FECHA DE EMISION:13/01/2017</t>
  </si>
  <si>
    <t>B14666900002</t>
  </si>
  <si>
    <t>00099021001 DEP.DE CHEQ.AJENOS,RET.DE CAM.,CONCEPTO: DEVOLUCION COTIZACION EXCESO EMP,DEP.: FUTURO DE BOLIVIA S.A. AFP , PROCEDENCIA: BANCO DE CREDITO DE BOLIVIA S.A., CHEQUE: 475111, FECHA DE EMISION:16/01/2017</t>
  </si>
  <si>
    <t>B14666930002</t>
  </si>
  <si>
    <t>00099021001 DEP.DE CHEQ.AJENOS,RET.DE CAM.,CONCEPTO: DEVOLUCION COTIZACION EXCESO EMP,DEP.: FUTURO DE BOLIVIA S.A. AFP , PROCEDENCIA: BANCO DE CREDITO DE BOLIVIA S.A., CHEQUE: 475129, FECHA DE EMISION:16/01/2017</t>
  </si>
  <si>
    <t>O14665650002</t>
  </si>
  <si>
    <t>00099021001 DEPOSITO DE EFECTIVO, DEPOSITANTE: INSTITUTO GEOGRAFICO MILITAR, CONCEPTO: REVERSION DE SOAT, CUENTA DE DEPOSITO: CUENTA UNICA DEL TESORO</t>
  </si>
  <si>
    <t>O14665990002</t>
  </si>
  <si>
    <t>00591012001 DEPOSITO DE EFECTIVO, DEPOSITANTE: JUAN JOSE CALLE - E.E. DE T. POR C. MI TELEFERICO, CONCEPTO: EXCEDENTES ENTEL, CUENTA DE DEPOSITO: CUENTA UNICA DEL TESORO</t>
  </si>
  <si>
    <t>O14666990002</t>
  </si>
  <si>
    <t>O14667000002</t>
  </si>
  <si>
    <t>00526012001 DEPOSITO DE EFECTIVO, DEPOSITANTE: WILDER RAMIRO CHAVEZ, CONCEPTO: DEVOLUCION DE VIATICOS - GUAQUI, CUENTA DE DEPOSITO: CUENTA UNICA DEL TESORO</t>
  </si>
  <si>
    <t>O14667280002</t>
  </si>
  <si>
    <t>00582012002 DEPOSITO DE EFECTIVO, DEPOSITANTE: MAX GINO NERY ESPINOZA, CONCEPTO: DESCUENTO DEL 7%, CUENTA DE DEPOSITO: CUENTA UNICA DEL TESORO</t>
  </si>
  <si>
    <t>O14667520002</t>
  </si>
  <si>
    <t>00582012003 DEPOSITO DE EFECTIVO, DEPOSITANTE: SISTEMAS DE SANITIZACION Y LIMPIEZA SRL, CONCEPTO: DEVOLUCION DE GARANTIA DE CUMPLIMIENTO, CUENTA DE DEPOSITO: CUENTA UNICA DEL TESORO</t>
  </si>
  <si>
    <t>O14667670002</t>
  </si>
  <si>
    <t>00099021001 DEPOSITO DE EFECTIVO, DEPOSITANTE: JOSE GILMAR CHAMBI ESCOBAR, CONCEPTO: REVERSION DE FONDOS NO EJECUTADOS, CUENTA DE DEPOSITO: CUENTA UNICA DEL TESORO</t>
  </si>
  <si>
    <t>O14667690002</t>
  </si>
  <si>
    <t>00099021001 DEPOSITO DE EFECTIVO, DEPOSITANTE: JOSE GILMAR CHAMBI ESCOBAR, CONCEPTO: REVERSION FONDOS NO EJECUTADOS, CUENTA DE DEPOSITO: CUENTA UNICA DEL TESORO</t>
  </si>
  <si>
    <t>O14667790002</t>
  </si>
  <si>
    <t>00526012001 DEPOSITO DE EFECTIVO, DEPOSITANTE: JOSE ANTONIO TORRICO ALARCON, CONCEPTO: DEVOLUCION DE FONDOS EN AVANCE DE ACUERDO A PREVENTIVO N° 388, CUENTA DE DEPOSITO: CUENTA UNICA DEL TESORO</t>
  </si>
  <si>
    <t>O14668020002</t>
  </si>
  <si>
    <t>00513072001 DEPOSITO DE EFECTIVO, DEPOSITANTE: SERGIO DANIEL ALBA GARRON, CONCEPTO: DEVOLUCION POR PAGO DUPLICADO POR SERVICIO COURIER, CUENTA DE DEPOSITO: CUENTA UNICA DEL TESORO</t>
  </si>
  <si>
    <t>O14668350002</t>
  </si>
  <si>
    <t>O14668400002</t>
  </si>
  <si>
    <t>00099021001 DEPOSITO DE EFECTIVO, DEPOSITANTE: CARLA FABIOLA GUTIERREZ RODRIGUEZ, CONCEPTO: PREV. 3320, CUENTA DE DEPOSITO: CUENTA UNICA DEL TESORO</t>
  </si>
  <si>
    <t>O14668430002</t>
  </si>
  <si>
    <t>00312014401 DEPOSITO DE EFECTIVO, DEPOSITANTE: PAUL JONATHAN PEREYRA SILVA, CONCEPTO: PREVENTIVO 3180, CUENTA DE DEPOSITO: CUENTA UNICA DEL TESORO</t>
  </si>
  <si>
    <t>O14668450002</t>
  </si>
  <si>
    <t>00099021001 DEPOSITO DE EFECTIVO, DEPOSITANTE: MINISTERIO DE EDUCACION, CONCEPTO: DEVOLUCION PASAJES, CUENTA DE DEPOSITO: CUENTA UNICA DEL TESORO</t>
  </si>
  <si>
    <t>O14668470002</t>
  </si>
  <si>
    <t>00526012001 DEPOSITO DE EFECTIVO, DEPOSITANTE: FERNANDO QUISPE LIMACHI - BOLIVIA TV, CONCEPTO: DEVOLUCION DE VIATICOS, CUENTA DE DEPOSITO: CUENTA UNICA DEL TESORO</t>
  </si>
  <si>
    <t>O14668730002</t>
  </si>
  <si>
    <t>00526012001 DEPOSITO DE EFECTIVO, DEPOSITANTE: BOLIVIA TV - DAVID OSCAR LAURA MAMANI, CONCEPTO: DEVOLUCION DE FONDOS EN AVANCE, CUENTA DE DEPOSITO: CUENTA UNICA DEL TESORO</t>
  </si>
  <si>
    <t>O14668770002</t>
  </si>
  <si>
    <t>00526012001 DEPOSITO DE EFECTIVO, DEPOSITANTE: JUAN CARLOS VARGAS ESCALANTE, CONCEPTO: DEVOLUCION DE VIATICOS NO UTILIZADOS BOLIVIA TV, CUENTA DE DEPOSITO: CUENTA UNICA DEL TESORO</t>
  </si>
  <si>
    <t>O14668780002</t>
  </si>
  <si>
    <t>00526012001 DEPOSITO DE EFECTIVO, DEPOSITANTE: ERICK SALAS CHOQUE, CONCEPTO: DEVOLUCION DE VIATICOS NO UTILIZADOS BOLIVIA TV, CUENTA DE DEPOSITO: CUENTA UNICA DEL TESORO</t>
  </si>
  <si>
    <t>O14669570002</t>
  </si>
  <si>
    <t>00099021001 DEPOSITO DE EFECTIVO, DEPOSITANTE: OSCAR JALLAZA PACA, CONCEPTO: DEVOLUCION SALDO SERVICIOS TELEFONICOS MES DIC/16 DEL REIM-23 MAX TOLEDO, CUENTA DE DEPOSITO: CUENTA UNICA DEL TESORO</t>
  </si>
  <si>
    <t>O14669580002</t>
  </si>
  <si>
    <t>00526012001 DEPOSITO DE EFECTIVO, DEPOSITANTE: BOLIVIA TV RODRIGO GUIBARRA PARRADO, CONCEPTO: DEVOLUCION DE FONDOS EN AVANCE, CUENTA DE DEPOSITO: CUENTA UNICA DEL TESORO</t>
  </si>
  <si>
    <t>O14669610002</t>
  </si>
  <si>
    <t>00099021001 DEPOSITO DE EFECTIVO, DEPOSITANTE: OSCAR JALLAZA PACA, CONCEPTO: DEVOLUCION SALDO SERVICIOS DE ENERGIA ELECTRICA MES DIC/16 DEL REIM-23 MAX TOLEDO, CUENTA DE DEPOSITO: CUENTA UNICA DEL TESORO</t>
  </si>
  <si>
    <t>O14669810002</t>
  </si>
  <si>
    <t>00046024205 DEPOSITO DE EFECTIVO, DEPOSITANTE: YHENNY JIMENA APAZA KAPQUIQUE, CONCEPTO: REVERSION, CUENTA DE DEPOSITO: CUENTA UNICA DEL TESORO</t>
  </si>
  <si>
    <t>B14671610002</t>
  </si>
  <si>
    <t>00099021001 DEP.DE CHEQ.AJENOS,RET.DE CAM.,CONCEPTO: PEREYRA TORRICO JORGE ALBERTO,DEP.: BANCO UNION S.A. , PROCEDENCIA: BANCO UNION S.A., CHEQUE: 145925, FECHA DE EMISION:18/01/2017</t>
  </si>
  <si>
    <t>B14671630002</t>
  </si>
  <si>
    <t>00099021001 DEP.DE CHEQ.AJENOS,RET.DE CAM.,CONCEPTO: ANTONIO JOSE PARDO NOVAK,DEP.: BANCO UNION S.A. , PROCEDENCIA: BANCO UNION S.A., CHEQUE: 145926, FECHA DE EMISION:18/01/2017</t>
  </si>
  <si>
    <t>B14671640002</t>
  </si>
  <si>
    <t>00099021001 DEP.DE CHEQ.AJENOS,RET.DE CAM.,CONCEPTO: GONZALES JEMIO FREDDY,DEP.: BANCO UNION S.A. , PROCEDENCIA: BANCO UNION S.A., CHEQUE: 145920, FECHA DE EMISION:18/01/2017</t>
  </si>
  <si>
    <t>B14671650002</t>
  </si>
  <si>
    <t>00099021001 DEP.DE CHEQ.AJENOS,RET.DE CAM.,CONCEPTO: GRILO SALVATIERRA MARIA ESTELA,DEP.: BANCO UNION S.A. , PROCEDENCIA: BANCO UNION S.A., CHEQUE: 145921, FECHA DE EMISION:18/01/2017</t>
  </si>
  <si>
    <t>B14671680002</t>
  </si>
  <si>
    <t>00099021001 DEP.DE CHEQ.AJENOS,RET.DE CAM.,CONCEPTO: CARMEN ROSA TERAN ALVAREZ,DEP.: BANCO UNION S.A. , PROCEDENCIA: BANCO UNION S.A., CHEQUE: 145922, FECHA DE EMISION:18/01/2017</t>
  </si>
  <si>
    <t>B14671740002</t>
  </si>
  <si>
    <t>00099021001 DEP.DE CHEQ.AJENOS,RET.DE CAM.,CONCEPTO: BURGOS BURGOA RENE,DEP.: BANCO UNION S.A. , PROCEDENCIA: BANCO UNION S.A., CHEQUE: 145923, FECHA DE EMISION:18/01/2017</t>
  </si>
  <si>
    <t>B14671760002</t>
  </si>
  <si>
    <t>00099021001 DEP.DE CHEQ.AJENOS,RET.DE CAM.,CONCEPTO: PEREIRA FUENTES ROMMEL,DEP.: BANCO UNION S.A. , PROCEDENCIA: BANCO UNION S.A., CHEQUE: 145924, FECHA DE EMISION:18/01/2017</t>
  </si>
  <si>
    <t>B14671840002</t>
  </si>
  <si>
    <t>00291084101 DEP.DE CHEQ.AJENOS,RET.DE CAM.,CONCEPTO: DEVOLUCION DE SALDO,DEP.: ABC REGIONAL SANTA CRUZ , PROCEDENCIA: BANCO UNION S.A., CHEQUE: 3966, FECHA DE EMISION:28/12/2016</t>
  </si>
  <si>
    <t>B14672050002</t>
  </si>
  <si>
    <t>00682018001 DEP.DE CHEQ.AJENOS,RET.DE CAM.,CONCEPTO: DEVOLUCION DE FONDOS JAIME MAURICIO QUIROGA CARVAJAL,DEP.: DEFENSORIA DEL PUEBLO , PROCEDENCIA: BANCO UNION S.A., CHEQUE: 613, FECHA DE EMISION:13/01/2017</t>
  </si>
  <si>
    <t>B14672590002</t>
  </si>
  <si>
    <t>00099021001 DEP.DE CHEQ.AJENOS,RET.DE CAM.,CONCEPTO: A.G.E.T.I.C.- DEVOLUCION INCAPACIDAD TEMP. NOVIEMBRE /2016,DEP.: CAJA PETROLERA DE SALUD , PROCEDENCIA: BANCO UNION S.A., CHEQUE: 10636, FECHA DE EMISION:18/01/2017</t>
  </si>
  <si>
    <t>B14672610002</t>
  </si>
  <si>
    <t>00373024101 DEP.DE CHEQ.AJENOS,RET.DE CAM.,CONCEPTO: FONDO DESARROLLO INDIGENA - DEVOL. INCAPACIDAD TEMP. NOVIEMBRE /2016,DEP.: CAJA PETROLERA DE SALUD , PROCEDENCIA: BANCO UNION S.A., CHEQUE: 10635, FECHA DE EMISION:18/01/2017</t>
  </si>
  <si>
    <t>B14672630002</t>
  </si>
  <si>
    <t>00099021001 DEP.DE CHEQ.AJENOS,RET.DE CAM.,CONCEPTO: AUTORIDAD INPUGNACION TRIBUTARIA - DEVOL. INCAPACIDAD TEMP. NOVIEMBRE/2016,DEP.: CAJA PETROLERA DE SALUD , PROCEDENCIA: BANCO UNION S.A., CHEQUE: 10630, FECHA DE EMISION:18/01/2017</t>
  </si>
  <si>
    <t>O14671050002</t>
  </si>
  <si>
    <t>00133012001 DEPOSITO DE EFECTIVO, DEPOSITANTE: LOTERIA NACIONAL DE B Y S, CONCEPTO: PAGO EN DEMASIA REFRIGERIO AL SR. NARCISO ULURI DIC. - 2012, CUENTA DE DEPOSITO: CUENTA UNICA DEL TESORO</t>
  </si>
  <si>
    <t>O14671370002</t>
  </si>
  <si>
    <t>00526012001 DEPOSITO DE EFECTIVO, DEPOSITANTE: WILLIAMS HENRY CORDERO ALBA, CONCEPTO: DEVOLUCION DE VIATICOS - BOLIVIA TV, CUENTA DE DEPOSITO: CUENTA UNICA DEL TESORO</t>
  </si>
  <si>
    <t>O14671770002</t>
  </si>
  <si>
    <t>00099021001 DEPOSITO DE EFECTIVO, DEPOSITANTE: TEOFILA ALVARADO ALVARADO DE NOGALES, CONCEPTO: DEVOLUCION DE RENTA, CUENTA DE DEPOSITO: CUENTA UNICA DEL TESORO</t>
  </si>
  <si>
    <t>O14671780002</t>
  </si>
  <si>
    <t>00099021001 DEPOSITO DE EFECTIVO, DEPOSITANTE: CRILLON TOURS S.A., CONCEPTO: DEVOLUCION, CUENTA DE DEPOSITO: CUENTA UNICA DEL TESORO</t>
  </si>
  <si>
    <t>O14672350002</t>
  </si>
  <si>
    <t>00223012001 DEPOSITO DE EFECTIVO, DEPOSITANTE: EDGAR HERVAS MORALES, CONCEPTO: DEVOLUCION DE FONDOS EN AVANCE, CUENTA DE DEPOSITO: CUENTA UNICA DEL TESORO</t>
  </si>
  <si>
    <t>O14672390002</t>
  </si>
  <si>
    <t>00223012001 DEPOSITO DE EFECTIVO, DEPOSITANTE: EDGAR HERVAS MORALES, CONCEPTO: DEVOLUCION DE VIATICOS AL C-31 9, CUENTA DE DEPOSITO: CUENTA UNICA DEL TESORO</t>
  </si>
  <si>
    <t>O14672420002</t>
  </si>
  <si>
    <t>00223012001 DEPOSITO DE EFECTIVO, DEPOSITANTE: EDGAR HERVAS MORALES, CONCEPTO: DEVOLUCION FONDOS EN AVANCE C31 # 11, CUENTA DE DEPOSITO: CUENTA UNICA DEL TESORO</t>
  </si>
  <si>
    <t>O14672520002</t>
  </si>
  <si>
    <t>00344012001 DEPOSITO DE EFECTIVO, DEPOSITANTE: ESTEBAN QUISPE ALANOCA, CONCEPTO: DEVOLUCION, RECURSOS ESPECIFICOS - IPELC, CUENTA DE DEPOSITO: CUENTA UNICA DEL TESORO</t>
  </si>
  <si>
    <t>O14672560002</t>
  </si>
  <si>
    <t>O14673420002</t>
  </si>
  <si>
    <t>00099021001 DEPOSITO DE EFECTIVO, DEPOSITANTE: FLORENCIA LARICO APAZA, CONCEPTO: DEVOLUCION DE PAGO DE HABER DE MES MAYO 2016 DEL SEÑOR PEDRO TICONA VERGARA CON C I 3312195 LP, CUENTA DE DEPOSITO: CUENTA UNICA DEL TESORO</t>
  </si>
  <si>
    <t>O14673510002</t>
  </si>
  <si>
    <t>00099021001 DEPOSITO DE EFECTIVO, DEPOSITANTE: HERNAN CHOQUEHUANCA ORTIZ, CONCEPTO: DEVOLUCION PAGO UNICO SEGUN D.S. 822, CUENTA DE DEPOSITO: CUENTA UNICA DEL TESORO</t>
  </si>
  <si>
    <t>O14673760002</t>
  </si>
  <si>
    <t>00099021001 DEPOSITO DE EFECTIVO, DEPOSITANTE: FILOMENA MAYTA VDA. DE RAMOS, CONCEPTO: DEVOLUCION A SENASIR, CUENTA DE DEPOSITO: CUENTA UNICA DEL TESORO</t>
  </si>
  <si>
    <t>O14673830002</t>
  </si>
  <si>
    <t>00099021001 DEPOSITO DE EFECTIVO, DEPOSITANTE: MAX IGNACIO GALARZA, CONCEPTO: DEVOLUCION POR CONCEPTO HABER MES ABRIL DEL AÑO DOS MIL DIEZ Y SEIS (2016), CUENTA DE DEPOSITO: CUENTA UNICA DEL TESORO</t>
  </si>
  <si>
    <t>O14673980002</t>
  </si>
  <si>
    <t>00223012001 DEPOSITO DE EFECTIVO, DEPOSITANTE: JOAQUIN COIMBRA ARIAS, CONCEPTO: DEVOLUCION DE VIATICOS C-31 N° 9, CUENTA DE DEPOSITO: CUENTA UNICA DEL TESORO</t>
  </si>
  <si>
    <t>O14674100002</t>
  </si>
  <si>
    <t>00526012001 DEPOSITO DE EFECTIVO, DEPOSITANTE: BOLIVIA TV - ANTENOR LUIS CERRUTO MEDINA, CONCEPTO: DEVOLUCION DE FONDOS, CUENTA DE DEPOSITO: CUENTA UNICA DEL TESORO</t>
  </si>
  <si>
    <t>O14674190002</t>
  </si>
  <si>
    <t>00340012003 DEPOSITO DE EFECTIVO, DEPOSITANTE: ALVARO RODRIGO LOPEZ LOPEZ, CONCEPTO: DEVOLUCION DE PAGO COMPENSACION COSTO DE VIDA MES DE DICIEMBRE 2016, CUENTA DE DEPOSITO: CUENTA UNICA DEL TESORO</t>
  </si>
  <si>
    <t>O14674250002</t>
  </si>
  <si>
    <t>00030014201 DEPOSITO DE EFECTIVO, DEPOSITANTE: GRUSHENKA ROMERO MENDOZA, CONCEPTO: DEVOLUCION DE RECURSOS, CUENTA DE DEPOSITO: CUENTA UNICA DEL TESORO</t>
  </si>
  <si>
    <t>O14674710002</t>
  </si>
  <si>
    <t>00099021001 DEPOSITO DE EFECTIVO, DEPOSITANTE: JESUS RUBEN TORDOYA IBAÑEZ, CONCEPTO: DEVOLUCION REFRIGERIO, CUENTA DE DEPOSITO: CUENTA UNICA DEL TESORO</t>
  </si>
  <si>
    <t>B14676190002</t>
  </si>
  <si>
    <t>00130012001 DEP.DE CHEQ.AJENOS,RET.DE CAM.,CONCEPTO: PAGO DE INTERES ORDINARIO CUOTA 83,DEP.: COMERMIN , PROCEDENCIA: BANCO MERCANTIL SANTA CRUZ SA., CHEQUE: 7140, FECHA DE EMISION:22/12/2016</t>
  </si>
  <si>
    <t>B14676230002</t>
  </si>
  <si>
    <t>00130012001 DEP.DE CHEQ.AJENOS,RET.DE CAM.,CONCEPTO: PAGO DE CAPITAL CUOTA 83,DEP.: COMERMIN , PROCEDENCIA: BANCO MERCANTIL SANTA CRUZ SA., CHEQUE: 7139, FECHA DE EMISION:22/12/2016</t>
  </si>
  <si>
    <t>B14676860002</t>
  </si>
  <si>
    <t>00340012003 DEP.DE CHEQ.AJENOS,RET.DE CAM.,CONCEPTO: DEVOLUCION POR CHEQUE NO COBRADO FONDO ROTATIVO FUENTE 20,DEP.: SEGIP OFICINA NACIONAL , PROCEDENCIA: BANCO UNION S.A., CHEQUE: 5781, FECHA DE EMISION:28/12/2016</t>
  </si>
  <si>
    <t>B14676940002</t>
  </si>
  <si>
    <t>00099021001 DEP.DE CHEQ.AJENOS,RET.DE CAM.,CONCEPTO: THANIA KARINA SALVATIERRA AMAYA DE BERDECIO,DEP.: BANCO UNION S.A. , PROCEDENCIA: BANCO UNION S.A., CHEQUE: 145927, FECHA DE EMISION:19/01/2017</t>
  </si>
  <si>
    <t>B14676990002</t>
  </si>
  <si>
    <t>00099021001 DEP.DE CHEQ.AJENOS,RET.DE CAM.,CONCEPTO: SOLIZ PANOZO MILENKA ELIZABETH,DEP.: BANCO UNION S.A. , PROCEDENCIA: BANCO UNION S.A., CHEQUE: 145928, FECHA DE EMISION:19/01/2017</t>
  </si>
  <si>
    <t>B14677010002</t>
  </si>
  <si>
    <t>00099021001 DEP.DE CHEQ.AJENOS,RET.DE CAM.,CONCEPTO: ANA MARIA CAREAGA GARNICA,DEP.: BANCO UNION S.A. , PROCEDENCIA: BANCO UNION S.A., CHEQUE: 145929, FECHA DE EMISION:19/01/2017</t>
  </si>
  <si>
    <t>B14677030002</t>
  </si>
  <si>
    <t>00099021001 DEP.DE CHEQ.AJENOS,RET.DE CAM.,CONCEPTO: VALLEJOS FLORES JAIME,DEP.: BANCO UNION S.A. , PROCEDENCIA: BANCO UNION S.A., CHEQUE: 145930, FECHA DE EMISION:19/01/2017</t>
  </si>
  <si>
    <t>B14677360002</t>
  </si>
  <si>
    <t>00099021001 DEP.DE CHEQ.AJENOS,RET.DE CAM.,CONCEPTO: SOBERANIA ALIMENTARIA-DEVOLUCION INCAPACIDAD TEMPORAL NOVIEMBRE/2016,DEP.: CAJA PETROLERA DE SALUD , PROCEDENCIA: BANCO UNION S.A., CHEQUE: 10632, FECHA DE EMISION:18/01/2017</t>
  </si>
  <si>
    <t>B14677380002</t>
  </si>
  <si>
    <t>00099021001 DEP.DE CHEQ.AJENOS,RET.DE CAM.,CONCEPTO: H.C. DIPUTADOS-DEVOLUCION INCAPACIDAD TEMPORAL NOVIEMBRE/2016,DEP.: CAJA PETROLERA DE SALUD , PROCEDENCIA: BANCO UNION S.A., CHEQUE: 10631, FECHA DE EMISION:18/01/2017</t>
  </si>
  <si>
    <t>B14677410002</t>
  </si>
  <si>
    <t>00582012001 DEP.DE CHEQ.AJENOS,RET.DE CAM.,CONCEPTO: CUENTA POR COBRAR EVANA NOSSA LEITE,DEP.: EMPRESA BOLIVIANA DE ALMENDRA Y DERIVADOS , PROCEDENCIA: BANCO UNION S.A., CHEQUE: 4601, FECHA DE EMISION:28/12/2016</t>
  </si>
  <si>
    <t>B14677430002</t>
  </si>
  <si>
    <t>00099021001 DEP.DE CHEQ.AJENOS,RET.DE CAM.,CONCEPTO: DEVOL DE SALDOS DE LA GESTION 2016 PROY REACT DE LA PROD DE CAFE MUNICIPIO DE LA ASUNTA,DEP.: MUNICIPIO DE LA ASUNTA , PROCEDENCIA: BANCO UNION S.A., CHEQUE: 10732, FECHA DE EMISION:10/01/2017</t>
  </si>
  <si>
    <t>B14677440002</t>
  </si>
  <si>
    <t>00582012001 DEP.DE CHEQ.AJENOS,RET.DE CAM.,CONCEPTO: BOLETA DE GARANTIA BANCO DE LA COMUNIDAD,DEP.: EMPRESA BOLIVIANA DE ALMENDRA Y DERIVADOS , PROCEDENCIA: BANCO UNION S.A., CHEQUE: 4599, FECHA DE EMISION:27/12/2016</t>
  </si>
  <si>
    <t>B14677460002</t>
  </si>
  <si>
    <t>00099021001 DEP.DE CHEQ.AJENOS,RET.DE CAM.,CONCEPTO: DEVOL DE SALDOS GESTION 2016 DEL PROY MEJ COMER DE MIEL MUNICIPIO DE LA ASUNTA,DEP.: MUNICIPIO DE LA ASUNTA , PROCEDENCIA: BANCO UNION S.A., CHEQUE: 10733, FECHA DE EMISION:10/01/2017</t>
  </si>
  <si>
    <t>B14677590002</t>
  </si>
  <si>
    <t>00099021001 DEP.DE CHEQ.AJENOS,RET.DE CAM.,CONCEPTO: DEVOLUCION DE SUBSIDIO,DEP.: EMPRESA BOLIVIANA DE ALMENDRA Y DERIVADOS , PROCEDENCIA: BANCO UNION S.A., CHEQUE: 4398, FECHA DE EMISION:28/12/2016</t>
  </si>
  <si>
    <t>B14677610002</t>
  </si>
  <si>
    <t>00582012001 DEP.DE CHEQ.AJENOS,RET.DE CAM.,CONCEPTO: FLETES DE CARGUIO Y DESCARGUIO P/2269,DEP.: EMPRESA BOLIVIANA DE ALMENDRA Y DERIVADOS , PROCEDENCIA: BANCO UNION S.A., CHEQUE: 4598, FECHA DE EMISION:27/12/2016</t>
  </si>
  <si>
    <t>B14677620002</t>
  </si>
  <si>
    <t>00291012002 DEP.DE CHEQ.AJENOS,RET.DE CAM.,CONCEPTO: REPOSICION DE SEÑAL HORIZONTAL INF. AFECTADA CARRETERA LP-OR. CAMION VOLVO PLACA 542-RKH BISA SEGURO,DEP.: BISA SEGUROS Y REASEGUROS S.A.</t>
  </si>
  <si>
    <t>B14677660002</t>
  </si>
  <si>
    <t>00590012001 DEP.DE CHEQ.AJENOS,RET.DE CAM.,CONCEPTO: PAGO INCAPACIDAD TEMPORAL DEL PERSONAL QUIPUS CORRESPONDIENTE MESES ENERO A JULIO 2016,DEP.: CAJA DE SALUD DE CAMINOS Y R.A. , PROCEDENCIA: BANCO UNION S.A., CHEQUE: 7255, FECHA DE EMISION:12/01/2017</t>
  </si>
  <si>
    <t>O14675980002</t>
  </si>
  <si>
    <t>00099021001 DEPOSITO DE EFECTIVO, DEPOSITANTE: JOSE ANTONIO VERDUGUEZ TORRICO, CONCEPTO: DEP. POR DUODECIMAS DE AGUINALDO, CUENTA DE DEPOSITO: CUENTA UNICA DEL TESORO</t>
  </si>
  <si>
    <t>O14676090002</t>
  </si>
  <si>
    <t>00099021001 DEPOSITO DE EFECTIVO, DEPOSITANTE: GIOVANNA TORRICO, CONCEPTO: DEVOLUCION SALDOS NO EJECUTADOS, CUENTA DE DEPOSITO: CUENTA UNICA DEL TESORO</t>
  </si>
  <si>
    <t>O14676630002</t>
  </si>
  <si>
    <t>00099021001 DEPOSITO DE EFECTIVO, DEPOSITANTE: GREGORIO ALCON PACASI - MINISTERIO DE EDUCACION, CONCEPTO: DEVOLUCION DE PASAJES, CUENTA DE DEPOSITO: CUENTA UNICA DEL TESORO</t>
  </si>
  <si>
    <t>O14676770002</t>
  </si>
  <si>
    <t>00222012001 DEPOSITO DE EFECTIVO, DEPOSITANTE: SABINO APAZA QUISPE, CONCEPTO: DEVOLUCION POR CONCEPTO DE SALARIO, CUENTA DE DEPOSITO: CUENTA UNICA DEL TESORO</t>
  </si>
  <si>
    <t>O14676830002</t>
  </si>
  <si>
    <t>00015011108 DEPOSITO DE EFECTIVO, DEPOSITANTE: JOIS SARELLY VILLAVICENCIO ARANCIBIA, CONCEPTO: DEVOLUCION POR CONCEPTO DE VIATICOS, CUENTA DE DEPOSITO: CUENTA UNICA DEL TESORO</t>
  </si>
  <si>
    <t>O14676880002</t>
  </si>
  <si>
    <t>00099021001 DEPOSITO DE EFECTIVO, DEPOSITANTE: MIN DE EDUCACION- ANA LARA NAVARRO, CONCEPTO: DEVOLUCION CARGO A CUENTA DELEGACION POTOSI EN LA 6TA OCEPB, CUENTA DE DEPOSITO: CUENTA UNICA DEL TESORO</t>
  </si>
  <si>
    <t>O14677090002</t>
  </si>
  <si>
    <t>00099021001 DEPOSITO DE EFECTIVO, DEPOSITANTE: GUIDO MARTIN APAZA QUISPE, CONCEPTO: DEVOLUCION POR CONCEPTO DE TELEFONIA, CUENTA DE DEPOSITO: CUENTA UNICA DEL TESORO</t>
  </si>
  <si>
    <t>O14677100002</t>
  </si>
  <si>
    <t>00099021001 DEPOSITO DE EFECTIVO, DEPOSITANTE: GUIDO MARTIN APAZA QUISPE, CONCEPTO: DEVOLUCION POR CONCEPTO DE ENERGIA ELECTRICA, CUENTA DE DEPOSITO: CUENTA UNICA DEL TESORO</t>
  </si>
  <si>
    <t>O14677260002</t>
  </si>
  <si>
    <t>00030018011 DEPOSITO DE EFECTIVO, DEPOSITANTE: MARCELO AUGUSTO ALVAREZ ASCARRUNZ, CONCEPTO: DEVOLUCION POR COBRO DE MULTAS, CUENTA DE DEPOSITO: CUENTA UNICA DEL TESORO</t>
  </si>
  <si>
    <t>O14677290002</t>
  </si>
  <si>
    <t>O14677550002</t>
  </si>
  <si>
    <t>00099021001 DEPOSITO DE EFECTIVO, DEPOSITANTE: MILKA MOLLO MAMANI, CONCEPTO: COBRO INDEBIDO, CUENTA DE DEPOSITO: CUENTA UNICA DEL TESORO</t>
  </si>
  <si>
    <t>O14678600002</t>
  </si>
  <si>
    <t>00099021001 DEPOSITO DE EFECTIVO, DEPOSITANTE: EJERCITO DE BOLIVIA, CONCEPTO: FONDOS NO EJECUTADOS, CUENTA DE DEPOSITO: CUENTA UNICA DEL TESORO</t>
  </si>
  <si>
    <t>O14678720002</t>
  </si>
  <si>
    <t>00046021109 DEPOSITO DE EFECTIVO, DEPOSITANTE: FELIX SEVERO MAYTA TOLA, CONCEPTO: DEVOLUCION DE RECURSOS AL COMPROBANTE Nº 1315 / 2007, CUENTA DE DEPOSITO: CUENTA UNICA DEL TESORO</t>
  </si>
  <si>
    <t>O14678820002</t>
  </si>
  <si>
    <t>00099021001 DEPOSITO DE EFECTIVO, DEPOSITANTE: RI-20 PADILLA, CONCEPTO: SERVICIOS BASICOS DIC/16, CUENTA DE DEPOSITO: CUENTA UNICA DEL TESORO</t>
  </si>
  <si>
    <t>O14679180002</t>
  </si>
  <si>
    <t>00099021001 DEPOSITO DE EFECTIVO, DEPOSITANTE: YERKO ROMULO GARAFULICH ROMERO, CONCEPTO: DEP POR DEVOLUCION DE ALQUILER, CUENTA DE DEPOSITO: CUENTA UNICA DEL TESORO</t>
  </si>
  <si>
    <t>O14679190002</t>
  </si>
  <si>
    <t>00592012001 DEPOSITO DE EFECTIVO, DEPOSITANTE: EMPRESA ESTATAL BOLIVIANA DE TURISMO, CONCEPTO: DEVOLUCION FONDO DE AVANCE, CUENTA DE DEPOSITO: CUENTA UNICA DEL TESORO</t>
  </si>
  <si>
    <t>B14680800002</t>
  </si>
  <si>
    <t>00526012001 DEP.DE CHEQ.AJENOS,RET.DE CAM.,CONCEPTO: REVERSION REFRIGERIOS REG. STC. NOV / 2016,DEP.: BOLIVIA TV. , PROCEDENCIA: BANCO UNION S.A., CHEQUE: 15727, FECHA DE EMISION:18/01/2017</t>
  </si>
  <si>
    <t>B14680860002</t>
  </si>
  <si>
    <t>00572012003 DEP.DE CHEQ.AJENOS,RET.DE CAM.,CONCEPTO: TRASPASO,DEP.: EMAPA , PROCEDENCIA: BANCO UNION S.A., CHEQUE: 15996, FECHA DE EMISION:13/01/2017</t>
  </si>
  <si>
    <t>B14681360002</t>
  </si>
  <si>
    <t>00099021001 DEP.DE CHEQ.AJENOS,RET.DE CAM.,CONCEPTO: DEV. POR OMISION DE MARCADO BIOMETRICO POR LA SRA. CINTHIA PATRICIA ALARCON MENDOZA COF. REPARTO,DEP.: SENASIR , PROCEDENCIA: BANCO UNION S.A., CHEQUE: 329, FECHA DE EMISION:13/01/2017</t>
  </si>
  <si>
    <t>B14681750002</t>
  </si>
  <si>
    <t>00099021001 DEP.DE CHEQ.AJENOS,RET.DE CAM.,CONCEPTO: DEVOLUCION DE PASAJES AEREOS,DEP.: MINISTERIO DE EDUCACION , PROCEDENCIA: BANCO UNION S.A., CHEQUE: 20599, FECHA DE EMISION:17/01/2017</t>
  </si>
  <si>
    <t>O14680850002</t>
  </si>
  <si>
    <t>00099021001 DEPOSITO DE EFECTIVO, DEPOSITANTE: REPM - 3 GRAL E. ARZE, CONCEPTO: TELEFONIA DICIEMBRE 2016, CUENTA DE DEPOSITO: CUENTA UNICA DEL TESORO</t>
  </si>
  <si>
    <t>O14681050002</t>
  </si>
  <si>
    <t>00099021001 DEPOSITO DE EFECTIVO, DEPOSITANTE: ALAN EDGAR PINTO LANDAETA, CONCEPTO: DOBLE PERCEPCION, CUENTA DE DEPOSITO: CUENTA UNICA DEL TESORO</t>
  </si>
  <si>
    <t>O14681470002</t>
  </si>
  <si>
    <t>00222018010 DEPOSITO DE EFECTIVO, DEPOSITANTE: BENI, CONCEPTO: REPOSICION DE FONDOS C-31/2998, CUENTA DE DEPOSITO: CUENTA UNICA DEL TESORO</t>
  </si>
  <si>
    <t>O14681480002</t>
  </si>
  <si>
    <t>00099021001 DEPOSITO DE EFECTIVO, DEPOSITANTE: OSACAR JALLAZA PACA, CONCEPTO: REVERSION SALDO SERVICIOS DE ENERGIA ELECTRICA MES DIC/16 DE LA DIV-MEC-1, CUENTA DE DEPOSITO: CUENTA UNICA DEL TESORO</t>
  </si>
  <si>
    <t>O14681790002</t>
  </si>
  <si>
    <t>00099021001 DEPOSITO DE EFECTIVO, DEPOSITANTE: CARMELA AGRAMONT CHUQUIMIA - C.I.2716928 L.P., CONCEPTO: REVERSION DE AGUINALDO GESTION 2008, CUENTA DE DEPOSITO: CUENTA UNICA DEL TESORO</t>
  </si>
  <si>
    <t>O14681820002</t>
  </si>
  <si>
    <t>00099021001 DEPOSITO DE EFECTIVO, DEPOSITANTE: CARMELA AGRAMONT CHUQUIMIA - C.I.2716928 L.P., CONCEPTO: REVERSION DE AGUINALDO GESTION 2007 (DUODECIMAS), CUENTA DE DEPOSITO: CUENTA UNICA DEL TESORO</t>
  </si>
  <si>
    <t>O14682000002</t>
  </si>
  <si>
    <t>00526012001 DEPOSITO DE EFECTIVO, DEPOSITANTE: BOLIVIA TV, CONCEPTO: DEVOLUCION FONDO EN AVANCE, CUENTA DE DEPOSITO: CUENTA UNICA DEL TESORO</t>
  </si>
  <si>
    <t>O14682440002</t>
  </si>
  <si>
    <t>00041021101 DEPOSITO DE EFECTIVO, DEPOSITANTE: GOLIATH TECHNOLOGIES, CONCEPTO: MONTO A DEP. CORRESPONDIENTE A LA MULTA POR 1 DIA DE RETRAZO: LIQUIDO PAGABLE, CUENTA DE DEPOSITO: CUENTA UNICA DEL TESORO</t>
  </si>
  <si>
    <t>O14682460002</t>
  </si>
  <si>
    <t>00041021101 DEPOSITO DE EFECTIVO, DEPOSITANTE: GOLIATH TECHNOLOGIES, CONCEPTO: MONTO A DEP. CORRESP. A LA MULTA POR 1 DIA DE RETRAZO: POR RETENCION DEL 7% POR CUMPL.COTRATO, CUENTA DE DEPOSITO: CUENTA UNICA DEL TESORO</t>
  </si>
  <si>
    <t>O14683350002</t>
  </si>
  <si>
    <t>00099021001 DEPOSITO DE EFECTIVO, DEPOSITANTE: ALVARO RODRIGO PINILLA ROMERO, CONCEPTO: DEVOLUCION DE TASA AEROPUERTUARIA (SABSA) C-31/3422 GESTION 2016, CUENTA DE DEPOSITO: CUENTA UNICA DEL TESORO</t>
  </si>
  <si>
    <t>O14684000002</t>
  </si>
  <si>
    <t>00099021001 DEPOSITO DE EFECTIVO, DEPOSITANTE: LUISA HUANCA COLQUE, CONCEPTO: DEVOLUCION DE HABERES MES DE DICIEMBRE 2016, CUENTA DE DEPOSITO: CUENTA UNICA DEL TESORO</t>
  </si>
  <si>
    <t>O14684080002</t>
  </si>
  <si>
    <t>00099021001 DEPOSITO DE EFECTIVO, DEPOSITANTE: MAURICIO R. TORQUEMADA TRISTAN, CONCEPTO: DEVOLUCION DE SALDOS NO UTILIZADOS, CUENTA DE DEPOSITO: CUENTA UNICA DEL TESORO</t>
  </si>
  <si>
    <t>O14684100002</t>
  </si>
  <si>
    <t>00594012001 DEPOSITO DE EFECTIVO, DEPOSITANTE: ASP - B RODRIGO MONTAÑO, CONCEPTO: DEVOLUCION DE FONDOS, CUENTA DE DEPOSITO: CUENTA UNICA DEL TESORO</t>
  </si>
  <si>
    <t>O14684120002</t>
  </si>
  <si>
    <t>00594012001 DEPOSITO DE EFECTIVO, DEPOSITANTE: ASP - B ILSE RICO OROZCO, CONCEPTO: DEVOLUCION DE FONDOS, CUENTA DE DEPOSITO: CUENTA UNICA DEL TESORO</t>
  </si>
  <si>
    <t>O14684530002</t>
  </si>
  <si>
    <t>00099021001 DEPOSITO DE EFECTIVO, DEPOSITANTE: ELENA CALLES MELEAN, CONCEPTO: PREVENTIVO 3151, CUENTA DE DEPOSITO: CUENTA UNICA DEL TESORO</t>
  </si>
  <si>
    <t>O14684560002</t>
  </si>
  <si>
    <t>00099021001 DEPOSITO DE EFECTIVO, DEPOSITANTE: ELENA CALLES MELEAN, CONCEPTO: PREVENTIVO 3152, CUENTA DE DEPOSITO: CUENTA UNICA DEL TESORO</t>
  </si>
  <si>
    <t>O14684590002</t>
  </si>
  <si>
    <t>00312014401 DEPOSITO DE EFECTIVO, DEPOSITANTE: ALAN JIMMY URGEL IBAÑEZ, CONCEPTO: DINAMARCA PREVENTIVO 2028, CUENTA DE DEPOSITO: CUENTA UNICA DEL TESORO</t>
  </si>
  <si>
    <t>O14684630002</t>
  </si>
  <si>
    <t>00312014401 DEPOSITO DE EFECTIVO, DEPOSITANTE: MIGUEL FRANCISCO HINOJOSA, CONCEPTO: DINAMARCA PREVENTIVO 3100, CUENTA DE DEPOSITO: CUENTA UNICA DEL TESORO</t>
  </si>
  <si>
    <t>O14684660002</t>
  </si>
  <si>
    <t>00312014401 DEPOSITO DE EFECTIVO, DEPOSITANTE: MIGUEL FRANCISCO DIAZ HINOJOSA, CONCEPTO: DINAMARCA PREVENTIVO 3102, CUENTA DE DEPOSITO: CUENTA UNICA DEL TESORO</t>
  </si>
  <si>
    <t>O14684690002</t>
  </si>
  <si>
    <t>00312014401 DEPOSITO DE EFECTIVO, DEPOSITANTE: MIGUEL FRANCISCO DIAZ HINOJOSA, CONCEPTO: DINAMARCA PREVENTIVO 3104, CUENTA DE DEPOSITO: CUENTA UNICA DEL TESORO</t>
  </si>
  <si>
    <t>O14684700002</t>
  </si>
  <si>
    <t>00312014401 DEPOSITO DE EFECTIVO, DEPOSITANTE: RAMON ALFREDO ALVARADO SAGREDO, CONCEPTO: DINAMARCA PREVENTIVO 2775, CUENTA DE DEPOSITO: CUENTA UNICA DEL TESORO</t>
  </si>
  <si>
    <t>O14684720002</t>
  </si>
  <si>
    <t>00223012001 DEPOSITO DE EFECTIVO, DEPOSITANTE: JORGE MAURICIO MARIN PEÑALOZA, CONCEPTO: DEVOLUCION DE VIATICOS AC-31 N° 9, CUENTA DE DEPOSITO: CUENTA UNICA DEL TESORO</t>
  </si>
  <si>
    <t>O14684740002</t>
  </si>
  <si>
    <t>00312014401 DEPOSITO DE EFECTIVO, DEPOSITANTE: RAMON ALFREDO ALVARADO SAGREDO, CONCEPTO: DINAMARCA PREVENTIVO 2776, CUENTA DE DEPOSITO: CUENTA UNICA DEL TESORO</t>
  </si>
  <si>
    <t>O14684760002</t>
  </si>
  <si>
    <t>00099021001 DEPOSITO DE EFECTIVO, DEPOSITANTE: MARCELA CARBALLO, CONCEPTO: PREVENTIVO 2204, CUENTA DE DEPOSITO: CUENTA UNICA DEL TESORO</t>
  </si>
  <si>
    <t>O14684770002</t>
  </si>
  <si>
    <t>00312014401 DEPOSITO DE EFECTIVO, DEPOSITANTE: MARCELA ELIANA CARBALLO, CONCEPTO: DINAMARCA PREVENTIVO 3074, CUENTA DE DEPOSITO: CUENTA UNICA DEL TESORO</t>
  </si>
  <si>
    <t>O14684780002</t>
  </si>
  <si>
    <t>00312014401 DEPOSITO DE EFECTIVO, DEPOSITANTE: MARCELA ELIANA CARBALLO, CONCEPTO: DINAMARCA PREVENTIVO 3073, CUENTA DE DEPOSITO: CUENTA UNICA DEL TESORO</t>
  </si>
  <si>
    <t>O14684840002</t>
  </si>
  <si>
    <t>00312014401 DEPOSITO DE EFECTIVO, DEPOSITANTE: MARCELA ELIANA CARBALLO, CONCEPTO: DINAMARCA PREVENTIVO 2226, CUENTA DE DEPOSITO: CUENTA UNICA DEL TESORO</t>
  </si>
  <si>
    <t>O14684930002</t>
  </si>
  <si>
    <t>00099021001 DEPOSITO DE EFECTIVO, DEPOSITANTE: JEANGLER ARELY, CONCEPTO: PREVENTIVO 1680, CUENTA DE DEPOSITO: CUENTA UNICA DEL TESORO</t>
  </si>
  <si>
    <t>O14684940002</t>
  </si>
  <si>
    <t>00099021001 DEPOSITO DE EFECTIVO, DEPOSITANTE: JEANGLER ARELY, CONCEPTO: PREVENTIVO 1679, CUENTA DE DEPOSITO: CUENTA UNICA DEL TESORO</t>
  </si>
  <si>
    <t>O14685060002</t>
  </si>
  <si>
    <t>00099021001 DEPOSITO DE EFECTIVO, DEPOSITANTE: MANUEL FERNANDO QUILLE FLORES, CONCEPTO: DEVOLUCION, CUENTA DE DEPOSITO: CUENTA UNICA DEL TESORO</t>
  </si>
  <si>
    <t>O14685540002</t>
  </si>
  <si>
    <t>00291012002 DEPOSITO DE EFECTIVO, DEPOSITANTE: SIMON CUBA QUISPE, CONCEPTO: EXTRAVIO CREDENCIAL ABC, CUENTA DE DEPOSITO: CUENTA UNICA DEL TESORO</t>
  </si>
  <si>
    <t>B14686800002</t>
  </si>
  <si>
    <t>00099021001 DEP.DE CHEQ.AJENOS,RET.DE CAM.,CONCEPTO: DEV. DE RECURSOS AL BCB CUT PROYECTO MEJORAMIENTO DE CACAO ORGANICO EN EL MCPIO DE PALOS BLANCOS,DEP.: GOB. AUTONOMO MCPAL PALOS BLANCOS</t>
  </si>
  <si>
    <t>B14687030002</t>
  </si>
  <si>
    <t>00099021001 DEP.DE CHEQ.AJENOS,RET.DE CAM.,CONCEPTO: QUISPE GARCIA AMALIO,DEP.: BANCO UNION S.A. , PROCEDENCIA: BANCO UNION S.A., CHEQUE: 145931, FECHA DE EMISION:23/01/2017</t>
  </si>
  <si>
    <t>B14687050002</t>
  </si>
  <si>
    <t>00099021001 DEP.DE CHEQ.AJENOS,RET.DE CAM.,CONCEPTO: QUISPE GARCIA AMALIO,DEP.: BANCO UNION S.A. , PROCEDENCIA: BANCO UNION S.A., CHEQUE: 145932, FECHA DE EMISION:23/01/2017</t>
  </si>
  <si>
    <t>B14687060002</t>
  </si>
  <si>
    <t>00099021001 DEP.DE CHEQ.AJENOS,RET.DE CAM.,CONCEPTO: CASTRO SOTO MARIA DEL ROSARIO,DEP.: BANCO UNION S.A. , PROCEDENCIA: BANCO UNION S.A., CHEQUE: 145933, FECHA DE EMISION:23/01/2017</t>
  </si>
  <si>
    <t>B14687080002</t>
  </si>
  <si>
    <t>00099021001 DEP.DE CHEQ.AJENOS,RET.DE CAM.,CONCEPTO: TORRICO VEGA WILMA,DEP.: BANCO UNION S.A. , PROCEDENCIA: BANCO UNION S.A., CHEQUE: 145934, FECHA DE EMISION:23/01/2017</t>
  </si>
  <si>
    <t>B14687260002</t>
  </si>
  <si>
    <t>00099021001 DEP.DE CHEQ.AJENOS,RET.DE CAM.,CONCEPTO: DEVOLUCION DE PASAJES POR EL SR. RIGOBERTO CARDENAS,DEP.: MINISTERIO DE RELACIONES EXTERIORES , PROCEDENCIA: BANCO UNION S.A., CHEQUE: 1030, FECHA DE EMISION:19/01/2017</t>
  </si>
  <si>
    <t>B14687420002</t>
  </si>
  <si>
    <t>00046024204 DEP.DE CHEQ.AJENOS,RET.DE CAM.,CONCEPTO: REPOSICION DE FONDOS A LA CUENTA DEL MINISTERIO DE SALUD,DEP.: MINISTERIO DE SALUD , PROCEDENCIA: BANCO UNION S.A., CHEQUE: 1684, FECHA DE EMISION:19/01/2017</t>
  </si>
  <si>
    <t>O14686620002</t>
  </si>
  <si>
    <t>00099021001 DEPOSITO DE EFECTIVO, DEPOSITANTE: NICANOR CLAUDIO QUISBERT QUIROGA, CONCEPTO: DOBLE PERCEPCION, CUENTA DE DEPOSITO: CUENTA UNICA DEL TESORO</t>
  </si>
  <si>
    <t>O14686660002</t>
  </si>
  <si>
    <t>00099021001 DEPOSITO DE EFECTIVO, DEPOSITANTE: MARIO LIMACHI MALDONADO, CONCEPTO: DOBLE PERCEPCION, CUENTA DE DEPOSITO: CUENTA UNICA DEL TESORO</t>
  </si>
  <si>
    <t>O14686830002</t>
  </si>
  <si>
    <t>00099021001 DEPOSITO DE EFECTIVO, DEPOSITANTE: JESUS RAUL DE LA FUENTE REYNA, CONCEPTO: DEV.LIQUIDO PAGABLE,ASR MUMANAL, MUMANAL FEDERACION URBANA Y CONFEDERACION URBANA, CUENTA DE DEPOSITO: CUENTA UNICA DEL TESORO</t>
  </si>
  <si>
    <t>O14687110002</t>
  </si>
  <si>
    <t>00099021001 DEPOSITO DE EFECTIVO, DEPOSITANTE: PROMOCION PROFESIONAL DEL EJERCITO, CONCEPTO: REVERSION TGN RECURSOS ORDINARIOS, CUENTA DE DEPOSITO: CUENTA UNICA DEL TESORO</t>
  </si>
  <si>
    <t>O14687130002</t>
  </si>
  <si>
    <t>O14687290002</t>
  </si>
  <si>
    <t>00099021001 DEPOSITO DE EFECTIVO, DEPOSITANTE: CARMIÑA FORONDA GUERRA, CONCEPTO: DOBLE PERCEPCION, CUENTA DE DEPOSITO: CUENTA UNICA DEL TESORO</t>
  </si>
  <si>
    <t>O14687320002</t>
  </si>
  <si>
    <t>00099021001 DEPOSITO DE EFECTIVO, DEPOSITANTE: ANGELICA TRINIDAD ARUQUIPA VDA DE CHARCAS, CONCEPTO: DEP DE UNA DUODECIMA DE AGUINALDO, CUENTA DE DEPOSITO: CUENTA UNICA DEL TESORO</t>
  </si>
  <si>
    <t>O14687730002</t>
  </si>
  <si>
    <t>00130012001 DEPOSITO DE EFECTIVO, DEPOSITANTE: COOPERATIVA MINERA AURIFERA UNION LTDA, CONCEPTO: PAGO DE CREDITO POR MAQUINARIA, CUENTA DE DEPOSITO: CUENTA UNICA DEL TESORO</t>
  </si>
  <si>
    <t>O14687810002</t>
  </si>
  <si>
    <t>00099021001 DEPOSITO DE EFECTIVO, DEPOSITANTE: CARLOS EDUARDO MARIO MORALES LANDIVAR, CONCEPTO: PAGO DEL 10% POR CONCEPTO DEL PRA, CUENTA DE DEPOSITO: CUENTA UNICA DEL TESORO</t>
  </si>
  <si>
    <t>O14687850002</t>
  </si>
  <si>
    <t>00225024101 DEPOSITO DE EFECTIVO, DEPOSITANTE: JOSE LUIS TELLEZ MITA - SENASBA, CONCEPTO: DEVOLUCION POR CONCEPTO DE RETENCION DE IMPUESTOS DE FONDOS EN AVANCE, CUENTA DE DEPOSITO: CUENTA UNICA DEL TESORO</t>
  </si>
  <si>
    <t>O14687870002</t>
  </si>
  <si>
    <t>00225024101 DEPOSITO DE EFECTIVO, DEPOSITANTE: JOSE LUIS TELLEZ MITA-SENASBA, CONCEPTO: DEVOLUCION POR CONCEPTO DE RETENCION DE IMPUESTOS DE FONDOS EN AVANCE, CUENTA DE DEPOSITO: CUENTA UNICA DEL TESORO</t>
  </si>
  <si>
    <t>O14688080002</t>
  </si>
  <si>
    <t>00130012001 DEPOSITO DE EFECTIVO, DEPOSITANTE: COOPERATIVA MINERA AURIFERA UNION LTDA, CONCEPTO: CREDITO PARA MAQUINARIAS, CUENTA DE DEPOSITO: CUENTA UNICA DEL TESORO</t>
  </si>
  <si>
    <t>O14688100002</t>
  </si>
  <si>
    <t>00041044201 DEPOSITO DE EFECTIVO, DEPOSITANTE: SANDRA PATRICIA MONASTERIOS YAPU, CONCEPTO: REVERSION DE RECURSOS NO UTILIZADOS, CUENTA DE DEPOSITO: CUENTA UNICA DEL TESORO</t>
  </si>
  <si>
    <t>O14688150002</t>
  </si>
  <si>
    <t>00223012001 DEPOSITO DE EFECTIVO, DEPOSITANTE: MARIA LOURDES CORDERO PEREZ, CONCEPTO: DEVOLUCION DE UN DIA DE VIATICO AL C-31 #9, CUENTA DE DEPOSITO: CUENTA UNICA DEL TESORO</t>
  </si>
  <si>
    <t>O14688480002</t>
  </si>
  <si>
    <t>00099021001 DEPOSITO DE EFECTIVO, DEPOSITANTE: RAQUEL LITA CAERO RODRIGUEZ, CONCEPTO: DEVOLUCION DOBLE PERCEPCION, CUENTA DE DEPOSITO: CUENTA UNICA DEL TESORO</t>
  </si>
  <si>
    <t>O14688830002</t>
  </si>
  <si>
    <t>00526012001 DEPOSITO DE EFECTIVO, DEPOSITANTE: BOLIVIA TV- ANTENOR LUIS CERRUTO MEDINA, CONCEPTO: DEVOLUCION DE VIATICOS, CUENTA DE DEPOSITO: CUENTA UNICA DEL TESORO</t>
  </si>
  <si>
    <t>B14691720002</t>
  </si>
  <si>
    <t>00572012001 DEP.DE CHEQ.AJENOS,RET.DE CAM.,CONCEPTO: REMBOLSO DE SUBSIDIO DE MATERNIDAD MES MAYO, JUNIO, AGOSTO 2016,DEP.: CAJA DE SALUD DE LA BANCA PRIVADA , PROCEDENCIA: BANCO NACIONAL DE BOLIVIA S.A., CHEQUE: 6346697, FECHA DE EMISION:31/12/2016</t>
  </si>
  <si>
    <t>B14691740002</t>
  </si>
  <si>
    <t>00099021001 DEP.DE CHEQ.AJENOS,RET.DE CAM.,CONCEPTO: PAGO DE SUBSIDIO DE MATERNIDAD FEBRERO MARZO Y ABRIL 2016,DEP.: CAJA DE SALUD DE LA BANCA PRIVADA , PROCEDENCIA: BANCO NACIONAL DE BOLIVIA S.A., CHEQUE: 6346754, FECHA DE EMISION:13/01/2017</t>
  </si>
  <si>
    <t>B14691800002</t>
  </si>
  <si>
    <t>00099021001 DEP.DE CHEQ.AJENOS,RET.DE CAM.,CONCEPTO: REPOSICION DE SUBSIDIOS DE INCAPACIDAD TEMPORAL AUTORIDAD DE ELECTRICIDAD,DEP.: CAJA NACIONAL DE SALUD DE LA BANCA PRIVADA , PROCEDENCIA: BANCO NACIONAL DE BOLIVIA S.A., CHEQUE: 835418, FECHA DE EMISION:30/12/</t>
  </si>
  <si>
    <t>O14690730002</t>
  </si>
  <si>
    <t>00099021001 DEPOSITO DE EFECTIVO, DEPOSITANTE: OSCAR JALLAZA PACA, CONCEPTO: REVERSION SALDO SERVICIOS TELEFONICOS MES DIC/16 DE ECEM., CUENTA DE DEPOSITO: CUENTA UNICA DEL TESORO</t>
  </si>
  <si>
    <t>O14690750002</t>
  </si>
  <si>
    <t>00099021001 DEPOSITO DE EFECTIVO, DEPOSITANTE: OSCAR JALLAZA PACA, CONCEPTO: REVERSION SERVICIOS DE AGUA MES DIC/16 DE ECEM, CUENTA DE DEPOSITO: CUENTA UNICA DEL TESORO</t>
  </si>
  <si>
    <t>O14691230002</t>
  </si>
  <si>
    <t>O14691390002</t>
  </si>
  <si>
    <t>00081010001 DEPOSITO DE EFECTIVO, DEPOSITANTE: SANDRA CARLA ALIAGA HERNANDEZ, CONCEPTO: POR UN DIA DE REFRIGERIO, CUENTA DE DEPOSITO: CUENTA UNICA DEL TESORO</t>
  </si>
  <si>
    <t>O14691430002</t>
  </si>
  <si>
    <t>00046024204 DEPOSITO DE EFECTIVO, DEPOSITANTE: VANESA ARAOZ DORIA M., CONCEPTO: DEVOLUCION DE FONDOS EN AVANCE (ALQUILER), CUENTA DE DEPOSITO: CUENTA UNICA DEL TESORO</t>
  </si>
  <si>
    <t>O14691480002</t>
  </si>
  <si>
    <t>00020028001 DEPOSITO DE EFECTIVO, DEPOSITANTE: ARMADA BOLIVIANA ROBERT ORTIZ VIDAL, CONCEPTO: DEVOLUCION POR COMBUSTIBLE, CUENTA DE DEPOSITO: CUENTA UNICA DEL TESORO</t>
  </si>
  <si>
    <t>O14691690002</t>
  </si>
  <si>
    <t>00291012002 DEPOSITO DE EFECTIVO, DEPOSITANTE: MANUEL A. GUZMAN H., CONCEPTO: EXCESO LLAMADAS TELEFONICAS, CUENTA DE DEPOSITO: CUENTA UNICA DEL TESORO</t>
  </si>
  <si>
    <t>O14692000002</t>
  </si>
  <si>
    <t>00099021001 DEPOSITO DE EFECTIVO, DEPOSITANTE: ANH - ORURO, CONCEPTO: DEVOLUCION RECURSOS COURIER - ANH ORURO, CUENTA DE DEPOSITO: CUENTA UNICA DEL TESORO</t>
  </si>
  <si>
    <t>O14692470002</t>
  </si>
  <si>
    <t>00070014201 DEPOSITO DE EFECTIVO, DEPOSITANTE: MINISTERIO DE TRABAJO, CONCEPTO: DEVOLUCION VIATICOS NO UTILIZADOS DE GALO ILLATARCO, CUENTA DE DEPOSITO: CUENTA UNICA DEL TESORO</t>
  </si>
  <si>
    <t>O14692480002</t>
  </si>
  <si>
    <t>00099021001 DEPOSITO DE EFECTIVO, DEPOSITANTE: CAMILLE PATRICIA COPACABANA PONCE FORTUN, CONCEPTO: DEPÓSITO DUODECIMA DE AGUINALDO DE JULIA ELENA FORTUN MELGAREJO, CUENTA DE DEPOSITO: CUENTA UNICA DEL TESORO</t>
  </si>
  <si>
    <t>O14692580002</t>
  </si>
  <si>
    <t>00030011101 DEPOSITO DE EFECTIVO, DEPOSITANTE: MINISTERIO DE JUSTICIA, CONCEPTO: DEVOLUCION REFRIGERIO RPA DIC-16(DEVENGADO), CUENTA DE DEPOSITO: CUENTA UNICA DEL TESORO</t>
  </si>
  <si>
    <t>O14692600002</t>
  </si>
  <si>
    <t>00234014202 DEPOSITO DE EFECTIVO, DEPOSITANTE: ISELA ANEL CONDARCO CORDOVA, CONCEPTO: DEV. DE VIATICOS S/G C31-26 DE FECHA 12 AL 13 DE ENERO DE 2017 EN COMISION DE VIAJE ORURO, CUENTA DE DEPOSITO: CUENTA UNICA DEL TESORO</t>
  </si>
  <si>
    <t>O14692660002</t>
  </si>
  <si>
    <t>00512012001 DEPOSITO DE EFECTIVO, DEPOSITANTE: MARCO LELARGE - A.A.S.A.N.A., CONCEPTO: DEVOLUCION, CUENTA DE DEPOSITO: CUENTA UNICA DEL TESORO</t>
  </si>
  <si>
    <t>O14693610002</t>
  </si>
  <si>
    <t>00526012001 DEPOSITO DE EFECTIVO, DEPOSITANTE: GUIDO BARRIOS RIVAS, CONCEPTO: DEVOLUCION POR CONCEPTO DE FONDOS EN AVANCE, CUENTA DE DEPOSITO: CUENTA UNICA DEL TESORO</t>
  </si>
  <si>
    <t>B14695180002</t>
  </si>
  <si>
    <t>00526012001 DEP.DE CHEQ.AJENOS,RET.DE CAM.,CONCEPTO: DEVOLUCION PAGO EN DEMASIA COTAS (STC),DEP.: COTAS , PROCEDENCIA: BANCO UNION S.A., CHEQUE: 15735, FECHA DE EMISION:25/01/2017</t>
  </si>
  <si>
    <t>B14695230002</t>
  </si>
  <si>
    <t>00526012001 DEP.DE CHEQ.AJENOS,RET.DE CAM.,CONCEPTO: DEVOLUCION DE REFRIGERIO DE JESIKA NILDA VILLCA JIMENEZ,DEP.: BOLIVIA TV , PROCEDENCIA: BANCO UNION S.A., CHEQUE: 15737, FECHA DE EMISION:25/01/2017</t>
  </si>
  <si>
    <t>B14695240002</t>
  </si>
  <si>
    <t>00526012001 DEP.DE CHEQ.AJENOS,RET.DE CAM.,CONCEPTO: DEVOLUCION SALDO FONDO OPERATIVO (STC),DEP.: BOLIVIA TV , PROCEDENCIA: BANCO UNION S.A., CHEQUE: 15736, FECHA DE EMISION:25/01/2017</t>
  </si>
  <si>
    <t>B14695270002</t>
  </si>
  <si>
    <t>00212082004 DEP.DE CHEQ.AJENOS,RET.DE CAM.,CONCEPTO: APORTES VOLUNTARIOS MES DE DICIEMBRE 2016 INRA LA PAZ,DEP.: INRA LA PAZ APORTES VOLUNTARIOS DIC 2016 , PROCEDENCIA: BANCO UNION S.A., CHEQUE: 3702, FECHA DE EMISION:05/01/2017</t>
  </si>
  <si>
    <t>B14696000002</t>
  </si>
  <si>
    <t>00099021001 DEP.DE CHEQ.AJENOS,RET.DE CAM.,CONCEPTO: MARTHA MONTECINOS CANDIA,DEP.: BANCO UNION S.A. , PROCEDENCIA: BANCO UNION S.A., CHEQUE: 145936, FECHA DE EMISION:26/01/2017</t>
  </si>
  <si>
    <t>B14696010002</t>
  </si>
  <si>
    <t>00099021001 DEP.DE CHEQ.AJENOS,RET.DE CAM.,CONCEPTO: RIOS KENY RITHA SANCHEZ DE,DEP.: BANCO UNION S.A. , PROCEDENCIA: BANCO UNION S.A., CHEQUE: 145937, FECHA DE EMISION:26/01/2017</t>
  </si>
  <si>
    <t>B14696420002</t>
  </si>
  <si>
    <t>00099021001 DEP.DE CHEQ.AJENOS,RET.DE CAM.,CONCEPTO: DEVOLUCION DE COTIZACION EXCESO FBP,DEP.: FUTURO DE BOLIVIA S.A. AFP , PROCEDENCIA: BANCO DE CREDITO DE BOLIVIA S.A., CHEQUE: 47569, FECHA DE EMISION:25/01/2017</t>
  </si>
  <si>
    <t>B14696450002</t>
  </si>
  <si>
    <t>00099021001 DEP.DE CHEQ.AJENOS,RET.DE CAM.,CONCEPTO: DEVOLUCION DE COTIZACION EXCESO EMPLEADOR,DEP.: FUTURO DE BOLIVIA S.A. AFP , PROCEDENCIA: BANCO DE CREDITO DE BOLIVIA S.A., CHEQUE: 47573, FECHA DE EMISION:25/01/2017</t>
  </si>
  <si>
    <t>B14696610002</t>
  </si>
  <si>
    <t>00099021001 DEP.DE CHEQ.AJENOS,RET.DE CAM.,CONCEPTO: AUTORIDAD IMPUGNACION TRIBUTARIA - DEV.INCAP. TEMP. SEPT./2016,DEP.: CAJA PETROLERA DE SALUD , PROCEDENCIA: BANCO UNION S.A., CHEQUE: 10629, FECHA DE EMISION:18/01/2017</t>
  </si>
  <si>
    <t>B14696620002</t>
  </si>
  <si>
    <t>00580012001 DEP.DE CHEQ.AJENOS,RET.DE CAM.,CONCEPTO: DEVOLUCION,DEP.: DEPOSITOS ADUANEROS BOLIVIANOS D.A.B. , PROCEDENCIA: BANCO UNION S.A., CHEQUE: 6391, FECHA DE EMISION:26/01/2017</t>
  </si>
  <si>
    <t>O14695250002</t>
  </si>
  <si>
    <t>00099021001 DEPOSITO DE EFECTIVO, DEPOSITANTE: JOSE ANTONIO MENENDEZ BALDERRAMA, CONCEPTO: DEVOLUCION DE PAGO ESCEDENTE POR ERROR DE SEDES, OCUTBRE 2016, CUENTA DE DEPOSITO: CUENTA UNICA DEL TESORO</t>
  </si>
  <si>
    <t>O14695820002</t>
  </si>
  <si>
    <t>00222018010 DEPOSITO DE EFECTIVO, DEPOSITANTE: BENI, CONCEPTO: REVERSION DE FONDOS NO EJECUTADOS, CUENTA DE DEPOSITO: CUENTA UNICA DEL TESORO</t>
  </si>
  <si>
    <t>O14696050002</t>
  </si>
  <si>
    <t>00099021001 DEPOSITO DE EFECTIVO, DEPOSITANTE: RADIO BATALLON TOPATER - ORURO, CONCEPTO: REVERSION SERVICIOS BASICOS DE AGUA DEL MES DE DICIEMBRE DE 2016, CUENTA DE DEPOSITO: CUENTA UNICA DEL TESORO</t>
  </si>
  <si>
    <t>O14696060002</t>
  </si>
  <si>
    <t>00099021001 DEPOSITO DE EFECTIVO, DEPOSITANTE: RADIO BATALLON TOPATER - ORURO, CONCEPTO: REVERSION SERVICIOS BASICOS DE ENERGIA ELECTRICA DEL MES DE DICIEMBRE DE 2016, CUENTA DE DEPOSITO: CUENTA UNICA DEL TESORO</t>
  </si>
  <si>
    <t>O14696260002</t>
  </si>
  <si>
    <t>00099021001 DEPOSITO DE EFECTIVO, DEPOSITANTE: SAGUAPAC, CONCEPTO: PREVENTIVO 2300, CUENTA DE DEPOSITO: CUENTA UNICA DEL TESORO</t>
  </si>
  <si>
    <t>O14696300002</t>
  </si>
  <si>
    <t>00099021001 DEPOSITO DE EFECTIVO, DEPOSITANTE: ROSE MARY ARIAS DURAN, CONCEPTO: DEP. POR UNA DUODECIMA DE AGUINALDO, CUENTA DE DEPOSITO: CUENTA UNICA DEL TESORO</t>
  </si>
  <si>
    <t>O14696310002</t>
  </si>
  <si>
    <t>O14696990002</t>
  </si>
  <si>
    <t>00099021001 DEPOSITO DE EFECTIVO, DEPOSITANTE: VIRGINIA VELASCO CONDORI, CONCEPTO: DEVOLUCION DE PASAJES AEREOS NO UTILIZADOS, CUENTA DE DEPOSITO: CUENTA UNICA DEL TESORO</t>
  </si>
  <si>
    <t>O14697160002</t>
  </si>
  <si>
    <t>00099021001 DEPOSITO DE EFECTIVO, DEPOSITANTE: CUNO CANASA LOLA CELESTINA (QEPD), CONCEPTO: IMPORTE POR COBRO INDEBIDO, CUENTA DE DEPOSITO: CUENTA UNICA DEL TESORO</t>
  </si>
  <si>
    <t>O14697360002</t>
  </si>
  <si>
    <t>O14697440002</t>
  </si>
  <si>
    <t>00099021001 DEPOSITO DE EFECTIVO, DEPOSITANTE: ALVARO MARCO ANTONIO CABA OLIVAREZ CI 2377522 LP, CONCEPTO: CJTE MEFP/VTCP/DGPOT/UAJS-CPI/N°030/2016 REGULARIZACION JUNIO-JULIO-AGOSTO 2016, CUENTA DE DEPOSITO: CUENTA UNICA DEL TESORO</t>
  </si>
  <si>
    <t>O14697570002</t>
  </si>
  <si>
    <t>00223012001 DEPOSITO DE EFECTIVO, DEPOSITANTE: JEANNETH VILLALOBOS CAYO FONOBOSQUE, CONCEPTO: DEVOLUCION DE VIATICOS AL PREVENTIVO C-31 009, CUENTA DE DEPOSITO: CUENTA UNICA DEL TESORO</t>
  </si>
  <si>
    <t>O14697690002</t>
  </si>
  <si>
    <t>00099021001 DEPOSITO DE EFECTIVO, DEPOSITANTE: EGIDIA LOURDES VACAFLOR FLORES, CONCEPTO: DEVOLUCION DOS DUODECIMAS DE AGUINALDO, CUENTA DE DEPOSITO: CUENTA UNICA DEL TESORO</t>
  </si>
  <si>
    <t>O14698780002</t>
  </si>
  <si>
    <t>00099021001 DEPOSITO DE EFECTIVO, DEPOSITANTE: ANTONIO SURCO SACACA, CONCEPTO: PERCEPCION INDEBIDA, CUENTA DE DEPOSITO: CUENTA UNICA DEL TESORO</t>
  </si>
  <si>
    <t>O14698890002</t>
  </si>
  <si>
    <t>00340012003 DEPOSITO DE EFECTIVO, DEPOSITANTE: VICTOR LEONARDO QUISPE PAHE, CONCEPTO: DEVOLUCION POR REVERSION DE PLANILLA, CUENTA DE DEPOSITO: CUENTA UNICA DEL TESORO</t>
  </si>
  <si>
    <t>B14701240002</t>
  </si>
  <si>
    <t>00340012003 DEP.DE CHEQ.AJENOS,RET.DE CAM.,CONCEPTO: FTE. 20 RECAUDACION EXTRANJERIA - CI -LC DEP. NO IDENTIFICADO OPERACIONES VARIAS 2016,DEP.: SEGIP - OFI NACIONAL , PROCEDENCIA: BANCO UNION S.A., CHEQUE: 10889, FECHA DE EMISION:31/12/2016</t>
  </si>
  <si>
    <t>O14700060002</t>
  </si>
  <si>
    <t>00099021001 DEPOSITO DE EFECTIVO, DEPOSITANTE: FRANCISCO HUAÑAPACO GUTIERREZ, CONCEPTO: DOBLE PERCEPCION, CUENTA DE DEPOSITO: CUENTA UNICA DEL TESORO</t>
  </si>
  <si>
    <t>O14700080002</t>
  </si>
  <si>
    <t>00086088702 DEPOSITO DE EFECTIVO, DEPOSITANTE: MMAYA-UD SUSTENTAR DIFUSION,CONCIENTIZ. Y FORTALEC, CONCEPTO: DEVOLUCION DE RECURSOS DESTINADOS PARA PAGO DE SERVICIOS MANUALES, CUENTA DE DEPOSITO: CUENTA UNICA DEL TESORO</t>
  </si>
  <si>
    <t>O14700120002</t>
  </si>
  <si>
    <t>00099021001 DEPOSITO DE EFECTIVO, DEPOSITANTE: JUAN CARLOS SIERRA C., CONCEPTO: DEP. UNA DUODECIMA DE AGUINALDO, CUENTA DE DEPOSITO: CUENTA UNICA DEL TESORO</t>
  </si>
  <si>
    <t>O14700510002</t>
  </si>
  <si>
    <t>00099021001 DEPOSITO DE EFECTIVO, DEPOSITANTE: VICEPRESIDENCIA DEL ESTADO, CONCEPTO: REVERSION AL PREVENTIVO N° 2060 USO TELEFONICA MOVIL-DICIEMBRE 2016, CUENTA DE DEPOSITO: CUENTA UNICA DEL TESORO</t>
  </si>
  <si>
    <t>O14700710002</t>
  </si>
  <si>
    <t>00283012002 DEPOSITO DE EFECTIVO, DEPOSITANTE: ISAAC HENRY TORREJON CLAVIJO, CONCEPTO: DEVOLUCION DE VIATICOS, CUENTA DE DEPOSITO: CUENTA UNICA DEL TESORO</t>
  </si>
  <si>
    <t>O14700910002</t>
  </si>
  <si>
    <t>00099021001 DEPOSITO DE EFECTIVO, DEPOSITANTE: JOAQUIN RODAS DORADO, CONCEPTO: DEVOLUCION DE PASAJE AEREO NO UTILIZADO POR EL TRAMO SANTA CRUZ - COCHABAMBA DEL 22-25 DE OCT 2015, CUENTA DE DEPOSITO: CUENTA UNICA DEL TESORO</t>
  </si>
  <si>
    <t>O14701060002</t>
  </si>
  <si>
    <t>00099021001 DEPOSITO DE EFECTIVO, DEPOSITANTE: WALTER RAMIREZ CRIALES, CONCEPTO: DOBLE PERCEPCION, CUENTA DE DEPOSITO: CUENTA UNICA DEL TESORO</t>
  </si>
  <si>
    <t>O14701180002</t>
  </si>
  <si>
    <t>00099021001 DEPOSITO DE EFECTIVO, DEPOSITANTE: ANH - SCZ, CONCEPTO: DEVOLUCION DE RECURSOS COMBUSTIBLE ANH - SCZ, CUENTA DE DEPOSITO: CUENTA UNICA DEL TESORO</t>
  </si>
  <si>
    <t>O14701260002</t>
  </si>
  <si>
    <t>00030018011 DEPOSITO DE EFECTIVO, DEPOSITANTE: FULL SERVICE YAJUVA, CONCEPTO: DEVOLUCION A MINISTERIO DE JUSTICIA - SIPPASE, CUENTA DE DEPOSITO: CUENTA UNICA DEL TESORO</t>
  </si>
  <si>
    <t>O14701280002</t>
  </si>
  <si>
    <t>00099021001 DEPOSITO DE EFECTIVO, DEPOSITANTE: FULL SERVICE YAJUVA, CONCEPTO: DEVOLUCION DE RETENCION DEL 7% MINISTERIO DE JUSTICIA, CUENTA DE DEPOSITO: CUENTA UNICA DEL TESORO</t>
  </si>
  <si>
    <t>O14701290002</t>
  </si>
  <si>
    <t>00099021001 DEPOSITO DE EFECTIVO, DEPOSITANTE: FULL SERVICE YAJUVA, CONCEPTO: DEVOLUCION A MINISTERIO DE JUSTICIA, CUENTA DE DEPOSITO: CUENTA UNICA DEL TESORO</t>
  </si>
  <si>
    <t>O14701350002</t>
  </si>
  <si>
    <t>00291012002 DEPOSITO DE EFECTIVO, DEPOSITANTE: ABC ADMINISTRADORA BOLIVIANA DE CARRETERAS, CONCEPTO: PAGO POR CONCEPTO DE LLAMADAS TELEFONICAS, CUENTA DE DEPOSITO: CUENTA UNICA DEL TESORO</t>
  </si>
  <si>
    <t>O14701550002</t>
  </si>
  <si>
    <t>00035011105 DEPOSITO DE EFECTIVO, DEPOSITANTE: CARLOS CAMARGO TICONA, CONCEPTO: DEVOLUCION DE VIATICOS, CUENTA DE DEPOSITO: CUENTA UNICA DEL TESORO</t>
  </si>
  <si>
    <t>O14701740002</t>
  </si>
  <si>
    <t>00099021001 DEPOSITO DE EFECTIVO, DEPOSITANTE: RICARDO QUIROGA UGARTE, CONCEPTO: DOBLE PERCEPCION, CUENTA DE DEPOSITO: CUENTA UNICA DEL TESORO</t>
  </si>
  <si>
    <t>O14702820002</t>
  </si>
  <si>
    <t>00099021001 DEPOSITO DE EFECTIVO, DEPOSITANTE: ALFREDO MARIO IRRAZABAL GUZMAN, CONCEPTO: REVERSION AL PREVENTIVO 2060 POR USO DE TELEFONIA MOVIL CORRESPONDIENTE AL MES DE DICIEMBRE 16, CUENTA DE DEPOSITO: CUENTA UNICA DEL TESORO</t>
  </si>
  <si>
    <t>O14703620002</t>
  </si>
  <si>
    <t>00099021001 DEPOSITO DE EFECTIVO, DEPOSITANTE: JESUS REYNALDO LOPEZ LARA, CONCEPTO: REVERSION AL PREVENTIVO N° 2060 POR USO DE TELEFONIA MOVIL CORRESPONDIENTE AL MES DE DICIEMBRE 16, CUENTA DE DEPOSITO: CUENTA UNICA DEL TESORO</t>
  </si>
  <si>
    <t>O14703700002</t>
  </si>
  <si>
    <t>00046024204 DEPOSITO DE EFECTIVO, DEPOSITANTE: MINISTERIO DE SALUD, CONCEPTO: DEVOLUCION POR CONCEPTO FONDOS EN AVANCE, CUENTA DE DEPOSITO: CUENTA UNICA DEL TESORO</t>
  </si>
  <si>
    <t>O14703880002</t>
  </si>
  <si>
    <t>00099021001 DEPOSITO DE EFECTIVO, DEPOSITANTE: GOBIERNO AUTONOMO MUNICIPAL DE PALOS BLANCOS, CONCEPTO: DEV. DE RECURSOS AL BCB CUT: PROYECTO MEJORAMIENTO DE CACAO ORGANICO EN EL MUNICIPIO DE PALOS BLANCO, CUENTA DE DEPOSITO: CUENTA UNICA DEL TESORO</t>
  </si>
  <si>
    <t>B14707280002</t>
  </si>
  <si>
    <t>00015021101 DEP.DE CHEQ.AJENOS,RET.DE CAM.,CONCEPTO: ASIGNACIONES,DEP.: UNIPOL , PROCEDENCIA: BANCO UNION S.A., CHEQUE: 467, FECHA DE EMISION:24/01/2017</t>
  </si>
  <si>
    <t>B14707350002</t>
  </si>
  <si>
    <t>00283014101 DEP.DE CHEQ.AJENOS,RET.DE CAM.,CONCEPTO: SOBREGIRO DE CELULARES,DEP.: ADUANA NACIONAL DE BOLIVIA , PROCEDENCIA: BANCO UNION S.A., CHEQUE: 2389, FECHA DE EMISION:26/01/2017</t>
  </si>
  <si>
    <t>B14707370002</t>
  </si>
  <si>
    <t>00283012002 DEP.DE CHEQ.AJENOS,RET.DE CAM.,CONCEPTO: VIATICOS,DEP.: ADUANA NACIONAL DE BOLIVIA , PROCEDENCIA: BANCO UNION S.A., CHEQUE: 2392, FECHA DE EMISION:26/01/2017</t>
  </si>
  <si>
    <t>B14707880002</t>
  </si>
  <si>
    <t>00291012009 DEP.DE CHEQ.AJENOS,RET.DE CAM.,CONCEPTO: EJECUCION GARANTIAS,DEP.: ABC , PROCEDENCIA: BANCO FORTALEZA SOCIEDAD ANONIMA (BANCO FORTALEZA S.A.), CHEQUE: 34065, FECHA DE EMISI</t>
  </si>
  <si>
    <t>B14707930002</t>
  </si>
  <si>
    <t>00291012009 DEP.DE CHEQ.AJENOS,RET.DE CAM.,CONCEPTO: EJECUCION DE GARANTIAS,DEP.: ABC , PROCEDENCIA: BANCO FORTALEZA SOCIEDAD ANONIMA (BANCO FORTALEZA S.A.), CHEQUE: 34064, FECHA DE EMISI</t>
  </si>
  <si>
    <t>O14706750002</t>
  </si>
  <si>
    <t>00099021001 DEPOSITO DE EFECTIVO, DEPOSITANTE: BETZABETH AMANDA MELGAREJO VELASCO, CONCEPTO: DEVOLUCION POR PERCEPCION INDEBIDA DE HABERES, CUENTA DE DEPOSITO: CUENTA UNICA DEL TESORO</t>
  </si>
  <si>
    <t>O14707150002</t>
  </si>
  <si>
    <t>00348014401 DEPOSITO DE EFECTIVO, DEPOSITANTE: ARSENIO MARCIAL CASTELLON QUISBERT, CONCEPTO: DEVOLUCION DE RECURSOS POR CONCEPTO DE PAGO EN EXCESO, CUENTA DE DEPOSITO: CUENTA UNICA DEL TESORO</t>
  </si>
  <si>
    <t>O14707290002</t>
  </si>
  <si>
    <t>00099021001 DEPOSITO DE EFECTIVO, DEPOSITANTE: WILMA VIKY TROCHE JUCUMANI, CONCEPTO: DEVOLUCION POR CONCEPTO DE CATEGORIA INDEBIDA, CUENTA DE DEPOSITO: CUENTA UNICA DEL TESORO</t>
  </si>
  <si>
    <t>O14708380002</t>
  </si>
  <si>
    <t>00099021001 DEPOSITO DE EFECTIVO, DEPOSITANTE: MEYDA GABY NINA ZUNA, CONCEPTO: REVERSION DE BOLETO DE HABER MENSUAL DE JUNIO, CUENTA DE DEPOSITO: CUENTA UNICA DEL TESORO</t>
  </si>
  <si>
    <t>O14708390002</t>
  </si>
  <si>
    <t>00099021001 DEPOSITO DE EFECTIVO, DEPOSITANTE: MEYDA GABY NINA ZUNA, CONCEPTO: REVERSION DE BOLETA DE HABER MENSUAL DE AGOSTO, CUENTA DE DEPOSITO: CUENTA UNICA DEL TESORO</t>
  </si>
  <si>
    <t>O14708740002</t>
  </si>
  <si>
    <t>00015068001 DEPOSITO DE EFECTIVO, DEPOSITANTE: RAMIREZ BALDIVIEZO MARCO ANTONIO, CONCEPTO: DEV. DESCUENTO DE ATRASO NO REALIZADO MES MAYO 2015 (C-31 N° 232/2015), CUENTA DE DEPOSITO: CUENTA UNICA DEL TESORO</t>
  </si>
  <si>
    <t>O14709000002</t>
  </si>
  <si>
    <t>00099021001 DEPOSITO DE EFECTIVO, DEPOSITANTE: EJERCITO DE BOLIVIA - SEPTIMA DIVISION CBBA, CONCEPTO: DEVOLUCION DE SERVICIOS BASICOS TELEFONIA DIC/16, CUENTA DE DEPOSITO: CUENTA UNICA DEL TESORO</t>
  </si>
  <si>
    <t>O14709060002</t>
  </si>
  <si>
    <t>00099021001 DEPOSITO DE EFECTIVO, DEPOSITANTE: EJERCITO DE BOLIVIA - SEPTIMA DIVISION CBBA, CONCEPTO: DEVOLUCION DE SERVICIOS BASICOS ENERGIA ELECTRICA DIC/16, CUENTA DE DEPOSITO: CUENTA UNICA DEL TESORO</t>
  </si>
  <si>
    <t>O14709340002</t>
  </si>
  <si>
    <t>00348014401 DEPOSITO DE EFECTIVO, DEPOSITANTE: RUBEN GUZMAN ARIAS, CONCEPTO: DEVOLUCION DE VIATICOS GESTION 2014, CUENTA DE DEPOSITO: CUENTA UNICA DEL TESORO</t>
  </si>
  <si>
    <t>O14709840002</t>
  </si>
  <si>
    <t>00590012001 DEPOSITO DE EFECTIVO, DEPOSITANTE: CARLOS EDUARDO HUMEREZ BOCANGEL EMP PUBL QUIPUS, CONCEPTO: DEVOLUCION FONDOS EN AVANCE, CUENTA DE DEPOSITO: CUENTA UNICA DEL TESORO</t>
  </si>
  <si>
    <t>O14709850002</t>
  </si>
  <si>
    <t>00590012001 DEPOSITO DE EFECTIVO, DEPOSITANTE: CARLOS EDUARDO HUMEREZ BOCANGEL EMP PUBL QUIPUS, CONCEPTO: DEVOLUCION DE FONDOS EN AVANCE, CUENTA DE DEPOSITO: CUENTA UNICA DEL TESORO</t>
  </si>
  <si>
    <t>O14709870002</t>
  </si>
  <si>
    <t>O14709880002</t>
  </si>
  <si>
    <t>O14709910002</t>
  </si>
  <si>
    <t>O14709960002</t>
  </si>
  <si>
    <t>B14712570002</t>
  </si>
  <si>
    <t>00574012003 DEP.DE CHEQ.AJENOS,RET.DE CAM.,CONCEPTO: DEVOLUCION POR CONCEPTO DE SUBSIDIO UNIVERSAL POR DOBLE PERSEPCION,DEP.: LACTEOSBOL , PROCEDENCIA: BANCO UNION S.A., CHEQUE: 4466, FECHA DE EMISION:30/01/2017</t>
  </si>
  <si>
    <t>B14712590002</t>
  </si>
  <si>
    <t>00526012001 DEP.DE CHEQ.AJENOS,RET.DE CAM.,CONCEPTO: REVERSION DE FONDOS EN AVANCE,DEP.: BOLIVIA TV. , PROCEDENCIA: BANCO UNION S.A., CHEQUE: 15744, FECHA DE EMISION:30/01/2017</t>
  </si>
  <si>
    <t>B14713610002</t>
  </si>
  <si>
    <t>00099021001 DEP.DE CHEQ.AJENOS,RET.DE CAM.,CONCEPTO: CRESPO POLO CARLOS RENAN,DEP.: BANCO UNION S.A. , PROCEDENCIA: BANCO UNION S.A., CHEQUE: 145940, FECHA DE EMISION:31/01/2017</t>
  </si>
  <si>
    <t>B14713620002</t>
  </si>
  <si>
    <t>00099021001 DEP.DE CHEQ.AJENOS,RET.DE CAM.,CONCEPTO: MARCELO EDGAR CORTEZ ZACONETA,DEP.: BANCO UNION S.A. , PROCEDENCIA: BANCO UNION S.A., CHEQUE: 145938, FECHA DE EMISION:31/01/2017</t>
  </si>
  <si>
    <t>B14713640002</t>
  </si>
  <si>
    <t>00099021001 DEP.DE CHEQ.AJENOS,RET.DE CAM.,CONCEPTO: CASTRO SOTO MARIA DEL ROSARIO,DEP.: BANCO UNION S.A. , PROCEDENCIA: BANCO UNION S.A., CHEQUE: 145941, FECHA DE EMISION:31/01/2017</t>
  </si>
  <si>
    <t>B14713650002</t>
  </si>
  <si>
    <t>00099021001 DEP.DE CHEQ.AJENOS,RET.DE CAM.,CONCEPTO: NAVA GUZMAN CARLOS ANGEL,DEP.: BANCO UNION S.A. , PROCEDENCIA: BANCO UNION S.A., CHEQUE: 145292, FECHA DE EMISION:31/01/2017</t>
  </si>
  <si>
    <t>B14713690002</t>
  </si>
  <si>
    <t>00099021001 DEP.DE CHEQ.AJENOS,RET.DE CAM.,CONCEPTO: EDUARDO SOTO BUTRON,DEP.: BANCO UNION S.A. , PROCEDENCIA: BANCO UNION S.A., CHEQUE: 145293, FECHA DE EMISION:31/01/2017</t>
  </si>
  <si>
    <t>B14713720002</t>
  </si>
  <si>
    <t>00099021001 DEP.DE CHEQ.AJENOS,RET.DE CAM.,CONCEPTO: MARIA ELENA CHIRI ACZAMA,DEP.: BANCO UNION S.A. , PROCEDENCIA: BANCO UNION S.A., CHEQUE: 145294, FECHA DE EMISION:31/01/2017</t>
  </si>
  <si>
    <t>O14713060002</t>
  </si>
  <si>
    <t>00592012001 DEPOSITO DE EFECTIVO, DEPOSITANTE: COSMOS TRAVEL AND SERVICE, CONCEPTO: DEVOLUCIONES DE BOLETOS, CUENTA DE DEPOSITO: CUENTA UNICA DEL TESORO</t>
  </si>
  <si>
    <t>O14714000002</t>
  </si>
  <si>
    <t>00292032001 DEPOSITO DE EFECTIVO, DEPOSITANTE: JUVELAR CHOQUE CHAVEZ, CONCEPTO: OTROS INGRESOS, CUENTA DE DEPOSITO: CUENTA UNICA DEL TESORO</t>
  </si>
  <si>
    <t>O14714250002</t>
  </si>
  <si>
    <t>00099021001 DEPOSITO DE EFECTIVO, DEPOSITANTE: MILITZA MOLLEDA PRADO, CONCEPTO: DEVOLUCION, CUENTA DE DEPOSITO: CUENTA UNICA DEL TESORO</t>
  </si>
  <si>
    <t>O14714260002</t>
  </si>
  <si>
    <t>O14714280002</t>
  </si>
  <si>
    <t>O14714300002</t>
  </si>
  <si>
    <t>O14714320002</t>
  </si>
  <si>
    <t>O14714330002</t>
  </si>
  <si>
    <t>O14714340002</t>
  </si>
  <si>
    <t>O14714400002</t>
  </si>
  <si>
    <t>00015011108 DEPOSITO DE EFECTIVO, DEPOSITANTE: DENIS RONALD POMA GUTIERREZ, CONCEPTO: PAGO DE EXCEDENTE, CUENTA DE DEPOSITO: CUENTA UNICA DEL TESORO</t>
  </si>
  <si>
    <t>O14714760002</t>
  </si>
  <si>
    <t>00099021001 DEPOSITO DE EFECTIVO, DEPOSITANTE: ALVARO MACHACA MEDINA, CONCEPTO: DEVOLUCION HABERES DE PAGO DICIEMBRE 2016 ITEM HIPIC 20264, CUENTA DE DEPOSITO: CUENTA UNICA DEL TESORO</t>
  </si>
  <si>
    <t>B14719760002</t>
  </si>
  <si>
    <t>00099021001 DEP.DE CHEQ.AJENOS,RET.DE CAM.,CONCEPTO: DEP POR LLAMADAS TELEFONICAS INJUSTIFICADAS SEGUN NOTA LP- 118/2017,DEP.: MARIA ANGELICA TARIFA BORDA-ATT , PROCEDENCIA: BANCO UNION S.A., CHEQUE: 5004, FECHA DE EMISION:31/01/2017</t>
  </si>
  <si>
    <t>B14720340002</t>
  </si>
  <si>
    <t>00099021001 DEP.DE CHEQ.AJENOS,RET.DE CAM.,CONCEPTO: SEJAS LAZARTE ROSALIA,DEP.: BANCO UNION S.A. , PROCEDENCIA: BANCO UNION S.A., CHEQUE: 145298, FECHA DE EMISION:01/02/2017</t>
  </si>
  <si>
    <t>B14720350002</t>
  </si>
  <si>
    <t>00099021001 DEP.DE CHEQ.AJENOS,RET.DE CAM.,CONCEPTO: CRESPO POLO CARLOS RENAN,DEP.: BANCO UNION S.A. , PROCEDENCIA: BANCO UNION S.A., CHEQUE: 145300, FECHA DE EMISION:01/02/2017</t>
  </si>
  <si>
    <t>B14720370002</t>
  </si>
  <si>
    <t>00099021001 DEP.DE CHEQ.AJENOS,RET.DE CAM.,CONCEPTO: LARA TORRICO ANTONIO,DEP.: BANCO UNION S.A. , PROCEDENCIA: BANCO UNION S.A., CHEQUE: 145301, FECHA DE EMISION:01/02/2017</t>
  </si>
  <si>
    <t>B14720390002</t>
  </si>
  <si>
    <t>00099021001 DEP.DE CHEQ.AJENOS,RET.DE CAM.,CONCEPTO: VILLCA HUARACHI MARIO,DEP.: BANCO UNION S.A. , PROCEDENCIA: BANCO UNION S.A., CHEQUE: 145299, FECHA DE EMISION:01/02/2017</t>
  </si>
  <si>
    <t>B14720410002</t>
  </si>
  <si>
    <t>00132042001 DEP.DE CHEQ.AJENOS,RET.DE CAM.,CONCEPTO: REVERSION DE FONDOS,DEP.: ABONOS , PROCEDENCIA: BANCO UNION S.A., CHEQUE: 17, FECHA DE EMISION:24/01/2017</t>
  </si>
  <si>
    <t>O14720400002</t>
  </si>
  <si>
    <t>00099021001 DEPOSITO DE EFECTIVO, DEPOSITANTE: ANA MARIA IRIARTE DE CARDONA CI: 2018940 LP., CONCEPTO: COBRO INDEBIDO POR NUEVAS NUPCIAS, CUENTA DE DEPOSITO: CUENTA UNICA DEL TESORO</t>
  </si>
  <si>
    <t>O14720600002</t>
  </si>
  <si>
    <t>00099021001 DEPOSITO DE EFECTIVO, DEPOSITANTE: MARCELA MAMANI CHOQUE, CONCEPTO: REVERSION EN COMPRA DE PRODUCTO QUIMICOS, CUENTA DE DEPOSITO: CUENTA UNICA DEL TESORO</t>
  </si>
  <si>
    <t>O14720620002</t>
  </si>
  <si>
    <t>00099021001 DEPOSITO DE EFECTIVO, DEPOSITANTE: EDGAR RAUL SERRANO GARRET, CONCEPTO: DEVOLUCION SERVICIO TELEFONIA GESTION 2015 S/G PGE/DGAA/NOT 008/2015, CUENTA DE DEPOSITO: CUENTA UNICA DEL TESORO</t>
  </si>
  <si>
    <t>O14720660002</t>
  </si>
  <si>
    <t>00099021001 DEPOSITO DE EFECTIVO, DEPOSITANTE: YOLANDA EUGENIA TERCEROS VELIZ CI 2368546 LP, CONCEPTO: DOBLE PERCEPCION, CUENTA DE DEPOSITO: CUENTA UNICA DEL TESORO</t>
  </si>
  <si>
    <t>O14721220002</t>
  </si>
  <si>
    <t>O14721720002</t>
  </si>
  <si>
    <t>00099021001 DEPOSITO DE EFECTIVO, DEPOSITANTE: ROSARIO RUIZ CUELLAR, CONCEPTO: POR DOBLE PERCEPCION, CUENTA DE DEPOSITO: CUENTA UNICA DEL TESORO</t>
  </si>
  <si>
    <t>O14722260002</t>
  </si>
  <si>
    <t>00099021001 DEPOSITO DE EFECTIVO, DEPOSITANTE: CEFERINO MARTIN CHOQUE ARUQUIPA, CONCEPTO: DEVOLUCION POR CONCEPTO DE DESCUENTO, CUENTA DE DEPOSITO: CUENTA UNICA DEL TESORO</t>
  </si>
  <si>
    <t>B14723670002</t>
  </si>
  <si>
    <t>00572012001 DEP.DE CHEQ.AJENOS,RET.DE CAM.,CONCEPTO: TRASPASO,DEP.: EMAPA , PROCEDENCIA: BANCO UNION S.A., CHEQUE: 15999, FECHA DE EMISION:25/01/2017</t>
  </si>
  <si>
    <t>B14723680002</t>
  </si>
  <si>
    <t>00572012003 DEP.DE CHEQ.AJENOS,RET.DE CAM.,CONCEPTO: TRASPASO,DEP.: EMAPA , PROCEDENCIA: BANCO UNION S.A., CHEQUE: 15998, FECHA DE EMISION:25/01/2017</t>
  </si>
  <si>
    <t>B14725000002</t>
  </si>
  <si>
    <t>00587012005 DEP.DE CHEQ.AJENOS,RET.DE CAM.,CONCEPTO: PAGO PLANILLA DE AVANCE N° 19 CONSTRUCCION VELODROMO OLIMPICO,DEP.: GOBIERNO AUTONOMO DEPARTAMENTAL DE TARIJA , PROCEDENCIA: BANCO UNION S.A., CHEQUE: 934, FECHA DE EMISION:01/02/2017</t>
  </si>
  <si>
    <t>B14725010002</t>
  </si>
  <si>
    <t>00587012006 DEP.DE CHEQ.AJENOS,RET.DE CAM.,CONCEPTO: PAGO PLANILLA DE AVANCE N° 3 CONSTRUCCION PISCINA OLIMPICA,DEP.: GOBIERNO AUTONOMO DEPARTAMENTAL DE TARIJA , PROCEDENCIA: BANCO UNION S.A., CHEQUE: 935, FECHA DE EMISION:01/02/2017</t>
  </si>
  <si>
    <t>O14723760002</t>
  </si>
  <si>
    <t>00132022002 DEPOSITO DE EFECTIVO, DEPOSITANTE: PAPELBOL / SEDEM, CONCEPTO: DEVOLUCION SALDO NO UTILIZADO C31 - 8, CUENTA DE DEPOSITO: CUENTA UNICA DEL TESORO</t>
  </si>
  <si>
    <t>O14723770002</t>
  </si>
  <si>
    <t>00234014202 DEPOSITO DE EFECTIVO, DEPOSITANTE: PERCY OSCAR ACARAPI MEJILLONES, CONCEPTO: DEVOLUCION AL C-31 1237 , PARTIDA 854, CUENTA DE DEPOSITO: CUENTA UNICA DEL TESORO</t>
  </si>
  <si>
    <t>O14724380002</t>
  </si>
  <si>
    <t>O14724890002</t>
  </si>
  <si>
    <t>00099021001 DEPOSITO DE EFECTIVO, DEPOSITANTE: OSCAR NIGOEVIE HEREDIA, CONCEPTO: DEVOLUCION DEMASIA HABERES MAXIMA REMUNERACION SECTOR PUBLICO, CUENTA DE DEPOSITO: CUENTA UNICA DEL TESORO</t>
  </si>
  <si>
    <t>O14725170002</t>
  </si>
  <si>
    <t>00099021001 DEPOSITO DE EFECTIVO, DEPOSITANTE: BENITO RICARDO ENRIQUEZ SALAS C.I.2400254 L.P., CONCEPTO: REVERSION DE BOLETA DE HABER MENSUAL DIC.2016 PROFESORA HORTENCIA IRENE SALAS ACHIMO C.I.4265783 LP, CUENTA DE DEPOSITO: CUENTA UNICA DEL TESORO</t>
  </si>
  <si>
    <t>O14725340002</t>
  </si>
  <si>
    <t>00099021001 DEPOSITO DE EFECTIVO, DEPOSITANTE: JEANETTE OLMOS SOTO, CONCEPTO: DEVOLUCION DOBLE PERCEPCION, CUENTA DE DEPOSITO: CUENTA UNICA DEL TESORO</t>
  </si>
  <si>
    <t>O14725730002</t>
  </si>
  <si>
    <t>00086088701 DEPOSITO DE EFECTIVO, DEPOSITANTE: U.D. SUSTENTAR - JUAN ADUVIRI LIMACHI, CONCEPTO: DEVOLUCION DE FONDOS DE AVANCE POR LA COMPRA DE GASOLINA DE VEHICULO, CUENTA DE DEPOSITO: CUENTA UNICA DEL TESORO</t>
  </si>
  <si>
    <t>O14725880002</t>
  </si>
  <si>
    <t>00099021001 DEPOSITO DE EFECTIVO, DEPOSITANTE: LINE HOUSE SERVICES SRL., CONCEPTO: DEVOLUCION POR MULTA SERVICIO DE COURRIER MES DICIEMBRE 2016, CUENTA DE DEPOSITO: CUENTA UNICA DEL TESORO</t>
  </si>
  <si>
    <t>O14726000002</t>
  </si>
  <si>
    <t>00099021001 DEPOSITO DE EFECTIVO, DEPOSITANTE: TRINIDAD VELASQUEZ PEREZ, CONCEPTO: DEPÓSITO POR CONCEPTO DE DESCUENTO, CUENTA DE DEPOSITO: CUENTA UNICA DEL TESORO</t>
  </si>
  <si>
    <t>B14728200002</t>
  </si>
  <si>
    <t>00587012005 DEP.DE CHEQ.AJENOS,RET.DE CAM.,CONCEPTO: PAGO PLANILLA DE AVANCE N° 20 CONSTRUCCION VELODROMO OLIMPICO,DEP.: GOBIERNO AUTONOMO DEPARTAMENTAL DE TARIJA , PROCEDENCIA: BANCO UNION S.A., CHEQUE: 936, FECHA DE EMISION:02/02/2017</t>
  </si>
  <si>
    <t>B14728420002</t>
  </si>
  <si>
    <t>00099021001 DEP.DE CHEQ.AJENOS,RET.DE CAM.,CONCEPTO: ARANDIA VALDEZ EDWIN RUBEN,DEP.: BANCO UNION SA , PROCEDENCIA: BANCO UNION S.A., CHEQUE: 148158, FECHA DE EMISION:03/02/2017</t>
  </si>
  <si>
    <t>B14728440002</t>
  </si>
  <si>
    <t>00099021001 DEP.DE CHEQ.AJENOS,RET.DE CAM.,CONCEPTO: QUINTEROS VIRREIRA RONALD DAVID,DEP.: BANCO UNION SA , PROCEDENCIA: BANCO UNION S.A., CHEQUE: 148159, FECHA DE EMISION:03/02/2017</t>
  </si>
  <si>
    <t>B14728510002</t>
  </si>
  <si>
    <t>00099021001 DEP.DE CHEQ.AJENOS,RET.DE CAM.,CONCEPTO: CUIZA VILLALPANDO DOMINGO GERARDO,DEP.: BANCO UNION SA , PROCEDENCIA: BANCO UNION S.A., CHEQUE: 148160, FECHA DE EMISION:03/02/2017</t>
  </si>
  <si>
    <t>B14728530002</t>
  </si>
  <si>
    <t>00099021001 DEP.DE CHEQ.AJENOS,RET.DE CAM.,CONCEPTO: CALVI LOBATON CARMEN CELIDA,DEP.: BANCO UNION SA , PROCEDENCIA: BANCO UNION S.A., CHEQUE: 148161, FECHA DE EMISION:03/02/2017</t>
  </si>
  <si>
    <t>B14728540002</t>
  </si>
  <si>
    <t>00099021001 DEP.DE CHEQ.AJENOS,RET.DE CAM.,CONCEPTO: IRIARTE MONTAÑO GUIDO,DEP.: BANCO UNION SA , PROCEDENCIA: BANCO UNION S.A., CHEQUE: 148162, FECHA DE EMISION:03/02/2017</t>
  </si>
  <si>
    <t>B14728570002</t>
  </si>
  <si>
    <t>00680012001 DEP.DE CHEQ.AJENOS,RET.DE CAM.,CONCEPTO: PAGO ALQUILER ATM CONTRALORIA FEBRERO 2017,DEP.: BANCO UNION SA , PROCEDENCIA: BANCO UNION S.A., CHEQUE: 146495, FECHA DE EMISION:02/02/2017</t>
  </si>
  <si>
    <t>B14728750002</t>
  </si>
  <si>
    <t>00099021001 DEP.DE CHEQ.AJENOS,RET.DE CAM.,CONCEPTO: PAGO INCAPACIDADES TEMPORALES (REEMBOLSO) MIN. ECONOMIA Y FINANZAS PUBLICAS,DEP.: CAJA NACIONAL DE SALUD , PROCEDENCIA: BANCO UNION S.A., CHEQUE: 12470, FECHA DE EMISION:03/02/2017</t>
  </si>
  <si>
    <t>B14728790002</t>
  </si>
  <si>
    <t>00099021001 DEP.DE CHEQ.AJENOS,RET.DE CAM.,CONCEPTO: PAGO INCAPACIDADES TEMPORALES (REEMBOLSO) MIN. ECONOMIA Y FINANZAS PUBLICAS,DEP.: CAJA NACIONAL DE SALUD , PROCEDENCIA: BANCO UNION S.A., CHEQUE: 12471, FECHA DE EMISION:03/02/2017</t>
  </si>
  <si>
    <t>B14728810002</t>
  </si>
  <si>
    <t>00099021001 DEP.DE CHEQ.AJENOS,RET.DE CAM.,CONCEPTO: PAGO INCAPACIDADES TEMPORALES (REEMBOLSO) MIN. ECONOMIA Y FINANZAS PUBLICAS,DEP.: CAJA NACIONAL DE SALUD , PROCEDENCIA: BANCO UNION S.A., CHEQUE: 12469, FECHA DE EMISION:03/02/2017</t>
  </si>
  <si>
    <t>B14728820002</t>
  </si>
  <si>
    <t>00099021001 DEP.DE CHEQ.AJENOS,RET.DE CAM.,CONCEPTO: PAGO INCAPACIDADES TEMPORALES (REEMBOLSO) MIN. ECONOMIA Y FINANZAS PUBLICAS,DEP.: CAJA NACIONAL DE SALUD , PROCEDENCIA: BANCO UNION S.A., CHEQUE: 12468, FECHA DE EMISION:03/02/2017</t>
  </si>
  <si>
    <t>B14728850002</t>
  </si>
  <si>
    <t>00099021001 DEP.DE CHEQ.AJENOS,RET.DE CAM.,CONCEPTO: PAGO INCAPACIDADES TEMPORALES (REEMBOLSO) MIN. ECONOMIA Y FINANZAS PUBLICAS,DEP.: CAJA NACIONAL DE SALUD , PROCEDENCIA: BANCO UNION S.A., CHEQUE: 12466, FECHA DE EMISION:03/02/2017</t>
  </si>
  <si>
    <t>B14728860002</t>
  </si>
  <si>
    <t>00099021001 DEP.DE CHEQ.AJENOS,RET.DE CAM.,CONCEPTO: PAGO INCAPACIDADES TEMPORALES (REEMBOLSO) MIN. ECONOMIA Y FINANZAS PUBLICAS,DEP.: CAJA NACIONAL DE SALUD , PROCEDENCIA: BANCO UNION S.A., CHEQUE: 12467, FECHA DE EMISION:03/02/2017</t>
  </si>
  <si>
    <t>B14728870002</t>
  </si>
  <si>
    <t>00099021001 DEP.DE CHEQ.AJENOS,RET.DE CAM.,CONCEPTO: PAGO INCAPACIDADES TEMPORALES (REEMBOLSO) MIN. ECONOMIA Y FINANZAS PUBLICAS,DEP.: CAJA NACIONAL DE SALUD , PROCEDENCIA: BANCO UNION S.A., CHEQUE: 12465, FECHA DE EMISION:03/02/2017</t>
  </si>
  <si>
    <t>B14728890002</t>
  </si>
  <si>
    <t>00099021001 DEP.DE CHEQ.AJENOS,RET.DE CAM.,CONCEPTO: PAGO INCAPACIDADES TEMPORALES (REEMBOLSO) MIN. ECONOMIA Y FINANZAS PUBLICAS,DEP.: CAJA NACIONAL DE SALUD , PROCEDENCIA: BANCO UNION S.A., CHEQUE: 12464, FECHA DE EMISION:03/02/2017</t>
  </si>
  <si>
    <t>B14728920002</t>
  </si>
  <si>
    <t>00099021001 DEP.DE CHEQ.AJENOS,RET.DE CAM.,CONCEPTO: PAGO INCAPACIDADES TEMPORALES (REEMBOLSO) MIN. ECONOMIA Y FINANZAS PUBLICAS,DEP.: CAJA NACIONAL DE SALUD , PROCEDENCIA: BANCO UNION S.A., CHEQUE: 12463, FECHA DE EMISION:03/02/2017</t>
  </si>
  <si>
    <t>B14728950002</t>
  </si>
  <si>
    <t>00099021001 DEP.DE CHEQ.AJENOS,RET.DE CAM.,CONCEPTO: DEVOLUCION DE SALDO NO EJECUTADO,DEP.: AGENCIA NACIONAL DE HIDROCARBUROS , PROCEDENCIA: BANCO UNION S.A., CHEQUE: 4200, FECHA DE EMISION:01/02/2017</t>
  </si>
  <si>
    <t>B14729060002</t>
  </si>
  <si>
    <t>00132052001 DEP.DE CHEQ.AJENOS,RET.DE CAM.,CONCEPTO: DEVOLUCION POR PAGO ERRONEO,DEP.: TOTAL RADIO SYSTEMS LTDA , PROCEDENCIA: BANCO UNION S.A., CHEQUE: 285, FECHA DE EMISION:03/02/2017</t>
  </si>
  <si>
    <t>B14729110002</t>
  </si>
  <si>
    <t>00099021001 DEP.DE CHEQ.AJENOS,RET.DE CAM.,CONCEPTO: DEVOLUCION DE FONDOS PROY: INCREMENTO DE LA PRODUCCION DE CAFE EN EL MUNICIPIO DE CAJUATA,DEP.: GOBIERNO AUTONOMO MUNICIPAL DE CAJUATA</t>
  </si>
  <si>
    <t>B14729350002</t>
  </si>
  <si>
    <t>00099021001 DEP.DE CHEQ.AJENOS,RET.DE CAM.,CONCEPTO: DEVOLUCION DE CC NO COBRADO OCTUBRE 2016,DEP.: LA VITALICIA SEGUROS Y REASEGUROS DE VIDA S.A. , PROCEDENCIA: BANCO BISA S.A., CHEQUE: 32796, FECHA DE EMISION:03/02/2017</t>
  </si>
  <si>
    <t>O14727860002</t>
  </si>
  <si>
    <t>00041031107 DEPOSITO DE EFECTIVO, DEPOSITANTE: ABRAHAM W. ESPINOZA CHOQUE, CONCEPTO: DEP DE SALDO, CUENTA DE DEPOSITO: CUENTA UNICA DEL TESORO</t>
  </si>
  <si>
    <t>O14728140002</t>
  </si>
  <si>
    <t>00099021001 DEPOSITO DE EFECTIVO, DEPOSITANTE: AIDA LUZ MORALES VDA. DE ROSSO, CONCEPTO: CONVENIO DE PAGO 009 . 16, CUENTA DE DEPOSITO: CUENTA UNICA DEL TESORO</t>
  </si>
  <si>
    <t>O14728240002</t>
  </si>
  <si>
    <t>O14728300002</t>
  </si>
  <si>
    <t>00030014201 DEPOSITO DE EFECTIVO, DEPOSITANTE: JUAN CARLOS ALURRALDE, CONCEPTO: DEVOLUCION DE PASAJE AEREO NO UTILIZADO - GESTION 2016, CUENTA DE DEPOSITO: CUENTA UNICA DEL TESORO</t>
  </si>
  <si>
    <t>O14728320002</t>
  </si>
  <si>
    <t>00030014201 DEPOSITO DE EFECTIVO, DEPOSITANTE: RAMIRO SOTOMAYOR, CONCEPTO: DEVOLUCION DE PASAJES AEREO NO UTILIZADOS - GESTION 2016, CUENTA DE DEPOSITO: CUENTA UNICA DEL TESORO</t>
  </si>
  <si>
    <t>O14729380002</t>
  </si>
  <si>
    <t>00099021001 DEPOSITO DE EFECTIVO, DEPOSITANTE: FLORENCIA LARICO APAZA, CONCEPTO: DEVOLUCION DE PAGO DE HABER MES DE MAYO 2016 DEL SEÑOR PEDRO TICONA VERGARA CON CI. 3312195 LP, CUENTA DE DEPOSITO: CUENTA UNICA DEL TESORO</t>
  </si>
  <si>
    <t>O14729390002</t>
  </si>
  <si>
    <t>00015011108 DEPOSITO DE EFECTIVO, DEPOSITANTE: ILMAR FRANZ ARANDA CASTILLO, CONCEPTO: DEVOLUCION, CUENTA DE DEPOSITO: CUENTA UNICA DEL TESORO</t>
  </si>
  <si>
    <t>O14729490002</t>
  </si>
  <si>
    <t>00099021001 DEPOSITO DE EFECTIVO, DEPOSITANTE: LIMBERTH ROJAS, CONCEPTO: REVERSION POR CONCEPTO DE SERVICIOS BASICOS DEL SR. LIMBERT ROJAS, CUENTA DE DEPOSITO: CUENTA UNICA DEL TESORO</t>
  </si>
  <si>
    <t>O14729500002</t>
  </si>
  <si>
    <t>00099021001 DEPOSITO DE EFECTIVO, DEPOSITANTE: JAVIER VALDIVIA, CONCEPTO: DEVOLUCION DE HABER DEL MES NOVIEMBRE 2016, CUENTA DE DEPOSITO: CUENTA UNICA DEL TESORO</t>
  </si>
  <si>
    <t>O14729510002</t>
  </si>
  <si>
    <t>00099021001 DEPOSITO DE EFECTIVO, DEPOSITANTE: JAVIER VALDIVIA, CONCEPTO: DEVOLUCION DE HABER DEL MES DE DICIEMBRE 2016, CUENTA DE DEPOSITO: CUENTA UNICA DEL TESORO</t>
  </si>
  <si>
    <t>O14729540002</t>
  </si>
  <si>
    <t>00099021001 DEPOSITO DE EFECTIVO, DEPOSITANTE: PATRICIA HANDAL ACHA - SENASIR, CONCEPTO: DOBLE PERCEPCION - DEVOLUCION, CUENTA DE DEPOSITO: CUENTA UNICA DEL TESORO</t>
  </si>
  <si>
    <t>O14729690002</t>
  </si>
  <si>
    <t>O14730080002</t>
  </si>
  <si>
    <t>00099021001 DEPOSITO DE EFECTIVO, DEPOSITANTE: ROSENDO MARCA MAMANI, CONCEPTO: DOBLE PERCEPCION, CUENTA DE DEPOSITO: CUENTA UNICA DEL TESORO</t>
  </si>
  <si>
    <t>O14730120002</t>
  </si>
  <si>
    <t>00292032001 DEPOSITO DE EFECTIVO, DEPOSITANTE: ISMAEL CHIRINOS PORCEL - C.I. 6793617 L.P., CONCEPTO: OTROS INGRESOS, CUENTA DE DEPOSITO: CUENTA UNICA DEL TESORO</t>
  </si>
  <si>
    <t>O14730170002</t>
  </si>
  <si>
    <t>00046024204 DEPOSITO DE EFECTIVO, DEPOSITANTE: PATRICIA VENTURA BARRANCOS, CONCEPTO: REVERSION SALDO NO EJECUTADO, CUENTA DE DEPOSITO: CUENTA UNICA DEL TESORO</t>
  </si>
  <si>
    <t>O14730220002</t>
  </si>
  <si>
    <t>O14730460002</t>
  </si>
  <si>
    <t>00086031101 DEPOSITO DE EFECTIVO, DEPOSITANTE: ANTONIO LIMACHI CUAQUIRA, CONCEPTO: DEVOLUCION DE FONDOS NO UTILIZADOS, CUENTA DE DEPOSITO: CUENTA UNICA DEL TESORO</t>
  </si>
  <si>
    <t>B14732990002</t>
  </si>
  <si>
    <t>00580012001 DEP.DE CHEQ.AJENOS,RET.DE CAM.,CONCEPTO: DEVOLUCION,DEP.: DEP. ADUANEROS BOLIVIANOS , PROCEDENCIA: BANCO UNION S.A., CHEQUE: 6403, FECHA DE EMISION:31/01/2017</t>
  </si>
  <si>
    <t>O14732280002</t>
  </si>
  <si>
    <t>O14732490002</t>
  </si>
  <si>
    <t>00099021001 DEPOSITO DE EFECTIVO, DEPOSITANTE: VITALIANO MOLINA ERGUETA, CONCEPTO: DEVOLUCION POR COBRO INDEBIDO, CUENTA DE DEPOSITO: CUENTA UNICA DEL TESORO</t>
  </si>
  <si>
    <t>O14732870002</t>
  </si>
  <si>
    <t>00099021001 DEPOSITO DE EFECTIVO, DEPOSITANTE: GUERRA AROZAMEN ANTONIO CI 1255809, CONCEPTO: DEVOLUCION DE PAGO EN EXCESO DEL SALARIO MAYOR AL DEL PRESIDENTE DICIEMBRE 2016, CUENTA DE DEPOSITO: CUENTA UNICA DEL TESORO</t>
  </si>
  <si>
    <t>O14732920002</t>
  </si>
  <si>
    <t>00099021001 DEPOSITO DE EFECTIVO, DEPOSITANTE: SARAVIA MAGNE RENE CI 1271670, CONCEPTO: DEVOLUCION DE PAGO EN EXCESO DEL SALARIO MAYOR AL DEL PRESIDENTE JUNIO 2016, CUENTA DE DEPOSITO: CUENTA UNICA DEL TESORO</t>
  </si>
  <si>
    <t>O14732960002</t>
  </si>
  <si>
    <t>00099021001 DEPOSITO DE EFECTIVO, DEPOSITANTE: QUIROZ GONZALES CELSO CI 3674459, CONCEPTO: DEVOLUCION DE PAGO EN EXCESO DEL SALARIO MAYOR AL DEL PRESIDENTE JUNIO 2016, CUENTA DE DEPOSITO: CUENTA UNICA DEL TESORO</t>
  </si>
  <si>
    <t>O14732980002</t>
  </si>
  <si>
    <t>00099021001 DEPOSITO DE EFECTIVO, DEPOSITANTE: SECKO GONZALES HUGO CI 3682597, CONCEPTO: DEVOLUCION DE PAGO EN EXCESO DEL SALARIO MAYOR AL DEL PRESIDENTE DICIEMBRE 2016, CUENTA DE DEPOSITO: CUENTA UNICA DEL TESORO</t>
  </si>
  <si>
    <t>O14733000002</t>
  </si>
  <si>
    <t>00099021001 DEPOSITO DE EFECTIVO, DEPOSITANTE: MENDOZA LUZCUBER ADALID CI 1379430, CONCEPTO: DEVOLUCION DE PAGO EN EXCESO DEL SALARIO MAYOR AL DEL PRESIDENTE ENE - JUN 2016, CUENTA DE DEPOSITO: CUENTA UNICA DEL TESORO</t>
  </si>
  <si>
    <t>O14733020002</t>
  </si>
  <si>
    <t>O14733040002</t>
  </si>
  <si>
    <t>O14733070002</t>
  </si>
  <si>
    <t>O14733460002</t>
  </si>
  <si>
    <t>00513072001 DEPOSITO DE EFECTIVO, DEPOSITANTE: JAVIER SANDRO ALEGRE PIZARRO, CONCEPTO: RPOSICION IMPOSITIVA, CUENTA DE DEPOSITO: CUENTA UNICA DEL TESORO</t>
  </si>
  <si>
    <t>O14733500002</t>
  </si>
  <si>
    <t>00099021001 DEPOSITO DE EFECTIVO, DEPOSITANTE: COOPERATIVA VIDA NUEVA PCD LTDA, CONCEPTO: DEVOLUCION DE LA COOPERATIVA VIDA NUEVA PCD LTDA A LA UE-FNSE DEL MINISTERIO DE PRESIDENCIA, CUENTA DE DEPOSITO: CUENTA UNICA DEL TESORO</t>
  </si>
  <si>
    <t>O14733520002</t>
  </si>
  <si>
    <t>00099021001 DEPOSITO DE EFECTIVO, DEPOSITANTE: COOPERATIVA VIDA NUEVA LTDA, CONCEPTO: DEVOLUCION DE LA COOPERATIVA VIDA NUEVA PCD LTDA A LA UE-FNSE DEL MINISTERIO DE PRESIDENCIA, CUENTA DE DEPOSITO: CUENTA UNICA DEL TESORO</t>
  </si>
  <si>
    <t>O14733560002</t>
  </si>
  <si>
    <t>00099021001 DEPOSITO DE EFECTIVO, DEPOSITANTE: LUCRECIA VELARDE VDA. DE FLORES, CONCEPTO: PARA DEPARTAMENTO DE SENASIT, CUENTA DE DEPOSITO: CUENTA UNICA DEL TESORO</t>
  </si>
  <si>
    <t>O14733600002</t>
  </si>
  <si>
    <t>00099021001 DEPOSITO DE EFECTIVO, DEPOSITANTE: JESUS RAUL DE LA FUENTE REYNA, CONCEPTO: DEVOLUCION DE TOTAL ACREEDORES, TOTAL TRUNCAMIENTO TOTAL LIQUIDO PAGABLE, CUENTA DE DEPOSITO: CUENTA UNICA DEL TESORO</t>
  </si>
  <si>
    <t>O14733840002</t>
  </si>
  <si>
    <t>00099021001 DEPOSITO DE EFECTIVO, DEPOSITANTE: ERICK DANIEL MUKAY CI. 5580884 BN, CONCEPTO: DEVOLUCION REMUNERACION MAYOR AL PRESIDENTE, CUENTA DE DEPOSITO: CUENTA UNICA DEL TESORO</t>
  </si>
  <si>
    <t>O14734060002</t>
  </si>
  <si>
    <t>00099021001 DEPOSITO DE EFECTIVO, DEPOSITANTE: FELIPA AYALA DE NINAHUANCA, CONCEPTO: COBRO INDEBIDO, CUENTA DE DEPOSITO: CUENTA UNICA DEL TESORO</t>
  </si>
  <si>
    <t>O14734160002</t>
  </si>
  <si>
    <t>00099021001 DEPOSITO DE EFECTIVO, DEPOSITANTE: BARRIOS VILLA ALFONSO CI 1253043, CONCEPTO: DEVOLUCION DE PAGO EN EXCESO DEL SALARIO MAYOR AL DEL PRESIDENTE DICIEMBRE 2016, CUENTA DE DEPOSITO: CUENTA UNICA DEL TESORO</t>
  </si>
  <si>
    <t>O14734180002</t>
  </si>
  <si>
    <t>00099021001 DEPOSITO DE EFECTIVO, DEPOSITANTE: GOYTIA MORALES JOSE CI 1271669, CONCEPTO: DEVOLUCION DE PAGO EN EXCESO DEL SALARIO MAYOR AL DEL PRESIDENTE DICIEMBRE 2016, CUENTA DE DEPOSITO: CUENTA UNICA DEL TESORO</t>
  </si>
  <si>
    <t>O14734210002</t>
  </si>
  <si>
    <t>00099021001 DEPOSITO DE EFECTIVO, DEPOSITANTE: FUERTES CALLAPINO BERNARDINO CI 1283979, CONCEPTO: DEVOLUCION DE PAGO EN EXCESO DEL SALARIO MAYOR AL DEL PRESIDENTE DICIEMBRE 2016, CUENTA DE DEPOSITO: CUENTA UNICA DEL TESORO</t>
  </si>
  <si>
    <t>O14734230002</t>
  </si>
  <si>
    <t>00099021001 DEPOSITO DE EFECTIVO, DEPOSITANTE: TIRADO ENCINAS JOSE CI 1328741, CONCEPTO: DEVOLUCION DE PAGO EN EXCESO DEL SALARIO MAYOR AL DEL PRESIDENTE DICIEMBRE 2016, CUENTA DE DEPOSITO: CUENTA UNICA DEL TESORO</t>
  </si>
  <si>
    <t>O14734240002</t>
  </si>
  <si>
    <t>00099021001 DEPOSITO DE EFECTIVO, DEPOSITANTE: AGUIRRE HAUG ROSA CI 1616147, CONCEPTO: DEVOLUCION DE PAGO EN EXCESO DEL SALARIO MAYOR AL DEL PRESIDENTE DICIEMBRE 2016, CUENTA DE DEPOSITO: CUENTA UNICA DEL TESORO</t>
  </si>
  <si>
    <t>O14734250002</t>
  </si>
  <si>
    <t>00099021001 DEPOSITO DE EFECTIVO, DEPOSITANTE: MORA FERAUDI RUBEN CI 2216655, CONCEPTO: DEVOLUCION DE PAGO EN EXCESO DEL SALARIO MAYOR AL DEL PRESIDENTE DICIEMBRE 2016, CUENTA DE DEPOSITO: CUENTA UNICA DEL TESORO</t>
  </si>
  <si>
    <t>O14734280002</t>
  </si>
  <si>
    <t>00099021001 DEPOSITO DE EFECTIVO, DEPOSITANTE: BRACAMONTE ALANIZ HUMBERTO CI 5567062, CONCEPTO: DEVOLUCION DE PAGO EN EXCESO DEL SALARIO MAYOR AL DEL PRESIDENTE DICIEMBRE 2016, CUENTA DE DEPOSITO: CUENTA UNICA DEL TESORO</t>
  </si>
  <si>
    <t>O14734300002</t>
  </si>
  <si>
    <t>00099021001 DEPOSITO DE EFECTIVO, DEPOSITANTE: VILLCA PANIAGUA NANCY CI 3689094, CONCEPTO: DEVOLUCION DE PAGO EN EXCESO DEL SALARIO MAYOR AL DEL PRESIDENTE DICIEMBRE 2016, CUENTA DE DEPOSITO: CUENTA UNICA DEL TESORO</t>
  </si>
  <si>
    <t>O14734340002</t>
  </si>
  <si>
    <t>00099021001 DEPOSITO DE EFECTIVO, DEPOSITANTE: BURGOA PORCEL NANCY CI 1385073, CONCEPTO: DEVOLUCION DE PAGO EN EXCESO DEL SALARIO MAYOR AL DEL PRESIDENTE DICIEMBRE 2016, CUENTA DE DEPOSITO: CUENTA UNICA DEL TESORO</t>
  </si>
  <si>
    <t>B14736450002</t>
  </si>
  <si>
    <t>00574014201 DEP.DE CHEQ.AJENOS,RET.DE CAM.,CONCEPTO: TRANSFERENCIA DIRECTA DE RECURSOS - PRO LECHE,DEP.: LACTEOSBOL , PROCEDENCIA: BANCO UNION S.A., CHEQUE: 4467, FECHA DE EMISION:30/01/2017</t>
  </si>
  <si>
    <t>B14737260002</t>
  </si>
  <si>
    <t>00099021001 DEP.DE CHEQ.AJENOS,RET.DE CAM.,CONCEPTO: DEVOLUCION DE VIATICOS NO CORRESPONDE A FRANZ QUINTANILLA,DEP.: |MINISTERIO DE ECONOMIA Y FINANZAS PUBLICAS , PROCEDENCIA: BANCO UNION S.A., CHEQUE: 6049, FECHA DE EMISION:06/02/2017</t>
  </si>
  <si>
    <t>B14737600002</t>
  </si>
  <si>
    <t>00590012001 DEP.DE CHEQ.AJENOS,RET.DE CAM.,CONCEPTO: PAGO POR VENTA DE EQUIPOS A LACTEOSBOL,DEP.: LACTEOSBOL , PROCEDENCIA: BANCO UNION S.A., CHEQUE: 238, FECHA DE EMISION:07/02/2017</t>
  </si>
  <si>
    <t>B14737630002</t>
  </si>
  <si>
    <t>00590012001 DEP.DE CHEQ.AJENOS,RET.DE CAM.,CONCEPTO: PAGO POR VENTAS DE EQUIPOS AL MINISTERIO DE GOBIERNO,DEP.: MINISTERIO DE GOBIERNO , PROCEDENCIA: BANCO UNION S.A., CHEQUE: 235, FECHA DE EMISION:07/02/2017</t>
  </si>
  <si>
    <t>B14737640002</t>
  </si>
  <si>
    <t>00590012001 DEP.DE CHEQ.AJENOS,RET.DE CAM.,CONCEPTO: PAGO POR VENTA DE EQUIPOS A LA EMPRESA AGETIC,DEP.: AGETIC , PROCEDENCIA: BANCO UNION S.A., CHEQUE: 239, FECHA DE EMISION:07/02/2017</t>
  </si>
  <si>
    <t>O14737040002</t>
  </si>
  <si>
    <t>00099021001 DEPOSITO DE EFECTIVO, DEPOSITANTE: ALICIA CONDORI LUIS, CONCEPTO: DEVOLUCION DE DOS DUODECIMAS DE AGUINALDO, CUENTA DE DEPOSITO: CUENTA UNICA DEL TESORO</t>
  </si>
  <si>
    <t>O14737070002</t>
  </si>
  <si>
    <t>00099021001 DEPOSITO DE EFECTIVO, DEPOSITANTE: FROILAN CASTILLO SILES, CONCEPTO: DEV. DE SALDOS GASTOS DE PROG. DOC. MIN. RELACIONES EXTERIORES EMB. DE BOLIVIA EN BOGOTA COLOMBIA, CUENTA DE DEPOSITO: CUENTA UNICA DEL TESORO</t>
  </si>
  <si>
    <t>O14737300002</t>
  </si>
  <si>
    <t>00099021001 DEPOSITO DE EFECTIVO, DEPOSITANTE: ENRIQUE QUISBERT, CONCEPTO: DEP. POR DOBLE PERCEPCION DE HABERES NOV 2016 Y 2 DUODECIMAS DE AGUINALDO, CUENTA DE DEPOSITO: CUENTA UNICA DEL TESORO</t>
  </si>
  <si>
    <t>O14738930002</t>
  </si>
  <si>
    <t>00099021001 DEPOSITO DE EFECTIVO, DEPOSITANTE: ROXANA PAMELA LINO VALVERDE, CONCEPTO: DEVOLUCION POR CONCEPTO DE FONDOS EN AVANCE, CUENTA DE DEPOSITO: CUENTA UNICA DEL TESORO</t>
  </si>
  <si>
    <t>O14738950002</t>
  </si>
  <si>
    <t>00099021001 DEPOSITO DE EFECTIVO, DEPOSITANTE: ROXANA PAMELA LINO VALVERDE, CONCEPTO: DEVOLUCION FONDOS EN AVANCE, CUENTA DE DEPOSITO: CUENTA UNICA DEL TESORO</t>
  </si>
  <si>
    <t>B14742230002</t>
  </si>
  <si>
    <t>00099021001 DEP.DE CHEQ.AJENOS,RET.DE CAM.,CONCEPTO: REVERSION SALDO DESEMBOLSO PAGO REFRIGERIOS MINISTERIO DE COMUNICACION/DICIEMBRE,DEP.: MINISTERIO DE COMUNICACION , PROCEDENCIA: BANCO UNION S.A., CHEQUE: 8793, FECHA DE EMISION:25/01/2017</t>
  </si>
  <si>
    <t>B14742500002</t>
  </si>
  <si>
    <t>00087011103 DEP.DE CHEQ.AJENOS,RET.DE CAM.,CONCEPTO: REVERSION SALDO DESEMBOLSO REFRIGERIO CORRESPONDIENTE A DICIEMBRE MIN COM,DEP.: MINISTERIO DE COMUNICACION , PROCEDENCIA: BANCO UNION S.A., CHEQUE: 8794, FECHA DE EMISION:25/01/2017</t>
  </si>
  <si>
    <t>B14742520002</t>
  </si>
  <si>
    <t>00099021001 DEP.DE CHEQ.AJENOS,RET.DE CAM.,CONCEPTO: SUBSIDIO DE ENFERMEDAD Y MATERNIDAD CORRESPONDIENTE AL MES DE NOVIEMBRE,DEP.: CAJA DE SALUD DE LA BANCA PRIVADA , PROCEDENCIA: BANCO NACIONAL DE BOLIVIA S.A., CHEQUE: 6346670, FECHA DE EMISION:08/02/2017</t>
  </si>
  <si>
    <t>B14742530002</t>
  </si>
  <si>
    <t>00099021001 DEP.DE CHEQ.AJENOS,RET.DE CAM.,CONCEPTO: REEMBOLSO DE SUBSIDIO DE ENFERMEDAD CORRESPONDIENTE AL MES DE NOVIEMBRE 2016,DEP.: CAJA DE SALUD DE LA BANCA PRIVADA , PROCEDENCIA: BANCO NACIONAL DE BOLIVIA S.A., CHEQUE: 6346648, FECHA DE EMISION:08/02/2017</t>
  </si>
  <si>
    <t>O14742280002</t>
  </si>
  <si>
    <t>00099021001 DEPOSITO DE EFECTIVO, DEPOSITANTE: EDITORIAL TUPAC KATARI - MARCELO BENAVIDES, CONCEPTO: SOLICITUD DE DEVOLUCION PAGO EN DEMASIA, CUENTA DE DEPOSITO: CUENTA UNICA DEL TESORO</t>
  </si>
  <si>
    <t>O14742620002</t>
  </si>
  <si>
    <t>00099021001 DEPOSITO DE EFECTIVO, DEPOSITANTE: HEVER H. VELEZ RAMOS, CONCEPTO: REVERSION DE VIATICOS, CUENTA DE DEPOSITO: CUENTA UNICA DEL TESORO</t>
  </si>
  <si>
    <t>O14742630002</t>
  </si>
  <si>
    <t>00099021001 DEPOSITO DE EFECTIVO, DEPOSITANTE: WILLAMS NELSON POZO FLORES, CONCEPTO: REVERSION DE VIATICOS, CUENTA DE DEPOSITO: CUENTA UNICA DEL TESORO</t>
  </si>
  <si>
    <t>O14742660002</t>
  </si>
  <si>
    <t>00344012001 DEPOSITO DE EFECTIVO, DEPOSITANTE: ESTEBAN QUISPE ALANOCA, CONCEPTO: DEVOLUCION POR CONCEPTO DE TRASPASO, CUENTA DE DEPOSITO: CUENTA UNICA DEL TESORO</t>
  </si>
  <si>
    <t>O14742760002</t>
  </si>
  <si>
    <t>00099021001 DEPOSITO DE EFECTIVO, DEPOSITANTE: FELIPA QUISPE VDA DE SALCEDO, CONCEPTO: DEVOLUCION, CUENTA DE DEPOSITO: CUENTA UNICA DEL TESORO</t>
  </si>
  <si>
    <t>O14743130002</t>
  </si>
  <si>
    <t>00015011108 DEPOSITO DE EFECTIVO, DEPOSITANTE: MERCEDES URQUIOLA MENDEZ CI 2528038 LP, CONCEPTO: DEVOLUCION DE CONSUMO DE SERVICIO DE TELEFONIA MOVIL MES DE OCTUBRE 2015, CUENTA DE DEPOSITO: CUENTA UNICA DEL TESORO</t>
  </si>
  <si>
    <t>O14743170002</t>
  </si>
  <si>
    <t>00015011108 DEPOSITO DE EFECTIVO, DEPOSITANTE: MERCEDES URQUIOLA MENDEZ CI 2528038 LP, CONCEPTO: DEVOLUCION DE CONSUMO DE SERVICIO DE TELEFONIA MOVIL - MES DE OCTUBRE 2016, CUENTA DE DEPOSITO: CUENTA UNICA DEL TESORO</t>
  </si>
  <si>
    <t>O14743180002</t>
  </si>
  <si>
    <t>00015011108 DEPOSITO DE EFECTIVO, DEPOSITANTE: MERCEDES URQUIOLA MENDEZ CI 2528038 LP, CONCEPTO: DEVOLUCION DE CONSUMO DE SERVICIO DE TELEFONIA MOVIL - MES DE NOVIEMBRE 2016, CUENTA DE DEPOSITO: CUENTA UNICA DEL TESORO</t>
  </si>
  <si>
    <t>O14743270002</t>
  </si>
  <si>
    <t>00015011108 DEPOSITO DE EFECTIVO, DEPOSITANTE: MERCEDES URQUIOLA MENDEZ CI 2528038 LP, CONCEPTO: DEVOLUCION DE CONSUMO DE SERVICIOS DE TELEFONIA MOVIL-GESTION 2016, CUENTA DE DEPOSITO: CUENTA UNICA DEL TESORO</t>
  </si>
  <si>
    <t>O14743330002</t>
  </si>
  <si>
    <t>00041048002 DEPOSITO DE EFECTIVO, DEPOSITANTE: TANIA CARMEN ESPEJO CANDIA, CONCEPTO: DEVOLUCION DE RECURSO NO UTILIZADOS, CUENTA DE DEPOSITO: CUENTA UNICA DEL TESORO</t>
  </si>
  <si>
    <t>O14743450002</t>
  </si>
  <si>
    <t>00015011108 DEPOSITO DE EFECTIVO, DEPOSITANTE: SAMUEL VILLEGAS AYALA, CONCEPTO: DEVOLUCION DE EXCEDENTE DE LLAMADAS TELEFONICAS MES DE OCTUBRE 2015, CUENTA DE DEPOSITO: CUENTA UNICA DEL TESORO</t>
  </si>
  <si>
    <t>O14744110002</t>
  </si>
  <si>
    <t>00015011108 DEPOSITO DE EFECTIVO, DEPOSITANTE: MINISTERIO DE GOBIERNO, CONCEPTO: USO DE TELEFONOS CELULARES, CUENTA DE DEPOSITO: CUENTA UNICA DEL TESORO</t>
  </si>
  <si>
    <t>O14744120002</t>
  </si>
  <si>
    <t>O14744150002</t>
  </si>
  <si>
    <t>O14744260002</t>
  </si>
  <si>
    <t>O14744280002</t>
  </si>
  <si>
    <t>O14744300002</t>
  </si>
  <si>
    <t>O14744350002</t>
  </si>
  <si>
    <t>00015011108 DEPOSITO DE EFECTIVO, DEPOSITANTE: CARLOS APARICIO VEDIA, CONCEPTO: DEVOLUCION EN EXCESO DE LLAMADAS LINEA 71290321 OCTUBRE, CUENTA DE DEPOSITO: CUENTA UNICA DEL TESORO</t>
  </si>
  <si>
    <t>O14744750002</t>
  </si>
  <si>
    <t>00015011108 DEPOSITO DE EFECTIVO, DEPOSITANTE: DANIEL RODOLFO MORILLO, CONCEPTO: DEP. POR EXCESO DE LLAMADAS, CUENTA DE DEPOSITO: CUENTA UNICA DEL TESORO</t>
  </si>
  <si>
    <t>O14744770002</t>
  </si>
  <si>
    <t>00015011108 DEPOSITO DE EFECTIVO, DEPOSITANTE: MERY CHALLCO ESCOBAR, CONCEPTO: DEP. POR EXCESO DE LLAMADAS, CUENTA DE DEPOSITO: CUENTA UNICA DEL TESORO</t>
  </si>
  <si>
    <t>O14744820002</t>
  </si>
  <si>
    <t>00015011108 DEPOSITO DE EFECTIVO, DEPOSITANTE: CINTYA PEÑALOZASUAREZ, CONCEPTO: DEP. POR EXCESO DE LLAMADAS, CUENTA DE DEPOSITO: CUENTA UNICA DEL TESORO</t>
  </si>
  <si>
    <t>O14744830002</t>
  </si>
  <si>
    <t>00015011108 DEPOSITO DE EFECTIVO, DEPOSITANTE: JOSE ANTONIO ARUQUIPA, CONCEPTO: DEP. POR EXCESO DE LLAMADAS, CUENTA DE DEPOSITO: CUENTA UNICA DEL TESORO</t>
  </si>
  <si>
    <t>O14744840002</t>
  </si>
  <si>
    <t>00015011108 DEPOSITO DE EFECTIVO, DEPOSITANTE: FRANCISCO MACABAPI, CONCEPTO: DEP. POR EXCESO DE LLAMADAS, CUENTA DE DEPOSITO: CUENTA UNICA DEL TESORO</t>
  </si>
  <si>
    <t>O14744850002</t>
  </si>
  <si>
    <t>00015011108 DEPOSITO DE EFECTIVO, DEPOSITANTE: MARIEL GODA AZEBEY, CONCEPTO: DEP. POR EXCESO DE LLAMADAS, CUENTA DE DEPOSITO: CUENTA UNICA DEL TESORO</t>
  </si>
  <si>
    <t>B14746080002</t>
  </si>
  <si>
    <t>00015011108 DEP.DE CHEQ.AJENOS,RET.DE CAM.,CONCEPTO: DEVOLUCION DE RECURSOS,DEP.: MINISTERIO DE GOBIERNO , PROCEDENCIA: BANCO UNION S.A., CHEQUE: 50721, FECHA DE EMISION:03/02/2017</t>
  </si>
  <si>
    <t>B14746420002</t>
  </si>
  <si>
    <t>00099021001 DEP.DE CHEQ.AJENOS,RET.DE CAM.,CONCEPTO: CARMEN ROSA TERAN ALVAREZ,DEP.: BANCO UNION S.A. , PROCEDENCIA: BANCO UNION S.A., CHEQUE: 148166, FECHA DE EMISION:09/02/2017</t>
  </si>
  <si>
    <t>B14746500002</t>
  </si>
  <si>
    <t>00099021001 DEP.DE CHEQ.AJENOS,RET.DE CAM.,CONCEPTO: CAMACHO BALDERRAMA MARIA DEL ROSARIO TERESA,DEP.: BANCO UNION S.A. , PROCEDENCIA: BANCO UNION S.A., CHEQUE: 148167, FECHA DE EMISION:09/02/2017</t>
  </si>
  <si>
    <t>B14746800002</t>
  </si>
  <si>
    <t>00099021001 DEP.DE CHEQ.AJENOS,RET.DE CAM.,CONCEPTO: COMPENSACION MENSUAL COTIZACION,DEP.: FUTURO DE BOLIVIA S.A. AFP , PROCEDENCIA: BANCO DE CREDITO DE BOLIVIA S.A., CHEQUE: 47738, FECHA DE EMISION:08/02/2017</t>
  </si>
  <si>
    <t>B14746810002</t>
  </si>
  <si>
    <t>00099021001 DEP.DE CHEQ.AJENOS,RET.DE CAM.,CONCEPTO: COMPENSACION MENSUAL COTIZACION,DEP.: FUTURO DE BOLIVIA S.A. AFP , PROCEDENCIA: BANCO DE CREDITO DE BOLIVIA S.A., CHEQUE: 47739, FECHA DE EMISION:08/02/2017</t>
  </si>
  <si>
    <t>B14746830002</t>
  </si>
  <si>
    <t>00099021001 DEP.DE CHEQ.AJENOS,RET.DE CAM.,CONCEPTO: COMPENSACION MENSUAL COTIZACION,DEP.: FUTURO DE BOLIVIA S.A. AFP , PROCEDENCIA: BANCO DE CREDITO DE BOLIVIA S.A., CHEQUE: 47740, FECHA DE EMISION:08/02/2017</t>
  </si>
  <si>
    <t>B14746840002</t>
  </si>
  <si>
    <t>00099021001 DEP.DE CHEQ.AJENOS,RET.DE CAM.,CONCEPTO: COMPENSACION MENSUAL COTIZACION,DEP.: FUTURO DE BOLIVIA S.A. AFP , PROCEDENCIA: BANCO DE CREDITO DE BOLIVIA S.A., CHEQUE: 47742, FECHA DE EMISION:08/02/2017</t>
  </si>
  <si>
    <t>B14746850002</t>
  </si>
  <si>
    <t>00099021001 DEP.DE CHEQ.AJENOS,RET.DE CAM.,CONCEPTO: COMPENSACION MENSUAL COTIZACION,DEP.: FUTURO DE BOLIVIA S.A. AFP , PROCEDENCIA: BANCO DE CREDITO DE BOLIVIA S.A., CHEQUE: 47741, FECHA DE EMISION:08/02/2017</t>
  </si>
  <si>
    <t>B14746910002</t>
  </si>
  <si>
    <t>00099021001 DEP.DE CHEQ.AJENOS,RET.DE CAM.,CONCEPTO: FRACCION COMPLEMENTARIA MENSUAL,DEP.: FUTURO DE BOLIVIA S.A. AFP , PROCEDENCIA: BANCO DE CREDITO DE BOLIVIA S.A., CHEQUE: 47743, FECHA DE EMISION:08/02/2017</t>
  </si>
  <si>
    <t>B14747020002</t>
  </si>
  <si>
    <t>00081011105 DEP.DE CHEQ.AJENOS,RET.DE CAM.,CONCEPTO: SALDOS POR ATRIBUTOS FISCALES,DEP.: MINISTERIO DE OBRAS PUBLICAS SERVICIO Y VIVIENDA , PROCEDENCIA: BANCO UNION S.A., CHEQUE: 1995, FECHA DE EMISION:18/01/2017</t>
  </si>
  <si>
    <t>B14747130002</t>
  </si>
  <si>
    <t>00099021001 DEP.DE CHEQ.AJENOS,RET.DE CAM.,CONCEPTO: REVERSION DE FONDOS NO UTILIZADOS,DEP.: SERNAP-MANURIPI , PROCEDENCIA: BANCO UNION S.A., CHEQUE: 1672, FECHA DE EMISION:07/02/2017</t>
  </si>
  <si>
    <t>B14747320002</t>
  </si>
  <si>
    <t>00099021001 DEP.DE CHEQ.AJENOS,RET.DE CAM.,CONCEPTO: AUT. IMPUGNACION TRIBUTARIA-DEVOLUCION INCAPACIDAD TEMP-DIC /2016,DEP.: CAJA PETROLERA DE SALUD , PROCEDENCIA: BANCO UNION S.A., CHEQUE: 10781, FECHA DE EMISION:09/02/2017</t>
  </si>
  <si>
    <t>B14747340002</t>
  </si>
  <si>
    <t>00099021001 DEP.DE CHEQ.AJENOS,RET.DE CAM.,CONCEPTO: H.C. DIPUTADOS-DEVOLUCION INCAPACIDAD TEMP DIC /2016,DEP.: CAJA PETROLERA DE SALUD , PROCEDENCIA: BANCO UNION S.A., CHEQUE: 10783, FECHA DE EMISION:09/02/2017</t>
  </si>
  <si>
    <t>B14747350002</t>
  </si>
  <si>
    <t>00099021001 DEP.DE CHEQ.AJENOS,RET.DE CAM.,CONCEPTO: A.G.E.T.I.C.- DEVOLUCION INCAPACIDAD TEMPORAL-DICIEMBRE/2016,DEP.: CAJA PETROLERA DE SALUD , PROCEDENCIA: BANCO UNION S.A., CHEQUE: 10786, FECHA DE EMISION:09/02/2017</t>
  </si>
  <si>
    <t>O14745950002</t>
  </si>
  <si>
    <t>00099021001 DEPOSITO DE EFECTIVO, DEPOSITANTE: RAMIRO ALEJANDRO LAZARTE LUJAN, CONCEPTO: DOBLE PERCEPCION, CUENTA DE DEPOSITO: CUENTA UNICA DEL TESORO</t>
  </si>
  <si>
    <t>O14746460002</t>
  </si>
  <si>
    <t>00099021001 DEPOSITO DE EFECTIVO, DEPOSITANTE: MIRIAM CONDORI DE LIZARAZU, CONCEPTO: PREVENTIVO 794, CUENTA DE DEPOSITO: CUENTA UNICA DEL TESORO</t>
  </si>
  <si>
    <t>O14746470002</t>
  </si>
  <si>
    <t>00312014401 DEPOSITO DE EFECTIVO, DEPOSITANTE: DANIEL SILES, CONCEPTO: DINAMARCA PREVENTIVO 2827, CUENTA DE DEPOSITO: CUENTA UNICA DEL TESORO</t>
  </si>
  <si>
    <t>O14746520002</t>
  </si>
  <si>
    <t>00312014401 DEPOSITO DE EFECTIVO, DEPOSITANTE: ANA KATHERINE ARIAS, CONCEPTO: DINAMARCA PREVENTIVO 1648, CUENTA DE DEPOSITO: CUENTA UNICA DEL TESORO</t>
  </si>
  <si>
    <t>O14746540002</t>
  </si>
  <si>
    <t>00312014401 DEPOSITO DE EFECTIVO, DEPOSITANTE: ANA KATHERINE ARIAS, CONCEPTO: DINAMARCA PREVENTIVO 1647, CUENTA DE DEPOSITO: CUENTA UNICA DEL TESORO</t>
  </si>
  <si>
    <t>O14746570002</t>
  </si>
  <si>
    <t>00312014401 DEPOSITO DE EFECTIVO, DEPOSITANTE: ANA KATHERINE ARIAS, CONCEPTO: DINAMARCA PREVENTIVO 1646, CUENTA DE DEPOSITO: CUENTA UNICA DEL TESORO</t>
  </si>
  <si>
    <t>O14746610002</t>
  </si>
  <si>
    <t>00312014401 DEPOSITO DE EFECTIVO, DEPOSITANTE: ANA KATERINE ARIAS, CONCEPTO: DINAMARCA PREVENTIVO 246, CUENTA DE DEPOSITO: CUENTA UNICA DEL TESORO</t>
  </si>
  <si>
    <t>O14746620002</t>
  </si>
  <si>
    <t>00312014401 DEPOSITO DE EFECTIVO, DEPOSITANTE: ANA KATHERINE ARIAS, CONCEPTO: DINAMARCA PREVENTIVO 245, CUENTA DE DEPOSITO: CUENTA UNICA DEL TESORO</t>
  </si>
  <si>
    <t>O14747220002</t>
  </si>
  <si>
    <t>00086031101 DEPOSITO DE EFECTIVO, DEPOSITANTE: SERNAP - PAMELA ALVARADO, CONCEPTO: POR REVERSION DE FONDOS NO UTILIZADOS, CUENTA DE DEPOSITO: CUENTA UNICA DEL TESORO</t>
  </si>
  <si>
    <t>O14747240002</t>
  </si>
  <si>
    <t>00099021001 DEPOSITO DE EFECTIVO, DEPOSITANTE: SERNAP - PAMELA ALVARADO, CONCEPTO: POR REVERSION DE FONDOS NO UTILIZADOS, CUENTA DE DEPOSITO: CUENTA UNICA DEL TESORO</t>
  </si>
  <si>
    <t>O14747250002</t>
  </si>
  <si>
    <t>O14747260002</t>
  </si>
  <si>
    <t>00086038007 DEPOSITO DE EFECTIVO, DEPOSITANTE: SERNAP - PAMELA ALVARADO, CONCEPTO: POR REVERSION DE FONDOS NO UTILIZADOS, CUENTA DE DEPOSITO: CUENTA UNICA DEL TESORO</t>
  </si>
  <si>
    <t>O14747270002</t>
  </si>
  <si>
    <t>00086038003 DEPOSITO DE EFECTIVO, DEPOSITANTE: SERNAP - PAMELA ALVARADO, CONCEPTO: POR REVERSION DE FONDOS NO UTILIZADOS, CUENTA DE DEPOSITO: CUENTA UNICA DEL TESORO</t>
  </si>
  <si>
    <t>O14747510002</t>
  </si>
  <si>
    <t>00574012002 DEPOSITO DE EFECTIVO, DEPOSITANTE: LACTEOSBOL- DIONICIO ARCANI RAMOS, CONCEPTO: FONDOS NO UTILIZADOS NURI I/2016 - 15705, CUENTA DE DEPOSITO: CUENTA UNICA DEL TESORO</t>
  </si>
  <si>
    <t>O14747870002</t>
  </si>
  <si>
    <t>00099021001 DEPOSITO DE EFECTIVO, DEPOSITANTE: MARIA DEL CARMEN ALMENDRAS CAMARGO, CONCEPTO: DEVOLUCION POR CONCEPTO DE GASTOS NO RECONOCIDOS POR EL ESTADO, CUENTA DE DEPOSITO: CUENTA UNICA DEL TESORO</t>
  </si>
  <si>
    <t>O14748400002</t>
  </si>
  <si>
    <t>00099021001 DEPOSITO DE EFECTIVO, DEPOSITANTE: JANNETT OPORTO VILLEGAS - INFO RSE, CONCEPTO: DEVOLUCION DE FONDOS POR PAGO EN DEMASIA, CUENTA DE DEPOSITO: CUENTA UNICA DEL TESORO</t>
  </si>
  <si>
    <t>B14751140002</t>
  </si>
  <si>
    <t>00099021001 DEP.DE CHEQ.AJENOS,RET.DE CAM.,CONCEPTO: DEVOLUCION SALDO VIATICOS,DEP.: CONTRALORIA GENERAL DEL ESTADO , PROCEDENCIA: BANCO UNION S.A., CHEQUE: 4928, FECHA DE EMISION:08/02/2017</t>
  </si>
  <si>
    <t>B14751180002</t>
  </si>
  <si>
    <t>00680012001 DEP.DE CHEQ.AJENOS,RET.DE CAM.,CONCEPTO: MULTAS CANADA - CONSULTORES,DEP.: CONTRALORIA GENERAL DEL ESTADO , PROCEDENCIA: BANCO UNION S.A., CHEQUE: 4924, FECHA DE EMISION:07/02/2017</t>
  </si>
  <si>
    <t>B14751260002</t>
  </si>
  <si>
    <t>00680012001 DEP.DE CHEQ.AJENOS,RET.DE CAM.,CONCEPTO: DEVOLUCION SALDO NO UTILIZADO,DEP.: CONTRALORIA GENERAL DEL ESTADO , PROCEDENCIA: BANCO UNION S.A., CHEQUE: 4926, FECHA DE EMISION:08/02/2017</t>
  </si>
  <si>
    <t>B14751300002</t>
  </si>
  <si>
    <t>00099021001 DEP.DE CHEQ.AJENOS,RET.DE CAM.,CONCEPTO: DEVOLUCION SALDO VIATICOS PASAJES,DEP.: CONTRALORIA GENERAL DEL ESTADO , PROCEDENCIA: BANCO UNION S.A., CHEQUE: 4927, FECHA DE EMISION:08/02/2017</t>
  </si>
  <si>
    <t>B14751320002</t>
  </si>
  <si>
    <t>00099021001 DEP.DE CHEQ.AJENOS,RET.DE CAM.,CONCEPTO: DEVOLUCION SALDO VIATICOS,DEP.: CONTRALORIA GENERAL DEL ESTADO , PROCEDENCIA: BANCO UNION S.A., CHEQUE: 4934, FECHA DE EMISION:10/02/2017</t>
  </si>
  <si>
    <t>B14751560002</t>
  </si>
  <si>
    <t>00099021001 DEP.DE CHEQ.AJENOS,RET.DE CAM.,CONCEPTO: COMPENSACION MENSUAL COTIZACION,DEP.: FUTURO DE BOLIVIA S.A. AFP , PROCEDENCIA: BANCO DE CREDITO DE BOLIVIA S.A., CHEQUE: 47744, FECHA DE EMISION:09/02/2017</t>
  </si>
  <si>
    <t>B14751880002</t>
  </si>
  <si>
    <t>00526012001 DEP.DE CHEQ.AJENOS,RET.DE CAM.,CONCEPTO: REVERSION FONDOS EN AVANCE,DEP.: BOLIVIA TV , PROCEDENCIA: BANCO UNION S.A., CHEQUE: 15748, FECHA DE EMISION:10/02/2017</t>
  </si>
  <si>
    <t>O14750090002</t>
  </si>
  <si>
    <t>00576012002 DEPOSITO DE EFECTIVO, DEPOSITANTE: RUBEN LUIS VERA CHOQUE, CONCEPTO: DIFERNECIAS DE SALDOS DE ALMACENES, CUENTA DE DEPOSITO: CUENTA UNICA DEL TESORO</t>
  </si>
  <si>
    <t>O14750690002</t>
  </si>
  <si>
    <t>00099021001 DEPOSITO DE EFECTIVO, DEPOSITANTE: MERY GUTIERREZ MARTINEZ CI. 2356299 LP., CONCEPTO: DOBLE PERCEPCION, CUENTA DE DEPOSITO: CUENTA UNICA DEL TESORO</t>
  </si>
  <si>
    <t>O14750970002</t>
  </si>
  <si>
    <t>00099021001 DEPOSITO DE EFECTIVO, DEPOSITANTE: JAVIER EDUARDO NINA TAPIA, CONCEPTO: DEP DEVOLUCION AGUNALDO DICIEMBRE-2016, CUENTA DE DEPOSITO: CUENTA UNICA DEL TESORO</t>
  </si>
  <si>
    <t>O14751380002</t>
  </si>
  <si>
    <t>00015011108 DEPOSITO DE EFECTIVO, DEPOSITANTE: REMY BEATRIZ CHIPANA HUARINA, CONCEPTO: DEVOLUCION DE FONDOS EN AVANCE C-31 4066, CUENTA DE DEPOSITO: CUENTA UNICA DEL TESORO</t>
  </si>
  <si>
    <t>O14751430002</t>
  </si>
  <si>
    <t>00574012002 DEPOSITO DE EFECTIVO, DEPOSITANTE: JENRY MAX SILVESTRE VILLAFUERTE, CONCEPTO: DEVOLUCION DESCARGO DE FONDOS EN AVANCE, CUENTA DE DEPOSITO: CUENTA UNICA DEL TESORO</t>
  </si>
  <si>
    <t>O14751510002</t>
  </si>
  <si>
    <t>00015011108 DEPOSITO DE EFECTIVO, DEPOSITANTE: DENIS POMA GUTIERREZ, CONCEPTO: CONSUMO EXCEDENTE DE TELEFONO, CUENTA DE DEPOSITO: CUENTA UNICA DEL TESORO</t>
  </si>
  <si>
    <t>O14751550002</t>
  </si>
  <si>
    <t>00099021001 DEPOSITO DE EFECTIVO, DEPOSITANTE: ZORKA MERCADO ALVAREZ, CONCEPTO: REVERSION SUELDO MES ENERO 2017, CUENTA DE DEPOSITO: CUENTA UNICA DEL TESORO</t>
  </si>
  <si>
    <t>O14752040002</t>
  </si>
  <si>
    <t>00099021001 DEPOSITO DE EFECTIVO, DEPOSITANTE: LA VITALICIA SEGUROS Y REASEGUROS DE VIDA S.A., CONCEPTO: DEVOLUCION DE CC NO COBRADO OCTUBRE 2016, CUENTA DE DEPOSITO: CUENTA UNICA DEL TESORO</t>
  </si>
  <si>
    <t>O14752140002</t>
  </si>
  <si>
    <t>00099021001 DEPOSITO DE EFECTIVO, DEPOSITANTE: JOSEFINA CALDERON RIVERA, CONCEPTO: DEP. POR LLAMADAS TELEFONICAS INJUSTIFICADAS SEGUN MEMORANDUM ATT-DAF-M LP-88/2017, CUENTA DE DEPOSITO: CUENTA UNICA DEL TESORO</t>
  </si>
  <si>
    <t>O14752600002</t>
  </si>
  <si>
    <t>00292032001 DEPOSITO DE EFECTIVO, DEPOSITANTE: VIAS BOLIVIA ORLANDO DANIEL VIAMONT ROJAS, CONCEPTO: OTROS INGRESOS, CUENTA DE DEPOSITO: CUENTA UNICA DEL TESORO</t>
  </si>
  <si>
    <t>O14752660002</t>
  </si>
  <si>
    <t>00099021001 DEPOSITO DE EFECTIVO, DEPOSITANTE: LORENA INDIRA APAZA CORONEL, CONCEPTO: DEVOLUCION DE FONDOS NO UTILIZADOS PREVENTIVO Nº 1615, CUENTA DE DEPOSITO: CUENTA UNICA DEL TESORO</t>
  </si>
  <si>
    <t>O14752720002</t>
  </si>
  <si>
    <t>00099021001 DEPOSITO DE EFECTIVO, DEPOSITANTE: LORENA INDIRA APAZA CORONEL, CONCEPTO: DEVOLUCION DE FONDOS NO UTILIZADOS PREVENTIVO Nº 1784, CUENTA DE DEPOSITO: CUENTA UNICA DEL TESORO</t>
  </si>
  <si>
    <t>O14752960002</t>
  </si>
  <si>
    <t>00099021001 DEPOSITO DE EFECTIVO, DEPOSITANTE: GRAL EDWIN A. DE LA FUENTE JERIA, CONCEPTO: DEVOLUCION VIATICOS GESTION 2016 C31-848 C31-953, CUENTA DE DEPOSITO: CUENTA UNICA DEL TESORO</t>
  </si>
  <si>
    <t>O14752970002</t>
  </si>
  <si>
    <t>00099021001 DEPOSITO DE EFECTIVO, DEPOSITANTE: GRAL EDWIN A. DE LA FUENTE JERIA, CONCEPTO: DEVOLUCION VIATICOS GESTION 2015 C31-393; C31-853;C31-1307, CUENTA DE DEPOSITO: CUENTA UNICA DEL TESORO</t>
  </si>
  <si>
    <t>O14753900002</t>
  </si>
  <si>
    <t>00016071101 DEPOSITO DE EFECTIVO, DEPOSITANTE: BETTY FLORES CAMACHO, CONCEPTO: DEVOLUCION POR FONDOS EN AVANCE, CUENTA DE DEPOSITO: CUENTA UNICA DEL TESORO</t>
  </si>
  <si>
    <t>B14755510002</t>
  </si>
  <si>
    <t>00660012006 DEP.DE CHEQ.AJENOS,RET.DE CAM.,CONCEPTO: DEVOLUCION DE VIATICOS GESTION 2016,DEP.: ORGANO JUDICIAL - DTO CBBA , PROCEDENCIA: BANCO UNION S.A., CHEQUE: 2771, FECHA DE EMISION:08/02/2017</t>
  </si>
  <si>
    <t>B14755530002</t>
  </si>
  <si>
    <t>00660012006 DEP.DE CHEQ.AJENOS,RET.DE CAM.,CONCEPTO: DEVOLUCION EXCEDENTE DE LLAMADAS DICIEMBRE 2016,DEP.: ORGANO JUDICIAL - DTO CBBA , PROCEDENCIA: BANCO UNION S.A., CHEQUE: 2770, FECHA DE EMISION:08/02/2017</t>
  </si>
  <si>
    <t>B14755650002</t>
  </si>
  <si>
    <t>00099021001 DEP.DE CHEQ.AJENOS,RET.DE CAM.,CONCEPTO: CABALLERO VEGA ESTHER ROSSE MARY,DEP.: BANCO UNION S.A. , PROCEDENCIA: BANCO UNION S.A., CHEQUE: 148175, FECHA DE EMISION:13/02/2017</t>
  </si>
  <si>
    <t>B14755670002</t>
  </si>
  <si>
    <t>00099021001 DEP.DE CHEQ.AJENOS,RET.DE CAM.,CONCEPTO: CALVI LOBATON CARMEN CELIDA,DEP.: BANCO UNION S.A. , PROCEDENCIA: BANCO UNION S.A., CHEQUE: 148176, FECHA DE EMISION:13/02/2017</t>
  </si>
  <si>
    <t>B14756120002</t>
  </si>
  <si>
    <t>00373024101 DEP.DE CHEQ.AJENOS,RET.DE CAM.,CONCEPTO: FONDO INDIGENA-DEVOLUCION INCAPACIDAD TEMP - DIC/2016,DEP.: CAJA PETROLERA DE SALUD , PROCEDENCIA: BANCO UNION S.A., CHEQUE: 10782, FECHA DE EMISION:13/02/2017</t>
  </si>
  <si>
    <t>O14756390002</t>
  </si>
  <si>
    <t>00099021001 DEPOSITO DE EFECTIVO, DEPOSITANTE: JALMAR CRISTOBAL DELGADILLO AGUADA, CONCEPTO: DEVOLUCION POR CONCEPTO DE VIATICOS, CUENTA DE DEPOSITO: CUENTA UNICA DEL TESORO</t>
  </si>
  <si>
    <t>O14756600002</t>
  </si>
  <si>
    <t>00513072001 DEPOSITO DE EFECTIVO, DEPOSITANTE: DUNIA PORRES CARPIO, CONCEPTO: REPOSICION IMPOSITIVA, CUENTA DE DEPOSITO: CUENTA UNICA DEL TESORO</t>
  </si>
  <si>
    <t>O14757100002</t>
  </si>
  <si>
    <t>00099021001 DEPOSITO DE EFECTIVO, DEPOSITANTE: LUCY MONASTERIOS QUISPE CI. 4321669LP, CONCEPTO: DEVOLUCION, CUENTA DE DEPOSITO: CUENTA UNICA DEL TESORO</t>
  </si>
  <si>
    <t>O14757150002</t>
  </si>
  <si>
    <t>00099021001 DEPOSITO DE EFECTIVO, DEPOSITANTE: EFRAIN GRISOLOGO MACHICADO RAMOS, CONCEPTO: REVERSION SIGMA, CUENTA DE DEPOSITO: CUENTA UNICA DEL TESORO</t>
  </si>
  <si>
    <t>O14757170002</t>
  </si>
  <si>
    <t>00099021001 DEPOSITO DE EFECTIVO, DEPOSITANTE: MARIO CARVAJAL LOZANO, CONCEPTO: DEVOLUCION POR OBSERVACION EMB. MARIO CARVAJAL LOZANO, EMBAJADA DE BOLIVIA EN BOGOTA - COLOMBIA, CUENTA DE DEPOSITO: CUENTA UNICA DEL TESORO</t>
  </si>
  <si>
    <t>O14757210002</t>
  </si>
  <si>
    <t>00099021001 DEPOSITO DE EFECTIVO, DEPOSITANTE: SARA SANTOS YUGAR, CONCEPTO: REV. SALDO NO EJECUTADO DE TELEF. DEL MES DE ENERO DEL CENTRO GRAL. DE MANT. DE MATERIAL BELICO III, CUENTA DE DEPOSITO: CUENTA UNICA DEL TESORO</t>
  </si>
  <si>
    <t>O14757320002</t>
  </si>
  <si>
    <t>00099021001 DEPOSITO DE EFECTIVO, DEPOSITANTE: MARIO ERWIN MEDINA ORDOÑEZ, CONCEPTO: DEVOLUCION DE SALARIO MES DE ENERO 2017, CUENTA DE DEPOSITO: CUENTA UNICA DEL TESORO</t>
  </si>
  <si>
    <t>B14759230002</t>
  </si>
  <si>
    <t>00526012001 DEP.DE CHEQ.AJENOS,RET.DE CAM.,CONCEPTO: DEVOLUCION IVA FACTURA NO DECLARADA,DEP.: BOLIVIATV , PROCEDENCIA: BANCO UNION S.A., CHEQUE: 15750, FECHA DE EMISION:10/02/2017</t>
  </si>
  <si>
    <t>B14759250002</t>
  </si>
  <si>
    <t>00526012001 DEP.DE CHEQ.AJENOS,RET.DE CAM.,CONCEPTO: DEVOLUCION REFRIGERIO STC.,DEP.: BOLIVIA TV , PROCEDENCIA: BANCO UNION S.A., CHEQUE: 15749, FECHA DE EMISION:10/02/2017</t>
  </si>
  <si>
    <t>B14760420002</t>
  </si>
  <si>
    <t>00070011102 DEP.DE CHEQ.AJENOS,RET.DE CAM.,CONCEPTO: DEVOLUCION RECURSOS,DEP.: MINISTERIO DE TRABAJO , PROCEDENCIA: BANCO UNION S.A., CHEQUE: 7896, FECHA DE EMISION:01/02/2017</t>
  </si>
  <si>
    <t>B14760460002</t>
  </si>
  <si>
    <t>00046021108 DEP.DE CHEQ.AJENOS,RET.DE CAM.,CONCEPTO: PAGO HABERES DE LA ESCUELA DE SALUD COCHABAMBA,DEP.: MINISTERIO DE SALUD , PROCEDENCIA: BANCO UNION S.A., CHEQUE: 2384, FECHA DE EMISION:09/02/2017</t>
  </si>
  <si>
    <t>B14760510002</t>
  </si>
  <si>
    <t>00099021001 DEP.DE CHEQ.AJENOS,RET.DE CAM.,CONCEPTO: DEVOLUCION COTIZACION EXCESO,DEP.: FUTURO DE BOLIVIA SA AFP , PROCEDENCIA: BANCO DE CREDITO DE BOLIVIA S.A., CHEQUE: 47757, FECHA DE EMISION:13/02/2017</t>
  </si>
  <si>
    <t>B14760530002</t>
  </si>
  <si>
    <t>00099021001 DEP.DE CHEQ.AJENOS,RET.DE CAM.,CONCEPTO: REEMBOLSO SUBSIDIO INCAPACIDAD TEMPORAL,DEP.: CONTRALORIA GENERAL DEL ESTADO , PROCEDENCIA: BANCO NACIONAL DE BOLIVIA S.A., CHEQUE: 6065849, FECHA DE EMISION:26/01/2017</t>
  </si>
  <si>
    <t>B14760540002</t>
  </si>
  <si>
    <t>00099021001 DEP.DE CHEQ.AJENOS,RET.DE CAM.,CONCEPTO: COMPENSACION MENSUAL DE COTIZACION,DEP.: FUTURO DE BOLIVIA SA SFP , PROCEDENCIA: BANCO DE CREDITO DE BOLIVIA S.A., CHEQUE: 47761, FECHA DE EMISION:13/02/2017</t>
  </si>
  <si>
    <t>B14760600002</t>
  </si>
  <si>
    <t>00099021001 DEP.DE CHEQ.AJENOS,RET.DE CAM.,CONCEPTO: DEVOLUCION COBROS INDEBIDOS GRUPO 9 COMPROBANTE 26,DEP.: SENASIR , PROCEDENCIA: BANCO UNION S.A., CHEQUE: 7354, FECHA DE EMISION:08/02/2017</t>
  </si>
  <si>
    <t>B14760620002</t>
  </si>
  <si>
    <t>00099021001 DEP.DE CHEQ.AJENOS,RET.DE CAM.,CONCEPTO: DEVOLUCION COBRO INDEBIDO GRUPO 8 COMPROBANTE 25,DEP.: SENASIR , PROCEDENCIA: BANCO UNION S.A., CHEQUE: 7329, FECHA DE EMISION:01/02/2017</t>
  </si>
  <si>
    <t>O14759570002</t>
  </si>
  <si>
    <t>00099021001 DEPOSITO DE EFECTIVO, DEPOSITANTE: WILSON GALINDO SOLIZ, CONCEPTO: COMPRA SOAT SEGURO PARA VEHICULOS, CUENTA DE DEPOSITO: CUENTA UNICA DEL TESORO</t>
  </si>
  <si>
    <t>O14759740002</t>
  </si>
  <si>
    <t>00099021001 DEPOSITO DE EFECTIVO, DEPOSITANTE: MIGUEL ANTONIO RIVEROS UGARTE, CONCEPTO: REVERSION 13% POR CONCEPTO VIATICOS CAMBIO DE DESTINO, CUENTA DE DEPOSITO: CUENTA UNICA DEL TESORO</t>
  </si>
  <si>
    <t>O14760190002</t>
  </si>
  <si>
    <t>00590012001 DEPOSITO DE EFECTIVO, DEPOSITANTE: DAGMAR TORRICO DURAN, CONCEPTO: REVERSION DE LA PLANILLA DE SUELDOS EVENTUALES DEL MES DE ENERO Nº 59002, CUENTA DE DEPOSITO: CUENTA UNICA DEL TESORO</t>
  </si>
  <si>
    <t>O14760240002</t>
  </si>
  <si>
    <t>00590012001 DEPOSITO DE EFECTIVO, DEPOSITANTE: DAGMAR TORRICO DURAN-VERONICA ERGUETA SOLIZ, CONCEPTO: REPOSICION DE LA MULTA GENERADA POR EL MINISTERIO DE TRABAJO PAGO DE FINIQUITO SRA JANETT IBAÑEZ O., CUENTA DE DEPOSITO: CUENTA UNICA DEL TESORO</t>
  </si>
  <si>
    <t>O14760330002</t>
  </si>
  <si>
    <t>00047261101 DEPOSITO DE EFECTIVO, DEPOSITANTE: JESUS MENDOZA GALARZA, CONCEPTO: DEVOLUCION POR GASTOS DE ALIMENTACION Y OTROS, CUENTA DE DEPOSITO: CUENTA UNICA DEL TESORO</t>
  </si>
  <si>
    <t>O14760350002</t>
  </si>
  <si>
    <t>00099021001 DEPOSITO DE EFECTIVO, DEPOSITANTE: JESUS MENDOZA GALARZA, CONCEPTO: DEVOLUCION DE DINEROS GASTOS POR ALIMENTO, CUENTA DE DEPOSITO: CUENTA UNICA DEL TESORO</t>
  </si>
  <si>
    <t>O14760580002</t>
  </si>
  <si>
    <t>00342012001 DEPOSITO DE EFECTIVO, DEPOSITANTE: ROSSE MARY FUNES MORALES CI 3431385, CONCEPTO: DEVOLUCION FONDOS EN AVANCE, CUENTA DE DEPOSITO: CUENTA UNICA DEL TESORO</t>
  </si>
  <si>
    <t>O14760630002</t>
  </si>
  <si>
    <t>00099021001 DEPOSITO DE EFECTIVO, DEPOSITANTE: SERVICIO NAL. DE SISTEMA DEL REPARTO, CONCEPTO: DEVOLUCION DEL PAGO UNICO, CUENTA DE DEPOSITO: CUENTA UNICA DEL TESORO</t>
  </si>
  <si>
    <t>O14760660002</t>
  </si>
  <si>
    <t>O14761700002</t>
  </si>
  <si>
    <t>00290062001 DEPOSITO DE EFECTIVO, DEPOSITANTE: SERVICIOS Y COMERCIO DE JUAN CARLOS DEL CASTILLO, CONCEPTO: POR MULTA AL TIEMPO DE ENTREGA DE MAT, CUENTA DE DEPOSITO: CUENTA UNICA DEL TESORO</t>
  </si>
  <si>
    <t>O14761710002</t>
  </si>
  <si>
    <t>00290062001 DEPOSITO DE EFECTIVO, DEPOSITANTE: SERVICIOS Y COMERCIO DE JUAN CARLOS DEL CASTILLO, CONCEPTO: POR MULTA AL TIEMPO DE ENTREGA DE MAT., CUENTA DE DEPOSITO: CUENTA UNICA DEL TESORO</t>
  </si>
  <si>
    <t>O14761760002</t>
  </si>
  <si>
    <t>00099021001 DEPOSITO DE EFECTIVO, DEPOSITANTE: ANGELICA JAUREGUI GUTIERREZ VDA. DE SALAS, CONCEPTO: DEVOLUCION, CUENTA DE DEPOSITO: CUENTA UNICA DEL TESORO</t>
  </si>
  <si>
    <t>O14761820002</t>
  </si>
  <si>
    <t>00046024204 DEPOSITO DE EFECTIVO, DEPOSITANTE: RENAN TORRICO, CONCEPTO: EVENTO DAKAR 2017 - MINISTERIO DE SALUD, CUENTA DE DEPOSITO: CUENTA UNICA DEL TESORO</t>
  </si>
  <si>
    <t>O14762180002</t>
  </si>
  <si>
    <t>00099021001 DEPOSITO DE EFECTIVO, DEPOSITANTE: LORENA INDIRA APAZA CORONEL- SERNAP, CONCEPTO: DEVOLUCION DE FONDOS NO UTILIZADOS PREVENTIVO Nº 2600, CUENTA DE DEPOSITO: CUENTA UNICA DEL TESORO</t>
  </si>
  <si>
    <t>B14763730002</t>
  </si>
  <si>
    <t>00287104309 DEP.DE CHEQ.AJENOS,RET.DE CAM.,CONCEPTO: DEVOLUCION DE RECURSOS PROY. FPS-0700003498,3499,3500,3501 POR RESOLUCION DE CONTRATO,DEP.: FPS-OFICINA CENTRAL , PROCEDENCIA: BANCO UNION S.A., CHEQUE: 383, FECHA DE EMISION:30/01/2017</t>
  </si>
  <si>
    <t>B14764500002</t>
  </si>
  <si>
    <t>00099021001 DEP.DE CHEQ.AJENOS,RET.DE CAM.,CONCEPTO: DEPÓSITO SUBSIDIO INCAPACIDAD TEMPORAL CSBP,DEP.: CONTRALORIA GENERAL DEL ESTADO , PROCEDENCIA: BANCO UNION S.A., CHEQUE: 4943, FECHA DE EMISION:13/02/2017</t>
  </si>
  <si>
    <t>B14764650002</t>
  </si>
  <si>
    <t>00099021001 DEP.DE CHEQ.AJENOS,RET.DE CAM.,CONCEPTO: DEVOLUCION COTIZACION EXCESO,DEP.: FUTURO DE BOLIVIA S.A. AFP , PROCEDENCIA: BANCO DE CREDITO DE BOLIVIA S.A., CHEQUE: 47886, FECHA DE EMISION:15/02/2017</t>
  </si>
  <si>
    <t>B14764660002</t>
  </si>
  <si>
    <t>00099021001 DEP.DE CHEQ.AJENOS,RET.DE CAM.,CONCEPTO: DEVOLUCION COTIZACION EXCESO EMP,DEP.: FUTURO DE BOLIVIA S.A. AFP , PROCEDENCIA: BANCO DE CREDITO DE BOLIVIA S.A., CHEQUE: 47885, FECHA DE EMISION:15/02/2017</t>
  </si>
  <si>
    <t>O14764410002</t>
  </si>
  <si>
    <t>00015011108 DEPOSITO DE EFECTIVO, DEPOSITANTE: MINISTERIO DE GOBIERNO, CONCEPTO: POR EXCESO DE CONSUMO DE TELEFONO CELULAR, CUENTA DE DEPOSITO: CUENTA UNICA DEL TESORO</t>
  </si>
  <si>
    <t>O14765310002</t>
  </si>
  <si>
    <t>00099021001 DEPOSITO DE EFECTIVO, DEPOSITANTE: XIMENA QUISPE CALLE, CONCEPTO: DEVOLUCION DE DOS DUODECIMAS DE AGUINALDO, CUENTA DE DEPOSITO: CUENTA UNICA DEL TESORO</t>
  </si>
  <si>
    <t>O14765390002</t>
  </si>
  <si>
    <t>00099021001 DEPOSITO DE EFECTIVO, DEPOSITANTE: JOSEFINA NUÑEZ MURILLO VDA DE RADA, CONCEPTO: DEVOLUCION DE RENTAS E INTERESES, CUENTA DE DEPOSITO: CUENTA UNICA DEL TESORO</t>
  </si>
  <si>
    <t>O14765520002</t>
  </si>
  <si>
    <t>00099021001 DEPOSITO DE EFECTIVO, DEPOSITANTE: ALVARO MAX CASTILLO LANDA, CONCEPTO: DIFERENCIA EN EXCESO AGUINALDO, CUENTA DE DEPOSITO: CUENTA UNICA DEL TESORO</t>
  </si>
  <si>
    <t>O14765710002</t>
  </si>
  <si>
    <t>00099018023 DEPOSITO DE EFECTIVO, DEPOSITANTE: MINISTERIO DE SALUD-RICHARD ENRIQUEZ CALDERON, CONCEPTO: DEVOLUCION PAR-VIPFE-RECON-FDO SOCIAL CENTRAL BOLIVIA CANADA 1997 5974, CUENTA DE DEPOSITO: CUENTA UNICA DEL TESORO</t>
  </si>
  <si>
    <t>B14768130002</t>
  </si>
  <si>
    <t>00099021001 DEP.DE CHEQ.AJENOS,RET.DE CAM.,CONCEPTO: REVERSION AL PREVENTIVO Nº 2022 POR INCUMPLIMIENTO DE PLAZO DE ENTREGA DE SERVIDOR DE ALMACENAMIENTO,DEP.: GUEIZAR ROMANE OROS - QUOTEC SRL.</t>
  </si>
  <si>
    <t>B14768470002</t>
  </si>
  <si>
    <t>00099021001 DEP.DE CHEQ.AJENOS,RET.DE CAM.,CONCEPTO: DIAZ CENTELLAS HILARION,DEP.: BANCO UNION S.A. , PROCEDENCIA: BANCO UNION S.A., CHEQUE: 148182, FECHA DE EMISION:16/02/2017</t>
  </si>
  <si>
    <t>B14768480002</t>
  </si>
  <si>
    <t>00099021001 DEP.DE CHEQ.AJENOS,RET.DE CAM.,CONCEPTO: GONZALES RAMIREZ DE MENDEZ NANCY VICTORIA,DEP.: BANCO UNION S.A. , PROCEDENCIA: BANCO UNION S.A., CHEQUE: 148183, FECHA DE EMISION:16/02/2017</t>
  </si>
  <si>
    <t>B14768490002</t>
  </si>
  <si>
    <t>00099021001 DEP.DE CHEQ.AJENOS,RET.DE CAM.,CONCEPTO: SUAREZ BARRIENTOS EDUARDO LUIS,DEP.: BANCO UNION S.A. , PROCEDENCIA: BANCO UNION S.A., CHEQUE: 148181, FECHA DE EMISION:16/02/2017</t>
  </si>
  <si>
    <t>B14768500002</t>
  </si>
  <si>
    <t>00099021001 DEP.DE CHEQ.AJENOS,RET.DE CAM.,CONCEPTO: MAMANI RAMIREZ MARIA PAULINA,DEP.: BANCO UNION S.A. , PROCEDENCIA: BANCO UNION S.A., CHEQUE: 148180, FECHA DE EMISION:16/02/2017</t>
  </si>
  <si>
    <t>B14768520002</t>
  </si>
  <si>
    <t>00099021001 DEP.DE CHEQ.AJENOS,RET.DE CAM.,CONCEPTO: MEJIA IVONNE MARLENE JORDAN DE,DEP.: BANCO UNION S.A. , PROCEDENCIA: BANCO UNION S.A., CHEQUE: 148179, FECHA DE EMISION:16/02/2017</t>
  </si>
  <si>
    <t>B14768560002</t>
  </si>
  <si>
    <t>00099021001 DEP.DE CHEQ.AJENOS,RET.DE CAM.,CONCEPTO: AYDDE MAMANI COLQUE,DEP.: BANCO UNION S.A. , PROCEDENCIA: BANCO UNION S.A., CHEQUE: 148178, FECHA DE EMISION:16/02/2017</t>
  </si>
  <si>
    <t>B14768570002</t>
  </si>
  <si>
    <t>00099021001 DEP.DE CHEQ.AJENOS,RET.DE CAM.,CONCEPTO: MAMANI FERNANDEZ JANET MIRIAN,DEP.: BANCO UNION S.A. , PROCEDENCIA: BANCO UNION S.A., CHEQUE: 148177, FECHA DE EMISION:16/02/2017</t>
  </si>
  <si>
    <t>B14768760002</t>
  </si>
  <si>
    <t>00099021001 DEP.DE CHEQ.AJENOS,RET.DE CAM.,CONCEPTO: DEVELUCION DE RECURSOS,DEP.: GOBIERNO AUTONOMO MUNICIPAL DE CARANAVI , PROCEDENCIA: BANCO UNION S.A., CHEQUE: 8585, FECHA DE EMISION:15/02/2017</t>
  </si>
  <si>
    <t>O14767720002</t>
  </si>
  <si>
    <t>00574012002 DEPOSITO DE EFECTIVO, DEPOSITANTE: LACTEOSBOL, CONCEPTO: DEVOLUCION FONDOS EN AVANCE, CUENTA DE DEPOSITO: CUENTA UNICA DEL TESORO</t>
  </si>
  <si>
    <t>O14768090002</t>
  </si>
  <si>
    <t>00099021001 DEPOSITO DE EFECTIVO, DEPOSITANTE: SABINO FLORENCIO QUISPE CONDORI CI. 3373269 LP, CONCEPTO: REVERSION POR COBRO DE BONO FRONTERA, CUENTA DE DEPOSITO: CUENTA UNICA DEL TESORO</t>
  </si>
  <si>
    <t>O14768120002</t>
  </si>
  <si>
    <t>00099021001 DEPOSITO DE EFECTIVO, DEPOSITANTE: ALVARO MARCO ANTONIO CABA OLIVAREZ C.I.2377522 LP, CONCEPTO: CITE:MEFP/VTCP/DGPOT/UAIS-CPI/N°030/2016 REGULARIZACION SEPTIEMBRE-OCTUBRE-NOVIEMBRE 2016, CUENTA DE DEPOSITO: CUENTA UNICA DEL TESORO</t>
  </si>
  <si>
    <t>O14768250002</t>
  </si>
  <si>
    <t>00099021001 DEPOSITO DE EFECTIVO, DEPOSITANTE: TRAMA- DE FERNANDO RUDYARD PAREDEZ CABRERA, CONCEPTO: DEVOLUCION, CUENTA DE DEPOSITO: CUENTA UNICA DEL TESORO</t>
  </si>
  <si>
    <t>O14769160002</t>
  </si>
  <si>
    <t>00099021001 DEPOSITO DE EFECTIVO, DEPOSITANTE: IRENE BALLADARES VELASQUEZ, CONCEPTO: DEVOLUCION AL SENASIR COACTIVO SOCIAL, CUENTA DE DEPOSITO: CUENTA UNICA DEL TESORO</t>
  </si>
  <si>
    <t>O14769380002</t>
  </si>
  <si>
    <t>00099021001 DEPOSITO DE EFECTIVO, DEPOSITANTE: MARIO ALEJANDRO ARIAS URIA, CONCEPTO: DEVOLUCION DE MULTAS NO DESCONTADAS POR CONSULTORIA POR PRODUCTO MEFP (3201), CUENTA DE DEPOSITO: CUENTA UNICA DEL TESORO</t>
  </si>
  <si>
    <t>O14769400002</t>
  </si>
  <si>
    <t>00099021001 DEPOSITO DE EFECTIVO, DEPOSITANTE: MARIO ALEJANDRO ARIAS URIA, CONCEPTO: DEVOLUCION DE MULTAS NO DESCONTADAS POR CONSULTORIA POR PRODUCTO PREVENTIVO 3240, CUENTA DE DEPOSITO: CUENTA UNICA DEL TESORO</t>
  </si>
  <si>
    <t>O14769650002</t>
  </si>
  <si>
    <t>00132052001 DEPOSITO DE EFECTIVO, DEPOSITANTE: EEPS- SEDEM, CONCEPTO: DEVOLUCION DE FONDOS EN AVANCE SALDO, CUENTA DE DEPOSITO: CUENTA UNICA DEL TESORO</t>
  </si>
  <si>
    <t>O14769660002</t>
  </si>
  <si>
    <t>00132062001 DEPOSITO DE EFECTIVO, DEPOSITANTE: PROMIEL - SEDEM, CONCEPTO: DEVOLUCION SALDO FONDOS EN AVANCE, CUENTA DE DEPOSITO: CUENTA UNICA DEL TESORO</t>
  </si>
  <si>
    <t>O14769850002</t>
  </si>
  <si>
    <t>00099021001 DEPOSITO DE EFECTIVO, DEPOSITANTE: MARTHA CAROLINA ESPINOZA TORRES, CONCEPTO: DOS DUODECIMAS DE AGUINALDO DE BETTY ROSA TORRES HERRERA DE ESPINOZA, CUENTA DE DEPOSITO: CUENTA UNICA DEL TESORO</t>
  </si>
  <si>
    <t>B14771710002</t>
  </si>
  <si>
    <t>00130012001 DEP.DE CHEQ.AJENOS,RET.DE CAM.,CONCEPTO: PAGO DE INTERES ORDINARIO CUOTA 84,DEP.: COMERMIN , PROCEDENCIA: BANCO MERCANTIL SANTA CRUZ SA., CHEQUE: 7233, FECHA DE EMISION:15/02/2017</t>
  </si>
  <si>
    <t>B14771720002</t>
  </si>
  <si>
    <t>00130012001 DEP.DE CHEQ.AJENOS,RET.DE CAM.,CONCEPTO: PAGO DE CAPITAL CUOTA 84,DEP.: COMERMIN , PROCEDENCIA: BANCO MERCANTIL SANTA CRUZ SA., CHEQUE: 7232, FECHA DE EMISION:15/02/2017</t>
  </si>
  <si>
    <t>B14772210002</t>
  </si>
  <si>
    <t>00291012006 DEP.DE CHEQ.AJENOS,RET.DE CAM.,CONCEPTO: KAREN TERESA BALCAZAR CRONENBOLD,DEP.: BANCO UNION S.A. , PROCEDENCIA: BANCO UNION S.A., CHEQUE: 148186, FECHA DE EMISION:17/02/2017</t>
  </si>
  <si>
    <t>B14772610002</t>
  </si>
  <si>
    <t>00099021001 DEP.DE CHEQ.AJENOS,RET.DE CAM.,CONCEPTO: DEVOLUCION DE PASAJES AEREOS NO UTILIZADOS DE LA EMPRESA BOA,DEP.: MINISTERIO DE EDUCACION , PROCEDENCIA: BANCO UNION S.A., CHEQUE: 20652, FECHA DE EMISION:16/02/2017</t>
  </si>
  <si>
    <t>B14772750002</t>
  </si>
  <si>
    <t>00099021001 DEP.DE CHEQ.AJENOS,RET.DE CAM.,CONCEPTO: DEVOLUCION COTIZACION EXCESO,DEP.: FUTURO DE BOLIVIA SA AFP , PROCEDENCIA: BANCO DE CREDITO DE BOLIVIA S.A., CHEQUE: 47917, FECHA DE EMISION:17/02/2017</t>
  </si>
  <si>
    <t>B14772760002</t>
  </si>
  <si>
    <t>00099021001 DEP.DE CHEQ.AJENOS,RET.DE CAM.,CONCEPTO: DEVOLUCION COTIZACION EXCESO,DEP.: FUTURO DE BOLIVIA AFP , PROCEDENCIA: BANCO DE CREDITO DE BOLIVIA S.A., CHEQUE: 47916, FECHA DE EMISION:17/02/2017</t>
  </si>
  <si>
    <t>O14772110002</t>
  </si>
  <si>
    <t>00099021001 DEPOSITO DE EFECTIVO, DEPOSITANTE: EDUARDO LUIS ROJAS MERCADO, CONCEPTO: DEVOLUCION HABER INDEBIDO MES ENERO/17, CUENTA DE DEPOSITO: CUENTA UNICA DEL TESORO</t>
  </si>
  <si>
    <t>O14772140002</t>
  </si>
  <si>
    <t>00099021001 DEPOSITO DE EFECTIVO, DEPOSITANTE: CEFERINO MARTIN CHOQUE ARUQUIPA, CONCEPTO: DEVOLUCION POR CONCEPTO DE MULTA, CUENTA DE DEPOSITO: CUENTA UNICA DEL TESORO</t>
  </si>
  <si>
    <t>O14773800002</t>
  </si>
  <si>
    <t>00132052001 DEPOSITO DE EFECTIVO, DEPOSITANTE: WILMA PACHECO SORIA - SEDEM, CONCEPTO: DEVOLUCION MONTO PASAJES, CUENTA DE DEPOSITO: CUENTA UNICA DEL TESORO</t>
  </si>
  <si>
    <t>O14774560002</t>
  </si>
  <si>
    <t>00015011108 DEPOSITO DE EFECTIVO, DEPOSITANTE: MIN. GOB. MARITZA SANJINES CESPEDES, CONCEPTO: EXCESO DE LIMITE DE CONSUMO DE LLAMADAS A CELULAR, CUENTA DE DEPOSITO: CUENTA UNICA DEL TESORO</t>
  </si>
  <si>
    <t>O14774580002</t>
  </si>
  <si>
    <t>00015011108 DEPOSITO DE EFECTIVO, DEPOSITANTE: MIN. GOB. JORGE E. RENDON LAIME, CONCEPTO: EXCESO DE LIMITE DE CONSUMO DE LLAMADAS A CELULAR, CUENTA DE DEPOSITO: CUENTA UNICA DEL TESORO</t>
  </si>
  <si>
    <t>O14774620002</t>
  </si>
  <si>
    <t>00015011108 DEPOSITO DE EFECTIVO, DEPOSITANTE: MIN. GOB. JORGE ESTEBAN RENDON LAIME, CONCEPTO: EXCESO DE LIMITE DE CONSUMO DE LLAMADAS A CELULAR, CUENTA DE DEPOSITO: CUENTA UNICA DEL TESORO</t>
  </si>
  <si>
    <t>O14774650002</t>
  </si>
  <si>
    <t>00015011108 DEPOSITO DE EFECTIVO, DEPOSITANTE: MIN. GOB. MARITZA SANJINES CESPEDES, CONCEPTO: EXCESO DE LLAMADAS DE CONSUMO DE LLAMADAS A CELULAR, CUENTA DE DEPOSITO: CUENTA UNICA DEL TESORO</t>
  </si>
  <si>
    <t>O14774660002</t>
  </si>
  <si>
    <t>00099021001 DEPOSITO DE EFECTIVO, DEPOSITANTE: OVANDO PALZA PABLO ALEJANDRO, CONCEPTO: DEVOLUCION DE AGUINALDO 2016, CUENTA DE DEPOSITO: CUENTA UNICA DEL TESORO</t>
  </si>
  <si>
    <t>O14774670002</t>
  </si>
  <si>
    <t>00015011108 DEPOSITO DE EFECTIVO, DEPOSITANTE: MIN.GOB. MARITZA SANJINES CESPEDES, CONCEPTO: EXCESO DE LLAMADAS DE CONSUMO DE LLAMADAS A CELULAR, CUENTA DE DEPOSITO: CUENTA UNICA DEL TESORO</t>
  </si>
  <si>
    <t>O14774680002</t>
  </si>
  <si>
    <t>00099021001 DEPOSITO DE EFECTIVO, DEPOSITANTE: PEREZ ANDRADE MARCO ANTONIO, CONCEPTO: DEVOLUCION DE AGUINALDO EN DEMASIA 2016, CUENTA DE DEPOSITO: CUENTA UNICA DEL TESORO</t>
  </si>
  <si>
    <t>O14774710002</t>
  </si>
  <si>
    <t>00099021001 DEPOSITO DE EFECTIVO, DEPOSITANTE: QUISBERTH CARRILLO DELIA, CONCEPTO: DEVOLUCION DE AGUINALDO EN DEMASIA DEL 2016, CUENTA DE DEPOSITO: CUENTA UNICA DEL TESORO</t>
  </si>
  <si>
    <t>B14776410002</t>
  </si>
  <si>
    <t>00086031101 DEP.DE CHEQ.AJENOS,RET.DE CAM.,CONCEPTO: PAGO PERDIDA TOTAL SERNAP RECLAMO 66150,DEP.: LA BOLIVIANA CIACRUZ DE SEGUROS Y REASEGUROS , PROCEDENCIA: BANCO DE CREDITO DE BOLIVIA S.A., CHEQUE: 832923, FECHA DE EMISION:17/02/2017</t>
  </si>
  <si>
    <t>O14776540002</t>
  </si>
  <si>
    <t>00099021001 DEPOSITO DE EFECTIVO, DEPOSITANTE: JUAN POMA PAUCARA - SENASIR, CONCEPTO: DOBLE PERCEPCION, CUENTA DE DEPOSITO: CUENTA UNICA DEL TESORO</t>
  </si>
  <si>
    <t>O14776620002</t>
  </si>
  <si>
    <t>00099021001 DEPOSITO DE EFECTIVO, DEPOSITANTE: EDGAR AÑAGUAYA CAPCHA, CONCEPTO: DEV. DE SALDOS DE GASTOS DE FUNCIONAMIENTO CONSULADO DEL ESTADO EN POSITOS DE ARGENTINA, CUENTA DE DEPOSITO: CUENTA UNICA DEL TESORO</t>
  </si>
  <si>
    <t>O14776630002</t>
  </si>
  <si>
    <t>00099021001 DEPOSITO DE EFECTIVO, DEPOSITANTE: EDGAR AÑAGUAYA CAPCHA, CONCEPTO: DEV. DE SALDOS DE PROGRAMA DE DOCUMENTACION CONSULADO DEL ESTADO EN ARGENTINA POSITOS, CUENTA DE DEPOSITO: CUENTA UNICA DEL TESORO</t>
  </si>
  <si>
    <t>O14776660002</t>
  </si>
  <si>
    <t>00099021001 DEPOSITO DE EFECTIVO, DEPOSITANTE: NATALIO NINA LUNA, CONCEPTO: DEVOLUCION, CUENTA DE DEPOSITO: CUENTA UNICA DEL TESORO</t>
  </si>
  <si>
    <t>O14776880002</t>
  </si>
  <si>
    <t>00099021001 DEPOSITO DE EFECTIVO, DEPOSITANTE: EDUARDO MAMANI YAVINCHA, CONCEPTO: DOBLE PERCEPCION, CUENTA DE DEPOSITO: CUENTA UNICA DEL TESORO</t>
  </si>
  <si>
    <t>O14777360002</t>
  </si>
  <si>
    <t>00099021001 DEPOSITO DE EFECTIVO, DEPOSITANTE: JUANA QUISPE TACACHIRA, CONCEPTO: DOBLE PERCEPCION, CUENTA DE DEPOSITO: CUENTA UNICA DEL TESORO</t>
  </si>
  <si>
    <t>O14777760002</t>
  </si>
  <si>
    <t>00099021001 DEPOSITO DE EFECTIVO, DEPOSITANTE: EJERCITO DE BOLIVIA DIV.MEC - 1, CONCEPTO: DEVOLUCION SALDO ENERGIA ELECTRICA MES DICIEMBRE DE 2016 DIVISION MECANIZADA - 1, CUENTA DE DEPOSITO: CUENTA UNICA DEL TESORO</t>
  </si>
  <si>
    <t>O14777790002</t>
  </si>
  <si>
    <t>00099021001 DEPOSITO DE EFECTIVO, DEPOSITANTE: JOAQUIN QUISPE RAMOS, CONCEPTO: DOBLE PERCEPCION, CUENTA DE DEPOSITO: CUENTA UNICA DEL TESORO</t>
  </si>
  <si>
    <t>O14777810002</t>
  </si>
  <si>
    <t>00099021001 DEPOSITO DE EFECTIVO, DEPOSITANTE: ASFI (HENRRY DAVID CHIPANA JAVIER), CONCEPTO: DEVOLUCION DE FONDOS SABSA, CUENTA DE DEPOSITO: CUENTA UNICA DEL TESORO</t>
  </si>
  <si>
    <t>O14777890002</t>
  </si>
  <si>
    <t>00526012001 DEPOSITO DE EFECTIVO, DEPOSITANTE: WAYRA ALESSIA GODOY VARGAS, CONCEPTO: REVERSION DE PLANILLA ENERO WAYRA GODOY, CUENTA DE DEPOSITO: CUENTA UNICA DEL TESORO</t>
  </si>
  <si>
    <t>O14778110002</t>
  </si>
  <si>
    <t>00099021001 DEPOSITO DE EFECTIVO, DEPOSITANTE: MATEO CALCINA PACO, CONCEPTO: DOBLE PERCEPCION, CUENTA DE DEPOSITO: CUENTA UNICA DEL TESORO</t>
  </si>
  <si>
    <t>O14778370002</t>
  </si>
  <si>
    <t>O14778780002</t>
  </si>
  <si>
    <t>00099021001 DEPOSITO DE EFECTIVO, DEPOSITANTE: DENIS SALINAS MINISTERIO DE DEPORTES, CONCEPTO: DEV. SALDO NO EJECUTADO COPA ESTADO PLURINACIONAL DE BOLIVIA DICIEMBRE /2016, CUENTA DE DEPOSITO: CUENTA UNICA DEL TESORO</t>
  </si>
  <si>
    <t>O14778800002</t>
  </si>
  <si>
    <t>00099021001 DEPOSITO DE EFECTIVO, DEPOSITANTE: DENIS SALINAS MINISTERIO DE DEPORTES, CONCEPTO: DEV. SALDO NO EJECUTADO COPA ESTADO PLURINACIONAL DE BOLIVIA DICIEMBRE 2016, CUENTA DE DEPOSITO: CUENTA UNICA DEL TESORO</t>
  </si>
  <si>
    <t>O14778820002</t>
  </si>
  <si>
    <t>00099021001 DEPOSITO DE EFECTIVO, DEPOSITANTE: DENIS SALINAS MINISTERIO DE DEPORTES, CONCEPTO: DEV. SALDO NO EJECUTADO COPA ESTADO PLURINACIONAL DE BOLIVIA DICIEMBRE/2016, CUENTA DE DEPOSITO: CUENTA UNICA DEL TESORO</t>
  </si>
  <si>
    <t>O14778960002</t>
  </si>
  <si>
    <t>00099021001 DEPOSITO DE EFECTIVO, DEPOSITANTE: JOAQUIN RODAS DORADO, CONCEPTO: DEV. DE PASAJE AEREO NO UTILIZADO POR LE TRAMO SANTA CRUZ-COCHABAMBA DEL 22-25 DE OCTUBRE DE 2015, CUENTA DE DEPOSITO: CUENTA UNICA DEL TESORO</t>
  </si>
  <si>
    <t>O14779280002</t>
  </si>
  <si>
    <t>B14780970002</t>
  </si>
  <si>
    <t>00099021001 DEP.DE CHEQ.AJENOS,RET.DE CAM.,CONCEPTO: BENEDICTA VASQUEZ QUINTEROS,DEP.: BANCO UNION S.A. , PROCEDENCIA: BANCO UNION S.A., CHEQUE: 148189, FECHA DE EMISION:21/02/2017</t>
  </si>
  <si>
    <t>B14781020002</t>
  </si>
  <si>
    <t>00099021001 DEP.DE CHEQ.AJENOS,RET.DE CAM.,CONCEPTO: AMAYA ROCHA EDUARDO,DEP.: BANCO UNION S.A. , PROCEDENCIA: BANCO UNION S.A., CHEQUE: 148190, FECHA DE EMISION:21/02/2017</t>
  </si>
  <si>
    <t>B14781040002</t>
  </si>
  <si>
    <t>00099021001 DEP.DE CHEQ.AJENOS,RET.DE CAM.,CONCEPTO: ANTEZANA CARRION WALTER TITO,DEP.: BANCO UNION S.A. , PROCEDENCIA: BANCO UNION S.A., CHEQUE: 148192, FECHA DE EMISION:21/02/2017</t>
  </si>
  <si>
    <t>B14781070002</t>
  </si>
  <si>
    <t>00099021001 DEP.DE CHEQ.AJENOS,RET.DE CAM.,CONCEPTO: ANTEZANA CARRION WALTER TITO,DEP.: BANCO UNION S.A. , PROCEDENCIA: BANCO UNION S.A., CHEQUE: 148191, FECHA DE EMISION:21/02/2017</t>
  </si>
  <si>
    <t>B14781080002</t>
  </si>
  <si>
    <t>00099021001 DEP.DE CHEQ.AJENOS,RET.DE CAM.,CONCEPTO: FROILAN ZARZUELA CHAMBI,DEP.: BANCO UNION S.A. , PROCEDENCIA: BANCO UNION S.A., CHEQUE: 148193, FECHA DE EMISION:21/02/2017</t>
  </si>
  <si>
    <t>B14781100002</t>
  </si>
  <si>
    <t>00099021001 DEP.DE CHEQ.AJENOS,RET.DE CAM.,CONCEPTO: FROILAN ZARZUELA CHAMBI,DEP.: BANCO UNION S.A. , PROCEDENCIA: BANCO UNION S.A., CHEQUE: 148194, FECHA DE EMISION:21/02/2017</t>
  </si>
  <si>
    <t>B14781120002</t>
  </si>
  <si>
    <t>00099021001 DEP.DE CHEQ.AJENOS,RET.DE CAM.,CONCEPTO: JOSE NEMESIO COBA,DEP.: BANCO UNION S.A. , PROCEDENCIA: BANCO UNION S.A., CHEQUE: 148195, FECHA DE EMISION:21/02/2017</t>
  </si>
  <si>
    <t>B14781420002</t>
  </si>
  <si>
    <t>00099021001 DEP.DE CHEQ.AJENOS,RET.DE CAM.,CONCEPTO: PAGO SUBSIDIO DE MATERNIDAD MES DE MARZO 2016,DEP.: CAJA DE SALUD DE LA BANCA PRIVADA , PROCEDENCIA: BANCO NACIONAL DE BOLIVIA S.A., CHEQUE: 6346954, FECHA DE EMISION:13/02/2017</t>
  </si>
  <si>
    <t>B14781460002</t>
  </si>
  <si>
    <t>00099021001 DEP.DE CHEQ.AJENOS,RET.DE CAM.,CONCEPTO: PAGO SUBSIDIO MATERNIDAD MES DE FEBRERO 2016,DEP.: CAJA DE SALUD DE LA BANCA PRIVADA , PROCEDENCIA: BANCO NACIONAL DE BOLIVIA S.A., CHEQUE: 6346955, FECHA DE EMISION:13/02/2017</t>
  </si>
  <si>
    <t>O14780510002</t>
  </si>
  <si>
    <t>00099021001 DEPOSITO DE EFECTIVO, DEPOSITANTE: RI - 21 "ILLIMANI", CONCEPTO: REVERSION POR SERVICIOS BASICOS, CUENTA DE DEPOSITO: CUENTA UNICA DEL TESORO</t>
  </si>
  <si>
    <t>O14780520002</t>
  </si>
  <si>
    <t>00016011101 DEPOSITO DE EFECTIVO, DEPOSITANTE: SERVICIOS GRAFICAS T K, CONCEPTO: SOLICITUD DE DEVOLUCION PAGO EN DEMASIA, CUENTA DE DEPOSITO: CUENTA UNICA DEL TESORO</t>
  </si>
  <si>
    <t>O14780580002</t>
  </si>
  <si>
    <t>00070011102 DEPOSITO DE EFECTIVO, DEPOSITANTE: MINISTERIO DE TRABAJO, CONCEPTO: DEVOLUCION VIATICOS POR FELIPE OROZCO VIATICOS Y RETENCIONES VIAJE A CBBA DEL 2 AL 5/12/16, CUENTA DE DEPOSITO: CUENTA UNICA DEL TESORO</t>
  </si>
  <si>
    <t>O14781110002</t>
  </si>
  <si>
    <t>00591012001 DEPOSITO DE EFECTIVO, DEPOSITANTE: MARITZA GUARACHI BALTAZAR-SERVICIO DE CAFETERIA, CONCEPTO: DEP. POR SERVICIOS A MI TELEFERICO, CUENTA DE DEPOSITO: CUENTA UNICA DEL TESORO</t>
  </si>
  <si>
    <t>O14781140002</t>
  </si>
  <si>
    <t>00591012001 DEPOSITO DE EFECTIVO, DEPOSITANTE: MARITZA GUARACHI BALTAZAR-SERVICIO DE CAFETERIA, CONCEPTO: DEP. DE SERVICIOS A MI TELEFERICO, CUENTA DE DEPOSITO: CUENTA UNICA DEL TESORO</t>
  </si>
  <si>
    <t>O14781720002</t>
  </si>
  <si>
    <t>00099021001 DEPOSITO DE EFECTIVO, DEPOSITANTE: JUAN CARLOS ALBORNOZ CANO CI. 5052399 TJ, CONCEPTO: POR NO PRESENTAR DECLARACION JURADA DE BIENES POR RENTA POR DEJACION DEL CARGO, CUENTA DE DEPOSITO: CUENTA UNICA DEL TESORO</t>
  </si>
  <si>
    <t>O14782250002</t>
  </si>
  <si>
    <t>00041031107 DEPOSITO DE EFECTIVO, DEPOSITANTE: ARTES GRAFICAS SAGITARIO SRL, CONCEPTO: DEVOLUCION DE IMPORTE, CUENTA DE DEPOSITO: CUENTA UNICA DEL TESORO</t>
  </si>
  <si>
    <t>O14782270002</t>
  </si>
  <si>
    <t>00015011108 DEPOSITO DE EFECTIVO, DEPOSITANTE: FREDDY CAYO AROZAMEN, CONCEPTO: EXCEDENTE EN CONSUMO DE TELEFONO CELULAR, CUENTA DE DEPOSITO: CUENTA UNICA DEL TESORO</t>
  </si>
  <si>
    <t>O14782280002</t>
  </si>
  <si>
    <t>O14782290002</t>
  </si>
  <si>
    <t>B14783990002</t>
  </si>
  <si>
    <t>00099021001 DEP.DE CHEQ.AJENOS,RET.DE CAM.,CONCEPTO: REVERSION DE RECURSOS AL TGN DEVOLUCION DE PAGO EN EXCESO POR TASA RMV EMP ELECTRICA GUARACACHI SA.,DEP.: AUTORIDAD DE SUPERVISION DEL SISTEMA FINANCIERO</t>
  </si>
  <si>
    <t>B14784250002</t>
  </si>
  <si>
    <t>00099021001 DEP.DE CHEQ.AJENOS,RET.DE CAM.,CONCEPTO: DEVOLUCION COTIZACION EXCESO EMP.,DEP.: FUTURO DE BOLIVIA SA AFP , PROCEDENCIA: BANCO DE CREDITO DE BOLIVIA S.A., CHEQUE: 47945, FECHA DE EMISION:21/02/2017</t>
  </si>
  <si>
    <t>B14784270002</t>
  </si>
  <si>
    <t>00099021001 DEP.DE CHEQ.AJENOS,RET.DE CAM.,CONCEPTO: DEVOLUCION COTIZACION EXCESO,DEP.: FUTURO DE BOLIVIA SA AFP , PROCEDENCIA: BANCO DE CREDITO DE BOLIVIA S.A., CHEQUE: 47944, FECHA DE EMISION:21/02/2017</t>
  </si>
  <si>
    <t>B14784290002</t>
  </si>
  <si>
    <t>00035051101 DEP.DE CHEQ.AJENOS,RET.DE CAM.,CONCEPTO: DEVOLUCION DE BOA POR PASAJE AEREO NO UTILIZADO EN LA GESTION 2016,DEP.: SENASIR , PROCEDENCIA: BANCO UNION S.A., CHEQUE: 332, FECHA DE EMISION:16/02/2017</t>
  </si>
  <si>
    <t>B14784520002</t>
  </si>
  <si>
    <t>00099021001 DEP.DE CHEQ.AJENOS,RET.DE CAM.,CONCEPTO: VILLARROEL MATAMOROS MARLENE,DEP.: BANCO UNION S.A. , PROCEDENCIA: BANCO UNION S.A., CHEQUE: 148196, FECHA DE EMISION:22/02/2017</t>
  </si>
  <si>
    <t>B14784530002</t>
  </si>
  <si>
    <t>00299014101 DEP.DE CHEQ.AJENOS,RET.DE CAM.,CONCEPTO: TRANSFERENCIA DE RECURSOS DE LA GOBERNACION DEPARTAMENTAL LA PAZ,DEP.: JESUS MORALES M. , PROCEDENCIA: BANCO UNION S.A., CHEQUE: 548, FECHA DE EMISION:22/02/2017</t>
  </si>
  <si>
    <t>B14785110002</t>
  </si>
  <si>
    <t>00582012001 DEP.DE CHEQ.AJENOS,RET.DE CAM.,CONCEPTO: DEVOLUCION ZAFRA 2015 - 2016,DEP.: EBA , PROCEDENCIA: BANCO UNION S.A., CHEQUE: 4603, FECHA DE EMISION:10/02/2017</t>
  </si>
  <si>
    <t>B14785150002</t>
  </si>
  <si>
    <t>00582012001 DEP.DE CHEQ.AJENOS,RET.DE CAM.,CONCEPTO: PAGO SR. JOSE M. TEKKO RUIZ,DEP.: EBA , PROCEDENCIA: BANCO UNION S.A., CHEQUE: 4614, FECHA DE EMISION:16/02/2017</t>
  </si>
  <si>
    <t>B14785370002</t>
  </si>
  <si>
    <t>00254014101 DEP.DE CHEQ.AJENOS,RET.DE CAM.,CONCEPTO: TRANSFERENCIA DE RECURSOS DEL MUNICIPIO DE CKOCHAS,DEP.: INSTITUTO DEL SEGURO AGRARIO , PROCEDENCIA: BANCO UNION S.A., CHEQUE: 1062, FECHA DE EMISION:22/02/2017</t>
  </si>
  <si>
    <t>B14785400002</t>
  </si>
  <si>
    <t>00254014101 DEP.DE CHEQ.AJENOS,RET.DE CAM.,CONCEPTO: TRANSFERENCIA DE RECURSOS DEL MUNICIPIO DE COLQUECHACA,DEP.: INSTITUTO DEL SEGURO AGRARIO , PROCEDENCIA: BANCO UNION S.A., CHEQUE: 1063, FECHA DE EMISION:22/02/2017</t>
  </si>
  <si>
    <t>B14785440002</t>
  </si>
  <si>
    <t>00254014101 DEP.DE CHEQ.AJENOS,RET.DE CAM.,CONCEPTO: TRANSFERENCIA DE RECURSOS DEL MUNICIPIO DE PASORAPA,DEP.: INSTITUTO DEL SEGURO AGRARIO , PROCEDENCIA: BANCO UNION S.A., CHEQUE: 1066, FECHA DE EMISION:22/02/2017</t>
  </si>
  <si>
    <t>B14785460002</t>
  </si>
  <si>
    <t>00254014101 DEP.DE CHEQ.AJENOS,RET.DE CAM.,CONCEPTO: TRANSFERENCIA DE RECURSOS DEL MUNICIPIO DE PUNA,DEP.: INSTITUTO DEL SEGURO AGRARIO , PROCEDENCIA: BANCO UNION S.A., CHEQUE: 1065, FECHA DE EMISION:22/02/2017</t>
  </si>
  <si>
    <t>O14783980002</t>
  </si>
  <si>
    <t>00212082004 DEPOSITO DE EFECTIVO, DEPOSITANTE: NANO PABLO SANTANDER CONDORI, CONCEPTO: DEVOLUCION DE VIATICOS Y GASTOS OPERATIVOS, CUENTA DE DEPOSITO: CUENTA UNICA DEL TESORO</t>
  </si>
  <si>
    <t>O14784000002</t>
  </si>
  <si>
    <t>00099021001 DEPOSITO DE EFECTIVO, DEPOSITANTE: ALICIA EDUARDA CHOQUE MARCA, CONCEPTO: DEVOLUCION DE HABER DEL MES DE ABRIL 2011, CUENTA DE DEPOSITO: CUENTA UNICA DEL TESORO</t>
  </si>
  <si>
    <t>O14784090002</t>
  </si>
  <si>
    <t>00099021001 DEPOSITO DE EFECTIVO, DEPOSITANTE: ASFI-RODRIGO JOSE LIMPIAS PALOMEQUE, CONCEPTO: DEVOLUCION DE FONDOS "SABSA", CUENTA DE DEPOSITO: CUENTA UNICA DEL TESORO</t>
  </si>
  <si>
    <t>O14784120002</t>
  </si>
  <si>
    <t>00099021001 DEPOSITO DE EFECTIVO, DEPOSITANTE: ASFI-RAUL JESUS ARANCIBIA JIMENEZ, CONCEPTO: DEVOLUCION POR PASAJES TERRESTRES ASIGNADOS, CUENTA DE DEPOSITO: CUENTA UNICA DEL TESORO</t>
  </si>
  <si>
    <t>O14784560002</t>
  </si>
  <si>
    <t>00099021001 DEPOSITO DE EFECTIVO, DEPOSITANTE: MINISTERIO DE RELACIONES EXTERIORES, CONCEPTO: DEVOLUCION SALDO NO EJECUTADO C31 1077/2016, CUENTA DE DEPOSITO: CUENTA UNICA DEL TESORO</t>
  </si>
  <si>
    <t>O14784640002</t>
  </si>
  <si>
    <t>00099021001 DEPOSITO DE EFECTIVO, DEPOSITANTE: MINISTERIO DE RELACIONES EXTERIORES, CONCEPTO: DEVOLUCION SALDO NO EJECUTADO C31 1078, CUENTA DE DEPOSITO: CUENTA UNICA DEL TESORO</t>
  </si>
  <si>
    <t>O14784660002</t>
  </si>
  <si>
    <t>00099021001 DEPOSITO DE EFECTIVO, DEPOSITANTE: MINISTERIO DE RELACIONES EXTERIORES, CONCEPTO: DEVOLUCION SALDO NO EJECUTADO C31 1076/2016, CUENTA DE DEPOSITO: CUENTA UNICA DEL TESORO</t>
  </si>
  <si>
    <t>O14785340002</t>
  </si>
  <si>
    <t>00099021001 DEPOSITO DE EFECTIVO, DEPOSITANTE: HUGO EMILIO BARRON RODO, CONCEPTO: DOBLE PERCEPCION, CUENTA DE DEPOSITO: CUENTA UNICA DEL TESORO</t>
  </si>
  <si>
    <t>O14785450002</t>
  </si>
  <si>
    <t>00099021001 DEPOSITO DE EFECTIVO, DEPOSITANTE: JOSE MIGUEL GUTIERREZ MENDOZA, CONCEPTO: DOBLE PERCEPCION, CUENTA DE DEPOSITO: CUENTA UNICA DEL TESORO</t>
  </si>
  <si>
    <t>O14785560002</t>
  </si>
  <si>
    <t>O14785580002</t>
  </si>
  <si>
    <t>00574012002 DEPOSITO DE EFECTIVO, DEPOSITANTE: MARIA MAURA ESPINOZA DE ANTEZANA, CONCEPTO: MULTA, CUENTA DE DEPOSITO: CUENTA UNICA DEL TESORO</t>
  </si>
  <si>
    <t>O14786000002</t>
  </si>
  <si>
    <t>00015011108 DEPOSITO DE EFECTIVO, DEPOSITANTE: JOSE ANTONIO ARUQUIPA ZENTENO, CONCEPTO: EXCESO DE LLAMADAS MES AGOSTO AÑO 2016, CUENTA DE DEPOSITO: CUENTA UNICA DEL TESORO</t>
  </si>
  <si>
    <t>O14786010002</t>
  </si>
  <si>
    <t>00015011108 DEPOSITO DE EFECTIVO, DEPOSITANTE: JOSE ANTONIO ARUQUIPA ZENTENO, CONCEPTO: EXCESO DE LLAMADAS MES SEPTIEMBRE AÑO 2016, CUENTA DE DEPOSITO: CUENTA UNICA DEL TESORO</t>
  </si>
  <si>
    <t>O14786020002</t>
  </si>
  <si>
    <t>00015011108 DEPOSITO DE EFECTIVO, DEPOSITANTE: JOSE ANTONIO ARUQUIPA ZENTENO, CONCEPTO: EXCESO DE LLAMADAS MES DE OCTUBRE AÑO 2016, CUENTA DE DEPOSITO: CUENTA UNICA DEL TESORO</t>
  </si>
  <si>
    <t>O14786030002</t>
  </si>
  <si>
    <t>00015011108 DEPOSITO DE EFECTIVO, DEPOSITANTE: JOSE ANTONIO ARUQUIPA ZENTENO, CONCEPTO: EXCESO DE LLAMADAS MES NOVIEMBRE AÑO 2016, CUENTA DE DEPOSITO: CUENTA UNICA DEL TESORO</t>
  </si>
  <si>
    <t>O14786040002</t>
  </si>
  <si>
    <t>00015011108 DEPOSITO DE EFECTIVO, DEPOSITANTE: JOSE ANTONIO ARUQUIPA ZENTENO, CONCEPTO: EXCESO DE LLAMADAS MES JULIO AÑO 2014, CUENTA DE DEPOSITO: CUENTA UNICA DEL TESORO</t>
  </si>
  <si>
    <t>O14786050002</t>
  </si>
  <si>
    <t>00015011108 DEPOSITO DE EFECTIVO, DEPOSITANTE: JOSE ANTONIO ARUQUIPA ZENTENO, CONCEPTO: EXCESO DE LLAMADAS MES AGOSTO AÑO 2014, CUENTA DE DEPOSITO: CUENTA UNICA DEL TESORO</t>
  </si>
  <si>
    <t>O14786070002</t>
  </si>
  <si>
    <t>00015011108 DEPOSITO DE EFECTIVO, DEPOSITANTE: JOSE ANTONIO ARUQUIPA ZENTENO, CONCEPTO: EXCESO DE LLAMADAS MES SEPTIEMBRE AÑO 2014, CUENTA DE DEPOSITO: CUENTA UNICA DEL TESORO</t>
  </si>
  <si>
    <t>O14786090002</t>
  </si>
  <si>
    <t>00015011108 DEPOSITO DE EFECTIVO, DEPOSITANTE: JOSE ANTONIO ARUQUIPA ZENTENO, CONCEPTO: EXCESO DE LLAMADAS MES OCTUBRE AÑO 2014, CUENTA DE DEPOSITO: CUENTA UNICA DEL TESORO</t>
  </si>
  <si>
    <t>O14786100002</t>
  </si>
  <si>
    <t>00015011108 DEPOSITO DE EFECTIVO, DEPOSITANTE: JOSE ANTONIO ARUQUIPA ZENTENO, CONCEPTO: EXCESO DE LLAMADAS MES MARZO AÑO 2015, CUENTA DE DEPOSITO: CUENTA UNICA DEL TESORO</t>
  </si>
  <si>
    <t>O14786110002</t>
  </si>
  <si>
    <t>00015011108 DEPOSITO DE EFECTIVO, DEPOSITANTE: JOSE ANTONIO ARUQUIPA ZENTENO, CONCEPTO: EXCESO DE LLAMADAS MES ABRIL AÑO 2015, CUENTA DE DEPOSITO: CUENTA UNICA DEL TESORO</t>
  </si>
  <si>
    <t>O14786120002</t>
  </si>
  <si>
    <t>00015011108 DEPOSITO DE EFECTIVO, DEPOSITANTE: JOSE ANTONIO ARUQUIPA ZENTENO, CONCEPTO: EXCESO DE LLAMADAS MES MAYO AÑO 2015, CUENTA DE DEPOSITO: CUENTA UNICA DEL TESORO</t>
  </si>
  <si>
    <t>O14786330002</t>
  </si>
  <si>
    <t>00592012001 DEPOSITO DE EFECTIVO, DEPOSITANTE: EMPRESA ESTATAL BOLIVIANA DE TURISMO, CONCEPTO: DEPÓSITO A LA CUENTA, CUENTA DE DEPOSITO: CUENTA UNICA DEL TESORO</t>
  </si>
  <si>
    <t>O14786680002</t>
  </si>
  <si>
    <t>00099021001 DEPOSITO DE EFECTIVO, DEPOSITANTE: WORLD UNION- DE MAURICIO OLIVER MOLINA ZENTENO, CONCEPTO: DEVOLUCION POR MULTA, CUENTA DE DEPOSITO: CUENTA UNICA DEL TESORO</t>
  </si>
  <si>
    <t>O14786750002</t>
  </si>
  <si>
    <t>00086088701 DEPOSITO DE EFECTIVO, DEPOSITANTE: U.D. SUSTENTAR, CONCEPTO: DEVOLUCION POR FALTANTES EN LA UNIDAD DE ALMACENES, CUENTA DE DEPOSITO: CUENTA UNICA DEL TESORO</t>
  </si>
  <si>
    <t>O14786760002</t>
  </si>
  <si>
    <t>00099021001 DEPOSITO DE EFECTIVO, DEPOSITANTE: SEXTO DISTRITO NAVAL PANDO, CONCEPTO: SALDO SERVICIOS BASICOS NOV/16 DN6, CUENTA DE DEPOSITO: CUENTA UNICA DEL TESORO</t>
  </si>
  <si>
    <t>O14786940002</t>
  </si>
  <si>
    <t>00342012001 DEPOSITO DE EFECTIVO, DEPOSITANTE: SR. LUIS MENDIETA MARKA CI. 4251213 LP, CONCEPTO: DEVOLUCION FONDOS EN AVANCE, CUENTA DE DEPOSITO: CUENTA UNICA DEL TESORO</t>
  </si>
  <si>
    <t>O14786950002</t>
  </si>
  <si>
    <t>00099021001 DEPOSITO DE EFECTIVO, DEPOSITANTE: HERLAN SURCO CALCINA - MIN. DE PRESIDENCIA, CONCEPTO: DEVOLUCION DE VIATICOS, CUENTA DE DEPOSITO: CUENTA UNICA DEL TESORO</t>
  </si>
  <si>
    <t>O14787030002</t>
  </si>
  <si>
    <t>00099021001 DEPOSITO DE EFECTIVO, DEPOSITANTE: VLADIMIR FELIX ESCOBAR GISBERT, CONCEPTO: POR MULTAS NO COBRADAS POR SERVICIO DE CONSULTORIA, CUENTA DE DEPOSITO: CUENTA UNICA DEL TESORO</t>
  </si>
  <si>
    <t>O14787130002</t>
  </si>
  <si>
    <t>00099021001 DEPOSITO DE EFECTIVO, DEPOSITANTE: GUILLERMO MIGUEL VILLA MILLAN - C,I, 385924, CONCEPTO: DEV. DE APORTES PATRONALES AL SEG.SOCIAL OBLIG.LOS MESES ENE.Y FEB.2015 EX SERVIDOR PUBLICO-FELCN, CUENTA DE DEPOSITO: CUENTA UNICA DEL TESORO</t>
  </si>
  <si>
    <t>O14787580002</t>
  </si>
  <si>
    <t>00292012001 DEPOSITO DE EFECTIVO, DEPOSITANTE: MAGDA VANNIA HERBAS ARRIAZA, CONCEPTO: DEVOLUCION DE AGUINALDO 2016, CUENTA DE DEPOSITO: CUENTA UNICA DEL TESORO</t>
  </si>
  <si>
    <t>B14789770002</t>
  </si>
  <si>
    <t>00283062001 DEP.DE CHEQ.AJENOS,RET.DE CAM.,CONCEPTO: DEVOLUCION DE VIATICOS REG. SANTA CRUZ,DEP.: ADUANA NAL DE BOLIVIA , PROCEDENCIA: BANCO UNION S.A., CHEQUE: 2407, FECHA DE EMISION:21/02/2017</t>
  </si>
  <si>
    <t>B14789880002</t>
  </si>
  <si>
    <t>00099021001 DEP.DE CHEQ.AJENOS,RET.DE CAM.,CONCEPTO: DEVOLUCION PASAJES NO UTILIZADOS GESTION 2015,DEP.: MINISTERIO DE LA PRESIDENCIA , PROCEDENCIA: BANCO UNION S.A., CHEQUE: 5577, FECHA DE EMISION:23/02/2017</t>
  </si>
  <si>
    <t>O14788820002</t>
  </si>
  <si>
    <t>00099021001 DEPOSITO DE EFECTIVO, DEPOSITANTE: SABINO PALLUCA MENDO, CONCEPTO: COBRO INDEBIDO, CUENTA DE DEPOSITO: CUENTA UNICA DEL TESORO</t>
  </si>
  <si>
    <t>O14790390002</t>
  </si>
  <si>
    <t>00574012002 DEPOSITO DE EFECTIVO, DEPOSITANTE: LACTEOSBOL JOSE ANTONIO BORDA AGUILERA, CONCEPTO: DEVOLUCION POR FONDOS EN AVANCE, CUENTA DE DEPOSITO: CUENTA UNICA DEL TESORO</t>
  </si>
  <si>
    <t>O14790400002</t>
  </si>
  <si>
    <t>O14790450002</t>
  </si>
  <si>
    <t>00099021001 DEPOSITO DE EFECTIVO, DEPOSITANTE: FELICIANO QUISPE QUISPE, CONCEPTO: DEVOLUCION DEL AGUINALDO 2016, CUENTA DE DEPOSITO: CUENTA UNICA DEL TESORO</t>
  </si>
  <si>
    <t>O14790470002</t>
  </si>
  <si>
    <t>00099021001 DEPOSITO DE EFECTIVO, DEPOSITANTE: FELICIANO QUISPE QUISPE, CONCEPTO: DEVOLUCION DEL HABER DEL MARZO 2016, CUENTA DE DEPOSITO: CUENTA UNICA DEL TESORO</t>
  </si>
  <si>
    <t>O14790480002</t>
  </si>
  <si>
    <t>00099021001 DEPOSITO DE EFECTIVO, DEPOSITANTE: FELICIANO QUISPE QUISPE, CONCEPTO: DEVOLUCION DEL BONO ECONOMICO, CUENTA DE DEPOSITO: CUENTA UNICA DEL TESORO</t>
  </si>
  <si>
    <t>O14791280002</t>
  </si>
  <si>
    <t>00099021001 DEPOSITO DE EFECTIVO, DEPOSITANTE: MAX ROUGCHER MINISTERIO DE DEPORTES, CONCEPTO: DEVOLUCION DE SALDOS NO EJECUTADOS FONDOS EN AVANCE COPA EST. PLURINAC. DE BOLIVIA, CUENTA DE DEPOSITO: CUENTA UNICA DEL TESORO</t>
  </si>
  <si>
    <t>O14791300002</t>
  </si>
  <si>
    <t>O14791330002</t>
  </si>
  <si>
    <t>O14791340002</t>
  </si>
  <si>
    <t>00099021001 DEPOSITO DE EFECTIVO, DEPOSITANTE: OSWALDO DURAN FERNANDEZ, CONCEPTO: DEPÓSITO DUODECIMAS SENASIR DE LA SRA CARMELA FERNANDEZ, CUENTA DE DEPOSITO: CUENTA UNICA DEL TESORO</t>
  </si>
  <si>
    <t>O14791350002</t>
  </si>
  <si>
    <t>B14793430002</t>
  </si>
  <si>
    <t>00099021001 DEP.DE CHEQ.AJENOS,RET.DE CAM.,CONCEPTO: DEVOLUCION DE FONDOS,DEP.: GAM TORO TORO PROY FORESTACION EN MICROCUENCAS , PROCEDENCIA: BANCO UNION S.A., CHEQUE: 54, FECHA DE EMISION:22/02/2017</t>
  </si>
  <si>
    <t>B14793560002</t>
  </si>
  <si>
    <t>00578012002 DEP.DE CHEQ.AJENOS,RET.DE CAM.,CONCEPTO: REVERSION,DEP.: BOLIVIANA DE AVIACION , PROCEDENCIA: BANCO UNION S.A., CHEQUE: 7373, FECHA DE EMISION:24/02/2017</t>
  </si>
  <si>
    <t>B14793760002</t>
  </si>
  <si>
    <t>00283062001 DEP.DE CHEQ.AJENOS,RET.DE CAM.,CONCEPTO: OTROS,DEP.: ADUANA NAL DE BOLIVIA , PROCEDENCIA: BANCO UNION S.A., CHEQUE: 2426, FECHA DE EMISION:21/02/2017</t>
  </si>
  <si>
    <t>B14793850002</t>
  </si>
  <si>
    <t>00099021001 DEP.DE CHEQ.AJENOS,RET.DE CAM.,CONCEPTO: TAPIA TERCEROS MIGUEL HEBERT,DEP.: BANCO UNION S.A. , PROCEDENCIA: BANCO UNION S.A., CHEQUE: 148198, FECHA DE EMISION:24/02/2017</t>
  </si>
  <si>
    <t>B14793890002</t>
  </si>
  <si>
    <t>00099021001 DEP.DE CHEQ.AJENOS,RET.DE CAM.,CONCEPTO: NAVA GUZMAN CARLOS ANGEL,DEP.: BANCO UNION S.A. , PROCEDENCIA: BANCO UNION S.A., CHEQUE: 148197, FECHA DE EMISION:24/02/2017</t>
  </si>
  <si>
    <t>B14793900002</t>
  </si>
  <si>
    <t>00283022001 DEP.DE CHEQ.AJENOS,RET.DE CAM.,CONCEPTO: OTROS,DEP.: ADUANA NAL DE BOLIVIA , PROCEDENCIA: BANCO UNION S.A., CHEQUE: 2427, FECHA DE EMISION:21/02/2017</t>
  </si>
  <si>
    <t>B14793950002</t>
  </si>
  <si>
    <t>00099021001 DEP.DE CHEQ.AJENOS,RET.DE CAM.,CONCEPTO: TAPIA TERCEROS MIGUEL HEBERT,DEP.: BANCO UNION S.A. , PROCEDENCIA: BANCO UNION S.A., CHEQUE: 148199, FECHA DE EMISION:24/02/2017</t>
  </si>
  <si>
    <t>B14794160002</t>
  </si>
  <si>
    <t>00099021001 DEP.DE CHEQ.AJENOS,RET.DE CAM.,CONCEPTO: DEVOLUCION DE GASTOS OBSERVADOS CONTROL FINANCIERO GESTION 2012,DEP.: JUAN JOSE ROJAS ORELLANA , PROCEDENCIA: BANCO UNION S.A., CHEQUE: 1039, FECHA DE EMISION:23/02/2017</t>
  </si>
  <si>
    <t>B14794170002</t>
  </si>
  <si>
    <t>00099021001 DEP.DE CHEQ.AJENOS,RET.DE CAM.,CONCEPTO: DEVOLUCION DE GASTOS OBSERVADOS CONTROL FINANCIERO,DEP.: ERIKA MARCANI BAZOALDO , PROCEDENCIA: BANCO UNION S.A., CHEQUE: 1038, FECHA DE EMISION:23/02/2017</t>
  </si>
  <si>
    <t>O14793260002</t>
  </si>
  <si>
    <t>O14793320002</t>
  </si>
  <si>
    <t>00099021001 DEPOSITO DE EFECTIVO, DEPOSITANTE: JAVIER ASTORGA ROJAS, CONCEPTO: DOBLE PERCEPCION, CUENTA DE DEPOSITO: CUENTA UNICA DEL TESORO</t>
  </si>
  <si>
    <t>O14793610002</t>
  </si>
  <si>
    <t>00099021001 DEPOSITO DE EFECTIVO, DEPOSITANTE: GERMAN CALLISAYA QUISPE, CONCEPTO: DOBLE PERCEPCION, CUENTA DE DEPOSITO: CUENTA UNICA DEL TESORO</t>
  </si>
  <si>
    <t>O14793920002</t>
  </si>
  <si>
    <t>00015011108 DEPOSITO DE EFECTIVO, DEPOSITANTE: MAGALY ESPINOZA CUELLAR, CONCEPTO: PAGO DE EXCESO DE LIMITE DE CONSUMO, CUENTA DE DEPOSITO: CUENTA UNICA DEL TESORO</t>
  </si>
  <si>
    <t>O14794180002</t>
  </si>
  <si>
    <t>00108012001 DEPOSITO DE EFECTIVO, DEPOSITANTE: CHAVARRIA - VELASQUEZ, CONCEPTO: DEVOLUCION SEGUN INFORME UAI - 007/2014 PBSERVACION 3,3, CUENTA DE DEPOSITO: CUENTA UNICA DEL TESORO</t>
  </si>
  <si>
    <t>O14794330002</t>
  </si>
  <si>
    <t>00099021001 DEPOSITO DE EFECTIVO, DEPOSITANTE: ALBERTO DIAZ HURTADO, CONCEPTO: DEP. DOS DUODECIMAS DE AGUINALDO, CUENTA DE DEPOSITO: CUENTA UNICA DEL TESORO</t>
  </si>
  <si>
    <t>O14794540002</t>
  </si>
  <si>
    <t>00099021001 DEPOSITO DE EFECTIVO, DEPOSITANTE: OLGA QUISPE MAMANI, CONCEPTO: DEVOLUCION POR EL COBRO INDEBIDO, CUENTA DE DEPOSITO: CUENTA UNICA DEL TESORO</t>
  </si>
  <si>
    <t>O14795360002</t>
  </si>
  <si>
    <t>00015011108 DEPOSITO DE EFECTIVO, DEPOSITANTE: JIMENA VILLCA CASSIA, CONCEPTO: POR EXESO DE CONSUMO EN LA LINEA DE TELEFONO 67012667, CUENTA DE DEPOSITO: CUENTA UNICA DEL TESORO</t>
  </si>
  <si>
    <t>Lic. Joyce Arteaga Díaz</t>
  </si>
  <si>
    <t>Responsable a.i. del Área de Conciliación y Recolección de Datos
Unidad de Contabilidad y Cuentas Fiscales
Dirección General de Contabilidad Fiscal</t>
  </si>
  <si>
    <t>Ministerio de Energías</t>
  </si>
  <si>
    <t>Agencia Boliviana de Energia Nuclear</t>
  </si>
  <si>
    <t>DESCONCILIADO</t>
  </si>
  <si>
    <t>G04140830002</t>
  </si>
  <si>
    <t>PAGO PRÉSTAMO IDA 948-BO VCTO. 01-abr-2017 POR CUENTA DE SAGUAPAC , VALOR 03-abr-2017 CAPITAL USD 135.000,00 INTERESES USD 12.656,25 LIB. 00099021001 - RECURSOS ORDINARIOS (3987) - MDRI</t>
  </si>
  <si>
    <t>J03216770002</t>
  </si>
  <si>
    <t>A:00099021001 Pago de capital e interes corriente a favor del TGN, adeudado por el GAD Santa Cruz, correspondientes a los Convenios Subsidiarios CAF 2324 de los Proyectos de Electrificacion Rural Las Parabas, Pueblos Nuevos Tramos Abapo, Nucleo 9 Santa Rosa del Palmar-Villa Nueva.</t>
  </si>
  <si>
    <t>Q08205320002</t>
  </si>
  <si>
    <t>NÚMERO DE LIBRETA CUT: 99031009.00 OPERACIÓN T01 TRANSFERENCIA DE FONDOS A LA CUT - TESORO DIRECTO DE BANCO UNION S.A. A CUENTA UNICA DEL TESORO CON NUMERO DE SOLICITUD = 1699756 Y NUMERO CORRELATIVO = 91320003042017522 TRANSFERENCIA POR OPERACIONES DE VE</t>
  </si>
  <si>
    <t>S08838890002</t>
  </si>
  <si>
    <t>||TRANSFERENCIA DE FONDOS S/G. NOTA DE CITE:BUN0231/17 DE LA FECHA (HRE-TSO-1585), SALDOS DE PROYECTOS NO EJECUTADOS AL CIERRE DE LA GESTION 2016. A SOLICITUD GOB.AUT.MCPAL.PUCARA,LIBRETA 00046058003 MN; BUN.</t>
  </si>
  <si>
    <t>S08838270003</t>
  </si>
  <si>
    <t>||PAGO A LA CAF PRESTAMO CFG 512/CFC 2174 VCTO. 03/04/2017 POR CUENTA DEL TGN SEGÚN NOTA MEFP/VTCP/DGCP/UODP-287/2017 DE FECHA 30/03/2017 COMISIONES USD 34.042,37. LIBRETA N° 00099021001 CUENTA UNICA DEL TESORO CTA.3987 REF.: COMISIONES BANCARIAS</t>
  </si>
  <si>
    <t>S08838430003</t>
  </si>
  <si>
    <t>||TRANSFERENCIA DE FONDOS S/G. MENSAJES SWIFT NROS. 04529 Y 04516 DE LA FECHA (SECTOR PUBLICO). DEBITO DE LA LIBRETA 00117012001 DGAC, REPOSICION UTILES DE ESCRITORIO.</t>
  </si>
  <si>
    <t>S08839000003</t>
  </si>
  <si>
    <t>'TRANSFERENCIA DE FONDOS||EN ATENCION A NOTA DEL MIN. DE ECONOMIA Y FINANZAS PUBLICAS MEFP/VTCP/DGPOT/UPCFTGN/TR-N°612/2017 DE LA FECHA (HRE-TSO-1588) DEBITO DE LA LIBRETA N° 00099021001, REPOSICIÓN ÚTILES DE ESCRITORIO</t>
  </si>
  <si>
    <t>E00457560001</t>
  </si>
  <si>
    <t>E00457590001</t>
  </si>
  <si>
    <t>E00457620001</t>
  </si>
  <si>
    <t>E00457650001</t>
  </si>
  <si>
    <t>E00457660001</t>
  </si>
  <si>
    <t>G04140880003</t>
  </si>
  <si>
    <t>PAGO A IDA PRÉSTAMO 2531-BO VCTO. 01-abr-2017 POR CUENTA DE TGN , NTI. 009150 VALOR 03-abr-2017 CAPITAL USD 32.975,42 INTERESES USD 4.049,73 CTA. 3987 CUENTA UNICA DEL TESORO-3987 LIB. 00099021001 REF.: COMISIONES BANCARIAS</t>
  </si>
  <si>
    <t>G04140910001</t>
  </si>
  <si>
    <t>COBRO COSTOS DE PAPELERIA SEGUN TRANSFERENCIA DEL EXTERIOR POR ORDEN DE EPE EMPRESA PRODUCTORA DE ENERGIA REF.: INV. EXB-EPEC 002/16 LIB. 00513012007 YPFB - RECURSOS NACIONALIZACIÓN</t>
  </si>
  <si>
    <t>G04140920003</t>
  </si>
  <si>
    <t>PAGO A PROEX BRASIL PRÉSTAMO ADITIVO 19-5-2004 VCTO. 03-abr-2017 POR CUENTA DE TGN , NTI. 009268 VALOR 03-abr-2017 CAPITAL USD 4.090.323,34 INTERESES USD 51.188,44 CTA. 3987 CUENTA UNICA DEL TESORO-3987 LIB. 00099021001 REF.: COMISIONES BANCARIAS</t>
  </si>
  <si>
    <t>G04140930003</t>
  </si>
  <si>
    <t>PAGO A PROEX BRASIL PRÉSTAMO CONV.CDTO. 03-10-01 VCTO. 03-abr-2017 POR CUENTA DE TGN , NTI. 009267 VALOR 03-abr-2017 CAPITAL USD 2.244.551,83 INTERESES USD 28.089,49 CTA. 3987 CUENTA UNICA DEL TESORO-3987 LIB. 00099021001 REF.: COMISIONES BANCARIAS</t>
  </si>
  <si>
    <t>G04141150004</t>
  </si>
  <si>
    <t>VENTA DE DIVISAS CON TRANSFERENCIA DE FONDOS A SOLICITUD DE SERVICIO GENERAL DE IDENTIFICACION PERSONAL - SEGIP SEGUN SOLICITUD 2017 REF: ENTREGA DE FONDOS A LA OFICINA DE CALAMA - CHILE, PARA GASTOS EN BIENES Y SERVICIOS, SEGUN NOTA 001-2017, SOLICITUD 1, CERT. 831. LIB. 00340012003 RECAUDACION EXTRANJERIA - C.I. -L.C.</t>
  </si>
  <si>
    <t>G04141160007</t>
  </si>
  <si>
    <t>VENTA DE DIVISAS CON TRANSFERENCIA DE FONDOS A SOLICITUD DE MINISTERIO DE RELACIONES EXTERIORES SEGUN SOLICITUD 2012 REF: REMISION DE RECURSOS ADICIONALES DE GASTOS DE FUNCIONAMIENTO DEL EMSD E MARZO/2017 A FAVOR DE LOS CONSULADOS EN SEVILLA, ILO, TACNA Y VICECONSULAOD EN PILAR S/G GM-DGAA-UFI-PRP-I LIB. 00099021001 TGN-RECURSOS ORDINARIOS (3987)</t>
  </si>
  <si>
    <t>G04141170006</t>
  </si>
  <si>
    <t>VENTA DE DIVISAS CON TRANSFERENCIA DE FONDOS A SOLICITUD DE MINISTERIO DE RELACIONES EXTERIORES SEGUN SOLICITUD 2018 REF: REMISION DE RECURSOS PARA EL PAGO DE GASTOS FUNERARIOS Y REPATRIACIONES, A FAVOR DE LOS CONSULADOS EN MADRID, SANTIAGO Y CACERES, S/G GM-DGAJ-UGJ-NI-246-243-242-244-241-225/2017 LIB. 00010011102 MIN.RELACIONES EXTERIORES - GESTORIA CONSULAR LEY Nº 3108</t>
  </si>
  <si>
    <t>G04141180004</t>
  </si>
  <si>
    <t>VENTA DE DIVISAS CON TRANSFERENCIA DE FONDOS A SOLICITUD DE MINISTERIO DE RELACIONES EXTERIORES SEGUN SOLICITUD 2019 REF: REMESA ADICIONAL A FAVOR DE LA EMBAJADA DE BOLIVIA EN LIMA-PERU, PARA EL PAGO DE PASAJES Y VIATICOS DEL EMBAJADOR GUSTAVO RODRIGUEZ PARA LOS VIAJES A LAS CIUDADES DE ESTADOS UNID LIB. 00099021001 TGN-RECURSOS ORDINARIOS (3987)</t>
  </si>
  <si>
    <t>G04147700004</t>
  </si>
  <si>
    <t>VENTA DE DIVISAS CON TRANSFERENCIA DE FONDOS A SOLICITUD DE INSUMOS BOLIVIA SEGUN SOLICITUD 1996 REF: REGISTRO DE PAGO A CES CANADA LIMITED PARA EL DISEÑO DE LETREROS PARA LA PARTICIPACIÓN EN AL FERIA INTERNACIONAL DE ALIMENTOS "SIAL CANDA 2017". SEGÚN COMUNICACIÓN INTERNA INBOL GCEYC N°261/2017 Y A LIB. 00224012002 INSUMOS BOL.ADMIN.CENTRAL. FUNCION. EXP PALMITO CULT.A VENEZ POR DIFERENCIAL CAMBIARIO</t>
  </si>
  <si>
    <t>G04147700005</t>
  </si>
  <si>
    <t>VENTA DE DIVISAS CON TRANSFERENCIA DE FONDOS A SOLICITUD DE INSUMOS BOLIVIA SEGUN SOLICITUD 1996 REF: REGISTRO DE PAGO A CES CANADA LIMITED PARA EL DISEÑO DE LETREROS PARA LA PARTICIPACIÓN EN AL FERIA INTERNACIONAL DE ALIMENTOS "SIAL CANDA 2017". SEGÚN COMUNICACIÓN INTERNA INBOL GCEYC N°261/2017 Y A LIB. 00224012002 INSUMOS BOL.ADMIN.CENTRAL. FUNCION. EXP PALMITO CULT.A VENEZ</t>
  </si>
  <si>
    <t>G04147710004</t>
  </si>
  <si>
    <t>VENTA DE DIVISAS CON TRANSFERENCIA DE FONDOS A SOLICITUD DE INSTITUTO NACIONAL DE INNOVACION AGROPECUARIA Y FORESTAL (INIAF) SEGUN SOLICITUD 1998 REF: PAGO DE 2.058 SWIIS FRANCS POR CONCEPTO DE 600 CERTIFICADOS DE ANÁLISIS DE SEMILLAS NARANJA INVIADAS POR ITSA SEGÚN FACTURA Nº INVOCE PF004105 HR LIB. 00222018010 INIAF-COSUDE-APOYO AL SIS.DEINNOV.AGROP.Y.FOREST. EN BOLIVIA POR DIFERENCIAL CAMBIARIO</t>
  </si>
  <si>
    <t>G04147710005</t>
  </si>
  <si>
    <t>VENTA DE DIVISAS CON TRANSFERENCIA DE FONDOS A SOLICITUD DE INSTITUTO NACIONAL DE INNOVACION AGROPECUARIA Y FORESTAL (INIAF) SEGUN SOLICITUD 1998 REF: PAGO DE 2.058 SWIIS FRANCS POR CONCEPTO DE 600 CERTIFICADOS DE ANÁLISIS DE SEMILLAS NARANJA INVIADAS POR ITSA SEGÚN FACTURA Nº INVOCE PF004105 HR LIB. 00222018010 INIAF-COSUDE-APOYO AL SIS.DEINNOV.AGROP.Y.FOREST. EN BOLIVIA</t>
  </si>
  <si>
    <t>J03216310001</t>
  </si>
  <si>
    <t>De: 00099024113 Transferencia en cumplimiento al DS N0913 de 15/06/2011 y el Convenio Interinstitucional de Financiamiento UPRE-CIF-007/2015, suscrito entre la UPRE y el GAM de Oruro proyecto Construccion Unidad Educativa Alcira Cardona Torrico II, correspondiente al pago de la planilla N 3, segun l</t>
  </si>
  <si>
    <t>Q08211440002</t>
  </si>
  <si>
    <t>NUMERO DE LIBRETA CUT: Cuenta Unica del Tesoro OPERACIÓN E18 TRANSFERENCIA DEL SISTEMA FINANCIERO POR CUENTA DE TERCEROS A LA CUT Traspaso de fondos a solicitud de BBVA Prevision AFP por concepto de Devolucion pagos en exceso Ministerio de Defensa</t>
  </si>
  <si>
    <t>S08839330001</t>
  </si>
  <si>
    <t>||COMISION TRANSFERENCIA FDOS.AL EXTERIOR 0,10% S/USD145.140.-,REEMB.GSTS.COMUNICACION BS220.-Y EMISION COMP.CONTABLE BS50.-REF.:PAGO 1 LC I-2016-036 P/C Y.P.F.B. A/F DELTA COMPRESION S.A.,EN COMPL.A COMP.883932 ADJ.DE LA FECHA. LIB.00513012004 LBP-YPFB-UNICOMERCIAL REF.:COMISIONES PAGO 1 LC I-2016-036</t>
  </si>
  <si>
    <t>S08839740003</t>
  </si>
  <si>
    <t>||TRANSFERENCIA DE FONDOS S/G. MENSAJE SWIFT NRO. 04639 DE LA FECHA (SECTOR PUBLICO). DEBITO DE LA LIBRETA 00117012001 DGAC, REPOSICION UTILES DE ESCRITORIO.</t>
  </si>
  <si>
    <t>G04152490003</t>
  </si>
  <si>
    <t>PROVISION DE FONDOS A SOLICITUD DE YACIMIENTOS PETROLIFEROS FISCALES BOLIVIANOS SEGUN SOLICITUD YPFB-0104-2017 REF: PAGO DEL SERVICIO INTERRUMPIBLE DE TRANSPORTE DE GN MI DUCTO MENOR CARRASCO BULO BULO YPFB CHACO FEBRERO 2017 LIB. 00513012007 YPFB - RECURSOS NACIONALIZACIÓN</t>
  </si>
  <si>
    <t>G04152580003</t>
  </si>
  <si>
    <t>PROVISION DE FONDOS A SOLICITUD DE YACIMIENTOS PETROLIFEROS FISCALES BOLIVIANOS SEGUN SOLICITUD YPFB-0106-2017 REF: PAGO SERVICIO DE GN DUCTO MENOR LINEA 12 FEBRERO 2017 LIB. 00513012007 YPFB - RECURSOS NACIONALIZACIÓN</t>
  </si>
  <si>
    <t>G04152800004</t>
  </si>
  <si>
    <t>VENTA DE DIVISAS CON TRANSFERENCIA DE FONDOS A SOLICITUD DE DIRECCION ESTRATEGICA DE REIVINDICACION MARITIMA DIREMAR SEGUN SOLICITUD 2016 REF: PAGO A LA SRA. JANET BOULMER, POR EL SERVICIO DE REVISIÓN Y/O EDICIÓN DE LA REPLICA DE BOLIVIA REDACTADA EN IDIOMA INGLES, SEGÚN INFORME IF/DIREMAR/DGDM NO. LIB. 00099021001 TGN-RECURSOS ORDINARIOS (3987) POR DIFERENCIAL CAMBIARIO</t>
  </si>
  <si>
    <t>G04152800005</t>
  </si>
  <si>
    <t>VENTA DE DIVISAS CON TRANSFERENCIA DE FONDOS A SOLICITUD DE DIRECCION ESTRATEGICA DE REIVINDICACION MARITIMA DIREMAR SEGUN SOLICITUD 2016 REF: PAGO A LA SRA. JANET BOULMER, POR EL SERVICIO DE REVISIÓN Y/O EDICIÓN DE LA REPLICA DE BOLIVIA REDACTADA EN IDIOMA INGLES, SEGÚN INFORME IF/DIREMAR/DGDM NO. LIB. 00099021001 TGN-RECURSOS ORDINARIOS (3987)</t>
  </si>
  <si>
    <t>G04152810004</t>
  </si>
  <si>
    <t>VENTA DE DIVISAS CON TRANSFERENCIA DE FONDOS A SOLICITUD DE DIRECCION ESTRATEGICA DE REIVINDICACION MARITIMA DIREMAR SEGUN SOLICITUD 2015 REF: PAGO AL PROF. REMIRO BROTONS POR EL SERVICIO DE ASESORAMIENTO EN DERECHO INTERNACIONAL, DE ACUERDO A INFORME IF/DIREMAR/DIAM Nº 014/2017 Y DOC. ADJ. EQUIVALE LIB. 00099021001 TGN-RECURSOS ORDINARIOS (3987) POR DIFERENCIAL CAMBIARIO</t>
  </si>
  <si>
    <t>G04152810005</t>
  </si>
  <si>
    <t>VENTA DE DIVISAS CON TRANSFERENCIA DE FONDOS A SOLICITUD DE DIRECCION ESTRATEGICA DE REIVINDICACION MARITIMA DIREMAR SEGUN SOLICITUD 2015 REF: PAGO AL PROF. REMIRO BROTONS POR EL SERVICIO DE ASESORAMIENTO EN DERECHO INTERNACIONAL, DE ACUERDO A INFORME IF/DIREMAR/DIAM Nº 014/2017 Y DOC. ADJ. EQUIVALE LIB. 00099021001 TGN-RECURSOS ORDINARIOS (3987)</t>
  </si>
  <si>
    <t>G04152820004</t>
  </si>
  <si>
    <t>VENTA DE DIVISAS CON TRANSFERENCIA DE FONDOS A SOLICITUD DE DIRECCION ESTRATEGICA DE REIVINDICACION MARITIMA DIREMAR SEGUN SOLICITUD 2010 REF: PAGO AL DR. PAYAM AKHAVAN, POR EL SERVICIO DE ASESORAMIENTO EN DERECHO INTERNACIONAL PUBLICO, S/G CONTRATO CDP-I Nº 001/2017, SOL. DE PAGO MEDIANTE INFORME I LIB. 00099021001 TGN-RECURSOS ORDINARIOS (3987) POR DIFERENCIAL CAMBIARIO</t>
  </si>
  <si>
    <t>G04152820005</t>
  </si>
  <si>
    <t>VENTA DE DIVISAS CON TRANSFERENCIA DE FONDOS A SOLICITUD DE DIRECCION ESTRATEGICA DE REIVINDICACION MARITIMA DIREMAR SEGUN SOLICITUD 2010 REF: PAGO AL DR. PAYAM AKHAVAN, POR EL SERVICIO DE ASESORAMIENTO EN DERECHO INTERNACIONAL PUBLICO, S/G CONTRATO CDP-I Nº 001/2017, SOL. DE PAGO MEDIANTE INFORME I LIB. 00099021001 TGN-RECURSOS ORDINARIOS (3987)</t>
  </si>
  <si>
    <t>G04152840001</t>
  </si>
  <si>
    <t>COBRO COSTOS DE PAPELERIA SEGUN TRANSFERENCIA DEL EXTERIOR POR ORDEN DE SEZIONE CONSOLARE AMBASCIATA DI BOLIVIA-ITALIA REF:GESTORIA CONSULAR LIB. 00010011102 MIN.RELACIONES EXTERIORES - GESTORIA CONSULAR LEY Nº 3108</t>
  </si>
  <si>
    <t>G04152860001</t>
  </si>
  <si>
    <t>COBRO COSTOS DE PAPELERIA SEGUN TRANSFERENCIA DEL EXTERIOR POR ORDEN DE EMBAJADA DE BOLIVIA EN COSTA RICA REF.: GESTORIA CONSULAR MARZO 2017 LIB. 00010011102 MIN.RELACIONES EXTERIORES - GESTORIA CONSULAR LEY Nº 3108</t>
  </si>
  <si>
    <t>G04152870004</t>
  </si>
  <si>
    <t>VENTA DE DIVISAS CON TRANSFERENCIA DE FONDOS A SOLICITUD DE INSUMOS BOLIVIA SEGUN SOLICITUD 1995 REF: REGISTRO DE PAGO A EXPO CANADA FRANCE INC. PARA LA PARTICIPACIÓN DE INSUMOS BOLIVIA EN LA FERIA INTERNACIONAL DE ALIMENTOS "SIAL CANADA 2017". SEGÚN COMUNICACIÓN INTERNA INBOL GCEYC N°262/2017 Y DOC LIB. 00224012002 INSUMOS BOL.ADMIN.CENTRAL. FUNCION. EXP PALMITO CULT.A VENEZ POR DIFERENCIAL CAMBIARIO</t>
  </si>
  <si>
    <t>G04152870005</t>
  </si>
  <si>
    <t>VENTA DE DIVISAS CON TRANSFERENCIA DE FONDOS A SOLICITUD DE INSUMOS BOLIVIA SEGUN SOLICITUD 1995 REF: REGISTRO DE PAGO A EXPO CANADA FRANCE INC. PARA LA PARTICIPACIÓN DE INSUMOS BOLIVIA EN LA FERIA INTERNACIONAL DE ALIMENTOS "SIAL CANADA 2017". SEGÚN COMUNICACIÓN INTERNA INBOL GCEYC N°262/2017 Y DOC LIB. 00224012002 INSUMOS BOL.ADMIN.CENTRAL. FUNCION. EXP PALMITO CULT.A VENEZ</t>
  </si>
  <si>
    <t>G04152970004</t>
  </si>
  <si>
    <t>VENTA DE DIVISAS CON TRANSFERENCIA DE FONDOS A SOLICITUD DE YACIMIENTOS PETROLIFEROS FISCALES BOLIVIANOS SEGUN SOLICITUD 2023 REF: PAGO ANTICIPADO A VITOL SA POR SUMINISTRO DE DIESEL OIL MES MARZO/2017, PRIMER EMBARQUE, SEGUN LIB. 00513012004 LBP-YPFB-UNICOMERCIAL (4030005415/1-2188907)</t>
  </si>
  <si>
    <t>G04152980004</t>
  </si>
  <si>
    <t>VENTA DE DIVISAS CON TRANSFERENCIA DE FONDOS A SOLICITUD DE MINISTERIO DE LA PRESIDENCIA SEGUN SOLICITUD 2022 REF: DIVISAS USD 776.52 A SOUTHERN CROSS AVIATION POR COMPRA REPUESTOS AERONAVE FAB-048 USD 592.88 Y COSTOS DE ENVIO DE REPUESTOS USD 183.64 A CTA 898063862112 BANK OF AMERICA NA RELACIONADO LIB. 00099021001 TGN-RECURSOS ORDINARIOS (3987)</t>
  </si>
  <si>
    <t>G04153020004</t>
  </si>
  <si>
    <t>VENTA DE DIVISAS CON TRANSFERENCIA DE FONDOS A SOLICITUD DE MINISTERIO DE LA PRESIDENCIA SEGUN SOLICITUD 2020 REF: DIVISAS USD 91,099.49 PAGO A ROYAL FBO POR SERVICIO AERONAVE FAB-002 EN EL VIAJE AL EXTERIOR A ROTTERDAM HOLANDA Y ROMA ITALIA CTA. 0102351465 BANCO BILBAO VIZCAYA ARGENTARIA PARAGUAY LIB. 00099021001 TGN-RECURSOS ORDINARIOS (3987)</t>
  </si>
  <si>
    <t>G04153030004</t>
  </si>
  <si>
    <t>VENTA DE DIVISAS CON TRANSFERENCIA DE FONDOS A SOLICITUD DE MINISTERIO DE LA PRESIDENCIA SEGUN SOLICITUD 2021 REF: DIVISAS USD 351.49 PAGO A SATCOM DIRECT INC POR SERVICIO TELEFONO SATELITAL AERONAVE FAB 001 MES FEBRERO 2017 SEGUN INVOCIE 2690639 LIB. 00099021001 TGN-RECURSOS ORDINARIOS (3987)</t>
  </si>
  <si>
    <t>G04153200003</t>
  </si>
  <si>
    <t>PAGO A CAF PRÉSTAMO CFA007943 VCTO. 04-abr-2017 POR CUENTA DE TGN , NTI. 009159 VALOR 04-abr-2017 CAPITAL USD 4.791.666,67 INTERESES USD 1.563.761,69 CTA. 3987 CUENTA UNICA DEL TESORO-3987 LIB. 00099021001 REF.: COMISIONES BANCARIAS</t>
  </si>
  <si>
    <t>S08841130002</t>
  </si>
  <si>
    <t>||TRANSFERENCIA DE FONDOS S/G. NOTA CITE:BUN0238/17 DE LA FECHA (HRE-TSO-1613), PARA APROBACION DE LA CARTA ORGANICA DE VALLEGRANDE. A SOLICITUD GOB.AUT.MCPAL.VALLEGRANDE, LIBRETA N°00670014101 M/N; BUN.</t>
  </si>
  <si>
    <t>S08841150002</t>
  </si>
  <si>
    <t>||TRANSFERENCIA DE FONDOS S/G. NOTA CITE:BUN0239/17 DE LA FECHA (HRE-TSO-1614). DEVOLUCIÓN DE RECURSOS NO EJECUTADOS A TRAVES DEL PROGRAMA "BOLIVIA CAMBIA" DE LOS DIFERENTES PROYECTOS DE LA GESTION 2016 UPRE. A SOLICITUD GOB.AUT.MCPAL.VILLA GUALBERTO VILLARROEL,LIBRETA N°00099024113 BOLIVIA CAMBIA; BUN.</t>
  </si>
  <si>
    <t>G04164740001</t>
  </si>
  <si>
    <t>COBRO COSTOS DE PAPELERIA SEGUN TRANSFERENCIA DEL EXTERIOR POR ORDEN DE CONSULADO DE BOLIVIA EN MURCIA REF.GESTORIA CONSULAR MARZO 2017 LIB. 00010011102 MIN.RELACIONES EXTERIORES - GESTORIA CONSULAR LEY Nº 3108</t>
  </si>
  <si>
    <t>G04164770003</t>
  </si>
  <si>
    <t>TRANSFERENCIA RECIBIDA DEL EXTERIOR SEGÚN MENSAJES SWIFT Nos. 04668-04665 (REM.EXT.) DE FECHA 05-04-2017 POR DESEMBOLSO DE CAF PRÉSTAMO CFA008832 CARRET.V.GRANADO-LA PALIZADA SOLICITUD DE DESEMBOLSO NRO.10 LIBRETA N° 00291012002 ABC-RECURSOS PROPIOS REF.: UTILES DE ESCRITORIO</t>
  </si>
  <si>
    <t>G04164780003</t>
  </si>
  <si>
    <t>TRANSFERENCIA RECIBIDA DEL EXTERIOR SEGÚN MENSAJES SWIFT Nos. 04666-04663 (REM.EXT.) DE FECHA 05-04-2017 POR DESEMBOLSO DE CAF PRÉSTAMO CFA008785 PROGRAMA MI RIEGO LIBRETA N° 00287102001 FPS-RECURSOS PROPIOS REF.: UTILES DE ESCRITORIO</t>
  </si>
  <si>
    <t>G04164800001</t>
  </si>
  <si>
    <t>COBRO COSTOS DE PAPELERIA SEGUN TRANSFERENCIA DEL EXTERIOR POR ORDEN DE CONSULADO GERAL DA BOLIVIA RIO DE JANEIRO BRASIL REF:GESTORIA CONSULAR MARZO 2017 LIB. 00010011102 MIN.RELACIONES EXTERIORES - GESTORIA CONSULAR LEY Nº 3108</t>
  </si>
  <si>
    <t>G04164820001</t>
  </si>
  <si>
    <t>COBRO COSTOS DE PAPELERIA SEGUN TRANSFERENCIA DEL EXTERIOR POR ORDEN DE PETROBRAS S.A. REF.: PAGO MULTAS Y GASTOS DE PARTE DEL TITULAR SAN POR FALLAS EN SUMINISTROAL GSA 2016 LIB. 00513012007 YPFB - RECURSOS NACIONALIZACIÓN</t>
  </si>
  <si>
    <t>G04164840001</t>
  </si>
  <si>
    <t>COBRO COSTOS DE PAPELERIA SEGUN TRANSFERENCIA DEL EXTERIOR POR ORDEN DE PETROBRAS BOLIVIA S.A. REF.: PAGO MULTAS Y GASTOS DE PARTE DEL TITULAR SAN POR FALLAS EN SUMINISTRO AL GSA 2016 LIB. 00513012007 YPFB - RECURSOS NACIONALIZACIÓN</t>
  </si>
  <si>
    <t>G04164860001</t>
  </si>
  <si>
    <t>COBRO COSTOS DE PAPELERIA SEGUN TRANSFERENCIA DEL EXTERIOR POR ORDEN DE GAS CORONA S.A.E.C.A. (ASUNCION PARAGUAY) REF.: ANTICIPO SEGUN CONTRATO YPFB DLG LIB. 00513062001 YPFB-OPERACIONES PLANTA DE SEPARACION DE LIQUIDOS RIO GRANDE</t>
  </si>
  <si>
    <t>G04164880001</t>
  </si>
  <si>
    <t>COBRO COSTOS DE PAPELERIA SEGUN TRANSFERENCIA DEL EXTERIOR POR ORDEN DE GAS TOTAL S.A. REF.: A CUENTA S/ CONTRATO N 63 LIB. 00513062001 YPFB-OPERACIONES PLANTA DE SEPARACION DE LIQUIDOS RIO GRANDE</t>
  </si>
  <si>
    <t>G04165550003</t>
  </si>
  <si>
    <t>PAGO A BID PRÉSTAMO 2664/BL-BO VCTO. 05-abr-2017 POR CUENTA DE TGN , NTI. 009213 VALOR 05-abr-2017 INTERESES USD 83.469,11 CTA. 3987 CUENTA UNICA DEL TESORO-3987 LIB. 00099021001 REF.: COMISIONES BANCARIAS</t>
  </si>
  <si>
    <t>G04165560003</t>
  </si>
  <si>
    <t>PAGO A BID PRÉSTAMO 2664/BL-BO VCTO. 05-abr-2017 POR CUENTA DE TGN , NTI. 009214 VALOR 05-abr-2017 INTERESES USD 1.867,38 CTA. 3987 CUENTA UNICA DEL TESORO-3987 LIB. 00099021001 REF.: COMISIONES BANCARIAS</t>
  </si>
  <si>
    <t>G04165570003</t>
  </si>
  <si>
    <t>PAGO A BID PRÉSTAMO 2664/BL-BO VCTO. 05-abr-2017 POR CUENTA DE TGN , NTI. 009228 VALOR 05-abr-2017 COMISIONES USD 5.159,43 CTA. 3987 CUENTA UNICA DEL TESORO-3987 LIB. 00099021001 REF.: COMISIONES BANCARIAS</t>
  </si>
  <si>
    <t>G04173490001</t>
  </si>
  <si>
    <t>COBRO COSTOS DE PAPELERIA SEGUN TRANSFERENCIA DEL EXTERIOR POR ORDEN DE CONSULADO GENERAL DE BOLIVIA EN HOUSTON,GESTORIA CONSULAR,HOUSTON TX LIB. 00010011102 MIN.RELACIONES EXTERIORES - GESTORIA CONSULAR LEY Nº 3108</t>
  </si>
  <si>
    <t>G04173510001</t>
  </si>
  <si>
    <t>COBRO COSTOS DE PAPELERIA SEGUN TRANSFERENCIA DEL EXTERIOR POR ORDEN DE CONSULADO DE BOLIVIA SS DE JUJUY-ARGENTINA REF:GESTORIA CONSULAR MES DE MARZO LIB. 00010011102 MIN.RELACIONES EXTERIORES - GESTORIA CONSULAR LEY Nº 3108</t>
  </si>
  <si>
    <t>G04174800001</t>
  </si>
  <si>
    <t>COBRO COSTOS DE PAPELERIA SEGUN TRANSFERENCIA DEL EXTERIOR POR ORDEN DE CONSULADO DE BOLIVIA, ANTOFAGASTA CL. LIB. 00010011102 MIN.RELACIONES EXTERIORES - GESTORIA CONSULAR LEY Nº 3108</t>
  </si>
  <si>
    <t>G04174870003</t>
  </si>
  <si>
    <t>TRANSFERENCIA RECIBIDA DEL EXTERIOR SEGÚN MENSAJES SWIFT Nos. 04731-04729 (REM.EXT.) DE FECHA 05-04-2017 POR DESEMBOLSO DE CAF PRÉSTAMO CFA008789 CARR.MONTEAGUDO-MUYUPAMPA IPATI SOLICITUD DE DESEMBOLSO NRO.15 LIBRETA N° 00291012002 ABC-RECURSOS PROPIOS REF.: UTILES DE ESCRITORIO</t>
  </si>
  <si>
    <t>S08839990003</t>
  </si>
  <si>
    <t>||TRANSFERENCIA DE FONDOS DEL EXTERIOR SG/ SWIFT 04602 DEL 03/04/15 A/F MIN.RR.EE. POR ORDEN DEL CONSULADO DE LA REP DE BOLIVIA EN VIEDMA AR LIB.00010011102 MIN.RELACIONES EXTERIORES-GESTORIA CONSULAR LEY NO.3108, UTILES DE ESCRITORIO</t>
  </si>
  <si>
    <t>S08840210001</t>
  </si>
  <si>
    <t>'COBRO DE UTILES DE ESCRITORIO POR´||TRANSFERENCIA DE FONDOS DEL EXTERIOR EN COMPLEMENTO A COMPROBANTE S-884017 DE LA FECHA. LIBRETA 00513062001 YPFB OPERACIONES PLANTA DE SEPARACION DE LIQUIDOS RIO GRANDE</t>
  </si>
  <si>
    <t>S08840270001</t>
  </si>
  <si>
    <t>'COBRO DE UTILES DE ESCRITORIO POR´||COMPLEMENTO AL COMPROBANTE S-0884026 DE LA FECHA. LIBRETA NO.00513062001 YPFB-OPERACION PLANTA DE SEPARACION DE LIQUIDOS RIO GRANDE</t>
  </si>
  <si>
    <t>G04164760001</t>
  </si>
  <si>
    <t>COBRO COSTOS DE PAPELERIA SEGUN TRANSFERENCIA DEL EXTERIOR POR ORDEN DE EMBAJADA DE BOLIVIA SECCION CONSULAR TOKYO-JAPON LIB. 00010011102 MIN.RELACIONES EXTERIORES - GESTORIA CONSULAR LEY Nº 3108</t>
  </si>
  <si>
    <t>J03217730002</t>
  </si>
  <si>
    <t>A:00373024101 TRANSFERENCIA S/G INFORME MEFP/VTCP/DGPOT/UPCFTGN/INF/N653/2017 - TRANSFERENCIA DE RECURSOS PARA GASTOS DE FUNCIONAMIENTO DEL FDI, MARZO DE 2017.- EN VIRTUD DEL ART. 8 D.S. N 2842 DEL 21/10/2005.</t>
  </si>
  <si>
    <t>J03218140002</t>
  </si>
  <si>
    <t>A:00099021001 Pago de capital e interes corriente a favor del TGN, adeudados por el GAD Chuquisaca, correspondiente al Convenio Subsidiario CAF 2324 Construccion de Obras Proyecto de Riego San Lucas.</t>
  </si>
  <si>
    <t>J03218150002</t>
  </si>
  <si>
    <t>A:00099021001 Pago de capital e interes corriente a favor del TGN, adeudado por el GAD Oruro, correspondientes a los Convenios Subsidiarios CAF 2324 de los Proyectos de Electrificacion Rural Chipaya, Poopo Redes, Sud.</t>
  </si>
  <si>
    <t>J03218160002</t>
  </si>
  <si>
    <t>A:00099021001 Pago de capital e interes corriente a favor del TGN, adeudado por el GAD Potosi, correspondientes a los Convenios Subsidiarios CAF 2324 de Proyectos de Electrificacion Rural Calazaya - Tomave V Concepcion - El Asiento, y Preinversion Riego Talacocha y Wara Wara II.</t>
  </si>
  <si>
    <t>J03218180002</t>
  </si>
  <si>
    <t>A:00076014201 Transferencia que efectuamos a requerimiento de la Corporacion Minera de Bolivia, segun nota CITE: UNTE-0073/2017, en cumplimiento al inciso j) de la Disposicion Final Tercera de la Ley N 856 Ley del Presupuesto General del Estado gestion 2017 vigente en el Articulo 7 de la Ley N 317.</t>
  </si>
  <si>
    <t>Q08220840002</t>
  </si>
  <si>
    <t>NÚMERO DE LIBRETA CUT: 99031009.00 OPERACIÓN T01 TRANSFERENCIA DE FONDOS A LA CUT - TESORO DIRECTO DE BANCO UNION S.A. A CUENTA UNICA DEL TESORO CON NUMERO DE SOLICITUD = 1709971 Y NUMERO CORRELATIVO = 91320006042017721 TRANSFERENCIA POR OPERACIONES DE VE</t>
  </si>
  <si>
    <t>Q08221360002</t>
  </si>
  <si>
    <t>NUMERO DE LIBRETA CUT: Cuenta Unica del Tesoro OPERACIÓN E18 TRANSFERENCIA DEL SISTEMA FINANCIERO POR CUENTA DE TERCEROS A LA CUT Traspaso a solicitud del BBVA Prevision AFP por concepto de Devolucion de pagos CC no cobrados por afiliados Civiles y Mil</t>
  </si>
  <si>
    <t>S08841650002</t>
  </si>
  <si>
    <t>||TRANSFERENCIA DE FONDOS S/G. FORMULARIO, CITE' BUN/CF157/17 DE LA FECHA (HRE-TSO-1622). CONST. AULAS U.E. EDUARDO ABAROA-MUNICIPIO CORIPATA. A SOLICITUD DEL G.A.M. DE CORIPATA; LIBRETA 00990201001 TGN-RECURSOS ORDINARIOS; BUN.</t>
  </si>
  <si>
    <t>S08841750002</t>
  </si>
  <si>
    <t>||TRANSFERENCIA DE FONDOS S/G. NOTA CITE: BUN0245/17 DE LA FECHA (HRE-TSO-1624), APROBACION CARTA ORGANICA DEL MUNICIPIO DE PUNA. A SOLIC.GOB.AUT.MCPAL.PUNA, LIBRETA N°00670014101 OEP-TSE-REFERENDO CARTAS ORG.EST.AUT.; BUN.</t>
  </si>
  <si>
    <t>S08841800002</t>
  </si>
  <si>
    <t>||TRANSFERENCIA DE FONDOS S/G. NOTA CITE:BUN0244/17 DE LA FECHA (HRE-TSO-1625), PARA LLEVAR A CABO EL REFERENDUM DE APROBACION DE LA CARTA ORGANICA DE POSTRERVALLE. A SOLICITUD DEL GOB.AUT.MCPAL.POSTRERVALLE, LIBRETA N°00670014101 M/N; BUN.</t>
  </si>
  <si>
    <t>G04176950001</t>
  </si>
  <si>
    <t>COBRO COSTOS DE PAPELERIA SEGUN TRANSFERENCIA DEL EXTERIOR POR ORDEN DE BOTSCHAFT DES PLURINATIONALEN STAATES BOLIVIEN-ALEMANIA REF:RECAUDACION GESTORIA CONSULAR MARZO 2017 LIB. 00010011102 MIN.RELACIONES EXTERIORES - GESTORIA CONSULAR LEY Nº 3108</t>
  </si>
  <si>
    <t>S08841920001</t>
  </si>
  <si>
    <t>'COBRO POR´||COMISION TRANSFERENCIA AL EXTERIOR 0,10% S/USD983.312.- REEMB. GASTOS DE COMUNICACION BS220 .- EMISION CBTE. CONTABLE BS50.- EN COMPLEMENTO CGO. LIB. 00087014201 MIN. COMUNICACION - PRONTIS - TRANSFERENCIA MOPSV</t>
  </si>
  <si>
    <t>G04176990001</t>
  </si>
  <si>
    <t>COBRO COSTOS DE PAPELERIA SEGUN TRANSFERENCIA DEL EXTERIOR POR ORDEN DE CONSULAT GENERAL BOLIVIE-FRANCIA REF:RECAUDACIONES MARZO 2017 LIB. 00010011102 MIN.RELACIONES EXTERIORES - GESTORIA CONSULAR LEY Nº 3108</t>
  </si>
  <si>
    <t>G04177010001</t>
  </si>
  <si>
    <t>COBRO COSTOS DE PAPELERIA SEGUN TRANSFERENCIA DEL EXTERIOR POR ORDEN DE CONSULADO GENERAL DE BOLIVIA-GINEBRA.REF.:GESTORIA CONSULAR MARZO LIB. 00010011102 MIN.RELACIONES EXTERIORES - GESTORIA CONSULAR LEY Nº 3108</t>
  </si>
  <si>
    <t>G04183410003</t>
  </si>
  <si>
    <t>TRANSFERENCIA DE FONDOS AL EXTERIOR A SOLICITUD DE MINISTERIO DE CULTURAS SEGUN SOLICITUD 2041 REF: PAGO ALQUILER ESPACIO PARA EL VMT EN FERIA WORLD TRAVEL MARKET LATIN AMERICA 2017 EN SAO PAOLO, BRASIL, DEL 4 AL 6 DE ABRIL DE 2017. LIB. 00052027001 BS - PROGRAMA NACIONAL DE TURISMO COMUNITARIO</t>
  </si>
  <si>
    <t>G04183420004</t>
  </si>
  <si>
    <t>VENTA DE DIVISAS CON TRANSFERENCIA DE FONDOS A SOLICITUD DE MINISTERIO DE RELACIONES EXTERIORES SEGUN SOLICITUD 2042 REF: PAGO DE HABERES DEL CENTRO EMISOR DE PASAPORTES EN WASHINGTON- EMIPAS, CORRESPONDIENTE AL MES DE MARZO/2017, S/G PLANILLA NO.31703 LIB. 00010011102 MIN.RELACIONES EXTERIORES - GESTORIA CONSULAR LEY Nº 3108</t>
  </si>
  <si>
    <t>G04183430004</t>
  </si>
  <si>
    <t>VENTA DE DIVISAS CON TRANSFERENCIA DE FONDOS A SOLICITUD DE MINISTERIO DE RELACIONES EXTERIORES SEGUN SOLICITUD 2043 REF: PAGO DE HABERES DEL CONSULADO EN MURCIA - AUXILIARES II, CORRESPONDIENTE AL MES DE MARZO/2017, S/G PLANILLA NO.31702 LIB. 00010011102 MIN.RELACIONES EXTERIORES - GESTORIA CONSULAR LEY Nº 3108</t>
  </si>
  <si>
    <t>G04183440004</t>
  </si>
  <si>
    <t>VENTA DE DIVISAS CON TRANSFERENCIA DE FONDOS A SOLICITUD DE YACIMIENTOS PETROLIFEROS FISCALES BOLIVIANOS SEGUN SOLICITUD 2044 REF: PAGO A DTP LABORATORIOS SRL, POR ADQUISICION GEOQUIMICA DE SUPERFICIE EN EL ALTIPLANO NORTE SEGUN CONTRATO ULG-SCZ-203-2016. LIB. 00513022001 YPFB - "OPERACIONES"</t>
  </si>
  <si>
    <t>G04183460004</t>
  </si>
  <si>
    <t>VENTA DE DIVISAS CON TRANSFERENCIA DE FONDOS A SOLICITUD DE SERVICIO DESARROLLO EMPRESAS PUBLICAS PRODUCTIVAS SEGUN SOLICITUD 2039 REF: TRANSFERENCIA DE FONDOS AL EXTERIOR POR EL ANTICIPO DEL 30 PORCIENTO DEL CONTRATO NRO. 007/2016, CON LA EMPRESA CERVE S.P.A. PARA LA PROVISION DE SISTEMA DE DECORAD LIB. 00132079201 SEDEM-PLANTA ENVASES DE VIDRIO CHUQUISACA - MUNICIPIO ZUDAÑEZ</t>
  </si>
  <si>
    <t>G04183470004</t>
  </si>
  <si>
    <t>VENTA DE DIVISAS CON TRANSFERENCIA DE FONDOS A SOLICITUD DE YACIMIENTOS PETROLIFEROS FISCALES BOLIVIANOS SEGUN SOLICITUD 2035 REF: PAGO ANTICIPADO A VITOL SA POR SUMINISTRO DE INSUMOS Y ADITIVOS Y DIESEL OIL CORRESPONDIENTE AL MES DE MARZO/2017 LIB. 00513012004 LBP-YPFB-UNICOMERCIAL (4030005415/1-2188907)</t>
  </si>
  <si>
    <t>G04185470001</t>
  </si>
  <si>
    <t>COBRO COSTOS DE PAPELERIA SEGUN TRANSFERENCIA DEL EXTERIOR POR ORDEN DE CONSULADO DE BOLIVIA EN VALENCIA REF.: RECAUDACION CONSULAR LIB. 00010011102 MIN.RELACIONES EXTERIORES - GESTORIA CONSULAR LEY Nº 3108</t>
  </si>
  <si>
    <t>G04185490001</t>
  </si>
  <si>
    <t>COBRO COSTOS DE PAPELERIA SEGUN TRANSFERENCIA DEL EXTERIOR POR ORDEN DE COPAPE PROD DE PETROLEO LTDA REF.: INV 109/2017 LIB. 00513062001 YPFB-OPERACIONES PLANTA DE SEPARACION DE LIQUIDOS RIO GRANDE</t>
  </si>
  <si>
    <t>G04185510001</t>
  </si>
  <si>
    <t>COBRO COSTOS DE PAPELERIA SEGUN TRANSFERENCIA DEL EXTERIOR POR ORDEN DE PETROBRAS PARAGUAY GAS SRL.ASUNCION-PARAGUAY LIB. 00513062001 YPFB-OPERACIONES PLANTA DE SEPARACION DE LIQUIDOS RIO GRANDE</t>
  </si>
  <si>
    <t>S08841400001</t>
  </si>
  <si>
    <t>||REGISTRO COBRO COMISION AVISO CARTA DE CREDITO STANDBY BS220.- Y EMISION DE CBTE. CONTABLE BS50.- REF.: ILC-9589 PUMA (BCB:SB-R-2017-15) A/F YPFB EN COMPLEMENTO A CBTE.884126 DE LA FECHA ADJUNTO LIB.00513012007 YPFB - RECURSOS DE NACIONALIZACION REF.: COMISIONES AVISO LCSB ILC-9589 PUMA</t>
  </si>
  <si>
    <t>S08841810001</t>
  </si>
  <si>
    <t>||COBRO DE COMISION DEL 1/20% QUE EFECTUA EL BANK OF TOKYO-MITSUBISHI POR DESEMBOLSO DE LA DONACION JAPONESA JICA 001/2017 REF.: PROYECTO SOBRE MEDIDAS PREVENTIVAS DE DESASTRES EN LA RED VIAL FUNDAMENTAL 7. LIBRETA N° 00291012002 ABC-RECURSOS PROPIOS</t>
  </si>
  <si>
    <t>S08841810004</t>
  </si>
  <si>
    <t>||COBRO DE COMISION DEL 1/20% QUE EFECTUA EL BANK OF TOKYO-MITSUBISHI POR DESEMBOLSO DE LA DONACION JAPONESA JICA 001/2017 REF.: PROYECTO SOBRE MEDIDAS PREVENTIVAS DE DESASTRES EN LA RED VIAL FUNDAMENTAL 7. LIBRETA N° 00291012002 ABC-RECURSOS PROPIOS REF.: UTILES DE ESCITORIO</t>
  </si>
  <si>
    <t>S08841840001</t>
  </si>
  <si>
    <t>'COBRO DE UTILES DE ESCRITORIO POR´||BS50.- REEMBOLSO GASTOS DE COMUNICACION BS220.- X 2 REF.: SB-R-2015-73 Y SB-R-2015-72 SEGUN NOTA YPFB DFC 411 URT 305/2017 ADJUNTA. CGO LIB N°00513012003 LBP-YPFB (2011349681373) REF.: SB-R-2015-73 Y SB-R-2015-72.</t>
  </si>
  <si>
    <t>G04176970001</t>
  </si>
  <si>
    <t>COBRO COSTOS DE PAPELERIA SEGUN TRANSFERENCIA DEL EXTERIOR POR ORDEN DE THE EMBASSY OF BOLIVIA CONSULAR-SUECIA REF:GESTORIA CONSULAR MARZO 2017 LIB. 00010011102 MIN.RELACIONES EXTERIORES - GESTORIA CONSULAR LEY Nº 3108</t>
  </si>
  <si>
    <t>Q08225450002</t>
  </si>
  <si>
    <t>NÚMERO DE LIBRETA CUT: 99031009.00 OPERACIÓN T01 TRANSFERENCIA DE FONDOS A LA CUT - TESORO DIRECTO DE BANCO UNION S.A. A CUENTA UNICA DEL TESORO CON NUMERO DE SOLICITUD = 1713040 Y NUMERO CORRELATIVO = 91320007042017783 TRANSFERENCIA POR OPERACIONES DE VE</t>
  </si>
  <si>
    <t>Q08225530002</t>
  </si>
  <si>
    <t>NUMERO DE LIBRETA CUT: 00291012009 OPERACIÓN E18 TRANSFERENCIA DEL SISTEMA FINANCIERO POR CUENTA DE TERCEROS A LA CUT EJECUCION BG-88706-0101</t>
  </si>
  <si>
    <t>S08842200002</t>
  </si>
  <si>
    <t>||TRANSFERENCIA DE FONDOS A LA EMPRESA SEDEM - PROMIEL - FINPRO YUNGAS -CUT LIBRETA 00132069203 POR CONCEPTO DE TERCER DESEMBOLSO SEGÚN NOTA CITE: BDP/GOP/CART/1443/2017 DE 06/04/17 LIBRETA 00132069203 - EMPRESA SEDEM - PROMIEL - FINPRO YUNGAS</t>
  </si>
  <si>
    <t>S08842800002</t>
  </si>
  <si>
    <t>||REGULARIZACION TRANSF. DE FONDOS DEL EXTERIOR SEGUN SWIFT 04673 DEL 5/04/2017 POR ORDEN DE EMBAJADA DE BOLIVIA EN EGIPTO. LIBR.00099021001 TGN-RECURSOS ORDINARIOS</t>
  </si>
  <si>
    <t>S08843200002</t>
  </si>
  <si>
    <t>'TRANSFERENCIA DE FONDOS DE DPTOS.DE ENCAJE LEGAL DEL SISTEMA FINANCIERO A DPTOS.CTES.DEL SECTOR PUBLICO S/G CITE' BUN/0248/17||DE LA FECHA (HRE-TSO-1714). A SOLICITUD DEL MEFP, REVERSION ANTICIPADA PARA ABONO A LA LIBRETA N° 00582012002; BUN.</t>
  </si>
  <si>
    <t>J03218690001</t>
  </si>
  <si>
    <t>De: 00099024113 Transferencia en cumplimiento al DS N0913 de 15/06/2011 y el Convenio Intergubernativo de Financiamiento UPRE-CIF-IG 0155/2016, suscrito entre la UPRE y el GAM de Sucre proyecto Const. Tinglado Campo Deportivo Barrio Japon, correspondiente al pago de la planilla N 2 de cierre, segun</t>
  </si>
  <si>
    <t>J03218700001</t>
  </si>
  <si>
    <t>De: 00099024113 Transferencia en cumplimiento al DS N0913 de 15/06/2011 y el Convenio Intergubernativo de Financiamiento UPRE-CIF-IG 0154/2016, suscrito entre la UPRE y el GAM de Sucre proyecto Const. Tinglado Campo Deportivo Bajo San Antonio, correspondiente al pago de la planilla N 2 de cierre, se</t>
  </si>
  <si>
    <t>J03218710001</t>
  </si>
  <si>
    <t>De: 00099024113 Transferencia en cumplimiento al DS N0913 de 15/06/2011 y el Convenio Interinstitucional de Financiamiento UPRE-CIF-026/2014, suscrito entre la UPRE y la Universidad Tecnica de Oruro proyecto Construccion Edificio Laboratorio de Medio Ambiente Spectrolab - UTO, correspondiente al pag</t>
  </si>
  <si>
    <t>J03218720001</t>
  </si>
  <si>
    <t>De: 00099024113 Transferencia en cumplimiento al DS N0913 de 15/06/2011 y el Convenio Intergubernativo de Financiamiento UPRE-CIF-IG/395/2015, suscrito entre la UPRE y el GAM de La Rivera proyecto Construccion Casa de Gobierno Municipal de La Rivera, correspondiente al pago de la planilla N 2, segun</t>
  </si>
  <si>
    <t>J03218730001</t>
  </si>
  <si>
    <t>De: 00099024113 Transferencia en cumplimiento al DS N0913 de 15/06/2011 y el Convenio Intergubernativo de Financiamiento UPRE-CIF-IG/074/2016, suscrito entre la UPRE y el GAM de Montero proyecto Construccion Modulo Educativo Franz Tamayo, correspondiente al pago de la planilla N 2, segun la UPRE.</t>
  </si>
  <si>
    <t>J03218740001</t>
  </si>
  <si>
    <t>De: 00099024113 Transferencia en cumplimiento al DS N0913 de 15/06/2011 y el Convenio Interinstitucional de Financiamiento UPRE-CIF-283/2014, suscrito entre la UPRE y el GAM de Puerto Suarez proyecto Construccion Unidad Educativa Yacuces Puerto Suarez, correspondiente al pago de la planilla N 2, se</t>
  </si>
  <si>
    <t>S08842050001</t>
  </si>
  <si>
    <t>||REGISTRO COBRO NOTIFICACION ENMIENDA CARTA DE CREDITO STANDBY BS220.- Y EMISION CBTE. CONTABLE BS50.- REF.: 40GA-G04879-4DGN (BCB:SB-R-2016-001) CGO. LIB. 00513012007 YPFB RECUSRSOS DE NACIONALIZACION</t>
  </si>
  <si>
    <t>S08842800003</t>
  </si>
  <si>
    <t>||REGULARIZACION TRANSF. DE FONDOS DEL EXTERIOR SEGUN SWIFT 04673 DEL 5/04/2017 POR ORDEN DE EMBAJADA DE BOLIVIA EN EGIPTO. LIBR.00099021001 TGN-RECURSOS ORDINARIOS. REF.: UTILES DE ESCRITORIO</t>
  </si>
  <si>
    <t>S08843080001</t>
  </si>
  <si>
    <t>||COBRO DE COMISION BCB P/ADM. DE FIDEICOMISO DEL 01/01/2017 AL 31/03/2017 S/G CONT.CONST.FIDEICOMISO SANO N°402/2014 SUSC EL 18/12/2014 Y NOTA DE YPFB/GAFC 1019-DFC 1171-URT 0649/2017 DE FECHA 06-04-2017 EQUIV. USD 5.588,92. LIBRETA 00513012007 YPFB-RECURSOS NACIONALIZACION</t>
  </si>
  <si>
    <t>G04189350001</t>
  </si>
  <si>
    <t>COBRO COSTOS DE PAPELERIA SEGUN TRANSFERENCIA DEL EXTERIOR POR ORDEN DE CONSULATE GENERAL OF BOLIVIA LOS ANGELES CA REF.: GESTORIA CONSULAR LIB. 00010011102 MIN.RELACIONES EXTERIORES - GESTORIA CONSULAR LEY Nº 3108</t>
  </si>
  <si>
    <t>G04189370001</t>
  </si>
  <si>
    <t>G04189390001</t>
  </si>
  <si>
    <t>COBRO COSTOS DE PAPELERIA SEGUN TRANSFERENCIA DEL EXTERIOR POR ORDEN DE CONSULADO DE BOLIVIA EN IQUIQUE,CL.REF.:TRANSF.GESTORIA CONSULAR MARZO 2017 LIB. 00010011102 MIN.RELACIONES EXTERIORES - GESTORIA CONSULAR LEY Nº 3108</t>
  </si>
  <si>
    <t>G04191860073</t>
  </si>
  <si>
    <t>VENTA DE DIVISAS CON TRANSFERENCIA DE FONDOS A SOLICITUD DE MINISTERIO DE RELACIONES EXTERIORES SEGUN SOLICITUD 2040 REF: PAGO DE HABERES DEL SERVICIO EXTERIOR CORRESPONDIENTE AL MES DE MARZO/2017, S/G PLANILLA NO.31701 LIB. 00099021001 TGN-RECURSOS ORDINARIOS (3987)</t>
  </si>
  <si>
    <t>G04191890004</t>
  </si>
  <si>
    <t>VENTA DE DIVISAS CON TRANSFERENCIA DE FONDOS A SOLICITUD DE DIRECCION ESTRATEGICA DE REIVINDICACION MARITIMA DIREMAR SEGUN SOLICITUD 2025 REF: PAGO AL DR. PAYAM AKHAVAN, POR EL SERVICIO DE ASESORAMIENTO EN DERECHO INTERNACIONAL PUBLICO, S/G CONTRATO CDP-I Nº 001/2017, SOL. DE PAGO MEDIANTE INFORME I LIB. 00099021001 TGN-RECURSOS ORDINARIOS (3987) POR DIFERENCIAL CAMBIARIO</t>
  </si>
  <si>
    <t>G04191890005</t>
  </si>
  <si>
    <t>VENTA DE DIVISAS CON TRANSFERENCIA DE FONDOS A SOLICITUD DE DIRECCION ESTRATEGICA DE REIVINDICACION MARITIMA DIREMAR SEGUN SOLICITUD 2025 REF: PAGO AL DR. PAYAM AKHAVAN, POR EL SERVICIO DE ASESORAMIENTO EN DERECHO INTERNACIONAL PUBLICO, S/G CONTRATO CDP-I Nº 001/2017, SOL. DE PAGO MEDIANTE INFORME I LIB. 00099021001 TGN-RECURSOS ORDINARIOS (3987)</t>
  </si>
  <si>
    <t>G04191920001</t>
  </si>
  <si>
    <t>COBRO COSTOS DE PAPELERIA SEGUN TRANSFERENCIA DEL EXTERIOR POR ORDEN DE CONSULADO GENERAL DE BOLIVIA-SANTIAGO CHILE REF:GESTORIA CONSULAR MARZO 2017 LIB. 00010011102 MIN.RELACIONES EXTERIORES - GESTORIA CONSULAR LEY Nº 3108</t>
  </si>
  <si>
    <t>G04191940004</t>
  </si>
  <si>
    <t>VENTA DE DIVISAS CON TRANSFERENCIA DE FONDOS A SOLICITUD DE YACIMIENTOS PETROLIFEROS FISCALES BOLIVIANOS SEGUN SOLICITUD 2046 REF: PAGO ANTICIPADO A VITOL SA POR SUMINISTRO DE INSUMOS Y ADITIVOS Y DIESEL OIL CORRESPONDIENTE AL MES DE ABRIL 2017 LIB. 00513012004 LBP-YPFB-UNICOMERCIAL (4030005415/1-2188907)</t>
  </si>
  <si>
    <t>G04191980004</t>
  </si>
  <si>
    <t>VENTA DE DIVISAS CON TRANSFERENCIA DE FONDOS A SOLICITUD DE YACIMIENTOS PETROLIFEROS FISCALES BOLIVIANOS SEGUN SOLICITUD 2047 REF: PAGO A COMPAÑÍA DE PETRÓLEOS DE CHILE COPEC S.A. POR SUMINISTRO DE GASOLINA FACTURAS FINALES CARGAS DEL 08 AL 31 DE 2016 LIB. 00513012004 LBP-YPFB-UNICOMERCIAL (4030005415/1-2188907)</t>
  </si>
  <si>
    <t>G04198290001</t>
  </si>
  <si>
    <t>COBRO COSTOS DE PAPELERIA SEGUN TRANSFERENCIA DEL EXTERIOR POR ORDEN DE CONSULADO DE BOLIVIA (BARCELONA) REF.: REF.: GESTORIA CONSULAR - VICE CONSULADO DE BOLIVIA EN PALMA DE MALLORCA LIB. 00010011102 MIN.RELACIONES EXTERIORES - GESTORIA CONSULAR LEY Nº 3108</t>
  </si>
  <si>
    <t>G04198310001</t>
  </si>
  <si>
    <t>COBRO COSTOS DE PAPELERIA SEGUN TRANSFERENCIA DEL EXTERIOR POR ORDEN DE PETROLEOS PARAGUAYOS (PETROPAR) LIB. 00513062001 YPFB-OPERACIONES PLANTA DE SEPARACION DE LIQUIDOS RIO GRANDE</t>
  </si>
  <si>
    <t>G04198330001</t>
  </si>
  <si>
    <t>COBRO COSTOS DE PAPELERIA SEGUN TRANSFERENCIA DEL EXTERIOR POR ORDEN DE CORPORACION PARAGUAYA DISTRIBUIDORA DE DERIVADOS DE PETROLEO S.A. LIB. 00513062001 YPFB-OPERACIONES PLANTA DE SEPARACION DE LIQUIDOS RIO GRANDE</t>
  </si>
  <si>
    <t>G04198350001</t>
  </si>
  <si>
    <t>COBRO COSTOS DE PAPELERIA SEGUN TRANSFERENCIA DEL EXTERIOR POR ORDEN DE COPADE PROD DE PETROLEO LTDA. (SAO PAULO BRASIL) REF.: INV 29 LIB. 00513062001 YPFB-OPERACIONES PLANTA DE SEPARACION DE LIQUIDOS RIO GRANDE</t>
  </si>
  <si>
    <t>G04198420001</t>
  </si>
  <si>
    <t>COBRO COSTOS DE PAPELERIA SEGUN TRANSFERENCIA DEL EXTERIOR POR ORDEN DE VICTORIA JUAN GAS S.A.C. REF.:PAGO FACT.COM.N.90 LIB. 00513062001 YPFB-OPERACIONES PLANTA DE SEPARACION DE LIQUIDOS RIO GRANDE</t>
  </si>
  <si>
    <t>G04198500003</t>
  </si>
  <si>
    <t>TRANSFERENCIA RECIBIDA DEL EXTERIOR SEGÚN MENSAJES SWIFT Nos. 04883 - 04865 (REM.EXT.) DE FECHA 07-04-2017 POR DESEMBOLSO DE OPEP PRÉSTAMO 1653-P WA NO. 3. PAYMENT FOROFID LOAN 1653P.REIMBURSE LIBRETA N° 00291012002 ABC-RECURSOS PROPIOS REF.: UTILES DE ESCRITORIO</t>
  </si>
  <si>
    <t>J03218390001</t>
  </si>
  <si>
    <t>De: 00099024113 Transferencia en cumplimiento al DS N0913 de 15/06/2011 y el Convenio Intergubernativo de Financiamiento UPRE-CIF-IG/295/2015, suscrito entre la UPRE y el GAM de Monteagudo proyecto Construccion Tinglado Unidad Educativa Ingavi - Monteagudo, correspondiente al pago de la planilla N 2</t>
  </si>
  <si>
    <t>S08845800002</t>
  </si>
  <si>
    <t>||TRANSFERENCIA A LA CUENTA UNICA DEL TESORO IMPORTE RETENIDO A WALTER ABRAHAM PEREZ ALANDIA CORRESPONDIENTE AL MES DE MARZO/2017 - LIBRETA N° 00990201001, SEGUN DOCUMENTOS ADJUNTOS Y ROC N° 301/2017 DEL DCR TRANSFERENCIA POR REMUNERACION MAXIMA WALTER PEREZ ALANDIA - MARZO/2017 LIBRETA N° 00990201001</t>
  </si>
  <si>
    <t>S08846210001</t>
  </si>
  <si>
    <t>||RESPUESTA DEBITO DEL BANQUERO SG/ SWIFT 05054 DE LA FECHA REF: COBRO COMISION POR TRANSFERENCIA DE EUR 13,31 DEL 30/03/2017 SG/ SOLICITUD DE LA CONTRALORIA GERAL DEL ESTADO REF.: PAGO A/F INTOSAI INT. ORGANISATION LIB.00680012001CONTRALORIA GENERAL DEL ESTADO - INGRESOS, COMISION DEL BANQUERO EQUIV. EUR 15,-</t>
  </si>
  <si>
    <t>S08846210004</t>
  </si>
  <si>
    <t>||RESPUESTA DEBITO DEL BANQUERO SG/ SWIFT 05054 DE LA FECHA REF: COBRO COMISION POR TRANSFERENCIA DE EUR 13,31 DEL 30/03/2017 SG/ SOLICITUD DE LA CONTRALORIA GERAL DEL ESTADO REF.: PAGO A/F INTOSAI INT. ORGANISATION LIB.00680012001CONTRALORIA GENERAL DEL ESTADO - INGRESOS, COBRO UTILES DE ESCRITORIO</t>
  </si>
  <si>
    <t>S08846340001</t>
  </si>
  <si>
    <t>||RESPUESTA DEBITO DEL BANQUERO SG/ SWIFT 05055 DE LA FECHA REF: COBRO COMISION POR TRANSFERENCIA DE EUR 445,69 DEL 30/03/2017 SG/ SOLICITUD DE LA CONTRALORIA GERAL DEL ESTADO REF.: PAGO A/F INTOSAI INT. ORGANISATION LIB.00680012001CONTRALORIA GENERAL DEL ESTADO - INGRESOS, COMISION DEL BANQUERO EQUIV. EUR 15,-</t>
  </si>
  <si>
    <t>S08846340004</t>
  </si>
  <si>
    <t>||RESPUESTA DEBITO DEL BANQUERO SG/ SWIFT 05055 DE LA FECHA REF: COBRO COMISION POR TRANSFERENCIA DE EUR 445,69 DEL 30/03/2017 SG/ SOLICITUD DE LA CONTRALORIA GERAL DEL ESTADO REF.: PAGO A/F INTOSAI INT. ORGANISATION LIB.00680012001CONTRALORIA GENERAL DEL ESTADO - INGRESOS, COBRO UTILES DE ESCRITORIO</t>
  </si>
  <si>
    <t>S08846700003</t>
  </si>
  <si>
    <t>'TRANSFERENCIA DE FONDOS||A SOL. DEL MIN,DE ECO Y FIN.PUBL. MEFP/VTCP/DGPOT/UPCFTGN/TR-N°633/2017 DE LA FECHA HRE TSO 1831 REPOSICIÓN DE BOLETAS DE PAGO SOLICITADA POR VARIAS ENTIDADES, CONSIGNADAS EN EL COMPROBANTE DE PAGO N°18626. DEBITO DE LA LIBRETA 00099021001 COBRO UTILES DE ESCRITORIO.</t>
  </si>
  <si>
    <t>S08847290001</t>
  </si>
  <si>
    <t>'TRANSFERENCIA DE FONDOS||A SOL. DEL MIN,DE ECO Y FIN.PUBL. MEFP/VTCP/DGCP/UODP-314/2017 DE LA FECHA HRE TSO 1973 A FAVOR DEL GOBIERNO AUTONOMO MUNICIPAL DE EL ALTO. DEBITO DE LA LIBRETA 00099037011 IDA 5168-BS-PROY. INFRAESTRUCTURA URBANA - GAMEA.</t>
  </si>
  <si>
    <t>S08847290003</t>
  </si>
  <si>
    <t>TRANSFERENCIA DE FONDOS||A SOL. DEL MIN,DE ECO Y FIN.PUBL. MEFP/VTCP/DGCP/UODP-314/2017 DE LA FECHA HRE TSO 1973 A FAVOR DEL GOBIERNO AUTONOMO MUNICIPAL DE EL ALTO. DEBITO DE LA LIBRETA 00099021001 COBRO UTILES DE ESCRITORIO.</t>
  </si>
  <si>
    <t>S08844190003</t>
  </si>
  <si>
    <t>||TRANSF. DE FONDOS DEL EXTERIOR SEGUN SWIFT NO. 4881 DEL 07/04/2017 A F/ MIN.RR.EE. ORDENANTE CONSULADO GERAL DA BOLIVIA SAO PAULO REF:RECAUDACION GESTORIA CONSULAR MES DE MARZO/17 CGO.LIBRETA 00010011102 MIN.RELACIONES EXTERIORES-GESTORIA CONSULAR LEY NO.3108 (UT.DE ESCRITORIO)</t>
  </si>
  <si>
    <t>S08845100003</t>
  </si>
  <si>
    <t>||TRANSFERENCIA DE FONDOS EN ATENCIÓN A MENSAJE SWIFT 04997 DE LA FECHA (SECTOR PUBLICO) DEBITO DE LA LIBRETA 00117012001 DGAC, REPOSICION UTILES DE ESCRITORIO.</t>
  </si>
  <si>
    <t>S08845990001</t>
  </si>
  <si>
    <t>||RESPUESTA A DEBITO DEL BANQUERO SG SWIFT NO.5056 DE LA FECHA REF: COBRO COMISION EUR 6.72 POR TRANSFERENCIA DE EUR 51.418.84.- FECHA VALOR 30/03/2017 SG SOL. DE DIRESILALA , SERVICIO DE CONSULTORIA LIB.00099021001 TGN RECURSOS ORDINARIOS</t>
  </si>
  <si>
    <t>S08845990004</t>
  </si>
  <si>
    <t>||RESPUESTA A DEBITO DEL BANQUERO SG SWIFT NO.5056 DE LA FECHA REF: COBRO COMISION EUR 6.72 POR TRANSFERENCIA DE EUR 51.418.84.- FECHA VALOR 30/03/2017 SG SOL. DE DIRESILALA , SERVICIO DE CONSULTORIA CGO. LIB.00099021001 TGN RECURSOS ORDINARIOS (COBRO UTILES DE ESCRITORIO)</t>
  </si>
  <si>
    <t>S08846060001</t>
  </si>
  <si>
    <t>||RESPUESTA A DEBITO DEL BANQUERO SEGUN SWIFT 05057 DE LA FECHA. REF.: COMISION EUR 6,72 POR TRANSF. DE EUR 230.671,44 CON VALOR 31/03/2017 SEGUN SOLICITUD 4326 1989 DE DIRESILALA DE 29/03/2017 LIBR.00099021001 TGN-RECURSOS ORDINARIOS</t>
  </si>
  <si>
    <t>S08846060004</t>
  </si>
  <si>
    <t>||RESPUESTA A DEBITO DEL BANQUERO SEGUN SWIFT 05057 DE LA FECHA. REF.: COMISION EUR 6,72 POR TRANSF. DE EUR 230.671,44 CON VALOR 31/03/2017 SEGUN SOLICITUD 4326 1989 DE DIRESILALA DE 29/03/2017 LIBR.00099021001 TGN-RECURSOS ORDINARIOS. RFEF.: UTILES DE ESCRITORIO</t>
  </si>
  <si>
    <t>G04199570003</t>
  </si>
  <si>
    <t>PAGO PRÉSTAMO BID 568-SF-BO VCTO. 10-abr-2017 POR CUENTA DE TGN , NTI. 009154 VALOR 10-abr-2017 CAPITAL USD 66.666,67 INTERESES USD 3.333,33 CTA. 3987 CUENTA UNICA DEL TESORO-3987 LIB. 00099021001 REF.: COMISIONES BANCARIAS</t>
  </si>
  <si>
    <t>G04199580003</t>
  </si>
  <si>
    <t>PAGO A BID PRÉSTAMO 1597-SF-BO VCTO. 10-abr-2017 POR CUENTA DE TGN , NTI. 009153 VALOR 10-abr-2017 CAPITAL USD 501.496,36 INTERESES USD 284.714,56 CTA. 3987 CUENTA UNICA DEL TESORO-3987 LIB. 00099021001 REF.: COMISIONES BANCARIAS</t>
  </si>
  <si>
    <t>G04199590003</t>
  </si>
  <si>
    <t>PAGO A BID PRÉSTAMO 3151/BL-BO VCTO. 09-abr-2017 POR CUENTA DE TGN , NTI. 009151 VALOR 10-abr-2017 INTERESES USD 63.717,39 COMISIONES USD 70.256,52 CTA. 3987 CUENTA UNICA DEL TESORO-3987 LIB. 00099021001 REF.: COMISIONES BANCARIAS</t>
  </si>
  <si>
    <t>G04199600003</t>
  </si>
  <si>
    <t>PAGO A BID PRÉSTAMO 3151/BL-BO VCTO. 09-abr-2017 POR CUENTA DE TGN , NTI. 009152 VALOR 10-abr-2017 INTERESES USD 1.924,97 CTA. 3987 CUENTA UNICA DEL TESORO-3987 LIB. 00099021001 REF.: COMISIONES BANCARIAS</t>
  </si>
  <si>
    <t>G04199620003</t>
  </si>
  <si>
    <t>PAGO A BID PRÉSTAMO 2637/BL-BO VCTO. 09-abr-2017 POR CUENTA DE TGN , NTI. 009204 VALOR 10-abr-2017 INTERESES USD 1.556,25 CTA. 3987 CUENTA UNICA DEL TESORO-3987 LIB. 00099021001 REF.: COMISIONES BANCARIAS</t>
  </si>
  <si>
    <t>G04199630003</t>
  </si>
  <si>
    <t>PAGO A BID PRÉSTAMO 2637/BL-BO VCTO. 09-abr-2017 POR CUENTA DE TGN , NTI. 009203 VALOR 10-abr-2017 INTERESES USD 63.207,17 CTA. 3987 CUENTA UNICA DEL TESORO-3987 LIB. 00099021001 REF.: COMISIONES BANCARIAS</t>
  </si>
  <si>
    <t>G04199670001</t>
  </si>
  <si>
    <t>COBRO COSTOS DE PAPELERIA SEGUN TRANSFERENCIA DEL EXTERIOR POR ORDEN DE CONSULADO DE BOLIVIA EN SEVILLA REF:RECAUDACION GESTORIA CONSULAR MARZO 2017 LIB. 00010011102 MIN.RELACIONES EXTERIORES - GESTORIA CONSULAR LEY Nº 3108</t>
  </si>
  <si>
    <t>G04199690001</t>
  </si>
  <si>
    <t>COBRO COSTOS DE PAPELERIA SEGUN TRANSFERENCIA DEL EXTERIOR POR ORDEN DE CONSULADO GRAL DE BOLIVIA EN ARICA-CHILE REF:RECAUDACION GESTORIA CONSULAR LIB. 00010011102 MIN.RELACIONES EXTERIORES - GESTORIA CONSULAR LEY Nº 3108</t>
  </si>
  <si>
    <t>G04199730001</t>
  </si>
  <si>
    <t>COBRO COSTOS DE PAPELERIA SEGUN TRANSFERENCIA DEL EXTERIOR POR ORDEN DE HERCO COMBUSTIBLES S.A.,LIMA-PERU LIB. 00513062001 YPFB-OPERACIONES PLANTA DE SEPARACION DE LIQUIDOS RIO GRANDE</t>
  </si>
  <si>
    <t>G04201490003</t>
  </si>
  <si>
    <t>PAGO A BID PRÉSTAMO 2597/BL-BO VCTO. 09-abr-2017 POR CUENTA DE TGN , NTI. 009211 VALOR 10-abr-2017 INTERESES USD 5.908,02 CTA. 3987 CUENTA UNICA DEL TESORO-3987 LIB. 00099021001 REF.: COMISIONES BANCARIAS</t>
  </si>
  <si>
    <t>G04201500003</t>
  </si>
  <si>
    <t>PAGO A BID PRÉSTAMO 2597/BL-BO VCTO. 09-abr-2017 POR CUENTA DE TGN , NTI. 009212 VALOR 10-abr-2017 INTERESES USD 257.841,85 COMISIONES USD 1.902,07 CTA. 3987 CUENTA UNICA DEL TESORO-3987 LIB. 00099021001 REF.: COMISIONES BANCARIAS</t>
  </si>
  <si>
    <t>G04201510003</t>
  </si>
  <si>
    <t>TRANSFERENCIA RECIBIDA DEL EXTERIOR SEGÚN MENSAJES SWIFT Nos. 04995-04983 (REM.EXT.) DE FECHA 10-04-2017 POR DESEMBOLSO DE BID PRÉSTAMO 2597/BL-BO REQ 0029 OPS0201712268A LIBRETA N° 00287102001 FPS-RECURSOS PROPIOS REF.: UTILES DE ESCRITORIO</t>
  </si>
  <si>
    <t>G04201520003</t>
  </si>
  <si>
    <t>TRANSFERENCIA RECIBIDA DEL EXTERIOR SEGÚN MENSAJES SWIFT Nos. 04996-04984 (REM.EXT.) DE FECHA 10-04-2017 POR DESEMBOLSO DE BID PRÉSTAMO 2597/BL-BO REQ 0029 OPS0201712268A LIBRETA N° 00287102001 FPS-RECURSOS PROPIOS REF.: UTILES DE ESCRITORIO</t>
  </si>
  <si>
    <t>G04201540001</t>
  </si>
  <si>
    <t>COBRO COSTOS DE PAPELERIA SEGUN TRANSFERENCIA DEL EXTERIOR POR ORDEN DE CONSULADO GENERAL DE BOLIVIA (COLOMBIA) REF.: RECAUDACIONES GESTORIA CONSULAR MES DE MARZO DE 2017 LIB. 00010011102 MIN.RELACIONES EXTERIORES - GESTORIA CONSULAR LEY Nº 3108</t>
  </si>
  <si>
    <t>G04201630005</t>
  </si>
  <si>
    <t>VENTA DE DIVISAS CON TRANSFERENCIA DE FONDOS A SOLICITUD DE MINISTERIO DE RELACIONES EXTERIORES SEGUN SOLICITUD 2051 REF: PAGO DE ENCARGADURIA DE NEGOCIOS A.I. A FAVOR DE LA SEÑORA ELIZABETH FERREL Y JOSE DE ACHA GARRON, CONSEJERA Y PRIMER SECRETARIO DE LAS EMBAJADAS EN AUSTRIA Y FRANCIA, RESPECTIVA LIB. 00099021001 TGN-RECURSOS ORDINARIOS (3987)</t>
  </si>
  <si>
    <t>G04201690077</t>
  </si>
  <si>
    <t>VENTA DE DIVISAS CON TRANSFERENCIA DE FONDOS A SOLICITUD DE MINISTERIO DE RELACIONES EXTERIORES SEGUN SOLICITUD 2054 REF: REMISION DE RECURSOS PARA EL FUNCIONAMIENTO DEL SERVICIO EXTERIOR DEL MES DE ABRIL2017, S/G GM-DGAA-UFI-PRP-IN-17/2017 LIB. 00099021001 TGN-RECURSOS ORDINARIOS (3987)</t>
  </si>
  <si>
    <t>G04201730004</t>
  </si>
  <si>
    <t>VENTA DE DIVISAS CON TRANSFERENCIA DE FONDOS A SOLICITUD DE MINISTERIO DE RELACIONES EXTERIORES SEGUN SOLICITUD 2049 REF: PAGO DE HABERES DEL CENTRO EMISOR DE PASAPORTES EN MADRID- EMIPAS, CORRESPONDIENTE AL MES DE MARZO/2017, S/G PLANILLA NO.31704 LIB. 00099021001 TGN-RECURSOS ORDINARIOS (3987)</t>
  </si>
  <si>
    <t>G04201740004</t>
  </si>
  <si>
    <t>VENTA DE DIVISAS CON TRANSFERENCIA DE FONDOS A SOLICITUD DE MINISTERIO DE RELACIONES EXTERIORES SEGUN SOLICITUD 2050 REF: REMESA ADICIONAL PARA EL PAGO TRIMESTRAL (ABRIL-MAYO-JUNIO) DE HABERES/2017 A FAVOR DE LA SEÑORA ROSA MARIA ISABEL VEGA, SECRETARIA LOCAL DE LA EMBAJADA EN SUECIA, S/G GM-DGAA-UF LIB. 00099021001 TGN-RECURSOS ORDINARIOS (3987)</t>
  </si>
  <si>
    <t>G04201750004</t>
  </si>
  <si>
    <t>VENTA DE DIVISAS CON TRANSFERENCIA DE FONDOS A SOLICITUD DE MINISTERIO DE RELACIONES EXTERIORES SEGUN SOLICITUD 2052 REF: PAGO DE HABERES POR 6 DIAS A FAVOR DE LA SEÑORA CAMPOY ZANDRA CONSEJERO DE LA EMBAJADA EN PARAGUAY, S/G PLANILLA ADICIONAL NO.21705 LIB. 00099021001 TGN-RECURSOS ORDINARIOS (3987)</t>
  </si>
  <si>
    <t>G04202380001</t>
  </si>
  <si>
    <t>COBRO COSTOS DE PAPELERIA SEGUN TRANSFERENCIA DEL EXTERIOR POR ORDEN DE BOLIVIAN CONSULATE (PRIVATE CONFIDENTIAL) LONDON REF.: GESTORIA CONSULAR MES DE MARZO 2017 LIB. 00010011102 MIN.RELACIONES EXTERIORES - GESTORIA CONSULAR LEY Nº 3108</t>
  </si>
  <si>
    <t>G04202400001</t>
  </si>
  <si>
    <t>COBRO COSTOS DE PAPELERIA SEGUN TRANSFERENCIA DEL EXTERIOR POR ORDEN DE EMBASSY OF THE PLURINATIONAL STATE OF BOLIVIA (MOSCOW) REF.: GESTORIA CNSLR ACMLDA DE AGO16-MAR17 LIB. 00010011102 MIN.RELACIONES EXTERIORES - GESTORIA CONSULAR LEY Nº 3108</t>
  </si>
  <si>
    <t>G04202430001</t>
  </si>
  <si>
    <t>COBRO COSTOS DE PAPELERIA SEGUN TRANSFERENCIA DEL EXTERIOR POR ORDEN DE LLAMA GAS S.A. (LIMA PERU) LIB. 00513062001 YPFB-OPERACIONES PLANTA DE SEPARACION DE LIQUIDOS RIO GRANDE</t>
  </si>
  <si>
    <t>G04204500001</t>
  </si>
  <si>
    <t>COBRO COSTOS DE PAPELERIA SEGUN TRANSFERENCIA DEL EXTERIOR POR ORDEN DE CORPORACION ANDINA DEL GAS PERU S.A.C.LIMA PERU. REF.:NOTA DE DEBITO DCPI-18/2017 LIB. 00513062001 YPFB-OPERACIONES PLANTA DE SEPARACION DE LIQUIDOS RIO GRANDE</t>
  </si>
  <si>
    <t>S08844170003</t>
  </si>
  <si>
    <t>||TRANSF. DE FONDOS DEL EXTERIOR SEGUN SWIFT NO. 4878 DEL 07/04/2017 A F/ MIN.RR.EE. ORDENANTE CONSULADO GERAL DA BOLIVIA SAO PAULO REF:RECAUDACION GESTORIA CONSULAR MESES DE DICIEMBRE/16 A MARZO/17 CGO.LIBRETA 00010011102 MIN.RELACIONES EXTERIORES-GESTORIA CONSULAR LEY NO.3108 (UT.ESCRITORIO)</t>
  </si>
  <si>
    <t>Q08237660002</t>
  </si>
  <si>
    <t>NUMERO DE LIBRETA CUT: 00099021001 OPERACIÓN E18 TRANSFERENCIA DEL SISTEMA FINANCIERO POR CUENTA DE TERCEROS A LA CUT TRANSFERENCIA DE FONDOS POR PAGO ADELANTADO PRA -RP MARZO 2017</t>
  </si>
  <si>
    <t>Q08237670002</t>
  </si>
  <si>
    <t>NUMERO DE LIBRETA CUT: 00099021001 OPERACIÓN E18 TRANSFERENCIA DEL SISTEMA FINANCIERO POR CUENTA DE TERCEROS A LA CUT TRANSFERENCIA DE FONDOS POR DESCUENTO COBRO INDEBIDO R 026-99RP</t>
  </si>
  <si>
    <t>Q08237680002</t>
  </si>
  <si>
    <t>NUMERO DE LIBRETA CUT: 00099021001 OPERACIÓN E18 TRANSFERENCIA DEL SISTEMA FINANCIERO POR CUENTA DE TERCEROS A LA CUT TRANSFERENCIA DE FONDOS POR PAGO INDEBIDO RP MARZO 2017</t>
  </si>
  <si>
    <t>S08848250002</t>
  </si>
  <si>
    <t>||MULTA POR INCUMPLIMIENTO A LA GUIA DE PROCEDIMIENTOS OPERATIVOS DE CANCELACION DE BOLETAS DE PAGOS A FUNCIONARIOS PUBLICOS Y BENEFICIARIOS DE RENTA S/G.NOTA:MEFP/VTCP/DGPOT/UAIS/N°1939/2017 DE LA FECHA.REF: INCONSIST.CERTIF. SRA. DIAZ MARTHA JUANITA DE VISTAS (ENERO A ABRIL/2016) EN CUMPLIMIENTO AL INCISO M PUNTO 13; LIBRETA 00099021001.</t>
  </si>
  <si>
    <t>S08848310002</t>
  </si>
  <si>
    <t>'TRANSFERENCIA DE FONDOS DE DPTOS.DE ENCAJE LEGAL DEL SISTEMA FINANCIERO A DPTOS.CTES.DEL SECTOR PUBLICO S/G CITE' BUN/0254/17||DE LA FECHA (HRE-TSO-1983). A SOLIC. MEFP; REVERSION POR ERROR EN MONTO DE TRANSF.ELECT. DE F.06/04/17; LIBR.00010011102; BUN.</t>
  </si>
  <si>
    <t>S08848340002</t>
  </si>
  <si>
    <t>'TRANSFERENCIA DE FONDOS DE DPTOS.DE ENCAJE LEGAL DEL SISTEMA FINANCIERO A DPTOS.CTES.DEL SECTOR PUBLICO S/G CITE' BUN/0256/17||DE LA FECHA (HRE-TSO-1982). A SOLIC.MEFP;REVERSION POR ERROR EN EL MONTO DE TRANSF.ELECT. DE F.11/04/17; LIBR.00099021001; BUN.</t>
  </si>
  <si>
    <t>J03219760001</t>
  </si>
  <si>
    <t>De: 00099024113 Transferencia en cumplimiento al DS N0913 de 15/06/2011 y el Convenio Intergubernativo de Financiamiento UPRE-CIF-IG/199/2015, suscrito entre la UPRE y el GAM de Corocoro proyecto Construccion de Direccion, Biblioteca y Dos Aulas Multigrado U.E. Vicenta Juariste Eguino, correspondien</t>
  </si>
  <si>
    <t>J03219770001</t>
  </si>
  <si>
    <t>De: 00099024113 Transferencia en cumplimiento al DS N0913 de 15/06/2011 y el Convenio Interinstitucional de Financiamiento UPRE-CIF-157/2015, suscrito entre la UPRE y el GAM de Colomi proyecto Const. U.E. Socrates Villazon D-1, correspondiente a saldos no ejecutados en la gestion 2015, segun la UPRE</t>
  </si>
  <si>
    <t>J03219790001</t>
  </si>
  <si>
    <t>De: 00099024113 Transferencia en cumplimiento al DS N0913 de 15/06/2011 y el Convenio Intergubernativo de Financiamiento UPRE-CIF-IG/142/2015, suscrito entre la UPRE y el GAM de Collana proyecto Const. Graderias y Camerinos Cancha de Futbol Hichuraya Chico L/Comunidad Hichuraya Chico, correspondien</t>
  </si>
  <si>
    <t>J03219800001</t>
  </si>
  <si>
    <t>De: 00099024113 Transferencia en cumplimiento al DS N0913 de 15/06/2011 y el Convenio Intergubernativo de Financiamiento UPRE-CIF-IG/079/2015, suscrito entre la UPRE y el GAM de San Pedro de Quemes proyecto Construccion Centro de Salud San Pedro de Quemes, correspondiente a saldos no ejecutados en l</t>
  </si>
  <si>
    <t>J03219810001</t>
  </si>
  <si>
    <t>De: 00099024113 Transferencia en cumplimiento al DS N0913 de 15/06/2011 y el Convenio Interinstitucional de Financiamiento UPRE-CIF-039/13, suscrito entre la UPRE y el GAM de Oruro proyecto Construccion Centro Promocional en Artesania en Miniatura del Calvario Municipio de Oruro, correspondiente a</t>
  </si>
  <si>
    <t>J03219820001</t>
  </si>
  <si>
    <t>De: 00099024113 Transferencia en cumplimiento al DS N0913 de 15/06/2011 y el Convenio Interinstitucional de Financiamiento UPRE-CIF 0197/13, suscrito entre la UPRE y el GAM de Pazna proyecto Coliseo Cerrado de Penas Municipio Pazna, correspondiente a saldos no ejecutados en la gestion 2015, segun la</t>
  </si>
  <si>
    <t>J03219830001</t>
  </si>
  <si>
    <t>De: 00099024113 Transferencia en cumplimiento al DS N0913 de 15/06/2011 y el Convenio Intergubernativo de Financiamiento UPRE-CIF-IG/219/2015, suscrito entre la UPRE y el GAM de San Pablo de Huacareta proyecto Construccion Tinglado Unidad Educativa Huirasay, correspondiente a saldos no ejecutados en</t>
  </si>
  <si>
    <t>J03219840001</t>
  </si>
  <si>
    <t>De: 00099024113 Transferencia en cumplimiento al DS N0913 de 15/06/2011 y el Convenio Intergubernativo de Financiamiento UPRE-CIF-IG/221/2015, suscrito entre la UPRE y el GAM de San Pablo de Huacareta proyecto Construccion Cancha Multipfuncional Unidad Educativa Saucemayu, correspondiente a saldos n</t>
  </si>
  <si>
    <t>J03219850001</t>
  </si>
  <si>
    <t>De: 00099024113 Transferencia en cumplimiento al DS N0913 de 15/06/2011 y el Convenio Intergubernativo de Financiamiento UPRE-CIF-IG/223/2015, suscrito entre la UPRE y el GAM de San Pablo de Huacareta proyecto Construccion Cancha Multipfuncional Unidad Educativa La Montana, correspondiente a saldos</t>
  </si>
  <si>
    <t>J03219860001</t>
  </si>
  <si>
    <t>De: 00099024113 Transferencia en cumplimiento al DS N0913 de 15/06/2011 y el Convenio Intergubernativo de Financiamiento UPRE-CIF-IG/224/2015, suscrito entre la UPRE y el GAM de San Pablo de Huacareta proyecto Construccion Cancha Multipfuncional Unidad Educativa Itapo, correspondiente a saldos no ej</t>
  </si>
  <si>
    <t>J03219870001</t>
  </si>
  <si>
    <t>De: 00099024113 Transferencia en cumplimiento al DS N0913 de 15/06/2011 y el Convenio Intergubernativo de Financiamiento UPRE-CIF-IG/220/2015, suscrito entre la UPRE y el GAM de San Pablo de Huacareta proyecto Construccion Cancha Multipfuncional Unidad Educativa Guayabillar, correspondiente a saldos</t>
  </si>
  <si>
    <t>J03219880001</t>
  </si>
  <si>
    <t>De: 00099024113 Transferencia en cumplimiento al DS N0913 de 15/06/2011 y el Convenio Intergubernativo de Financiamiento UPRE-CIF-IG/222/2015, suscrito entre la UPRE y el GAM de San Pablo de Huacareta proyecto Construccion Cancha Multipfuncional Unidad Educativa Itacaray, correspondiente a saldos no</t>
  </si>
  <si>
    <t>J03219890001</t>
  </si>
  <si>
    <t>De: 00099024113 Transferencia en cumplimiento al DS N0913 de 15/06/2011 y el Convenio Intergubernativo de Financiamiento UPRE-CIF-IG/218/2015, suscrito entre la UPRE y el GAM de San Pablo de Huacareta proyecto Construccion Cancha Multipfuncional Unidad Educativa Yumao, correspondiente a saldos no ej</t>
  </si>
  <si>
    <t>J03219900001</t>
  </si>
  <si>
    <t>De: 00099024113 Transferencia en cumplimiento al DS N0913 de 15/06/2011 y el Convenio Intergubernativo de Financiamiento UPRE-CIF-IG/283/2015, suscrito entre la UPRE y el GAM de Huacaraje proyecto Ampliacion Unidad Educativa Raul Salazar Rivero San Jose Huacaraje, correspondiente a saldos no ejecut</t>
  </si>
  <si>
    <t>J03219910001</t>
  </si>
  <si>
    <t>De: 00099024113 Transferencia en cumplimiento al DS N0913 de 15/06/2011 y el Convenio Intergubernativo de Financiamiento UPRE-CIF-IG/282/2015, suscrito entre la UPRE y el GAM de Huacaraje proyecto Ampliacion Unidad Educativa Juan Antonio Velarde Justiniano El Carmen, correspondiente a saldos no eje</t>
  </si>
  <si>
    <t>J03219940001</t>
  </si>
  <si>
    <t>De: 00099024113 Transferencia en cumplimiento al DS N0913 de 15/06/2011 y el Convenio Intergubernativo de Financiamiento UPRE-CIF-IG/211/2015, suscrito entre la UPRE y el GAM de Calacoto proyecto Construccion Cancha de Cesped Sintetico Calacoto Marka Ulloma, correspondiente a saldos no ejecutados en</t>
  </si>
  <si>
    <t>J03219950001</t>
  </si>
  <si>
    <t>De: 00099024113 Transferencia en cumplimiento al DS N0913 de 15/06/2011 y el Convenio Intergubernativo de Financiamiento UPRE-CIF-IG/210/2015, suscrito entre la UPRE y el GAM de Calacoto proyecto Construccion 2 Aulas U.E. Simon Bolivar de Calacoto (Calacoto), correspondiente a saldos no ejecutados e</t>
  </si>
  <si>
    <t>S08847700003</t>
  </si>
  <si>
    <t>||TRANSF. DE FONDOS DEL EXTERIOR SEGUN SWIFT NO. 4873 DEL 07/04/2017 A F/ MIN.RR.EE. ORDENANTE VICECONSULADO DE BOLIVIA EN LA MATANZA-ARGENTINA REF:RECAUDACION GESTORIA CONSULAR ENERO 2017 CGO.LIBRETA 00010011102 MIN.RELACIONES EXTERIORES-GESTORIA CONSULAR LEY NO.3108 (UT.ESCRITORIO)</t>
  </si>
  <si>
    <t>S08847710003</t>
  </si>
  <si>
    <t>||REGULARIZ.TRANSFERENCIA DE FONDOS DEL EXTERIOR SEGUN SWIFT 04876-04870 DEL 7/04/2017 POR ORDEN DEL VICECONSULADO DE BOLIVIA -SAN JUSTO-ARGENTINA LIBRETA 00010011102 MIN.RELACIONES EXTERIORES-GESTORIA CONSULAR-REF.:UTILES DE ESCRITORIO</t>
  </si>
  <si>
    <t>S08847720003</t>
  </si>
  <si>
    <t>||REGULARIZ.TRANSFERENCIA DE FONDOS DEL EXTERIOR SEGUN SWIFT 04875-04869 DEL 7/04/2017 POR ORDEN DEL VICECONSULADO DE BOLIVIA -SAN JUSTO-ARGENTINA LIBRETA 00010011102 MIN.RELACIONES EXTERIORES-GESTORIA CONSULAR. REF.: UTILES DE ESCRITORIO</t>
  </si>
  <si>
    <t>S08847750003</t>
  </si>
  <si>
    <t>||REGULARIZ. TRANSFERENCIA DE FONDOS DEL EXTERIOR SEGUN SWIFT 04874-04868 DEL 7/04/2017 POR ORDEN DEL VICECONSULADO DE BOLIVIA EN SAN JUSTO-ARGENTINA. LIB.00010011102 MIN.RELACIONES EXTERIORES-GESTORIA CONSULAR. REF.: UTILES DE ESCRITORIO</t>
  </si>
  <si>
    <t>S08847930001</t>
  </si>
  <si>
    <t>||RESPUESTA A DEBITO DEL BANQUERO POR PAGO SERV.DE INVESTIG.POR INSTRUCCIONES DE PAGO INCORRECTO EFECTUADO POR LA ATT SEGUN NOTA ATT-DAF-N LP 382/2017 DEL 22/03/2017 REF.: TRANSFERENCIA DE FDOS.A LA SECRETARIA GENERAL UPAEP DE USD 44.750,01 LIB.00099021001 TGN - RECURSOS COBRO COMISIONES POR INVESTIGACION DEL BANQUERO DE USD 50.-</t>
  </si>
  <si>
    <t>S08847930004</t>
  </si>
  <si>
    <t>||RESPUESTA A DEBITO DEL BANQUERO POR PAGO SERV.DE INVESTIG.POR INSTRUCCIONES DE PAGO INCORRECTO EFECTUADO POR LA ATT SEGUN NOTA ATT-DAF-N LP 382/2017 DEL 22/03/2017 REF.: TRANSFERENCIA DE FDOS.A LA SECRETARIA GENERAL UPAEP DE USD 44.750,01 LIB.00099021001 TGN - RECURSOS ORDINARIOS POR COBRO UTILES DE ESCRITORIO</t>
  </si>
  <si>
    <t>S08848000001</t>
  </si>
  <si>
    <t>||RGISTRO COBRO COMISION ENMIENDA LC BS220.-REEMBS.GSTS.COMUNICACION BS220.-Y EMISION COMP.CONTABLE BS50.-,S/G NOTA CEASS/DIR/OF.Nº145/2017 REF.:I-2017-005 P/C CEASS A/F DONGKUK VIETNAM CO LTD. LIB.00249012001 LBP-CEASS-CENTRAL DE ABASTECIMIENTO Y SUM.DE SALUD REF.:COMIS.ENM. 2 LC I-2017-005</t>
  </si>
  <si>
    <t>S08848390003</t>
  </si>
  <si>
    <t>TRANSFERENCIA DE FONDOS||S/G. NOTA CITE: MEFP/VTCP/DGPOT/UPCFTGN/TR-N°690/2017 DE LA FECHA, DEL MIN.DE ECONOMIA Y FINANZAS PUBLICAS.(HRE-TSO-1985). DEBITO DE LA LIBRETA N°00099021001, REPOSICION UTILES DE ESCRITORIO.</t>
  </si>
  <si>
    <t>S08848410003</t>
  </si>
  <si>
    <t>||TRANSFERENCIA DE FONDOS DEL EXTERIOR SG/ SWIFT 04716 DEL 05/04/17 A/F MIN.RR.EE. POR ORDEN DEL CONSULADO GENERAL DE BOLIVIA MITRE BUENOS AIRES ARGENTINA LIB.00010011102 MIN.RELACIONES EXTERIORES-GESTORIA CONSULAR LEY NO.3108, COBRO UTILES DE ESCRITORIO</t>
  </si>
  <si>
    <t>G04206350003</t>
  </si>
  <si>
    <t>PROVISION DE FONDOS A SOLICITUD DE YACIMIENTOS PETROLIFEROS FISCALES BOLIVIANOS SEGUN SOLICITUD YPFB-0107-2017 REF: PAGO SERVICIO DE ALMACENAJE DE CRUDO RECONSTITUIDO C EN ESTACION TERMINAL ARICA A FAVOR DE YPFB TRANSPORTE PERIODO DE CONCILIACION 24 DIC 2016 AL 19 DE FEB 2017 LIB. 00513012007 YPFB - RECURSOS NACIONALIZACIÓN</t>
  </si>
  <si>
    <t>G04208720003</t>
  </si>
  <si>
    <t>PAGO A BID PRÉSTAMO 1833-SF-BO VCTO. 11-abr-2017 POR CUENTA DE TGN , NTI. 009178 VALOR 11-abr-2017 INTERESES USD 597.619,58 CTA. 3987 CUENTA UNICA DEL TESORO-3987 LIB. 00099021001 REF.: COMISIONES BANCARIAS</t>
  </si>
  <si>
    <t>G04208760001</t>
  </si>
  <si>
    <t>G04210140003</t>
  </si>
  <si>
    <t>TRANSFERENCIA RECIBIDA DEL EXTERIOR SEGÚN MENSAJES SWIFT Nos. 05158-05149 (REM.EXT.) DE FECHA 11-04-2017 POR DESEMBOLSO DE BID PRÉSTAMO 2597/BL-BO REQ 0018 OPS0201713629A LIBRETA N° 00225014401 SENASBA FUNCIONAMIENTO-RECURSOS UNION EUROPEA REF.: UTILES DE ESCRITORIO</t>
  </si>
  <si>
    <t>G04210150003</t>
  </si>
  <si>
    <t>TRANSFERENCIA RECIBIDA DEL EXTERIOR SEGÚN MENSAJES SWIFT Nos. 05159-05150 (REM.EXT.) DE FECHA 11-04-2017 POR DESEMBOLSO DE BID PRÉSTAMO 2597/BL-BO REQ 0018 OPS0201713629A LIBRETA N° 00225014401 SENASBA FUNCIONAMIENTO-RECURSOS UNION EUROPEA REF.: UTILES DE ESCRITORIO</t>
  </si>
  <si>
    <t>G04213320004</t>
  </si>
  <si>
    <t>VENTA DE DIVISAS CON TRANSFERENCIA DE FONDOS A SOLICITUD DE YACIMIENTOS PETROLIFEROS FISCALES BOLIVIANOS SEGUN SOLICITUD 2060 REF: PAGO ANTICIPADO A TRAFIGURA POR SUMINISTRO DE INSUMOS Y ADITIVOS Y DIESEL OIL CORRESPONDIENTE AL MES DE ABRIL 2017 LIB. 00513012004 LBP-YPFB-UNICOMERCIAL (4030005415/1-2188907)</t>
  </si>
  <si>
    <t>G04213330004</t>
  </si>
  <si>
    <t>VENTA DE DIVISAS CON TRANSFERENCIA DE FONDOS A SOLICITUD DE YACIMIENTOS PETROLIFEROS FISCALES BOLIVIANOS SEGUN SOLICITUD 2059 REF: PAGO A NOBLE AMÉRICAS CORP, POR GASTOS OPERACIONALES EMBARCACIONES MOUNT EVERES, BOW TRIUMPH Y BW LIONESS LIB. 00513012004 LBP-YPFB-UNICOMERCIAL (4030005415/1-2188907)</t>
  </si>
  <si>
    <t>G04214650001</t>
  </si>
  <si>
    <t>COBRO COSTOS DE PAPELERIA SEGUN TRANSFERENCIA DEL EXTERIOR POR ORDEN DE PUMA ENERGY PARAGUAY S.A. (ASUNCION PARAGUAY) LIB. 00513062001 YPFB-OPERACIONES PLANTA DE SEPARACION DE LIQUIDOS RIO GRANDE</t>
  </si>
  <si>
    <t>G04216010001</t>
  </si>
  <si>
    <t>COBRO COSTOS DE PAPELERIA SEGUN TRANSFERENCIA DEL EXTERIOR POR ORDEN DE ENERGIA ARGENTINA S.A. REF.: B0-PAGO DIFERIDO LIB. 00513012007 YPFB - RECURSOS NACIONALIZACIÓN</t>
  </si>
  <si>
    <t>G04216030001</t>
  </si>
  <si>
    <t>COBRO COSTOS DE PAPELERIA SEGUN TRANSFERENCIA DEL EXTERIOR POR ORDEN DE LIMA GAS S.A. CALLAO-PERU LIB. 00513062001 YPFB-OPERACIONES PLANTA DE SEPARACION DE LIQUIDOS RIO GRANDE</t>
  </si>
  <si>
    <t>J03219200001</t>
  </si>
  <si>
    <t>De: 00099024113 Transferencia en cumplimiento al DS N0913 de 15/06/2011 y el Convenio Interinstitucional de Financiamiento UPRE-CIF-254/2014, suscrito entre la UPRE y el GAM de Tarabuco proyecto Construccion Esta dio con cesped Sintetico Municipio Tarabuco, correspondiente a saldos no ejecutados en</t>
  </si>
  <si>
    <t>J03219210001</t>
  </si>
  <si>
    <t>De: 00099024113 Transferencia en cumplimiento al DS N0913 de 15/06/2011 y el Convenio Interinstitucional de Financiamiento UPRE-CIF-654/2014, suscrito entre la UPRE y el GAM de Robore proyecto Construccion Complejo Deportivo Chochis - Robore, correspondiente a saldos no ejecutados en la gestion 2015</t>
  </si>
  <si>
    <t>J03219220001</t>
  </si>
  <si>
    <t>De: 00099024113 Transferencia en cumplimiento al DS N0913 de 15/06/2011 y el Convenio Intergubernativo de Financiamiento UPRE-CIF-IG/090/2015, suscrito entre la UPRE y el GAM de Tupiza proyecto Construccion Aulas Unidad Educativa 26 de Agosto, correspondiente a saldos no ejecutados en la gestion 201</t>
  </si>
  <si>
    <t>J03219230001</t>
  </si>
  <si>
    <t>De: 00099024113 Transferencia en cumplimiento al DS N0913 de 15/06/2011 y el Convenio Intergubernativo de Financiamiento UPRE-CIF-IG/091/2015, suscrito entre la UPRE y el GAM de Tupiza proyecto Construccion Aulas Unidad Educativa 7 de Noviembre, correspondiente a saldos no ejecutados en la gestion 2</t>
  </si>
  <si>
    <t>J03219240001</t>
  </si>
  <si>
    <t>De: 00099024113 Transferencia en cumplimiento al DS N0913 de 15/06/2011 y el Convenio Intergubernativo de Financiamiento UPRE-CIF-IG/19/2015, suscrito entre la UPRE y el GAM de Porvenir proyecto Const. Centro Desarrollo de Formacion y Capacitacion Marcial Ventura, correspondiente a saldos no ejecuta</t>
  </si>
  <si>
    <t>J03219250001</t>
  </si>
  <si>
    <t>De: 00099024113 Transferencia en cumplimiento al DS N0913 de 15/06/2011 y el Convenio Intergubernativo de Financiamiento UPRE-CIF-IG/20/2015, suscrito entre la UPRE y el GAM de Porvenir proyecto Construccion Centro Productivo y Social para Pescadores Porvenir, correspondiente a saldos no ejecutados</t>
  </si>
  <si>
    <t>J03219290001</t>
  </si>
  <si>
    <t>J03219300001</t>
  </si>
  <si>
    <t>De: 00099024113 Transferencia en cumplimiento al DS N0913 de 15/06/2011 y el Convenio Intergubernativo de Financiamiento UPRE-CIF-IG/483/2015, suscrito entre la UPRE y el GAM de Corque proyecto Construccion Internado Unidad Educativa Huayllapacha, correspondiente al pago de la planilla N 5 de cierre</t>
  </si>
  <si>
    <t>J03219310001</t>
  </si>
  <si>
    <t>De: 00099024113 Transferencia en cumplimiento al DS N0913 de 15/06/2011 y el Convenio Intergubernativo de Financiamiento UPRE-CIF-IG/136/2015, suscrito entre la UPRE y el GAM de Cotoca proyecto Implementacion Cancha de Futbol con Cesped Sintetico Cotoca, correspondiente al pago de la planilla N 2, s</t>
  </si>
  <si>
    <t>J03219320001</t>
  </si>
  <si>
    <t>De: 00099024113 Transferencia en cumplimiento al DS N0913 de 15/06/2011 y el Convenio Interinstitucional de Financiamiento UPRE-CIF-0194/13, suscrito entre la UPRE y el GAM Antequera proyecto Construccion Colegio Tecnico Humanistico Antequera, correspondiente al pago de la planilla N 1, segun la UPR</t>
  </si>
  <si>
    <t>J03219330001</t>
  </si>
  <si>
    <t>De: 00099024113 Transferencia en cumplimiento al DS N0913 de 15/06/2011 y el Convenio Interinstitucional de Financiamiento UPRE-CIF-1271/2013, suscrito entre la UPRE y el GAM Desaguadero proyecto Construccion Coliseo Cerrado Desaguadero, correspondiente al pago de la planilla N 1 de cierre, segun la</t>
  </si>
  <si>
    <t>J03219340001</t>
  </si>
  <si>
    <t>De: 00099024113 Transferencia en cumplimiento al DS N0913 de 15/06/2011 y el Convenio Intergubernativo de Financiamiento UPRE-CIF-IG/379/2015, suscrito entre la UPRE y el GAM de Cruz de Machaca proyecto Construccion de Cancha Polifuncional y Tinglado Florida Cruz de Machacamarca, correspondiente al</t>
  </si>
  <si>
    <t>J03219350001</t>
  </si>
  <si>
    <t>De: 00099024113 Transferencia en cumplimiento al DS N0913 de 15/06/2011 y el Convenio Intergubernativo de Financiamiento UPRE-CIF-IG/088/2015, suscrito entre la UPRE y el GAM de Chuquihuta Ayllu Jucumani proyecto Construccion Tinglado y Fronton Municipal Chuquihuta, correspondiente a saldos no ejecu</t>
  </si>
  <si>
    <t>J03219360001</t>
  </si>
  <si>
    <t>De: 00099024113 Transferencia en cumplimiento al DS N0913 de 15/06/2011 y el Convenio Intergubernativo de Financiamiento UPRE-CIF-IG/089/2015, suscrito entre la UPRE y el GAM de Chuquihuta Ayllu Jucumani proyecto Construccion Tinglado Unidad Educativa Mikani, correspondiente a saldos no ejecutados e</t>
  </si>
  <si>
    <t>J03219370001</t>
  </si>
  <si>
    <t>De: 00099024113 Transferencia en cumplimiento al DS N0913 de 15/06/2011 y el Convenio Intergubernativo de Financiamiento UPRE-CIF-IG/111/2015, suscrito entre la UPRE y el GAM de Ayo Ayo proyecto Const. Tinglado U.E. Quillcoma Yanamuyo Comunidad Quillcoma, correspondiente a saldos no ejecutados en l</t>
  </si>
  <si>
    <t>J03219380001</t>
  </si>
  <si>
    <t>De: 00099024113 Transferencia en cumplimiento al DS N0913 de 15/06/2011 y el Convenio Intergubernativo de Financiamiento UPRE-CIF-IG/107/2015, suscrito entre la UPRE y el GAM de Ayo Ayo proyecto Const. Tinglado U.E. Milliri Comunidad Sullcavi, correspondiente a saldos no ejecutados en la gestion 20</t>
  </si>
  <si>
    <t>J03219390001</t>
  </si>
  <si>
    <t>De: 00099024113 Transferencia en cumplimiento al DS N0913 de 15/06/2011 y el Convenio Intergubernativo de Financiamiento UPRE-CIF-IG/109/2015, suscrito entre la UPRE y el GAM de Ayo Ayo proyecto Const. Tinglado U.E. Franz Tamayo Comunidad Collana Tolar, correspondiente a saldos no ejecutados en la</t>
  </si>
  <si>
    <t>J03219400001</t>
  </si>
  <si>
    <t>De: 00099024113 Transferencia en cumplimiento al DS N0913 de 15/06/2011 y el Convenio Intergubernativo de Financiamiento UPRE-CIF-IG/108/2015, suscrito entre la UPRE y el GAM de Ayo Ayo proyecto Const. Tinglado U.E. Jose Ballibian Comunidad Alto Pomani, correspondiente a saldos no ejecutados en la</t>
  </si>
  <si>
    <t>J03219410001</t>
  </si>
  <si>
    <t>De: 00099024113 Transferencia en cumplimiento al DS N0913 de 15/06/2011 y el Convenio Intergubernativo de Financiamiento UPRE-CIF-IG/110/2015, suscrito entre la UPRE y el GAM de Ayo Ayo proyecto Const. Tinglado U.E. Calacachi, correspondiente a saldos no ejecutados en la gestion 2015, segun la UPRE.</t>
  </si>
  <si>
    <t>J03219520001</t>
  </si>
  <si>
    <t>De: 00099024113 Transferencia en cumplimiento al DS N0913 de 15/06/2011 y el Convenio Interinstitucional de Financiamiento UPRE-CIF-018/2015, suscrito entre la UPRE y el GAM de Entre Rios proyecto Const. Centro de Salud Integral Bulo Bulo Entre Rios, correspondiente a saldos no ejecutados en la ges</t>
  </si>
  <si>
    <t>J03219530001</t>
  </si>
  <si>
    <t>De: 00099024113 Transferencia en cumplimiento al DS N0913 de 15/06/2011 y el Convenio Intergubernativo de Financiamiento UPRE-CIF-IG/075/2015, suscrito entre la UPRE y el GAM de Villazon proyecto Construccion Centro de Salud San Judas Tadeo, correspondiente a saldos no ejecutados en la gestion 2015,</t>
  </si>
  <si>
    <t>J03219540001</t>
  </si>
  <si>
    <t>De: 00099024113 Transferencia en cumplimiento al DS N0913 de 15/06/2011 y el Convenio Interinstitucional de Financiamiento UPRE-CIF-154/2015, suscrito entre la UPRE y el GAM de Yacuiba proyecto Const. Cancha de Futbol B San Jose Obrero, correspondiente a saldos no ejecutados en la gestion 2015, segu</t>
  </si>
  <si>
    <t>J03219550001</t>
  </si>
  <si>
    <t>De: 00099024113 Transferencia en cumplimiento al DS N0913 de 15/06/2011 y el Convenio Interinstitucional de Financiamiento UPRE-CIF-427/2014, suscrito entre la UPRE y el GAM de La Asunta proyecto Construccion Tinglado para Polifuncional U.E. Puerto Rico, correspondiente a saldos no ejecutados en la</t>
  </si>
  <si>
    <t>J03219560001</t>
  </si>
  <si>
    <t>De: 00099024113 Transferencia en cumplimiento al DS N0913 de 15/06/2011 y el Convenio Interinstitucional de Financiamiento UPRE-CIF-421/2014, suscrito entre la UPRE y el GAM de Coroico proyecto Construccion Tinglado para Polifuncional U.E. Villa Rosario, correspondiente a saldos no ejecutados en la</t>
  </si>
  <si>
    <t>J03219570001</t>
  </si>
  <si>
    <t>De: 00099024113 Transferencia en cumplimiento al DS N0913 de 15/06/2011 y el Convenio Interinstitucional de Financiamiento UPRE-CIF-422/2014, suscrito entre la UPRE y el GAM de Coroico proyecto Construccion Tinglado para Polifuncional U.E. Puente Armas, correspondiente a saldos no ejecutados en la g</t>
  </si>
  <si>
    <t>J03219580001</t>
  </si>
  <si>
    <t>De: 00099024113 Transferencia en cumplimiento al DS N0913 de 15/06/2011 y el Convenio Interinstitucional de Financiamiento UPRE-CIF-660/2014, suscrito entre la UPRE y el GAM de La Asunta proyecto Construccion Puente Vehicular Chaquety (Central Chaquety), correspondiente a saldos no ejecutados en la</t>
  </si>
  <si>
    <t>J03219590001</t>
  </si>
  <si>
    <t>De: 00099024113 Transferencia en cumplimiento al DS N0913 de 15/06/2011 y el Convenio Interinstitucional de Financiamiento UPRE-CIF-0844/13, suscrito entre la UPRE y el GAM de Buena Vista proyecto Construccion Modulo Educativo Mariano Saucedo Sevilla, correspondiente a saldos no ejecutados en la ges</t>
  </si>
  <si>
    <t>J03219600001</t>
  </si>
  <si>
    <t>De: 00099024113 Transferencia en cumplimiento al DS N0913 de 15/06/2011 y el Convenio Interinstitucional de Financiamiento UPRE-CIF-598/2014, suscrito entre la UPRE y el GAM de Sacabamba proyecto Construccion Puente Vehicular Apillapa - Sacabamba, correspondiente a saldos no ejecutados en la gestion</t>
  </si>
  <si>
    <t>J03219610001</t>
  </si>
  <si>
    <t>De: 00099024113 Transferencia en cumplimiento al DS N0913 de 15/06/2011 y el Convenio Intergubernativo de Financiamiento UPRE-CIF-IG/139/2015, suscrito entre la UPRE y el GAM de Chacarilla proyecto Construccion 2 Aulas Mas Direccion U.E. Corneta Mamani, correspondiente a saldos no ejecutados en la g</t>
  </si>
  <si>
    <t>J03219620001</t>
  </si>
  <si>
    <t>De: 00099024113 Transferencia en cumplimiento al DS N0913 de 15/06/2011 y el Convenio Intergubernativo de Financiamiento UPRE-CIF-IG/134/2015, suscrito entre la UPRE y el GAM de Chacarilla proyecto Construccion 2 Aulas Mas Direccion U.E. Rosa Pata, correspondiente a saldos no ejecutados en la gestio</t>
  </si>
  <si>
    <t>J03219630001</t>
  </si>
  <si>
    <t>De: 00099024113 Transferencia en cumplimiento al DS N0913 de 15/06/2011 y el Convenio Intergubernativo de Financiamiento UPRE-CIF-IG/138/2015, suscrito entre la UPRE y el GAM de Chacarilla proyecto Construccion Tinglado Unidad Educativa Chacarilla, correspondiente a saldos no ejecutados en la gestio</t>
  </si>
  <si>
    <t>J03219640001</t>
  </si>
  <si>
    <t>De: 00099024113 Transferencia en cumplimiento al DS N0913 de 15/06/2011 y el Convenio Intergubernativo de Financiamiento UPRE-CIF-IG/137/2015, suscrito entre la UPRE y el GAM de Chacarilla proyecto Construccion Tinglado U.E. Antofagasta de Chojnacota, correspondiente a saldos no ejecutados en la ges</t>
  </si>
  <si>
    <t>J03219650001</t>
  </si>
  <si>
    <t>De: 00099024113 Transferencia en cumplimiento al DS N0913 de 15/06/2011 y el Convenio Intergubernativo de Financiamiento UPRE-CIF-IG/200/2015, suscrito entre la UPRE y el GAM de Corocoro proyecto Const. de Direccion, Biblioteca y Dos Aulas Multigrado U.E. Elizardo Perez, correspondiente a saldos no</t>
  </si>
  <si>
    <t>J03219680001</t>
  </si>
  <si>
    <t>De: 00099024113 Transferencia en cumplimiento al DS N0913 de 15/06/2011 y el Convenio Intergubernativo de Financiamiento UPRE-CIF-IG/198/2015, suscrito entre la UPRE y el GAM de Corocoro proyecto Construccion de Aulas, Direccion, Deposito de Desayuno Escolar y Sala de Estudio U.E. Anco Aque, corresp</t>
  </si>
  <si>
    <t>G04219180002</t>
  </si>
  <si>
    <t>TRANSFERENCIA DEL EXTERIOR SEGUN SWIFT 05230 DE FECHA 12/04/2017 ORDENANTE: CONSULADO DE BOLIVIA EN CALAMA CL.REF.:RECAUDACIONES MARZO 2017 LIB. 00340012005 SEGIP - RECAUDACION EXTERIOR - CEDULAS DE IDENTIDAD</t>
  </si>
  <si>
    <t>G04225560002</t>
  </si>
  <si>
    <t>TRANSFERENCIA DEL EXTERIOR SEGUN SWIFT NO.5261 DE FECHA 12/04/2017 ORDENANTE: CONSULADO DE BOLIVIA EN MADRID LIB. 00340012005 SEGIP - RECAUDACION EXTERIOR - CEDULAS DE IDENTIDAD</t>
  </si>
  <si>
    <t>Q08242880002</t>
  </si>
  <si>
    <t>NÚMERO DE LIBRETA CUT: 99031009.00 OPERACIÓN T01 TRANSFERENCIA DE FONDOS A LA CUT - TESORO DIRECTO DE BANCO UNION S.A. A CUENTA UNICA DEL TESORO CON NUMERO DE SOLICITUD = 1723877 Y NUMERO CORRELATIVO = 91320012042017956 TRANSFERENCIA OPERACIONES DE VENTA</t>
  </si>
  <si>
    <t>Q08243430002</t>
  </si>
  <si>
    <t>NUMERO DE LIBRETA CUT: 00222018010 OPERACIÓN E18 TRANSFERENCIA DEL SISTEMA FINANCIERO POR CUENTA DE TERCEROS A LA CUT A SOL.ESCRITA CLIENTE EMBAJADA SUIZA</t>
  </si>
  <si>
    <t>Q08243460002</t>
  </si>
  <si>
    <t>NUMERO DE LIBRETA CUT: Cuenta Unica del Tesoro OPERACIÓN E18 TRANSFERENCIA DEL SISTEMA FINANCIERO POR CUENTA DE TERCEROS A LA CUT Traspaso a solicitud de BBVA Prevision Pago pension por Riesgos profesionales correspondiente a Marzo 2017</t>
  </si>
  <si>
    <t>S08849110002</t>
  </si>
  <si>
    <t>||REGULARIZACION COMPROBANTE G-0414842 DEL 03/04/2017 POR TRANSFERENCIA DE FONDOS DEL EXTERIOR A FAVOR DE EMPRESA AZUCARERA SAN BUENAVENTURA-EASBA SEGÚN SOLICITUD EN CITE EASBA-NE-GG-NO.343/2017 DE LA FECHA ABONO LIBRETA 00586019203 GASTO CORRIENTE EASBA - SANO Nº 400</t>
  </si>
  <si>
    <t>S08849110003</t>
  </si>
  <si>
    <t>||REGULARIZACION COMPROBANTE G-0414842 DEL 03/04/2017 POR TRANSFERENCIA DE FONDOS DEL EXTERIOR A FAVOR DE EMPRESA AZUCARERA SAN BUENAVENTURA-EASBA SEGÚN SOLICITUD EN CITE EASBA-NE-GG-NO.343/2017 DE LA FECHA ABONO LIBRETA 00586012001 EASBA-OTROS RECURSOS ESPECIFICOS</t>
  </si>
  <si>
    <t>G04219150001</t>
  </si>
  <si>
    <t>S08849110004</t>
  </si>
  <si>
    <t>||REGULARIZACION COMPROBANTE G-0414842 DEL 03/04/2017 POR TRANSFERENCIA DE FONDOS DEL EXTERIOR A FAVOR DE EMPRESA AZUCARERA SAN BUENAVENTURA-EASBA SEGÚN SOLICITUD EN CITE EASBA-NE-GG-NO.343/2017 DE LA FECHA LIBRETA 00586012001 EASBA-OTROS RECURSOS ESPECIFICOS (UTILES DE ESCRITORIO)</t>
  </si>
  <si>
    <t>G04219190001</t>
  </si>
  <si>
    <t>COBRO COSTOS DE PAPELERIA SEGUN TRANSFERENCIA DEL EXTERIOR POR ORDEN DE CONSULADO DE BOLIVIA EN CALAMA CL.REF.:RECAUDACIONES MARZO 2017 LIB. 00340012003 RECAUDACION EXTRANJERIA - C.I. -L.C.</t>
  </si>
  <si>
    <t>G04219230003</t>
  </si>
  <si>
    <t>PAGO A CAF PRÉSTAMO CFA006763 VCTO. 12-abr-2017 POR CUENTA DE TGN , NTI. 009158 VALOR 12-abr-2017 CAPITAL USD 712.256,25 INTERESES USD 233.213,35 CTA. 3987 CUENTA UNICA DEL TESORO-3987 LIB. 00099021001 REF.: COMISIONES BANCARIAS</t>
  </si>
  <si>
    <t>G04220490001</t>
  </si>
  <si>
    <t>COBRO COSTOS DE PAPELERIA SEGUN TRANSFERENCIA DEL EXTERIOR POR ORDEN DE CONSULADO DE BOLIVIA EN SALTA-ARGENTINA REF.: RECAUDACIONES CONSULARES LIB. 00010011102 MIN.RELACIONES EXTERIORES - GESTORIA CONSULAR LEY Nº 3108</t>
  </si>
  <si>
    <t>G04222430001</t>
  </si>
  <si>
    <t>COBRO COSTOS DE PAPELERIA SEGUN TRANSFERENCIA DEL EXTERIOR POR ORDEN DE CONSULADO DE BOLIVIA EN CALAMA CL. REF.:RECAUDACIONES GESTORIA MARZO 2017 LIB. 00010011102 MIN.RELACIONES EXTERIORES - GESTORIA CONSULAR LEY Nº 3108</t>
  </si>
  <si>
    <t>G04222550004</t>
  </si>
  <si>
    <t>VENTA DE DIVISAS CON TRANSFERENCIA DE FONDOS A SOLICITUD DE MINISTERIO DE LA PRESIDENCIA SEGUN SOLICITUD 2063 REF: DIVISAS USD 53,730.10 PAGO A EMPRESA HONEYWELL POR PLAN SERVICIO DE MANTENIMIENTO MSP Y COBERTURA DE MOTORES Y UNIDAD ENERGIA AUXILIAR DE AERONAVE FALCON MATRICULA FAB-002 MES MARZO 20 LIB. 00099021001 TGN-RECURSOS ORDINARIOS (3987)</t>
  </si>
  <si>
    <t>G04225570001</t>
  </si>
  <si>
    <t>COBRO COSTOS DE PAPELERIA SEGUN TRANSFERENCIA DEL EXTERIOR POR ORDEN DE CONSULADO DE BOLIVIA EN MADRID LIB. 00340012003 RECAUDACION EXTRANJERIA - C.I. -L.C.</t>
  </si>
  <si>
    <t>G04225630001</t>
  </si>
  <si>
    <t>COBRO COSTOS DE PAPELERIA SEGUN TRANSFERENCIA DEL EXTERIOR POR ORDEN DE VICTORIA JUAN GAS S.A.C. CUZCO-PERU.REF.:PAGO FACTURA COMERCIAL NO.78 LIB. 00513062001 YPFB-OPERACIONES PLANTA DE SEPARACION DE LIQUIDOS RIO GRANDE</t>
  </si>
  <si>
    <t>G04226830001</t>
  </si>
  <si>
    <t>G04226850001</t>
  </si>
  <si>
    <t>G04228920001</t>
  </si>
  <si>
    <t>COBRO COSTOS DE PAPELERIA SEGUN TRANSFERENCIA DEL EXTERIOR POR ORDEN DE CONSULADO GENERAL DEL ESTADO REF.: RECAUDACIONES GESTORIA CONSULAR MARZO 2017 LIB. 00010011102 MIN.RELACIONES EXTERIORES - GESTORIA CONSULAR LEY Nº 3108</t>
  </si>
  <si>
    <t>J03220370001</t>
  </si>
  <si>
    <t>De: 00099024113 Transferencia en cumplimiento al DS N0913 de 15/06/2011 y el Convenio Intergubernativo de Financiamiento UPRE-CIF-IG 251/251/2015, suscrito entre la UPRE y el GAM de Tarabuco proyecto Construccion Tinglado, Graderias y Cancha Polifuncional Unidad Educativa Dr. Manuel Guerra Mendieta,</t>
  </si>
  <si>
    <t>J03220380001</t>
  </si>
  <si>
    <t>De: 00099024113 Transferencia en cumplimiento al DS N0913 de 15/06/2011 y el Convenio Intergubernativo de Financiamiento UPRE-CIF-IG/046/2015, suscrito entre la UPRE y el GAM de Tomave proyecto Construccion Centro de Salud Pelca, correspondiente a saldos no ejecutados en la gestion 2015, segun la UP</t>
  </si>
  <si>
    <t>J03220390001</t>
  </si>
  <si>
    <t>De: 00099024113 Transferencia en cumplimiento al DS N0913 de 15/06/2011 y el Convenio Intergubernativo de Financiamiento UPRE- CIF-IG/047/2015, suscrito entre la UPRE y el GAM de Tomave proyecto Construccion Puesto de Salud Pajcha, correspondiente a saldos no ejecutados en la gestion 2015, segun la</t>
  </si>
  <si>
    <t>J03220400001</t>
  </si>
  <si>
    <t>De: 00099024113 Transferencia en cumplimiento al DS N0913 de 15/06/2011 y el Convenio Intergubernativo de Financiamiento UPRE- CIF-IG/048/2015, suscrito entre la UPRE y el GAM de Tomave proyecto Construccion Puesto de Salud Totora K, correspondiente a saldos no ejecutados en la gestion 2015, segun l</t>
  </si>
  <si>
    <t>J03220410001</t>
  </si>
  <si>
    <t>S08848990003</t>
  </si>
  <si>
    <t>||TRANSFERENCIA DE FONDOS DEL EXTERIOR SG/ SWIFT 04733 DEL 05/04/2017 A/F MIN.RR.EE. POR ORDEN DE LA EMBAJADA DE BOLIVIA EN PANAMA REF.: GESTORIA CONSULAR LIB. 00010011102 MIN.RELACIONES EXTERIORES-GESTORIA CONSULAR LEY NO.3108, COBRO UTILES DE ESCRITORIO</t>
  </si>
  <si>
    <t>S08849010003</t>
  </si>
  <si>
    <t>||TRANSFERENCIA DE FONDOS DEL EXTERIOR SG/ SWIFT 04830 DEL 07/04/17 A/F MIN.RR.EE. POR ORDEN DE AMB. BOLIVIE/SEC. CONSULAIRE BRUXELLES REF.: GESTORIA CONSULAR MARZO 2017 LIB. 00010011102 MIN.RELACIONES EXTERIORES-GESTORIA CONSULAR LEY NO.3108, COBRO UTILES DE ESCRITORIO</t>
  </si>
  <si>
    <t>S08849030003</t>
  </si>
  <si>
    <t>||TRANSFERENCIA DE FONDOS DEL EXTERIOR SG/ SWIFT 04785 DEL 06/04/2017 A/F MIN.RR.EE. POR ORDEN DEL CONSULADO DEL ESTADO PLURINACIONAL COMODORO RIVADAVIA-ARGENTINA LIB.00010011102 MIN.RELACIONES EXTERIORES-GESTORIA CONSULAR LEY NO.3108, UTILES DE ESCRITORIO</t>
  </si>
  <si>
    <t>S08849040003</t>
  </si>
  <si>
    <t>||TRANSFERENCIA DE FONDOS S/G. MENSAJES SWIFT NROS. 05269 Y 05268 DE LA FECHA (SECTOR PUBLICO). DEBITO DE LA LIBRETA 00117012001 DGAC, REPOSICION UTILES DE ESCRITORIO.</t>
  </si>
  <si>
    <t>G04219170001</t>
  </si>
  <si>
    <t>COBRO COSTOS DE PAPELERIA SEGUN TRANSFERENCIA DEL EXTERIOR POR ORDEN DE CONSULATE GENL OF THE PLURINATIONAL STATE OF BOLIVIA REF.: GESTORIA CONSULAR LIB. 00010011102 MIN.RELACIONES EXTERIORES - GESTORIA CONSULAR LEY Nº 3108</t>
  </si>
  <si>
    <t>J03221150001</t>
  </si>
  <si>
    <t>De: 00099024113 Transferencia en cumplimiento al DS N0913 de 15/06/2011 y el Convenio Intergubernativo de Financiamiento UPRE-CIF-IG/294/2015, suscrito entre la UPRE y el GAM de Monteagudo proyecto Construccion Tinglado Unidad Educativa Pedernal - Monteagudo, correspondiente al pago de la planilla N</t>
  </si>
  <si>
    <t>J03221160001</t>
  </si>
  <si>
    <t>De: 00099024113 Transferencia en cumplimiento al DS N0913 de 15/06/2011 y el Convenio Intergubernativo de Financiamiento UPRE-CIF-IG 394/2016, suscrito entre la UPRE y el GAD de Tarija proyecto Construccion Laboratorio Instituto Tecnologico Uriondo, correspondiente al pago de la planilla N 1, segun</t>
  </si>
  <si>
    <t>S08849290001</t>
  </si>
  <si>
    <t>||AMPLIACION DE VALIDEZ 0,15% S/USD1.474.968.-POR 47 DIAS,REEMBS.GSTS.COMUNICACION BS220.-Y EMISION COMP.CONTABLE BS50.-,S/G NOTA MC-DESP-DGAA-UFIN Nº268/2017,11/04/17 REF.:I-2016-047 P/C MIN.COMUNICACION A/F SAMSUNG ELECTRONICS CHILE LIMITADA. LIB.00087014201 MIN. COMUNICACIÓN-PRONTIS-TRANSFERENCIA MOPSV REF.:COMIS.AMPL.VAL.LC I-2016-047</t>
  </si>
  <si>
    <t>S08849670003</t>
  </si>
  <si>
    <t>||TRANSFERENCIA DE FONDOS S/G. MENSAJE SWIFT NRO. 05279 Y CORREO ELECTRÓNICO DE AASANA DE LA FECHA (SECTOR PUBLICO). DEBITO DE LA LIBRETA 00117012001 DGAC, REPOSICION UTILES DE ESCRITORIO.</t>
  </si>
  <si>
    <t>S08849910003</t>
  </si>
  <si>
    <t>||TRANSFERENCIA DE FONDOS S/G. MENSAJE SWIFT NROS. 05308 Y 05302 DE LA FECHA (SECTOR PUBLICO). DEBITO DE LA LIBRETA 00117012001 DGAC, REPOSICION UTILES DE ESCRITORIO.</t>
  </si>
  <si>
    <t>G04229500004</t>
  </si>
  <si>
    <t>VENTA DE DIVISAS CON TRANSFERENCIA DE FONDOS A SOLICITUD DE DIRECCION ESTRATEGICA DE REIVINDICACION MARITIMA DIREMAR SEGUN SOLICITUD 2064 REF: PAGO A FAVOR DE LA EMPRESA REPRO-VAN DE KAMP, POR EL SERVICIO DE IMPRESIÓN DE LA REPLICA DE BOLIVIA, PARA SU POSTERIOR Y ADECUADA PRESENTACIÓN ANTE LA CIJ, S LIB. 00099021001 TGN-RECURSOS ORDINARIOS (3987) POR DIFERENCIAL CAMBIARIO</t>
  </si>
  <si>
    <t>G04229500005</t>
  </si>
  <si>
    <t>VENTA DE DIVISAS CON TRANSFERENCIA DE FONDOS A SOLICITUD DE DIRECCION ESTRATEGICA DE REIVINDICACION MARITIMA DIREMAR SEGUN SOLICITUD 2064 REF: PAGO A FAVOR DE LA EMPRESA REPRO-VAN DE KAMP, POR EL SERVICIO DE IMPRESIÓN DE LA REPLICA DE BOLIVIA, PARA SU POSTERIOR Y ADECUADA PRESENTACIÓN ANTE LA CIJ, S LIB. 00099021001 TGN-RECURSOS ORDINARIOS (3987)</t>
  </si>
  <si>
    <t>G04229560001</t>
  </si>
  <si>
    <t>COBRO COSTOS DE PAPELERIA SEGUN TRANSFERENCIA DEL EXTERIOR POR ORDEN DE CONSULADO DE BOLIVIA EN BILBAO. LIB. 00010011102 MIN.RELACIONES EXTERIORES - GESTORIA CONSULAR LEY Nº 3108</t>
  </si>
  <si>
    <t>G04234530004</t>
  </si>
  <si>
    <t>VENTA DE DIVISAS CON TRANSFERENCIA DE FONDOS A SOLICITUD DE ADMINISTRACION DE SERVICIOS PORTUARIOS BOLIVIA SEGUN SOLICITUD 2076 REF: H.R. 758-866 ENVIO DE RECURSOS AL PUERTO DE ARICA CORRESPONDIENTE A LA REPOICIÓN DE GATE OUT Y GASTOS DE FUNCIONAMIENTO DEL MES DE MARZO/2017, SEGÚN COMUNICACIÓN INTER LIB. 00594012001 ASP-B FONDO DE OPERACIONES</t>
  </si>
  <si>
    <t>G04234540004</t>
  </si>
  <si>
    <t>VENTA DE DIVISAS CON TRANSFERENCIA DE FONDOS A SOLICITUD DE MINISTERIO DE ECONOMIA Y FINANZAS PUBLICAS SEGUN SOLICITUD 2075 REF: TRANSFERENCIA AL B.C.B. CTA.4088069001 PARA PAGO A BLOOMBERG FINANCE L.P., MES DE ABRIL/2017, POR SERVICIOS ESPECIALES DOS TERMINALES BLOOMBERG DE OPERACIONES DEUDA PUBLIC LIB. 00099021001 TGN-RECURSOS ORDINARIOS (3987)</t>
  </si>
  <si>
    <t>G04234570004</t>
  </si>
  <si>
    <t>VENTA DE DIVISAS CON TRANSFERENCIA DE FONDOS A SOLICITUD DE MINISTERIO DE EDUCACION SEGUN SOLICITUD 2068 REF: TRASPASO PARA MARLIZ ARTEAGA GOMEZ GARCIA LIB. 00099021001 TGN-RECURSOS ORDINARIOS (3987)</t>
  </si>
  <si>
    <t>G04234580004</t>
  </si>
  <si>
    <t>VENTA DE DIVISAS CON TRANSFERENCIA DE FONDOS A SOLICITUD DE AUTORIDAD DE FISCALIZACION Y CONTROL DE PENSIONES Y SEGUROS SEGUN SOLICITUD 2070 REF: PAGO DE LA CUOTA DE MEMBRESIA A LA ASOCIACION DE SUPERVISORES DE SEGUROS DE AMERICA LATINA (ASSAL) CORRESPONDIENTE A LA GESTION 2017 SEGUN HOJA DE RUTA N LIB. 00099021001 TGN-RECURSOS ORDINARIOS (3987)</t>
  </si>
  <si>
    <t>G04235880004</t>
  </si>
  <si>
    <t>VENTA DE DIVISAS CON TRANSFERENCIA DE FONDOS A SOLICITUD DE BOLIVIANA DE AVIACION SEGUN SOLICITUD 2074 REF: MEXICANA MRO SA DE CV (TERCER PAGO Y ULTIMA CUOTA) POR CONCEPTO SERVICIO C AERONAVE CP-2920 MSN 28548, SEGUN FACTURA 3769. LIB. 00578012002 BOA-BOLIVIANA DE AVIACION-INGRESOS</t>
  </si>
  <si>
    <t>G04235900004</t>
  </si>
  <si>
    <t>VENTA DE DIVISAS CON TRANSFERENCIA DE FONDOS A SOLICITUD DE YACIMIENTOS PETROLIFEROS FISCALES BOLIVIANOS SEGUN SOLICITUD 2089 REF: PAGO A GEOSERVE SAC, POR SERVICIO DE APOYO TECNICO ADQUISICION INTEGRAL MAGNETOTELURICA SUBANDINO SUR SEGUN CONTRATO ULG-SCZ-010-2017, FACTURA OFFSHORE 114. LIB. 00513022001 YPFB - "OPERACIONES"</t>
  </si>
  <si>
    <t>G04235930004</t>
  </si>
  <si>
    <t>VENTA DE DIVISAS CON TRANSFERENCIA DE FONDOS A SOLICITUD DE YACIMIENTOS PETROLIFEROS FISCALES BOLIVIANOS SEGUN SOLICITUD 2090 REF: PAGO A INTERTEK CALEB BRETT CHILE S.A. POR INSPECCION DE CALIDAD LIB. 00513012004 LBP-YPFB-UNICOMERCIAL (4030005415/1-2188907)</t>
  </si>
  <si>
    <t>G04235940004</t>
  </si>
  <si>
    <t>VENTA DE DIVISAS CON TRANSFERENCIA DE FONDOS A SOLICITUD DE YACIMIENTOS PETROLIFEROS FISCALES BOLIVIANOS SEGUN SOLICITUD 2091 REF: PAGO A COMPAÑIA DE PETROLEOS DE CHILE (COPEC S.A.) POR SUMINISTRO DE GASOLINA ESPECIAL FACTURAS FINALES PERIODO 02/3/17 AL 15/3/17 SEGÚN NOTA GCHL 463 DPCA 872/2017, INF LIB. 00513012004 LBP-YPFB-UNICOMERCIAL (4030005415/1-2188907)</t>
  </si>
  <si>
    <t>G04235950004</t>
  </si>
  <si>
    <t>VENTA DE DIVISAS CON TRANSFERENCIA DE FONDOS A SOLICITUD DE YACIMIENTOS PETROLIFEROS FISCALES BOLIVIANOS SEGUN SOLICITUD 2092 REF: PAGO A COMPAÑIA DE PETROLEOS DE CHILE (COPEC S.A.) POR SUMINISTRO DE GASOLINA ESPECIAL FACTURAS FINALES PERIODO 01/02/17 AL 15/02/17 SEGÚN NOTA GCHL 329 DPCA 636/2017, I LIB. 00513012004 LBP-YPFB-UNICOMERCIAL (4030005415/1-2188907)</t>
  </si>
  <si>
    <t>G04235960004</t>
  </si>
  <si>
    <t>VENTA DE DIVISAS CON TRANSFERENCIA DE FONDOS A SOLICITUD DE YACIMIENTOS PETROLIFEROS FISCALES BOLIVIANOS SEGUN SOLICITUD 2088 REF: PAGO A COMPAÑIA DE PETROLEOS DE CHILE (COPEC S.A.) POR SUMINISTRO DE GASOLINA ESPECIAL FACTURAS FINALES PERIODO 16/02/17 AL 28/02/17 SEGÚN NOTA GCHL 464 DPCA 873/2017, I LIB. 00513012004 LBP-YPFB-UNICOMERCIAL (4030005415/1-2188907)</t>
  </si>
  <si>
    <t>J03220590001</t>
  </si>
  <si>
    <t>De: 00099024113 Transferencia en cumplimiento al DS N0913 de 15/06/2011 y el Convenio Intergubernativo de Financiamiento UPRE-CIF-IG 051/2017, suscrito entre la UPRE y el GAM de Villa Tunari proyecto Construccion Residencia Estudiantil San Francisco KM 21, correspondiente al primer desembolso equiva</t>
  </si>
  <si>
    <t>J03220600001</t>
  </si>
  <si>
    <t>De: 00099024113 Transferencia en cumplimiento al DS N0913 de 15/06/2011 y el Convenio Intergubernativo de Financiamiento UPRE-CIF-IG 052/2017, suscrito entre la UPRE y el GAM de Villa Tunari proyecto Construccion Graderia en Cancha de Futbol San Francisco KM 21, correspondiente al primer desembolso</t>
  </si>
  <si>
    <t>J03220610001</t>
  </si>
  <si>
    <t>De: 00099024113 Transferencia en cumplimiento al DS N0913 de 15/06/2011 y el Convenio Intergubernativo de Financiamiento UPRE-CIF-IG 047/2017, suscrito entre la UPRE y el GAM de Yanacachi proyecto Construccion Piscina Semi Olimpica Yanacachi, correspondiente al primer desembolso equivalente al 20% d</t>
  </si>
  <si>
    <t>J03220620001</t>
  </si>
  <si>
    <t>De: 00099024113 Transferencia en cumplimiento al DS N0913 de 15/06/2011 y el Convenio Intergubernativo de Financiamiento UPRE-CIF-IG/079/15, suscrito entre la UPRE y el GAM de San Pedro de Quemes proyecto Construccion Centro de Salud San Pedro de Quemes, correspondiente al pago de la planilla N 3 de</t>
  </si>
  <si>
    <t>J03220630001</t>
  </si>
  <si>
    <t>De: 00099024113 Transferencia en cumplimiento al DS N0913 de 15/06/2011 y el Convenio Interinstitucional de Financiamiento UPRE-CIF-680/2014, suscrito entre la UPRE y el GAM de Sopachuy proyecto Construccion Cancha con Cesped Sintetico y Graderias Sopachuy, correspondiente al pago de la planilla N 5</t>
  </si>
  <si>
    <t>J03220640001</t>
  </si>
  <si>
    <t>De: 00099024113 Transferencia en cumplimiento al DS N0913 de 15/06/2011 y el Convenio Intergubernativo de Financiamiento UPRE-CIF-IG 517/2015, suscrito entre la UPRE y el GAM de Santiago de Huata proyecto Construccion Unidad Educativa Nacional Watari, correspondiente al pago de la planilla N 4, segu</t>
  </si>
  <si>
    <t>J03220650001</t>
  </si>
  <si>
    <t>J03220660001</t>
  </si>
  <si>
    <t>De: 00099024113 Transferencia en cumplimiento al DS N0913 de 15/06/2011 y el Convenio Intergubernativo de Financiamiento UPRE-CIF-IG/346/2015, suscrito entre la UPRE y el GAM de San Pedro de Tiquina proyecto Construccion de 6 Aulas U.E. San Pedro de Tiquina, correspondiente al pago de la planilla N</t>
  </si>
  <si>
    <t>J03220670001</t>
  </si>
  <si>
    <t>De: 00099024113 Transferencia en cumplimiento al DS N0913 de 15/06/2011 y el Convenio Intergubernativo de Financiamiento UPRE-CIF-IG 009/2016, suscrito entre la UPRE y el GAM de Achacachi proyecto Construccion Bloque Aulas U. E. Nacional Tahari, correspondiente al pago de la planilla N 3, segun la U</t>
  </si>
  <si>
    <t>J03220680001</t>
  </si>
  <si>
    <t>De: 00099024113 Transferencia en cumplimiento al DS N0913 de 15/06/2011 y el Convenio Intergubernativo de Financiamiento UPRE-CIF-IG/202/2016, suscrito entre la UPRE y el GAM de Coroico proyecto Const. de Tinglado Polifuncional U.E. Miraflores - Coroico, correspondiente al pago de la planilla N 3 de</t>
  </si>
  <si>
    <t>J03220690001</t>
  </si>
  <si>
    <t>De: 00099024113 Transferencia en cumplimiento al DS N0913 de 15/06/2011 y el Convenio Intergubernativo de Financiamiento UPRE-CIF-IG/399/2016, suscrito entre la UPRE y el GAM de Achocalla proyecto Const. U.E. Uypaca - Achocalla, correspondiente al pago de la planilla N 2, segun la UPRE.</t>
  </si>
  <si>
    <t>J03220700001</t>
  </si>
  <si>
    <t>De: 00099024113 Transferencia en cumplimiento al DS N0913 de 15/06/2011 y el Convenio Intergubernativo de Financiamiento UPRE-CIF-IG/232/2015, suscrito entre la UPRE y el GAM de San Javier proyecto Construccion Plaza Principal Comunidad San Pedro Nuevo, correspondiente al pago de la planilla N 5, se</t>
  </si>
  <si>
    <t>J03220710001</t>
  </si>
  <si>
    <t>De: 00099024113 Transferencia en cumplimiento al DS N0913 de 15/06/2011 y el Convenio Intergubernativo de Financiamiento UPRE-CIF-IG/426/2016, suscrito entre la UPRE y el GAM de Potosi proyecto Construccion Centro de Educacion Virtual Pary Orcko D-8, correspondiente al pago de la planilla N 1, segun</t>
  </si>
  <si>
    <t>J03220720001</t>
  </si>
  <si>
    <t>De: 00099024113 Transferencia en cumplimiento al DS N0913 de 15/06/2011 y el Convenio Intergubernativo de Financiamiento UPRE-CIF-IG/182/2016, suscrito entre la UPRE y el GAM de Colquiri proyecto Construccion Tinglado U.E. Carlos Montenegro - Colquiri, correspondiente al pago de la planilla N 2 de c</t>
  </si>
  <si>
    <t>J03220730001</t>
  </si>
  <si>
    <t>De: 00099024113 Transferencia en cumplimiento al DS N0913 de 15/06/2011 y el Convenio Intergubernativo de Financiamiento UPRE-CIF-IG 006/2016, suscrito entre la UPRE y el GAM de Ixiamas proyecto Construccion Coliseo Municipal de Ixiamas, correspondiente al pago de la planilla N 3, segun la UPRE.</t>
  </si>
  <si>
    <t>J03220740001</t>
  </si>
  <si>
    <t>De: 00099024113 Transferencia en cumplimiento al DS N0913 de 15/06/2011 y el Convenio Intergubernativo de Financiamiento UPRE-CIF-IG 513/2015, suscrito entre la UPRE y el GAM de Ancoraimes proyecto Construccion Bloque de Aulas U.E. Camata Sud - Ancoraimes, correspondiente al pago de la planilla N 2,</t>
  </si>
  <si>
    <t>J03220750001</t>
  </si>
  <si>
    <t>De: 00099024113 Transferencia en cumplimiento al DS N0913 de 15/06/2011 y el Convenio Intergubernativo de Financiamiento UPRE-CIF-IG/512/2015, suscrito entre la UPRE y el GAM de Pelechuco Construccion Centro de Salud con Internacion Pelechuco, correspondiente al pago de la planilla N 3 de cierre, se</t>
  </si>
  <si>
    <t>J03220760001</t>
  </si>
  <si>
    <t>De: 00099024113 Transferencia en cumplimiento al DS N0913 de 15/06/2011 y el Convenio Intergubernativo de Financiamiento UPRE-CIF-IG/162/2016, suscrito entre la UPRE y el GAM de Guanay proyecto Construccion Tinglado Polifuncional Unidad Educativa Carura B, correspondiente al pago de la planilla N 2</t>
  </si>
  <si>
    <t>J03220770001</t>
  </si>
  <si>
    <t>De: 00099024113 Transferencia en cumplimiento al DS N0913 de 15/06/2011 y el Convenio Interinstitucional de Financiamiento UPRE-CIF-649/2014, suscrito entre la UPRE y el GAM de Curva proyecto Construccion Bloque de Aulas e Infraestructura Deportiva U.E. San Pedro de Curva, correspondiente al pago de</t>
  </si>
  <si>
    <t>J03220780001</t>
  </si>
  <si>
    <t>De: 00099024113 Transferencia en cumplimiento al DS N0913 de 15/06/2011 y el Convenio Intergubernativo de Financiamiento UPRE-CIF-IG/397/2016, suscrito entre la UPRE y el GAM de Sica Sica proyecto Const. Mercado Agropecuario Lahuachaca, correspondiente al pago de la planilla N 4, segun la UPRE.</t>
  </si>
  <si>
    <t>J03220790001</t>
  </si>
  <si>
    <t>De: 00099024113 Transferencia en cumplimiento al DS N0913 de 15/06/2011 y el Convenio Intergubernativo de Financiamiento UPRE-CIF-IG 353/2016, suscrito entre la UPRE y el GAM de Chulumani proyecto Construccion Unidad Educativa Chimasi - Chulumani, correspondiente al pago de la planilla N 4, segun la</t>
  </si>
  <si>
    <t>J03220800001</t>
  </si>
  <si>
    <t>De: 00099024113 Transferencia en cumplimiento al DS N0913 de 15/06/2011 y el Convenio Intergubernativo de Financiamiento UPRE-CIF-IG 575/2016, suscrito entre la UPRE y el GAM de Villa Gualberto Villarroel proyecto Construccion Centro de Salud con Internacion Villa Gualberto Villarroel - Cuchumuela,</t>
  </si>
  <si>
    <t>G04250940003</t>
  </si>
  <si>
    <t>PAGO PRÉSTAMO IDA 2565-BO VCTO. 15-abr-2017 POR CUENTA DE FNDR , NTI. 009175 VALOR 17-abr-2017 CAPITAL USD 361.044,31 INTERESES USD 46.033,15 LIB. 00099021001 - RECURSOS ORDINARIOS (3987) - MDRI</t>
  </si>
  <si>
    <t>G04252090002</t>
  </si>
  <si>
    <t>TRANSFERENCIA DEL EXTERIOR SEGUN SWIFT 05398 DE FECHA 17/04/2017 ORDENANTE: CONSULADO GENERAL DE BOLIVIA-SAO PAULO BR. LIB. 00340012005 SEGIP - RECAUDACION EXTERIOR - CEDULAS DE IDENTIDAD</t>
  </si>
  <si>
    <t>J03221380002</t>
  </si>
  <si>
    <t>A:00099021001 A requerimiento de la Unidad de Administracion e Informacion Salarial (UAIS), con nota interna CITE: MEFP/VTCP/DGPOT/UAIS/N 2037/2017, en la cual solicita la reversion definitiva de las boletas de pago solicitados por el SENASIR consignadas en el Comprobante de Pago N 71491.</t>
  </si>
  <si>
    <t>J03221480002</t>
  </si>
  <si>
    <t>A:00099021001 El concepto de la mencionada operacion corresponde a la transferencia de capital por el mes de Marzo de 2017 del Fideicomiso Programa de Reconversion Productiva y Comercial TGN 9</t>
  </si>
  <si>
    <t>J03221490002</t>
  </si>
  <si>
    <t>S08850580002</t>
  </si>
  <si>
    <t>'TRANSFERENCIA DE FONDOS DE DPTOS.DE ENCAJE LEGAL DEL SISTEMA FINANCIERO A DPTOS.CTES.DEL SECTOR PUBLICO S/G CITE' CA/FID/143/2017||DE LA FECHA (HRE-TSO-2033)."FIDEICOMISO: CONCLUSIÓN PROYECTO CONSTRUCCION PLANTA DE FUNDICIÓN AUSMELT VINTO". A SOLIC.MIN.MINERÍA Y METALURGIA, LIBR.N°00099021001,PAGO CUOTA 47° REEMBOL.AMORT.Y COSTO CAP.; BUN.</t>
  </si>
  <si>
    <t>E00457790001</t>
  </si>
  <si>
    <t>E00457830001</t>
  </si>
  <si>
    <t>G04243450003</t>
  </si>
  <si>
    <t>PAGO A BID PRÉSTAMO 3722/BL-BO VCTO. 15-abr-2017 POR CUENTA DE TGN , NTI. 009240 VALOR 17-abr-2017 COMISIONES USD 92.165,73 CTA. 3987 CUENTA UNICA DEL TESORO-3987 LIB. 00099021001 REF.: COMISIONES BANCARIAS</t>
  </si>
  <si>
    <t>G04243460003</t>
  </si>
  <si>
    <t>PAGO A IDA PRÉSTAMO 5484-BO VCTO. 15-abr-2017 POR CUENTA DE TGN , NTI. 009173 VALOR 17-abr-2017 INTERESES USD 45.497,64 CTA. 3987 CUENTA UNICA DEL TESORO-3987 LIB. 00099021001 REF.: COMISIONES BANCARIAS</t>
  </si>
  <si>
    <t>G04243470003</t>
  </si>
  <si>
    <t>PAGO A IDA PRÉSTAMO 2650-BO VCTO. 15-abr-2017 POR CUENTA DE TGN , NTI. 009160 VALOR 17-abr-2017 CAPITAL USD 86.425,48 INTERESES USD 10.113,24 CTA. 3987 CUENTA UNICA DEL TESORO-3987 LIB. 00099021001 REF.: COMISIONES BANCARIAS</t>
  </si>
  <si>
    <t>G04244700001</t>
  </si>
  <si>
    <t>COBRO COSTOS DE PAPELERIA SEGUN TRANSFERENCIA DEL EXTERIOR POR ORDEN DE EMBAJADA DE BOLIVIA (QUITO ECUADOR) REF.: GESTORIA CONSULAR POR EL MES DE MARZO LIB. 00010011102 MIN.RELACIONES EXTERIORES - GESTORIA CONSULAR LEY Nº 3108</t>
  </si>
  <si>
    <t>G04244710003</t>
  </si>
  <si>
    <t>PAGO A OPEP PRÉSTAMO 453-P VCTO. 15-abr-2017 POR CUENTA DE TGN , NTI. 009149 VALOR 17-abr-2017 CAPITAL USD 12.501,50 INTERESES USD 1.250,84 CTA. 3987 CUENTA UNICA DEL TESORO-3987 LIB. 00099021001 REF.: COMISIONES BANCARIAS</t>
  </si>
  <si>
    <t>G04244800003</t>
  </si>
  <si>
    <t>PAGO A IDA PRÉSTAMO TF-16083 VCTO. 15-abr-2017 POR CUENTA DE TGN , NTI. 009165 VALOR 17-abr-2017 INTERESES USD 167,99 CTA. 3987 CUENTA UNICA DEL TESORO-3987 LIB. 00099021001 REF.: COMISIONES BANCARIAS</t>
  </si>
  <si>
    <t>G04244810003</t>
  </si>
  <si>
    <t>PAGO A IDA PRÉSTAMO 5485-BO VCTO. 15-abr-2017 POR CUENTA DE TGN , NTI. 009174 VALOR 17-abr-2017 INTERESES USD 89.938,28 CTA. 3987 CUENTA UNICA DEL TESORO-3987 LIB. 00099021001 REF.: COMISIONES BANCARIAS</t>
  </si>
  <si>
    <t>G04245380003</t>
  </si>
  <si>
    <t>TRANSFERENCIA RECIBIDA DEL EXTERIOR SEGÚN MENSAJES SWIFT Nos. 05358-05355 (REM.EXT.) DE FECHA 17-04-2017 POR DESEMBOLSO DE CAF PRÉSTAMO CFA009344 PROG.MAS INV.P/ RIEGO FASE IV LIBRETA N° 00287102001 FPS-RECURSOS PROPIOS REF.: UTILES DE ESCRITORIO</t>
  </si>
  <si>
    <t>G04248580004</t>
  </si>
  <si>
    <t>VENTA DE DIVISAS CON TRANSFERENCIA DE FONDOS A SOLICITUD DE YACIMIENTOS PETROLIFEROS FISCALES BOLIVIANOS SEGUN SOLICITUD 2100 REF: PAGO CERTIFICADO 4 A EMPRESA BASELL POLIOLEFINE ITALIA SRL POR SERVICIO DE LICENCIAMIENTO Y PAQUETE DE DISENO DE PROCESOS - PDP PARA EL PROCESO POLIMERIZACION DE PROP LIB. 00513052001 YPFB_GERENCIA NACIONAL DE PLANTAS DE SEPARACIÓN</t>
  </si>
  <si>
    <t>G04248600004</t>
  </si>
  <si>
    <t>VENTA DE DIVISAS CON TRANSFERENCIA DE FONDOS A SOLICITUD DE YACIMIENTOS PETROLIFEROS FISCALES BOLIVIANOS SEGUN SOLICITUD 2102 REF: PAGO CERTIOFICADO 4 A EMPRESA BASELL POLIOLEFINE ITALIA SRL. POR SERVICIO DE LICENCIAMIENTO Y PAQUETE DE DISENO DE PROCESOS PDP PARA EL PROCESO POLIMERIZACION DE PROPI LIB. 00513052001 YPFB_GERENCIA NACIONAL DE PLANTAS DE SEPARACIÓN</t>
  </si>
  <si>
    <t>G04248610004</t>
  </si>
  <si>
    <t>VENTA DE DIVISAS CON TRANSFERENCIA DE FONDOS A SOLICITUD DE MINISTERIO DE EDUCACION SEGUN SOLICITUD 2097 REF: TRASPASO PARA JORGE IGNACIO CISNEROS SALDAÑA LIB. 00099021001 TGN-RECURSOS ORDINARIOS (3987)</t>
  </si>
  <si>
    <t>G04248620004</t>
  </si>
  <si>
    <t>VENTA DE DIVISAS CON TRANSFERENCIA DE FONDOS A SOLICITUD DE MINISTERIO DE EDUCACION SEGUN SOLICITUD 2098 REF: TRASPASO PARA M. MICHEL SARMIENTO JUAN PABLO LIB. 00099021001 TGN-RECURSOS ORDINARIOS (3987)</t>
  </si>
  <si>
    <t>G04249550003</t>
  </si>
  <si>
    <t>TRANSFERENCIA RECIBIDA DEL EXTERIOR SEGÚN MENSAJES SWIFT Nos. 05359-05356 (REM.EXT.) DE FECHA 17-04-2017 POR DESEMBOLSO DE CAF PRÉSTAMO CFA009784 PROG.APOYO POL.PUB.SEG.ALIMENTARIA SOLICITUD DESEMBOLSO NRO.1 LIBRETA N° 00099021001 (3987) TGN- RECURSOS ORDINARIOS REF.: UTILES DE ESCRITORIO</t>
  </si>
  <si>
    <t>G04252080001</t>
  </si>
  <si>
    <t>COBRO COSTOS DE PAPELERIA SEGUN TRANSFERENCIA DEL EXTERIOR POR ORDEN DE LLAMA GAS S.A. LIMA-PERU LIB. 00513062001 YPFB-OPERACIONES PLANTA DE SEPARACION DE LIQUIDOS RIO GRANDE</t>
  </si>
  <si>
    <t>G04252100001</t>
  </si>
  <si>
    <t>COBRO COSTOS DE PAPELERIA SEGUN TRANSFERENCIA DEL EXTERIOR POR ORDEN DE CONSULADO GENERAL DE BOLIVIA-SAO PAULO BR. LIB. 00340012003 RECAUDACION EXTRANJERIA - C.I. -L.C.</t>
  </si>
  <si>
    <t>G04252120001</t>
  </si>
  <si>
    <t>COBRO COSTOS DE PAPELERIA SEGUN TRANSFERENCIA DEL EXTERIOR POR ORDEN DE SEGUROS GENERALES S.A. (SEGESA) LIB. 00513012003 LBP-YPFB (2011349681373)</t>
  </si>
  <si>
    <t>S08850420001</t>
  </si>
  <si>
    <t>||AMPLIACION DE VALIDEZ 0.15% S/USD 26.944,91 POR 13 DIAS, REEM GTOS DE COMUNICACION BS 220 Y EMISION CBTE. CONTABLE BS 50.- SEGUN NOTA EASBA-NE-GG-N°355/2017 ADJUNTA DE LA FECHA. CGO.LIB.N°00586019203 GASTO CORRIENTE EASBA - SANO N° 400 REF.:COM AMPL VAL LC I-2016-020</t>
  </si>
  <si>
    <t>E00457820001</t>
  </si>
  <si>
    <t>S08851160002</t>
  </si>
  <si>
    <t>||TRANSFERENCIA DE FONDOS SEGUN NOTA DEL FONDESIF CITE: FSF ADM 015/2017 RECIBIDA EN LA FECHA (TRAM-TSO.2039) REF: TRANSF. AL TGN LA AMORTIZACION DE CAPITAL DE COOP. BUEN SAMARITANO BS 723,48 Y PAULO VI BS 8.976,36 DEL PRPC TGN 9°. ABONO EN LA LIBRETA N° 00099021001 TGN RECURSOS ORDINARIOS</t>
  </si>
  <si>
    <t>S08851340002</t>
  </si>
  <si>
    <t>||TRANSFERENCIA DE FONDOS S/G.FORMULARIO, CITE' BUN0270/17 DE LA FECHA (HRE-TSO-2050). DEVOLUCION DE SALDOS NO EJECUTADOS PROY. "MANEJO INTEGRAL DE LA MICROCUENCA PUCAMAYU" SUSCRITO ENTRE MMAYA Y GAM DE MONTEAGUDO. A SOLICITUD DEL G.A.M. DE MONTEAGUDO; LIBRETA 00086014406; BUN.</t>
  </si>
  <si>
    <t>S08850870001</t>
  </si>
  <si>
    <t>||COMISION TRANSFERENCIA FDOS.AL EXTERIOR 0,10% S/USD130.000.-,REEMB.GSTS.COMUNICACION BS220.-Y EMISION COMP.CONTABLE BS50.-REF.:PAGO 1 LC I-2016-048 P/C Y.P.F.B. A/F GALILEO TECHNOLOGIES S.A.,EN COMPL.A COMP.885086 ADJ.DE LA FECHA. LIB.00513012004 LBP-YPFB-UNICOMERCIAL REF.:COMISIONES PAGO 1 LC I-2016-048</t>
  </si>
  <si>
    <t>G04253530004</t>
  </si>
  <si>
    <t>VENTA DE DIVISAS CON TRANSFERENCIA DE FONDOS A SOLICITUD DE MINISTERIO DE EDUCACION SEGUN SOLICITUD 2069 REF: TRASPASO PARA RUBEN ALDRIN ALBIS VASQUEZ EQUIVALENTES 159,37 USD LIB. 00099021001 TGN-RECURSOS ORDINARIOS (3987) POR DIFERENCIAL CAMBIARIO</t>
  </si>
  <si>
    <t>G04253530005</t>
  </si>
  <si>
    <t>VENTA DE DIVISAS CON TRANSFERENCIA DE FONDOS A SOLICITUD DE MINISTERIO DE EDUCACION SEGUN SOLICITUD 2069 REF: TRASPASO PARA RUBEN ALDRIN ALBIS VASQUEZ EQUIVALENTES 159,37 USD LIB. 00099021001 TGN-RECURSOS ORDINARIOS (3987)</t>
  </si>
  <si>
    <t>G04253540004</t>
  </si>
  <si>
    <t>VENTA DE DIVISAS CON TRANSFERENCIA DE FONDOS A SOLICITUD DE EMPRESA BOLIVIANA DE ALMENDRA Y DERIVADOS SEGUN SOLICITUD 2101 REF: TRANSFERENCIA AL EXTERIOR PARA PAGO A INTERNATIONAL NUT COUNCIL POR RENOVACION DE CONTRIBUCION POR LA GESTION 2017. POR 900.- EUROS A TIPO DE CAMBIO BS. 7.27504, EQUIVALENT LIB. 00582012001 EBA - RECURSOS ESPECIFICOS (4010709419) POR DIFERENCIAL CAMBIARIO</t>
  </si>
  <si>
    <t>G04253540005</t>
  </si>
  <si>
    <t>VENTA DE DIVISAS CON TRANSFERENCIA DE FONDOS A SOLICITUD DE EMPRESA BOLIVIANA DE ALMENDRA Y DERIVADOS SEGUN SOLICITUD 2101 REF: TRANSFERENCIA AL EXTERIOR PARA PAGO A INTERNATIONAL NUT COUNCIL POR RENOVACION DE CONTRIBUCION POR LA GESTION 2017. POR 900.- EUROS A TIPO DE CAMBIO BS. 7.27504, EQUIVALENT LIB. 00582012001 EBA - RECURSOS ESPECIFICOS (4010709419)</t>
  </si>
  <si>
    <t>G04253550004</t>
  </si>
  <si>
    <t>VENTA DE DIVISAS CON TRANSFERENCIA DE FONDOS A SOLICITUD DE MINISTERIO DE EDUCACION SEGUN SOLICITUD 2067 REF: TRASPASO PARA UNIVERSITAT DE BARCELONA (CARLA TATIANA GONZALES GEMIO) EQUIVALENTES 1.458,10 USD LIB. 00099021001 TGN-RECURSOS ORDINARIOS (3987) POR DIFERENCIAL CAMBIARIO</t>
  </si>
  <si>
    <t>G04253550005</t>
  </si>
  <si>
    <t>VENTA DE DIVISAS CON TRANSFERENCIA DE FONDOS A SOLICITUD DE MINISTERIO DE EDUCACION SEGUN SOLICITUD 2067 REF: TRASPASO PARA UNIVERSITAT DE BARCELONA (CARLA TATIANA GONZALES GEMIO) EQUIVALENTES 1.458,10 USD LIB. 00099021001 TGN-RECURSOS ORDINARIOS (3987)</t>
  </si>
  <si>
    <t>G04253560004</t>
  </si>
  <si>
    <t>VENTA DE DIVISAS CON TRANSFERENCIA DE FONDOS A SOLICITUD DE MINISTERIO DE ECONOMIA Y FINANZAS PUBLICAS SEGUN SOLICITUD 2094 REF: TRANSFERENCIA AL B.C.B. CTA.4088069001 PARA PAGO A LUXEMBOURG STOCK EXCHANGE., POR LA EMISION DE BONOS SOBERANOS DEL ESTADO PLURINACIONAL DE BOLIVIA EN EL MERCADO INTERNAC LIB. 00099021001 TGN-RECURSOS ORDINARIOS (3987) POR DIFERENCIAL CAMBIARIO</t>
  </si>
  <si>
    <t>G04253560005</t>
  </si>
  <si>
    <t>VENTA DE DIVISAS CON TRANSFERENCIA DE FONDOS A SOLICITUD DE MINISTERIO DE ECONOMIA Y FINANZAS PUBLICAS SEGUN SOLICITUD 2094 REF: TRANSFERENCIA AL B.C.B. CTA.4088069001 PARA PAGO A LUXEMBOURG STOCK EXCHANGE., POR LA EMISION DE BONOS SOBERANOS DEL ESTADO PLURINACIONAL DE BOLIVIA EN EL MERCADO INTERNAC LIB. 00099021001 TGN-RECURSOS ORDINARIOS (3987)</t>
  </si>
  <si>
    <t>G04256530003</t>
  </si>
  <si>
    <t>PAGO A BID PRÉSTAMO 2908/BL-BO VCTO. 18-abr-2017 POR CUENTA DE TGN , NTI. 009206 VALOR 18-abr-2017 COMISIONES USD 86.564,34 CTA. 3987 CUENTA UNICA DEL TESORO-3987 LIB. 00099021001 REF.: COMISIONES BANCARIAS</t>
  </si>
  <si>
    <t>G04261000004</t>
  </si>
  <si>
    <t>VENTA DE DIVISAS CON TRANSFERENCIA DE FONDOS A SOLICITUD DE ADMINISTRACION DE SERVICIOS PORTUARIOS BOLIVIA SEGUN SOLICITUD 2103 REF: H.R. 537 - PAGO DE FACTURAS DE LAS EMPRESAS NAVIERAS ATI Y JUAN ANTONIO BARRIENTOS, POR FAENAS EN EL PUERTO DE ANTOFAGASTA CORRESPONDIENTE A FEBRERO/2017 SEGÚN INFOR LIB. 00594012001 ASP-B FONDO DE OPERACIONES</t>
  </si>
  <si>
    <t>G04261010004</t>
  </si>
  <si>
    <t>VENTA DE DIVISAS CON TRANSFERENCIA DE FONDOS A SOLICITUD DE YACIMIENTOS PETROLIFEROS FISCALES BOLIVIANOS SEGUN SOLICITUD 2104 REF: PAGO SOLAR TURBINES A INTERNATIONAL COMPANY POR "SERVICIO DE SEGUIMIENTO Y CONTROL DEL MANTENIMIENTO POR HORAS DEL USO DE LA TURBINA SOLAR MARS90 DE LA PSL RIO GRANDE", LIB. 00513062001 YPFB-OPERACIONES PLANTA DE SEPARACION DE LIQUIDOS RIO GRANDE</t>
  </si>
  <si>
    <t>G04261020004</t>
  </si>
  <si>
    <t>VENTA DE DIVISAS CON TRANSFERENCIA DE FONDOS A SOLICITUD DE YACIMIENTOS PETROLIFEROS FISCALES BOLIVIANOS SEGUN SOLICITUD 2105 REF: PAGO A CRU STRATEGIES CONSULTORES LIMITADA, FACTURA NUMERO 221 OFFSHORE, POR SERVICIO DE CAPACITACION CONGRESO FERTILIZER LATINOAMERICANO FLA 2017. LIB. 00513022001 YPFB - "OPERACIONES"</t>
  </si>
  <si>
    <t>G04261030004</t>
  </si>
  <si>
    <t>VENTA DE DIVISAS CON TRANSFERENCIA DE FONDOS A SOLICITUD DE ADMINISTRACION DE SERVICIOS PORTUARIOS BOLIVIA SEGUN SOLICITUD 2106 REF: H.R. 871 - ENVIO DE RECURSOS PARA GASTOS DE FUNCIONAMIENTO POR CONCEPTO DE SERVICIOS BÁSICOS PARA EL PUERTO DE ANTOFAGASTA CORRESPONDIENTE A LA REPOSICIÓN DE MARZO/20 LIB. 00594012001 ASP-B FONDO DE OPERACIONES</t>
  </si>
  <si>
    <t>G04261060001</t>
  </si>
  <si>
    <t>COMISIONES BANCARIAS POR PAGO OBLIGACIONES A FONDO DE INTERNACIONALIZACION DE LA EMPRESA (FIEM) POR EL PRESTAMO ICO 01020039.0 FORTALEC.UNIVERSIDAD. J.M.SARACHO. VCTO. 18/04/2017 LIBRETA 00099021001 RECURSOS ORDINARIOS (3987)</t>
  </si>
  <si>
    <t>G04264840001</t>
  </si>
  <si>
    <t>COBRO COSTOS DE PAPELERIA SEGUN TRANSFERENCIA DEL EXTERIOR POR ORDEN DE PETROLEO BRASILEIRO S.A.PETROBRAS.RIO DE JANEIRO - BRASIL LIB. 00513012007 YPFB - RECURSOS NACIONALIZACIÓN</t>
  </si>
  <si>
    <t>J03221760001</t>
  </si>
  <si>
    <t>De: 00099024113 Transferencia en cumplimiento al DS N0913 de 15/06/2011 y el Convenio Interinstitucional de Financiamiento UPRE-CIF 0197/13, suscrito entre la UPRE y el GAM de Pazna proyecto Coliseo Cerrado de Penas Municipio Pazna, correspondiente al pago de la planilla N 1, segun la UPRE.</t>
  </si>
  <si>
    <t>G04269070002</t>
  </si>
  <si>
    <t>TRANSFERENCIA DEL EXTERIOR SEGUN SWIFT NO.5466 DE FECHA 19/04/2017 ORDENANTE: CONSULADO DE BOLIVIA EN MADRID REF.: MARZO 2017 LIB. 00340012005 SEGIP - RECAUDACION EXTERIOR - CEDULAS DE IDENTIDAD</t>
  </si>
  <si>
    <t>J03222710002</t>
  </si>
  <si>
    <t>A:00099021001 Pago de capital e interes corriente a favor del TGN, adeudados por el GAD Santa Cruz, correspondiente al Convenio Subsidiario CAF 2324 Proyecto Sistema de Electrificacion Rural La Planchada.</t>
  </si>
  <si>
    <t>Q08266490002</t>
  </si>
  <si>
    <t>NÚMERO DE LIBRETA CUT: 99031009.00 OPERACIÓN T01 TRANSFERENCIA DE FONDOS A LA CUT - TESORO DIRECTO DE BANCO UNION S.A. A CUENTA UNICA DEL TESORO CON NUMERO DE SOLICITUD = 1738626 Y NUMERO CORRELATIVO = 91320019042017234 TRANSFERENCIA POR OPERACIONES DE VE</t>
  </si>
  <si>
    <t>S08852040002</t>
  </si>
  <si>
    <t>'TRANSFERENCIA DE FONDOS||A SOL. DEL MIN,DE ECO Y FIN.PUBL. MEFP/VTCP/DGAFT/UOIET/TES/N°1524/17 DE LA FECHA HRE TSO 2064 PAGO DE CAPITAL EN MORA, ADEUDADO POR AASANA. DEUDA EMERGENTE DEL D.S. N°24641 (04/06/1997). ABONO A LA LIBRETA 00099021001 TGN - RECURSOS ORDINARIOS.</t>
  </si>
  <si>
    <t>S08851710001</t>
  </si>
  <si>
    <t>'COBRO DE UTILES DE ESCRITORIO POR´||BS 50.- Y REEMBOLSO GASTOS DE COMUNICACION BS 220.- POR DOS EN COMPLEMENTO A COMPROBANTE S-0885162 ADJUNTO DE LA FECHA. CGO.LIB.N° 00513012007 YPFB-RECURSOS NACIONALIZACIÓN REF.: CARGOS DEVOLUCION DRILLMEC</t>
  </si>
  <si>
    <t>S08852080003</t>
  </si>
  <si>
    <t>||TRANSFERENCIA DE FONDOS EN ATENCIÓN A MENSAJE SWIFT 05498 DE LA FECHA (SECTOR PUBLICO) DEBITO DE LA LIBRETA 00117012001 DGAC, REPOSICION UTILES DE ESCRITORIO.</t>
  </si>
  <si>
    <t>G04266590001</t>
  </si>
  <si>
    <t>COBRO COSTOS DE PAPELERIA SEGUN TRANSFERENCIA DEL EXTERIOR POR ORDEN DE GAS CORONA S.A.E.C.A. REF:ANTICIPO SEGUN CONTRATO YPFB LIB. 00513062001 YPFB-OPERACIONES PLANTA DE SEPARACION DE LIQUIDOS RIO GRANDE</t>
  </si>
  <si>
    <t>G04266610001</t>
  </si>
  <si>
    <t>COBRO COSTOS DE PAPELERIA SEGUN TRANSFERENCIA DEL EXTERIOR POR ORDEN DE HERCO COMBUSTIBLES SA REF:CONTRATO COMPRA VENTA ISOPENTANO MERCADO EXTRANJERO LIB. 00513062001 YPFB-OPERACIONES PLANTA DE SEPARACION DE LIQUIDOS RIO GRANDE</t>
  </si>
  <si>
    <t>G04266630001</t>
  </si>
  <si>
    <t>COBRO COSTOS DE PAPELERIA SEGUN TRANSFERENCIA DEL EXTERIOR POR ORDEN DE PETROLEO BRASILEIRO S.A.PETROBRAS,RIO DE JANEIRO-BRASIL LIB. 00513012007 YPFB - RECURSOS NACIONALIZACIÓN</t>
  </si>
  <si>
    <t>G04269080001</t>
  </si>
  <si>
    <t>COBRO COSTOS DE PAPELERIA SEGUN TRANSFERENCIA DEL EXTERIOR POR ORDEN DE CONSULADO DE BOLIVIA EN MADRID REF.: MARZO 2017 LIB. 00340012003 RECAUDACION EXTRANJERIA - C.I. -L.C.</t>
  </si>
  <si>
    <t>G04269120001</t>
  </si>
  <si>
    <t>COBRO COSTOS DE PAPELERIA SEGUN TRANSFERENCIA DEL EXTERIOR POR ORDEN DE CONSULADO GENERAL DE BOLIVIA LIMA PERU LIB. 00010011102 MIN.RELACIONES EXTERIORES - GESTORIA CONSULAR LEY Nº 3108</t>
  </si>
  <si>
    <t>G04269200003</t>
  </si>
  <si>
    <t>PAGO PRÉSTAMO BID 527-SF-BO VCTO. 19-abr-2017 POR CUENTA DE TGN , NTI. 009155 VALOR 19-abr-2017 CAPITAL USD 69.992,39 INTERESES USD 2.099,77 CTA. 3987 CUENTA UNICA DEL TESORO-3987 LIB. 00099021001 REF.: COMISIONES BANCARIAS</t>
  </si>
  <si>
    <t>G04271210004</t>
  </si>
  <si>
    <t>VENTA DE DIVISAS CON TRANSFERENCIA DE FONDOS A SOLICITUD DE BOLIVIA TV SEGUN SOLICITUD 2116 REF: INTELSAT PAGO SERVICIO SATELITAL BANDA C, CORRESPONDIENTE AL MES DE NOVIEMBRE 2016, SEGUN INFORME CITE: CONTAB- PAGO 1067, COMUNICACION INTERNA BTV/GT CITE: 1578/2016, INFORME TECNICO BTV.GT 1022/2016, LIB. 00526012001 BOLIVIA TV - RECAUDACIONES</t>
  </si>
  <si>
    <t>G04272140004</t>
  </si>
  <si>
    <t>VENTA DE DIVISAS CON TRANSFERENCIA DE FONDOS A SOLICITUD DE BOLIVIA TV SEGUN SOLICITUD 2117 REF: INTELSAT PAGO SERVICIO SATELITAL BANDA C, CORRESPONDIENTE AL MES DE DICIEMBRE 2016, SEGUN INFORME CITE: CONTAB-PAGO 1233/2016, INFORME TECNICO BTV GT. CITE: 1092/2016, ACTA DE CONFORMIDAD BTV - GT CITE: LIB. 00526012001 BOLIVIA TV - RECAUDACIONES</t>
  </si>
  <si>
    <t>G04272170004</t>
  </si>
  <si>
    <t>VENTA DE DIVISAS CON TRANSFERENCIA DE FONDOS A SOLICITUD DE BOLIVIA TV SEGUN SOLICITUD 2114 REF: INTELSAT PAGO SERVICIO TATELITAL BANDA KU IS-14, CORRESPONDIENTE AL MES DE NOVIEMBRE 2016, SEGUN INFORME CITE: CONTAB- PAGO 1068/2016, COMUNICACION INTERNA BTV/GT CITE 1577/2016, ACTA DE CONFORMIDAD BTV LIB. 00526012001 BOLIVIA TV - RECAUDACIONES</t>
  </si>
  <si>
    <t>G04272180004</t>
  </si>
  <si>
    <t>VENTA DE DIVISAS CON TRANSFERENCIA DE FONDOS A SOLICITUD DE BOLIVIA TV SEGUN SOLICITUD 2115 REF: INTELSAT: PAGO SERVICIO SATELITAL CORRESPONDIENTE AL MES DE DICIEMBRE 2016 BASNDA KU IS-14 , SEGUN INFORME CITE: CONTAB-PAGO NO.1232/2016INFORME TECNICO BTV-GT-CITE: NO.1093/2016 Y ACTA DE CONFORMIDAD B LIB. 00526012001 BOLIVIA TV - RECAUDACIONES</t>
  </si>
  <si>
    <t>G04272190003</t>
  </si>
  <si>
    <t>TRANSFERENCIA DE FONDOS AL EXTERIOR A SOLICITUD DE TESORO GENERAL DE LA NACION SEGUN SOLICITUD 2113 REF: PAGO A LA ORGANIZACIÓN LATINOAMERICANA DE ENERGÍA (OLADE), POR CONCEPTO DE MEMBRESÍA POR USD26.695,81, SEGÚN SOLICITUD VRE-DGRM-CS-74/2017. LIB. 00099021001 TGN-RECURSOS ORDINARIOS (3987)</t>
  </si>
  <si>
    <t>G04272200003</t>
  </si>
  <si>
    <t>TRANSFERENCIA DE FONDOS AL EXTERIOR A SOLICITUD DE TESORO GENERAL DE LA NACION SEGUN SOLICITUD 2112 REF: PAGO AL INSTITUTO PANAMERICANO DE GEOGRAFÍA E HISTORIA (IPGH), POR CONCEPTO DE MEMBRESÍA POR USD11.700,00, SEGÚN SOLICITUD VRE-DGRM-CS-48/2017. LIB. 00099021001 TGN-RECURSOS ORDINARIOS (3987)</t>
  </si>
  <si>
    <t>G04272760003</t>
  </si>
  <si>
    <t>PAGO A CAF PRÉSTAMO CFA007357 VCTO. 19-abr-2017 POR CUENTA DE TGN , NTI. 009166 VALOR 19-abr-2017 CAPITAL USD 3.324.662,16 INTERESES USD 1.114.630,57 COMISIONES USD 16.029,31 CTA. 3987 CUENTA UNICA DEL TESORO-3987 LIB. 00099021001 REF.: COMISIONES BANCARIAS</t>
  </si>
  <si>
    <t>G04272770003</t>
  </si>
  <si>
    <t>PAGO A CAF PRÉSTAMO CFA005702 VCTO. 19-abr-2017 POR CUENTA DE TGN , NTI. 009167 VALOR 19-abr-2017 CAPITAL USD 9.164.110,97 INTERESES USD 2.970.408,40 CTA. 3987 CUENTA UNICA DEL TESORO-3987 LIB. 00099021001 REF.: COMISIONES BANCARIAS</t>
  </si>
  <si>
    <t>G04273900001</t>
  </si>
  <si>
    <t>G04273920001</t>
  </si>
  <si>
    <t>G04273940001</t>
  </si>
  <si>
    <t>COBRO COSTOS DE PAPELERIA SEGUN TRANSFERENCIA DEL EXTERIOR POR ORDEN DE CONSULADO GENERAL DE BOLIVIA, BARCELONA LIB. 00010011102 MIN.RELACIONES EXTERIORES - GESTORIA CONSULAR LEY Nº 3108</t>
  </si>
  <si>
    <t>G04275320001</t>
  </si>
  <si>
    <t>COBRO COSTOS DE PAPELERIA SEGUN TRANSFERENCIA DEL EXTERIOR POR ORDEN DE PETROLEOS PARAGUAYOS PETROPAR, ASUNCION-PARAGUAY LIB. 00513062001 YPFB-OPERACIONES PLANTA DE SEPARACION DE LIQUIDOS RIO GRANDE</t>
  </si>
  <si>
    <t>G04275340001</t>
  </si>
  <si>
    <t>COBRO COSTOS DE PAPELERIA SEGUN TRANSFERENCIA DEL EXTERIOR POR ORDEN DE PERUANA DE COMBUSTIBLE S.A. REF.: ANTICIPOS LIB. 00513062001 YPFB-OPERACIONES PLANTA DE SEPARACION DE LIQUIDOS RIO GRANDE</t>
  </si>
  <si>
    <t>G04275360001</t>
  </si>
  <si>
    <t>COBRO COSTOS DE PAPELERIA SEGUN TRANSFERENCIA DEL EXTERIOR POR ORDEN DE PUMA ENERGY PARAGUAY S.A. LIB. 00513062001 YPFB-OPERACIONES PLANTA DE SEPARACION DE LIQUIDOS RIO GRANDE</t>
  </si>
  <si>
    <t>J03222300001</t>
  </si>
  <si>
    <t>De: 00099024113 Transferencia en cumplimiento al DS N0913 de 15/06/2011 y el Convenio Intergubernativo de Financiamiento UPRE-CIF-IG/080/2015, suscrito entre la UPRE y el GAM Uncia, Proyecto Implementacion Cesped Sintetico Centenario (Uncia), correspondiente al pago de la planilla N1 de cierre, segu</t>
  </si>
  <si>
    <t>J03222310001</t>
  </si>
  <si>
    <t>De: 00099024113 ransferencia en cumplimiento al DS N0913 de 15/06/2011 y el Convenio Intergubernativo de Financiamiento UPRE-CIF-IG 472/2016, suscrito entre la UPRE y el GAM San Lorenzo, Proyecto Construccion Unidad Educativa Mixta Tomatas Grande, correspondiente al pago de la planilla N3, segun la</t>
  </si>
  <si>
    <t>J03222320001</t>
  </si>
  <si>
    <t>De: 00099024113 Transferencia en cumplimiento al DS N0913 de 15/06/2011 y el Convenio Intergubernativo de Financiamiento UPRE-CIF-IG/420/2016, suscrito entre la UPRE y el GAM Potosi, Proyecto Construccion Centro de Educacion Tecnico Alternativa Huayna Capac D-20, correspondiente al pago de la planil</t>
  </si>
  <si>
    <t>J03222330001</t>
  </si>
  <si>
    <t>De: 00099024113 Transferencia en cumplimiento al DS N0913 de 15/06/2011 y el Convenio Intergubernativo de Financiamiento UPRE-CIF-IG/205/2016, suscrito entre la UPRE y el GAM Irupana, Proyecto Construccion Tinglado Polifuncional Unidad Educativa Huiri Lanza - Irupana, correspondiente al pago de la p</t>
  </si>
  <si>
    <t>J03222340001</t>
  </si>
  <si>
    <t>De: 00099024113 Transferencia en cumplimiento al DS N0913 de 15/06/2011 y el Convenio Intergubernativo de Financiamiento UPRE-CIF-IG/400/2015, suscrito entre la UPRE y el GAM Soracachi, Proyecto Construccion Centro de Salud Lequepalca, correspondiente al pago de la planilla N2, segun la UPRE.</t>
  </si>
  <si>
    <t>J03222350001</t>
  </si>
  <si>
    <t>De: 00099024113 Transferencia en cumplimiento al DS N0913 de 15/06/2011 y el Convenio Intergubernativo de Financiamiento UPRE-CIF-IG/479/2015, suscrito entre la UPRE y el GAM Trigal, Proyecto Construccion Puente Vehicular Trigal Hueco Padilla y Pulpito, correspondiente al pago de la planilla N2, se</t>
  </si>
  <si>
    <t>J03222640001</t>
  </si>
  <si>
    <t>De: 00099024113 Transferencia en cumplimiento al DS N0913 de 15/06/2011 y el Convenio Intergubernativo de Financiamiento UPRE-CIF-IG/365/2016, suscrito entre la UPRE y el GAM de Pailon proyecto Construccion Modulo Educativo Nacional 13 de Mayo Primario, correspondiente al pago de la planilla N 3, s</t>
  </si>
  <si>
    <t>J03222650001</t>
  </si>
  <si>
    <t>De: 00099024113 Transferencia en cumplimiento al DS N0913 de 15/06/2011 y el Convenio Intergubernativo de Financiamiento UPRE-CIF-IG 402/2016, suscrito entre la UPRE y el GAM de San Lucas proyecto Construccion Mercado Central San Lucas, correspondiente al pago de la planilla N 3, segun la UPRE.</t>
  </si>
  <si>
    <t>J03222660001</t>
  </si>
  <si>
    <t>De: 00099024113 Transferencia en cumplimiento al DS N0913 de 15/06/2011 y el Convenio Intergubernativo de Financiamiento UPRE-CIF-IG 394/2016, suscrito entre la UPRE y el GAD de Tarija proyecto Construccion Laboratorio Instituto Tecnologico Uriondo, correspondiente al pago de la planilla N 2, segun</t>
  </si>
  <si>
    <t>J03222670001</t>
  </si>
  <si>
    <t>De: 00099024113 Transferencia en cumplimiento al DS N0913 de 15/06/2011 y el Convenio Intergubernativo de Financiamiento UPRE-CIF-IG 255/2015, suscrito entre la UPRE y el GAM de Villa Serrano proyecto Construccion Unidad Educativa Franz Tamayo Villa Serrano, correspondiente al pago de la planilla N</t>
  </si>
  <si>
    <t>J03222680001</t>
  </si>
  <si>
    <t>De: 00099024113 Transferencia en cumplimiento al DS N0913 de 15/06/2011 y el Convenio Intergubernativo de Financiamiento UPRE-CIF-IG 401/2016, suscrito entre la UPRE y el GAM de Villa Zudanez proyecto Construccion Escuela Nacional de Salud Subsede Zudanez, correspondiente al pago de la planilla N 4,</t>
  </si>
  <si>
    <t>J03222690001</t>
  </si>
  <si>
    <t>De: 00099024113 Transferencia en cumplimiento al DS N0913 de 15/06/2011 y el Convenio Intergubernativo de Financiamiento UPRE-CIF-IG 427/2016, suscrito entre la UPRE y el GAM de Colcapirhua proyecto Construccion Unidad Educativa Modelo San Miguel, correspondiente al pago de la planilla N 3, segun la</t>
  </si>
  <si>
    <t>J03222700001</t>
  </si>
  <si>
    <t>De: 00099024113 Transferencia en cumplimiento al DS N0913 de 15/06/2011 y el Convenio Intergubernativo de Financiamiento UPRE-CIF-IG/230/2015, suscrito entre la UPRE y el GAM de Las Carreras proyecto Construccion Tinglado Unidad Educativa El Monte de Sandoval, correspondiente al pago de la planilla</t>
  </si>
  <si>
    <t>G04285070002</t>
  </si>
  <si>
    <t>TRANSFERENCIA DEL EXTERIOR SEGUN SWIFT NO.5524 DE FECHA 20/04/2017 ORDENANTE: CONSULADO GENERAL DE BOLIVIA EN WASHINGTON DC REF:RECAUDACIONES LIB. 00340012005 SEGIP - RECAUDACION EXTERIOR - CEDULAS DE IDENTIDAD</t>
  </si>
  <si>
    <t>Q08273100002</t>
  </si>
  <si>
    <t>NUMERO DE LIBRETA CUT: Cuenta Unica del Tesoro OPERACIÓN E18 TRANSFERENCIA DEL SISTEMA FINANCIERO POR CUENTA DE TERCEROS A LA CUT Devolucion pagos en exceso Gobierno Autonomo Departamental de Potosi</t>
  </si>
  <si>
    <t>S08852840003</t>
  </si>
  <si>
    <t>||TRANSFERENCIA DE FONDOS S/G. MENSAJES SWIFT NROS. 05529 DE LA FECHA Y 05512 DE F.19-04-2017,(SECTOR PUBLICO). DEBITO DE LA LIBRETA 00117012001 DGAC, REPOSICION UTILES DE ESCRITORIO.</t>
  </si>
  <si>
    <t>G04280730004</t>
  </si>
  <si>
    <t>VENTA DE DIVISAS CON TRANSFERENCIA DE FONDOS A SOLICITUD DE YACIMIENTOS PETROLIFEROS FISCALES BOLIVIANOS SEGUN SOLICITUD 2118 REF: PAGO A JAGUAR ESXPLORATION, INC, CORRESPONDIENTE AL 2DO PAGO, FACTURA 16 097, POR EL APOYO TÉCNICO PARA LA ADQUISICIÓN SÍSMICA 2D EN EL ALTIPLANO NORTE, SEGÚN CONTRATO LIB. 00513042001 YPFB - OPERACIONES G N E E</t>
  </si>
  <si>
    <t>G04280770004</t>
  </si>
  <si>
    <t>VENTA DE DIVISAS CON TRANSFERENCIA DE FONDOS A SOLICITUD DE ADMINISTRACION DE SERVICIOS PORTUARIOS BOLIVIA SEGUN SOLICITUD 2121 REF: H.R. 404 - 413 - 512 - PAGO DE FACTURAS DEL TPA POR SERVICIO DE FAENAS DE EXPORTACIÓN CORRESPONDIENTE A LA SEGUNDA QUINCENA DE FEBRERO, PRIMERA QUINCENA DE MARZO/2017 LIB. 00594012001 ASP-B FONDO DE OPERACIONES</t>
  </si>
  <si>
    <t>G04285080001</t>
  </si>
  <si>
    <t>COBRO COSTOS DE PAPELERIA SEGUN TRANSFERENCIA DEL EXTERIOR POR ORDEN DE CONSULADO GENERAL DE BOLIVIA EN WASHINGTON DC REF:RECAUDACIONES LIB. 00340012003 RECAUDACION EXTRANJERIA - C.I. -L.C.</t>
  </si>
  <si>
    <t>G04285120001</t>
  </si>
  <si>
    <t>COBRO COSTOS DE PAPELERIA SEGUN TRANSFERENCIA DEL EXTERIOR POR ORDEN DE CONSULADO GENERAL DE BOLIVIA EN WASHINGTON D.C. REF.: GESTORIA CONSULAR MARZO 2017 LIB. 00010011102 MIN.RELACIONES EXTERIORES - GESTORIA CONSULAR LEY Nº 3108</t>
  </si>
  <si>
    <t>Q08274690002</t>
  </si>
  <si>
    <t>NUMERO DE LIBRETA CUT: 00273028001 OPERACIÓN E18 TRANSFERENCIA DEL SISTEMA FINANCIERO POR CUENTA DE TERCEROS A LA CUT DIRECCION DEPARTAMENTAL DE EDUCACION PANDO UNICEF</t>
  </si>
  <si>
    <t>Q08277100002</t>
  </si>
  <si>
    <t>NÚMERO DE LIBRETA CUT: 99031009.00 OPERACIÓN T01 TRANSFERENCIA DE FONDOS A LA CUT - TESORO DIRECTO DE BANCO UNION S.A. A CUENTA UNICA DEL TESORO CON NUMERO DE SOLICITUD = 1745685 Y NUMERO CORRELATIVO = 91320021042017354 TRANSFERENCIA POR OPERACIONES DE VE</t>
  </si>
  <si>
    <t>Q08278180002</t>
  </si>
  <si>
    <t>NUMERO DE LIBRETA CUT: Cuenta Unica del Tesoro OPERACIÓN E18 TRANSFERENCIA DEL SISTEMA FINANCIERO POR CUENTA DE TERCEROS A LA CUT Devolucion de pagos CC no cobrados por afiliados civiles y militares correspondiente al periodo Diciembre</t>
  </si>
  <si>
    <t>S08853810002</t>
  </si>
  <si>
    <t>||RECUPERACION DE COMISIONES BANCARIAS COBRADAS DEL PRESTAMO GCL NO. (2007) 13 (184), VCTO. 21/03/2017 DEL EXIMBANK CHINA SEGUN NOTAS MEFP/VTCP/DGCP/UODP-274/2017 Y MEFP/VTCP/DGCP/UODP-275/2017 DE FECHAS 22/03/2017 Y 23/03/2017 DEL MEFP. LIBRETA N° 00099021001 TGN RECURSOS ORDINARIOS - BOLIVIANOS</t>
  </si>
  <si>
    <t>S08854570002</t>
  </si>
  <si>
    <t>||TRANSFERENCIA AL T.G.N. EN CUMPLIMIENTO AL ART.8 DE LA LEY 211, DISPOSICION FINAL 3RA. DE LA LEY 856 Y ART. 24 DEL D.S.3034 P/FINANCIAMIENTO DEL BONO JUANA AZURDUY P/MAR./17 S/G BCB-HRE-TGL-2017-5213;RD 238/16; N.MEFP/VTCP/DGPOT/ UPCFTGN/N°661/217 Y FORM.TRANSFERENCIAS 3/2017 DE GADM TRANSFERENCIA A LA LIBRETA 00099021001 TGN-RECURSOS ORDINARIOS (3987)</t>
  </si>
  <si>
    <t>J03223900001</t>
  </si>
  <si>
    <t>De: 00099024113 Transferencia en cumplimiento al DS N0913 de 15/06/2011 y el Convenio Intergubernativo de Financiamiento UPRE-CIF-IG 415/2016, suscrito entre la UPRE y el GAM de Sacaba proyecto Construccion Unidad Educativa Fiscal 22 de Enero D-Aguirre, correspondiente al pago de la planilla N 3, se</t>
  </si>
  <si>
    <t>J03223910001</t>
  </si>
  <si>
    <t>De: 00099024113 Transferencia en cumplimiento al DS N0913 de 15/06/2011 y el Convenio Intergubernativo de Financiamiento UPRE-CIF-IG/040/2016, suscrito entre la UPRE y el GAM de San Julian proyecto Construccion Estadio Municipal San Julian, correspondiente al pago de la planilla N 4, segun la UPRE.</t>
  </si>
  <si>
    <t>J03223920001</t>
  </si>
  <si>
    <t>De: 00099024113 Transferencia en cumplimiento al DS N0913 de 15/06/2011 y el Convenio Intergubernativo de Financiamiento UPRE-CIF-IG/447/2015, suscrito entre la UPRE y el GAM de Ascension de Guarayos proyecto Construccion Polifuncional Deportivo 16 de Julio - Guarayos, correspondiente al pago de la</t>
  </si>
  <si>
    <t>J03223930001</t>
  </si>
  <si>
    <t>De: 00099024113 Transferencia en cumplimiento al DS N0913 de 15/06/2011 y el Convenio Intergubernativo de Financiamiento UPRE-CIF-IG/223/2016, suscrito entre la UPRE y el GAM de Warnes proyecto Construccion Mercado Evo Morales Ayma Warnes, correspondiente al pago de la planilla N 4, segun la UPRE.</t>
  </si>
  <si>
    <t>J03223960001</t>
  </si>
  <si>
    <t>De: 00099024113 Transferencia en cumplimiento al DS N0913 de 15/06/2011 y el Convenio Intergubernativo de Financiamiento UPRE-CIF-IG/027/2016, suscrito entre la UPRE y el GAM de Comarapa proyecto Construccion Tres Aulas Unidad Educativa San Mateo B-Tunas Pampa, correspondiente al pago de la planilla</t>
  </si>
  <si>
    <t>J03223980001</t>
  </si>
  <si>
    <t>De: 00099024113 Transferencia en cumplimiento al DS N0913 de 15/06/2011 y el Convenio Interinstitucional de Financiamiento UPRE-CIF-107/2014, suscrito entre la UPRE y el GAM de Bermejo proyecto Construccion Stadium Barrio Municipal, correspondiente al pago de la planilla N 21, segun la UPRE.</t>
  </si>
  <si>
    <t>J03224020001</t>
  </si>
  <si>
    <t>De: 00099024113 Transferencia en cumplimiento al DS N0913 de 15/06/2011 y el Convenio Intergubernativo de Financiamiento UPRE-CIF-IG 503/2016, suscrito entre la UPRE y el GAM Villa Tunari, Proyecto Construccion Tinglado, Graderias y Cancha Multiple U.E. Santa Elena C. Chipiriri, correspondiente al p</t>
  </si>
  <si>
    <t>J03224030001</t>
  </si>
  <si>
    <t>De: 00099024113 Transferencia en cumplimiento al DS N0913 de 15/06/2011 y el Convenio Intergubernativo de Financiamiento UPRE-CIF-IG/400/2016, suscrito entre la UPRE y el GAM Alto Beni, Proyecto Construccion Modulo Educativo Caserios Nueve, en el Municipio de Alto Beni, del Departamento de La Paz, c</t>
  </si>
  <si>
    <t>J03224040001</t>
  </si>
  <si>
    <t>De: 00099024113 Transferencia en cumplimiento al DS N0913 de 15/06/2011 y el Convenio Intergubernativo de Financiamiento UPRE-CIF-IG 394/2016, suscrito entre la UPRE y el GAD Tarija, Proyecto Construccion Laboratorio Instituto Tecnologico Uriondo, correspondiente al pago de la planilla N3, segun la</t>
  </si>
  <si>
    <t>J03224050001</t>
  </si>
  <si>
    <t>De: 00099024113 Transferencia en cumplimiento al DS N0913 de 15/06/2011 y el Convenio Intergubernativo de Financiamiento UPRE-CIF-IG/403/2016, suscrito entre la UPRE y el GAM Samaipata, Proyecto Construccion Unidad Educativa Florida Municipio de Samaipata, correspondiente al pago de la planilla N3,</t>
  </si>
  <si>
    <t>J03224060001</t>
  </si>
  <si>
    <t>De: 00099024113 Transferencia en cumplimiento al DS N0913 de 15/06/2011 y el Convenio Intergubernativo de Financiamiento UPRE-CIF-IG/363/2016, suscrito entre la UPRE y el GAM La Guardia, Proyecto Construccion Modulo Educativo Maestro Pitagoras, correspondiente al pago de la planilla N3, segun la UPR</t>
  </si>
  <si>
    <t>J03224070001</t>
  </si>
  <si>
    <t>De: 00099024113 Transferencia en cumplimiento al DS N0913 de 15/06/2011 y el Convenio Intergubernativo de Financiamiento UPRE-CIF-IG/363/2016, suscrito entre la UPRE y el GAM La Guardia, Proyecto Construccion Modulo Educativo Maestro Pitagoras, correspondiente al pago de la planilla N4, segun la UPR</t>
  </si>
  <si>
    <t>J03224080001</t>
  </si>
  <si>
    <t>De: 00099024113 Transferencia en cumplimiento al DS N0913 de 15/06/2011 y el Convenio Intergubernativo de Financiamiento UPRE-CIF-IG/103/2016, suscrito entre la UPRE y el GAM San Miguel (San Miguel de Velasco), Proyecto Construccion Tinglado con Graderias Comunidad San Pedro de Sapoco, correspondien</t>
  </si>
  <si>
    <t>J03224090001</t>
  </si>
  <si>
    <t>De: 00099024113 Transferencia en cumplimiento al DS N0913 de 15/06/2011 y el Convenio Intergubernativo de Financiamiento UPRE-CIF-IG 378/2016, suscrito entre la UPRE y el GAD Tarija, Proyecto Ampliacion Infraestructura Hospital Virgen de Chaguaya 3er Nivel Bermejo, correspondiente al pago de la plan</t>
  </si>
  <si>
    <t>J03224100001</t>
  </si>
  <si>
    <t>De: 00099024113 Transferencia en cumplimiento al DS N0913 de 15/06/2011 y el Convenio Intergubernativo de Financiamiento UPRE-CIF-IG 0178/2016, suscrito entre la UPRE y el GAM Camargo, Proyecto Const. Unidad Educativa 25 de Mayo - Camargo, correspondiente al pago de la planilla N4, segun la UPRE.</t>
  </si>
  <si>
    <t>S08853900001</t>
  </si>
  <si>
    <t>||REGISTRO COBRO COMISION AVISO GARANTIA INTERNACIONAL BS220.-Y EMISION COMP.CONTABLE BS50.-REF.:460011605518 (BCB:SB-R-2017-24) A/F ENVIBOL,EN COMPL.A COMP.885389,21/04/17. LIB.00132019202 SEDEM-PLANTA ENV.DE VIDRIO CHUQ.-MUN.ZUDAÑEZ REF.:COMISIONES AVISO GI 460011605518</t>
  </si>
  <si>
    <t>S08854240003</t>
  </si>
  <si>
    <t>||TRANSFERENCIA DE FONDOS S/G. MENSAJES SWIFT NROS. 05588 Y 05579 DE LA FECHA (SECTOR PUBLICO). DEBITO DE LA LIBRETA 00117012001 DGAC, REPOSICION UTILES DE ESCRITORIO.</t>
  </si>
  <si>
    <t>S08854750003</t>
  </si>
  <si>
    <t>||TRANSFERENCIA DE FONDOS S/G. MENSAJES SWIFT NROS. 05614 Y 05606 DE LA FECHA (SECTOR PUBLICO). DEBITO DE LA LIBRETA 00117012001 DGAC, REPOSICION UTILES DE ESCRITORIO.</t>
  </si>
  <si>
    <t>S08854760003</t>
  </si>
  <si>
    <t>||TRANSFERENCIA DE FONDOS S/G. MENSAJES SWIFT NROS. 05615 Y 05607 DE LA FECHA (SECTOR PUBLICO). DEBITO DE LA LIBRETA 00117012001 DGAC, REPOSICION UTILES DE ESCRITORIO.</t>
  </si>
  <si>
    <t>S08854770001</t>
  </si>
  <si>
    <t>||COBRO DE COMISIONES BANCARIAS POR TRANSF.FDOS. POR ALIVIO OTORGADO POR LA REPUBLICA DE FRANCIA A BOLIVIA DE ACUERDO AL CONTRATO DE DESENDEUDAMIENTO Y DESARROLLO (3C2D)FIRMADO EL 23-12-2014 REF: DEVOLUCION DE PAGO EFECTUADO A NATIXIS POR DEUDA EXT. DE 31-03-17 651-OB1 LIB. N° 00099021001 RECURSOS ORDINARIOS - 3987 REF.: COMISIONES BANCARIAS</t>
  </si>
  <si>
    <t>S08854810003</t>
  </si>
  <si>
    <t>||TRANSFERENCIA DE FONDOS S/G. MENSAJES SWIFT NROS. 05638 Y 05635 DE LA FECHA (SECTOR PUBLICO). DEBITO DE LA LIBRETA 00117012001 DGAC, REPOSICION UTILES DE ESCRITORIO.</t>
  </si>
  <si>
    <t>S08854830001</t>
  </si>
  <si>
    <t>'TRANSFERENCIA DE FONDOS S/G CITE Nº' MEFP/VTCP/DGPOT/||UPCFTGN/TR-770/2017 DE LA FECHA, DEL MIN.DE ECONOMIA Y FINANZAS PUBLICAS.(HRE-TSO-2079), DEVOLUCION DEL DEPOSITO ERRONEO EFECTUADO EL 20-01-2017 EN LA CTA.RECAUDADORA N°1-2188907 YPFB CUENTA ESPECIAL SUCRE. DEBITO DE LA LIBRETA 00513012004 LPB-YPFB UNICOMERCIAL.</t>
  </si>
  <si>
    <t>G04288750004</t>
  </si>
  <si>
    <t>VENTA DE DIVISAS A SOLICITUD DE MINISTERIO DE LA PRESIDENCIA SEGUN SOLICITUD 2125 REF: DIVISAS USD 6.000 VIAJE PRESIDENCIAL A NUEVA YORK ESTADOS UNIDOS PARA EL ANIVERSARIO DE APROBACION DE DECLARACION DE LAS NACIONES UNIDAD SOBRE LOS DERECHOS DE LOS PUEBLOS INDIGENAS. LOS FONDOS SERAN ENTREGADOS LIB. 00099021001 TGN-RECURSOS ORDINARIOS (3987)</t>
  </si>
  <si>
    <t>G04288770001</t>
  </si>
  <si>
    <t>G04288790001</t>
  </si>
  <si>
    <t>COBRO COSTOS DE PAPELERIA SEGUN TRANSFERENCIA DEL EXTERIOR POR ORDEN DE CONSULADO DE BOLIVIA EN MENDOZA-ARGENTINA LIB. 00010011102 MIN.RELACIONES EXTERIORES - GESTORIA CONSULAR LEY Nº 3108</t>
  </si>
  <si>
    <t>G04292000004</t>
  </si>
  <si>
    <t>VENTA DE DIVISAS CON TRANSFERENCIA DE FONDOS A SOLICITUD DE MINISTERIO DE DESARROLLO PRODUCTIVO Y ECONOMIA PLURAL SEGUN SOLICITUD 2127 REF: TRANSFERENCIA DE RECURSOS A SISTOLE S.A.S. OPERADORA DEL EVENTO - COLAB DEL ENCUENTRO EMPRESARIAL ANDINO 2017 A LLEVARSE A CABO EN ARMENIA COLOMBIA DEL 26 Y 27 LIB. 00041051101 MPM - PROMUEVE BOLIVIA RECURSOS PROPIOS</t>
  </si>
  <si>
    <t>G04292010004</t>
  </si>
  <si>
    <t>VENTA DE DIVISAS CON TRANSFERENCIA DE FONDOS A SOLICITUD DE BOLIVIA TV SEGUN SOLICITUD 2128 REF: INTELESAT: PAGO SERVICIO SATELITAL BANDA C, CORRESPONDIENTE AL MES DE ENERO 2017, SEGUN INFORME CITE: CONTAB - PAGO 071/2017, ACTA DE CONFORMIDAD BTV - GT CITE: 008/2017 ,INFORME TECNICO BTV - GT 065/2 LIB. 00526012001 BOLIVIA TV - RECAUDACIONES</t>
  </si>
  <si>
    <t>G04292020004</t>
  </si>
  <si>
    <t>VENTA DE DIVISAS CON TRANSFERENCIA DE FONDOS A SOLICITUD DE BOLIVIA TV SEGUN SOLICITUD 2129 REF: INTELSAT: PAGO SERVICIO SATELITAL BANDA KU IS- 14 CORRESPONDIENTE AL MES DE ENERO 2017, SEGUN INFORME CITE: CONTAB PAGO 070/2017, ACTA DE CONFORMIDAD BTV - GT CITE: 09/2017, INFORME TECNICO BTV - GT 066/ LIB. 00526012001 BOLIVIA TV - RECAUDACIONES</t>
  </si>
  <si>
    <t>J03223600001</t>
  </si>
  <si>
    <t>De: 00099024113 Transferencia en cumplimiento al DS N0913 de 15/06/2011 y el Convenio Intergubernativo de Financiamiento UPRE-CIF-IG 033/2017, suscrito entre la UPRE y el GAM de Vinto proyecto Construccion Internado U.E. La Llave, correspondiente al primer desembolso equivalente al 20% del monto a f</t>
  </si>
  <si>
    <t>J03223740001</t>
  </si>
  <si>
    <t>De: 00099024113 Transferencia en cumplimiento al DS N0913 de 15/06/2011 y el Convenio Intergubernativo de Financiamiento UPRE-CIF-IG 087/2017, suscrito entre la UPRE y el GAM de Vinto proyecto Construccion Unidad Educativa Alvaro Garcia Linera, correspondiente al primer desembolso equivalente al 20%</t>
  </si>
  <si>
    <t>J03223750001</t>
  </si>
  <si>
    <t>De: 00099024113 Transferencia en cumplimiento al DS N0913 de 15/06/2011 y el Convenio Intergubernativo de Financiamiento UPRE-CIF-IG-496/2016, suscrito entre la UPRE y el GAM de Vinto proyecto Construccion Tecnologico Vinto, correspondiente al primer desembolso equivalente al 20% del monto a financi</t>
  </si>
  <si>
    <t>J03223760001</t>
  </si>
  <si>
    <t>De: 00099024113 Transferencia en cumplimiento al DS N0913 de 15/06/2011 y el Convenio Intergubernativo de Financiamiento UPRE-CIF-IG 032/2017, suscrito entre la UPRE y el GAM de Vinto proyecto Construccion Internado U.E. Elizardo Perez, correspondiente al primer desembolso equivalente al 20% del mon</t>
  </si>
  <si>
    <t>J03223890001</t>
  </si>
  <si>
    <t>De: 00099024113 Transferencia en cumplimiento al DS N0913 de 15/06/2011 y el Convenio Intergubernativo de Financiamiento UPRE-CIF-IG/231/2015, suscrito entre la UPRE y el GAM de Las Carreras proyecto Construccion Tinglado Comunidad San Juan del Oro, correspondiente al pago de la planilla N 2 de cier</t>
  </si>
  <si>
    <t>J03224420002</t>
  </si>
  <si>
    <t>A:00099021001 A requerimiento de la Unidad de Administracion e Informacion Salarial (UAIS), con nota interna CITE: MEFP/VTCP/DGPOT/UAIS/N 1732/2017, en la cual solicita la reversion definitiva de las boletas de pago solicitado por el SENASIR, consignadas en el Comprobante de Pago N 71464.</t>
  </si>
  <si>
    <t>Q08283970002</t>
  </si>
  <si>
    <t>NUMERO DE LIBRETA CUT: 00099024113 OPERACIÓN E18 TRANSFERENCIA DEL SISTEMA FINANCIERO POR CUENTA DE TERCEROS A LA CUT ABONO A LA CUENTA N. 3987 PARA POSTERIOR ABONO A LA LIBRETA CUT N. 00099024113 A NOMBRE DE BOLIVIA CAMBIA A SOLICITUD DE LA EMPRESA P</t>
  </si>
  <si>
    <t>Q08284150002</t>
  </si>
  <si>
    <t>NÚMERO DE LIBRETA CUT: 99031009.00 OPERACIÓN T01 TRANSFERENCIA DE FONDOS A LA CUT - TESORO DIRECTO DE BANCO UNION S.A. A CUENTA UNICA DEL TESORO CON NUMERO DE SOLICITUD = 1749716 Y NUMERO CORRELATIVO = 91320024042017416 TRANSFERENCIA POR OPERACIONES DE VE</t>
  </si>
  <si>
    <t>Q08284410002</t>
  </si>
  <si>
    <t>NÚMERO DE LIBRETA CUT: 99031009.00 OPERACIÓN T01 TRANSFERENCIA DE FONDOS A LA CUT - TESORO DIRECTO DE BANCO UNION S.A. A CUENTA UNICA DEL TESORO CON NUMERO DE SOLICITUD = 1749782 Y NUMERO CORRELATIVO = 91320024042017417 TRANSFERENCIA POR TITULARIDAD BONOS</t>
  </si>
  <si>
    <t>S08856280002</t>
  </si>
  <si>
    <t>||TRANSF.FDOS. SG.CITE:DGAA/0355 DEL MMAYA RECIBIDA EN LA FECHA (TRAM-TSO-2108) REF:TRANSF.FDOS.FASE IMPLEMENT, OPERACION Y MANTENIMIENTO PROY. APOYO EN EXPERTICIA, ESTUDIOS Y ASISTENCIA TECNICA SECTOR AGUA Y MEDIO AMBIENTE-PAERE.UTILES ESCRIT. PAGADOS EN EFECTIVO ABONO EN LA LIB. N° 00086018051 MMAYA-BS FORT. INST. APOYO EXPERTICIA ASISTENCIA</t>
  </si>
  <si>
    <t>S08855220003</t>
  </si>
  <si>
    <t>'TRANSFERENCIA DE FONDOS||A SOL. DEL MIN,DE ECO Y FIN.PUBL. MEFP/VTCP/DGPOT/UPCFTGN/TR-N°783/2017 DE LA FECHA HRE TSO 2099 REPOSICION DE BOLETAS DE PAGO SOLICITADAS POR VARIAS ENTIDADES, CONSIGNADAS EN LOS COMPROBANTES DE PAGOS NROS. 18688 Y 18689. DEBITO DE LA LIBRETA 00099021001 COBRO UTILES DE ESCRITORIO.</t>
  </si>
  <si>
    <t>S08855710003</t>
  </si>
  <si>
    <t>||TRANSFERENCIA DE FONDOS S/G. MENSAJE SWIFT NRO. 05654 DE LA FECHA. (SECTOR PUBLICO). DEBITO DE LA LIBRETA 00117012001 DGAC, REPOSICION UTILES DE ESCRITORIO.</t>
  </si>
  <si>
    <t>S08856190003</t>
  </si>
  <si>
    <t>||TRANSFERENCIA DE FONDOS S/G. MENSAJES SWIFT NROS. 05682 Y 05671 DE LA FECHA (SECTOR PUBLICO). DEBITO DE LA LIBRETA 00117012001 DGAC, REPOSICION UTILES DE ESCRITORIO.</t>
  </si>
  <si>
    <t>S08856250001</t>
  </si>
  <si>
    <t>COBRO DE||UTILES DE ESCRITORIO POR ELABORACION DEL 60 COMPROBANTES CONTABLES - POR COBRO DE INTERESES. CREDITO EXTRAORDINARIO A YPFB UREA AMONIACO RD: 165/12 ,CONTRATO SANO N° 257/12 Y NOTA YPFB/GAFC 1198 DFC 1366 URT 0736/17 RECIB. EN FECHA 21-04-17 COSTO UTILES DE ESCRITORIO DE LA LIBRETA N°00513012003 LBP-YPFB (2011349681373)</t>
  </si>
  <si>
    <t>G04302900003</t>
  </si>
  <si>
    <t>PROVISION DE FONDOS A SOLICITUD DE YACIMIENTOS PETROLIFEROS FISCALES BOLIVIANOS SEGUN SOLICITUD YPFB-0109-2017 REF: PAGO SERVICIO INTERRUMPIBLE DE TRANSPORTE DE GN PARA EL ME INTERRUMPIBLE Y MI A GASTRANSBOLIVIANO SA MARZO 2017 LIB. 00513012007 YPFB - RECURSOS NACIONALIZACIÓN</t>
  </si>
  <si>
    <t>G04302930003</t>
  </si>
  <si>
    <t>PROVISION DE FONDOS A SOLICITUD DE YACIMIENTOS PETROLIFEROS FISCALES BOLIVIANOS SEGUN SOLICITUD YPFB-0108-2017 REF: PAGO SERVICIO DE TRANSPORTE DE GN MIF Y Y ME MTGAS A GASORIENTE BOLIVIANO LTDA MARZO 2017 LIB. 00513012007 YPFB - RECURSOS NACIONALIZACIÓN</t>
  </si>
  <si>
    <t>G04302980004</t>
  </si>
  <si>
    <t>VENTA DE DIVISAS CON TRANSFERENCIA DE FONDOS A SOLICITUD DE MINISTERIO DE EDUCACION SEGUN SOLICITUD 2111 REF: TRASPASOPARA MELBOURNE UNIVERSITY STUDENT FEES ACCOUNT (LUZ NATALIA MERCADO) EQUIVALENTES 13.801,52 USD LIB. 00099021001 TGN-RECURSOS ORDINARIOS (3987) POR DIFERENCIAL CAMBIARIO</t>
  </si>
  <si>
    <t>G04302980005</t>
  </si>
  <si>
    <t>VENTA DE DIVISAS CON TRANSFERENCIA DE FONDOS A SOLICITUD DE MINISTERIO DE EDUCACION SEGUN SOLICITUD 2111 REF: TRASPASOPARA MELBOURNE UNIVERSITY STUDENT FEES ACCOUNT (LUZ NATALIA MERCADO) EQUIVALENTES 13.801,52 USD LIB. 00099021001 TGN-RECURSOS ORDINARIOS (3987)</t>
  </si>
  <si>
    <t>G04304120006</t>
  </si>
  <si>
    <t>VENTA DE DIVISAS CON TRANSFERENCIA DE FONDOS A SOLICITUD DE MINISTERIO DE RELACIONES EXTERIORES SEGUN SOLICITUD 2136 REF: REMESA ADICIONAL A FAVOR DE LOS CONSULADOS EN MIAMI Y LOS ANGELES Y LA EMBAJADA EN EL VATICANO, PARA EL PAGO DE SEGURO DE LOS VEHICULOS Y PAGO DE HONORARIOS DEL ABOGAO PAOLO PALM LIB. 00099021001 TGN-RECURSOS ORDINARIOS (3987)</t>
  </si>
  <si>
    <t>G04304180004</t>
  </si>
  <si>
    <t>VENTA DE DIVISAS CON TRANSFERENCIA DE FONDOS A SOLICITUD DE YACIMIENTOS PETROLIFEROS FISCALES BOLIVIANOS SEGUN SOLICITUD 2137 REF: PAGO A JAGUAR EXPLORATION FACTURA NUMERO 16 096 CORRESPONDIENTE AL ULTIMO PAGO POR EL APOYO TECNICO DE EXPLORACION SISMICA 2D CUENCA MADRE DE DIOS ZONA SUROESTE AREA NUE LIB. 00513042001 YPFB - OPERACIONES G N E E</t>
  </si>
  <si>
    <t>G04307300003</t>
  </si>
  <si>
    <t>PAGO A BID PRÉSTAMO 2822/BL-BO VCTO. 22-abr-2017 POR CUENTA DE TGN , NTI. 009210 VALOR 24-abr-2017 INTERESES USD 4.522,30 CTA. 3987 CUENTA UNICA DEL TESORO-3987 LIB. 00099021001 REF.: COMISIONES BANCARIAS</t>
  </si>
  <si>
    <t>G04307310003</t>
  </si>
  <si>
    <t>PAGO A BID PRÉSTAMO 2822/BL-BO VCTO. 22-abr-2017 POR CUENTA DE TGN , NTI. 009209 VALOR 24-abr-2017 INTERESES USD 202.545,32 COMISIONES USD 33.555,44 CTA. 3987 CUENTA UNICA DEL TESORO-3987 LIB. 00099021001 REF.: COMISIONES BANCARIAS</t>
  </si>
  <si>
    <t>G04308410003</t>
  </si>
  <si>
    <t>PAGO A FND PRÉSTAMO NFD - 45 VCTO. 24-abr-2017 POR CUENTA DE TGN , NTI. 009194 VALOR 24-abr-2017 CAPITAL EUR 96.216,93 INTERESES EUR 10.463,59 CTA. 3987 CUENTA UNICA DEL TESORO-3987 LIB. 00099021001 REF.: COMISIONES BANCARIAS</t>
  </si>
  <si>
    <t>G04308420003</t>
  </si>
  <si>
    <t>PAGO A FND PRÉSTAMO NDF 367 VCTO. 24-abr-2017 POR CUENTA DE TGN , NTI. 009196 VALOR 24-abr-2017 CAPITAL EUR 24.613,13 INTERESES EUR 8.399,23 CTA. 3987 CUENTA UNICA DEL TESORO-3987 LIB. 00099021001 REF.: COMISIONES BANCARIAS</t>
  </si>
  <si>
    <t>G04308430003</t>
  </si>
  <si>
    <t>PAGO A FND PRÉSTAMO NDF-358 VCTO. 24-abr-2017 POR CUENTA DE TGN , NTI. 009195 VALOR 24-abr-2017 CAPITAL EUR 47.845,29 INTERESES EUR 16.506,63 CTA. 3987 CUENTA UNICA DEL TESORO-3987 LIB. 00099021001 REF.: COMISIONES BANCARIAS</t>
  </si>
  <si>
    <t>G04308440003</t>
  </si>
  <si>
    <t>PAGO A FND PRÉSTAMO NDF-157 VCTO. 24-abr-2017 POR CUENTA DE TGN , NTI. 009252 VALOR 24-abr-2017 CAPITAL USD 135.090,93 INTERESES USD 16.653,01 CTA. 3987 CUENTA UNICA DEL TESORO-3987 LIB. 00099021001 REF.: COMISIONES BANCARIAS</t>
  </si>
  <si>
    <t>G04308470003</t>
  </si>
  <si>
    <t>PAGO A FND PRÉSTAMO NDF 291 VCTO. 24-abr-2017 POR CUENTA DE TGN , NTI. 009277 VALOR 24-abr-2017 CAPITAL USD 35.586,14 INTERESES USD 10.402,76 CTA. 3987 CUENTA UNICA DEL TESORO-3987 LIB. 00099021001 REF.: COMISIONES BANCARIAS</t>
  </si>
  <si>
    <t>G04308480003</t>
  </si>
  <si>
    <t>PAGO A FND PRÉSTAMO NDF-322 VCTO. 24-abr-2017 POR CUENTA DE TGN , NTI. 009201 VALOR 24-abr-2017 CAPITAL USD 66.546,35 INTERESES USD 19.697,81 CTA. 3987 CUENTA UNICA DEL TESORO-3987 LIB. 00099021001 REF.: COMISIONES BANCARIAS</t>
  </si>
  <si>
    <t>G04308490003</t>
  </si>
  <si>
    <t>TRANSFERENCIA RECIBIDA DEL EXTERIOR SEGÚN MENSAJES SWIFT Nos. 05683-05672 (REM.EXT.) DE FECHA 24-04-2017 POR DESEMBOLSO DE CAF PRÉSTAMO CFA008239 CARRETERA PADILLA-EL SALTO LIBRETA N° 00291012002 ABC-RECURSOS PROPIOS REF.: UTILES DE ESCRITORIO</t>
  </si>
  <si>
    <t>G04308500003</t>
  </si>
  <si>
    <t>PAGO A FND PRÉSTAMO NDF-320 VCTO. 24-abr-2017 POR CUENTA DE TGN , NTI. 009231 VALOR 24-abr-2017 CAPITAL USD 18.096,07 INTERESES USD 5.356,46 CTA. 3987 CUENTA UNICA DEL TESORO-3987 LIB. 00099021001 REF.: COMISIONES BANCARIAS</t>
  </si>
  <si>
    <t>G04308510003</t>
  </si>
  <si>
    <t>PAGO A FND PRÉSTAMO NDF-160 VCTO. 24-abr-2017 POR CUENTA DE TGN , NTI. 009276 VALOR 24-abr-2017 CAPITAL USD 136.038,41 INTERESES USD 16.269,87 CTA. 3987 CUENTA UNICA DEL TESORO-3987 LIB. 00099021001 REF.: COMISIONES BANCARIAS</t>
  </si>
  <si>
    <t>J03224260001</t>
  </si>
  <si>
    <t>De: 00099024113 Transferencia en cumplimiento al DS N0913 de 15/06/2011 y el Convenio Intergubernativo de Financiamiento UPRE-CIF-IG/288/2015, suscrito entre la UPRE y el GAM de Reyes proyecto Remodelacion Plaza Principal de Reyes Zona Central, correspondiente al pago de la planilla N 2, segun la UP</t>
  </si>
  <si>
    <t>J03224270001</t>
  </si>
  <si>
    <t>De: 00099024113 Transferencia en cumplimiento al DS N0913 de 15/06/2011 y el Convenio Intergubernativo de Financiamiento UPRE-CIF-IG 064/2017, suscrito entre la UPRE y el GAM de Bermejo proyecto Construccion Nuevo Centro de Salud Comunidad Colonia Linares, correspondiente al primer desembolso equiva</t>
  </si>
  <si>
    <t>J03224280001</t>
  </si>
  <si>
    <t>De: 00099024113 Transferencia en cumplimiento al DS N0913 de 15/06/2011 y el Convenio Intergubernativo de Financiamiento UPRE-CIF-IG 071/2017, suscrito entre la UPRE y el GAM de Villamontes proyecto Construccion Unidad Educativa Nivel Inicial Colorados de Bolivia, correspondiente al primer desembols</t>
  </si>
  <si>
    <t>J03224290001</t>
  </si>
  <si>
    <t>De: 00099024113 Transferencia en cumplimiento al DS N0913 de 15/06/2011 y el Convenio Intergubernativo de Financiamiento UPRE-CIF-IG 072/2017, suscrito entre la UPRE y el GAM de Yacuiba proyecto Construccion U.E. 6 de Abril Quebrachal Nuevo, correspondiente al primer desembolso equivalente al 20% de</t>
  </si>
  <si>
    <t>J03224300001</t>
  </si>
  <si>
    <t>De: 00099024113 Transferencia en cumplimiento al DS N0913 de 15/06/2011 y el Convenio Intergubernativo de Financiamiento UPRE-CIF-IG 061/2017, suscrito entre la UPRE y el GAM de Carapari proyecto Construccion Cancha de Futbol Nazareno, correspondiente al primer desembolso equivalente al 20% del mont</t>
  </si>
  <si>
    <t>J03224310001</t>
  </si>
  <si>
    <t>De: 00099024113 Transferencia en cumplimiento al DS N0913 de 15/06/2011 y el Convenio Intergubernativo de Financiamiento UPRE-CIF-IG 062/2017, suscrito entre la UPRE y el GAM de Carapari proyecto Construccion Tinglado y Graderias U.E. Villa del Carmen Chirimollar, correspondiente al primer desembol</t>
  </si>
  <si>
    <t>J03224320001</t>
  </si>
  <si>
    <t>De: 00099024113 Transferencia en cumplimiento al DS N0913 de 15/06/2011 y el Convenio Intergubernativo de Financiamiento UPRE-CIF-IG 060/2017, suscrito entre la UPRE y el GAM de Carapari proyecto Construccion Tinglado y Graderias U.E. Aguarague La Central, correspondiente al primer desembolso equiva</t>
  </si>
  <si>
    <t>J03224330001</t>
  </si>
  <si>
    <t>De: 00099024113 Transferencia en cumplimiento al DS N0913 de 15/06/2011 y el Convenio Intergubernativo de Financiamiento UPRE-CIF-IG 063/2017, suscrito entre la UPRE y el GAM de Yunchara proyecto Construccion Unidad Educativa 27 de Mayo Municipio de Yunchara, correspondiente al primer desembolso eq</t>
  </si>
  <si>
    <t>J03224340001</t>
  </si>
  <si>
    <t>De: 00099024113 Transferencia en cumplimiento al DS N0913 de 15/06/2011 y el Convenio Intergubernativo de Financiamiento UPRE-CIF-IG 0659/2017, suscrito entre la UPRE y el GAM de Padcaya proyecto Construccion Centro de Salud La Huerta, correspondiente al primer desembolso equivalente al 20% del mont</t>
  </si>
  <si>
    <t>J03224350001</t>
  </si>
  <si>
    <t>De: 00099024113 Transferencia en cumplimiento al DS N0913 de 15/06/2011 y el Convenio Intergubernativo de Financiamiento UPRE-CIF-IG 067/2017, suscrito entre la UPRE y el GAM de San Lorenzo proyecto Construccion Unidad Educativa Cnl. Eustaquio Mendez I San Lorenzo, correspondiente al primer desembol</t>
  </si>
  <si>
    <t>J03224360001</t>
  </si>
  <si>
    <t>De: 00099024113 Transferencia en cumplimiento al DS N0913 de 15/06/2011 y el Convenio Intergubernativo de Financiamiento UPRE-CIF-IG 065/2017, suscrito entre la UPRE y el GAM de Entre Rios proyecto Construccion Tinglado U.E. Loma Alta, correspondiente al primer desembolso equivalente al 20% del mont</t>
  </si>
  <si>
    <t>J03224370001</t>
  </si>
  <si>
    <t>De: 00099024113 Transferencia en cumplimiento al DS N0913 de 15/06/2011 y el Convenio Intergubernativo de Financiamiento UPRE-CIF-IG 066/2017, suscrito entre la UPRE y el GAM de Entre Rios proyecto Construccion Tinglado U.E. Saican, correspondiente al primer desembolso equivalente al 20% del monto a</t>
  </si>
  <si>
    <t>J03224380001</t>
  </si>
  <si>
    <t>De: 00099024113 Transferencia en cumplimiento al DS N0913 de 15/06/2011 y el Convenio Intergubernativo de Financiamiento UPRE-CIF-IG 076/2017, suscrito entre la UPRE y el GAM de Entre Rios proyecto Construccion Tinglado Unidad Educativa Gareca, correspondiente al primer desembolso equivalente al 20%</t>
  </si>
  <si>
    <t>J03224390001</t>
  </si>
  <si>
    <t>De: 00099024113 Transferencia en cumplimiento al DS N0913 de 15/06/2011 y el Convenio Intergubernativo de Financiamiento UPRE-CIF-IG 075/2017, suscrito entre la UPRE y el GAM de Entre Rios proyecto Construccion Aula Multigrado U.E. Narvaez La Villa, correspondiente al primer desembolso equivalente a</t>
  </si>
  <si>
    <t>J03224410001</t>
  </si>
  <si>
    <t>De: 00572012001 Transferencia que efectuamos a requerimiento de la Empresa de Apoyo a la Produccion de Alimentos, segun nota CITE: EMAPA/GAF/UF/No.60/2017, por concepto del deposito realizado erroneamente en la libreta No. 00572012001 EMAPA EMP. DE APOYO A LA PROD. DE ALIMENTOS.</t>
  </si>
  <si>
    <t>J03224430001</t>
  </si>
  <si>
    <t>De: 00513012004 Transferencia que efectuamos para la devolucion del deposito en demasia efectuado por Fortaleza Energy SRL de acuerdo a la nota CITE: DFC-0858 URT-0512/2017 de YPFB y en virtud a la nota CITE: MEFP/VPCF/DGCF/UCCF No 393/2017</t>
  </si>
  <si>
    <t>J03224560001</t>
  </si>
  <si>
    <t>De: 00047174102 Transferencia que efectuamos a requerimiento de Fondo Nacional de Desarrollo Alternativo dependiente del Ministerio de Desarrollo Rural y Tierras segun nota CITE: FONADAL/DGE/ UAF/E/082/2017 y en virtud a la nota interna CITE: MEFP/VPCF/DGCF/ UCCF No.386/2017 de la Direccion General</t>
  </si>
  <si>
    <t>G04319810002</t>
  </si>
  <si>
    <t>TRANSFERENCIA DEL EXTERIOR SEGUN SWIFT 05767 DE FECHA 25/04/2017 ORDENANTE: CONSULADO GENERAL DE BOLIVIA MITRE BUENOS AIRES REF.: SERVICIOS DEL GOBIERNO LIB. 00340012005 SEGIP - RECAUDACION EXTERIOR - CEDULAS DE IDENTIDAD</t>
  </si>
  <si>
    <t>J03225100002</t>
  </si>
  <si>
    <t>A:00025051101 Transferencia a solicitud de la Gaceta Oficial de Bolivia mediante nota CITE: MPR-DGAJ-GOB No 0076/2017 y CITE: MEFP/VPCP/DGPOT/UAIS/No. 2006/2017 reembolso de subsidios por incapacidad temporal de septiembre a noviembre de 2015.</t>
  </si>
  <si>
    <t>Q08290150002</t>
  </si>
  <si>
    <t>NÚMERO DE LIBRETA CUT: 99031009.00 OPERACIÓN T01 TRANSFERENCIA DE FONDOS A LA CUT - TESORO DIRECTO DE BANCO UNION S.A. A CUENTA UNICA DEL TESORO CON NUMERO DE SOLICITUD = 1753124 Y NUMERO CORRELATIVO = 91320025042017483 TRANSFERENCIA POR OPERACIONES DE VE</t>
  </si>
  <si>
    <t>J03225080001</t>
  </si>
  <si>
    <t>De: 00513012002 Transferencia que efectuamos para la devolucion del deposito erroneo de acuerdo a las notas CITE: YPFB/DFC-0861-URT-0515/2017 y CITE: MEFP/VPCF/DGCF/UCCF No 412/2017</t>
  </si>
  <si>
    <t>J03225090001</t>
  </si>
  <si>
    <t>De: 00513012004 Transferencia que se efectua a requerimiento de Yacimientos Petroliferos Fiscales Bolivianos (YPFB), con nota CITE: DFC-0573 URT-0360/2017 y en cumplimiento de la Resolucion Administrativa ANH N 1816/2014 e instruye el deposito mensual de estos recursos determinados por la ANH, conci</t>
  </si>
  <si>
    <t>S08856490001</t>
  </si>
  <si>
    <t>||COMISION TRANSFERENCIA FDOS.AL EXTERIOR 0,10% S/USD26.944,91.-,REEMB.GSTS.COMUNICACION BS220.-Y EMISION COMP.CONTABLE BS50.-REF.:PAGO 6 LC I-2016-020 P/C EASBA A/F BRN INTERNACIONAL INDUSTRIA E COMERCIO LTDA.,EN COMPL.A COMP.885648 ADJ.DE LA FECHA. LIB.00586019203 GASTO CORRIENTE EASBA - SANO Nº 400 REF.:COMISIONES PAGO 6 LC I-2016-020</t>
  </si>
  <si>
    <t>S08856500003</t>
  </si>
  <si>
    <t>||TRANSFERENCIA DE FONDOS S/G. MENSAJE SWIFT NRO. 05713 DE LA FECHA (SECTOR PUBLICO). DEBITO DE LA LIBRETA 00117012001 DGAC, REPOSICION UTILES DE ESCRITORIO.</t>
  </si>
  <si>
    <t>S08856520003</t>
  </si>
  <si>
    <t>||TRANSFERENCIA DE FONDOS S/G. MENSAJE SWIFT NRO. 05714 DE LA FECHA (SECTOR PUBLICO). DEBITO DE LA LIBRETA 00117012001 DGAC, REPOSICION UTILES DE ESCRITORIO.</t>
  </si>
  <si>
    <t>S08857460003</t>
  </si>
  <si>
    <t>||TRANSFERENCIA DE FONDOS S/G. MENSAJE SWIFT NRO. 05742 Y CORREO ELECTRONICO DE LA DIRECCIÓN GENERAL DE AERONAUTICA CIVL, DE LA FECHA (SECTOR PUBLICO). DEBITO DE LA LIBRETA 00117012001 DGAC, REPOSICION UTILES DE ESCRITORIO.</t>
  </si>
  <si>
    <t>S08857490001</t>
  </si>
  <si>
    <t>||REGISTRO COBRO COMISION AVISO ENMIENDA CARTA DE CREDITO STANDBY BS 220.- Y EMISION CBTE. CONTABLE BS 50.- REF.:M193132 (BCB:SB-R-2015-90) A/F YPFB SEGUN MENSAJE SWIFT ADJUNTO. CGO.LIB.N° 00513012007 YPFB - RECURSOS NACIONALIZACION REF.:COMISIONES ENMIENDA 4 SBLC M193132</t>
  </si>
  <si>
    <t>E00458190001</t>
  </si>
  <si>
    <t>E00458220001</t>
  </si>
  <si>
    <t>E00458250001</t>
  </si>
  <si>
    <t>E00458280001</t>
  </si>
  <si>
    <t>E00458310001</t>
  </si>
  <si>
    <t>E00458340001</t>
  </si>
  <si>
    <t>E00458350001</t>
  </si>
  <si>
    <t>G04314950003</t>
  </si>
  <si>
    <t>TRANSFERENCIA RECIBIDA DEL EXTERIOR SEGÚN MENSAJES SWIFT Nos. 05705-05704 (REM.EXT.) DE FECHA 25-04-2017 POR DESEMBOLSO DE CAF PRÉSTAMO CFA007657 PUESTA A PTO. CARRETERAS LIBRETA N° 00291012002 ABC-RECURSOS PROPIOS REF.: UTILES DE ESCRITORIO</t>
  </si>
  <si>
    <t>G04317950004</t>
  </si>
  <si>
    <t>VENTA DE DIVISAS CON TRANSFERENCIA DE FONDOS A SOLICITUD DE MINISTERIO DE RELACIONES EXTERIORES SEGUN SOLICITUD 2147 REF: REMISION DE RECURSOS PARA EL FUNCIONAMIENTO DEL CENTRO EMISOR DE PASAPORTES EN MADRID - ESPAÑA, CORRESPONDIENTE AL SEGUNDO TRIMESTRE, S/G NSC CB.ES.MAD.-NSC-097/2017 LIB. 00099021001 TGN-RECURSOS ORDINARIOS (3987)</t>
  </si>
  <si>
    <t>G04317960004</t>
  </si>
  <si>
    <t>VENTA DE DIVISAS CON TRANSFERENCIA DE FONDOS A SOLICITUD DE BOLIVIA TV SEGUN SOLICITUD 2144 REF: INTELSAT PAGO SERVICIO SATELITAL BAND C, CORRESPONDIENTE AL MES DE FEBRERO 2017, SEGUN INFORME CITE: CONTAB-PAGO 111/2017, ACTA DE CONFORMIDAD BTV/GT. 19/2017, INFORME TECNICO BTV GT 128/2017 ADJ LIB. 00526012001 BOLIVIA TV - RECAUDACIONES</t>
  </si>
  <si>
    <t>G04317970004</t>
  </si>
  <si>
    <t>VENTA DE DIVISAS CON TRANSFERENCIA DE FONDOS A SOLICITUD DE YACIMIENTOS PETROLIFEROS FISCALES BOLIVIANOS SEGUN SOLICITUD 2145 REF: PAGO A COMPAÑIA DE PETROLEOS DE CHILE (COPEC S.A.) POR SUMINISTRO DE GASOLINA ESPECIAL Y DIESEL OIL CARGAAS DEL 21 AL 31 DE ENERO DE 2017 LIB. 00513012004 LBP-YPFB-UNICOMERCIAL (4030005415/1-2188907)</t>
  </si>
  <si>
    <t>G04317990004</t>
  </si>
  <si>
    <t>VENTA DE DIVISAS CON TRANSFERENCIA DE FONDOS A SOLICITUD DE ADMINISTRACION DE SERVICIOS PORTUARIOS BOLIVIA SEGUN SOLICITUD 2139 REF: H.R. 948 - PAGO AL SEÑOR JOSÉ LUIS FERNANDEZ POR SERVICIO DE ALQUILERES OFICINAS PUERTO DE ILO CORRESPONDIENTE A MARZO Y ABRIL/2017 SEGÚN ORDDEN DE PAGO ASP-B/DAF/UAD/ LIB. 00594012001 ASP-B FONDO DE OPERACIONES</t>
  </si>
  <si>
    <t>G04318010004</t>
  </si>
  <si>
    <t>VENTA DE DIVISAS CON TRANSFERENCIA DE FONDOS A SOLICITUD DE BOLIVIA TV SEGUN SOLICITUD 2142 REF: INTELSAT: PAGO SERVICIO SATELITAL BANDA KU IS-14, CORRESPONDIENTE AL MES DE FEBRERO 2017, SEGUN INFORME CITE: CONTAB-PAGO N°110/2017,ACTA DE CONFORMIDAD BTV/GT.N°.018/2017, INFORME TECNICO BTV - GT N° LIB. 00526012001 BOLIVIA TV - RECAUDACIONES</t>
  </si>
  <si>
    <t>G04318020004</t>
  </si>
  <si>
    <t>VENTA DE DIVISAS CON TRANSFERENCIA DE FONDOS A SOLICITUD DE ADMINISTRACION DE SERVICIOS PORTUARIOS BOLIVIA SEGUN SOLICITUD 2141 REF: H.R. 1002 - ENVIO DE RECURSOS POR GATE OUT CORRESPONDIENTE AL SEGUNDO DESCARGO DE MARZO/2017 SEGÚN COMUNICACIÓN INTERNA EE-ASP-B/DOP/UAP/CI-148/2017 Y DEMÁS DOCUMENTA LIB. 00594012001 ASP-B FONDO DE OPERACIONES</t>
  </si>
  <si>
    <t>G04318030004</t>
  </si>
  <si>
    <t>VENTA DE DIVISAS CON TRANSFERENCIA DE FONDOS A SOLICITUD DE MINISTERIO DE RELACIONES EXTERIORES SEGUN SOLICITUD 2146 REF: PAGO DE ENCARGADURIA DE NEGOCIOS A.I. DEL SEÑOR JORGE RAUL CABALLEROBARRERA MINISTRO CONSEJERO DE LA EMBAJADA DE BOLIVIA EN MEXICO, S/G PLANILLA ADICIONAL NO.111606 LIB. 00099021001 TGN-RECURSOS ORDINARIOS (3987)</t>
  </si>
  <si>
    <t>G04319780003</t>
  </si>
  <si>
    <t>TRANSFERENCIA RECIBIDA DEL EXTERIOR SEGÚN MENSAJES SWIFT Nos. 05739-05734 (REM.EXT.) DE FECHA 25-04-2017 POR DESEMBOLSO DE CAF PRÉSTAMO CFA007860 CARRETERA CHACAPUCO RAVELO LIBRETA N° 00291012002 ABC-RECURSOS PROPIOS REF.: UTILES DE ESCRITORIO</t>
  </si>
  <si>
    <t>G04319800001</t>
  </si>
  <si>
    <t>COBRO COSTOS DE PAPELERIA SEGUN TRANSFERENCIA DEL EXTERIOR POR ORDEN DE BONA FIDE DISTRIBUIDORA (CURITIBA-PR-BR) REF.: INV.1352017 LIB. 00513062001 YPFB-OPERACIONES PLANTA DE SEPARACION DE LIQUIDOS RIO GRANDE</t>
  </si>
  <si>
    <t>G04319820001</t>
  </si>
  <si>
    <t>COBRO COSTOS DE PAPELERIA SEGUN TRANSFERENCIA DEL EXTERIOR POR ORDEN DE CONSULADO GENERAL DE BOLIVIA MITRE BUENOS AIRES REF.: SERVICIOS DEL GOBIERNO LIB. 00340012003 RECAUDACION EXTRANJERIA - C.I. -L.C.</t>
  </si>
  <si>
    <t>J03225070001</t>
  </si>
  <si>
    <t>De: 00513012002 Transferencia que efectuamos para la devolucion del deposito erroneo de acuerdo a las notas CITE: YPFB/DFC-0860-URT-0514/2017 y CITE: MEFP/VPCF/DGCF/UCCF No 412/2017</t>
  </si>
  <si>
    <t>Q08295670002</t>
  </si>
  <si>
    <t>NÚMERO DE LIBRETA CUT: 99031009.00 OPERACIÓN T01 TRANSFERENCIA DE FONDOS A LA CUT - TESORO DIRECTO DE BANCO UNION S.A. A CUENTA UNICA DEL TESORO CON NUMERO DE SOLICITUD = 1756783 Y NUMERO CORRELATIVO = 91320026042017535 TRANSFERENCIA POR OPERACIONES DE VE</t>
  </si>
  <si>
    <t>S08857710001</t>
  </si>
  <si>
    <t>'COBRO DE UTILES DE ESCRITORIO POR´||TRANSF. DE FONDOS DEL EXTERIOR EN COMPLEMENTO A COMPROBANTE S-885769 DE LA FECHA. LIBRETA 00513062001 YPFB OPERACIONES PLANTA DE SEPARACION DE LIQUIDOS</t>
  </si>
  <si>
    <t>S08858590003</t>
  </si>
  <si>
    <t>||TRANSFERENCIA DE FONDOS S/G. MENSAJE SWIFT NRO. 05796 DE LA FECHA (SECTOR PUBLICO). DEBITO DE LA LIBRETA 00117012001 DGAC, REPOSICION UTILES DE ESCRITORIO.</t>
  </si>
  <si>
    <t>S08858690003</t>
  </si>
  <si>
    <t>||TRANSFERENCIA DE FONDOS S/G. MENSAJE SWIFT NRO. 05794 Y CORREO ELECTRONICO DE LA DIRECCION GENERAL DE AERONAUTICA CIVIL DE LA FECHA (SECTOR PUBLICO). DEBITO DE LA LIBRETA 00117012001 DGAC, REPOSICION UTILES DE ESCRITORIO.</t>
  </si>
  <si>
    <t>S08858970003</t>
  </si>
  <si>
    <t>||TRANSFERENCIA DE FONDOS S/G. MENSAJE SWIFT NRO. 05825 DE LA FECHA (SECTOR PUBLICO). DEBITO DE LA LIBRETA 00117012001 DGAC, REPOSICION UTILES DE ESCRITORIO.</t>
  </si>
  <si>
    <t>S08859000003</t>
  </si>
  <si>
    <t>||TRANSFERENCIA DE FONDOS S/G. MENSAJES SWIFT NROS. 05823 Y 05817 DE LA FECHA (SECTOR PUBLICO). DEBITO DE LA LIBRETA 00117012001 DGAC, REPOSICION UTILES DE ESCRITORIO.</t>
  </si>
  <si>
    <t>G04323540004</t>
  </si>
  <si>
    <t>VENTA DE DIVISAS CON TRANSFERENCIA DE FONDOS A SOLICITUD DE DIRECCION ESTRATEGICA DE REIVINDICACION MARITIMA DIREMAR SEGUN SOLICITUD 2140 REF: PAGO A FAVOR DEL CONSULTOR INTERNACIONAL MATHIAS FORTEAU, POR EL SERVICIO DE ASESORAMIENTO EN MATERIA DE DERECHO INTERNACIONAL PÚBLICO, SEGÚN INFORME IF/DIRE LIB. 00099021001 TGN-RECURSOS ORDINARIOS (3987) POR DIFERENCIAL CAMBIARIO</t>
  </si>
  <si>
    <t>G04323540005</t>
  </si>
  <si>
    <t>VENTA DE DIVISAS CON TRANSFERENCIA DE FONDOS A SOLICITUD DE DIRECCION ESTRATEGICA DE REIVINDICACION MARITIMA DIREMAR SEGUN SOLICITUD 2140 REF: PAGO A FAVOR DEL CONSULTOR INTERNACIONAL MATHIAS FORTEAU, POR EL SERVICIO DE ASESORAMIENTO EN MATERIA DE DERECHO INTERNACIONAL PÚBLICO, SEGÚN INFORME IF/DIRE LIB. 00099021001 TGN-RECURSOS ORDINARIOS (3987)</t>
  </si>
  <si>
    <t>G04324690001</t>
  </si>
  <si>
    <t>COBRO COSTOS DE PAPELERIA SEGUN TRANSFERENCIA DEL EXTERIOR POR ORDEN DE LIB. 00513062001 YPFB-OPERACIONES PLANTA DE SEPARACION DE LIQUIDOS RIO GRANDE</t>
  </si>
  <si>
    <t>G04324710001</t>
  </si>
  <si>
    <t>COBRO COSTOS DE PAPELERIA SEGUN TRANSFERENCIA DEL EXTERIOR POR ORDEN DE HERCO COMBUSTIBLES SA REF.: CONTRATO COMPRA VENTA DE ISOPENTANO PARA EL MERCADO EXTERNO LIB. 00513062001 YPFB-OPERACIONES PLANTA DE SEPARACION DE LIQUIDOS RIO GRANDE</t>
  </si>
  <si>
    <t>G04326660004</t>
  </si>
  <si>
    <t>VENTA DE DIVISAS CON TRANSFERENCIA DE FONDOS A SOLICITUD DE YACIMIENTOS PETROLIFEROS FISCALES BOLIVIANOS SEGUN SOLICITUD 2150 REF: PAGO A COMPAÑIA DE PETROLEOS DE CHILE (COPEC S.A.) POR SUMINISTRO DE GASOLINA ESPECIAL CARGAS DEL 16 AL 29 DE MARZO DE 2017 LIB. 00513012004 LBP-YPFB-UNICOMERCIAL (4030005415/1-2188907)</t>
  </si>
  <si>
    <t>G04331080001</t>
  </si>
  <si>
    <t>COBRO COSTOS DE PAPELERIA SEGUN TRANSFERENCIA DEL EXTERIOR POR ORDEN DE SOCIETE MAGHREB MANAGEMENT INTERNAT REF.: PENALIDADES POR RETRASO RELATIVO AUX LOTS 1 Y 2 EXP. A BOLIVIA LIB. 05132302001 YPFB - OPERACIONES G N R G D</t>
  </si>
  <si>
    <t>J03225120001</t>
  </si>
  <si>
    <t>De: 00099024113 Transferencia en cumplimiento al DS N0913 de 15/06/2011 y el Convenio Intergubernativo de Financiamiento UPRE-CIF-IG/480/2015, suscrito entre la UPRE y el GAM Trigal, Proyecto Construccion Puente Vehicular Muyurina - Trigopampa, correspondiente al pago de la planilla N2, segun la UPR</t>
  </si>
  <si>
    <t>J03225130001</t>
  </si>
  <si>
    <t>De: 00099024113 Transferencia en cumplimiento al DS N0913 de 15/06/2011 y el Convenio Intergubernativo de Financiamiento UPRE-CIF-IG/366/2016, suscrito entre la UPRE y el GAM Pailon, Proyecto Construccion Modulo Educativo Santa Teresita Secundario, correspondiente al pago de la planilla N4, segun la</t>
  </si>
  <si>
    <t>J03225140001</t>
  </si>
  <si>
    <t>De: 00099024113 Transferencia en cumplimiento al DS N0913 de 15/06/2011 y el Convenio Intergubernativo de Financiamiento UPRE-CIF-IG 304/2015, suscrito entre la UPRE y el GAM Villa Charcas, Proyecto Construccion U.E. Nivel Inicial Villa Charcas, correspondiente al pago de la planilla N2, segun la UP</t>
  </si>
  <si>
    <t>J03225150001</t>
  </si>
  <si>
    <t>De: 00099024113 Transferencia en cumplimiento al DS N0913 de 15/06/2011 y el Convenio Interinstitucional de Financiamiento UPRE-CIF-136/2015, suscrito entre la UPRE y el GAM Villa Tunari, Proyecto Construccion Mercado Modelo Villa 14 de Septiembre, correspondiente al pago de la planilla N8, segun l</t>
  </si>
  <si>
    <t>J03225160001</t>
  </si>
  <si>
    <t>De: 00099024113 Transferencia en cumplimiento al DS N0913 de 15/06/2011 y el Convenio Intergubernativo de Financiamiento UPRE-CIF-IG/396/2016, suscrito entre la UPRE y el GAM Betanzos, Proyecto Construccion Unidad Educativa Villa Carmen - Betanzos, correspondiente al pago de la planilla N3, segun la</t>
  </si>
  <si>
    <t>J03225170001</t>
  </si>
  <si>
    <t>De: 00099024113 Transferencia en cumplimiento al DS N0913 de 15/06/2011 y el Convenio Intergubernativo de Financiamiento UPRE-CIF-IG 068/2017, suscrito entre la UPRE y el GAM de Uriondo proyecto Construccion Aulas Multigrado y Bateria de Banos U.E. Sunchuhuayco 27 de Mayo - Juan XXIII, correspondi</t>
  </si>
  <si>
    <t>J03225180001</t>
  </si>
  <si>
    <t>De: 00099024113 Transferencia en cumplimiento al DS N0913 de 15/06/2011 y el Convenio Intergubernativo de Financiamiento UPRE-CIF-IG 069/2017, suscrito entre la UPRE y el GAM de Uriondo proyecto Construccion Tinglado U.E. Virgen del Rosario Calamuchita, correspondiente al primer desembolso equivalen</t>
  </si>
  <si>
    <t>J03225310001</t>
  </si>
  <si>
    <t>De: 00099024113 Transferencia en cumplimiento al DS N0913 de 15/06/2011 y el Convenio Intergubernativo de Financiamiento UPRE-CIF-IG 022/2017, suscrito entre la UPRE y el GAM Palca, Proyecto Construccion Cancha de Cesped Sintetico Comunidad Chinchaya, correspondiente al pago del 20% de anticipo del</t>
  </si>
  <si>
    <t>J03225320001</t>
  </si>
  <si>
    <t>De: 00099024113 Transferencia en cumplimiento al DS N0913 de 15/06/2011 y el Convenio Intergubernativo de Financiamiento UPRE-CIF-IG/568/2016, suscrito entre la UPRE y el GAM Poopo (Villa Poopo), Proyecto Const. Ampliacion Unidad Educativa Jose Flores Belloni Municipio de Popoo, correspondiente al p</t>
  </si>
  <si>
    <t>J03225350001</t>
  </si>
  <si>
    <t>De: 00099024113 Transferencia en cumplimiento al DS N0913 de 15/06/2011 y el Convenio Intergubernativo de Financiamiento UPRE-CIF-IG/100/2015, suscrito entre la UPRE y el GAM Yocalla, Proyecto Construccion Unidad Educativa Fray Jose Antonio Zampa, correspondiente al pago de la planilla N3, segun la</t>
  </si>
  <si>
    <t>J03225360001</t>
  </si>
  <si>
    <t>De: 00099024113 Transferencia en cumplimiento al DS N0913 de 15/06/2011 y el Convenio Intergubernativo de Financiamiento UPRE-CIF-IG/057/2015, suscrito entre la UPRE y el GAM Betanzos, Proyecto Construccion Bloque de Aulas U.E. Santa Ana de Potobamba, correspondiente al pago de la planilla N1, segun</t>
  </si>
  <si>
    <t>J03225370001</t>
  </si>
  <si>
    <t>De: 00099024113 Transferencia en cumplimiento al DS N0913 de 15/06/2011 y el Convenio Intergubernativo de Financiamiento UPRE-CIF-IG/455/2016, suscrito entre la UPRE y el GAM Caiza D, Proyecto Implem. Cancha con Cesped Sintetico (103 x 66) Cantuyo, correspondiente al pago de la planilla N2, segun la</t>
  </si>
  <si>
    <t>G04333900002</t>
  </si>
  <si>
    <t>TRANSFERENCIA DEL EXTERIOR SEGUN SWIFT NO.5845 DE FECHA 27/04/2017 ORDENANTE: BOTSCHAFT DES PLURINATIONALEN STAATES BOLIVIEN-BERLIN REF:DEVOLUCION SALDOS BIOFACH 2017 LIB. 00099021001 TGN-RECURSOS ORDINARIOS (3987)</t>
  </si>
  <si>
    <t>Q08300640002</t>
  </si>
  <si>
    <t>NUMERO DE LIBRETA CUT: Cuenta Unica del Tesoro OPERACIÓN E18 TRANSFERENCIA DEL SISTEMA FINANCIERO POR CUENTA DE TERCEROS A LA CUT Devolucion de pagos CC</t>
  </si>
  <si>
    <t>S08860550001</t>
  </si>
  <si>
    <t>||RESPUESTA DEBITO DEL BANQUERO SEGUN SWIFT NO.5884 DE LA FECHA REF.: COBRO COMISION POR TRANSFERENCIA EUR 16.700.- DEL 29/03/2017 S/G SOLIC.DEL MIN.DE EDUCACION POR PAGO A WAGENINGEN UNIVERSITY (SILVANA QUITON). LIB.00099021001 TGN-RECURSOS ORDINARIOS COMISIONES DEL BANQUERO EQUIV.EUR 16,70</t>
  </si>
  <si>
    <t>S08860550004</t>
  </si>
  <si>
    <t>||RESPUESTA DEBITO DEL BANQUERO SEGUN SWIFT NO.5884 DE LA FECHA REF.: COBRO COMISION POR TRANSFERENCIA EUR 16.700.- DEL 29/03/2017 S/G SOLIC.DEL MIN.DE EDUCACION POR PAGO A WAGENINGEN UNIVERSITY (SILVANA QUITON). LIB.00099021001 TGN-RECURSOS ORDINARIOS COBRO UTILES DE ESCRITORIO</t>
  </si>
  <si>
    <t>S08860600001</t>
  </si>
  <si>
    <t>||RESPUESTA A DEBITO DEL BANQUERO SG SWIFT NO.5885 DE LA FECHA REF: COBRO COMISION EUR 15,00 POR TRANSFERENCIA DE EUR 5.850.- FECHA VALOR 06/03/2017 SG SOL. ADMINISTRADORA BOLIVIANA DE CARRETERAS REF:PAGO SUSCRIPCION GESTIONES 2016-2017. LIBRETA 00291012002 ABC-RECURSOS PROPIOS</t>
  </si>
  <si>
    <t>S08860600004</t>
  </si>
  <si>
    <t>||RESPUESTA A DEBITO DEL BANQUERO SG SWIFT NO.5885 DE LA FECHA REF: COBRO COMISION EUR 15,00 POR TRANSFERENCIA DE EUR 5.850.- FECHA VALOR 06/03/2017 SG SOL. ADMINISTRADORA BOLIVIANA DE CARRETERAS REF:PAGO SUSCRIPCION GESTIONES 2016-2017. CGO.LIBRETA 00291012002 ABC-RECURSOS PROPIOS (UTILES DE ESCRITORIO)</t>
  </si>
  <si>
    <t>S08860680001</t>
  </si>
  <si>
    <t>||RESPUESTA DEBITO DEL BANQUERO SG/ SWIFT 05887 DE LA FECHA REF: COBRO COMISION POR TRANSFERENCIA EUR 15,395,85 DEL 13/04/2017 SG/ SOLICITUD DE DIREMAR REF.: PAGO A/F REPRO VAN DE KAMP BV CARGO LIBRETA NO. 00099021001TGN-RECURSOS ORDINARIOS COMIS. DEL BANQUERO EQUIV. EUR 12,50</t>
  </si>
  <si>
    <t>S08860680004</t>
  </si>
  <si>
    <t>||RESPUESTA DEBITO DEL BANQUERO SG/ SWIFT 05887 DE LA FECHA REF: COBRO COMISION POR TRANSFERENCIA EUR 15,395,85 DEL 13/04/2017 SG/ SOLICITUD DE DIREMAR REF.: PAGO A/F REPRO VAN DE KAMP BV CARGO LIBRETA NO. 00099021001TGN-RECURSOS ORDINARIOS, COBRO UTILES DE ESCRITORIO</t>
  </si>
  <si>
    <t>G04333910001</t>
  </si>
  <si>
    <t>COBRO COSTOS DE PAPELERIA SEGUN TRANSFERENCIA DEL EXTERIOR POR ORDEN DE BOTSCHAFT DES PLURINATIONALEN STAATES BOLIVIEN-BERLIN REF:DEVOLUCION SALDOS BIOFACH 2017 LIB. 00099021001 TGN-RECURSOS ORDINARIOS (3987)</t>
  </si>
  <si>
    <t>G04336300003</t>
  </si>
  <si>
    <t>PROVISION DE FONDOS A SOLICITUD DE YACIMIENTOS PETROLIFEROS FISCALES BOLIVIANOS SEGUN SOLICITUD YPFB-0110-2017 REF: PAGO IDH ENERO 2017 LIB. 00513012007 YPFB - RECURSOS NACIONALIZACIÓN</t>
  </si>
  <si>
    <t>G04336440003</t>
  </si>
  <si>
    <t>PROVISION DE FONDOS A SOLICITUD DE YACIMIENTOS PETROLIFEROS FISCALES BOLIVIANOS SEGUN SOLICITUD YPFB-0117-2017 REF: PAGO REGALIAS TGN ENERO 2017 LIB. 00099021001 TGN YPFB PARTICIPACION 6% PRODUCCIÓN BRUTA DE HIDROCARBUROS BOCA DE POZO</t>
  </si>
  <si>
    <t>G04341780004</t>
  </si>
  <si>
    <t>VENTA DE DIVISAS CON TRANSFERENCIA DE FONDOS A SOLICITUD DE SERVICIO GENERAL DE IDENTIFICACION PERSONAL - SEGIP SEGUN SOLICITUD 2163 REF: ENTREGA DE FONDOS A LA OFICINA DE MADRID - ESPAÑA, PARA PAGO DE COSTO DE VIDA CORRESPONDIENTE AL MES DE ABRIL, SEGUN NOTA 0450/2017, INF. TEC. 0100/2017, CERT.104 LIB. 00340012003 RECAUDACION EXTRANJERIA - C.I. -L.C.</t>
  </si>
  <si>
    <t>G04341790004</t>
  </si>
  <si>
    <t>VENTA DE DIVISAS CON TRANSFERENCIA DE FONDOS A SOLICITUD DE SERVICIO GENERAL DE IDENTIFICACION PERSONAL - SEGIP SEGUN SOLICITUD 2165 REF: ENTREGA DE FONDOS A LA OFICINA DE MADRID - ESPAÑA PARA GASTOS EN BIENES Y SERVICIOS, SEGUN NOTA 15/2017, SOLICITUD 1. LIB. 00340012003 RECAUDACION EXTRANJERIA - C.I. -L.C.</t>
  </si>
  <si>
    <t>G04341800004</t>
  </si>
  <si>
    <t>VENTA DE DIVISAS CON TRANSFERENCIA DE FONDOS A SOLICITUD DE SERVICIO GENERAL DE IDENTIFICACION PERSONAL - SEGIP SEGUN SOLICITUD 2164 REF: ENTREGA DE FONDOS A LA OFICINA DE SAO PAULO - BRASIL, PARA PAGO DE COSTO DE VIDA CORRESPONDIENTE AL MES DE ABRIL, SEGUN NOTA 0450/2017, INF. TEC. 0100/2017, CERT. LIB. 00340012003 RECAUDACION EXTRANJERIA - C.I. -L.C.</t>
  </si>
  <si>
    <t>G04341830004</t>
  </si>
  <si>
    <t>VENTA DE DIVISAS CON TRANSFERENCIA DE FONDOS A SOLICITUD DE SERVICIO GENERAL DE IDENTIFICACION PERSONAL - SEGIP SEGUN SOLICITUD 2161 REF: ENTREGA DE FONDOS A LA OFICINA DE BUENOS AIRES - ARGENTINA, PARA PAGO DE COSTO DE VIDA CORRESPONDIENTE AL MES DE ABRIL, SEGUN NOTA 0450/2017, INF. TEC. 0100/2017, LIB. 00340012003 RECAUDACION EXTRANJERIA - C.I. -L.C.</t>
  </si>
  <si>
    <t>G04341840004</t>
  </si>
  <si>
    <t>VENTA DE DIVISAS CON TRANSFERENCIA DE FONDOS A SOLICITUD DE SERVICIO GENERAL DE IDENTIFICACION PERSONAL - SEGIP SEGUN SOLICITUD 2160 REF: ENTREGA DE FONDOS A LA OFICINA DE CALAMA - CHILE, PARA PAGO DE COSTO DE VIDA CORRESPONDIENTE AL MES DE ABRIL, SEGUN NOTA 0450/2017, INF. TEC. 0100/2017, CERT.1044 LIB. 00340012003 RECAUDACION EXTRANJERIA - C.I. -L.C.</t>
  </si>
  <si>
    <t>G04341850004</t>
  </si>
  <si>
    <t>VENTA DE DIVISAS CON TRANSFERENCIA DE FONDOS A SOLICITUD DE SERVICIO GENERAL DE IDENTIFICACION PERSONAL - SEGIP SEGUN SOLICITUD 2159 REF: ENTREGA DE FONDOS A LA OFICINA DE MADRID - ESPAÑA PARA GASTOS EN BIENES Y SERVICIOS, SEGUN NOTA 15/2017, SOLICITUD 1. LIB. 00340012003 RECAUDACION EXTRANJERIA - C.I. -L.C.</t>
  </si>
  <si>
    <t>G04341860004</t>
  </si>
  <si>
    <t>VENTA DE DIVISAS CON TRANSFERENCIA DE FONDOS A SOLICITUD DE SERVICIO GENERAL DE IDENTIFICACION PERSONAL - SEGIP SEGUN SOLICITUD 2158 REF: ENTREGA DE FONDOS A LA OFICINA DE WASHINGTON - EEUU, PARA PAGO DE COSTO DE VIDA CORRESPONDIENTE AL MES DE ABRIL, SEGUN NOTA 0450/2017, INF. TEC. 0100/2017, CERT.1 LIB. 00340012003 RECAUDACION EXTRANJERIA - C.I. -L.C.</t>
  </si>
  <si>
    <t>G04341900004</t>
  </si>
  <si>
    <t>VENTA DE DIVISAS CON TRANSFERENCIA DE FONDOS A SOLICITUD DE MINISTERIO DE RELACIONES EXTERIORES SEGUN SOLICITUD 2155 REF: REMESA ADICONAL PARA EL PAGO DE APOYO LOGISTICO DE LA EMBAJADA EN COLOMBIA EN EL ENCUENTRO EMPRESARIAL ANDINO DE NACIONES EN ARMENIA, S/G GM-DGAA-UFI-CF-IN-132/2017 LIB. 00099021001 TGN-RECURSOS ORDINARIOS (3987)</t>
  </si>
  <si>
    <t>G04341910006</t>
  </si>
  <si>
    <t>VENTA DE DIVISAS CON TRANSFERENCIA DE FONDOS A SOLICITUD DE MINISTERIO DE RELACIONES EXTERIORES SEGUN SOLICITUD 2154 REF: REMESA ADICIONAL PARA LAS EMBAJADAS EN MEXICO, PERU Y RUSIA PARA EL CUMPLIMIENTO DE LOS OBJETIVOS TRASADOS PARA LA GESTION, INSTALACION DE CERCADO ELECTRONICO E IMPRESION DE LIBR LIB. 00099021001 TGN-RECURSOS ORDINARIOS (3987)</t>
  </si>
  <si>
    <t>G04343160001</t>
  </si>
  <si>
    <t>G04343180001</t>
  </si>
  <si>
    <t>COBRO COSTOS DE PAPELERIA SEGUN TRANSFERENCIA DEL EXTERIOR POR ORDEN DE BONA FIDE DISTRIBUIDORA IMPORTADOR REF.INV 127 2017 LIB. 00513062001 YPFB-OPERACIONES PLANTA DE SEPARACION DE LIQUIDOS RIO GRANDE</t>
  </si>
  <si>
    <t>G04343200001</t>
  </si>
  <si>
    <t>G04344650003</t>
  </si>
  <si>
    <t>TRANSFERENCIA RECIBIDA DEL EXTERIOR SEGÚN MENSAJES SWIFT Nos. 05876-05864 (REM.EXT.) DE FECHA 27-04-2017 POR DESEMBOLSO DE CAF PRÉSTAMO CFA008340 CONST.DOBLEVIA MONTERO-CRISTAL LIBRETA N° 00291012002 ABC-RECURSOS PROPIOS REF.: UTILES DE ESCRITORIO</t>
  </si>
  <si>
    <t>G04344670001</t>
  </si>
  <si>
    <t>COBRO COSTOS DE PAPELERIA SEGUN TRANSFERENCIA DEL EXTERIOR POR ORDEN DE BONA FIDE DISTRIBUIDORA, IMPORTADOR REF.: INV.127/2017 LIB. 00513062001 YPFB-OPERACIONES PLANTA DE SEPARACION DE LIQUIDOS RIO GRANDE</t>
  </si>
  <si>
    <t>J03226170002</t>
  </si>
  <si>
    <t>A:00099021001 DEVOLUCION RETENCION DE DESCUENTOS EFECTUADOS POR CONVENIOS DE COMPENSACION DE COTIZACIONES CON SEGUROS PROVIDA S.A., CORRESPONDIENTE AL MES DE FEBRERO/2017 Y AGUINALDO 2016. S/G. CITE SENASIR UAF-TTES 0026/2017.</t>
  </si>
  <si>
    <t>J03226180002</t>
  </si>
  <si>
    <t>A:00099021001 DEVOLUCION RETENCION DE DESCUENTOS EFECTUADOS POR CONVENIOS DE COMPENSACION DE COTIZACIONES CON LA VITALICIA SEGUROS Y REASEGUROS DE VIDA S.A., CORRESPONDIENTE AL MES DE FEBRERO/2017 Y AGUINALDO 2015 AL 2016. S/G. CITE SENASIR UAF-TTES 0027/2017.</t>
  </si>
  <si>
    <t>J03226190002</t>
  </si>
  <si>
    <t>A:00099021001 DEVOLUCION RETENCION DE DESCUENTOS EFECTUADOS POR CONVENIOS DE COMPENSACION DE COTIZACIONES CON FUTURO DE BOLIVIA AFP S.A., CORRESPONDIENTE AL MES DE FEBRERO/2017 Y AGUINALDO 2010 AL 2016. S/G. CITE SENASIR UAF-TTES 0028/2017.</t>
  </si>
  <si>
    <t>J03226200002</t>
  </si>
  <si>
    <t>A:00099021001 DEVOLUCION RETENCION DE DESCUENTOS EFECTUADOS POR CONVENIOS DE COMPENSACION DE COTIZACIONES CON BBVA PREVISION S.A. AFP, CORRESPONDIENTE AL MES DE FEBRERO/2017 Y AGUINALDO 2009 AL 2016. S/G. CITE SENASIR UAF-TTES 0029/2017.</t>
  </si>
  <si>
    <t>J03226210002</t>
  </si>
  <si>
    <t>A:00099021001 DEVOLUCION RETENCION DE DESCUENTOS EFECTUADOS POR COBROS Y PAGOS INDEBIDOS, CORRESPONDIENTE AL MES DE MARZO/2017. S/G. CITE SENASIR UAF-TTES 0030/2017.</t>
  </si>
  <si>
    <t>J03226220002</t>
  </si>
  <si>
    <t>A:00099021001 DEVOLUCION RETENCION DE DESCUENTOS EFECTUADOS POR RECUPERACION DEL P.R.A. (PAGO DE REPARTO ANTICIPADO), CORRESPONDIENTE AL MES DE MARZO/2017. S/G. CITE SENASIR UAF-TTES 0031/2017.</t>
  </si>
  <si>
    <t>J03226750002</t>
  </si>
  <si>
    <t>A:00099021001 Transferencia por reembolso de Subsidios por Incapacidad Temporal de acuerdo a las notas CITE: DGAA/URH No 0030/2017 del Ministerio de Gobierno, MEFP/VTCP/DGPOT/UAIS/No 2226/2017 e INF. MEFP/VTCP/DGPOT/UAIS/No 79/2017</t>
  </si>
  <si>
    <t>J03226760002</t>
  </si>
  <si>
    <t>A:00015011101 Transferencia por reembolso de Subsidios por Incapacidad Temporal de acuerdo a las notas CITE: DGAA/URH No 0030/2017 del Ministerio de Gobierno, MEFP/VTCP/DGPOT/UAIS/No 2226/2017 e INF. MEFP/VTCP/DGPOT/UAIS/No 79/2017</t>
  </si>
  <si>
    <t>J03226770002</t>
  </si>
  <si>
    <t>A:00290014101 Transferencia por concepto de reembolso de subsidios por incapacidad temporal de acuerdo a las notas CITE: SIN/GAF/DRF/NOT/00669/2017, MEFP/VTCP/DGPOT/UAIS/No. 2276/2017 e INFORME MEFP/VTCP/DGPOT/UAIS/No 84/2017</t>
  </si>
  <si>
    <t>Q08304970002</t>
  </si>
  <si>
    <t>NUMERO DE LIBRETA CUT: 00272028001 OPERACIÓN E18 TRANSFERENCIA DEL SISTEMA FINANCIERO POR CUENTA DE TERCEROS A LA CUT DIRECCION DEPARTAMENTAL DE EDUCACION DE BENI</t>
  </si>
  <si>
    <t>Q08306660002</t>
  </si>
  <si>
    <t>NÚMERO DE LIBRETA CUT: 99031009.00 OPERACIÓN T01 TRANSFERENCIA DE FONDOS A LA CUT - TESORO DIRECTO DE BANCO UNION S.A. A CUENTA UNICA DEL TESORO CON NUMERO DE SOLICITUD = 1764026 Y NUMERO CORRELATIVO = 91320028042017720 TRANSFERENCIA POR OPERACIONES DE VE</t>
  </si>
  <si>
    <t>S08861960002</t>
  </si>
  <si>
    <t>||TRANSFERENCIA DE FONDOS A LA CUT LIBRETA N° 00574019202 DE LA EMPRESA SEDEM  PARA LACTEOSBOL IMPLEMENTACIÓN DE UNA PLANTA PROCESADORA DE LÁCTEOS EN EL DEPARTAMENTO DEL BENI POR CONCEPTO DE TERCER DESEMBOLSO SEGÚN NOTA CITE: BDP/GOP/CART/1768/2017 DE 26/04/17 LIBRETA N° 00574019202 EMPRESA SEDEMPARA LACTEOSBOL IMPLEMENTACIÓN PLANTA PROCESADORA LÁCTEOS BENI</t>
  </si>
  <si>
    <t>S08862020002</t>
  </si>
  <si>
    <t>||TRANSFERENCIA DE FONDOS A LA CUT LIBRETA N° 00574019203 DE LA EMPRESA SEDEM  PARA LACTEOSBOL IMPLEMENTACIÓN DE UNA PLANTA PROCESADORA DE LÁCTEOS EN EL DEPARTAMENTO DE COCHABAMBA POR CONCEPTO DE PRIMER DESEMBOLSO SEGÚN NOTA CITE: BDP/GOP/CART/1769/2017 DE 26/04/17 LIBRETA N° 00574019203 EMPRESA SEDEMPARA LACTEOSBOL IMPLEMENTACIÓN PLANTA PROCESADORA LÁCTEOS CBBA</t>
  </si>
  <si>
    <t>S08863590002</t>
  </si>
  <si>
    <t>'TRANSFERENCIA DE FONDOS DE DPTOS.DE ENCAJE LEGAL DEL SISTEMA FINANCIERO A DPTOS.CTES.DEL SECTOR PUBLICO S/G CITE' BUN/CONLPZ/008/2017||DE LA FECHA (HRE-TSO-2167), PAGO TASA DE CONTRAPRESTACION G-2016. A SOLICITUD FERROVIARIA ORIENTAL S.A., LIBRETA 00099021001 RECURSOS ORDINARIOS; BUN.</t>
  </si>
  <si>
    <t>S08863620002</t>
  </si>
  <si>
    <t>'TRANSFERENCIA DE FONDOS DE DPTOS.DE ENCAJE LEGAL DEL SISTEMA FINANCIERO A DPTOS.CTES.DEL SECTOR PUBLICO S/G CITE' BUN/CONLPZ/007/2017||DE LA FECHA (HRE-TSO-2166), PAGO TASA DE CONTRAPRESTACION G-2016. A SOLICITUD FERROVIARIA ORIENTAL S.A., LIBRETA 00099021001 RECURSOS ORDINARIOS; BUN.</t>
  </si>
  <si>
    <t>S08863870002</t>
  </si>
  <si>
    <t>TRANSFERENCIA DE FONDOS DE DPTOS.DE ENCAJE LEGAL DEL SISTEMA FINANCIERO A DPTOS.CTES.DEL SECTOR PUBLICO S/G CITE' BUN/CONLPZ/009/2017||DE LA FECHA (HRE-TSO-2168), PAGO TASA DE CONTRAPRESTACION G-2016. A SOLICITUD FERROVIARIA ORIENTAL S.A., LIBRETA 00099021001 RECURSOS ORDINARIOS; BUN.</t>
  </si>
  <si>
    <t>T03685630001</t>
  </si>
  <si>
    <t>T03685650001</t>
  </si>
  <si>
    <t>T03685670001</t>
  </si>
  <si>
    <t>T03685690001</t>
  </si>
  <si>
    <t>T03685710001</t>
  </si>
  <si>
    <t>T03685730001</t>
  </si>
  <si>
    <t>T03685750001</t>
  </si>
  <si>
    <t>T03685770001</t>
  </si>
  <si>
    <t>T03685790001</t>
  </si>
  <si>
    <t>T03685810001</t>
  </si>
  <si>
    <t>T03685830001</t>
  </si>
  <si>
    <t>T03685850001</t>
  </si>
  <si>
    <t>T03685870001</t>
  </si>
  <si>
    <t>T03685890001</t>
  </si>
  <si>
    <t>T03685910001</t>
  </si>
  <si>
    <t>T03685930001</t>
  </si>
  <si>
    <t>T03685950001</t>
  </si>
  <si>
    <t>T03685970001</t>
  </si>
  <si>
    <t>T03685990001</t>
  </si>
  <si>
    <t>T03686010001</t>
  </si>
  <si>
    <t>T03686030001</t>
  </si>
  <si>
    <t>T03686050001</t>
  </si>
  <si>
    <t>T03686070001</t>
  </si>
  <si>
    <t>T03686090001</t>
  </si>
  <si>
    <t>T03686110001</t>
  </si>
  <si>
    <t>T03686130001</t>
  </si>
  <si>
    <t>T03686150001</t>
  </si>
  <si>
    <t>T03686170001</t>
  </si>
  <si>
    <t>T03686190001</t>
  </si>
  <si>
    <t>T03686210001</t>
  </si>
  <si>
    <t>T03686230001</t>
  </si>
  <si>
    <t>T03686250001</t>
  </si>
  <si>
    <t>T03686270001</t>
  </si>
  <si>
    <t>T03686290001</t>
  </si>
  <si>
    <t>T03684340001</t>
  </si>
  <si>
    <t>T03684360001</t>
  </si>
  <si>
    <t>T03684380001</t>
  </si>
  <si>
    <t>T03684400001</t>
  </si>
  <si>
    <t>T03684420001</t>
  </si>
  <si>
    <t>T03684440001</t>
  </si>
  <si>
    <t>T03684460001</t>
  </si>
  <si>
    <t>T03684480001</t>
  </si>
  <si>
    <t>T03684500001</t>
  </si>
  <si>
    <t>T03684520001</t>
  </si>
  <si>
    <t>T03684540001</t>
  </si>
  <si>
    <t>T03684560001</t>
  </si>
  <si>
    <t>T03684580001</t>
  </si>
  <si>
    <t>T03684600001</t>
  </si>
  <si>
    <t>T03684620001</t>
  </si>
  <si>
    <t>T03684640001</t>
  </si>
  <si>
    <t>T03684660001</t>
  </si>
  <si>
    <t>T03684680001</t>
  </si>
  <si>
    <t>T03684700001</t>
  </si>
  <si>
    <t>T03684720001</t>
  </si>
  <si>
    <t>T03684740001</t>
  </si>
  <si>
    <t>T03684760001</t>
  </si>
  <si>
    <t>T03684780001</t>
  </si>
  <si>
    <t>T03684800001</t>
  </si>
  <si>
    <t>T03684820001</t>
  </si>
  <si>
    <t>T03684840001</t>
  </si>
  <si>
    <t>T03684860001</t>
  </si>
  <si>
    <t>T03684880001</t>
  </si>
  <si>
    <t>T03684900001</t>
  </si>
  <si>
    <t>T03684920001</t>
  </si>
  <si>
    <t>T03684940001</t>
  </si>
  <si>
    <t>T03684960001</t>
  </si>
  <si>
    <t>T03684980001</t>
  </si>
  <si>
    <t>T03685000001</t>
  </si>
  <si>
    <t>T03685020001</t>
  </si>
  <si>
    <t>T03685040001</t>
  </si>
  <si>
    <t>T03685060001</t>
  </si>
  <si>
    <t>T03685080001</t>
  </si>
  <si>
    <t>T03685100001</t>
  </si>
  <si>
    <t>T03685120001</t>
  </si>
  <si>
    <t>T03685150001</t>
  </si>
  <si>
    <t>T03685170001</t>
  </si>
  <si>
    <t>T03685190001</t>
  </si>
  <si>
    <t>T03685210001</t>
  </si>
  <si>
    <t>T03685230001</t>
  </si>
  <si>
    <t>T03685250001</t>
  </si>
  <si>
    <t>T03685270001</t>
  </si>
  <si>
    <t>T03685290001</t>
  </si>
  <si>
    <t>T03685310001</t>
  </si>
  <si>
    <t>T03685330001</t>
  </si>
  <si>
    <t>T03685350001</t>
  </si>
  <si>
    <t>T03685370001</t>
  </si>
  <si>
    <t>T03685390001</t>
  </si>
  <si>
    <t>T03685410001</t>
  </si>
  <si>
    <t>T03685430001</t>
  </si>
  <si>
    <t>T03685450001</t>
  </si>
  <si>
    <t>T03685470001</t>
  </si>
  <si>
    <t>T03685490001</t>
  </si>
  <si>
    <t>T03685510001</t>
  </si>
  <si>
    <t>T03685530001</t>
  </si>
  <si>
    <t>T03685550001</t>
  </si>
  <si>
    <t>T03685570001</t>
  </si>
  <si>
    <t>T03685590001</t>
  </si>
  <si>
    <t>T03685610001</t>
  </si>
  <si>
    <t>J03226800001</t>
  </si>
  <si>
    <t>De: 00099024113 Transferencia en cumplimiento al DS N0913 de 15/06/2011 y el Convenio Interinstitucional de Financiamiento UPRE-CIF-148/2015, suscrito entre la UPRE y el GAM Padcaya, Proyecto Construccion Puesto de Salud El Limal, correspondiente al pago de la planilla N3 de cierre, segun la UPRE.</t>
  </si>
  <si>
    <t>J03226810001</t>
  </si>
  <si>
    <t>De: 00099024113 Transferencia en cumplimiento al DS N0913 de 15/06/2011 y el Convenio Intergubernativo de Financiamiento UPRE-CIF-IG/029/2015, suscrito entre la UPRE y el GAM San Pedro, Proyecto Construccion Polifuncional Graderia y Tinglado Comunidad Fortaleza del Orthon, correspondiente al pago d</t>
  </si>
  <si>
    <t>J03226820001</t>
  </si>
  <si>
    <t>De: 00099024113 Transferencia en cumplimiento al DS N0913 de 15/06/2011 y el Convenio Interinstitucional de Financiamiento UPRE-CIF-677/2014, suscrito entre la UPRE y el GAM Taraco, Proyecto Construccion Palacio Consistorial Taraco, correspondiente al pago de la planilla N4 de cierre, segun la UPRE.</t>
  </si>
  <si>
    <t>J03226830001</t>
  </si>
  <si>
    <t>De: 00099024113 Transferencia en cumplimiento al DS N0913 de 15/06/2011 y el Convenio Interinstitucional de Financiamiento UPRE-CIF-153/2014, suscrito entre la UPRE y el GAM Catacora, Proyecto Construccion de 4 Aulas, Bateria Sanitaria y Vivienda para 6 Maestros U.E. Parachi - Catacora, correspondie</t>
  </si>
  <si>
    <t>J03226840001</t>
  </si>
  <si>
    <t>De: 00099024113 Transferencia en cumplimiento al DS N0913 de 15/06/2011 y el Convenio Intergubernativo de Financiamiento UPRE-CIF-IG/003/2015, suscrito entre la UPRE y el GAM Bella Flor, Proyecto Construccion Polifuncional con Tinglado y Graderia Comunidad Campo Ana Castanera, correspondiente al pag</t>
  </si>
  <si>
    <t>J03226850001</t>
  </si>
  <si>
    <t>De: 00099024113 Transferencia en cumplimiento al DS N0913 de 15/06/2011 y el Convenio Interinstitucional de Financiamiento UPRE-CIF-0982/2013, suscrito entre la UPRE y el GAM Combaya, Proyecto Construccion Coliseo Cerrado San Pedro de Sorejaya - Combaya, correspondiente al pago de la planilla N4 de</t>
  </si>
  <si>
    <t>J03226860001</t>
  </si>
  <si>
    <t>De: 00099024113 Transferencia en cumplimiento al DS N0913 de 15/06/2011 y el Convenio Interinstitucional de Financiamiento UPRE-CIF-1172/2013, suscrito entre la UPRE y la Universidad Nacional Siglo XX, Proyecto Construccion Edifico Academico, Extension de la Universidad Nacional Siglo XX en el Mun</t>
  </si>
  <si>
    <t>J03226870001</t>
  </si>
  <si>
    <t>De: 00099024113 Transferencia en cumplimiento al DS N0913 de 15/06/2011 y el Convenio Interinstitucional de Financiamiento UPRE-CIF-141/2015, suscrito entre la UPRE y el GAM San Lorenzo, Proyecto Construccion Asfaltado Canasmoro, correspondiente al pago de la planilla N10, segun la UPRE.</t>
  </si>
  <si>
    <t>J03226880001</t>
  </si>
  <si>
    <t>De: 00099024113 Transferencia en cumplimiento al DS N0913 de 15/06/2011 y el Convenio Intergubernativo de Financiamiento UPRE-CIF-IG/308/2015, suscrito entre la UPRE y el GAM Padcaya, Proyecto Construccion Cancha Deportiva con Cesped Sintetico Padcaya, correspondiente al pago de la planilla N3, segu</t>
  </si>
  <si>
    <t>J03227000001</t>
  </si>
  <si>
    <t>De: 00099024113 Transferencia en cumplimiento al DS N0913 de 15/06/2011 y el Convenio Intergubernativo de Financiamiento UPRE-CIF-IG/257/2016, suscrito entre la UPRE y el GAM Tacachi, Proyecto Const. 4 Aulas U.E. Charagosi, correspondiente al pago de la planilla N2 de cierre, segun la UPRE.</t>
  </si>
  <si>
    <t>J03227010001</t>
  </si>
  <si>
    <t>De: 00099024113 Transferencia en cumplimiento al DS N0913 de 15/06/2011 y el Convenio Intergubernativo de Financiamiento UPRE-CIF-IG/256/2016, suscrito entre la UPRE y el GAM Tacachi, Proyecto Const. Tinglado, Graderias y Cancha Polifuncional U.E. Charagosi, correspondiente al pago de la planilla N2</t>
  </si>
  <si>
    <t>J03227020001</t>
  </si>
  <si>
    <t>De: 00099024113 Transferencia en cumplimiento al DS N0913 de 15/06/2011 y el Convenio Intergubernativo de Financiamiento UPRE-CIF-IG 567/2016, suscrito entre la UPRE y el GAM El Puente, Proyecto Construccion Unidad Educativa 12 de Abril Septapas Fase III, correspondiente al pago del 20% de anticipo</t>
  </si>
  <si>
    <t>J03227030001</t>
  </si>
  <si>
    <t>De: 00099024113 Transferencia en cumplimiento al DS N0913 de 15/06/2011 y el Convenio Intergubernativo de Financiamiento UPRE-CIF-IG 566/2016, suscrito entre la UPRE y el GAM El Puente, Proyecto Construccion Cocina Comedor y Deposito Unidad Educativa Tarija Alta Gracia, correspondiente al pago del</t>
  </si>
  <si>
    <t>J03227040001</t>
  </si>
  <si>
    <t>De: 00099024113 Transferencia en cumplimiento al DS N0913 de 15/06/2011 y el Convenio Intergubernativo de Financiamiento UPRE-CIF-IG 056/2017, suscrito entre la UPRE y el GAM Colomi, Proyecto Construccion Puente Vehicular Villa Naranjos D-4, correspondiente al pago del 20% de anticipo del monto fina</t>
  </si>
  <si>
    <t>J03227050001</t>
  </si>
  <si>
    <t>De: 00099024113 Transferencia en cumplimiento al DS N0913 de 15/06/2011 y el Convenio Intergubernativo de Financiamiento UPRE-CIF-IG 053/2017, suscrito entre la UPRE y el GAM Entre Rios, Proyecto Construccion Aulas, Tinglado y Graderias U.E. Alvaro Garcia Linera, correspondiente al pago del 20% de a</t>
  </si>
  <si>
    <t>J03227060001</t>
  </si>
  <si>
    <t>De: 00099024113 Transferencia en cumplimiento al DS N0913 de 15/06/2011 y el Convenio Intergubernativo de Financiamiento UPRE-CIF-IG 054/2017, suscrito entre la UPRE y el GAM Padcaya, Proyecto Construccion Unidad Educativa Oscar Hiza Bastias La Mamora, correspondiente al pago del 20% de anticipo de</t>
  </si>
  <si>
    <t>J03227070001</t>
  </si>
  <si>
    <t>De: 00099024113 Transferencia en cumplimiento al DS N0913 de 15/06/2011 y el Convenio Interinstitucional de Financiamiento UPRE-CIF-1258/2013, suscrito entre la UPRE y el GAM Concepcion, Proyecto Construccion Matadero Municipal de Concepcion, correspondiente al pago de la planilla N4 de avance y cie</t>
  </si>
  <si>
    <t>J03227080001</t>
  </si>
  <si>
    <t>De: 00099024113 Transferencia en cumplimiento al DS N0913 de 15/06/2011 y el Convenio Intergubernativo de Financiamiento UPRE-CIF-IG/470/2015, suscrito entre la UPRE y el GAM Santiago de Huayllamarca, Proyecto Construccion Tinglado Unidad Educativa Angel Loayza Luna, correspondiente al pago de la de</t>
  </si>
  <si>
    <t>J03227090001</t>
  </si>
  <si>
    <t>De: 00099024113 Transferencia en cumplimiento al DS N0913 de 15/06/2011 y el Convenio Intergubernativo de Financiamiento UPRE-CIF-IG/035/2015, suscrito entre la UPRE y el GAM Santos Mercado, Proyecto Const. Tinglado Metalico U.E. 21 de mayo, correspondiente al pago de la planilla N1, segun la UPRE.</t>
  </si>
  <si>
    <t>J03227100001</t>
  </si>
  <si>
    <t>De: 00099024113 Transferencia en cumplimiento al DS N0913 de 15/06/2011 y el Convenio Intergubernativo de Financiamiento UPRE-CIF-IG 167/2016, suscrito entre la UPRE y el GAM Tacacoma, Proyecto Construccion de Aulas Unidad Educativa Chumisa, correspondiente al pago de la planilla N4 de cierre, segun</t>
  </si>
  <si>
    <t>J03227110001</t>
  </si>
  <si>
    <t>De: 00099024113 Transferencia en cumplimiento al DS N0913 de 15/06/2011 y el Convenio Interinstitucional de Financiamiento UPRE-CIF-008/2015, suscrito entre la UPRE y el GAM Oruro, Proyecto Construccion Unidad Educativa Guido Villagomez, correspondiente al pago de la planilla N3, segun la UPRE.</t>
  </si>
  <si>
    <t>J03227140001</t>
  </si>
  <si>
    <t>De: 00099024113 Transferencia en cumplimiento al DS N0913 de 15/06/2011 y el Convenio Intergubernativo de Financiamiento UPRE-CIF-IG/507/2015, suscrito entre la UPRE y el GAM Gral. Juan Jose Perez (Charazani), Proyecto Construccion Tinglado Comunidad Pauje Pata, correspondiente al pago de la planill</t>
  </si>
  <si>
    <t>S08862800001</t>
  </si>
  <si>
    <t>||REGISTRO COBRO COMISION AMPLIACION DE VALIDEZ 0.15% S/USD 103.200.- X 31 DIAS, COMISION ENMIENDA BS 220.- EMISION CBTE. CONTABLE BS 50.- S/G NOTA CAESS/DIR/N° 194/2017 ADJUNTO DE LA FECHA. CGO.LIB.N°00249012001 LBP-CEASS-CEN ABASTECIMIENTO Y SUM DE SALUD REF.: COM.ENMEINDA 3 LC I-2017-005</t>
  </si>
  <si>
    <t>S08863250001</t>
  </si>
  <si>
    <t>'COBRO POR´||AMPLIACION DE VALIDEZ 0.15% S/USD 145.140.- X 31 DIAS, SEGUN NOTA YPFB/GCIL: 541 DPO:385/2017 ADJUNTA REF.: CARTA DE CREDITO I-2016-036. CGO.LIB.N°00513012004 LBP-YPFB UNICOMERCIAL REF.COM.AMP VALIDEZ LC I-2016-036</t>
  </si>
  <si>
    <t>S08863330001</t>
  </si>
  <si>
    <t>||COBRO POR BS50 EMISION DE CBTE. CONTABLE, REEMB. GASTOS DE COMUNICACIÓN BS220.- , AMPLIACIÓN DE VALIDEZ 0,15% S/USD 130.000. POR 61 DIAS SEGÚN NOTA YPFB/GCIL:540 DPO:384/2017 CARTA DE CREDITO I-2016-046 LIB. 00513012004 LPB - YPFB UNICOMERCIAL REF.: I-2016-048</t>
  </si>
  <si>
    <t>S08863940003</t>
  </si>
  <si>
    <t>||TRANSFERENCIA DE FONDOS S/G. MENSAJE SWIFT NRO. 05967 DE LA FECHA. (SECTOR PUBLICO). DEBITO DE LA LIBRETA 00117012001 DGAC, REPOSICION UTILES DE ESCRITORIO.</t>
  </si>
  <si>
    <t>S08864030003</t>
  </si>
  <si>
    <t>||TRANSFERENCIA DE FONDOS S/G. MENSAJES SWIFT NROS. 05966 Y 05950 DE LA FECHA. (SECTOR PUBLICO). DEBITO DE LA LIBRETA 00117012001 DGAC, REPOSICION UTILES DE ESCRITORIO.</t>
  </si>
  <si>
    <t>S08864480004</t>
  </si>
  <si>
    <t>TRANSFERENCIA DE FONDOS||S/G. NOTA CITE: MH/VTCP/DGT/UO/OB NO.1844/2008 DE F.21-10-2008 DEL MIN.DE HACIENDA S/G. DETALLE ADJUNTO. DEBITO DE LA LIBRETA NO.00990201001, REPOSICION UTILES DE ESCRITORIO.</t>
  </si>
  <si>
    <t>T03684200001</t>
  </si>
  <si>
    <t>T03684220001</t>
  </si>
  <si>
    <t>T03684240001</t>
  </si>
  <si>
    <t>T03684260001</t>
  </si>
  <si>
    <t>T03684280001</t>
  </si>
  <si>
    <t>T03684300001</t>
  </si>
  <si>
    <t>T03684320001</t>
  </si>
  <si>
    <t>G04345680004</t>
  </si>
  <si>
    <t>VENTA DE DIVISAS CON TRANSFERENCIA DE FONDOS A SOLICITUD DE VICEPRESIDENCIA DEL ESTADO SEGUN SOLICITUD 2153 REF: PAGO A DIEGO DEL VILLAR, POR LA ENTREGA DE SU PRODUCTO ÚNICO DE: "ESTUDIO INTRODUCTORIO PARA LA OBRA NO. 4 DE LA BIBLIOTECA DEL BICENTENARIO DE BOLIVIA, SEGUN CONTRATO DE ADHESIÓN Y DOCUM LIB. 00099021001 TGN-RECURSOS ORDINARIOS (3987) POR DIFERENCIAL CAMBIARIO</t>
  </si>
  <si>
    <t>G04345680005</t>
  </si>
  <si>
    <t>VENTA DE DIVISAS CON TRANSFERENCIA DE FONDOS A SOLICITUD DE VICEPRESIDENCIA DEL ESTADO SEGUN SOLICITUD 2153 REF: PAGO A DIEGO DEL VILLAR, POR LA ENTREGA DE SU PRODUCTO ÚNICO DE: "ESTUDIO INTRODUCTORIO PARA LA OBRA NO. 4 DE LA BIBLIOTECA DEL BICENTENARIO DE BOLIVIA, SEGUN CONTRATO DE ADHESIÓN Y DOCUM LIB. 00099021001 TGN-RECURSOS ORDINARIOS (3987)</t>
  </si>
  <si>
    <t>G04348540003</t>
  </si>
  <si>
    <t>PROVISION DE FONDOS A SOLICITUD DE YACIMIENTOS PETROLIFEROS FISCALES BOLIVIANOS SEGUN SOLICITUD YPFB-0122-2017 REF: PAGO SERVICIO DE TRANSPORTE DE GAS NATURAL MI FIRME SCD A YPFB TRANSPORTE SA MARZO 2017 LIB. 00513012007 YPFB - RECURSOS NACIONALIZACIÓN</t>
  </si>
  <si>
    <t>G04348610003</t>
  </si>
  <si>
    <t>PROVISION DE FONDOS A SOLICITUD DE YACIMIENTOS PETROLIFEROS FISCALES BOLIVIANOS SEGUN SOLICITUD YPFB-0125-2017 REF: PAGO SERVICIO TRANSPORTE DE GAS NATURAL ME AMBAR A GASTRANSBOLIVIANO MARZO 2017 LIB. 00513012007 YPFB - RECURSOS NACIONALIZACIÓN</t>
  </si>
  <si>
    <t>G04348640003</t>
  </si>
  <si>
    <t>PROVISION DE FONDOS A SOLICITUD DE YACIMIENTOS PETROLIFEROS FISCALES BOLIVIANOS SEGUN SOLICITUD YPFB-0124-2017 REF: PAGO SERVICIO TRANSPORTE GAS NATURAL A GASORIENTEBOLIVIANO LTDA MARZO 2017 LIB. 00513012007 YPFB - RECURSOS NACIONALIZACIÓN</t>
  </si>
  <si>
    <t>G04350150001</t>
  </si>
  <si>
    <t>COBRO COSTOS DE PAPELERIA SEGUN TRANSFERENCIA DEL EXTERIOR POR ORDEN DE LLAMA GAS SA REF.: PAGO FACTURAS 80 Y 81 LIB. 00513062001 YPFB-OPERACIONES PLANTA DE SEPARACION DE LIQUIDOS RIO GRANDE</t>
  </si>
  <si>
    <t>G04353400003</t>
  </si>
  <si>
    <t>PAGO A PRIV PRÉSTAMO US29731QAA58 VCTO. 29-abr-2017 POR CUENTA DE TGN , NTI. 009248 VALOR 28-abr-2017 INTERESES USD 12.187.500,00 CTA. 3987 CUENTA UNICA DEL TESORO-3987 LIB. 00099021001 REF.: COMISIONES BANCARIAS</t>
  </si>
  <si>
    <t>G04353410004</t>
  </si>
  <si>
    <t>VENTA DE DIVISAS CON TRANSFERENCIA DE FONDOS A SOLICITUD DE MINISTERIO DE LA PRESIDENCIA SEGUN SOLICITUD 2170 REF: DIVISAS USD 389.50 TRANSFERENCIA A GOGO BUSINESS AVIATION POR SERVICIO TELEFONIA SATELITAL DE LA AERONAVE FAB 002 FEBRERO Y MARZO 2017, A LA CTA 103690172665 US BANK. LIB. 00099021001 TGN-RECURSOS ORDINARIOS (3987)</t>
  </si>
  <si>
    <t>G04353450004</t>
  </si>
  <si>
    <t>VENTA DE DIVISAS CON TRANSFERENCIA DE FONDOS A SOLICITUD DE SERVICIO DESARROLLO EMPRESAS PUBLICAS PRODUCTIVAS SEGUN SOLICITUD 2168 REF: TRANSFERENCIA DE FONDOS A LA EMPRESA BDF INDUSTRIES SPA. POR EL PAGO DE SERVICIOS LOGISTICOS DE LA PROVISION DE UN HORNO DE FUSION, POR USD. 647.171 A T/C 6.96 EQUI LIB. 00132079201 SEDEM-PLANTA ENVASES DE VIDRIO CHUQUISACA - MUNICIPIO ZUDAÑEZ</t>
  </si>
  <si>
    <t>G04353460004</t>
  </si>
  <si>
    <t>VENTA DE DIVISAS CON TRANSFERENCIA DE FONDOS A SOLICITUD DE MINISTERIO DE LA PRESIDENCIA SEGUN SOLICITUD 2171 REF: DIVISAS USD 43,633.78 TRANSFERENCIA A DASSAULT FALCON JET POR COMPRA DE REPUESTOS PARA AERONAVES FAB 001, FAB 002 Y COSTOS DE ENVIO A LA CUENTA 381023401350 BANK OF AMERICA. LIB. 00099021001 TGN-RECURSOS ORDINARIOS (3987)</t>
  </si>
  <si>
    <t>G04353490004</t>
  </si>
  <si>
    <t>VENTA DE DIVISAS CON TRANSFERENCIA DE FONDOS A SOLICITUD DE MINISTERIO DE LA PRESIDENCIA SEGUN SOLICITUD 2172 REF: DIVISAS USD 17,609.37 TRANSFERENCIA A DASSAULT FALCON JET CORP. POR COMPRA REPUESTOS PARA AERONAVE FAB 001 Y COSTOS DE ENVIO DE LOS MISMOS, A LA CUENTA 381023401350 BANK OF AMERICA. LIB. 00099021001 TGN-RECURSOS ORDINARIOS (3987)</t>
  </si>
  <si>
    <t>G04353510004</t>
  </si>
  <si>
    <t>VENTA DE DIVISAS CON TRANSFERENCIA DE FONDOS A SOLICITUD DE ADMINISTRACION DE SERVICIOS PORTUARIOS BOLIVIA SEGUN SOLICITUD 2174 REF: H.R. 349-1210-1211-1212-1213-1214-1215 - PAGO DE FACTURAS AL TPA POR SERVICIOS DE FAENAS CORRESPINDIENTE A LA SEGUNDA QUINCENA DE MARZO, CARGA FIO Y EXPORTACIONES, SEG LIB. 00594012001 ASP-B FONDO DE OPERACIONES</t>
  </si>
  <si>
    <t>G04353530004</t>
  </si>
  <si>
    <t>VENTA DE DIVISAS CON TRANSFERENCIA DE FONDOS A SOLICITUD DE ADMINISTRACION DE SERVICIOS PORTUARIOS BOLIVIA SEGUN SOLICITUD 2175 REF: H.R. 351 - ENVIO DE RECURSOS AL PUERTO DE ARICA CORRESPONDIENTE AL PAGO TOTAL DEL COMPROBANTE Nº 127, POR GASTOS DE FUNCIONAMIENTO (PARTIDAS 214 Y 216). SEGÚN COMUNICA LIB. 00594012001 ASP-B FONDO DE OPERACIONES</t>
  </si>
  <si>
    <t>G04353550004</t>
  </si>
  <si>
    <t>VENTA DE DIVISAS CON TRANSFERENCIA DE FONDOS A SOLICITUD DE MINISTERIO DE LA PRESIDENCIA SEGUN SOLICITUD 2173 REF: DIVISAS USD 1159.47 TRANSFERENCIA A SATCOM DIRECT INC POR SERVICIO DE TELEFONIA SATELITAL DE AERONAVE FAB 001 MES MARZO 2017, A LA CUENTA 2000055025245 WELLS FARGO BANK. LIB. 00099021001 TGN-RECURSOS ORDINARIOS (3987)</t>
  </si>
  <si>
    <t>G04354870004</t>
  </si>
  <si>
    <t>VENTA DE DIVISAS CON TRANSFERENCIA DE FONDOS A SOLICITUD DE MINISTERIO DE ECONOMIA Y FINANZAS PUBLICAS SEGUN SOLICITUD 2178 REF: TRANSFERENCIA AL B.C.B. CTA.4088069001 PARA PAGO A DAVIS POLK, POR SERVICIOS DE ASESORIA LEGAL INTERNACIONAL DE LA EMISION SOBERANA DEL ESTADO PLURINACIONAL DE BOLIVIA EN LIB. 00099021001 TGN-RECURSOS ORDINARIOS (3987)</t>
  </si>
  <si>
    <t>G04356300001</t>
  </si>
  <si>
    <t>COBRO COSTOS DE PAPELERIA SEGUN TRANSFERENCIA DEL EXTERIOR POR ORDEN DE BONA FIDE DISTRIBUIDORA, IMPORTADOR REF.: INV.1272017 LIB. 00513062001 YPFB-OPERACIONES PLANTA DE SEPARACION DE LIQUIDOS RIO GRANDE</t>
  </si>
  <si>
    <t>G04356310003</t>
  </si>
  <si>
    <t>TRANSFERENCIA RECIBIDA DEL EXTERIOR SEGÚN MENSAJES SWIFT Nos. 05964-05951 (REM.EXT.) DE FECHA 28-04-2017 POR DESEMBOLSO DE CAF PRÉSTAMO CFA008839 CARRETERA CARACOLLO-COLQUIRI LIBRETA N° 00291012002 ABC-RECURSOS PROPIOS REF.: UTILES DE ESCRITORIO</t>
  </si>
  <si>
    <t>G04356350001</t>
  </si>
  <si>
    <t>COBRO COSTOS DE PAPELERIA SEGUN TRANSFERENCIA DEL EXTERIOR POR ORDEN DE LLAMA GAS S.A. (LIMA PERU) REF.: PAGO FACTURA LIB. 00513062001 YPFB-OPERACIONES PLANTA DE SEPARACION DE LIQUIDOS RIO GRANDE</t>
  </si>
  <si>
    <t>J03226550001</t>
  </si>
  <si>
    <t>De: 00340012002 Transferencia que se efectua a requerimiento del Servicio General de Identificacion de Personal (SEGIP), con nota CITE: SEGIP/DGE/132/2017 y en virtud a la nota interna CITE: MEFP/VPCF/DGCF/UCCF N 432/2017, por concepto de deposito erroneo.</t>
  </si>
  <si>
    <t>B14895020002</t>
  </si>
  <si>
    <t>00130012001 DEP.DE CHEQ.AJENOS,RET.DE CAM.,CONCEPTO: PAGO CAPITAL CUOTA 86.,DEP.: COMERMIN , PROCEDENCIA: BANCO MERCANTIL SANTA CRUZ SA., CHEQUE: 7297, FECHA DE EMISION:21/03/2017</t>
  </si>
  <si>
    <t>B14895030002</t>
  </si>
  <si>
    <t>00130012001 DEP.DE CHEQ.AJENOS,RET.DE CAM.,CONCEPTO: PAGO DE INTERES ORDINARIO CUOTA 86,DEP.: COMERMIN , PROCEDENCIA: BANCO MERCANTIL SANTA CRUZ SA., CHEQUE: 7298, FECHA DE EMISION:21/03/2017</t>
  </si>
  <si>
    <t>B14895400002</t>
  </si>
  <si>
    <t>00099021001 DEP.DE CHEQ.AJENOS,RET.DE CAM.,CONCEPTO: DEVOLUCION DE BAJAS MEDICAS POR INCAPACIDAD TEMPORAL,DEP.: MINISTERIO DE SALUD , PROCEDENCIA: BANCO UNION S.A., CHEQUE: 21850, FECHA DE EMISION:22/03/2017</t>
  </si>
  <si>
    <t>B14895600002</t>
  </si>
  <si>
    <t>00099021001 DEP.DE CHEQ.AJENOS,RET.DE CAM.,CONCEPTO: CORIA RIVERO JOSE ROBERTO,DEP.: BANCO UNION S.A. , PROCEDENCIA: BANCO UNION S.A., CHEQUE: 148224, FECHA DE EMISION:03/04/2017</t>
  </si>
  <si>
    <t>B14895630002</t>
  </si>
  <si>
    <t>00099021001 DEP.DE CHEQ.AJENOS,RET.DE CAM.,CONCEPTO: RONALD ARNOLD ROJAS MIRANDA,DEP.: BANCO UNION S.A. , PROCEDENCIA: BANCO UNION S.A., CHEQUE: 148225, FECHA DE EMISION:03/04/2017</t>
  </si>
  <si>
    <t>B14895650002</t>
  </si>
  <si>
    <t>00099021001 DEP.DE CHEQ.AJENOS,RET.DE CAM.,CONCEPTO: MONTELLANOS SALAZAR SHIRLEY FRANCI,DEP.: BANCO UNION S.A. , PROCEDENCIA: BANCO UNION S.A., CHEQUE: 148223, FECHA DE EMISION:03/04/2017</t>
  </si>
  <si>
    <t>B14895660002</t>
  </si>
  <si>
    <t>00099021001 DEP.DE CHEQ.AJENOS,RET.DE CAM.,CONCEPTO: MONTAÑO ORELLANA WILFREDO,DEP.: BANCO UNION S.A. , PROCEDENCIA: BANCO UNION S.A., CHEQUE: 148222, FECHA DE EMISION:03/04/2017</t>
  </si>
  <si>
    <t>B14895670002</t>
  </si>
  <si>
    <t>00099021001 DEP.DE CHEQ.AJENOS,RET.DE CAM.,CONCEPTO: SUAREZ COLODRO ANA MARIA,DEP.: BANCO UNION S.A. , PROCEDENCIA: BANCO UNION S.A., CHEQUE: 148221, FECHA DE EMISION:03/04/2017</t>
  </si>
  <si>
    <t>B14895720002</t>
  </si>
  <si>
    <t>00099021001 DEP.DE CHEQ.AJENOS,RET.DE CAM.,CONCEPTO: MARCELO EDGAR CORTEZ ZACONETA,DEP.: BANCO UNION S.A. , PROCEDENCIA: BANCO UNION S.A., CHEQUE: 148220, FECHA DE EMISION:03/04/2017</t>
  </si>
  <si>
    <t>B14896020002</t>
  </si>
  <si>
    <t>00670014101 DEP.DE CHEQ.AJENOS,RET.DE CAM.,CONCEPTO: DEP. PARA LLEVAR ACABO REFERENDO DE APROBACION DE LA CARTA ORGANICA DE LAJA,DEP.: GOBIERNO AUTONOMO MUNICIPAL DE LAJA , PROCEDENCIA: BANCO UNION S.A., CHEQUE: 3631, FECHA DE EMISION:30/03/2017</t>
  </si>
  <si>
    <t>B14896330002</t>
  </si>
  <si>
    <t>00680012001 DEP.DE CHEQ.AJENOS,RET.DE CAM.,CONCEPTO: MULTA CONSULTORES,DEP.: CONTRALORIA GENERAL DEL ESTADO , PROCEDENCIA: BANCO UNION S.A., CHEQUE: 5052, FECHA DE EMISION:30/03/2017</t>
  </si>
  <si>
    <t>O14895070002</t>
  </si>
  <si>
    <t>00099021001 DEPOSITO DE EFECTIVO, DEPOSITANTE: JUAN MANUEL AJHUACHO AJHUACHO, CONCEPTO: REVERSIÓN DE PASAJE, CUENTA DE DEPOSITO: CUENTA UNICA DEL TESORO</t>
  </si>
  <si>
    <t>O14895080002</t>
  </si>
  <si>
    <t>00099021001 DEPOSITO DE EFECTIVO, DEPOSITANTE: ERICK SANTANDER AGUILA, CONCEPTO: REVERSIÓN DE PASAJE, CUENTA DE DEPOSITO: CUENTA UNICA DEL TESORO</t>
  </si>
  <si>
    <t>O14895090002</t>
  </si>
  <si>
    <t>00099021001 DEPOSITO DE EFECTIVO, DEPOSITANTE: NELSON MAYRON AVERANGA TORREZ, CONCEPTO: REVERSIÓN DE PASAJE, CUENTA DE DEPOSITO: CUENTA UNICA DEL TESORO</t>
  </si>
  <si>
    <t>O14895360002</t>
  </si>
  <si>
    <t>00099021001 DEPOSITO DE EFECTIVO, DEPOSITANTE: MARCOS RODOLFO MICHEL LOPEZ, CONCEPTO: DEVOLUCION DE VIATICOS - GESTION 2011, CUENTA DE DEPOSITO: CUENTA UNICA DEL TESORO</t>
  </si>
  <si>
    <t>O14895750002</t>
  </si>
  <si>
    <t>00099021001 DEPOSITO DE EFECTIVO, DEPOSITANTE: JUAN CARLOS FERNANDEZ SALAZAR, CONCEPTO: DOBLE PERCEPCION, CUENTA DE DEPOSITO: CUENTA UNICA DEL TESORO</t>
  </si>
  <si>
    <t>O14895780002</t>
  </si>
  <si>
    <t>O14896140002</t>
  </si>
  <si>
    <t>00086011102 DEPOSITO DE EFECTIVO, DEPOSITANTE: EMPRESA CONSTRUCTORA EGOS SRL., CONCEPTO: DEVOLUCION MULTAS POR DIAS RETRASADOS, CUENTA DE DEPOSITO: CUENTA UNICA DEL TESORO</t>
  </si>
  <si>
    <t>O14896210002</t>
  </si>
  <si>
    <t>00099021001 DEPOSITO DE EFECTIVO, DEPOSITANTE: OSCAR NIGOEVIC HEREDIA, CONCEPTO: DEVOLUCION DEMASIA HABERES MAXIMA REMUNERACION SECTOR PUBLICO, CUENTA DE DEPOSITO: CUENTA UNICA DEL TESORO</t>
  </si>
  <si>
    <t>O14896310002</t>
  </si>
  <si>
    <t>00526012001 DEPOSITO DE EFECTIVO, DEPOSITANTE: DAVID LANZA, CONCEPTO: DEVOLUCION DE VIATICOS, CUENTA DE DEPOSITO: CUENTA UNICA DEL TESORO</t>
  </si>
  <si>
    <t>O14896430002</t>
  </si>
  <si>
    <t>00046024204 DEPOSITO DE EFECTIVO, DEPOSITANTE: MARIA TERESA BONIFAZ CASILLA, CONCEPTO: REVERSIÓN DE SALDO DE FONDO EN AVANCE, CUENTA DE DEPOSITO: CUENTA UNICA DEL TESORO</t>
  </si>
  <si>
    <t>O14896990002</t>
  </si>
  <si>
    <t>00212012001 DEPOSITO DE EFECTIVO, DEPOSITANTE: INRA - NAL - DGAJ, CONCEPTO: RETENCIONES IMPOSITIVAS 3 % IT IUE 12,5% CAJA CHICA DIRECCION JURIDICA, CUENTA DE DEPOSITO: CUENTA UNICA DEL TESORO</t>
  </si>
  <si>
    <t>O14897000002</t>
  </si>
  <si>
    <t>00099021001 DEPOSITO DE EFECTIVO, DEPOSITANTE: ARMADA BOLIVIANA, CONCEPTO: DEVOLUCION / REVERSION / SERVICIOS BASICOS / BASE NAVAL SANTA ANA, CUENTA DE DEPOSITO: CUENTA UNICA DEL TESORO</t>
  </si>
  <si>
    <t>O14897010002</t>
  </si>
  <si>
    <t>00580012001 DEPOSITO DE EFECTIVO, DEPOSITANTE: NESTOR ROJAS GARZON, CONCEPTO: DEVOLUCION DE PAGO EN EXCESO, CUENTA DE DEPOSITO: CUENTA UNICA DEL TESORO</t>
  </si>
  <si>
    <t>O14897650002</t>
  </si>
  <si>
    <t>00099021001 DEPOSITO DE EFECTIVO, DEPOSITANTE: ASFI - VERONICA ESPERANZA BUSTILLOS PATON, CONCEPTO: DEVOLUCION DE FONDOS " SABSA ", CUENTA DE DEPOSITO: CUENTA UNICA DEL TESORO</t>
  </si>
  <si>
    <t>O14897920002</t>
  </si>
  <si>
    <t>00099021001 DEPOSITO DE EFECTIVO, DEPOSITANTE: JOSE ALCON ARANIBAR, CONCEPTO: REVERSIÓN DE BOLETA DE HABER MENSUAL DE DICIEMBRE DEL 2016, CUENTA DE DEPOSITO: CUENTA UNICA DEL TESORO</t>
  </si>
  <si>
    <t>O14897930002</t>
  </si>
  <si>
    <t>00099021001 DEPOSITO DE EFECTIVO, DEPOSITANTE: JOSE ALCON ARANIBAR, CONCEPTO: REVERSIÓN DE BOLETA DE HABER MENSUAL DE NOVIEMBRE 2016, CUENTA DE DEPOSITO: CUENTA UNICA DEL TESORO</t>
  </si>
  <si>
    <t>B14899170002</t>
  </si>
  <si>
    <t>00099021001 DEP.DE CHEQ.AJENOS,RET.DE CAM.,CONCEPTO: DEVOLUCION DE FONDOS NO EJECUTADOS,DEP.: PROGRAMA NACIONAL DE POST ALFABETIZACION , PROCEDENCIA: BANCO UNION S.A., CHEQUE: 5536, FECHA DE EMISION:03/04/2017</t>
  </si>
  <si>
    <t>B14900090002</t>
  </si>
  <si>
    <t>00591012001 DEP.DE CHEQ.AJENOS,RET.DE CAM.,CONCEPTO: RECAUDACIONES,DEP.: EMP EST DE TRANSP POR CABLE - MI TELEFERICO , PROCEDENCIA: BANCO UNION S.A., CHEQUE: 1161, FECHA DE EMISION:29/03/2017</t>
  </si>
  <si>
    <t>B14900100002</t>
  </si>
  <si>
    <t>00591012001 DEP.DE CHEQ.AJENOS,RET.DE CAM.,CONCEPTO: DEVOLUCIÓN,DEP.: EMP EST DE TRANSP POR CABLE - MI TELEFERICO , PROCEDENCIA: BANCO UNION S.A., CHEQUE: 1163, FECHA DE EMISION:29/03/2017</t>
  </si>
  <si>
    <t>B14900110002</t>
  </si>
  <si>
    <t>00591012001 DEP.DE CHEQ.AJENOS,RET.DE CAM.,CONCEPTO: RECAUDACIONES,DEP.: EMP EST DE TRANSP POR CABLE - MI TELEFERICO , PROCEDENCIA: BANCO UNION S.A., CHEQUE: 1160, FECHA DE EMISION:29/03/2017</t>
  </si>
  <si>
    <t>B14900140002</t>
  </si>
  <si>
    <t>00591012001 DEP.DE CHEQ.AJENOS,RET.DE CAM.,CONCEPTO: RECAUDACIONES,DEP.: EMP EST DE TRANSP POR CABLE - MI TELEFERICO , PROCEDENCIA: BANCO UNION S.A., CHEQUE: 1162, FECHA DE EMISION:29/03/2017</t>
  </si>
  <si>
    <t>B14900150002</t>
  </si>
  <si>
    <t>00591012001 DEP.DE CHEQ.AJENOS,RET.DE CAM.,CONCEPTO: RECAUDACIONES,DEP.: EMP EST DE TRANSP POR CABLE - MI TELEFERICO , PROCEDENCIA: BANCO UNION S.A., CHEQUE: 1159, FECHA DE EMISION:29/03/2017</t>
  </si>
  <si>
    <t>B14900360002</t>
  </si>
  <si>
    <t>00099021001 DEP.DE CHEQ.AJENOS,RET.DE CAM.,CONCEPTO: RVERSION SALDO PARA CIERRE FONDO ROTATIVO ENTIDAD 20 DA 03 EJERCITO,DEP.: EJERCITO DE BOLIVIA , PROCEDENCIA: BANCO UNION S.A., CHEQUE: 293, FECHA DE EMISION:04/04/2017</t>
  </si>
  <si>
    <t>O14899080002</t>
  </si>
  <si>
    <t>O14899110002</t>
  </si>
  <si>
    <t>00099021001 DEPOSITO DE EFECTIVO, DEPOSITANTE: VICTORIA CARMEN RIVAS VDA. DE COCHI, CONCEPTO: COBRO INDEBIDO, CUENTA DE DEPOSITO: CUENTA UNICA DEL TESORO</t>
  </si>
  <si>
    <t>O14899300002</t>
  </si>
  <si>
    <t>00099021001 DEPOSITO DE EFECTIVO, DEPOSITANTE: MAURA BITRON MACHACA, CONCEPTO: DOBLE PERCEPCION, CUENTA DE DEPOSITO: CUENTA UNICA DEL TESORO</t>
  </si>
  <si>
    <t>O14899340002</t>
  </si>
  <si>
    <t>00099021001 DEPOSITO DE EFECTIVO, DEPOSITANTE: JOSE MARTIN VALDEZ GOYTIA, CONCEPTO: DEVOLUCIÓN DEL SALDO DE PAGO DE VIÁTICOS C-31 N°2519/2016, CUENTA DE DEPOSITO: CUENTA UNICA DEL TESORO</t>
  </si>
  <si>
    <t>O14899430002</t>
  </si>
  <si>
    <t>00099021001 DEPOSITO DE EFECTIVO, DEPOSITANTE: BRAULIO QUISPE BARRERA, CONCEPTO: DEVOLUCIÓN POR COBRO INDEBIDO, CUENTA DE DEPOSITO: CUENTA UNICA DEL TESORO</t>
  </si>
  <si>
    <t>O14899440002</t>
  </si>
  <si>
    <t>O14899640002</t>
  </si>
  <si>
    <t>00046024204 DEPOSITO DE EFECTIVO, DEPOSITANTE: GROVER PAREDES MARTINEZ - MIN DE SALUD, CONCEPTO: DEVOLUCIÓN DE FONDOS EN AVANCE DESADUACIZACIÓN DE VACUNAS PREV. 6208, CUENTA DE DEPOSITO: CUENTA UNICA DEL TESORO</t>
  </si>
  <si>
    <t>O14899780002</t>
  </si>
  <si>
    <t>00099021001 DEPOSITO DE EFECTIVO, DEPOSITANTE: JAVIER L. CHIRINOS CONDORI, CONCEPTO: DEVOLUCION DE VIATICOS CARRERA PEDESTRE 10 K TARIJA, CUENTA DE DEPOSITO: CUENTA UNICA DEL TESORO</t>
  </si>
  <si>
    <t>O14899790002</t>
  </si>
  <si>
    <t>00378012002 DEPOSITO DE EFECTIVO, DEPOSITANTE: MARCO A. USNAYO E., CONCEPTO: DEVOLUCIÓN PREVENTIVO N°118, CUENTA DE DEPOSITO: CUENTA UNICA DEL TESORO</t>
  </si>
  <si>
    <t>O14899900002</t>
  </si>
  <si>
    <t>00526012001 DEPOSITO DE EFECTIVO, DEPOSITANTE: DAVID OSCAR LAURA MAMANI, CONCEPTO: DEVOLUCIÓN VIÁTICOS - BOLIVIA TV, CUENTA DE DEPOSITO: CUENTA UNICA DEL TESORO</t>
  </si>
  <si>
    <t>O14900130002</t>
  </si>
  <si>
    <t>00585012002 DEPOSITO DE EFECTIVO, DEPOSITANTE: AGENCIA BOLIVIANA ESPACIAL JUAN BUTRON VELARDE, CONCEPTO: DEVOLUCION DE FONDOS EN AVANCE, CUENTA DE DEPOSITO: CUENTA UNICA DEL TESORO</t>
  </si>
  <si>
    <t>O14900370002</t>
  </si>
  <si>
    <t>00099021001 DEPOSITO DE EFECTIVO, DEPOSITANTE: RA - 4 ""TTE. BULLAIN"", CONCEPTO: DEPÓSITO POR RETENCIÓN SERVICIOS DE AGUA, MES FEBRERO/17 DE RA-4 ""TTE. BULLAIN"", CUENTA DE DEPOSITO: CUENTA UNICA DEL TESORO</t>
  </si>
  <si>
    <t>O14900910002</t>
  </si>
  <si>
    <t>00041021101 DEPOSITO DE EFECTIVO, DEPOSITANTE: COURIER BOLIVIAN EXPRESS SRL., CONCEPTO: DEVOLUCION POR DEP. POR PAGO DEVENGADO SERVICIO DE COURIER DICIEMBRE 2016, CUENTA DE DEPOSITO: CUENTA UNICA DEL TESORO</t>
  </si>
  <si>
    <t>O14901310002</t>
  </si>
  <si>
    <t>00526012001 DEPOSITO DE EFECTIVO, DEPOSITANTE: BOLIVIA TV. RICHARD NINA CALLA, CONCEPTO: DEVOLUCION DE PASAJES, CUENTA DE DEPOSITO: CUENTA UNICA DEL TESORO</t>
  </si>
  <si>
    <t>O14901320002</t>
  </si>
  <si>
    <t>00526012001 DEPOSITO DE EFECTIVO, DEPOSITANTE: ALDO MIRANDA GUTIERREZ - BOLIVIA TV, CONCEPTO: DEVOLUCIÓN DE VIÁTICO Y PASAJES, CUENTA DE DEPOSITO: CUENTA UNICA DEL TESORO</t>
  </si>
  <si>
    <t>O14901350002</t>
  </si>
  <si>
    <t>00222018011 DEPOSITO DE EFECTIVO, DEPOSITANTE: PAOLA SHIRLEY MONTOYA ARCE, CONCEPTO: REVERSIÓN C-31 3409, CUENTA DE DEPOSITO: CUENTA UNICA DEL TESORO</t>
  </si>
  <si>
    <t>O14901440002</t>
  </si>
  <si>
    <t>00099021001 DEPOSITO DE EFECTIVO, DEPOSITANTE: LUIS ALBERTO SANCHEZ FERNANDEZ, CONCEPTO: DEV DE VIÁTICOS GASTOS DE REPRESENTACIÓN NO UTILIZADOS VIAJE RUSIA 13 AL 19 DE NOV/2016 NEMO 1117, CUENTA DE DEPOSITO: CUENTA UNICA DEL TESORO</t>
  </si>
  <si>
    <t>O14901850002</t>
  </si>
  <si>
    <t>00378012002 DEPOSITO DE EFECTIVO, DEPOSITANTE: MARCO A. USNAYO E. - SENATEX, CONCEPTO: DEVOLUCIÓN PREVENTIVO 118, CUENTA DE DEPOSITO: CUENTA UNICA DEL TESORO</t>
  </si>
  <si>
    <t>O14901980002</t>
  </si>
  <si>
    <t>00070011102 DEPOSITO DE EFECTIVO, DEPOSITANTE: FREDDY ARUQUIPA CHIPANA, CONCEPTO: DEVOLUCIÓN DE MEDIO DÍA DE VIÁTICO DE VIAJE, CUENTA DE DEPOSITO: CUENTA UNICA DEL TESORO</t>
  </si>
  <si>
    <t>O14902000002</t>
  </si>
  <si>
    <t>00582012001 DEPOSITO DE EFECTIVO, DEPOSITANTE: EDDY QUINTANILLA CHINCHE, CONCEPTO: DEVOLUCIÓN DE RECURSOS PREV. 193, CUENTA DE DEPOSITO: CUENTA UNICA DEL TESORO</t>
  </si>
  <si>
    <t>O14902330002</t>
  </si>
  <si>
    <t>00099021001 DEPOSITO DE EFECTIVO, DEPOSITANTE: EDILBERTO PARRA GUTIERREZ, CONCEPTO: DEVOLUCION DE VIATICOS ROBORE-SANTA CRUZ-COCHABAMBA - LA PAZ, CUENTA DE DEPOSITO: CUENTA UNICA DEL TESORO</t>
  </si>
  <si>
    <t>O14902380002</t>
  </si>
  <si>
    <t>00580012001 DEPOSITO DE EFECTIVO, DEPOSITANTE: WILLY ARUNI RAMIREZ, CONCEPTO: DEVOLUCIÓN A LA LIBRETA, CUENTA DE DEPOSITO: CUENTA UNICA DEL TESORO</t>
  </si>
  <si>
    <t>B14903480002</t>
  </si>
  <si>
    <t>00574014201 DEP.DE CHEQ.AJENOS,RET.DE CAM.,CONCEPTO: DEP. PRO BOLIVIA - PRO LECHE 456,DEP.: LACTEOSBOL , PROCEDENCIA: BANCO UNION S.A., CHEQUE: 4489, FECHA DE EMISION:03/04/2017</t>
  </si>
  <si>
    <t>B14904420002</t>
  </si>
  <si>
    <t>00291064101 DEP.DE CHEQ.AJENOS,RET.DE CAM.,CONCEPTO: DEVOLUCIÓN DE SALDO,DEP.: ABC REGIONAL POTOSÍ , PROCEDENCIA: BANCO UNION S.A., CHEQUE: 2966, FECHA DE EMISION:31/03/2017</t>
  </si>
  <si>
    <t>B14904680002</t>
  </si>
  <si>
    <t>00099021001 DEP.DE CHEQ.AJENOS,RET.DE CAM.,CONCEPTO: RECUPERACION POR DEVOLUCION DE PASAJE AEREO CORRESP. A LA GESTION 2016,DEP.: CAMARA DE SENADORES , PROCEDENCIA: BANCO UNION S.A., CHEQUE: 6449, FECHA DE EMISION:05/04/2017</t>
  </si>
  <si>
    <t>B14904720002</t>
  </si>
  <si>
    <t>00099021001 DEP.DE CHEQ.AJENOS,RET.DE CAM.,CONCEPTO: RECUPERACION POR DEV. PASAJE AEREO CORRESP. A LA GESTION 2016,DEP.: CAMARA DE SENADORES , PROCEDENCIA: BANCO UNION S.A., CHEQUE: 6450, FECHA DE EMISION:05/04/2017</t>
  </si>
  <si>
    <t>B14904840002</t>
  </si>
  <si>
    <t>00099021001 DEP.DE CHEQ.AJENOS,RET.DE CAM.,CONCEPTO: DEVOLUCION DE CC NO COBRADA DICIEMBRE 2016,DEP.: LA VITALICIA SEGUROS Y REASEGUROS DE VIDA S.A. , PROCEDENCIA: BANCO BISA S.A., CHEQUE: 40976, FECHA DE EMISION:05/04/2017</t>
  </si>
  <si>
    <t>O14903490002</t>
  </si>
  <si>
    <t>00099021001 DEPOSITO DE EFECTIVO, DEPOSITANTE: MARCELA MAMANI CHOQUE, CONCEPTO: DEVOLUCION EN LA PARTIDA MEDICOS SOCIALES Y SANITARIOS, CUENTA DE DEPOSITO: CUENTA UNICA DEL TESORO</t>
  </si>
  <si>
    <t>O14903530002</t>
  </si>
  <si>
    <t>00099021001 DEPOSITO DE EFECTIVO, DEPOSITANTE: ASFI-EDGAR VLADIMIR AQUISE HUANCA, CONCEPTO: DEVOLUCION DE FONDOS POR TASAS DE AEROPUERTO, CUENTA DE DEPOSITO: CUENTA UNICA DEL TESORO</t>
  </si>
  <si>
    <t>O14903580002</t>
  </si>
  <si>
    <t>O14903590002</t>
  </si>
  <si>
    <t>00099021001 DEPOSITO DE EFECTIVO, DEPOSITANTE: LUIS RAMIRO ROLQUE LASTRA C.I. 2208732 LP., CONCEPTO: DEVOLUCION DE DEUDA DOBLE PERCEPCION, CUENTA DE DEPOSITO: CUENTA UNICA DEL TESORO</t>
  </si>
  <si>
    <t>O14903680002</t>
  </si>
  <si>
    <t>00099021001 DEPOSITO DE EFECTIVO, DEPOSITANTE: HUGO PABLO KANTUTA COLQUE, CONCEPTO: DEVOLUCIÓN DE RENTA DE VEJEZ, CUENTA DE DEPOSITO: CUENTA UNICA DEL TESORO</t>
  </si>
  <si>
    <t>O14903970002</t>
  </si>
  <si>
    <t>O14903990002</t>
  </si>
  <si>
    <t>00099021001 DEPOSITO DE EFECTIVO, DEPOSITANTE: MARTIN YAHUASI MAMANI, CONCEPTO: ACUERDO PLAN DE PAGOS CON AFP POR COBRO INDEBIDO, CUENTA DE DEPOSITO: CUENTA UNICA DEL TESORO</t>
  </si>
  <si>
    <t>O14904020002</t>
  </si>
  <si>
    <t>00099021001 DEPOSITO DE EFECTIVO, DEPOSITANTE: WINSTON FABIAN CASSO CASSO, CONCEPTO: REVERSION DE HABERES MARZO 2017, CUENTA DE DEPOSITO: CUENTA UNICA DEL TESORO</t>
  </si>
  <si>
    <t>O14904050002</t>
  </si>
  <si>
    <t>00099021001 DEPOSITO DE EFECTIVO, DEPOSITANTE: LOURDES ROSA MACHACA CALSINA, CONCEPTO: DEVOLUCION DE BOLETA DE HABER MENSUAL DE MARZO, CUENTA DE DEPOSITO: CUENTA UNICA DEL TESORO</t>
  </si>
  <si>
    <t>O14904070002</t>
  </si>
  <si>
    <t>O14904170002</t>
  </si>
  <si>
    <t>00099021001 DEPOSITO DE EFECTIVO, DEPOSITANTE: EJERCITO DE BOLIVIA, CONCEPTO: REV COMBUSTIBLE ENERO-2017 BATING V, CUENTA DE DEPOSITO: CUENTA UNICA DEL TESORO</t>
  </si>
  <si>
    <t>O14904180002</t>
  </si>
  <si>
    <t>00099021001 DEPOSITO DE EFECTIVO, DEPOSITANTE: EJERCITO DE BOLIVIA, CONCEPTO: REV TELEFONIA ENERO 2017 BATING V, CUENTA DE DEPOSITO: CUENTA UNICA DEL TESORO</t>
  </si>
  <si>
    <t>O14904240002</t>
  </si>
  <si>
    <t>00099021001 DEPOSITO DE EFECTIVO, DEPOSITANTE: VICENTE FAUSTO SERRANO MARTINEZ, CONCEPTO: DOBLE PERCEPCION, CUENTA DE DEPOSITO: CUENTA UNICA DEL TESORO</t>
  </si>
  <si>
    <t>O14904310002</t>
  </si>
  <si>
    <t>00580012001 DEPOSITO DE EFECTIVO, DEPOSITANTE: ROGER CHOQUE LIMACHI, CONCEPTO: DEVOLUCIÓN DE PAGO EN EXCESO DEL PRIMER AGUINALDO 2014, CUENTA DE DEPOSITO: CUENTA UNICA DEL TESORO</t>
  </si>
  <si>
    <t>O14904330002</t>
  </si>
  <si>
    <t>00526012001 DEPOSITO DE EFECTIVO, DEPOSITANTE: BOLIVIA TV JUAN JOSE DURAN, CONCEPTO: DEVOLUCION DE PASAJES, CUENTA DE DEPOSITO: CUENTA UNICA DEL TESORO</t>
  </si>
  <si>
    <t>O14904340002</t>
  </si>
  <si>
    <t>00526012001 DEPOSITO DE EFECTIVO, DEPOSITANTE: BOLIVIA TV BORIS CARTAGENA, CONCEPTO: DEVOLUCION DE PASAJES, CUENTA DE DEPOSITO: CUENTA UNICA DEL TESORO</t>
  </si>
  <si>
    <t>O14904520002</t>
  </si>
  <si>
    <t>00099021001 DEPOSITO DE EFECTIVO, DEPOSITANTE: AIDA LUZ MORALES VDA DE ROSSO, CONCEPTO: CONVENIO DE PAGO 009.16, CUENTA DE DEPOSITO: CUENTA UNICA DEL TESORO</t>
  </si>
  <si>
    <t>O14904550002</t>
  </si>
  <si>
    <t>00292032001 DEPOSITO DE EFECTIVO, DEPOSITANTE: MARISOL FERNANDEZ, CONCEPTO: OTROS INGRESOS, CUENTA DE DEPOSITO: CUENTA UNICA DEL TESORO</t>
  </si>
  <si>
    <t>O14904790002</t>
  </si>
  <si>
    <t>00099021001 DEPOSITO DE EFECTIVO, DEPOSITANTE: EDSON BORIS RIOS GONZALES, CONCEPTO: DEVOLUCION DE FONDOS EN AVANCE POR LA COMPRA DE COMBUSTIBLE, CUENTA DE DEPOSITO: CUENTA UNICA DEL TESORO</t>
  </si>
  <si>
    <t>O14904950002</t>
  </si>
  <si>
    <t>00099021001 DEPOSITO DE EFECTIVO, DEPOSITANTE: CLETO RODRIGUEZ VASQUEZ, CONCEPTO: COMPROMISO DE DEVOLUCION DE DEUDA, CUENTA DE DEPOSITO: CUENTA UNICA DEL TESORO</t>
  </si>
  <si>
    <t>O14905220002</t>
  </si>
  <si>
    <t>00099021001 DEPOSITO DE EFECTIVO, DEPOSITANTE: FATIMA E. FERNANDEZ TORRICO, CONCEPTO: DOBLE PERCEPCION DE HABERES DE LOS MESES MARZO A JUNIO DE 2000, CUENTA DE DEPOSITO: CUENTA UNICA DEL TESORO</t>
  </si>
  <si>
    <t>O14905280002</t>
  </si>
  <si>
    <t>00526012001 DEPOSITO DE EFECTIVO, DEPOSITANTE: JORGE CHOQUE QUISBERTH -BOLIVIA TV, CONCEPTO: DEVOLUCION DE PASAJES, CUENTA DE DEPOSITO: CUENTA UNICA DEL TESORO</t>
  </si>
  <si>
    <t>O14905290002</t>
  </si>
  <si>
    <t>00526012001 DEPOSITO DE EFECTIVO, DEPOSITANTE: FELIPE DE NERY SANTANDER ZEBALLOS, CONCEPTO: DEVOLUCION DE PASAJES-BOLIVIA TV, CUENTA DE DEPOSITO: CUENTA UNICA DEL TESORO</t>
  </si>
  <si>
    <t>O14905300002</t>
  </si>
  <si>
    <t>00526012001 DEPOSITO DE EFECTIVO, DEPOSITANTE: PABLO GREGORIO SUXO C. BOLIVIA TV, CONCEPTO: DEVOLUCION DE PASAJES, CUENTA DE DEPOSITO: CUENTA UNICA DEL TESORO</t>
  </si>
  <si>
    <t>O14905320002</t>
  </si>
  <si>
    <t>00526012001 DEPOSITO DE EFECTIVO, DEPOSITANTE: FREDDY ESPRELLA BOLIVIA TV, CONCEPTO: DEVOLUCION DE PASAJES, CUENTA DE DEPOSITO: CUENTA UNICA DEL TESORO</t>
  </si>
  <si>
    <t>O14905600002</t>
  </si>
  <si>
    <t>00344014601 DEPOSITO DE EFECTIVO, DEPOSITANTE: DANIEL ANTONIO CARVAJAL VELASCO, CONCEPTO: RENDICION DE CUENTAS FINAL 2016-INICIAL 2017, CUENTA DE DEPOSITO: CUENTA UNICA DEL TESORO</t>
  </si>
  <si>
    <t>O14905660002</t>
  </si>
  <si>
    <t>00099021001 DEPOSITO DE EFECTIVO, DEPOSITANTE: ALBERTO SOLIZ VALDEZ, CONCEPTO: DOBLE PERCEPCION, CUENTA DE DEPOSITO: CUENTA UNICA DEL TESORO</t>
  </si>
  <si>
    <t>O14905970002</t>
  </si>
  <si>
    <t>00212082001 DEPOSITO DE EFECTIVO, DEPOSITANTE: OSCAR FERNANDO ARCE VELASQUEZ, CONCEPTO: DEVOLUCIÓN POR CONCEPTO DE GASTOS OPERATIVOS, MONTO NO EJECUTADO, CUENTA DE DEPOSITO: CUENTA UNICA DEL TESORO</t>
  </si>
  <si>
    <t>O14906170002</t>
  </si>
  <si>
    <t>00099021001 DEPOSITO DE EFECTIVO, DEPOSITANTE: FABIOLA CONSUELO SALAZAR CALLE, CONCEPTO: DEVOLUCION DE RECURSOS NO UTILIZADOS POR UN DIA DE VIATICOS, CUENTA DE DEPOSITO: CUENTA UNICA DEL TESORO</t>
  </si>
  <si>
    <t>O14906280002</t>
  </si>
  <si>
    <t>00099021001 DEPOSITO DE EFECTIVO, DEPOSITANTE: JAIME NESTOR LIMA MAMANI, CONCEPTO: DOBLE PERCEPCIÓN, CUENTA DE DEPOSITO: CUENTA UNICA DEL TESORO</t>
  </si>
  <si>
    <t>O14906290002</t>
  </si>
  <si>
    <t>O14906540002</t>
  </si>
  <si>
    <t>00526012001 DEPOSITO DE EFECTIVO, DEPOSITANTE: JUVENAL ARNALDO ACARAPI MAGUEÑO, CONCEPTO: DEVOLUCIÓN VIÁTICOS BOLIVIA TV, CUENTA DE DEPOSITO: CUENTA UNICA DEL TESORO</t>
  </si>
  <si>
    <t>B14907810002</t>
  </si>
  <si>
    <t>00670012002 DEP.DE CHEQ.AJENOS,RET.DE CAM.,CONCEPTO: REFERNDO DE CONVERSION A AUTONOMIA INDIGENA AORIGINARIA CAMPESINA,DEP.: GOBIERNO AUTONOMO MUNICIPAL DE MACHARETI , PROCEDENCIA: BANCO UNION S.A., CHEQUE: 1459, FECHA DE EMISION:04/04/2017</t>
  </si>
  <si>
    <t>B14908200002</t>
  </si>
  <si>
    <t>00099021001 DEP.DE CHEQ.AJENOS,RET.DE CAM.,CONCEPTO: DEVOLUCION DE RECURSOS,DEP.: AGENCIA NACIONAL DE HIDROCARBUROS , PROCEDENCIA: BANCO UNION S.A., CHEQUE: 4311, FECHA DE EMISION:05/04/2017</t>
  </si>
  <si>
    <t>B14908220002</t>
  </si>
  <si>
    <t>00680012001 DEP.DE CHEQ.AJENOS,RET.DE CAM.,CONCEPTO: PAGO ALQUILER ATM CONTRALORIA ABRIL 2017,DEP.: BANCO UNION S.A. , PROCEDENCIA: BANCO UNION S.A., CHEQUE: 146686, FECHA DE EMISION:05/04/2017</t>
  </si>
  <si>
    <t>B14908310002</t>
  </si>
  <si>
    <t>00253014201 DEP.DE CHEQ.AJENOS,RET.DE CAM.,CONCEPTO: TRANSFERENCIA DE RECURSOS GAM - TARIJA,DEP.: GAM - TARIJA , PROCEDENCIA: BANCO UNION S.A., CHEQUE: 1000, FECHA DE EMISION:06/04/2017</t>
  </si>
  <si>
    <t>B14908420002</t>
  </si>
  <si>
    <t>00099021001 DEP.DE CHEQ.AJENOS,RET.DE CAM.,CONCEPTO: PAGO INCAPACIDAD TEMPORAL DEL PERSONAL ABC CORRESPONDIENTE MES 2017,DEP.: CAJA DE SALUD CAMINOS Y R.A. , PROCEDENCIA: BANCO UNION S.A., CHEQUE: 7534, FECHA DE EMISION:31/03/2017</t>
  </si>
  <si>
    <t>B14908480002</t>
  </si>
  <si>
    <t>00340012003 DEP.DE CHEQ.AJENOS,RET.DE CAM.,CONCEPTO: REPOSICIÓN MATERIAL VALORADO EXTRAVIADO LP C-31 N°2717 GESTIÓN 2015,DEP.: SEGIP OF NACIONAL , PROCEDENCIA: BANCO UNION S.A., CHEQUE: 11038, FECHA DE EMISION:31/03/2017</t>
  </si>
  <si>
    <t>B14908500002</t>
  </si>
  <si>
    <t>00253014205 DEP.DE CHEQ.AJENOS,RET.DE CAM.,CONCEPTO: TRANSFERENCIA DE RECURSOS DE EPSAS,DEP.: EPSAS , PROCEDENCIA: BANCO UNION S.A., CHEQUE: 999, FECHA DE EMISION:04/04/2017</t>
  </si>
  <si>
    <t>B14908520002</t>
  </si>
  <si>
    <t>00253014113 DEP.DE CHEQ.AJENOS,RET.DE CAM.,CONCEPTO: TRANSFERENCIA DE RECURSOS DE CONTRAPARTE DEL GAM- LLALLAGUA,DEP.: GAM - LLALLAGUA , PROCEDENCIA: BANCO UNION S.A., CHEQUE: 997, FECHA DE EMISION:04/04/2017</t>
  </si>
  <si>
    <t>B14908550002</t>
  </si>
  <si>
    <t>00253014107 DEP.DE CHEQ.AJENOS,RET.DE CAM.,CONCEPTO: TRANSFERENCIA DE RECURSOS DE CONTRAPARTE DEL GAM - ESCOMA,DEP.: GAM - ESCOMA , PROCEDENCIA: BANCO UNION S.A., CHEQUE: 998, FECHA DE EMISION:04/04/2017</t>
  </si>
  <si>
    <t>B14908560002</t>
  </si>
  <si>
    <t>00670012003 DEP.DE CHEQ.AJENOS,RET.DE CAM.,CONCEPTO: DEVOLUCION PASAJES GESTIONES ANTERIORES T.S.E.,DEP.: ORGANO ELECTORAL PLURINACIONAL , PROCEDENCIA: BANCO UNION S.A., CHEQUE: 9918, FECHA DE EMISION:03/04/2017</t>
  </si>
  <si>
    <t>B14908680002</t>
  </si>
  <si>
    <t>00526012001 DEP.DE CHEQ.AJENOS,RET.DE CAM.,CONCEPTO: DEP DE SALDOS NO UTILIZADOS EN FAV - BTV PARA LA REVERSION DE PREVENTIVOS,DEP.: BOLIVIA TV , PROCEDENCIA: BANCO UNION S.A., CHEQUE: 15782, FECHA DE EMISION:06/04/2017</t>
  </si>
  <si>
    <t>O14907570002</t>
  </si>
  <si>
    <t>00041021101 DEPOSITO DE EFECTIVO, DEPOSITANTE: LESLY PAMELA NIEVES NAVA BARRIENTOS, CONCEPTO: PRIMER PAGO DE CUOTAS, CUENTA DE DEPOSITO: CUENTA UNICA DEL TESORO</t>
  </si>
  <si>
    <t>O14908400002</t>
  </si>
  <si>
    <t>00099021001 DEPOSITO DE EFECTIVO, DEPOSITANTE: GROBER FLORES, CONCEPTO: PREVENTIVO 1490, CUENTA DE DEPOSITO: CUENTA UNICA DEL TESORO</t>
  </si>
  <si>
    <t>O14908840002</t>
  </si>
  <si>
    <t>00099021001 DEPOSITO DE EFECTIVO, DEPOSITANTE: TCNL. DEM. JUAN CARLOS PADILLA AGUILAR, CONCEPTO: RETENCIÓN DE VIÁTICOS POR CAMBIO DE DESTINO - ECEM, CUENTA DE DEPOSITO: CUENTA UNICA DEL TESORO</t>
  </si>
  <si>
    <t>O14908860002</t>
  </si>
  <si>
    <t>00099021001 DEPOSITO DE EFECTIVO, DEPOSITANTE: MY. DEM. JOSE CARDONA RIOS, CONCEPTO: RETENCIÓN DE VIÁTICOS POR CAMBIO DE DESTINO - ECEM, CUENTA DE DEPOSITO: CUENTA UNICA DEL TESORO</t>
  </si>
  <si>
    <t>O14908880002</t>
  </si>
  <si>
    <t>00099021001 DEPOSITO DE EFECTIVO, DEPOSITANTE: TCNL. DEM. SIMON LUIS GUZMAN AGUIRRE, CONCEPTO: RETENCIÓN DE VIÁTICOS POR CAMBIO DE DESTINO - ECEM, CUENTA DE DEPOSITO: CUENTA UNICA DEL TESORO</t>
  </si>
  <si>
    <t>O14909220002</t>
  </si>
  <si>
    <t>00586019203 DEPOSITO DE EFECTIVO, DEPOSITANTE: GILBERT DOROTEO UMAÑA MARTINEZ, CONCEPTO: DEVOLUCION DE FONDOS EN AVANCE ( 193 ), CUENTA DE DEPOSITO: CUENTA UNICA DEL TESORO</t>
  </si>
  <si>
    <t>O14909230002</t>
  </si>
  <si>
    <t>00586019203 DEPOSITO DE EFECTIVO, DEPOSITANTE: GILBERT DOROTEO UMAÑA MARTINEZ, CONCEPTO: DEVOLUCION DE FONDO EN AVANCE ( 176 ), CUENTA DE DEPOSITO: CUENTA UNICA DEL TESORO</t>
  </si>
  <si>
    <t>O14909810002</t>
  </si>
  <si>
    <t>00099021001 DEPOSITO DE EFECTIVO, DEPOSITANTE: RAUL ANTONIO CALLISAYA GUTIERREZ, CONCEPTO: DEVOLUCION SERVICIOS BASICOS ENERGIA, CUENTA DE DEPOSITO: CUENTA UNICA DEL TESORO</t>
  </si>
  <si>
    <t>O14909840002</t>
  </si>
  <si>
    <t>00099021001 DEPOSITO DE EFECTIVO, DEPOSITANTE: RAUL ANTONIO CALLISAYA GUTIERREZ, CONCEPTO: DEVOLUCION SERVICIOS BASICOS INTERNET, CUENTA DE DEPOSITO: CUENTA UNICA DEL TESORO</t>
  </si>
  <si>
    <t>O14909870002</t>
  </si>
  <si>
    <t>00099021001 DEPOSITO DE EFECTIVO, DEPOSITANTE: MAX ROUGCHER - MIN. DE DEPORTES, CONCEPTO: DEV. DE SALDOS NO EJECUTADOS FONDOS EN AVANCE COPA ESTADO PLURINACIONAL DE BOLIVIA, CUENTA DE DEPOSITO: CUENTA UNICA DEL TESORO</t>
  </si>
  <si>
    <t>O14909960002</t>
  </si>
  <si>
    <t>00099021001 DEPOSITO DE EFECTIVO, DEPOSITANTE: FELIPA QUISPE VDA. DE SALCEDO C.I. 2540497 LP., CONCEPTO: COBROS INDEBIDOS - DEVOLUCION, CUENTA DE DEPOSITO: CUENTA UNICA DEL TESORO</t>
  </si>
  <si>
    <t>B14911610002</t>
  </si>
  <si>
    <t>00020051101 DEP.DE CHEQ.AJENOS,RET.DE CAM.,CONCEPTO: TRANSFERENCIA DE RECURSOS FTE 11 ARMADA BOLIVIANA,DEP.: MINISTERIO DE DEFENSA , PROCEDENCIA: BANCO UNION S.A., CHEQUE: 15164, FECHA DE EMISION:06/04/2017</t>
  </si>
  <si>
    <t>B14912060002</t>
  </si>
  <si>
    <t>00099021001 DEP.DE CHEQ.AJENOS,RET.DE CAM.,CONCEPTO: PAGO POR DESCUENTO MONTOS EXCEDENTES POR DOBLE PERCEPCION DE RECURSOS PUBLICOS,DEP.: CAJA NACIONAL DE SALUD , PROCEDENCIA: BANCO UNION S.A., CHEQUE: 29912, FECHA DE EMISION:07/04/2017</t>
  </si>
  <si>
    <t>B14912460002</t>
  </si>
  <si>
    <t>00099021001 DEP.DE CHEQ.AJENOS,RET.DE CAM.,CONCEPTO: LOPEZ ARRUETA ABEL,DEP.: BANCO UNION S.A. , PROCEDENCIA: BANCO UNION S.A., CHEQUE: 148226, FECHA DE EMISION:07/04/2017</t>
  </si>
  <si>
    <t>B14912680002</t>
  </si>
  <si>
    <t>00015011108 DEP.DE CHEQ.AJENOS,RET.DE CAM.,CONCEPTO: DEVOLUCION DE RECURSOS,DEP.: MIN GOBIERNO , PROCEDENCIA: BANCO UNION S.A., CHEQUE: 50767, FECHA DE EMISION:05/04/2017</t>
  </si>
  <si>
    <t>B14912700002</t>
  </si>
  <si>
    <t>00015011108 DEP.DE CHEQ.AJENOS,RET.DE CAM.,CONCEPTO: DEVOLUCION DE RECURSOS,DEP.: MIN GOBIERNO , PROCEDENCIA: BANCO UNION S.A., CHEQUE: 50773, FECHA DE EMISION:05/04/2017</t>
  </si>
  <si>
    <t>B14912720002</t>
  </si>
  <si>
    <t>00015011108 DEP.DE CHEQ.AJENOS,RET.DE CAM.,CONCEPTO: DEVOLUCION DE RECURSOS,DEP.: MIN GOBIERNO , PROCEDENCIA: BANCO UNION S.A., CHEQUE: 50770, FECHA DE EMISION:05/04/2017</t>
  </si>
  <si>
    <t>B14912760002</t>
  </si>
  <si>
    <t>00015011108 DEP.DE CHEQ.AJENOS,RET.DE CAM.,CONCEPTO: DEVOLUCION DE RECURSOS,DEP.: MIN GOBIERNO , PROCEDENCIA: BANCO UNION S.A., CHEQUE: 50771, FECHA DE EMISION:05/04/2017</t>
  </si>
  <si>
    <t>B14912770002</t>
  </si>
  <si>
    <t>00015011108 DEP.DE CHEQ.AJENOS,RET.DE CAM.,CONCEPTO: DEVOLUCION DE RECURSOS,DEP.: MIN GOBIERNO , PROCEDENCIA: BANCO UNION S.A., CHEQUE: 50766, FECHA DE EMISION:05/04/2017</t>
  </si>
  <si>
    <t>B14912800002</t>
  </si>
  <si>
    <t>00015011108 DEP.DE CHEQ.AJENOS,RET.DE CAM.,CONCEPTO: DEVOLUCION DE RECURSOS,DEP.: MIN GOBIERNO , PROCEDENCIA: BANCO UNION S.A., CHEQUE: 50772, FECHA DE EMISION:05/04/2017</t>
  </si>
  <si>
    <t>B14912830002</t>
  </si>
  <si>
    <t>00015011108 DEP.DE CHEQ.AJENOS,RET.DE CAM.,CONCEPTO: DEVOLUCION DE RECURSOS,DEP.: MIN GOBIERNO , PROCEDENCIA: BANCO UNION S.A., CHEQUE: 50769, FECHA DE EMISION:05/04/2017</t>
  </si>
  <si>
    <t>B14912970002</t>
  </si>
  <si>
    <t>00574012004 DEP.DE CHEQ.AJENOS,RET.DE CAM.,CONCEPTO: SUBSIDIO UNIVERSAL DESCUENTOS GESTION 2016,DEP.: LACTEOSBOL , PROCEDENCIA: BANCO UNION S.A., CHEQUE: 4490, FECHA DE EMISION:06/04/2017</t>
  </si>
  <si>
    <t>B14912990002</t>
  </si>
  <si>
    <t>00574012002 DEP.DE CHEQ.AJENOS,RET.DE CAM.,CONCEPTO: DEVOLUCION DE FONDOS ASIGNADOS,DEP.: LACTEOSBOL , PROCEDENCIA: BANCO UNION S.A., CHEQUE: 4491, FECHA DE EMISION:06/04/2017</t>
  </si>
  <si>
    <t>O14911820002</t>
  </si>
  <si>
    <t>O14911950002</t>
  </si>
  <si>
    <t>00099021001 DEPOSITO DE EFECTIVO, DEPOSITANTE: SANDRA YOUSSETTE SIACAR BACARREZA, CONCEPTO: DEVOLUCIÓN POR EXCESO DE HABERES RECIBIDOS EN EL SECTOR PÚBLICO, CUENTA DE DEPOSITO: CUENTA UNICA DEL TESORO</t>
  </si>
  <si>
    <t>O14912090002</t>
  </si>
  <si>
    <t>00041021101 DEPOSITO DE EFECTIVO, DEPOSITANTE: JOSE LUIS CAHUAYA ANCO, CONCEPTO: DEVOLUCIÓN DE FONDOS EN AVANCE POR CONCEPTO DE REFRIGERIO, CUENTA DE DEPOSITO: CUENTA UNICA DEL TESORO</t>
  </si>
  <si>
    <t>O14912220002</t>
  </si>
  <si>
    <t>00099021001 DEPOSITO DE EFECTIVO, DEPOSITANTE: RI - 14 ""FLORIDA"", CONCEPTO: RETENCIÓN DE AGUA POTABLE DE FEBRERO /17 DEL RI-14 ""FLORIDA"", CUENTA DE DEPOSITO: CUENTA UNICA DEL TESORO</t>
  </si>
  <si>
    <t>O14912230002</t>
  </si>
  <si>
    <t>00099021001 DEPOSITO DE EFECTIVO, DEPOSITANTE: RI -14 FLORIDA, CONCEPTO: RETENCIÓN DE AGUA POTABLE DE ENERO/17 DEL RI -14 ""FLORIDA"", CUENTA DE DEPOSITO: CUENTA UNICA DEL TESORO</t>
  </si>
  <si>
    <t>O14912370002</t>
  </si>
  <si>
    <t>00020031101 DEPOSITO DE EFECTIVO, DEPOSITANTE: CARLOS CORDERO GONZALES, CONCEPTO: REVERSION, CUENTA DE DEPOSITO: CUENTA UNICA DEL TESORO</t>
  </si>
  <si>
    <t>O14912530002</t>
  </si>
  <si>
    <t>00099021001 DEPOSITO DE EFECTIVO, DEPOSITANTE: GONZALO F. MAYTA CHURQUI, CONCEPTO: DEVOLUCION DE FONDOS EN AVANCE MARZO 2017, CUENTA DE DEPOSITO: CUENTA UNICA DEL TESORO</t>
  </si>
  <si>
    <t>O14912810002</t>
  </si>
  <si>
    <t>00660062001 DEPOSITO DE EFECTIVO, DEPOSITANTE: ORGANO JUDICIAL-DISTRITO CHUQUISACA, CONCEPTO: DEP POR APROPIACION ERRADA EN LA CUENTA DEL SERVICIO DE IMPUESTOS NACIONALES, CUENTA DE DEPOSITO: CUENTA UNICA DEL TESORO</t>
  </si>
  <si>
    <t>O14913350002</t>
  </si>
  <si>
    <t>00586019203 DEPOSITO DE EFECTIVO, DEPOSITANTE: XIOZ ADI, CONCEPTO: DEVOLUCION POR CONSUMO DE SERVICIOS DE AGUA 2016, CUENTA DE DEPOSITO: CUENTA UNICA DEL TESORO</t>
  </si>
  <si>
    <t>O14913360002</t>
  </si>
  <si>
    <t>00586019203 DEPOSITO DE EFECTIVO, DEPOSITANTE: XIOZ ADI, CONCEPTO: DEVOLUCION POR CONSUMO DE SERVICIOS DE ELECTRICIDAD 2016, CUENTA DE DEPOSITO: CUENTA UNICA DEL TESORO</t>
  </si>
  <si>
    <t>O14913370002</t>
  </si>
  <si>
    <t>00586019203 DEPOSITO DE EFECTIVO, DEPOSITANTE: XIOZ ADI, CONCEPTO: DEVOLUCION POR CONSUMO DE SERVICIOS DE ELECTRICIDAD 2017, CUENTA DE DEPOSITO: CUENTA UNICA DEL TESORO</t>
  </si>
  <si>
    <t>O14913380002</t>
  </si>
  <si>
    <t>00586019203 DEPOSITO DE EFECTIVO, DEPOSITANTE: XIOZ ADI, CONCEPTO: DEVOLUCION POR CONSUMO DE SERVICIOS DE AGUA 2017, CUENTA DE DEPOSITO: CUENTA UNICA DEL TESORO</t>
  </si>
  <si>
    <t>O14913530002</t>
  </si>
  <si>
    <t>00099021001 DEPOSITO DE EFECTIVO, DEPOSITANTE: CONEX SRL, CONCEPTO: DEVOLUCION DE PAGOS EN DEMASIA, CUENTA DE DEPOSITO: CUENTA UNICA DEL TESORO</t>
  </si>
  <si>
    <t>O14913560002</t>
  </si>
  <si>
    <t>00046024204 DEPOSITO DE EFECTIVO, DEPOSITANTE: ENRIQUE BORDA TOLAY - MINISTERIO DE SALUD, CONCEPTO: DEVOLUCIÓN DE FONDOS EN AVANCE, CUENTA DE DEPOSITO: CUENTA UNICA DEL TESORO</t>
  </si>
  <si>
    <t>O14913570002</t>
  </si>
  <si>
    <t>00099021001 DEPOSITO DE EFECTIVO, DEPOSITANTE: GOBIERNO AUTONOMO DEPARTAMENTAL SEDES LA PAZ, CONCEPTO: OTROS DESCUENTOS, CUENTA DE DEPOSITO: CUENTA UNICA DEL TESORO</t>
  </si>
  <si>
    <t>O14913580002</t>
  </si>
  <si>
    <t>00099021001 DEPOSITO DE EFECTIVO, DEPOSITANTE: GOBIERNO AUTONOMO DEPARTAMENTAL SEDES LA PAZ, CONCEPTO: DE DEVOLUCIÓN DE HABERES DEL MES DE FEBRERO, CUENTA DE DEPOSITO: CUENTA UNICA DEL TESORO</t>
  </si>
  <si>
    <t>O14913810002</t>
  </si>
  <si>
    <t>00099021001 DEPOSITO DE EFECTIVO, DEPOSITANTE: LAUREANA QUISPE VDA. DE CANAVIRI, CONCEPTO: COBRO INDEBIDO, CUENTA DE DEPOSITO: CUENTA UNICA DEL TESORO</t>
  </si>
  <si>
    <t>O14914250002</t>
  </si>
  <si>
    <t>00526012001 DEPOSITO DE EFECTIVO, DEPOSITANTE: JUVENAL ARNALDO ACARAPI MAGUEÑO, CONCEPTO: DEVOLUCION DE VIATICOS BOLIVIA TV., CUENTA DE DEPOSITO: CUENTA UNICA DEL TESORO</t>
  </si>
  <si>
    <t>O14914290002</t>
  </si>
  <si>
    <t>00099021001 DEPOSITO DE EFECTIVO, DEPOSITANTE: GONZALO VILLAGOMEZ OÑA, CONCEPTO: DEVOLUCION DE PAGO AGUINALDO DUODECIMA, CUENTA DE DEPOSITO: CUENTA UNICA DEL TESORO</t>
  </si>
  <si>
    <t>O14914450002</t>
  </si>
  <si>
    <t>00099021001 DEPOSITO DE EFECTIVO, DEPOSITANTE: ESTELA ALVAREZ CHAVEZ, CONCEPTO: DEV. POR VIÁTICOS C31 -6604 CBTE: 5167, CUENTA DE DEPOSITO: CUENTA UNICA DEL TESORO</t>
  </si>
  <si>
    <t>O14914620002</t>
  </si>
  <si>
    <t>B14916970002</t>
  </si>
  <si>
    <t>00212072002 DEP.DE CHEQ.AJENOS,RET.DE CAM.,CONCEPTO: APORTES VOLUNTARIOS INRA-TARIJA,DEP.: INRA-TARIJA , PROCEDENCIA: BANCO UNION S.A., CHEQUE: 4450, FECHA DE EMISION:04/04/2017</t>
  </si>
  <si>
    <t>B14917430002</t>
  </si>
  <si>
    <t>00086031101 DEP.DE CHEQ.AJENOS,RET.DE CAM.,CONCEPTO: 1ER DESEMBOLSO DE GESTIÓN 2017 ENDE TRANSMISIÓN SA.,DEP.: AGUARAGUE - SERNAP , PROCEDENCIA: BANCO UNION S.A., CHEQUE: 921, FECHA DE EMISION:15/03/2017</t>
  </si>
  <si>
    <t>B14917540002</t>
  </si>
  <si>
    <t>00283012002 DEP.DE CHEQ.AJENOS,RET.DE CAM.,CONCEPTO: REPOSICION DE TRIBUTOS,DEP.: ADUANA NAL DE BOLIVIA , PROCEDENCIA: BANCO UNION S.A., CHEQUE: 2473, FECHA DE EMISION:05/04/2017</t>
  </si>
  <si>
    <t>B14917550002</t>
  </si>
  <si>
    <t>00283012002 DEP.DE CHEQ.AJENOS,RET.DE CAM.,CONCEPTO: BOLETAS AEREOS NO UTILIZADOS,DEP.: ADUANA NAL DE BOLIVIA , PROCEDENCIA: BANCO UNION S.A., CHEQUE: 2471, FECHA DE EMISION:31/03/2017</t>
  </si>
  <si>
    <t>B14917640002</t>
  </si>
  <si>
    <t>00099021001 DEP.DE CHEQ.AJENOS,RET.DE CAM.,CONCEPTO: ADEMAF - DEVOLUCIÓN CUENTAS POR COBRAR 2015,DEP.: ADEMAF , PROCEDENCIA: BANCO UNION S.A., CHEQUE: 1058, FECHA DE EMISION:10/04/2017</t>
  </si>
  <si>
    <t>B14917690002</t>
  </si>
  <si>
    <t>00291012009 DEP.DE CHEQ.AJENOS,RET.DE CAM.,CONCEPTO: EJECUCION DE GARANTIA CUMPLIMIENTO DE CONTRATO,DEP.: ABC , PROCEDENCIA: BANCO NACIONAL DE BOLIVIA S.A., CHEQUE: 66387, FECHA DE EMISION:07/04/2017</t>
  </si>
  <si>
    <t>O14916800002</t>
  </si>
  <si>
    <t>00099021001 DEPOSITO DE EFECTIVO, DEPOSITANTE: NICOLAS CATARI APAZA, CONCEPTO: DEVOLUCIÓN, CUENTA DE DEPOSITO: CUENTA UNICA DEL TESORO</t>
  </si>
  <si>
    <t>O14917030002</t>
  </si>
  <si>
    <t>00015018002 DEPOSITO DE EFECTIVO, DEPOSITANTE: VMSC-PEDRO FLORES, CONCEPTO: DEVOLUCION POR REMANENTE ( FONDO EN AVANCE ), CUENTA DE DEPOSITO: CUENTA UNICA DEL TESORO</t>
  </si>
  <si>
    <t>O14917040002</t>
  </si>
  <si>
    <t>00015018002 DEPOSITO DE EFECTIVO, DEPOSITANTE: VMSC - VICTOR QUIÑAJO PAREDES, CONCEPTO: DEVOLUCION POR REMANENTE ( FONDO EN AVANCE ), CUENTA DE DEPOSITO: CUENTA UNICA DEL TESORO</t>
  </si>
  <si>
    <t>O14917300002</t>
  </si>
  <si>
    <t>00099021001 DEPOSITO DE EFECTIVO, DEPOSITANTE: BARRIOS VILLA ALFONSO CI. 1253043, CONCEPTO: DEVOLUCION DE SALARIO EXCEDENTE AL DEL PRESIDENTE MARZO 2017, CUENTA DE DEPOSITO: CUENTA UNICA DEL TESORO</t>
  </si>
  <si>
    <t>O14917320002</t>
  </si>
  <si>
    <t>00099021001 DEPOSITO DE EFECTIVO, DEPOSITANTE: GUERRA AROZAMEN ANTONIO CI. 1255809, CONCEPTO: DEVOLUCION DE SALARIO EXCEDENTE AL DEL PRESIDENTE MARZO 2017, CUENTA DE DEPOSITO: CUENTA UNICA DEL TESORO</t>
  </si>
  <si>
    <t>O14917330002</t>
  </si>
  <si>
    <t>00099021001 DEPOSITO DE EFECTIVO, DEPOSITANTE: GOYTIA MORALES JOSE CI. 1271669, CONCEPTO: DEVOLUCION DE SALARIO EXCEDENTE AL DEL PRESIDENTE MARZO 2017, CUENTA DE DEPOSITO: CUENTA UNICA DEL TESORO</t>
  </si>
  <si>
    <t>O14917340002</t>
  </si>
  <si>
    <t>00099021001 DEPOSITO DE EFECTIVO, DEPOSITANTE: FUERTES CALLAPINO BERNARDINO CI. 1283979, CONCEPTO: DEVOLUCION DE SALARIO EXCEDENTE AL DEL PRESIDENTE MARZO 2017, CUENTA DE DEPOSITO: CUENTA UNICA DEL TESORO</t>
  </si>
  <si>
    <t>O14917350002</t>
  </si>
  <si>
    <t>00099021001 DEPOSITO DE EFECTIVO, DEPOSITANTE: CALLE ARACENA JOSE MANUEL CI. 1284098, CONCEPTO: DEVOLUCION DE SALARIO EXCEDENTE AL DEL PRESIDENTE MARZO 2017, CUENTA DE DEPOSITO: CUENTA UNICA DEL TESORO</t>
  </si>
  <si>
    <t>O14917360002</t>
  </si>
  <si>
    <t>00099021001 DEPOSITO DE EFECTIVO, DEPOSITANTE: TIRADO ENCINAS JOSE FRANCISCO CI. 1328741, CONCEPTO: DEVOLUCION DE SALARIO EXCEDENTE AL DEL PRESIDENTE MARZO 2017, CUENTA DE DEPOSITO: CUENTA UNICA DEL TESORO</t>
  </si>
  <si>
    <t>O14917370002</t>
  </si>
  <si>
    <t>00099021001 DEPOSITO DE EFECTIVO, DEPOSITANTE: CAMARGO BARRIONUEVO HERNAN CI. 1394844, CONCEPTO: DEVOLUCION DE SALARIO EXCEDENTE AL DEL PRESIDENTE MARZO 2017, CUENTA DE DEPOSITO: CUENTA UNICA DEL TESORO</t>
  </si>
  <si>
    <t>O14917380002</t>
  </si>
  <si>
    <t>00099021001 DEPOSITO DE EFECTIVO, DEPOSITANTE: AGUIRRE HAUG ROSA CI. 1616147, CONCEPTO: DEVOLUCION DE SALARIO EXCEDENTE AL DEL PRESIDENTE MARZO 2017, CUENTA DE DEPOSITO: CUENTA UNICA DEL TESORO</t>
  </si>
  <si>
    <t>O14917390002</t>
  </si>
  <si>
    <t>00099021001 DEPOSITO DE EFECTIVO, DEPOSITANTE: MORA FERAUDI RUBEN CI . 2216655, CONCEPTO: DEVOLUCION DE SALARIO EXCEDENTE AL DEL PRESIDENTE MARZO 2017, CUENTA DE DEPOSITO: CUENTA UNICA DEL TESORO</t>
  </si>
  <si>
    <t>O14917420002</t>
  </si>
  <si>
    <t>00099021001 DEPOSITO DE EFECTIVO, DEPOSITANTE: SECKO GONZALES HUGO CI. 3682597, CONCEPTO: DEVOLUCION DE SALARIO EXCEDENTE AL DEL PRESIDENTE MARZO 2017, CUENTA DE DEPOSITO: CUENTA UNICA DEL TESORO</t>
  </si>
  <si>
    <t>O14917450002</t>
  </si>
  <si>
    <t>00099021001 DEPOSITO DE EFECTIVO, DEPOSITANTE: BRACAMONTE ALANIZ HUMBERTO CI. 5567062, CONCEPTO: DEVOLUCION DE SALARIO EXCEDENTE AL DEL PRESIDENTE MARZO 2017, CUENTA DE DEPOSITO: CUENTA UNICA DEL TESORO</t>
  </si>
  <si>
    <t>O14917470002</t>
  </si>
  <si>
    <t>00099021001 DEPOSITO DE EFECTIVO, DEPOSITANTE: BALDIVIESO SAENZ RENE CI. 1328213, CONCEPTO: DEVOLUCION DE SALARIO EXCEDENTE AL DEL PRESIDENTE MARZO 2017, CUENTA DE DEPOSITO: CUENTA UNICA DEL TESORO</t>
  </si>
  <si>
    <t>O14917740002</t>
  </si>
  <si>
    <t>00099021001 DEPOSITO DE EFECTIVO, DEPOSITANTE: MARIO GERARDO TELLEZ DEL CARPIO, CONCEPTO: DEVOLUCION AGUINALDO 2016, CUENTA DE DEPOSITO: CUENTA UNICA DEL TESORO</t>
  </si>
  <si>
    <t>O14917760002</t>
  </si>
  <si>
    <t>00099021001 DEPOSITO DE EFECTIVO, DEPOSITANTE: PEDRO ALEJANDRO CASSO ACHA, CONCEPTO: REVERSION PASAJES COMISION DEL SERVICIO, CUENTA DE DEPOSITO: CUENTA UNICA DEL TESORO</t>
  </si>
  <si>
    <t>O14917780002</t>
  </si>
  <si>
    <t>00099021001 DEPOSITO DE EFECTIVO, DEPOSITANTE: JOSE ANTONIO BURGULLA ZELADA, CONCEPTO: DEVOLUCION DE VIATICOS, CUENTA DE DEPOSITO: CUENTA UNICA DEL TESORO</t>
  </si>
  <si>
    <t>O14917870002</t>
  </si>
  <si>
    <t>00591012001 DEPOSITO DE EFECTIVO, DEPOSITANTE: YARCO VILLAMOR VILLAREAL, CONCEPTO: CONSUMO DE AGUA, CUENTA DE DEPOSITO: CUENTA UNICA DEL TESORO</t>
  </si>
  <si>
    <t>O14917890002</t>
  </si>
  <si>
    <t>00591012001 DEPOSITO DE EFECTIVO, DEPOSITANTE: SOFIA ROQUE CHOQUE, CONCEPTO: CONSUMO DE AGUA, CUENTA DE DEPOSITO: CUENTA UNICA DEL TESORO</t>
  </si>
  <si>
    <t>O14917900002</t>
  </si>
  <si>
    <t>00591012001 DEPOSITO DE EFECTIVO, DEPOSITANTE: BENITA JALACORI, CONCEPTO: CONSUMO DE AGUA, CUENTA DE DEPOSITO: CUENTA UNICA DEL TESORO</t>
  </si>
  <si>
    <t>O14917920002</t>
  </si>
  <si>
    <t>00526012001 DEPOSITO DE EFECTIVO, DEPOSITANTE: ANGEL LUIS SALINAS MONASTERIOS, CONCEPTO: DEVOLUCION POR CONCEPTO DE VIATICOS BOLIVIA TV, CUENTA DE DEPOSITO: CUENTA UNICA DEL TESORO</t>
  </si>
  <si>
    <t>O14918200002</t>
  </si>
  <si>
    <t>00283012002 DEPOSITO DE EFECTIVO, DEPOSITANTE: ANDRES ESTEBAN SUBIETA ZAPATA, CONCEPTO: DEVOLUCION DE VIATICOS ANB-UCA, CUENTA DE DEPOSITO: CUENTA UNICA DEL TESORO</t>
  </si>
  <si>
    <t>O14918630002</t>
  </si>
  <si>
    <t>00099021001 DEPOSITO DE EFECTIVO, DEPOSITANTE: MARCO ANTONIO BARAÑADO LOREDO, CONCEPTO: DEVOLUCION PASAJES, CUENTA DE DEPOSITO: CUENTA UNICA DEL TESORO</t>
  </si>
  <si>
    <t>O14918670002</t>
  </si>
  <si>
    <t>00099021001 DEPOSITO DE EFECTIVO, DEPOSITANTE: SEGIP OFICINA NACIONAL, CONCEPTO: REVERSION A LOS COMPROBANTES C-31 N° 34, 35 Y 36 PRIMER FONDO BUENOS AIRES-ARGENTINA FUENTE 41, CUENTA DE DEPOSITO: CUENTA UNICA DEL TESORO</t>
  </si>
  <si>
    <t>O14918800002</t>
  </si>
  <si>
    <t>00099021001 DEPOSITO DE EFECTIVO, DEPOSITANTE: GUSTAVO CORTEZ FERREL, CONCEPTO: DEVOLUCION VIATICOS, CUENTA DE DEPOSITO: CUENTA UNICA DEL TESORO</t>
  </si>
  <si>
    <t>O14918940002</t>
  </si>
  <si>
    <t>00099021001 DEPOSITO DE EFECTIVO, DEPOSITANTE: OLGA RADA DE BENAVIDES, CONCEPTO: DEVOLUCION DE AGUINALDO 2016, CUENTA DE DEPOSITO: CUENTA UNICA DEL TESORO</t>
  </si>
  <si>
    <t>O14919170002</t>
  </si>
  <si>
    <t>00574012002 DEPOSITO DE EFECTIVO, DEPOSITANTE: JORGE HUMBERTO BLONDEL ROSSETTI, CONCEPTO: DEVOLUCION DE FONDOS EN AVANCE, CUENTA DE DEPOSITO: CUENTA UNICA DEL TESORO</t>
  </si>
  <si>
    <t>O14919190002</t>
  </si>
  <si>
    <t>00574012002 DEPOSITO DE EFECTIVO, DEPOSITANTE: JORGE HUMBERTO BLONDEL ROSSETTI, CONCEPTO: DEVOLUCION FONDOS EN AVANCE, CUENTA DE DEPOSITO: CUENTA UNICA DEL TESORO</t>
  </si>
  <si>
    <t>O14919220002</t>
  </si>
  <si>
    <t>00099021001 DEPOSITO DE EFECTIVO, DEPOSITANTE: EJERCITO DE BOLIVIA RI - 26 " BARRIENTOS ", CONCEPTO: RETENCION DE IMPUESTOS CORRESPONDIENTE AL CONSUMO AGUA POTABLE MES ENERO, CUENTA DE DEPOSITO: CUENTA UNICA DEL TESORO</t>
  </si>
  <si>
    <t>O14919290002</t>
  </si>
  <si>
    <t>00342012001 DEPOSITO DE EFECTIVO, DEPOSITANTE: FREDDY W. QUISPE YUJRA C.I.4374790 LP., CONCEPTO: DEVOLUCION SALDO COMPRA DE GASOLINA, CUENTA DE DEPOSITO: CUENTA UNICA DEL TESORO</t>
  </si>
  <si>
    <t>00526012001 DEPOSITO DE EFECTIVO, DEPOSITANTE: BOLIVIA TV-ANTENOR LUIS CERRUTO MEDINA, CONCEPTO: DEVOLUCION FONDOS, CUENTA DE DEPOSITO: CUENTA UNICA DEL TESORO</t>
  </si>
  <si>
    <t>O14919450002</t>
  </si>
  <si>
    <t>00099021001 DEPOSITO DE EFECTIVO, DEPOSITANTE: EJERCITO DE BOLIVIA_EMSE 147956025, CONCEPTO: RETENCIÓN ALIMENTO PARA ANIMAL CORRESPONDIENTE A FEBRERO ABARROTES EMSE, CUENTA DE DEPOSITO: CUENTA UNICA DEL TESORO</t>
  </si>
  <si>
    <t>O14919460002</t>
  </si>
  <si>
    <t>00099021001 DEPOSITO DE EFECTIVO, DEPOSITANTE: EJERCITO DE BOLIVIA_EMSE 147956025, CONCEPTO: RETENCIÓN ALIMENTO PARA ANIMAL CORRESPONDIENTE AL MES DE MARZO ABARROTES, CUENTA DE DEPOSITO: CUENTA UNICA DEL TESORO</t>
  </si>
  <si>
    <t>O14919470002</t>
  </si>
  <si>
    <t>00020031101 DEPOSITO DE EFECTIVO, DEPOSITANTE: EJERCITO DE BOLIVIA - EMSE 147956025, CONCEPTO: ALIMENTACIÓN CORRESPONDIENTE A FEBRERO POSTULANTES RETENCIÓN CARNE FEBRERO, CUENTA DE DEPOSITO: CUENTA UNICA DEL TESORO</t>
  </si>
  <si>
    <t>O14919480002</t>
  </si>
  <si>
    <t>00020031101 DEPOSITO DE EFECTIVO, DEPOSITANTE: EJERCITO DE BOLIVIA - EMSE 147956025, CONCEPTO: ALIMENTACIÓN POSTULANTES FEBRERO RETENCIÓN FEBRERO ABARROTES, CUENTA DE DEPOSITO: CUENTA UNICA DEL TESORO</t>
  </si>
  <si>
    <t>O14919500002</t>
  </si>
  <si>
    <t>00020031101 DEPOSITO DE EFECTIVO, DEPOSITANTE: EJERCITO DE BOLIVIA - EMSE 147956025, CONCEPTO: ALIMENTACIÓN PARA POSTULANTES CORRESPONDIENTE A ENERO CARNE, CUENTA DE DEPOSITO: CUENTA UNICA DEL TESORO</t>
  </si>
  <si>
    <t>O14919520002</t>
  </si>
  <si>
    <t>00020031101 DEPOSITO DE EFECTIVO, DEPOSITANTE: EJERCITO DE BOLIVIA - EMSE 147956025, CONCEPTO: ALIMENTACIÓN PARA POSTULANTES CORRESPONDIENTE A ENERO POR CONCEPTO DE ABARROTES, CUENTA DE DEPOSITO: CUENTA UNICA DEL TESORO</t>
  </si>
  <si>
    <t>B14921290002</t>
  </si>
  <si>
    <t>00099024113 DEP.DE CHEQ.AJENOS,RET.DE CAM.,CONCEPTO: MULTA PROYECTO HOSPITAL SEGUNDO NIVEL ACHACACHI,DEP.: MINISTERIO DE LA PRESIDENCIA UPRE , PROCEDENCIA: BANCO UNION S.A., CHEQUE: 289, FECHA DE EMISION:31/03/2017</t>
  </si>
  <si>
    <t>B14921310002</t>
  </si>
  <si>
    <t>00099024113 DEP.DE CHEQ.AJENOS,RET.DE CAM.,CONCEPTO: MULTA PROYECTO CONSTRUCCION COLISEO CERRADO DISTRITO LA JOYA CARACOLLO,DEP.: MINISTERIO DE LA PRESIDENCIA UPRE , PROCEDENCIA: BANCO UNION S.A., CHEQUE: 301, FECHA DE EMISION:31/03/2017</t>
  </si>
  <si>
    <t>B14921340002</t>
  </si>
  <si>
    <t>00099024113 DEP.DE CHEQ.AJENOS,RET.DE CAM.,CONCEPTO: MULTA PROYECTO CONSTRUCCION COLISEO TOLOMOSA GRANDE,DEP.: MINISTERIO DE LA PRESIDENCIA UPRE , PROCEDENCIA: BANCO UNION S.A., CHEQUE: 303, FECHA DE EMISION:05/04/2017</t>
  </si>
  <si>
    <t>B14921380002</t>
  </si>
  <si>
    <t>00099024113 DEP.DE CHEQ.AJENOS,RET.DE CAM.,CONCEPTO: MULTA PROYECTO CONSTRUCCION CANCHA CON CESPED SINTETICO BARRIO LUIS ESPINAL TARIJA,DEP.: MINISTERIO DE LA PRESIDENCIA UPRE , PROCEDENCIA: BANCO UNION S.A., CHEQUE: 305, FECHA DE EMISION:05/04/2017</t>
  </si>
  <si>
    <t>B14921420002</t>
  </si>
  <si>
    <t>00099024113 DEP.DE CHEQ.AJENOS,RET.DE CAM.,CONCEPTO: MULTA PROYECTO CONSTRUCCION BLOQUE SECUNDARIA U.E. CARLOS CRESPO,DEP.: MINISTERIO DE LA PRESIDENCIA UPRE , PROCEDENCIA: BANCO UNION S.A., CHEQUE: 304, FECHA DE EMISION:05/04/2017</t>
  </si>
  <si>
    <t>B14921560002</t>
  </si>
  <si>
    <t>00099021001 DEP.DE CHEQ.AJENOS,RET.DE CAM.,CONCEPTO: DEVOLUCION DE PASAJES AEREOS GESTION 2015,DEP.: DIRECCION ADMINISTRATIVA BOLTUR , PROCEDENCIA: BANCO UNION S.A., CHEQUE: 3002, FECHA DE EMISION:31/03/2017</t>
  </si>
  <si>
    <t>B14921720002</t>
  </si>
  <si>
    <t>00099021001 DEP.DE CHEQ.AJENOS,RET.DE CAM.,CONCEPTO: LOPEZ ARRUETA ABEL,DEP.: BANCO UNION S.A. , PROCEDENCIA: BANCO UNION S.A., CHEQUE: 148227, FECHA DE EMISION:11/04/2017</t>
  </si>
  <si>
    <t>B14921730002</t>
  </si>
  <si>
    <t>00099021001 DEP.DE CHEQ.AJENOS,RET.DE CAM.,CONCEPTO: LOPEZ ARRUETA ABEL,DEP.: BANCO UNION S.A. , PROCEDENCIA: BANCO UNION S.A., CHEQUE: 148228, FECHA DE EMISION:11/04/2017</t>
  </si>
  <si>
    <t>B14921740002</t>
  </si>
  <si>
    <t>00099021001 DEP.DE CHEQ.AJENOS,RET.DE CAM.,CONCEPTO: CALVI LOBATON CARMEN CELIDA,DEP.: BANCO UNION S.A. , PROCEDENCIA: BANCO UNION S.A., CHEQUE: 148229, FECHA DE EMISION:11/04/2017</t>
  </si>
  <si>
    <t>B14921810002</t>
  </si>
  <si>
    <t>00099021001 DEP.DE CHEQ.AJENOS,RET.DE CAM.,CONCEPTO: DEVOLUCION DE FONDOS NO UTILIZADOS,DEP.: MINISTERIO DE EDUCACION , PROCEDENCIA: BANCO UNION S.A., CHEQUE: 20765, FECHA DE EMISION:07/04/2017</t>
  </si>
  <si>
    <t>B14921820002</t>
  </si>
  <si>
    <t>00099021001 DEP.DE CHEQ.AJENOS,RET.DE CAM.,CONCEPTO: DEVOLUCION DE FONDOS NO UTILIZADOS,DEP.: MINISTERIO DE EDUCACION , PROCEDENCIA: BANCO UNION S.A., CHEQUE: 20764, FECHA DE EMISION:07/04/2017</t>
  </si>
  <si>
    <t>B14921830002</t>
  </si>
  <si>
    <t>00099021001 DEP.DE CHEQ.AJENOS,RET.DE CAM.,CONCEPTO: DEVOLUCION DE SALDO POR CONCEPTO PASAJES AEREOS,DEP.: MINISTERIO DE EDUCACION , PROCEDENCIA: BANCO UNION S.A., CHEQUE: 20763, FECHA DE EMISION:07/04/2017</t>
  </si>
  <si>
    <t>B14921860002</t>
  </si>
  <si>
    <t>00099021001 DEP.DE CHEQ.AJENOS,RET.DE CAM.,CONCEPTO: DEVOLUCION DE SALDOS NO EJECUTADOS,DEP.: MINISTERIO DE EDUCACION , PROCEDENCIA: BANCO UNION S.A., CHEQUE: 20762, FECHA DE EMISION:07/04/2017</t>
  </si>
  <si>
    <t>B14921880002</t>
  </si>
  <si>
    <t>00099021001 DEP.DE CHEQ.AJENOS,RET.DE CAM.,CONCEPTO: DEVOLUCION DE PASAJES AEREOS NO UTILIZADOS,DEP.: MINISTERIO DE EDUCACION , PROCEDENCIA: BANCO UNION S.A., CHEQUE: 20761, FECHA DE EMISION:07/04/2017</t>
  </si>
  <si>
    <t>B14922080002</t>
  </si>
  <si>
    <t>00099021001 DEP.DE CHEQ.AJENOS,RET.DE CAM.,CONCEPTO: DEVOLUCION DE COTIZACION EXCESO,DEP.: FUTURO DE BOLIVIA S.A. AFP , PROCEDENCIA: BANCO DE CREDITO DE BOLIVIA S.A., CHEQUE: 48517, FECHA DE EMISION:11/04/2017</t>
  </si>
  <si>
    <t>B14922140002</t>
  </si>
  <si>
    <t>00086034202 DEP.DE CHEQ.AJENOS,RET.DE CAM.,CONCEPTO: REVERSION FONDOS NO UTILIZADOS,DEP.: SERNAP - AGUARAQUE , PROCEDENCIA: BANCO UNION S.A., CHEQUE: 927, FECHA DE EMISION:15/03/2017</t>
  </si>
  <si>
    <t>O14921150002</t>
  </si>
  <si>
    <t>00020031101 DEPOSITO DE EFECTIVO, DEPOSITANTE: ALBERTO SORUCO SORUCO, CONCEPTO: DEVOLUCIÓN DE VIÁTICOS, CUENTA DE DEPOSITO: CUENTA UNICA DEL TESORO</t>
  </si>
  <si>
    <t>O14921160002</t>
  </si>
  <si>
    <t>00020031101 DEPOSITO DE EFECTIVO, DEPOSITANTE: ROLANDO ISMAEL SANCHEZ MONTALVO, CONCEPTO: DEVOLUCIÓN DE VIÁTICOS, CUENTA DE DEPOSITO: CUENTA UNICA DEL TESORO</t>
  </si>
  <si>
    <t>O14921570002</t>
  </si>
  <si>
    <t>00016011101 DEPOSITO DE EFECTIVO, DEPOSITANTE: DELIA RIVERA DAVALOS, CONCEPTO: DEVOLUCIÓN DE UN DÍA DE VIÁTICO, CUENTA DE DEPOSITO: CUENTA UNICA DEL TESORO</t>
  </si>
  <si>
    <t>O14921630002</t>
  </si>
  <si>
    <t>00099021001 DEPOSITO DE EFECTIVO, DEPOSITANTE: MINISTERIO DE DEPORTES, CONCEPTO: DEVOLUCIÓN DE VIÁTICOS DE VIAJE A TARIJA, CUENTA DE DEPOSITO: CUENTA UNICA DEL TESORO</t>
  </si>
  <si>
    <t>O14921660002</t>
  </si>
  <si>
    <t>00292032001 DEPOSITO DE EFECTIVO, DEPOSITANTE: VIAS BOLIVIA - ENSO CASTRO BAENY, CONCEPTO: OTROS INGRESOS, CUENTA DE DEPOSITO: CUENTA UNICA DEL TESORO</t>
  </si>
  <si>
    <t>O14921680002</t>
  </si>
  <si>
    <t>O14922420002</t>
  </si>
  <si>
    <t>00099021001 DEPOSITO DE EFECTIVO, DEPOSITANTE: LA VITALICIA SEGUROS Y REASEGUROS DE VIDA S.A., CONCEPTO: DEVOLUCION DE CC NO COBRADA DICIEMBRE 2016, CUENTA DE DEPOSITO: CUENTA UNICA DEL TESORO</t>
  </si>
  <si>
    <t>O14922520002</t>
  </si>
  <si>
    <t>00086031101 DEPOSITO DE EFECTIVO, DEPOSITANTE: SERNAP - DAIMO VILLARROEL PAZ, CONCEPTO: DEP. POR FONDOS NO UTILIZADOS, CUENTA DE DEPOSITO: CUENTA UNICA DEL TESORO</t>
  </si>
  <si>
    <t>O14922530002</t>
  </si>
  <si>
    <t>00086031101 DEPOSITO DE EFECTIVO, DEPOSITANTE: SERNAP - DAIMO VILLARROEL PAZ, CONCEPTO: OTROS INGRESOS, CUENTA DE DEPOSITO: CUENTA UNICA DEL TESORO</t>
  </si>
  <si>
    <t>O14922700002</t>
  </si>
  <si>
    <t>00016011101 DEPOSITO DE EFECTIVO, DEPOSITANTE: GROVER LAURA MOYA, CONCEPTO: DEVOLUCION COMPRA DE COMBUSTIBLE, CUENTA DE DEPOSITO: CUENTA UNICA DEL TESORO</t>
  </si>
  <si>
    <t>O14922720002</t>
  </si>
  <si>
    <t>00526012001 DEPOSITO DE EFECTIVO, DEPOSITANTE: BOLIVIA TV-PEDRO A. GUTIERREZ RIOS, CONCEPTO: DEVOLUCION DE VIATICOS, CUENTA DE DEPOSITO: CUENTA UNICA DEL TESORO</t>
  </si>
  <si>
    <t>O14922780002</t>
  </si>
  <si>
    <t>00132062001 DEPOSITO DE EFECTIVO, DEPOSITANTE: LUIS AUGUSTO RUEDA CHOQUE, CONCEPTO: DEVOLUCIÓN FONDOS EN AVANCE, CUENTA DE DEPOSITO: CUENTA UNICA DEL TESORO</t>
  </si>
  <si>
    <t>O14922790002</t>
  </si>
  <si>
    <t>00132062001 DEPOSITO DE EFECTIVO, DEPOSITANTE: LUIS AUGUSTO RUEDA CHOQUE, CONCEPTO: DEPÓSITO DE FONDOS EN AVANCE, CUENTA DE DEPOSITO: CUENTA UNICA DEL TESORO</t>
  </si>
  <si>
    <t>O14922980002</t>
  </si>
  <si>
    <t>00099021001 DEPOSITO DE EFECTIVO, DEPOSITANTE: MIGUEL APAZA LAURA, CONCEPTO: DOBLE PERCEPCIÓN, CUENTA DE DEPOSITO: CUENTA UNICA DEL TESORO</t>
  </si>
  <si>
    <t>O14921620002</t>
  </si>
  <si>
    <t>00099021001 DEPOSITO DE EFECTIVO, DEPOSITANTE: MINISTERIO DE DEPORTES, CONCEPTO: GASTOS REALIZADOS EN LA RENDICIÓN PÚBLICA DE CUENTAS INICIAL 2017, CUENTA DE DEPOSITO: CUENTA UNICA DEL TESORO</t>
  </si>
  <si>
    <t>O14923050002</t>
  </si>
  <si>
    <t>00099021001 DEPOSITO DE EFECTIVO, DEPOSITANTE: ZENON GOMEZ, CONCEPTO: DEVOLUCIÓN DE VIÁTICOS - GESTIÓN 2011, CUENTA DE DEPOSITO: CUENTA UNICA DEL TESORO</t>
  </si>
  <si>
    <t>O14923540002</t>
  </si>
  <si>
    <t>00342012001 DEPOSITO DE EFECTIVO, DEPOSITANTE: SR. JUAN C. RIVEROS QUISPE C.I. 6136054, CONCEPTO: DEVOLUCION SALDO COMPRA DE GASOLINA, CUENTA DE DEPOSITO: CUENTA UNICA DEL TESORO</t>
  </si>
  <si>
    <t>B14925090002</t>
  </si>
  <si>
    <t>00099021001 DEP.DE CHEQ.AJENOS,RET.DE CAM.,CONCEPTO: REVERSION FRACCION CC-TGN,DEP.: SEGUROS PROVIDA S.A. , PROCEDENCIA: BANCO NACIONAL DE BOLIVIA S.A., CHEQUE: 4350243, FECHA DE EMISION:11/04/2017</t>
  </si>
  <si>
    <t>B14925210002</t>
  </si>
  <si>
    <t>00578012002 DEP.DE CHEQ.AJENOS,RET.DE CAM.,CONCEPTO: REVERSION,DEP.: BOLIVIANA DE AVIACION , PROCEDENCIA: BANCO UNION S.A., CHEQUE: 1976, FECHA DE EMISION:06/04/2017</t>
  </si>
  <si>
    <t>B14925430002</t>
  </si>
  <si>
    <t>00283012002 DEP.DE CHEQ.AJENOS,RET.DE CAM.,CONCEPTO: EXTRAVIO DE CREDENCIAL,DEP.: ADUANA NAL DE BOLIVIA , PROCEDENCIA: BANCO UNION S.A., CHEQUE: 2489, FECHA DE EMISION:07/04/2017</t>
  </si>
  <si>
    <t>B14925610002</t>
  </si>
  <si>
    <t>00099021001 DEP.DE CHEQ.AJENOS,RET.DE CAM.,CONCEPTO: DEP. POR DEVOLUCION DE SALDOS NO EJECUTADOS DE LA GESTION 2014 MUNICIPIO DE YANACACHI,DEP.: MUNICIPIO DE YANACACHI , PROCEDENCIA: BANCO UNION S.A., CHEQUE: 1392, FECHA DE EMISION:10/04/2017</t>
  </si>
  <si>
    <t>B14925760002</t>
  </si>
  <si>
    <t>00015021101 DEP.DE CHEQ.AJENOS,RET.DE CAM.,CONCEPTO: ASIGNACIONES,DEP.: UNIPOL , PROCEDENCIA: BANCO UNION S.A., CHEQUE: 599, FECHA DE EMISION:10/04/2017</t>
  </si>
  <si>
    <t>B14926030002</t>
  </si>
  <si>
    <t>00253014108 DEP.DE CHEQ.AJENOS,RET.DE CAM.,CONCEPTO: TRANSFERENCIA DE RECURSOS GAD - ORURO,DEP.: GAD - ORURO , PROCEDENCIA: BANCO UNION S.A., CHEQUE: 1002, FECHA DE EMISION:11/04/2017</t>
  </si>
  <si>
    <t>B14926200002</t>
  </si>
  <si>
    <t>00020021102 DEP.DE CHEQ.AJENOS,RET.DE CAM.,CONCEPTO: TRANSFERENCIA DE RECURSOS FTE 11 ESCUELA ALTOS ESTUDIOS NACIONALES,DEP.: MINISTERIO DE DEFENSA , PROCEDENCIA: BANCO UNION S.A., CHEQUE: 15168, FECHA DE EMISION:11/04/2017</t>
  </si>
  <si>
    <t>O14925060002</t>
  </si>
  <si>
    <t>00099021001 DEPOSITO DE EFECTIVO, DEPOSITANTE: ESCONBOL, CONCEPTO: REVERSION POR RETENCION DE LOS FORMULARIOS 410 Y 570, CUENTA DE DEPOSITO: CUENTA UNICA DEL TESORO</t>
  </si>
  <si>
    <t>O14925100002</t>
  </si>
  <si>
    <t>O14925180002</t>
  </si>
  <si>
    <t>00099021001 DEPOSITO DE EFECTIVO, DEPOSITANTE: MARIA VIRGINIA ESPEJO ALVARADO, CONCEPTO: DEVOLUCION DE AGUINALDO, CUENTA DE DEPOSITO: CUENTA UNICA DEL TESORO</t>
  </si>
  <si>
    <t>O14925320002</t>
  </si>
  <si>
    <t>00099021001 DEPOSITO DE EFECTIVO, DEPOSITANTE: ADEMAR GUTIERREZ CATACORA, CONCEPTO: DEVOLUCIÓN REFRIGERIO MARZO 2017 - UE - FNSE, CUENTA DE DEPOSITO: CUENTA UNICA DEL TESORO</t>
  </si>
  <si>
    <t>O14925670002</t>
  </si>
  <si>
    <t>00099021001 DEPOSITO DE EFECTIVO, DEPOSITANTE: JUAN CARLOS PEREZ RAMIREZ, CONCEPTO: DEVOLUCIÓN PAGO AGUINALDO DE NAVIDAD 2016, CUENTA DE DEPOSITO: CUENTA UNICA DEL TESORO</t>
  </si>
  <si>
    <t>O14925700002</t>
  </si>
  <si>
    <t>00099021001 DEPOSITO DE EFECTIVO, DEPOSITANTE: JESUS RAUL DE LA FUENTE REYNA, CONCEPTO: DEV. LIQUIDO PAGABLE, ASR MUNAMAL, MUNAMAL FEDERACIÓN URBANA Y CONFEDERACIÓN URBANA, CUENTA DE DEPOSITO: CUENTA UNICA DEL TESORO</t>
  </si>
  <si>
    <t>00526012001 DEPOSITO DE EFECTIVO, DEPOSITANTE: DAVID OSCAR LAURA MAMANI, CONCEPTO: DEVOLUCIÓN FONDOS EN AVANCE BOLIVIA TV, CUENTA DE DEPOSITO: CUENTA UNICA DEL TESORO</t>
  </si>
  <si>
    <t>O14926320002</t>
  </si>
  <si>
    <t>00099021001 DEPOSITO DE EFECTIVO, DEPOSITANTE: EDGAR GEMIO ZABALA - MINISTERIO DE DEPORTES, CONCEPTO: DEV DE VIÁTICOS DE LA COPA ESTADO PLURINACIONAL SUB 18 PRESIDENTE EVO 2016-2017, CUENTA DE DEPOSITO: CUENTA UNICA DEL TESORO</t>
  </si>
  <si>
    <t>O14926340002</t>
  </si>
  <si>
    <t>00099021001 DEPOSITO DE EFECTIVO, DEPOSITANTE: ANH - SCZ, CONCEPTO: DEVOLUCION VIATICOS SCZ - ANH, CUENTA DE DEPOSITO: CUENTA UNICA DEL TESORO</t>
  </si>
  <si>
    <t>O14926350002</t>
  </si>
  <si>
    <t>00099021001 DEPOSITO DE EFECTIVO, DEPOSITANTE: ANH - SCZ, CONCEPTO: DEVOLUCION RECURSOS ANH - SCZ, CUENTA DE DEPOSITO: CUENTA UNICA DEL TESORO</t>
  </si>
  <si>
    <t>O14926380002</t>
  </si>
  <si>
    <t>O14926390002</t>
  </si>
  <si>
    <t>O14926500002</t>
  </si>
  <si>
    <t>00099021001 DEPOSITO DE EFECTIVO, DEPOSITANTE: PRIMO TERRAZAS ARMIJO C.I. 4393691 CBBA., CONCEPTO: REVERSION, CUENTA DE DEPOSITO: CUENTA UNICA DEL TESORO</t>
  </si>
  <si>
    <t>O14926760002</t>
  </si>
  <si>
    <t>00526012001 DEPOSITO DE EFECTIVO, DEPOSITANTE: LUCIO ESCOBAR - BOLIVIA TV., CONCEPTO: DEVOLUCION, CUENTA DE DEPOSITO: CUENTA UNICA DEL TESORO</t>
  </si>
  <si>
    <t>O14926770002</t>
  </si>
  <si>
    <t>00526012001 DEPOSITO DE EFECTIVO, DEPOSITANTE: JOSE TERRAZAS - BOLIVIA TV., CONCEPTO: DEVOLUCION, CUENTA DE DEPOSITO: CUENTA UNICA DEL TESORO</t>
  </si>
  <si>
    <t>O14926810002</t>
  </si>
  <si>
    <t>00099021001 DEPOSITO DE EFECTIVO, DEPOSITANTE: SEGUNDINO ISIDRO CONDORI TUCUPA, CONCEPTO: DEVOLUCION DEL AGUINALDO, CUENTA DE DEPOSITO: CUENTA UNICA DEL TESORO</t>
  </si>
  <si>
    <t>O14926990002</t>
  </si>
  <si>
    <t>00526012001 DEPOSITO DE EFECTIVO, DEPOSITANTE: BOLIVIA TV. - GABRIEL D. MOLINA PEREZ, CONCEPTO: DEVOLUCION FONDOS EN AVANCE, CUENTA DE DEPOSITO: CUENTA UNICA DEL TESORO</t>
  </si>
  <si>
    <t>O14927160002</t>
  </si>
  <si>
    <t>00099021001 DEPOSITO DE EFECTIVO, DEPOSITANTE: OTILIA H. CONDORI CUNO (HIJA), CONCEPTO: IMPORTE POR COBRO INDEBIDO DE CUNO CANASA LOLA CELESTINA (Q.E.P.D.), CUENTA DE DEPOSITO: CUENTA UNICA DEL TESORO</t>
  </si>
  <si>
    <t>O14927460002</t>
  </si>
  <si>
    <t>00099021001 DEPOSITO DE EFECTIVO, DEPOSITANTE: SUSANA ROJAS CRUZ, CONCEPTO: DEVOLUCION DE EXCESO DE AGUINALDO DE ARANCIBIA MAMANI HEYDI, CUENTA DE DEPOSITO: CUENTA UNICA DEL TESORO</t>
  </si>
  <si>
    <t>O14927480002</t>
  </si>
  <si>
    <t>00099021001 DEPOSITO DE EFECTIVO, DEPOSITANTE: SUSANA ROJAS CRUZ, CONCEPTO: DEVOLUCION DE EXCESO DE AGUINALDO 2016 DE LA SRA. SIRPA RIVEROS YENKA INDIRA, CUENTA DE DEPOSITO: CUENTA UNICA DEL TESORO</t>
  </si>
  <si>
    <t>O14927490002</t>
  </si>
  <si>
    <t>00099021001 DEPOSITO DE EFECTIVO, DEPOSITANTE: SUSANA ROJAS CRUZ, CONCEPTO: DEVOLUCION DE EXCESO DE AGUINALDO DE LA GESTION 2016 DEL SR.COLQUE MARCO ANTONIO, CUENTA DE DEPOSITO: CUENTA UNICA DEL TESORO</t>
  </si>
  <si>
    <t>O14927500002</t>
  </si>
  <si>
    <t>00086038007 DEPOSITO DE EFECTIVO, DEPOSITANTE: JENNY UMADAY CARTAGENA - SERNAP, CONCEPTO: REVERSIÓN CORRESPONDIENTE AL MES DE ENERO/2017, CUENTA DE DEPOSITO: CUENTA UNICA DEL TESORO</t>
  </si>
  <si>
    <t>O14927510002</t>
  </si>
  <si>
    <t>00099021001 DEPOSITO DE EFECTIVO, DEPOSITANTE: SUSANA ROJAS CRUZ, CONCEPTO: DEVOLUCION DE EXCESO DE AGUINALDO GESTION 2016 DE HUANCA QUISBERT EFRAIN, CUENTA DE DEPOSITO: CUENTA UNICA DEL TESORO</t>
  </si>
  <si>
    <t>O14927520002</t>
  </si>
  <si>
    <t>00086038007 DEPOSITO DE EFECTIVO, DEPOSITANTE: JENNY UMADAY CARTAGENA - SERNAP, CONCEPTO: REVERSIÓN CORRESPONDIENTE AL MES DE FEBRERO/2017, CUENTA DE DEPOSITO: CUENTA UNICA DEL TESORO</t>
  </si>
  <si>
    <t>O14927530002</t>
  </si>
  <si>
    <t>00099021001 DEPOSITO DE EFECTIVO, DEPOSITANTE: SUSANA ROJAS CRUZ, CONCEPTO: DEVOLUCION DE EXCESO DE AGUINALDO 2016 DE POMACUSI CONDORI RICHARD, CUENTA DE DEPOSITO: CUENTA UNICA DEL TESORO</t>
  </si>
  <si>
    <t>O14927540002</t>
  </si>
  <si>
    <t>00099021001 DEPOSITO DE EFECTIVO, DEPOSITANTE: SUSANA ROJAS CRUZ, CONCEPTO: DEVOLUCION DE EXCESO DE AGUINALDO 2016 DE CORINI MAMANI JOSE JOSE, CUENTA DE DEPOSITO: CUENTA UNICA DEL TESORO</t>
  </si>
  <si>
    <t>O14927550002</t>
  </si>
  <si>
    <t>00099021001 DEPOSITO DE EFECTIVO, DEPOSITANTE: SUSANA ROJAS CRUZ, CONCEPTO: DEVOLUCION DE EXCESO DE AGUINALDO DE 2016 DE RIVERA MOLLO HOLBEIN OLMEDO, CUENTA DE DEPOSITO: CUENTA UNICA DEL TESORO</t>
  </si>
  <si>
    <t>O14927570002</t>
  </si>
  <si>
    <t>00099021001 DEPOSITO DE EFECTIVO, DEPOSITANTE: SUSANA ROJAS CRUZ, CONCEPTO: DEVOLUCION DE AGUINALDO 20146 DEL SR. DELGADO ACEBO ENRIQUE, CUENTA DE DEPOSITO: CUENTA UNICA DEL TESORO</t>
  </si>
  <si>
    <t>B14928890002</t>
  </si>
  <si>
    <t>00660122001 DEP.DE CHEQ.AJENOS,RET.DE CAM.,CONCEPTO: RECUPERACION POR EXCEDENTE DE TELEFONO DEL MES DE FEBRERO 2017,DEP.: ORG JUD DAF DISTRITO STA CRUZ , PROCEDENCIA: BANCO UNION S.A., CHEQUE: 3710, FECHA DE EMISION:11/04/2017</t>
  </si>
  <si>
    <t>B14928900002</t>
  </si>
  <si>
    <t>00660012006 DEP.DE CHEQ.AJENOS,RET.DE CAM.,CONCEPTO: REVERSION DE REFRIGERIO GESTION 2016,DEP.: ORG JUD DAF DISTRITO STA CRUZ , PROCEDENCIA: BANCO UNION S.A., CHEQUE: 3709, FECHA DE EMISION:10/04/2017</t>
  </si>
  <si>
    <t>B14928920002</t>
  </si>
  <si>
    <t>00660018003 DEP.DE CHEQ.AJENOS,RET.DE CAM.,CONCEPTO: DEVOLUCION DE VIATICOS PAGADOS EN DEMASIA AL SR RAFAEL TORDOYA CORRALES,DEP.: ORGANO JUDICIAL-PROYECTO COSUDE , PROCEDENCIA: BANCO UNION S.A., CHEQUE: 1980, FECHA DE EMISION:06/04/2017</t>
  </si>
  <si>
    <t>B14928930002</t>
  </si>
  <si>
    <t>00660122001 DEP.DE CHEQ.AJENOS,RET.DE CAM.,CONCEPTO: RECUPERACION POR VIATICO GESTION 2017,DEP.: ORG JUD DAF DISTRITO STA CRUZ , PROCEDENCIA: BANCO UNION S.A., CHEQUE: 3713, FECHA DE EMISION:11/04/2017</t>
  </si>
  <si>
    <t>B14928970002</t>
  </si>
  <si>
    <t>00660012006 DEP.DE CHEQ.AJENOS,RET.DE CAM.,CONCEPTO: RECUPERACION POR VIATICO GESTION 2015 DE JOSE DANIEL ROCABADO PUYAL,DEP.: ORG JUD DAF DISTRITO STA CRUZ , PROCEDENCIA: BANCO UNION S.A., CHEQUE: 3712, FECHA DE EMISION:11/04/2017</t>
  </si>
  <si>
    <t>B14929000002</t>
  </si>
  <si>
    <t>00660122001 DEP.DE CHEQ.AJENOS,RET.DE CAM.,CONCEPTO: REVERSION DE REFRIGERIO,DEP.: ORG JUD DAF DISTRITO STA CRUZ , PROCEDENCIA: BANCO UNION S.A., CHEQUE: 3708, FECHA DE EMISION:10/04/2017</t>
  </si>
  <si>
    <t>B14929020002</t>
  </si>
  <si>
    <t>00660012006 DEP.DE CHEQ.AJENOS,RET.DE CAM.,CONCEPTO: DEP POR REGULARIZACION OBSERVACIONES DE AUDITORIA DE GESTIONES ANTERIORES,DEP.: ORG JUD DISTRITO CBBA , PROCEDENCIA: BANCO UNION S.A., CHEQUE: 2783, FECHA DE EMISION:07/04/2017</t>
  </si>
  <si>
    <t>B14929050002</t>
  </si>
  <si>
    <t>00660082001 DEP.DE CHEQ.AJENOS,RET.DE CAM.,CONCEPTO: DEVOLUCION POR EXCEDENTE DE LLAMADAS TELEFONICAS DE GESTION 2017,DEP.: ORG JUDICIAL- DTO CBBA , PROCEDENCIA: BANCO UNION S.A., CHEQUE: 2781, FECHA DE EMISION:07/04/2017</t>
  </si>
  <si>
    <t>B14929090002</t>
  </si>
  <si>
    <t>00660012006 DEP.DE CHEQ.AJENOS,RET.DE CAM.,CONCEPTO: DEVOLUCION POR EXCEDENTE DE LLAMADAS TELEFONICAS DE GESTIONES ANTERIORES,DEP.: ORG JUDICIAL- DTO CBBA , PROCEDENCIA: BANCO UNION S.A., CHEQUE: 2782, FECHA DE EMISION:07/04/2017</t>
  </si>
  <si>
    <t>B14929110002</t>
  </si>
  <si>
    <t>00660082001 DEP.DE CHEQ.AJENOS,RET.DE CAM.,CONCEPTO: DEP DE SALDO DE FONDOS EN AVANCE,DEP.: ORG JUDICIAL- DTO CBBA , PROCEDENCIA: BANCO UNION S.A., CHEQUE: 2785, FECHA DE EMISION:07/04/2017</t>
  </si>
  <si>
    <t>B14929170002</t>
  </si>
  <si>
    <t>00660012005 DEP.DE CHEQ.AJENOS,RET.DE CAM.,CONCEPTO: REVERSION DE APORTE A LA CAJA NO DEPOSITADO POR FREDDY SOCRATES ROMERO PALACIOS,DEP.: ORGANO JUDICIAL-DAF NACIONAL , PROCEDENCIA: BANCO UNION S.A., CHEQUE: 1969, FECHA DE EMISION:06/04/2017</t>
  </si>
  <si>
    <t>B14929200002</t>
  </si>
  <si>
    <t>00670012001 DEP.DE CHEQ.AJENOS,RET.DE CAM.,CONCEPTO: MULTAS ELECTORALES TED SANTA CRUZ,DEP.: ORGANO ELECTORAL PLURINACIONAL , PROCEDENCIA: BANCO UNION S.A., CHEQUE: 5972, FECHA DE EMISION:10/04/2017</t>
  </si>
  <si>
    <t>B14929450002</t>
  </si>
  <si>
    <t>00099021001 DEP.DE CHEQ.AJENOS,RET.DE CAM.,CONCEPTO: JUAN CARLOS VALERIANO MOLINA MALDONADO,DEP.: BANCO UNION S.A. , PROCEDENCIA: BANCO UNION S.A., CHEQUE: 148231, FECHA DE EMISION:12/04/2017</t>
  </si>
  <si>
    <t>B14929460002</t>
  </si>
  <si>
    <t>00099021001 DEP.DE CHEQ.AJENOS,RET.DE CAM.,CONCEPTO: EDSON ROMERO IRA,DEP.: BANCO UNION S.A. , PROCEDENCIA: BANCO UNION S.A., CHEQUE: 148232, FECHA DE EMISION:12/04/2017</t>
  </si>
  <si>
    <t>B14929560002</t>
  </si>
  <si>
    <t>00592012001 DEP.DE CHEQ.AJENOS,RET.DE CAM.,CONCEPTO: HRE-1174 - PROVEIDO 3,DEP.: BOA-BOLTUR , PROCEDENCIA: BANCO UNION S.A., CHEQUE: 7533, FECHA DE EMISION:05/04/2017</t>
  </si>
  <si>
    <t>B14929760002</t>
  </si>
  <si>
    <t>00290012001 DEP.DE CHEQ.AJENOS,RET.DE CAM.,CONCEPTO: DESCUENTO A CONSULTORES DE LINEA PROYECTO MASI C-31 SIP N° 51,DEP.: SERVICIO DE IMPUESTOS NACIONALES , PROCEDENCIA: BANCO UNION S.A., CHEQUE: 4231, FECHA DE EMISION:31/03/2017</t>
  </si>
  <si>
    <t>B14929780002</t>
  </si>
  <si>
    <t>00290012001 DEP.DE CHEQ.AJENOS,RET.DE CAM.,CONCEPTO: DEP EFECTUADO EN DEMASIA RADIO TAXI EMPERADOR,DEP.: SERVICIO DE IMPUESTOS NACIONALES , PROCEDENCIA: BANCO UNION S.A., CHEQUE: 4233, FECHA DE EMISION:31/03/2017</t>
  </si>
  <si>
    <t>B14929800002</t>
  </si>
  <si>
    <t>00290012001 DEP.DE CHEQ.AJENOS,RET.DE CAM.,CONCEPTO: DEP EFECTUADO POR MULTAS C21 SIP N° 53,DEP.: SERVICIO DE IMPUESTOS NACIONALES , PROCEDENCIA: BANCO UNION S.A., CHEQUE: 4234, FECHA DE EMISION:31/03/2017</t>
  </si>
  <si>
    <t>B14929820002</t>
  </si>
  <si>
    <t>00290012001 DEP.DE CHEQ.AJENOS,RET.DE CAM.,CONCEPTO: DEP A OTROS INGRESOS C21 SIP N° 54,DEP.: SERVICIO DE IMPUESTOS NACIONALES , PROCEDENCIA: BANCO UNION S.A., CHEQUE: 4232, FECHA DE EMISION:31/03/2017</t>
  </si>
  <si>
    <t>B14929830002</t>
  </si>
  <si>
    <t>00290012001 DEP.DE CHEQ.AJENOS,RET.DE CAM.,CONCEPTO: REMISION DE DEP DEL MES DE MARZO C31 SIP N° 46,DEP.: SERVICIO DE IMPUESTOS NACIONALES , PROCEDENCIA: BANCO UNION S.A., CHEQUE: 4226, FECHA DE EMISION:29/03/2017</t>
  </si>
  <si>
    <t>B14929840002</t>
  </si>
  <si>
    <t>00290012001 DEP.DE CHEQ.AJENOS,RET.DE CAM.,CONCEPTO: DEVOLUCION DE VIATICOS C31 SIP N° 48,DEP.: SERVICIO DE IMPUESTOS NACIONALES , PROCEDENCIA: BANCO UNION S.A., CHEQUE: 4227, FECHA DE EMISION:30/03/2017</t>
  </si>
  <si>
    <t>B14929850002</t>
  </si>
  <si>
    <t>00290012001 DEP.DE CHEQ.AJENOS,RET.DE CAM.,CONCEPTO: BAJA DE REGISTRO DE CXC-BOA,DEP.: SERVICIO DE IMPUESTOS NACIONALES , PROCEDENCIA: BANCO UNION S.A., CHEQUE: 4228, FECHA DE EMISION:30/03/2017</t>
  </si>
  <si>
    <t>O14929210002</t>
  </si>
  <si>
    <t>00099021001 DEPOSITO DE EFECTIVO, DEPOSITANTE: VERONICA MAMANI FERNANDEZ, CONCEPTO: REVERSION DE BOLETA DE HABER MENSUAL DEL MES DE FEBRERO 2017, CUENTA DE DEPOSITO: CUENTA UNICA DEL TESORO</t>
  </si>
  <si>
    <t>O14929610002</t>
  </si>
  <si>
    <t>00099021001 DEPOSITO DE EFECTIVO, DEPOSITANTE: CONALPEDIS, CONCEPTO: REPOSICIÓN CUT POR FALTA DE SUSTENTO ADICIONADO AL C-31 N°262, CUENTA DE DEPOSITO: CUENTA UNICA DEL TESORO</t>
  </si>
  <si>
    <t>O14929720002</t>
  </si>
  <si>
    <t>00373024101 DEPOSITO DE EFECTIVO, DEPOSITANTE: RONALD LUIS LUCIA LAZO, CONCEPTO: DEVOLUCION FONDOS EN AVANCE DEL F.D.I., CUENTA DE DEPOSITO: CUENTA UNICA DEL TESORO</t>
  </si>
  <si>
    <t>O14929740002</t>
  </si>
  <si>
    <t>00373024101 DEPOSITO DE EFECTIVO, DEPOSITANTE: JHIMY NOLBERT ALEGRE IRIARTE, CONCEPTO: DEVOLUCION DE FONDOS EN AVANCE DEL F.D.I., CUENTA DE DEPOSITO: CUENTA UNICA DEL TESORO</t>
  </si>
  <si>
    <t>O14929870002</t>
  </si>
  <si>
    <t>00099021001 DEPOSITO DE EFECTIVO, DEPOSITANTE: RC - 10 ""MERCADO"", CONCEPTO: DEVOLUCIÓN, CUENTA DE DEPOSITO: CUENTA UNICA DEL TESORO</t>
  </si>
  <si>
    <t>O14929890002</t>
  </si>
  <si>
    <t>00099021001 DEPOSITO DE EFECTIVO, DEPOSITANTE: RC - 10 ""MERCADO"", CONCEPTO: PASAJES BORIS LOZA MERCADO, CUENTA DE DEPOSITO: CUENTA UNICA DEL TESORO</t>
  </si>
  <si>
    <t>O14929910002</t>
  </si>
  <si>
    <t>00099021001 DEPOSITO DE EFECTIVO, DEPOSITANTE: RC - 10 ""MERCADO"", CONCEPTO: PASAJES DAYLER WILFREDO TARQUI COLQUE, CUENTA DE DEPOSITO: CUENTA UNICA DEL TESORO</t>
  </si>
  <si>
    <t>O14929920002</t>
  </si>
  <si>
    <t>00526012001 DEPOSITO DE EFECTIVO, DEPOSITANTE: HERNAN SILVESTRE VILA, CONCEPTO: DEVOLUCION DE VIATICOS Y PASAJES, CUENTA DE DEPOSITO: CUENTA UNICA DEL TESORO</t>
  </si>
  <si>
    <t>O14929930002</t>
  </si>
  <si>
    <t>00099021001 DEPOSITO DE EFECTIVO, DEPOSITANTE: RC - 10 ""MERCADO"", CONCEPTO: PASAJES WILFREDO MICHEL BALDERRAMA C., CUENTA DE DEPOSITO: CUENTA UNICA DEL TESORO</t>
  </si>
  <si>
    <t>O14929950002</t>
  </si>
  <si>
    <t>00099021001 DEPOSITO DE EFECTIVO, DEPOSITANTE: RC - 10 ""MERCADO"", CONCEPTO: PASAJES JANETH FUENTES GARCIA, CUENTA DE DEPOSITO: CUENTA UNICA DEL TESORO</t>
  </si>
  <si>
    <t>O14929960002</t>
  </si>
  <si>
    <t>00099021001 DEPOSITO DE EFECTIVO, DEPOSITANTE: NELSON HERRERA MENDOZA, CONCEPTO: DEV. DE SALDOS NO EJECUTADOS EN GASTOS DE REFRIGERIO, CUENTA DE DEPOSITO: CUENTA UNICA DEL TESORO</t>
  </si>
  <si>
    <t>O14929990002</t>
  </si>
  <si>
    <t>00099021001 DEPOSITO DE EFECTIVO, DEPOSITANTE: CARLOS ORTUÑO, CONCEPTO: DEVOLUCION DE VIATICOS, CUENTA DE DEPOSITO: CUENTA UNICA DEL TESORO</t>
  </si>
  <si>
    <t>O14930070002</t>
  </si>
  <si>
    <t>00591012001 DEPOSITO DE EFECTIVO, DEPOSITANTE: GABRIEL ULO ARTEAGA, CONCEPTO: PAGO DE ALQUILER DE AGUA ENERO Y FEBRERO - 2017, CUENTA DE DEPOSITO: CUENTA UNICA DEL TESORO</t>
  </si>
  <si>
    <t>O14930090002</t>
  </si>
  <si>
    <t>00099021001 DEPOSITO DE EFECTIVO, DEPOSITANTE: OLIVIA ARRASCAITA QUISBERT, CONCEPTO: DEV. FONDOS EN AVANCE PAGO REFRIGERIOS ENERO/2017 PART:31110 DA:7, ENTIDAD:86, CUENTA DE DEPOSITO: CUENTA UNICA DEL TESORO</t>
  </si>
  <si>
    <t>O14930140002</t>
  </si>
  <si>
    <t>00099021001 DEPOSITO DE EFECTIVO, DEPOSITANTE: BERNARDO CADIMA ENRIQUEZ, CONCEPTO: REVERSION PASAJES, CUENTA DE DEPOSITO: CUENTA UNICA DEL TESORO</t>
  </si>
  <si>
    <t>O14930170002</t>
  </si>
  <si>
    <t>00099021001 DEPOSITO DE EFECTIVO, DEPOSITANTE: RAMIRO BARRENECHEA ZAMBRANA, CONCEPTO: REVERSION PASAJES, CUENTA DE DEPOSITO: CUENTA UNICA DEL TESORO</t>
  </si>
  <si>
    <t>O14930190002</t>
  </si>
  <si>
    <t>00099021001 DEPOSITO DE EFECTIVO, DEPOSITANTE: MARCO ANTONIO CAMARGO REQUENA, CONCEPTO: REVERSION PASAJES, CUENTA DE DEPOSITO: CUENTA UNICA DEL TESORO</t>
  </si>
  <si>
    <t>O14930300002</t>
  </si>
  <si>
    <t>00291012002 DEPOSITO DE EFECTIVO, DEPOSITANTE: CONSTRUCTORA ""SERGUT"", CONCEPTO: LIBERACIÓN BOLETA DE GARANTÍA CORRECTA INVERSIÓN DE ANTICIPO, CUENTA DE DEPOSITO: CUENTA UNICA DEL TESORO</t>
  </si>
  <si>
    <t>O14930430002</t>
  </si>
  <si>
    <t>00526012001 DEPOSITO DE EFECTIVO, DEPOSITANTE: BOLIVIA TV. JUAN CARLOS VARGAS E., CONCEPTO: DEVOLUCION DE PASAJES Y VIATICOS, CUENTA DE DEPOSITO: CUENTA UNICA DEL TESORO</t>
  </si>
  <si>
    <t>O14930450002</t>
  </si>
  <si>
    <t>00099021001 DEPOSITO DE EFECTIVO, DEPOSITANTE: SANDRO MASIAS, CONCEPTO: DEVOLUCIÓN DE FONDOS, CUENTA DE DEPOSITO: CUENTA UNICA DEL TESORO</t>
  </si>
  <si>
    <t>O14930640002</t>
  </si>
  <si>
    <t>00290172001 DEPOSITO DE EFECTIVO, DEPOSITANTE: MSZ MULTISERVICIOS, CONCEPTO: DEVOLUCION DE MULTA, CUENTA DE DEPOSITO: CUENTA UNICA DEL TESORO</t>
  </si>
  <si>
    <t>B14932030002</t>
  </si>
  <si>
    <t>00574012002 DEP.DE CHEQ.AJENOS,RET.DE CAM.,CONCEPTO: CUENTAS POR COBRAR A LOS FUNCIONARIOS,DEP.: LACTEOSBOL , PROCEDENCIA: BANCO UNION S.A., CHEQUE: 4498, FECHA DE EMISION:12/04/2017</t>
  </si>
  <si>
    <t>B14932050002</t>
  </si>
  <si>
    <t>00574014201 DEP.DE CHEQ.AJENOS,RET.DE CAM.,CONCEPTO: DEP. PRO BOLIVIA-PAGO TRANSFERENCIA DE RECURSOS,DEP.: LACTEOSBOL , PROCEDENCIA: BANCO UNION S.A., CHEQUE: 4497, FECHA DE EMISION:12/04/2017</t>
  </si>
  <si>
    <t>B14932310002</t>
  </si>
  <si>
    <t>00099021001 DEP.DE CHEQ.AJENOS,RET.DE CAM.,CONCEPTO: PREVENTIVO C-31 996,DEP.: ADMINISTRADORA BOLIVIANA DE CARRETERAS ABC , PROCEDENCIA: BANCO UNION S.A., CHEQUE: 3187, FECHA DE EMISION:06/04/2017</t>
  </si>
  <si>
    <t>B14932320002</t>
  </si>
  <si>
    <t>00290012001 DEP.DE CHEQ.AJENOS,RET.DE CAM.,CONCEPTO: DEPÓSITO NO IDENTIFICADO DE NOV. Y DIC. /2016 C-21 SIP N°41,DEP.: SERVICIO NACIONAL DE IMPUESTOS NACIONALES , PROCEDENCIA: BANCO UNION S.A., CHEQUE: 4225, FECHA DE EMISION:28/03/2017</t>
  </si>
  <si>
    <t>B14932340002</t>
  </si>
  <si>
    <t>00291014324 DEP.DE CHEQ.AJENOS,RET.DE CAM.,CONCEPTO: PREVENTIVO C-31 1386,DEP.: ADMINISTRADORA BOLIVIANA DE CARRETERAS ABC , PROCEDENCIA: BANCO UNION S.A., CHEQUE: 3192, FECHA DE EMISION:06/04/2017</t>
  </si>
  <si>
    <t>B14932350002</t>
  </si>
  <si>
    <t>00099021001 DEP.DE CHEQ.AJENOS,RET.DE CAM.,CONCEPTO: PREVENTIVO C-31 994,DEP.: ADMINISTRADORA BOLIVIANA DE CARRETERAS ABC , PROCEDENCIA: BANCO UNION S.A., CHEQUE: 3189, FECHA DE EMISION:06/04/2017</t>
  </si>
  <si>
    <t>B14932360002</t>
  </si>
  <si>
    <t>00099021001 DEP.DE CHEQ.AJENOS,RET.DE CAM.,CONCEPTO: COMPENSACION MENSUAL DE COTIZACIONES,DEP.: FUTURO DE BOLIVIA S.A. AFP , PROCEDENCIA: BANCO DE CREDITO DE BOLIVIA S.A., CHEQUE: 48595, FECHA DE EMISION:13/04/2017</t>
  </si>
  <si>
    <t>B14932380002</t>
  </si>
  <si>
    <t>00099021001 DEP.DE CHEQ.AJENOS,RET.DE CAM.,CONCEPTO: PREVENTIVO C-31 970,DEP.: ADMINISTRADORA BOLIVIANA DE CARRETERAS ABC , PROCEDENCIA: BANCO UNION S.A., CHEQUE: 3190, FECHA DE EMISION:06/04/2017</t>
  </si>
  <si>
    <t>B14932390002</t>
  </si>
  <si>
    <t>00099021001 DEP.DE CHEQ.AJENOS,RET.DE CAM.,CONCEPTO: PREVENTIVO C-31 1080,DEP.: ADMINISTRADORA BOLIVIANA DE CARRETERAS ABC , PROCEDENCIA: BANCO UNION S.A., CHEQUE: 3191, FECHA DE EMISION:06/04/2017</t>
  </si>
  <si>
    <t>B14932400002</t>
  </si>
  <si>
    <t>00291014355 DEP.DE CHEQ.AJENOS,RET.DE CAM.,CONCEPTO: PREVENTIVO # 1096,DEP.: ADMINISTRADORA BOLIVIANA DE CARRETERAS ABC , PROCEDENCIA: BANCO UNION S.A., CHEQUE: 3193, FECHA DE EMISION:06/04/2017</t>
  </si>
  <si>
    <t>B14932690002</t>
  </si>
  <si>
    <t>00020021102 DEP.DE CHEQ.AJENOS,RET.DE CAM.,CONCEPTO: TRANSFERENCIA DE RECURSOS A LA E.A.E.N.,DEP.: MINISTERIO DE DEFENSA , PROCEDENCIA: BANCO UNION S.A., CHEQUE: 15188, FECHA DE EMISION:17/04/2017</t>
  </si>
  <si>
    <t>B14933040002</t>
  </si>
  <si>
    <t>00099021001 DEP.DE CHEQ.AJENOS,RET.DE CAM.,CONCEPTO: ALVIS DEYSI MENDEZ DE,DEP.: BANCO UNION S.A. , PROCEDENCIA: BANCO UNION S.A., CHEQUE: 148233, FECHA DE EMISION:17/04/2017</t>
  </si>
  <si>
    <t>B14933070002</t>
  </si>
  <si>
    <t>00099021001 DEP.DE CHEQ.AJENOS,RET.DE CAM.,CONCEPTO: RAFAELA GUAJI NOZA DE MUIBA,DEP.: BANCO UNION S.A. , PROCEDENCIA: BANCO UNION S.A., CHEQUE: 148234, FECHA DE EMISION:17/04/2017</t>
  </si>
  <si>
    <t>B14933610002</t>
  </si>
  <si>
    <t>00283012002 DEP.DE CHEQ.AJENOS,RET.DE CAM.,CONCEPTO: DEMACIA FONDO EN AVANCE,DEP.: ADUANA NAL DE BOLIVIA , PROCEDENCIA: BANCO UNION S.A., CHEQUE: 2496, FECHA DE EMISION:12/04/2017</t>
  </si>
  <si>
    <t>B14933770002</t>
  </si>
  <si>
    <t>00086031101 DEP.DE CHEQ.AJENOS,RET.DE CAM.,CONCEPTO: DEPÓSITO POR MULTAS DEL PN CARRASCO,DEP.: SERNAP - CARRASCO , PROCEDENCIA: BANCO UNION S.A., CHEQUE: 988, FECHA DE EMISION:31/03/2017</t>
  </si>
  <si>
    <t>B14933870002</t>
  </si>
  <si>
    <t>00342012001 DEP.DE CHEQ.AJENOS,RET.DE CAM.,CONCEPTO: DEVOLUCIÓN FONDO EN AVANCE,DEP.: A.E.V. REGIONAL POTOSI , PROCEDENCIA: BANCO UNION S.A., CHEQUE: 548, FECHA DE EMISION:12/04/2017</t>
  </si>
  <si>
    <t>O14932720002</t>
  </si>
  <si>
    <t>00099021001 DEPOSITO DE EFECTIVO, DEPOSITANTE: GUIDO SIMON CRESPO VALLEJOS, CONCEPTO: DEVOLUCION P.R.A., CUENTA DE DEPOSITO: CUENTA UNICA DEL TESORO</t>
  </si>
  <si>
    <t>O14932770002</t>
  </si>
  <si>
    <t>00591012001 DEPOSITO DE EFECTIVO, DEPOSITANTE: EMPRESA ESTATAL MI TELEFERICO, CONCEPTO: SOLICITUD DE PAGO POR SERVICIO DE AGUA POTABLE, CUENTA DE DEPOSITO: CUENTA UNICA DEL TESORO</t>
  </si>
  <si>
    <t>O14932840002</t>
  </si>
  <si>
    <t>00086031101 DEPOSITO DE EFECTIVO, DEPOSITANTE: SERNAP - COTAPATA, CONCEPTO: POR CONCEPTO DE INGRESOS DE SERVICIOS HIGIENICOS MES ENERO, CUENTA DE DEPOSITO: CUENTA UNICA DEL TESORO</t>
  </si>
  <si>
    <t>O14932850002</t>
  </si>
  <si>
    <t>00086031101 DEPOSITO DE EFECTIVO, DEPOSITANTE: SERNAP - COTAPATA, CONCEPTO: POR CONCEPTO DE INGRESOS DE SERVICIOS HIGIENICOS MES FEBRERO, CUENTA DE DEPOSITO: CUENTA UNICA DEL TESORO</t>
  </si>
  <si>
    <t>O14932860002</t>
  </si>
  <si>
    <t>00086031101 DEPOSITO DE EFECTIVO, DEPOSITANTE: SERNAP - COTAPATA, CONCEPTO: POR CONCEPTO DE INGRESOS DE SERVICIOS HIGIENICOS MES MARZO, CUENTA DE DEPOSITO: CUENTA UNICA DEL TESORO</t>
  </si>
  <si>
    <t>O14932960002</t>
  </si>
  <si>
    <t>00526012001 DEPOSITO DE EFECTIVO, DEPOSITANTE: JHONNY LLANOS PERALES, CONCEPTO: DEVOLUCION SALDO DE VIATICOS, CUENTA DE DEPOSITO: CUENTA UNICA DEL TESORO</t>
  </si>
  <si>
    <t>O14933020002</t>
  </si>
  <si>
    <t>00526012001 DEPOSITO DE EFECTIVO, DEPOSITANTE: DAVID OSCAR LAURA MAMANI, CONCEPTO: DEVOLUCIÓN VIÁTICOS BOLIVIA TV, CUENTA DE DEPOSITO: CUENTA UNICA DEL TESORO</t>
  </si>
  <si>
    <t>O14933060002</t>
  </si>
  <si>
    <t>00099021001 DEPOSITO DE EFECTIVO, DEPOSITANTE: RENATO MONTAÑO GUZMAN, CONCEPTO: DEVOL POR OBSERVACIONES DE GASTOS DENTRO DEL CONSULADO DE BOLIVIA PUNO-PERU, CUENTA DE DEPOSITO: CUENTA UNICA DEL TESORO</t>
  </si>
  <si>
    <t>O14933120002</t>
  </si>
  <si>
    <t>00099021001 DEPOSITO DE EFECTIVO, DEPOSITANTE: MONICA ROXANA ALVAREZ 3045183 OR, CONCEPTO: DEVOLUCION SABSA E ISAE-VIAJE NORUEGA DEL 7 AL 14 DE JUNIO DE 2013, CUENTA DE DEPOSITO: CUENTA UNICA DEL TESORO</t>
  </si>
  <si>
    <t>O14933460002</t>
  </si>
  <si>
    <t>00234014201 DEPOSITO DE EFECTIVO, DEPOSITANTE: FREDDY CABALLOTTY SARAVIA, CONCEPTO: DEVOLUCIÓN AL C-31 N°273, PARTIDA N°34110, COMBUSTIBLE, LUBRICANTES Y DERIVADOS PARA CONSUMO, CUENTA DE DEPOSITO: CUENTA UNICA DEL TESORO</t>
  </si>
  <si>
    <t>O14933500002</t>
  </si>
  <si>
    <t>00099021001 DEPOSITO DE EFECTIVO, DEPOSITANTE: EJERCITO DE BOLIVIA, CONCEPTO: REVERSIÓN PARTIDA 34110 - BATING - V ENERO, CUENTA DE DEPOSITO: CUENTA UNICA DEL TESORO</t>
  </si>
  <si>
    <t>O14933530002</t>
  </si>
  <si>
    <t>00099021001 DEPOSITO DE EFECTIVO, DEPOSITANTE: EJERCITO DE BOLIVIA, CONCEPTO: REVERSIÓN PARTIDA 34110 - BATING V FEBRERO, CUENTA DE DEPOSITO: CUENTA UNICA DEL TESORO</t>
  </si>
  <si>
    <t>O14933620002</t>
  </si>
  <si>
    <t>00099021001 DEPOSITO DE EFECTIVO, DEPOSITANTE: BPE-II "CNL O MOSCOSO", CONCEPTO: POR RETENCION DEL 8%, CUENTA DE DEPOSITO: CUENTA UNICA DEL TESORO</t>
  </si>
  <si>
    <t>O14933630002</t>
  </si>
  <si>
    <t>O14933650002</t>
  </si>
  <si>
    <t>00020031101 DEPOSITO DE EFECTIVO, DEPOSITANTE: BPE-II "CNL O MOSCOSO", CONCEPTO: POR RETENCION DEL 8%, CUENTA DE DEPOSITO: CUENTA UNICA DEL TESORO</t>
  </si>
  <si>
    <t>O14933660002</t>
  </si>
  <si>
    <t>00020031101 DEPOSITO DE EFECTIVO, DEPOSITANTE: BPE-II "CNL O MOSCOSO", CONCEPTO: POR RETENCION DEL 15,5%, CUENTA DE DEPOSITO: CUENTA UNICA DEL TESORO</t>
  </si>
  <si>
    <t>O14933670002</t>
  </si>
  <si>
    <t>O14933680002</t>
  </si>
  <si>
    <t>O14933700002</t>
  </si>
  <si>
    <t>O14933710002</t>
  </si>
  <si>
    <t>O14934070002</t>
  </si>
  <si>
    <t>00099021001 DEPOSITO DE EFECTIVO, DEPOSITANTE: WALTER DOMINGO GUTIERREZ SEA, CONCEPTO: DEVOLUCIÓN DE RECURSOS PASAJES NO UTILIZADOS, CUENTA DE DEPOSITO: CUENTA UNICA DEL TESORO</t>
  </si>
  <si>
    <t>O14934210002</t>
  </si>
  <si>
    <t>00265022001 DEPOSITO DE EFECTIVO, DEPOSITANTE: EDGAR TOLA, CONCEPTO: DEVOLUCION DE RECURSOS NO UTILIZADOS , REVERSION POR PAGO DE ADQUISICION DE TERMINALES, CUENTA DE DEPOSITO: CUENTA UNICA DEL TESORO</t>
  </si>
  <si>
    <t>O14934370002</t>
  </si>
  <si>
    <t>00099021001 DEPOSITO DE EFECTIVO, DEPOSITANTE: RI-31 "CNL. E. RIOS Z.", CONCEPTO: PAGO RETENCIONES MES MARZO, CUENTA DE DEPOSITO: CUENTA UNICA DEL TESORO</t>
  </si>
  <si>
    <t>O14934430002</t>
  </si>
  <si>
    <t>00099021001 DEPOSITO DE EFECTIVO, DEPOSITANTE: PATRICIO CELSO NAVIA MOSCOSO, CONCEPTO: DEVOLUCION DE FONDOS POR ASIGNACION DE VIATICOS (1 DIA), CUENTA DE DEPOSITO: CUENTA UNICA DEL TESORO</t>
  </si>
  <si>
    <t>O14934540002</t>
  </si>
  <si>
    <t>00099021001 DEPOSITO DE EFECTIVO, DEPOSITANTE: EDWIN PEREZ PEREZ, CONCEPTO: DEVOLUCION, CUENTA DE DEPOSITO: CUENTA UNICA DEL TESORO</t>
  </si>
  <si>
    <t>O14934810002</t>
  </si>
  <si>
    <t>00212082001 DEPOSITO DE EFECTIVO, DEPOSITANTE: INRA - SOLEDAD CALDERON CONDORI, CONCEPTO: DEV. DE GASTOS OPERATIVOS CORRESPONDIENTE AL VIAJE A LOS MUNICIPIOS DE JESUS DE MACHACA Y MECAPACA, CUENTA DE DEPOSITO: CUENTA UNICA DEL TESORO</t>
  </si>
  <si>
    <t>O14934900002</t>
  </si>
  <si>
    <t>00099021001 DEPOSITO DE EFECTIVO, DEPOSITANTE: ESTELA ALVAREZ CHAVEZ, CONCEPTO: DEVOLUCIÓN POR VIÁTICOS C31 - 6974 CBTE:5389, CUENTA DE DEPOSITO: CUENTA UNICA DEL TESORO</t>
  </si>
  <si>
    <t>O14935180002</t>
  </si>
  <si>
    <t>00070011102 DEPOSITO DE EFECTIVO, DEPOSITANTE: PEDRO ZAMBRANA RIVERA, CONCEPTO: DEVOLUCIÓN DE VIÁTICOS, CUENTA DE DEPOSITO: CUENTA UNICA DEL TESORO</t>
  </si>
  <si>
    <t>O14935360002</t>
  </si>
  <si>
    <t>00587012007 DEPOSITO DE EFECTIVO, DEPOSITANTE: REYNA LOPEZ ESPEJO, CONCEPTO: DEVOLUCION DE FONDOS, CUENTA DE DEPOSITO: CUENTA UNICA DEL TESORO</t>
  </si>
  <si>
    <t>B14936970002</t>
  </si>
  <si>
    <t>00526012001 DEP.DE CHEQ.AJENOS,RET.DE CAM.,CONCEPTO: DEP. DE SALDOS NO UTILIZADOS EN FAV-BTV PARA LA REVERSION DE PREVENTIVOS,DEP.: BOLIVIA TV , PROCEDENCIA: BANCO UNION S.A., CHEQUE: 15791, FECHA DE EMISION:17/04/2017</t>
  </si>
  <si>
    <t>B14937730002</t>
  </si>
  <si>
    <t>00670012001 DEP.DE CHEQ.AJENOS,RET.DE CAM.,CONCEPTO: MULTAS ELECTORALES TED TARIJA,DEP.: ORGANO ELECTORAL PLURINACIONAL , PROCEDENCIA: BANCO UNION S.A., CHEQUE: 3215, FECHA DE EMISION:11/04/2017</t>
  </si>
  <si>
    <t>O14936680002</t>
  </si>
  <si>
    <t>00099021001 DEPOSITO DE EFECTIVO, DEPOSITANTE: JUAN BLAS MONZON SALINAS, CONCEPTO: DEVOLUCION DE VIATICOS, CUENTA DE DEPOSITO: CUENTA UNICA DEL TESORO</t>
  </si>
  <si>
    <t>O14937180002</t>
  </si>
  <si>
    <t>00590012001 DEPOSITO DE EFECTIVO, DEPOSITANTE: JULIA CLAUDIA RAMOS SUAREZ, CONCEPTO: DEVOLUCION DE FONDOS EN AVANCE, CUENTA DE DEPOSITO: CUENTA UNICA DEL TESORO</t>
  </si>
  <si>
    <t>O14937410002</t>
  </si>
  <si>
    <t>00070011102 DEPOSITO DE EFECTIVO, DEPOSITANTE: MATIZ DIGITA DE ELIZABETH GLADIS VISCARRA, CONCEPTO: DEVOLUCIÓN DE PAGO EN DEMASÍA, CUENTA DE DEPOSITO: CUENTA UNICA DEL TESORO</t>
  </si>
  <si>
    <t>O14937510002</t>
  </si>
  <si>
    <t>O14937540002</t>
  </si>
  <si>
    <t>00526012001 DEPOSITO DE EFECTIVO, DEPOSITANTE: BOLIVIA TV HEBER MICHEL OÑA, CONCEPTO: DEVOLUCION DE PASAJES, CUENTA DE DEPOSITO: CUENTA UNICA DEL TESORO</t>
  </si>
  <si>
    <t>O14937560002</t>
  </si>
  <si>
    <t>00526012001 DEPOSITO DE EFECTIVO, DEPOSITANTE: BOLIVIA TV SOFIA CHAMBI RODRIGUEZ, CONCEPTO: DEVOLUCION DE PASAJES, CUENTA DE DEPOSITO: CUENTA UNICA DEL TESORO</t>
  </si>
  <si>
    <t>O14937840002</t>
  </si>
  <si>
    <t>00099021001 DEPOSITO DE EFECTIVO, DEPOSITANTE: MARCO ANTONIO FERNANDEZ ALANOCA, CONCEPTO: DEVOLUCION DE FONDOS NO UTILIZADOS C-31 65, CUENTA DE DEPOSITO: CUENTA UNICA DEL TESORO</t>
  </si>
  <si>
    <t>O14937960002</t>
  </si>
  <si>
    <t>00099021001 DEPOSITO DE EFECTIVO, DEPOSITANTE: EJERCITO DE BOLIVIA - EMTE, CONCEPTO: REVERSIÓN POR CONCEPTO DE TELEFONÍA CORRESPONDIENTE AL MES DE ENERO 2017, CUENTA DE DEPOSITO: CUENTA UNICA DEL TESORO</t>
  </si>
  <si>
    <t>O14937980002</t>
  </si>
  <si>
    <t>00099021001 DEPOSITO DE EFECTIVO, DEPOSITANTE: EJERCITO DE BOLIVIA - EMTE, CONCEPTO: REVERSIÓN POR CONCEPTO DE TELEFONIA CORRESPONDIENTE AL MES DE FEBRERO 2017, CUENTA DE DEPOSITO: CUENTA UNICA DEL TESORO</t>
  </si>
  <si>
    <t>O14938280002</t>
  </si>
  <si>
    <t>00099021001 DEPOSITO DE EFECTIVO, DEPOSITANTE: ASFI-ANA MARIA BEDREGAL MIRANDA, CONCEPTO: DEVOLUCION DE FONDOS POR ASIGNACION DE VIATICOS, CUENTA DE DEPOSITO: CUENTA UNICA DEL TESORO</t>
  </si>
  <si>
    <t>O14938360002</t>
  </si>
  <si>
    <t>00099021001 DEPOSITO DE EFECTIVO, DEPOSITANTE: BPE - V " SANJINES ", CONCEPTO: SERVICIOS MANUALES, CUENTA DE DEPOSITO: CUENTA UNICA DEL TESORO</t>
  </si>
  <si>
    <t>O14938370002</t>
  </si>
  <si>
    <t>00099021001 DEPOSITO DE EFECTIVO, DEPOSITANTE: BPE - V " SANJINES ", CONCEPTO: ALIMENTACION CABALLAR, CUENTA DE DEPOSITO: CUENTA UNICA DEL TESORO</t>
  </si>
  <si>
    <t>O14938380002</t>
  </si>
  <si>
    <t>00099021001 DEPOSITO DE EFECTIVO, DEPOSITANTE: BPE - V " SANJINES ", CONCEPTO: COMUNICACIONES DIC. / 16, CUENTA DE DEPOSITO: CUENTA UNICA DEL TESORO</t>
  </si>
  <si>
    <t>O14938400002</t>
  </si>
  <si>
    <t>O14938710002</t>
  </si>
  <si>
    <t>00526012001 DEPOSITO DE EFECTIVO, DEPOSITANTE: FELIPE DE NERY SANTANDER ZEBALLOS, CONCEPTO: DEVOLUCION DE PASAJES, CUENTA DE DEPOSITO: CUENTA UNICA DEL TESORO</t>
  </si>
  <si>
    <t>O14938720002</t>
  </si>
  <si>
    <t>00526012001 DEPOSITO DE EFECTIVO, DEPOSITANTE: DANILO RICHAR AVILES CONDE, CONCEPTO: DEVOLUCION DE PASAJES, CUENTA DE DEPOSITO: CUENTA UNICA DEL TESORO</t>
  </si>
  <si>
    <t>O14939040002</t>
  </si>
  <si>
    <t>00099021001 DEPOSITO DE EFECTIVO, DEPOSITANTE: JOSE GILBERT BALDERRAMA SASARI, CONCEPTO: REVERSION PASAJES, CUENTA DE DEPOSITO: CUENTA UNICA DEL TESORO</t>
  </si>
  <si>
    <t>O14939120002</t>
  </si>
  <si>
    <t>00099021001 DEPOSITO DE EFECTIVO, DEPOSITANTE: RIAT - 30 " P.D. MURILLO ", CONCEPTO: RETENCION ALIMENTO , MEDICAMENTO Y MARISCALERIA P / ANIMALES MARZO, CUENTA DE DEPOSITO: CUENTA UNICA DEL TESORO</t>
  </si>
  <si>
    <t>O14939150002</t>
  </si>
  <si>
    <t>00099021001 DEPOSITO DE EFECTIVO, DEPOSITANTE: RIAT - 30 " P.D. MURILLO ", CONCEPTO: RETENCION PARTIDA 21300 S / BASICO AGUA MARZO, CUENTA DE DEPOSITO: CUENTA UNICA DEL TESORO</t>
  </si>
  <si>
    <t>O14939190002</t>
  </si>
  <si>
    <t>00099021001 DEPOSITO DE EFECTIVO, DEPOSITANTE: RIAT - 30 " P.D. MURILLO ", CONCEPTO: RETENCION ALIMENTO MEDICAMENTO Y MARISCALERIA P / ANIMALES FEBRERO, CUENTA DE DEPOSITO: CUENTA UNICA DEL TESORO</t>
  </si>
  <si>
    <t>O14939530002</t>
  </si>
  <si>
    <t>00099021001 DEPOSITO DE EFECTIVO, DEPOSITANTE: DRA. MARCIA SCARLIN BARBERY PINTO, CONCEPTO: DEVOLUCION DE HABERES POR DIAS Y MESES NO TRABAJADOS,GESTION 2015 MAS APORTE PATRONAL Y S.I.P., CUENTA DE DEPOSITO: CUENTA UNICA DEL TESORO</t>
  </si>
  <si>
    <t>O14940080002</t>
  </si>
  <si>
    <t>B14941460002</t>
  </si>
  <si>
    <t>00010011101 DEP.DE CHEQ.AJENOS,RET.DE CAM.,CONCEPTO: REEMBOLSO DE SUBSIDIO DE INCAPACIDAD TEMPORAL,DEP.: CAJA BANCARIA ESTATAL DE SALUD , PROCEDENCIA: BANCO UNION S.A., CHEQUE: 21401, FECHA DE EMISION:10/04/2017</t>
  </si>
  <si>
    <t>B14941470002</t>
  </si>
  <si>
    <t>00010011101 DEP.DE CHEQ.AJENOS,RET.DE CAM.,CONCEPTO: REEMBOLSO DE SUBSIDIO POR INCAPACIDAD TEMPORAL,DEP.: CAJA BANCARIA ESTATAL DE SALUD , PROCEDENCIA: BANCO UNION S.A., CHEQUE: 21397, FECHA DE EMISION:10/04/2017</t>
  </si>
  <si>
    <t>B14941670002</t>
  </si>
  <si>
    <t>00099021001 DEP.DE CHEQ.AJENOS,RET.DE CAM.,CONCEPTO: LOPEZ ARRUETA ABEL,DEP.: BANCO UNION S.A. , PROCEDENCIA: BANCO UNION S.A., CHEQUE: 148236, FECHA DE EMISION:19/04/2017</t>
  </si>
  <si>
    <t>B14941690002</t>
  </si>
  <si>
    <t>00099021001 DEP.DE CHEQ.AJENOS,RET.DE CAM.,CONCEPTO: RUFO HERMOGENES BAUTISTA POMA,DEP.: BANCO UNION S.A. , PROCEDENCIA: BANCO UNION S.A., CHEQUE: 148237, FECHA DE EMISION:19/04/2017</t>
  </si>
  <si>
    <t>B14941990002</t>
  </si>
  <si>
    <t>00099021001 DEP.DE CHEQ.AJENOS,RET.DE CAM.,CONCEPTO: REEMBOLSO SUBSIDIO INCAPACIDAD TEMPORAL,DEP.: CONTRALORIA GENERAL DEL ESTADO , PROCEDENCIA: BANCO UNION S.A., CHEQUE: 5079, FECHA DE EMISION:11/04/2017</t>
  </si>
  <si>
    <t>B14942130002</t>
  </si>
  <si>
    <t>00222018010 DEP.DE CHEQ.AJENOS,RET.DE CAM.,CONCEPTO: REVERSION C31-249,DEP.: INIAF-ORURO , PROCEDENCIA: BANCO UNION S.A., CHEQUE: 2813, FECHA DE EMISION:30/03/2017</t>
  </si>
  <si>
    <t>B14942150002</t>
  </si>
  <si>
    <t>00222018010 DEP.DE CHEQ.AJENOS,RET.DE CAM.,CONCEPTO: REVERSION C31-248,DEP.: INIAF-ORURO , PROCEDENCIA: BANCO UNION S.A., CHEQUE: 2806, FECHA DE EMISION:29/03/2017</t>
  </si>
  <si>
    <t>B14942170002</t>
  </si>
  <si>
    <t>00222018010 DEP.DE CHEQ.AJENOS,RET.DE CAM.,CONCEPTO: REVERSION C31-417,DEP.: INIAF-ORURO , PROCEDENCIA: BANCO UNION S.A., CHEQUE: 2811, FECHA DE EMISION:30/03/2017</t>
  </si>
  <si>
    <t>B14942190002</t>
  </si>
  <si>
    <t>00222018011 DEP.DE CHEQ.AJENOS,RET.DE CAM.,CONCEPTO: REVERSION C31-426,DEP.: INIAF-ORURO , PROCEDENCIA: BANCO UNION S.A., CHEQUE: 2817, FECHA DE EMISION:30/03/2017</t>
  </si>
  <si>
    <t>B14942220002</t>
  </si>
  <si>
    <t>00222018011 DEP.DE CHEQ.AJENOS,RET.DE CAM.,CONCEPTO: REVERSION C31-424,DEP.: INIAF-ORURO , PROCEDENCIA: BANCO UNION S.A., CHEQUE: 2818, FECHA DE EMISION:30/03/2017</t>
  </si>
  <si>
    <t>B14942230002</t>
  </si>
  <si>
    <t>00222018011 DEP.DE CHEQ.AJENOS,RET.DE CAM.,CONCEPTO: REVERSION C31-425,DEP.: INIAF-ORURO , PROCEDENCIA: BANCO UNION S.A., CHEQUE: 2815, FECHA DE EMISION:30/03/2017</t>
  </si>
  <si>
    <t>B14942250002</t>
  </si>
  <si>
    <t>00222018010 DEP.DE CHEQ.AJENOS,RET.DE CAM.,CONCEPTO: REVERSION C31- 247,DEP.: INIAF-ORURO , PROCEDENCIA: BANCO UNION S.A., CHEQUE: 2803, FECHA DE EMISION:28/03/2017</t>
  </si>
  <si>
    <t>B14942400002</t>
  </si>
  <si>
    <t>00682018001 DEP.DE CHEQ.AJENOS,RET.DE CAM.,CONCEPTO: BAJA CUENTAS POR COBRAR DE CLAUDIA GONZALES HURTADO,DEP.: DEFENSORIA DEL PUEBLO , PROCEDENCIA: BANCO UNION S.A., CHEQUE: 673, FECHA DE EMISION:17/04/2017</t>
  </si>
  <si>
    <t>O14941400002</t>
  </si>
  <si>
    <t>00526012001 DEPOSITO DE EFECTIVO, DEPOSITANTE: BOLIVIA TV - DANIEL TICONA MAMANI, CONCEPTO: DEVOLUCIÓN DE PASAJES, CUENTA DE DEPOSITO: CUENTA UNICA DEL TESORO</t>
  </si>
  <si>
    <t>O14941920002</t>
  </si>
  <si>
    <t>00223012001 DEPOSITO DE EFECTIVO, DEPOSITANTE: FELIX CORNEJO HUANCA, CONCEPTO: DEP. DE FONDOS RECURSOS ESPECIFICOS, CUENTA DE DEPOSITO: CUENTA UNICA DEL TESORO</t>
  </si>
  <si>
    <t>O14942070002</t>
  </si>
  <si>
    <t>00099021001 DEPOSITO DE EFECTIVO, DEPOSITANTE: OLGA ARUQUIPA COLQUE, CONCEPTO: REVERSIÓN DE BOLETA DE HABER MENSUAL, CUENTA DE DEPOSITO: CUENTA UNICA DEL TESORO</t>
  </si>
  <si>
    <t>O14942080002</t>
  </si>
  <si>
    <t>00046054202 DEPOSITO DE EFECTIVO, DEPOSITANTE: FILOMENA MAMANI CRISPIN, CONCEPTO: DEVOLUCION HABERES FEBRERO / 17, CUENTA DE DEPOSITO: CUENTA UNICA DEL TESORO</t>
  </si>
  <si>
    <t>O14942110002</t>
  </si>
  <si>
    <t>00099021001 DEPOSITO DE EFECTIVO, DEPOSITANTE: PABLO JESUS UGARTE CASTRO, CONCEPTO: DEVOLUCIÓN SALDO CONFECCIÓN DE FORROS, CUENTA DE DEPOSITO: CUENTA UNICA DEL TESORO</t>
  </si>
  <si>
    <t>O14942460002</t>
  </si>
  <si>
    <t>00594012001 DEPOSITO DE EFECTIVO, DEPOSITANTE: MIJAIL GERARDO CHALCO MOLINA, CONCEPTO: DEVOLUCION DE PAGO DE AGUINALDO EN DEMASIA, CUENTA DE DEPOSITO: CUENTA UNICA DEL TESORO</t>
  </si>
  <si>
    <t>O14942580002</t>
  </si>
  <si>
    <t>00041021101 DEPOSITO DE EFECTIVO, DEPOSITANTE: JUAN GERSHON FINESTONE CONDO, CONCEPTO: INFORME DE AUDITORIA COSTO BENEFICIO MDP Y EP/CB/UAI/01/16 SENAPI, CUENTA DE DEPOSITO: CUENTA UNICA DEL TESORO</t>
  </si>
  <si>
    <t>O14942590002</t>
  </si>
  <si>
    <t>00099021001 DEPOSITO DE EFECTIVO, DEPOSITANTE: ASFI - HAROLD CARLOS UREY AVILA, CONCEPTO: DEVOLUCION DE FONDOS POR ASIGNACION DE VIATICOS, CUENTA DE DEPOSITO: CUENTA UNICA DEL TESORO</t>
  </si>
  <si>
    <t>O14942600002</t>
  </si>
  <si>
    <t>00099021001 DEPOSITO DE EFECTIVO, DEPOSITANTE: ASFI - COLET ARACELI RAMOS TAMBO, CONCEPTO: DEVOLUCION DE FONDOS POR ASIGNACION DE VIATICOS, CUENTA DE DEPOSITO: CUENTA UNICA DEL TESORO</t>
  </si>
  <si>
    <t>O14942760002</t>
  </si>
  <si>
    <t>00051018010 DEPOSITO DE EFECTIVO, DEPOSITANTE: PORFIRIO ELIAS COCHI VILLCA, CONCEPTO: PAGO EN DEMASIA, CUENTA DE DEPOSITO: CUENTA UNICA DEL TESORO</t>
  </si>
  <si>
    <t>O14942820002</t>
  </si>
  <si>
    <t>00099021001 DEPOSITO DE EFECTIVO, DEPOSITANTE: ESTELA ALVAREZ CHAVEZ, CONCEPTO: DEVOLUCION POR VIATICOS C31, 6974 CBTE 5389, CUENTA DE DEPOSITO: CUENTA UNICA DEL TESORO</t>
  </si>
  <si>
    <t>O14942990002</t>
  </si>
  <si>
    <t>00670012002 DEPOSITO DE EFECTIVO, DEPOSITANTE: ESNEIDE ZUÑIGA ARTEAGA, CONCEPTO: DEVOLUCION DE VIATICOS, CUENTA DE DEPOSITO: CUENTA UNICA DEL TESORO</t>
  </si>
  <si>
    <t>O14943140002</t>
  </si>
  <si>
    <t>00016011101 DEPOSITO DE EFECTIVO, DEPOSITANTE: SANDRA CACERES COPA, CONCEPTO: DEVOLUCIÓN DE SALDO POR GASTOS DE COMBUSTIBLE, CUENTA DE DEPOSITO: CUENTA UNICA DEL TESORO</t>
  </si>
  <si>
    <t>O14943600002</t>
  </si>
  <si>
    <t>00586019203 DEPOSITO DE EFECTIVO, DEPOSITANTE: WALTER RAMIRO YUJRA APAZA, CONCEPTO: DEVOLUCIÓN DE FONDOS EN AVANCE (PREVENTIVO 131), CUENTA DE DEPOSITO: CUENTA UNICA DEL TESORO</t>
  </si>
  <si>
    <t>O14943670002</t>
  </si>
  <si>
    <t>00016018008 DEPOSITO DE EFECTIVO, DEPOSITANTE: ADOLFO HAMILTON TAMAYO OPORTO, CONCEPTO: DEVOLUCIÓN POR CARGO A CUENTA DE SERVICIOS DE REFRIGERIOS Y ALMUERZOS, CUENTA DE DEPOSITO: CUENTA UNICA DEL TESORO</t>
  </si>
  <si>
    <t>O14943820002</t>
  </si>
  <si>
    <t>00099021001 DEPOSITO DE EFECTIVO, DEPOSITANTE: NOEMI ANGELICA FARFAN CASTILLO, CONCEPTO: DEVOLUCION DE AGUINALDO EN DEMASIA DEL 2016, CUENTA DE DEPOSITO: CUENTA UNICA DEL TESORO</t>
  </si>
  <si>
    <t>O14943830002</t>
  </si>
  <si>
    <t>00099021001 DEPOSITO DE EFECTIVO, DEPOSITANTE: GLADYS KARINA VALENCIA ESPER, CONCEPTO: DEVOLUCION DE AGUINALDO EN DEMASIA DEL 2016, CUENTA DE DEPOSITO: CUENTA UNICA DEL TESORO</t>
  </si>
  <si>
    <t>O14943940002</t>
  </si>
  <si>
    <t>00020031101 DEPOSITO DE EFECTIVO, DEPOSITANTE: RADIO BATALLON TOPATER, CONCEPTO: RETENCION DE IMPUESTOS IUE POR PAGO DE LIMPIEZA CORRESPONDIENTE AL MES DE MARZO /17, CUENTA DE DEPOSITO: CUENTA UNICA DEL TESORO</t>
  </si>
  <si>
    <t>O14943950002</t>
  </si>
  <si>
    <t>O14943980002</t>
  </si>
  <si>
    <t>00020031101 DEPOSITO DE EFECTIVO, DEPOSITANTE: RADIO BATALLON TOPATER, CONCEPTO: RETENCION DE IMPUESTOS IUE POR PAGO DE LIMPIEZA CORRESPONDIENTE AL MES DE FEBRERO /17, CUENTA DE DEPOSITO: CUENTA UNICA DEL TESORO</t>
  </si>
  <si>
    <t>O14943990002</t>
  </si>
  <si>
    <t>00020031101 DEPOSITO DE EFECTIVO, DEPOSITANTE: RADIO BATALLON TOPATER, CONCEPTO: RETENCION DE IMPUESTOS IT POR PAGO DE LIMPIEZA CORRESPONDIENTE AL MES DE FEBRERO /17, CUENTA DE DEPOSITO: CUENTA UNICA DEL TESORO</t>
  </si>
  <si>
    <t>O14944010002</t>
  </si>
  <si>
    <t>00020031101 DEPOSITO DE EFECTIVO, DEPOSITANTE: RADIO BATALLON TOPATER, CONCEPTO: RETENCION DE IMPUESTOS IUE POR PAGO DE LIMPIEZA CORRESPONDIENTE AL MES DE ENERO/17, CUENTA DE DEPOSITO: CUENTA UNICA DEL TESORO</t>
  </si>
  <si>
    <t>O14944020002</t>
  </si>
  <si>
    <t>00020031101 DEPOSITO DE EFECTIVO, DEPOSITANTE: RADIO BATALLON TOPATER, CONCEPTO: RETENCION DE IMPUESTOS IT POR PAGO DE LIMPIEZA CORRESPONDIENTE AL MES DE ENERO /17, CUENTA DE DEPOSITO: CUENTA UNICA DEL TESORO</t>
  </si>
  <si>
    <t>B14945420002</t>
  </si>
  <si>
    <t>00070011102 DEP.DE CHEQ.AJENOS,RET.DE CAM.,CONCEPTO: DEPÓSITO EN DEMASÍA DEL PAGO DE IMPUESTOS MES MARZO/17,DEP.: MINISTERIO DE TRABAJO , PROCEDENCIA: BANCO UNION S.A., CHEQUE: 8067, FECHA DE EMISION:19/04/2017</t>
  </si>
  <si>
    <t>B14945470002</t>
  </si>
  <si>
    <t>00070011102 DEP.DE CHEQ.AJENOS,RET.DE CAM.,CONCEPTO: DEVOLUCIÓN DE RECURSOS NO EJECUTADOS GASOLINA RIBERALTA,DEP.: MINISTERIO DE TRABAJO , PROCEDENCIA: BANCO UNION S.A., CHEQUE: 8058, FECHA DE EMISION:18/04/2017</t>
  </si>
  <si>
    <t>B14945580002</t>
  </si>
  <si>
    <t>00253014112 DEP.DE CHEQ.AJENOS,RET.DE CAM.,CONCEPTO: TRANSFERENCIA DE RECURSOS GAM-YAPACANI,DEP.: GAM-YAPACANI , PROCEDENCIA: BANCO UNION S.A., CHEQUE: 1004, FECHA DE EMISION:19/04/2017</t>
  </si>
  <si>
    <t>B14946140002</t>
  </si>
  <si>
    <t>00099021001 DEP.DE CHEQ.AJENOS,RET.DE CAM.,CONCEPTO: DEVOLUCIÓN DE RECURSOS,DEP.: AGENCIA NACIONAL DE HIDROCARBUROS , PROCEDENCIA: BANCO UNION S.A., CHEQUE: 4354, FECHA DE EMISION:19/04/2017</t>
  </si>
  <si>
    <t>B14946220002</t>
  </si>
  <si>
    <t>00099021001 DEP.DE CHEQ.AJENOS,RET.DE CAM.,CONCEPTO: REVERSION,DEP.: INSTITUTO DEL SEGURO AGRARIO , PROCEDENCIA: BANCO UNION S.A., CHEQUE: 1224, FECHA DE EMISION:20/04/2017</t>
  </si>
  <si>
    <t>O14945090002</t>
  </si>
  <si>
    <t>00099021001 DEPOSITO DE EFECTIVO, DEPOSITANTE: WENDY S. AVENDAÑO OROS, CONCEPTO: DEVOLUCION DE VIATICOS, CUENTA DE DEPOSITO: CUENTA UNICA DEL TESORO</t>
  </si>
  <si>
    <t>O14945290002</t>
  </si>
  <si>
    <t>O14945440002</t>
  </si>
  <si>
    <t>00099021001 DEPOSITO DE EFECTIVO, DEPOSITANTE: GRAL. BRIG. WILLAMS C. KALIMAN ROMERO, CONCEPTO: DEVOLUCION DE PASAJES, CUENTA DE DEPOSITO: CUENTA UNICA DEL TESORO</t>
  </si>
  <si>
    <t>O14945530002</t>
  </si>
  <si>
    <t>00574012002 DEPOSITO DE EFECTIVO, DEPOSITANTE: JUAN CARLOS SUAREZ CESPEDES, CONCEPTO: POR DEVOLUCIÓN DE FONDOS NO UTLIZADOS, CUENTA DE DEPOSITO: CUENTA UNICA DEL TESORO</t>
  </si>
  <si>
    <t>O14945760002</t>
  </si>
  <si>
    <t>00099021001 DEPOSITO DE EFECTIVO, DEPOSITANTE: MARIELA INGRID GOMEZ TORREZ, CONCEPTO: REVERSION PREVENTIVO 165 PARTIDAS 223 - 24120 - 262, CUENTA DE DEPOSITO: CUENTA UNICA DEL TESORO</t>
  </si>
  <si>
    <t>O14945830002</t>
  </si>
  <si>
    <t>00099021001 DEPOSITO DE EFECTIVO, DEPOSITANTE: LUIS FREDDY ALIAGA CALVIMONTES, CONCEPTO: DOBLE PERCEPCION, CUENTA DE DEPOSITO: CUENTA UNICA DEL TESORO</t>
  </si>
  <si>
    <t>O14945870002</t>
  </si>
  <si>
    <t>00016011101 DEPOSITO DE EFECTIVO, DEPOSITANTE: JUAN ALBERTO YEBARA ORTEGA, CONCEPTO: DEVOLUCION DE VIATICOS, CUENTA DE DEPOSITO: CUENTA UNICA DEL TESORO</t>
  </si>
  <si>
    <t>O14945900002</t>
  </si>
  <si>
    <t>00526012001 DEPOSITO DE EFECTIVO, DEPOSITANTE: ALEXANDRO SARSURI FLORES - BOLIVIA TV, CONCEPTO: DEVOLUCION VIATICOS TARIJA, CUENTA DE DEPOSITO: CUENTA UNICA DEL TESORO</t>
  </si>
  <si>
    <t>O14945920002</t>
  </si>
  <si>
    <t>00526012001 DEPOSITO DE EFECTIVO, DEPOSITANTE: BOLIVIA TV-GUSTAVO GANDARILLAS REYES DORADO, CONCEPTO: DEVOLUCION VIATICOS TARIJA, CUENTA DE DEPOSITO: CUENTA UNICA DEL TESORO</t>
  </si>
  <si>
    <t>O14945940002</t>
  </si>
  <si>
    <t>00526012001 DEPOSITO DE EFECTIVO, DEPOSITANTE: BOLIVIA TV - JUAN CARLOS MAMANI HUANCA, CONCEPTO: DEVOLUCION DE VIATICOS, CUENTA DE DEPOSITO: CUENTA UNICA DEL TESORO</t>
  </si>
  <si>
    <t>O14946020002</t>
  </si>
  <si>
    <t>00099021001 DEPOSITO DE EFECTIVO, DEPOSITANTE: JUAN CHIPANA CHURA, CONCEPTO: DEVOLUCION DE HABERES RECIBIDOS, CUENTA DE DEPOSITO: CUENTA UNICA DEL TESORO</t>
  </si>
  <si>
    <t>O14946110002</t>
  </si>
  <si>
    <t>00041021101 DEPOSITO DE EFECTIVO, DEPOSITANTE: CARLOS MAURICIO GAMEZ OROZCO, CONCEPTO: PAGO DEUDA A SERV. NAL. DE PROPIEDAD INTELECTUAL (SENAPI), CUENTA DE DEPOSITO: CUENTA UNICA DEL TESORO</t>
  </si>
  <si>
    <t>O14946380002</t>
  </si>
  <si>
    <t>00594012001 DEPOSITO DE EFECTIVO, DEPOSITANTE: WILLIAM MAYTA CHURA, CONCEPTO: DEVOLUCION DE RECURSOS, CUENTA DE DEPOSITO: CUENTA UNICA DEL TESORO</t>
  </si>
  <si>
    <t>O14946460002</t>
  </si>
  <si>
    <t>00020031101 DEPOSITO DE EFECTIVO, DEPOSITANTE: SERGIO FERNANDEZ CHOQUE, CONCEPTO: REVERSION SERVICIO DETE, CUENTA DE DEPOSITO: CUENTA UNICA DEL TESORO</t>
  </si>
  <si>
    <t>O14946530002</t>
  </si>
  <si>
    <t>00099021001 DEPOSITO DE EFECTIVO, DEPOSITANTE: EDUARDO ALCON ALANOCA, CONCEPTO: DEVOLUCION DE DOBLE PERCEPCION, CUENTA DE DEPOSITO: CUENTA UNICA DEL TESORO</t>
  </si>
  <si>
    <t>O14946610002</t>
  </si>
  <si>
    <t>00526012001 DEPOSITO DE EFECTIVO, DEPOSITANTE: OSCAR RAMOS RAMOS, CONCEPTO: DEVOLUCION DE PASAJES, CUENTA DE DEPOSITO: CUENTA UNICA DEL TESORO</t>
  </si>
  <si>
    <t>O14946830002</t>
  </si>
  <si>
    <t>00099021001 DEPOSITO DE EFECTIVO, DEPOSITANTE: ALEJANDRO MAMANI ACHO, CONCEPTO: REVERSION TOTAL DEL HABER MESUAL, CUENTA DE DEPOSITO: CUENTA UNICA DEL TESORO</t>
  </si>
  <si>
    <t>O14946840002</t>
  </si>
  <si>
    <t>00099021001 DEPOSITO DE EFECTIVO, DEPOSITANTE: FATIMA UBERHUAGA PEREDO, CONCEPTO: DEVOLUCION DE ABONO INDEBIDO DEL MES DE MARZO 2017-RENTISTA GUILLERMO UBERHUAGA, CUENTA DE DEPOSITO: CUENTA UNICA DEL TESORO</t>
  </si>
  <si>
    <t>O14946930002</t>
  </si>
  <si>
    <t>00016018008 DEPOSITO DE EFECTIVO, DEPOSITANTE: MIN DE EDUCACION-KAREN MACHICADO DOMINGUEZ, CONCEPTO: DEVOLUCION POR ELABORACION DE SELLOS, CUENTA DE DEPOSITO: CUENTA UNICA DEL TESORO</t>
  </si>
  <si>
    <t>O14946960002</t>
  </si>
  <si>
    <t>00574012002 DEPOSITO DE EFECTIVO, DEPOSITANTE: LACTEOSBOL, CONCEPTO: PAGO POR FACTURA NO DECLARADAS, CUENTA DE DEPOSITO: CUENTA UNICA DEL TESORO</t>
  </si>
  <si>
    <t>O14947120002</t>
  </si>
  <si>
    <t>00099021001 DEPOSITO DE EFECTIVO, DEPOSITANTE: MINISTERIO DE DEPORTES-JUAN CARLOS ROMERO, CONCEPTO: DEVOLUCION DE SALDOS FONDOS EN AVANCE CARRERA PEDESTRE 10K TARIJA, CUENTA DE DEPOSITO: CUENTA UNICA DEL TESORO</t>
  </si>
  <si>
    <t>O14947180002</t>
  </si>
  <si>
    <t>00526012001 DEPOSITO DE EFECTIVO, DEPOSITANTE: BOLIVIA TV. JUAN CARLOS MAMANI HUANCA, CONCEPTO: DEVOLUCION DE VIATICOS, CUENTA DE DEPOSITO: CUENTA UNICA DEL TESORO</t>
  </si>
  <si>
    <t>O14947320002</t>
  </si>
  <si>
    <t>00086068001 DEPOSITO DE EFECTIVO, DEPOSITANTE: ALBERTO ROMAN AYMAYA, CONCEPTO: DEVOLUCIÓN SALDO FONDOS EN AVANCE PARA COMPRA DE COMBUSTIBLE, CUENTA DE DEPOSITO: CUENTA UNICA DEL TESORO</t>
  </si>
  <si>
    <t>O14947370002</t>
  </si>
  <si>
    <t>00099021001 DEPOSITO DE EFECTIVO, DEPOSITANTE: JANNETH RITA ROSSELL PEREIRA, CONCEPTO: REVERSION DE SUELDO DE MARZO, CUENTA DE DEPOSITO: CUENTA UNICA DEL TESORO</t>
  </si>
  <si>
    <t>O14947480002</t>
  </si>
  <si>
    <t>00099021001 DEPOSITO DE EFECTIVO, DEPOSITANTE: JULIO CESAR CARBALLO, CONCEPTO: PREVENTIVO 492, CUENTA DE DEPOSITO: CUENTA UNICA DEL TESORO</t>
  </si>
  <si>
    <t>O14947500002</t>
  </si>
  <si>
    <t>00099021001 DEPOSITO DE EFECTIVO, DEPOSITANTE: MEISON VEGA MARTINEZ, CONCEPTO: PREVENTIVO 118, CUENTA DE DEPOSITO: CUENTA UNICA DEL TESORO</t>
  </si>
  <si>
    <t>O14947830002</t>
  </si>
  <si>
    <t>00047261101 DEPOSITO DE EFECTIVO, DEPOSITANTE: EDUARDO PEDRO DURAN JUANIQUINA, CONCEPTO: DEVOLUCION FONDOS EN AVANCE, CUENTA DE DEPOSITO: CUENTA UNICA DEL TESORO</t>
  </si>
  <si>
    <t>O14947880002</t>
  </si>
  <si>
    <t>00020031101 DEPOSITO DE EFECTIVO, DEPOSITANTE: GROVER REMBERTO ROJAS UGARTE C.I. 2630998 LP., CONCEPTO: REVERSION DE SERVICIO DE TE, CUENTA DE DEPOSITO: CUENTA UNICA DEL TESORO</t>
  </si>
  <si>
    <t>O14947920002</t>
  </si>
  <si>
    <t>00041041102 DEPOSITO DE EFECTIVO, DEPOSITANTE: JUAN CARLOS LAIME ROJAS, CONCEPTO: DEVOLUCION DE FONDOS NO UTILIZADOS DEP. A CUENTA, CUENTA DE DEPOSITO: CUENTA UNICA DEL TESORO</t>
  </si>
  <si>
    <t>O14947940002</t>
  </si>
  <si>
    <t>00099021001 DEPOSITO DE EFECTIVO, DEPOSITANTE: EMETERIO QUISPE QUISPE, CONCEPTO: DOBLE PERCEPCION, CUENTA DE DEPOSITO: CUENTA UNICA DEL TESORO</t>
  </si>
  <si>
    <t>O14948400002</t>
  </si>
  <si>
    <t>00099021001 DEPOSITO DE EFECTIVO, DEPOSITANTE: EJERCITO DE BOLIVIA-ESCUELA MILITAR DE SARGENTOS, CONCEPTO: REVERSION DE SERVICIO TELEFONICO MES FEBRERO DE GASTOS NO EJECUTADOS, CUENTA DE DEPOSITO: CUENTA UNICA DEL TESORO</t>
  </si>
  <si>
    <t>B14949950002</t>
  </si>
  <si>
    <t>00047258002 DEP.DE CHEQ.AJENOS,RET.DE CAM.,CONCEPTO: DEVOLUCIÓN A LA CUT POR CIERRE DE GESTIÓN UOL - SUCRE,DEP.: MDR Y T - ACCESOS UOL - SUCRE , PROCEDENCIA: BANCO UNION S.A., CHEQUE: 2692, FECHA DE EMISION:04/04/2017</t>
  </si>
  <si>
    <t>B14950170002</t>
  </si>
  <si>
    <t>00099024113 DEP.DE CHEQ.AJENOS,RET.DE CAM.,CONCEPTO: EJECUCION GARANTIA CUMPLIMIENTO DE CONTRATO PROYECTO CONST COLISEO CERRADO CALAPAYA GUANAY,DEP.: MINISTERIO DE LA PRESIDENCIA UPRE</t>
  </si>
  <si>
    <t>B14950620002</t>
  </si>
  <si>
    <t>00099021001 DEP.DE CHEQ.AJENOS,RET.DE CAM.,CONCEPTO: DEVOLUCIÓN DE FONDOS,DEP.: PROGRAMA NACIONAL DE POST ALFABETIZACIÓN , PROCEDENCIA: BANCO UNION S.A., CHEQUE: 5537, FECHA DE EMISION:21/04/2017</t>
  </si>
  <si>
    <t>B14950720002</t>
  </si>
  <si>
    <t>00099021001 DEP.DE CHEQ.AJENOS,RET.DE CAM.,CONCEPTO: DEP DE FONDOS A OBJETO DE REALIZAR REVERSIÓN DE FONDOS POR PASAJES NO UTILIZADOS GESTIÓN 2015-2016,DEP.: MINISTERIO DE PLANIFICACIÓN DEL DESARROLLO</t>
  </si>
  <si>
    <t>B14951150002</t>
  </si>
  <si>
    <t>00047084105 DEP.DE CHEQ.AJENOS,RET.DE CAM.,CONCEPTO: POR TRANSFERENCIA RECIBIDA DE LA GOBERNACIÓN DEL DEPARTAMENTO DE ORURO, PARA ACTIVI PROGRAMA PRONEFA,DEP.: ADELAIDA VICTORIA JIMENEZ OLIVARES - SENASAG</t>
  </si>
  <si>
    <t>B14951340002</t>
  </si>
  <si>
    <t>00290012001 DEP.DE CHEQ.AJENOS,RET.DE CAM.,CONCEPTO: DEPÓSITO POR RETENCIÓN JUDICIAL COOP. DE AHORRO Y CREDITO CRISTO REY CBBA C-31 SIP N°58,DEP.: SERVICIO DE IMPUESTOS NACIONALES , PROCEDENCIA: BANCO UNION S.A., CHEQUE: 4236, FECHA DE EMISION:31/03/2017</t>
  </si>
  <si>
    <t>B14951470002</t>
  </si>
  <si>
    <t>00020011102 DEP.DE CHEQ.AJENOS,RET.DE CAM.,CONCEPTO: PAGO DE HABERES PERSONAL EVENTUAL MES DE MARZO/17 DGTAM,DEP.: TRANSPORTE AEREO MILITAR , PROCEDENCIA: BANCO UNION S.A., CHEQUE: 17526, FECHA DE EMISION:20/04/2017</t>
  </si>
  <si>
    <t>B14951480002</t>
  </si>
  <si>
    <t>00020011102 DEP.DE CHEQ.AJENOS,RET.DE CAM.,CONCEPTO: PAGO DE HABERES PERSONAL CONSULTORES DE MARZO/17 DGTAM,DEP.: TRANSPORTE AÉREO MILITAR , PROCEDENCIA: BANCO UNION S.A., CHEQUE: 17527, FECHA DE EMISION:20/04/2017</t>
  </si>
  <si>
    <t>O14950120002</t>
  </si>
  <si>
    <t>00099021001 DEPOSITO DE EFECTIVO, DEPOSITANTE: MAXIMO ROJAS APAZA, CONCEPTO: DOBLE PERCEPCION, CUENTA DE DEPOSITO: CUENTA UNICA DEL TESORO</t>
  </si>
  <si>
    <t>O14950130002</t>
  </si>
  <si>
    <t>00016011101 DEPOSITO DE EFECTIVO, DEPOSITANTE: ANTONIO VARGAS AGUIRRE, CONCEPTO: DEVOLUCION UN DIA DE VIATICOS, CUENTA DE DEPOSITO: CUENTA UNICA DEL TESORO</t>
  </si>
  <si>
    <t>O14950150002</t>
  </si>
  <si>
    <t>O14950160002</t>
  </si>
  <si>
    <t>00099021001 DEPOSITO DE EFECTIVO, DEPOSITANTE: GUIDO CRESPO VALLEJOS, CONCEPTO: DEVOLUCIÓN P.R.A., CUENTA DE DEPOSITO: CUENTA UNICA DEL TESORO</t>
  </si>
  <si>
    <t>O14950530002</t>
  </si>
  <si>
    <t>00526012001 DEPOSITO DE EFECTIVO, DEPOSITANTE: JHERMY LUIS CANTUTA URUCHI, CONCEPTO: DEVOLUCION DE VIATICOS Y PASAJES, CUENTA DE DEPOSITO: CUENTA UNICA DEL TESORO</t>
  </si>
  <si>
    <t>O14950550002</t>
  </si>
  <si>
    <t>00099021001 DEPOSITO DE EFECTIVO, DEPOSITANTE: ELEUTERIO RENJIFO CONDORI, CONCEPTO: DEVOLUCION DOBLE PERCEPCION, CUENTA DE DEPOSITO: CUENTA UNICA DEL TESORO</t>
  </si>
  <si>
    <t>O14950580002</t>
  </si>
  <si>
    <t>00670012002 DEPOSITO DE EFECTIVO, DEPOSITANTE: COMANDO EN JEFE DE LAS FF.AA DEL ESTADO, CONCEPTO: REVERSION DE RECURSOS NO EJECUTADOS " REFERENDO DE ESTATUTOS AUTONOMICOS Y CARTAS ORGANICAS ", CUENTA DE DEPOSITO: CUENTA UNICA DEL TESORO</t>
  </si>
  <si>
    <t>O14950600002</t>
  </si>
  <si>
    <t>00670014101 DEPOSITO DE EFECTIVO, DEPOSITANTE: COMANDO EN JEFE DE LAS FF.AA DEL ESTADO, CONCEPTO: REVERSION DE RECURSOS NO EJECUTADOS " REFERENDO DE ESTATUTOS AUTONOMICOS Y CARTAS ORGANICAS ", CUENTA DE DEPOSITO: CUENTA UNICA DEL TESORO</t>
  </si>
  <si>
    <t>O14951490002</t>
  </si>
  <si>
    <t>00526012001 DEPOSITO DE EFECTIVO, DEPOSITANTE: MARTIN VARGAS SUAREZ-BOLIVIA TV, CONCEPTO: DEVOLUCION DE PASAJES Y VIATICOS, CUENTA DE DEPOSITO: CUENTA UNICA DEL TESORO</t>
  </si>
  <si>
    <t>O14951540002</t>
  </si>
  <si>
    <t>00526012001 DEPOSITO DE EFECTIVO, DEPOSITANTE: JORGE ROBERTO PAREDES PEREZ - BOLIVIA TV, CONCEPTO: DEVOLUCIÓN DE PASAJES Y VIÁTICOS, CUENTA DE DEPOSITO: CUENTA UNICA DEL TESORO</t>
  </si>
  <si>
    <t>O14951550002</t>
  </si>
  <si>
    <t>00526012001 DEPOSITO DE EFECTIVO, DEPOSITANTE: MIGUEL A. MANCILLA TINTAYA - BOLIVIA TV, CONCEPTO: DEVOLUCIÓN DE PASAJES Y VIÁTICOS, CUENTA DE DEPOSITO: CUENTA UNICA DEL TESORO</t>
  </si>
  <si>
    <t>O14951670002</t>
  </si>
  <si>
    <t>00526012001 DEPOSITO DE EFECTIVO, DEPOSITANTE: BOLIVIA TV-BENITO PERALTA MACHICADO, CONCEPTO: DEVOLUCION VIATICOS Y PASAJES, CUENTA DE DEPOSITO: CUENTA UNICA DEL TESORO</t>
  </si>
  <si>
    <t>O14951750002</t>
  </si>
  <si>
    <t>00099021001 DEPOSITO DE EFECTIVO, DEPOSITANTE: FILOMENA MAYTA VDA DE RAMOS, CONCEPTO: DEVOLUCION A SENASIR, CUENTA DE DEPOSITO: CUENTA UNICA DEL TESORO</t>
  </si>
  <si>
    <t>O14951990002</t>
  </si>
  <si>
    <t>00099021001 DEPOSITO DE EFECTIVO, DEPOSITANTE: E Y B COURRIER, CONCEPTO: PAGO DE TARJETAS COORDENADAS SIROP, CUENTA DE DEPOSITO: CUENTA UNICA DEL TESORO</t>
  </si>
  <si>
    <t>O14952270002</t>
  </si>
  <si>
    <t>00526012001 DEPOSITO DE EFECTIVO, DEPOSITANTE: HILARIO QUISPE PILLCO - BOLIVIA TV, CONCEPTO: DEVOLUCIÓN POR CONCEPTO DE VIÁTICOS, CUENTA DE DEPOSITO: CUENTA UNICA DEL TESORO</t>
  </si>
  <si>
    <t>O14952280002</t>
  </si>
  <si>
    <t>00594012001 DEPOSITO DE EFECTIVO, DEPOSITANTE: FANNY CELIA MOLLO MOLLO, CONCEPTO: DEVOLUCION POR AGUINALDO 2014, CUENTA DE DEPOSITO: CUENTA UNICA DEL TESORO</t>
  </si>
  <si>
    <t>O14952660002</t>
  </si>
  <si>
    <t>00526012001 DEPOSITO DE EFECTIVO, DEPOSITANTE: JUAN SEBASTIAN QUISPE VELARDE, CONCEPTO: DEVOLUCIÓN DE VIÁTICOS, CUENTA DE DEPOSITO: CUENTA UNICA DEL TESORO</t>
  </si>
  <si>
    <t>O14952670002</t>
  </si>
  <si>
    <t>B14954580002</t>
  </si>
  <si>
    <t>00283012002 DEP.DE CHEQ.AJENOS,RET.DE CAM.,CONCEPTO: SALDOS DEPOSITADOS,DEP.: ADUANA NAL DE BOLIVIA , PROCEDENCIA: BANCO UNION S.A., CHEQUE: 2634, FECHA DE EMISION:20/04/2017</t>
  </si>
  <si>
    <t>B14954610002</t>
  </si>
  <si>
    <t>00283012002 DEP.DE CHEQ.AJENOS,RET.DE CAM.,CONCEPTO: DEVOLUCIÓN,DEP.: ADUANA NAL DE BOLIVIA , PROCEDENCIA: BANCO UNION S.A., CHEQUE: 2507, FECHA DE EMISION:20/04/2017</t>
  </si>
  <si>
    <t>B14954660002</t>
  </si>
  <si>
    <t>00015011108 DEP.DE CHEQ.AJENOS,RET.DE CAM.,CONCEPTO: DEVOLUCIÓN DE RECURSOS,DEP.: MIN - GOBIERNO , PROCEDENCIA: BANCO UNION S.A., CHEQUE: 50775, FECHA DE EMISION:17/04/2017</t>
  </si>
  <si>
    <t>B14954690002</t>
  </si>
  <si>
    <t>00010011101 DEP.DE CHEQ.AJENOS,RET.DE CAM.,CONCEPTO: REEMBOLSO DE SUBSIDIO POR INCAPACIDAD TEMPORAL,DEP.: CAJA BANCARIA ESTATAL DE SALUD , PROCEDENCIA: BANCO UNION S.A., CHEQUE: 21732, FECHA DE EMISION:17/04/2017</t>
  </si>
  <si>
    <t>B14954850002</t>
  </si>
  <si>
    <t>00660122001 DEP.DE CHEQ.AJENOS,RET.DE CAM.,CONCEPTO: RECUPERACIÓN DE EXCEDENTE TELEFONO DE MARZO/17 Y VIÁTICO,DEP.: ORG JUD - DAF STA CRUZ , PROCEDENCIA: BANCO UNION S.A., CHEQUE: 3722, FECHA DE EMISION:20/04/2017</t>
  </si>
  <si>
    <t>B14954860002</t>
  </si>
  <si>
    <t>00660012006 DEP.DE CHEQ.AJENOS,RET.DE CAM.,CONCEPTO: OTROS INGRESOS POR CONCEPTO DEJUECES CIUDADANOS Y REFRIGERIOS,DEP.: ORG JUD DAF STA CRUZ , PROCEDENCIA: BANCO UNION S.A., CHEQUE: 3721, FECHA DE EMISION:19/04/2017</t>
  </si>
  <si>
    <t>B14955250002</t>
  </si>
  <si>
    <t>00099021001 DEP.DE CHEQ.AJENOS,RET.DE CAM.,CONCEPTO: REVERSION,DEP.: INSTITUTO DEL SEGURO AGRARIO , PROCEDENCIA: BANCO UNION S.A., CHEQUE: 1227, FECHA DE EMISION:24/04/2017</t>
  </si>
  <si>
    <t>B14955270002</t>
  </si>
  <si>
    <t>00099021001 DEP.DE CHEQ.AJENOS,RET.DE CAM.,CONCEPTO: REVERSION,DEP.: INSTITUTO DEL SEGURO AGRARIO , PROCEDENCIA: BANCO UNION S.A., CHEQUE: 1226, FECHA DE EMISION:24/04/2017</t>
  </si>
  <si>
    <t>B14955590002</t>
  </si>
  <si>
    <t>00020031101 DEP.DE CHEQ.AJENOS,RET.DE CAM.,CONCEPTO: TRANSFERENCIA DE RECURSOS PAGO HABERES DIC/16 AGUINALDOS Y SUBSIDIOS LICEO MILITAR,DEP.: MINISTERIO DE DEFENSA , PROCEDENCIA: BANCO UNION S.A., CHEQUE: 15205, FECHA DE EMISION:09/04/2017</t>
  </si>
  <si>
    <t>O14954160002</t>
  </si>
  <si>
    <t>00526012001 DEPOSITO DE EFECTIVO, DEPOSITANTE: FORTUNATO ALIAGA AGUILAR - BOLIVIA TV, CONCEPTO: DEVOLUCION DE VIATICOS Y PASAJE, CUENTA DE DEPOSITO: CUENTA UNICA DEL TESORO</t>
  </si>
  <si>
    <t>O14954200002</t>
  </si>
  <si>
    <t>00099021001 DEPOSITO DE EFECTIVO, DEPOSITANTE: CARMEN MIRANDA DURAN, CONCEPTO: REVERSION DE BOLETA DE HEBER MESUAL, CUENTA DE DEPOSITO: CUENTA UNICA DEL TESORO</t>
  </si>
  <si>
    <t>O14954450002</t>
  </si>
  <si>
    <t>00594012001 DEPOSITO DE EFECTIVO, DEPOSITANTE: JORGE ABRAHAM RIOS SUAREZ, CONCEPTO: DEVOLUCIÓN AGUINALDO EN DEMASÍA, CUENTA DE DEPOSITO: CUENTA UNICA DEL TESORO</t>
  </si>
  <si>
    <t>O14954540002</t>
  </si>
  <si>
    <t>00099021001 DEPOSITO DE EFECTIVO, DEPOSITANTE: LAURA ROCABADO, CONCEPTO: REVERSIÓN 13% POR CONCEPTO DE VIÁTICOS POR CAMBIO DE DESTINO, CUENTA DE DEPOSITO: CUENTA UNICA DEL TESORO</t>
  </si>
  <si>
    <t>O14955000002</t>
  </si>
  <si>
    <t>00099021001 DEPOSITO DE EFECTIVO, DEPOSITANTE: JUAN ADOLFO RIVERO DIAZ, CONCEPTO: VIÁTICOS, CUENTA DE DEPOSITO: CUENTA UNICA DEL TESORO</t>
  </si>
  <si>
    <t>O14955080002</t>
  </si>
  <si>
    <t>00016018008 DEPOSITO DE EFECTIVO, DEPOSITANTE: MARIBEL RAMOS MITA - MINISTERIO DE EDUCACIÓN, CONCEPTO: DEVOLUCIÓN DE VIÁTICOS, CUENTA DE DEPOSITO: CUENTA UNICA DEL TESORO</t>
  </si>
  <si>
    <t>O14955090002</t>
  </si>
  <si>
    <t>00016018008 DEPOSITO DE EFECTIVO, DEPOSITANTE: MARIBEL RAMOS MITA - MINISTERIO DE EDUACIÓN, CONCEPTO: DEVOLUCIÓN DE PASAJES TERRESTRES, CUENTA DE DEPOSITO: CUENTA UNICA DEL TESORO</t>
  </si>
  <si>
    <t>O14955180002</t>
  </si>
  <si>
    <t>00526012001 DEPOSITO DE EFECTIVO, DEPOSITANTE: MARCELO RAFAEL ALVAREZ LUNA, CONCEPTO: DEVOLUCION DE PASAJES Y VIATICOS, CUENTA DE DEPOSITO: CUENTA UNICA DEL TESORO</t>
  </si>
  <si>
    <t>O14955210002</t>
  </si>
  <si>
    <t>00526012001 DEPOSITO DE EFECTIVO, DEPOSITANTE: CARLOS VASQUEZ FERNANDEZ, CONCEPTO: DEVOLUCIÓN DE VIÁTICOS, CUENTA DE DEPOSITO: CUENTA UNICA DEL TESORO</t>
  </si>
  <si>
    <t>O14955370002</t>
  </si>
  <si>
    <t>00020031101 DEPOSITO DE EFECTIVO, DEPOSITANTE: ERICK R. GUTIERREZ BUSTAMANTE, CONCEPTO: REVERSION VIATICOS LOC EUCALIPTOS, CUENTA DE DEPOSITO: CUENTA UNICA DEL TESORO</t>
  </si>
  <si>
    <t>O14955380002</t>
  </si>
  <si>
    <t>00099021001 DEPOSITO DE EFECTIVO, DEPOSITANTE: CORSINO HUALLATA IBARRA, CONCEPTO: DEVOLUCIÓN FONDOS EN AVANCE, CUENTA DE DEPOSITO: CUENTA UNICA DEL TESORO</t>
  </si>
  <si>
    <t>O14955400002</t>
  </si>
  <si>
    <t>00047297001 DEPOSITO DE EFECTIVO, DEPOSITANTE: CORSINO HUALLATA IBARRA, CONCEPTO: DEVOLUCIÓN DE FONDOS EN AVANCE, CUENTA DE DEPOSITO: CUENTA UNICA DEL TESORO</t>
  </si>
  <si>
    <t>O14955670002</t>
  </si>
  <si>
    <t>00099021001 DEPOSITO DE EFECTIVO, DEPOSITANTE: ALVARO MARCO ANTONIO CABA OLIVAREZ 2377522 LP, CONCEPTO: CITE: MEFP/VTCP/DGPOT/UAIS-CPI/N°030/2016 REGULARIZACIÓN DICIEMBRE 2016, CUENTA DE DEPOSITO: CUENTA UNICA DEL TESORO</t>
  </si>
  <si>
    <t>O14955700002</t>
  </si>
  <si>
    <t>00099021001 DEPOSITO DE EFECTIVO, DEPOSITANTE: ASFI - OMAR GONZALES, CONCEPTO: DEVOLUCIÓN DE FONDOS POR ASIGNACIÓN DE VIÁTICOS, CUENTA DE DEPOSITO: CUENTA UNICA DEL TESORO</t>
  </si>
  <si>
    <t>O14955730002</t>
  </si>
  <si>
    <t>00099021001 DEPOSITO DE EFECTIVO, DEPOSITANTE: ASFI-HELEN MAMANI SIRPA, CONCEPTO: DEVOLUCION DE FONDOS SABSA, CUENTA DE DEPOSITO: CUENTA UNICA DEL TESORO</t>
  </si>
  <si>
    <t>O14955800002</t>
  </si>
  <si>
    <t>00340012003 DEPOSITO DE EFECTIVO, DEPOSITANTE: RUDDY RUBEN ORELLANA VILLARROEL, CONCEPTO: DEVOLUCION POR TRIBUTOS FISCALES, CUENTA DE DEPOSITO: CUENTA UNICA DEL TESORO</t>
  </si>
  <si>
    <t>O14955960002</t>
  </si>
  <si>
    <t>00526012001 DEPOSITO DE EFECTIVO, DEPOSITANTE: JHONNY LLANOS PERALES, CONCEPTO: DEVOLUCION PASAJES, CUENTA DE DEPOSITO: CUENTA UNICA DEL TESORO</t>
  </si>
  <si>
    <t>00041031107 DEPOSITO DE EFECTIVO, DEPOSITANTE: ALEXANDER LIMA CALLPA, CONCEPTO: DEVOLUCION DE PASAJES, CUENTA DE DEPOSITO: CUENTA UNICA DEL TESORO</t>
  </si>
  <si>
    <t>O14956580002</t>
  </si>
  <si>
    <t>O14956820002</t>
  </si>
  <si>
    <t>00099021001 DEPOSITO DE EFECTIVO, DEPOSITANTE: RI-33 "CNL LADISLAO CABRERA", CONCEPTO: RETENCION POR CONCEPTO DE SERVICIOS BASICOS DE AGUA DEL MES DE ENERO, CUENTA DE DEPOSITO: CUENTA UNICA DEL TESORO</t>
  </si>
  <si>
    <t>O14956860002</t>
  </si>
  <si>
    <t>00099021001 DEPOSITO DE EFECTIVO, DEPOSITANTE: RI-33 "CNL LADISLAO CABRERA", CONCEPTO: RETENCION POR CONCEPTO DE SERVICIOS BASICOS DEL MES DE FEBRERO, CUENTA DE DEPOSITO: CUENTA UNICA DEL TESORO</t>
  </si>
  <si>
    <t>O14957100002</t>
  </si>
  <si>
    <t>00212082001 DEPOSITO DE EFECTIVO, DEPOSITANTE: NANO PABLO SANTANDER CONDORI, CONCEPTO: DEVOLUCION DE GASTOS OPERATIVOS C-31 N° 127, CUENTA DE DEPOSITO: CUENTA UNICA DEL TESORO</t>
  </si>
  <si>
    <t>B14958470002</t>
  </si>
  <si>
    <t>00099021001 DEP.DE CHEQ.AJENOS,RET.DE CAM.,CONCEPTO: REVERSION SALDOS NO EJECUTADOS GESTIONES 2015 - 16 - 17 POR ALIMENTACION FF.AA.,DEP.: MINISTERIO DE DEFENSA , PROCEDENCIA: BANCO UNION S.A., CHEQUE: 85, FECHA DE EMISION:24/04/2017</t>
  </si>
  <si>
    <t>B14958500002</t>
  </si>
  <si>
    <t>00099021001 DEP.DE CHEQ.AJENOS,RET.DE CAM.,CONCEPTO: REVERSION SALDOS NO EJECUTADOS GESTIONES 2015 Y 2016 POR CONCEPTO DE SOCORROS FF.AA.,DEP.: MINISTERIO DE DEFENSA , PROCEDENCIA: BANCO UNION S.A., CHEQUE: 77, FECHA DE EMISION:18/04/2017</t>
  </si>
  <si>
    <t>B14958530002</t>
  </si>
  <si>
    <t>00099021001 DEP.DE CHEQ.AJENOS,RET.DE CAM.,CONCEPTO: REVERSION SALDOS NO EJECUTADOS GESTION / 16 - 17 DIF.UU.MM.,DEP.: MINISTERIO DE DEFENSA , PROCEDENCIA: BANCO UNION S.A., CHEQUE: 18653, FECHA DE EMISION:24/04/2017</t>
  </si>
  <si>
    <t>B14958730002</t>
  </si>
  <si>
    <t>00099021001 DEP.DE CHEQ.AJENOS,RET.DE CAM.,CONCEPTO: REEMBOLSO S.I.T. PERIODO FEBRERO / 2017,DEP.: MINISTERIO DE ECONOMIA Y FINANZAS PUBLICAS , PROCEDENCIA: BANCO UNION S.A., CHEQUE: 22150, FECHA DE EMISION:18/04/2017</t>
  </si>
  <si>
    <t>B14959020002</t>
  </si>
  <si>
    <t>00660132001 DEP.DE CHEQ.AJENOS,RET.DE CAM.,CONCEPTO: DEVOLUCIÓN DE PASAJES NO UTILIZADOS VIAJE SANTA CRUZ,DEP.: ORGANO JUDICIAL - DTO BENI , PROCEDENCIA: BANCO UNION S.A., CHEQUE: 673, FECHA DE EMISION:21/04/2017</t>
  </si>
  <si>
    <t>B14959160002</t>
  </si>
  <si>
    <t>00070011102 DEP.DE CHEQ.AJENOS,RET.DE CAM.,CONCEPTO: DEVOLUCION POR FACTURA NO REGISTRADA FREDDY AUZA,DEP.: MINISTERIO DE TRABAJO , PROCEDENCIA: BANCO UNION S.A., CHEQUE: 8071, FECHA DE EMISION:21/04/2017</t>
  </si>
  <si>
    <t>B14959230002</t>
  </si>
  <si>
    <t>00130012001 DEP.DE CHEQ.AJENOS,RET.DE CAM.,CONCEPTO: PAGO CAPITAL CUOTA 87,DEP.: COMERMIN , PROCEDENCIA: BANCO MERCANTIL SANTA CRUZ SA., CHEQUE: 7353, FECHA DE EMISION:24/04/2017</t>
  </si>
  <si>
    <t>B14959250002</t>
  </si>
  <si>
    <t>00130012001 DEP.DE CHEQ.AJENOS,RET.DE CAM.,CONCEPTO: PAGO INTERESES ORDINARIO CUOTA 87,DEP.: COMERMIN , PROCEDENCIA: BANCO MERCANTIL SANTA CRUZ SA., CHEQUE: 7354, FECHA DE EMISION:24/04/2017</t>
  </si>
  <si>
    <t>B14959300002</t>
  </si>
  <si>
    <t>00099021001 DEP.DE CHEQ.AJENOS,RET.DE CAM.,CONCEPTO: DEVOLUCIÓN DE SALDOS POR ERROR A LA EMISIÓN DE COSTO DEL PASAJE,DEP.: MINISTERIO DE EDUCACIÓN , PROCEDENCIA: BANCO UNION S.A., CHEQUE: 20806, FECHA DE EMISION:24/04/2017</t>
  </si>
  <si>
    <t>B14959330002</t>
  </si>
  <si>
    <t>00099021001 DEP.DE CHEQ.AJENOS,RET.DE CAM.,CONCEPTO: DEVOLUCION PASAJES AEREOS DETOUR SEGUN CONCILIACION GESTION 2013-2014,DEP.: MINISTERIO DE MEDIO AMBIENTE Y AGUA , PROCEDENCIA: BANCO UNION S.A., CHEQUE: 901, FECHA DE EMISION:24/04/2017</t>
  </si>
  <si>
    <t>B14959360002</t>
  </si>
  <si>
    <t>00086018046 DEP.DE CHEQ.AJENOS,RET.DE CAM.,CONCEPTO: DEVOLUCION PASAJES AEREOS DEL SR. TERCEROS CORDOVA LUIS,DEP.: MINISTERIO DE MEDIO AMBIENTE Y AGUA , PROCEDENCIA: BANCO UNION S.A., CHEQUE: 896, FECHA DE EMISION:21/04/2017</t>
  </si>
  <si>
    <t>B14959380002</t>
  </si>
  <si>
    <t>00099021001 DEP.DE CHEQ.AJENOS,RET.DE CAM.,CONCEPTO: DEVOLUCION DE PASAJES AEREOS BOLTUR,DEP.: MINISTERIO DE MEDIO AMBIENTE Y AGUA , PROCEDENCIA: BANCO UNION S.A., CHEQUE: 899, FECHA DE EMISION:24/04/2017</t>
  </si>
  <si>
    <t>B14959400002</t>
  </si>
  <si>
    <t>00086018043 DEP.DE CHEQ.AJENOS,RET.DE CAM.,CONCEPTO: DEVOLUCION DE PASJES AEREOS DETOUR SEGUN CONCILIACION GESTION 2013-2014,DEP.: MINISTERIO DE MEDIO AMBIENTE Y AGUA , PROCEDENCIA: BANCO UNION S.A., CHEQUE: 903, FECHA DE EMISION:24/04/2017</t>
  </si>
  <si>
    <t>B14959420002</t>
  </si>
  <si>
    <t>00099021001 DEP.DE CHEQ.AJENOS,RET.DE CAM.,CONCEPTO: DEVOLUCION DE PASAJES AEREOS BOLTUR Y DESCUENTO SR. RAFAEL CLAVEL,DEP.: MINISTERIO DE MEDIO AMBIENTE Y AGUA , PROCEDENCIA: BANCO UNION S.A., CHEQUE: 900, FECHA DE EMISION:24/04/2017</t>
  </si>
  <si>
    <t>B14960000002</t>
  </si>
  <si>
    <t>00099021001 DEP.DE CHEQ.AJENOS,RET.DE CAM.,CONCEPTO: PAGO POR SUBSIDIO DE ENFERMEDAD Y PATERNIDAD CORRESPONDIENTE AL MES DE ENERO Y FEBRERO 2017,DEP.: CAJA DE SALUD DE LA BANCA PRIVADA</t>
  </si>
  <si>
    <t>O14958570002</t>
  </si>
  <si>
    <t>00099021001 DEPOSITO DE EFECTIVO, DEPOSITANTE: EJERCITO DE BOLIVIA RC-3 AROMA, CONCEPTO: ALIMENTACIÓN Y MARISCALERIA GANADO CABALLAR, CUENTA DE DEPOSITO: CUENTA UNICA DEL TESORO</t>
  </si>
  <si>
    <t>O14958590002</t>
  </si>
  <si>
    <t>O14958690002</t>
  </si>
  <si>
    <t>00099021001 DEPOSITO DE EFECTIVO, DEPOSITANTE: JUAN JOSÉ M. TELLERÍA ESPINOZA - ATT, CONCEPTO: DEVOLUCIÓN DE SALDO NO UTILIZADO DE LA GESTIÓN 2016 (CORRESPONDIENTE AL DEVENGADO DEL C31 - 348), CUENTA DE DEPOSITO: CUENTA UNICA DEL TESORO</t>
  </si>
  <si>
    <t>O14958720002</t>
  </si>
  <si>
    <t>00099021001 DEPOSITO DE EFECTIVO, DEPOSITANTE: ADRIAN MATEO TERCEROS PETT - ATT, CONCEPTO: DEVOLUCIÓN POR DIFERENCIA DE EMISIÓN PASAJES INSTITUCIONALES, CUENTA DE DEPOSITO: CUENTA UNICA DEL TESORO</t>
  </si>
  <si>
    <t>O14958740002</t>
  </si>
  <si>
    <t>00299014101 DEPOSITO DE EFECTIVO, DEPOSITANTE: JESUS MORALES MORENO, CONCEPTO: DEVOLUCION, CUENTA DE DEPOSITO: CUENTA UNICA DEL TESORO</t>
  </si>
  <si>
    <t>O14958770002</t>
  </si>
  <si>
    <t>O14958830002</t>
  </si>
  <si>
    <t>00526012001 DEPOSITO DE EFECTIVO, DEPOSITANTE: ENRIQUE VELASCO R., CONCEPTO: DEVOLUCION DE VIATICOS Y PASAJES, CUENTA DE DEPOSITO: CUENTA UNICA DEL TESORO</t>
  </si>
  <si>
    <t>O14959050002</t>
  </si>
  <si>
    <t>O14959190002</t>
  </si>
  <si>
    <t>00099021001 DEPOSITO DE EFECTIVO, DEPOSITANTE: JOSE LUIS GONZALES I.N.E., CONCEPTO: DEVOLUCION PARTE DE AGUINALDO 2016, CUENTA DE DEPOSITO: CUENTA UNICA DEL TESORO</t>
  </si>
  <si>
    <t>O14959540002</t>
  </si>
  <si>
    <t>00099021001 DEPOSITO DE EFECTIVO, DEPOSITANTE: HECTOR QUISBERT CAUTIN, CONCEPTO: DEVOLUCION DE SUELDO EN DEMASIA MES DE MARZO 2017, CUENTA DE DEPOSITO: CUENTA UNICA DEL TESORO</t>
  </si>
  <si>
    <t>O14960020002</t>
  </si>
  <si>
    <t>00526012001 DEPOSITO DE EFECTIVO, DEPOSITANTE: LUIS QUISBERT QUISPE - BOLIVIA TV, CONCEPTO: DEVOLUCION DE VIATICOS PASAJE, CUENTA DE DEPOSITO: CUENTA UNICA DEL TESORO</t>
  </si>
  <si>
    <t>O14960190002</t>
  </si>
  <si>
    <t>00010011101 DEPOSITO DE EFECTIVO, DEPOSITANTE: RUBEN FERNANDEZ, CONCEPTO: DEVOLUCIÓN DE RECURSOS, TRABAJOS DE CAMPO BOLIVIA - PERÚ, CUENTA DE DEPOSITO: CUENTA UNICA DEL TESORO</t>
  </si>
  <si>
    <t>O14960200002</t>
  </si>
  <si>
    <t>00099021001 DEPOSITO DE EFECTIVO, DEPOSITANTE: RUBEN FERNANDEZ, CONCEPTO: DEVOLUCIÓN DE RECURSOS, TRABAJOS DE CAMPO BOLIVIA - PERÚ, CUENTA DE DEPOSITO: CUENTA UNICA DEL TESORO</t>
  </si>
  <si>
    <t>O14960220002</t>
  </si>
  <si>
    <t>00099021001 DEPOSITO DE EFECTIVO, DEPOSITANTE: ASFI - TONINO HUMBERTO MITA CANZAYA, CONCEPTO: DEVOLUCIÓN DE FONDOS ""SABSA"", CUENTA DE DEPOSITO: CUENTA UNICA DEL TESORO</t>
  </si>
  <si>
    <t>O14960230002</t>
  </si>
  <si>
    <t>00099021001 DEPOSITO DE EFECTIVO, DEPOSITANTE: MARCOS JOSIAS SANCHEZ CUSICANQUI, CONCEPTO: DEVOLUCION DE FONDOS SABSA, CUENTA DE DEPOSITO: CUENTA UNICA DEL TESORO</t>
  </si>
  <si>
    <t>O14960240002</t>
  </si>
  <si>
    <t>00099021001 DEPOSITO DE EFECTIVO, DEPOSITANTE: JAVIER APAZA NINA, CONCEPTO: DEVOLUCION DE FONDOS SABSA, CUENTA DE DEPOSITO: CUENTA UNICA DEL TESORO</t>
  </si>
  <si>
    <t>O14960290002</t>
  </si>
  <si>
    <t>00526012001 DEPOSITO DE EFECTIVO, DEPOSITANTE: JHIMMY ARIAS CUELLAR, CONCEPTO: DEVOLUCION DE VIATICOS, CUENTA DE DEPOSITO: CUENTA UNICA DEL TESORO</t>
  </si>
  <si>
    <t>O14960380002</t>
  </si>
  <si>
    <t>O14960510002</t>
  </si>
  <si>
    <t>00526012001 DEPOSITO DE EFECTIVO, DEPOSITANTE: BOLIVIA TV-WILDER RAMIRO CHAVEZ, CONCEPTO: DEVOLUCION PASAJES INTERDEPARTAMENTAL (POTOSI), CUENTA DE DEPOSITO: CUENTA UNICA DEL TESORO</t>
  </si>
  <si>
    <t>O14960530002</t>
  </si>
  <si>
    <t>00526012001 DEPOSITO DE EFECTIVO, DEPOSITANTE: BOLIVIA TV-WILDER RAMIRO CHAVEZ, CONCEPTO: DEVOLUCION DE VIATICOS A SUCRE, CUENTA DE DEPOSITO: CUENTA UNICA DEL TESORO</t>
  </si>
  <si>
    <t>O14960610002</t>
  </si>
  <si>
    <t>00526012001 DEPOSITO DE EFECTIVO, DEPOSITANTE: VANIA MONTAÑO ZUÑIGA, CONCEPTO: DEVOLUCION DE VIATICOS, CUENTA DE DEPOSITO: CUENTA UNICA DEL TESORO</t>
  </si>
  <si>
    <t>O14960640002</t>
  </si>
  <si>
    <t>00513012003 DEPOSITO DE EFECTIVO, DEPOSITANTE: HELMUDT MIGUEL MULLER MONTECINOS, CONCEPTO: DEVOLUCION DE VIATICOS GESTION 2017, CUENTA DE DEPOSITO: CUENTA UNICA DEL TESORO</t>
  </si>
  <si>
    <t>O14960650002</t>
  </si>
  <si>
    <t>00526012001 DEPOSITO DE EFECTIVO, DEPOSITANTE: FREDDY ESPRELLA ROJAS - BOLIVIA TV, CONCEPTO: DEVOLUCIÓN DE VIÁTICOS, CUENTA DE DEPOSITO: CUENTA UNICA DEL TESORO</t>
  </si>
  <si>
    <t>B14963350002</t>
  </si>
  <si>
    <t>00099021001 DEP.DE CHEQ.AJENOS,RET.DE CAM.,CONCEPTO: DEVOLUCION PASAJES NACIONALES S/G CHEQUE N° 1707 / 17,DEP.: PROCURADURIA GENERAL DEL ESTADO , PROCEDENCIA: BANCO UNION S.A., CHEQUE: 1707, FECHA DE EMISION:25/04/2017</t>
  </si>
  <si>
    <t>O14962720002</t>
  </si>
  <si>
    <t>00099021001 DEPOSITO DE EFECTIVO, DEPOSITANTE: FELIX FERNANDEZ VILLCA, CONCEPTO: DOBLE PERCEPCION, CUENTA DE DEPOSITO: CUENTA UNICA DEL TESORO</t>
  </si>
  <si>
    <t>O14962890002</t>
  </si>
  <si>
    <t>00041018002 DEPOSITO DE EFECTIVO, DEPOSITANTE: MDP Y EP - DANITZA GUZMAN RAMIREZ, CONCEPTO: DEVOLUCIÓN PAGO EN DEMASÍA, CUENTA DE DEPOSITO: CUENTA UNICA DEL TESORO</t>
  </si>
  <si>
    <t>O14962930002</t>
  </si>
  <si>
    <t>00016018008 DEPOSITO DE EFECTIVO, DEPOSITANTE: JUAN GABRIEL PEREZ - MINISTERIO DE EDUCACIÓN, CONCEPTO: DEVOLUCIÓN POR CARGO A CUENTA POR REFRIGERIOS, CUENTA DE DEPOSITO: CUENTA UNICA DEL TESORO</t>
  </si>
  <si>
    <t>O14963070002</t>
  </si>
  <si>
    <t>00099021001 DEPOSITO DE EFECTIVO, DEPOSITANTE: HECTOR GUAMAN HUALLPA, CONCEPTO: REVERSIÓN, CUENTA DE DEPOSITO: CUENTA UNICA DEL TESORO</t>
  </si>
  <si>
    <t>O14963270002</t>
  </si>
  <si>
    <t>00099021001 DEPOSITO DE EFECTIVO, DEPOSITANTE: ALVARO GUSTAVO ARANDA VEGA, CONCEPTO: DEVOLUCION DE VIATICOS, CUENTA DE DEPOSITO: CUENTA UNICA DEL TESORO</t>
  </si>
  <si>
    <t>O14963380002</t>
  </si>
  <si>
    <t>00086031101 DEPOSITO DE EFECTIVO, DEPOSITANTE: ANTONIO GUACHALLA, CONCEPTO: DEP. POR DIFERENCIA DE PAGO, CUENTA DE DEPOSITO: CUENTA UNICA DEL TESORO</t>
  </si>
  <si>
    <t>O14963400002</t>
  </si>
  <si>
    <t>00020031101 DEPOSITO DE EFECTIVO, DEPOSITANTE: FELIX ABEL ROJAS FLORES, CONCEPTO: DEVOLUCION POR FONDOS NO UTILIZADOS, CUENTA DE DEPOSITO: CUENTA UNICA DEL TESORO</t>
  </si>
  <si>
    <t>O14963420002</t>
  </si>
  <si>
    <t>O14963460002</t>
  </si>
  <si>
    <t>00099021001 DEPOSITO DE EFECTIVO, DEPOSITANTE: JORGE PASTOR MENDIETA FERRUFINO, CONCEPTO: DEVOLUCION DE VIATICOS, CUENTA DE DEPOSITO: CUENTA UNICA DEL TESORO</t>
  </si>
  <si>
    <t>O14964130002</t>
  </si>
  <si>
    <t>00099021001 DEPOSITO DE EFECTIVO, DEPOSITANTE: JORGE EDWIN ROJAS ALIENDRE, CONCEPTO: REVERSION CONCEPTO VIATICOS EJERCITO, CUENTA DE DEPOSITO: CUENTA UNICA DEL TESORO</t>
  </si>
  <si>
    <t>O14964240002</t>
  </si>
  <si>
    <t>00099021001 DEPOSITO DE EFECTIVO, DEPOSITANTE: ASFI-LUCIA NINA MAMANI, CONCEPTO: DEVOLUCION DE FONDOS SABSA, CUENTA DE DEPOSITO: CUENTA UNICA DEL TESORO</t>
  </si>
  <si>
    <t>00670012002 DEPOSITO DE EFECTIVO, DEPOSITANTE: MODESTO MOISES VILLCA PATY, CONCEPTO: DEVOLUCION SALDO GASOLINA Y PEAJES, CUENTA DE DEPOSITO: CUENTA UNICA DEL TESORO</t>
  </si>
  <si>
    <t>O14964580002</t>
  </si>
  <si>
    <t>00526012001 DEPOSITO DE EFECTIVO, DEPOSITANTE: BOLIVIA TV - HUGO HAROLD MACHICADO, CONCEPTO: DEVOLUCION DE PASAJES Y VIATICOS, CUENTA DE DEPOSITO: CUENTA UNICA DEL TESORO</t>
  </si>
  <si>
    <t>O14964660002</t>
  </si>
  <si>
    <t>00099021001 DEPOSITO DE EFECTIVO, DEPOSITANTE: DIRECCION FINANCIERA ADMINISTRATIVA DEL EJERCITO, CONCEPTO: RETENCION DEL AGUA DEL MES DE MARZO / 2017 DEL RA - 5 " VERGARA ", CUENTA DE DEPOSITO: CUENTA UNICA DEL TESORO</t>
  </si>
  <si>
    <t>O14964740002</t>
  </si>
  <si>
    <t>00099021001 DEPOSITO DE EFECTIVO, DEPOSITANTE: RC-7 "CHICHAS", CONCEPTO: RETENCION DE IMPUESTOS POR CONCEPTO DE ALIMENTACION PARA ANIMALES, CUENTA DE DEPOSITO: CUENTA UNICA DEL TESORO</t>
  </si>
  <si>
    <t>O14964770002</t>
  </si>
  <si>
    <t>00099021001 DEPOSITO DE EFECTIVO, DEPOSITANTE: RC-7 "CHICHAS", CONCEPTO: DEVOLUCION DE RECURSOS NO EJECUTADOS COMBUSTIBLE DICIEMBRE 2016, CUENTA DE DEPOSITO: CUENTA UNICA DEL TESORO</t>
  </si>
  <si>
    <t>O14964790002</t>
  </si>
  <si>
    <t>00099021001 DEPOSITO DE EFECTIVO, DEPOSITANTE: HARAS DEL EJERCITO, CONCEPTO: RETENCION RC-IVA COMPRA DE ALIMENTACION PARA ANIMALES FEBRERO/17, CUENTA DE DEPOSITO: CUENTA UNICA DEL TESORO</t>
  </si>
  <si>
    <t>O14964810002</t>
  </si>
  <si>
    <t>00016011101 DEPOSITO DE EFECTIVO, DEPOSITANTE: JULIAN ACHO CHURATA, CONCEPTO: DEVOLUCION CARGO A CUENTA " CREACION DEL ILC - W ", CUENTA DE DEPOSITO: CUENTA UNICA DEL TESORO</t>
  </si>
  <si>
    <t>O14964900002</t>
  </si>
  <si>
    <t>00292032001 DEPOSITO DE EFECTIVO, DEPOSITANTE: LIDYA CHURA BENAVIDES, CONCEPTO: OTROS INGRESOS, CUENTA DE DEPOSITO: CUENTA UNICA DEL TESORO</t>
  </si>
  <si>
    <t>O14964950002</t>
  </si>
  <si>
    <t>00099021001 DEPOSITO DE EFECTIVO, DEPOSITANTE: CLAUDIA BERMUDEZ ARANCIBIA, CONCEPTO: DEVOLUCIÓN DEL SALDO NO EJECUTADO C31 N°108, CUENTA DE DEPOSITO: CUENTA UNICA DEL TESORO</t>
  </si>
  <si>
    <t>O14965070002</t>
  </si>
  <si>
    <t>00099021001 DEPOSITO DE EFECTIVO, DEPOSITANTE: EDGAR WILDER ROJAS FLORES, CONCEPTO: DEVOLUCION POR CONCEPTO DE ALIMENTO PARA ANIMALES Y OTROS, CUENTA DE DEPOSITO: CUENTA UNICA DEL TESORO</t>
  </si>
  <si>
    <t>O14965100002</t>
  </si>
  <si>
    <t>00016011101 DEPOSITO DE EFECTIVO, DEPOSITANTE: MIN. DE EDUCACION - JOSE LUIS VASQUEZ CHOQUE, CONCEPTO: DEVOLUCION SALDO PASAJES TERRESTRES, CUENTA DE DEPOSITO: CUENTA UNICA DEL TESORO</t>
  </si>
  <si>
    <t>O14965150002</t>
  </si>
  <si>
    <t>00020031101 DEPOSITO DE EFECTIVO, DEPOSITANTE: BPE - II " CNL.O.MOSCOSO ", CONCEPTO: RETENSION 8 %, CUENTA DE DEPOSITO: CUENTA UNICA DEL TESORO</t>
  </si>
  <si>
    <t>O14965160002</t>
  </si>
  <si>
    <t>00099021001 DEPOSITO DE EFECTIVO, DEPOSITANTE: BPE - II " CNL.O.MOSCOSO ", CONCEPTO: RETENSION 8%, CUENTA DE DEPOSITO: CUENTA UNICA DEL TESORO</t>
  </si>
  <si>
    <t>O14965170002</t>
  </si>
  <si>
    <t>O14965190002</t>
  </si>
  <si>
    <t>O14965230002</t>
  </si>
  <si>
    <t>O14965270002</t>
  </si>
  <si>
    <t>00526012001 DEPOSITO DE EFECTIVO, DEPOSITANTE: BOLIVIA TV - REYNALDO CECILIO MENDOZA CHUQUIMIA, CONCEPTO: DEVOLUCION DE PASAJES, CUENTA DE DEPOSITO: CUENTA UNICA DEL TESORO</t>
  </si>
  <si>
    <t>O14965570002</t>
  </si>
  <si>
    <t>00099021001 DEPOSITO DE EFECTIVO, DEPOSITANTE: EJERCITO DE BOLIVIA RC-2 MCAL BALLIVIAN, CONCEPTO: REVERSIÓN SALDO NO EJECUTADO PREV. 5258, CUENTA DE DEPOSITO: CUENTA UNICA DEL TESORO</t>
  </si>
  <si>
    <t>O14965580002</t>
  </si>
  <si>
    <t>00099021001 DEPOSITO DE EFECTIVO, DEPOSITANTE: EJERCITO DE BOLIVIA RC-2 ""MCAL BALLIVIAN"", CONCEPTO: REVERSIÓN SALDO NO EJECUTADO PREV. 5341, CUENTA DE DEPOSITO: CUENTA UNICA DEL TESORO</t>
  </si>
  <si>
    <t>B14966680002</t>
  </si>
  <si>
    <t>00572012001 DEP.DE CHEQ.AJENOS,RET.DE CAM.,CONCEPTO: DE INDEMINIZACION POR SINIESTRO,DEP.: CIA DE SEGUROS FORTALEZA S.A. , PROCEDENCIA: BANCO BISA S.A., CHEQUE: 9642, FECHA DE EMISION:25/04/2017</t>
  </si>
  <si>
    <t>B14967220002</t>
  </si>
  <si>
    <t>00099021001 DEP.DE CHEQ.AJENOS,RET.DE CAM.,CONCEPTO: DEP BAJAS TEMPORARIAS,DEP.: UNIDAD DE INVESTIGACIONES FINANCIERAS , PROCEDENCIA: BANCO UNION S.A., CHEQUE: 22153, FECHA DE EMISION:18/04/2017</t>
  </si>
  <si>
    <t>B14967280002</t>
  </si>
  <si>
    <t>00660012006 DEP.DE CHEQ.AJENOS,RET.DE CAM.,CONCEPTO: DEVOLUCION BONO DE TE MES DE DICIEMBRE 2016,DEP.: ORGANO JUDICIAL - CONSEJO DE LA MAGISTRATURA , PROCEDENCIA: BANCO UNION S.A., CHEQUE: 659, FECHA DE EMISION:24/04/2017</t>
  </si>
  <si>
    <t>B14967340002</t>
  </si>
  <si>
    <t>00287102001 DEP.DE CHEQ.AJENOS,RET.DE CAM.,CONCEPTO: DEVOLUCION DE GARANTIA DE CONTRATO DE ALQUILER DE CIDAL LTDA. FPS-DPTAL LA PAZ,DEP.: EMP. CONST. CIDAL LTDA. , PROCEDENCIA: BANCO UNION S.A., CHEQUE: 194, FECHA DE EMISION:24/04/2017</t>
  </si>
  <si>
    <t>B14967400002</t>
  </si>
  <si>
    <t>00342012001 DEP.DE CHEQ.AJENOS,RET.DE CAM.,CONCEPTO: DEVOLUCION FONDOS EN AVANCE,DEP.: A.E.V. REGIONAL TARIJA , PROCEDENCIA: BANCO UNION S.A., CHEQUE: 1154, FECHA DE EMISION:21/04/2017</t>
  </si>
  <si>
    <t>B14967450002</t>
  </si>
  <si>
    <t>00099021001 DEP.DE CHEQ.AJENOS,RET.DE CAM.,CONCEPTO: LOPEZ ARRUETA ABEL,DEP.: BANCO UNIÓN S.A. , PROCEDENCIA: BANCO UNION S.A., CHEQUE: 148245, FECHA DE EMISION:27/04/2017</t>
  </si>
  <si>
    <t>B14967470002</t>
  </si>
  <si>
    <t>00099021001 DEP.DE CHEQ.AJENOS,RET.DE CAM.,CONCEPTO: LOPEZ ARRUETA ABEL,DEP.: BANCO UNIÓN S.A. , PROCEDENCIA: BANCO UNION S.A., CHEQUE: 148244, FECHA DE EMISION:27/04/2017</t>
  </si>
  <si>
    <t>B14967500002</t>
  </si>
  <si>
    <t>00099021001 DEP.DE CHEQ.AJENOS,RET.DE CAM.,CONCEPTO: RONALD ARNOLD ROJAS MIRANDA,DEP.: BANCO UNIÓN S.A. , PROCEDENCIA: BANCO UNION S.A., CHEQUE: 148247, FECHA DE EMISION:27/04/2017</t>
  </si>
  <si>
    <t>B14967510002</t>
  </si>
  <si>
    <t>00099021001 DEP.DE CHEQ.AJENOS,RET.DE CAM.,CONCEPTO: MONTAÑO ORELLANA WILFREDO,DEP.: BANCO UNIÓN S.A. , PROCEDENCIA: BANCO UNION S.A., CHEQUE: 148243, FECHA DE EMISION:27/04/2017</t>
  </si>
  <si>
    <t>B14967560002</t>
  </si>
  <si>
    <t>00099021001 DEP.DE CHEQ.AJENOS,RET.DE CAM.,CONCEPTO: UNDURRAGA IRIS BEATRIZ GALINDO DE,DEP.: BANCO UNIÓN S.A. , PROCEDENCIA: BANCO UNION S.A., CHEQUE: 148246, FECHA DE EMISION:27/04/2017</t>
  </si>
  <si>
    <t>O14966810002</t>
  </si>
  <si>
    <t>00099021001 DEPOSITO DE EFECTIVO, DEPOSITANTE: RENE MARTINEZ - MINISTERIO DE DEPORTES, CONCEPTO: DEVOLUCIÓN DE SALDOS NO EJECUTADOS, CUENTA DE DEPOSITO: CUENTA UNICA DEL TESORO</t>
  </si>
  <si>
    <t>O14967150002</t>
  </si>
  <si>
    <t>O14967200002</t>
  </si>
  <si>
    <t>00222012001 DEPOSITO DE EFECTIVO, DEPOSITANTE: FABIOLA RAMOS-INIAF LA PAZ, CONCEPTO: C31-3465 REFRIGERIO, CUENTA DE DEPOSITO: CUENTA UNICA DEL TESORO</t>
  </si>
  <si>
    <t>O14967330002</t>
  </si>
  <si>
    <t>00130012002 DEPOSITO DE EFECTIVO, DEPOSITANTE: JUAN GUERREROS ROQUE, CONCEPTO: DEVOLUCION POR CONCEPTO DE VIATICOS, CUENTA DE DEPOSITO: CUENTA UNICA DEL TESORO</t>
  </si>
  <si>
    <t>O14967350002</t>
  </si>
  <si>
    <t>00130012002 DEPOSITO DE EFECTIVO, DEPOSITANTE: JUAN GUERREROS ROQUE, CONCEPTO: DEVOLUCION POR CONCEPTO DE PEAJE, CUENTA DE DEPOSITO: CUENTA UNICA DEL TESORO</t>
  </si>
  <si>
    <t>O14967360002</t>
  </si>
  <si>
    <t>00130012002 DEPOSITO DE EFECTIVO, DEPOSITANTE: JUAN GUERREROS ROQUE, CONCEPTO: DEVOLUCION POR CONCEPTO GASTOS PARA GASOLINA, CUENTA DE DEPOSITO: CUENTA UNICA DEL TESORO</t>
  </si>
  <si>
    <t>O14967390002</t>
  </si>
  <si>
    <t>00099021001 DEPOSITO DE EFECTIVO, DEPOSITANTE: PATRICIA JIMENEZ BENAVIDEZ, CONCEPTO: DEVOLUCION DE SUELDO MES DE OCTUBRE 2014 UE-FNSE MIN DE LA PRESIDENCIA, CUENTA DE DEPOSITO: CUENTA UNICA DEL TESORO</t>
  </si>
  <si>
    <t>O14967410002</t>
  </si>
  <si>
    <t>00035011105 DEPOSITO DE EFECTIVO, DEPOSITANTE: DANIEL MAURI ARAMAYO ORTEGA, CONCEPTO: DEVOLUCIÓN DE PASAJES TERRESTRES NO UTILIZADOS, CUENTA DE DEPOSITO: CUENTA UNICA DEL TESORO</t>
  </si>
  <si>
    <t>O14968040002</t>
  </si>
  <si>
    <t>00099024113 DEPOSITO DE EFECTIVO, DEPOSITANTE: EMPRESA CONSTRUCTORA TAURO S.A., CONCEPTO: IMPLEMENTACION DE CESPED SINTETICO SANTOS MARCA TULA (103X66M) MUNICIPIO SAN PEDRO DE CURAHUARA, CUENTA DE DEPOSITO: CUENTA UNICA DEL TESORO</t>
  </si>
  <si>
    <t>O14968090002</t>
  </si>
  <si>
    <t>00099024113 DEPOSITO DE EFECTIVO, DEPOSITANTE: EMPRESA CONSTRUCTORA TAURO S.A., CONCEPTO: IMPLEMENTACION DE CESPED SINTETICO CANCHA ROCHAPAMPA (103X66M) MUNICIPIO CHUMA, CUENTA DE DEPOSITO: CUENTA UNICA DEL TESORO</t>
  </si>
  <si>
    <t>O14968330002</t>
  </si>
  <si>
    <t>00130012002 DEPOSITO DE EFECTIVO, DEPOSITANTE: LORENZO CONDEX CHAVEZ, CONCEPTO: DEVOLUCION DE VIATICOS, CUENTA DE DEPOSITO: CUENTA UNICA DEL TESORO</t>
  </si>
  <si>
    <t>O14968370002</t>
  </si>
  <si>
    <t>00099021001 DEPOSITO DE EFECTIVO, DEPOSITANTE: ARMADA BOLIVIANA, CONCEPTO: PAGO DE SERVICIOS BASICOS SALDOS NO EJECUTADOS, CUENTA DE DEPOSITO: CUENTA UNICA DEL TESORO</t>
  </si>
  <si>
    <t>O14968560002</t>
  </si>
  <si>
    <t>00016018008 DEPOSITO DE EFECTIVO, DEPOSITANTE: MINISTERIO DE EDUCACION- BEATRIZ VACA VILLA, CONCEPTO: DEVOLUCION POR PASAJES TERRESTRES, CUENTA DE DEPOSITO: CUENTA UNICA DEL TESORO</t>
  </si>
  <si>
    <t>O14968710002</t>
  </si>
  <si>
    <t>00041021101 DEPOSITO DE EFECTIVO, DEPOSITANTE: RAMON QUISPE QUISPE, CONCEPTO: DEVOLUCIÓN DE FONDO EN AVANCE, CUENTA DE DEPOSITO: CUENTA UNICA DEL TESORO</t>
  </si>
  <si>
    <t>O14968740002</t>
  </si>
  <si>
    <t>00099021001 DEPOSITO DE EFECTIVO, DEPOSITANTE: NIXON EMILIANO VARGAS MAMANI, CONCEPTO: DEVOLUCION, CUENTA DE DEPOSITO: CUENTA UNICA DEL TESORO</t>
  </si>
  <si>
    <t>O14969920002</t>
  </si>
  <si>
    <t>00590012001 DEPOSITO DE EFECTIVO, DEPOSITANTE: ERNESTO REVILLA ZAMBRANA, CONCEPTO: DEVOLUCIÓN INGRESO VENTA MATERIAL RECICLADO, CUENTA DE DEPOSITO: CUENTA UNICA DEL TESORO</t>
  </si>
  <si>
    <t>B14971090002</t>
  </si>
  <si>
    <t>00574012002 DEP.DE CHEQ.AJENOS,RET.DE CAM.,CONCEPTO: DEVOLUCION DE FONDOS ASIGNADOS,DEP.: LACTEOSBOL , PROCEDENCIA: BANCO UNION S.A., CHEQUE: 4503, FECHA DE EMISION:26/04/2017</t>
  </si>
  <si>
    <t>B14971180002</t>
  </si>
  <si>
    <t>00582012001 DEP.DE CHEQ.AJENOS,RET.DE CAM.,CONCEPTO: PARA INCAPACIDAD TEMPORAL DE PERSONAL EBA (SEDEN) CORRESPONDIENTE MES FEBRERO A JULIO 2016,DEP.: CAJA DE SALUD DE CAMINOS Y R.A. , PROCEDENCIA: BANCO UNION S.A., CHEQUE: 7408, FECHA DE EMISION:26/04/2017</t>
  </si>
  <si>
    <t>B14971590002</t>
  </si>
  <si>
    <t>00212082004 DEP.DE CHEQ.AJENOS,RET.DE CAM.,CONCEPTO: APORTES VOLUNTARIOS MES DE FEBRERO 2017,DEP.: INRA-LA PAZ APORTES VOLUNTARIOS FEBRERO 2017 , PROCEDENCIA: BANCO UNION S.A., CHEQUE: 3713, FECHA DE EMISION:25/04/2017</t>
  </si>
  <si>
    <t>B14971610002</t>
  </si>
  <si>
    <t>00212082004 DEP.DE CHEQ.AJENOS,RET.DE CAM.,CONCEPTO: APORTES VOLUNTARIOS MES DE ENERO 2017,DEP.: INRA-LA PAZ APORTES VOLUNTARIOS ENERO 2017 , PROCEDENCIA: BANCO UNION S.A., CHEQUE: 3710, FECHA DE EMISION:25/04/2017</t>
  </si>
  <si>
    <t>B14971660002</t>
  </si>
  <si>
    <t>00212082004 DEP.DE CHEQ.AJENOS,RET.DE CAM.,CONCEPTO: APORTES VOLUNTARIOS MES DE MARZO 2017,DEP.: INRA LA PAZ APORTES VOLUNTARIOS MARZO 2017 , PROCEDENCIA: BANCO UNION S.A., CHEQUE: 3716, FECHA DE EMISION:25/04/2017</t>
  </si>
  <si>
    <t>B14971750002</t>
  </si>
  <si>
    <t>00512032001 DEP.DE CHEQ.AJENOS,RET.DE CAM.,CONCEPTO: DEVOLUCION,DEP.: AASANA , PROCEDENCIA: BANCO UNION S.A., CHEQUE: 1932, FECHA DE EMISION:11/04/2017</t>
  </si>
  <si>
    <t>B14971830002</t>
  </si>
  <si>
    <t>00660012005 DEP.DE CHEQ.AJENOS,RET.DE CAM.,CONCEPTO: TRANSFERENCIA DE VIATICOS VIAJE A SANTA CRUZ CARLOS GARRON,DEP.: ORGANO JUDICIAL-DAF NAL , PROCEDENCIA: BANCO UNION S.A., CHEQUE: 1998, FECHA DE EMISION:20/04/2017</t>
  </si>
  <si>
    <t>B14971850002</t>
  </si>
  <si>
    <t>00660012006 DEP.DE CHEQ.AJENOS,RET.DE CAM.,CONCEPTO: OTROS INGRESOS A FAVOR DE LA INSTITUCION POR CONCEPTO DE JUECES CIUDADANOS 2015-2016,DEP.: ORGANO JUDICIAL-DAF STA CRUZ , PROCEDENCIA: BANCO UNION S.A., CHEQUE: 3726, FECHA DE EMISION:26/04/2017</t>
  </si>
  <si>
    <t>B14971900002</t>
  </si>
  <si>
    <t>00015011108 DEP.DE CHEQ.AJENOS,RET.DE CAM.,CONCEPTO: DEVOLUCION DE RECURSOS,DEP.: MINISTERIO DE GOBIERNO , PROCEDENCIA: BANCO UNION S.A., CHEQUE: 50783, FECHA DE EMISION:26/04/2017</t>
  </si>
  <si>
    <t>B14972120002</t>
  </si>
  <si>
    <t>00290012001 DEP.DE CHEQ.AJENOS,RET.DE CAM.,CONCEPTO: BAJA DE C X C - DESCUENTO POR PASAJES Y VIATICOS C-31 SIP N° 57,DEP.: SERVICIO DE IMPUESTOS NACIONALES , PROCEDENCIA: BANCO UNION S.A., CHEQUE: 4248, FECHA DE EMISION:21/04/2017</t>
  </si>
  <si>
    <t>B14972340002</t>
  </si>
  <si>
    <t>00020011102 DEP.DE CHEQ.AJENOS,RET.DE CAM.,CONCEPTO: PAGO HABERES PERSONAL EVENTUAL MES DE ABRIL /17 DGTAM,DEP.: TRANSPORTE AEREO MILITAR , PROCEDENCIA: BANCO UNION S.A., CHEQUE: 17578, FECHA DE EMISION:28/04/2017</t>
  </si>
  <si>
    <t>B14972390002</t>
  </si>
  <si>
    <t>00020011102 DEP.DE CHEQ.AJENOS,RET.DE CAM.,CONCEPTO: PAGO DE HABERES PERSONAL CONSULTOR MES DE ABRIL /17 DGTAM,DEP.: TRANSPORTE AEREO MILITAR , PROCEDENCIA: BANCO UNION S.A., CHEQUE: 17579, FECHA DE EMISION:28/04/2017</t>
  </si>
  <si>
    <t>B14972610002</t>
  </si>
  <si>
    <t>00574014201 DEP.DE CHEQ.AJENOS,RET.DE CAM.,CONCEPTO: DEPÓSITO DE PRO BOLIVIA,DEP.: LACTEOSBOL , PROCEDENCIA: BANCO UNION S.A., CHEQUE: 4504, FECHA DE EMISION:27/04/2017</t>
  </si>
  <si>
    <t>B14972650002</t>
  </si>
  <si>
    <t>00660102001 DEP.DE CHEQ.AJENOS,RET.DE CAM.,CONCEPTO: REVERSIÓN POR EXCESO DE LLAMADAS FEBRERO,DEP.: ORGANO JUDICIAL - DTO POTOSI , PROCEDENCIA: BANCO UNION S.A., CHEQUE: 988, FECHA DE EMISION:28/04/2017</t>
  </si>
  <si>
    <t>B14972660002</t>
  </si>
  <si>
    <t>00660012006 DEP.DE CHEQ.AJENOS,RET.DE CAM.,CONCEPTO: DEVOLUCIÓN DE VIÁTICOS GESTIÓN 2016,DEP.: ORGANO JUDICIAL - DTO POTOSI , PROCEDENCIA: BANCO UNION S.A., CHEQUE: 987, FECHA DE EMISION:28/04/2017</t>
  </si>
  <si>
    <t>B14972690002</t>
  </si>
  <si>
    <t>00099021001 DEP.DE CHEQ.AJENOS,RET.DE CAM.,CONCEPTO: DEV. DE DEP POR REPOSICIÓN DE CREDENCIALES POR EXTRAVIO 2016 Y 2017,DEP.: CAMARA DE SENADORES , PROCEDENCIA: BANCO UNION S.A., CHEQUE: 6473, FECHA DE EMISION:28/04/2017</t>
  </si>
  <si>
    <t>B14972710002</t>
  </si>
  <si>
    <t>00099024113 DEP.DE CHEQ.AJENOS,RET.DE CAM.,CONCEPTO: MULTA PROYECTO TINGLADO POLIFUNCIONAL U.E. BAJO ISRAEL - CENTRAL ISRAEL,DEP.: MIN DE LA PRESIDENCIA UPRE , PROCEDENCIA: BANCO UNION S.A., CHEQUE: 307, FECHA DE EMISION:27/04/2017</t>
  </si>
  <si>
    <t>B14972730002</t>
  </si>
  <si>
    <t>00099024113 DEP.DE CHEQ.AJENOS,RET.DE CAM.,CONCEPTO: MULTA PROYECTO TINGLADO POLIFUNCIONAL U.E. MOSCOVIA,DEP.: MIN. DE LA PRESIDENCIA UPRE , PROCEDENCIA: BANCO UNION S.A., CHEQUE: 308, FECHA DE EMISION:27/04/2017</t>
  </si>
  <si>
    <t>B14972750002</t>
  </si>
  <si>
    <t>00099024113 DEP.DE CHEQ.AJENOS,RET.DE CAM.,CONCEPTO: MULTA PROYECTO CESPED SINTÉTICO CANCHA PAMPA ROSARIO,DEP.: MINISTERIO DE LA PRESIDENCIA UPRE , PROCEDENCIA: BANCO UNION S.A., CHEQUE: 306, FECHA DE EMISION:27/04/2017</t>
  </si>
  <si>
    <t>O14971010002</t>
  </si>
  <si>
    <t>00020031101 DEPOSITO DE EFECTIVO, DEPOSITANTE: EJERCITO DE BOLIVIA-EMSE, CONCEPTO: RETENCION POR MATERIAL DE LIMPIEZA DE LA ESCUELA MILITAR DE SARGENTOS DEL EJERCITO DE BOLIVIA, CUENTA DE DEPOSITO: CUENTA UNICA DEL TESORO</t>
  </si>
  <si>
    <t>O14971570002</t>
  </si>
  <si>
    <t>00513092001 DEPOSITO DE EFECTIVO, DEPOSITANTE: DREA-YPFB, CONCEPTO: DEVOLUCION SALDOS NO EJECUTADOS FONDO ROTATIVO VIATICOS, CUENTA DE DEPOSITO: CUENTA UNICA DEL TESORO</t>
  </si>
  <si>
    <t>O14971580002</t>
  </si>
  <si>
    <t>00526012001 DEPOSITO DE EFECTIVO, DEPOSITANTE: PABLO GREGORIO SUXO C. - BOLIVIA TV, CONCEPTO: DEVOLUCIÓN DE VIÁTICO, CUENTA DE DEPOSITO: CUENTA UNICA DEL TESORO</t>
  </si>
  <si>
    <t>O14971730002</t>
  </si>
  <si>
    <t>00099021001 DEPOSITO DE EFECTIVO, DEPOSITANTE: ROBERTO ELISEO ONTIVEROS CAMACHO C.I. 423674 LP., CONCEPTO: DEVOLUCION DE HABERES, CUENTA DE DEPOSITO: CUENTA UNICA DEL TESORO</t>
  </si>
  <si>
    <t>O14971870002</t>
  </si>
  <si>
    <t>00099021001 DEPOSITO DE EFECTIVO, DEPOSITANTE: ELIZABETH DANITZA ESCOBAR SALAZAR, CONCEPTO: DEVOLUCION FONDOS EN AVANCE S/G C 31 - 1869 / 2016, CUENTA DE DEPOSITO: CUENTA UNICA DEL TESORO</t>
  </si>
  <si>
    <t>O14972070002</t>
  </si>
  <si>
    <t>00222018010 DEPOSITO DE EFECTIVO, DEPOSITANTE: INIAF, CONCEPTO: DEVOLUCIÓN DE FONDOS, CUENTA DE DEPOSITO: CUENTA UNICA DEL TESORO</t>
  </si>
  <si>
    <t>O14972260002</t>
  </si>
  <si>
    <t>00099021001 DEPOSITO DE EFECTIVO, DEPOSITANTE: RI-19 "CAP. V. USTARIZ", CONCEPTO: REVERSION DE TELEFONIA DEL RI-19 "CAP. V. USTARIZ", CUENTA DE DEPOSITO: CUENTA UNICA DEL TESORO</t>
  </si>
  <si>
    <t>O14972330002</t>
  </si>
  <si>
    <t>00070011102 DEPOSITO DE EFECTIVO, DEPOSITANTE: RIDER JESUS MOLLINEDO ARRATIA 6745966 LP, CONCEPTO: DEV. DE DINERO SOBRANTE A MTEYPS OTORGADO PARA EFECTUAR TALLER DE CAPACITACION SINDICAL EN LLALLAGUA, CUENTA DE DEPOSITO: CUENTA UNICA DEL TESORO</t>
  </si>
  <si>
    <t>O14972400002</t>
  </si>
  <si>
    <t>00373024101 DEPOSITO DE EFECTIVO, DEPOSITANTE: RONALD LUIS LUCIA LAZO, CONCEPTO: DEV. DE FONDOS EN AVANCE AL FONDO DE DESARROLLO INDIGENA, CUENTA DE DEPOSITO: CUENTA UNICA DEL TESORO</t>
  </si>
  <si>
    <t>O14972580002</t>
  </si>
  <si>
    <t>00099021001 DEPOSITO DE EFECTIVO, DEPOSITANTE: SONIA JUANA LIMA VDA. VERA, CONCEPTO: SENASIR- POR COBRO INDEBIDO N° 010/2017, CUENTA DE DEPOSITO: CUENTA UNICA DEL TESORO</t>
  </si>
  <si>
    <t>O14972960002</t>
  </si>
  <si>
    <t>00099021001 DEPOSITO DE EFECTIVO, DEPOSITANTE: ASFI-MARTIN FERRUFINO MAIDANA, CONCEPTO: DEVOLUCION DE FONDOS "SENASBA", CUENTA DE DEPOSITO: CUENTA UNICA DEL TESORO</t>
  </si>
  <si>
    <t>O14972970002</t>
  </si>
  <si>
    <t>00099021001 DEPOSITO DE EFECTIVO, DEPOSITANTE: ASFI-LIZETH VALERIA MURILLO PRIETO, CONCEPTO: DEVOLUCION DE FONDOS "SABSA", CUENTA DE DEPOSITO: CUENTA UNICA DEL TESORO</t>
  </si>
  <si>
    <t>O14973180002</t>
  </si>
  <si>
    <t>00526012001 DEPOSITO DE EFECTIVO, DEPOSITANTE: BOLIVIA TV - YACIR JOSE CERDANO PACO, CONCEPTO: DEVOLUCION DE VIATICOS Y PASAJES, CUENTA DE DEPOSITO: CUENTA UNICA DEL TESORO</t>
  </si>
  <si>
    <t>O14973200002</t>
  </si>
  <si>
    <t>00130012002 DEPOSITO DE EFECTIVO, DEPOSITANTE: LUIS FEDERICO MARTINEZ RETAMOZO, CONCEPTO: DEVOLUCION POR CONCEPTO COMPRA DE GASOLINA, CUENTA DE DEPOSITO: CUENTA UNICA DEL TESORO</t>
  </si>
  <si>
    <t>O14973210002</t>
  </si>
  <si>
    <t>00130012002 DEPOSITO DE EFECTIVO, DEPOSITANTE: LUIS FEDERICO MARTINEZ RETAMOZO, CONCEPTO: DEVOLUCION POR CONCEPTO DE VIATICOS, CUENTA DE DEPOSITO: CUENTA UNICA DEL TESORO</t>
  </si>
  <si>
    <t>O14973220002</t>
  </si>
  <si>
    <t>00130012002 DEPOSITO DE EFECTIVO, DEPOSITANTE: LUIS FEDERICO MARTINEZ RETAMOZO, CONCEPTO: DEVOLUCION POR CONCEPTO DE PAGO PEAJES, CUENTA DE DEPOSITO: CUENTA UNICA DEL TESORO</t>
  </si>
  <si>
    <t>O14973300002</t>
  </si>
  <si>
    <t>00526012001 DEPOSITO DE EFECTIVO, DEPOSITANTE: SANDRA MABEL MARISCAL, CONCEPTO: DEVOLUCION DE PASAJE Y VIATICOS, CUENTA DE DEPOSITO: CUENTA UNICA DEL TESORO</t>
  </si>
  <si>
    <t>O14973360002</t>
  </si>
  <si>
    <t>00291012001 DEPOSITO DE EFECTIVO, DEPOSITANTE: ADMINISTRADORA BOLIVIANA DE CARRETERAS ABC, CONCEPTO: PREVENTIVO C-31 396, CUENTA DE DEPOSITO: CUENTA UNICA DEL TESORO</t>
  </si>
  <si>
    <t>O14973370002</t>
  </si>
  <si>
    <t>00099021001 DEPOSITO DE EFECTIVO, DEPOSITANTE: FEDERICO HUANCA QUISPE, CONCEPTO: DOBLE PERCEPCION, CUENTA DE DEPOSITO: CUENTA UNICA DEL TESORO</t>
  </si>
  <si>
    <t>O14973420002</t>
  </si>
  <si>
    <t>00015011108 DEPOSITO DE EFECTIVO, DEPOSITANTE: WINSTON FABIAN CASSO CASSO, CONCEPTO: USO INDEVIDO DE TELEFONO, CUENTA DE DEPOSITO: CUENTA UNICA DEL TESORO</t>
  </si>
  <si>
    <t>O14973430002</t>
  </si>
  <si>
    <t>00130012001 DEPOSITO DE EFECTIVO, DEPOSITANTE: COOPERATIVA LA MERCED R.L., CONCEPTO: PAGO DE INTERES COOPERATIVA LA MERCED, CUENTA DE DEPOSITO: CUENTA UNICA DEL TESORO</t>
  </si>
  <si>
    <t>O14973610002</t>
  </si>
  <si>
    <t>00292032001 DEPOSITO DE EFECTIVO, DEPOSITANTE: MAIRA R. VIGABRIEL SANCHEZ, CONCEPTO: OTROS INGRESOS, CUENTA DE DEPOSITO: CUENTA UNICA DEL TESORO</t>
  </si>
  <si>
    <t>O14973700002</t>
  </si>
  <si>
    <t>00086031101 DEPOSITO DE EFECTIVO, DEPOSITANTE: SERNAP - DAIMO VILLARROEL, CONCEPTO: POR REVERSIÓN DE FONDOS NO UTILIZADOS, CUENTA DE DEPOSITO: CUENTA UNICA DEL TESORO</t>
  </si>
  <si>
    <t>O14973860002</t>
  </si>
  <si>
    <t>00099021001 DEPOSITO DE EFECTIVO, DEPOSITANTE: SILVIA VIRGINIA MORALES ROCA, CONCEPTO: DOBLE PERCEPCION, CUENTA DE DEPOSITO: CUENTA UNICA DEL TESORO</t>
  </si>
  <si>
    <t>O14974100002</t>
  </si>
  <si>
    <t>O14974130002</t>
  </si>
  <si>
    <t>00070011102 DEPOSITO DE EFECTIVO, DEPOSITANTE: GUIDO LLANOS, CONCEPTO: DEVOLUCION DE GUIDO LLANOS POR VIATICOS, CUENTA DE DEPOSITO: CUENTA UNICA DEL TESORO</t>
  </si>
  <si>
    <t>O14974340002</t>
  </si>
  <si>
    <t>00130012002 DEPOSITO DE EFECTIVO, DEPOSITANTE: JANNETH ESCALANTE FLORES, CONCEPTO: DEVOLUCION POR GASTOS DE VIATICOS, CUENTA DE DEPOSITO: CUENTA UNICA DEL TESORO</t>
  </si>
  <si>
    <t>AJUSTE COMPLEMENTARIO POR REVALORIZACION SALDOS DE ACTIVOS DE RESERVA Y OBLIGACIONES MONEDA EXTRANJERA (DOLARES) Saldo MO = -1420722947.34 ;Bs/Mo: 6.86000000000 ;Saldo Bs: -9746159418.74</t>
  </si>
  <si>
    <t>TRANSFERENCIA RECIBIDA DEL EXTERIOR SEGÚN MENSAJES SWIFT Nos. 04525-04517 (REM.EXT.) DE FECHA 03-04-2017 POR DESEMBOLSO DE BID PRÉSTAMO 2365/BL-BO REQ.0043 OPS201712212A LIBRETA N° 00070037001 MTEPS-BID-US-PROGRAMA DE APOYO AL EMPLEO</t>
  </si>
  <si>
    <t>TRANSFERENCIA RECIBIDA DEL EXTERIOR SEGÚN MENSAJES SWIFT Nos. 04526-04518 (REM.EXT.) DE FECHA 03-04-2017 POR DESEMBOLSO DE BID PRÉSTAMO 2365/BL-BO REQ.0043 OPS0201712212A LIBRETA N° 00070037001 MTEPS-BID-US-PROGRAMA DE APOYO AL EMPLEO</t>
  </si>
  <si>
    <t>TRANSFERENCIA RECIBIDA DEL EXTERIOR SEGÚN MENSAJES SWIFT Nos. 04526-04518 (REM.EXT.) DE FECHA 03-04-2017 POR DESEMBOLSO DE BID PRÉSTAMO 2365/BL-BO REQ.0043 OPS0201712212A LIBRETA N° 00070037001 MTEPS-BID-US-PROGRAMA DE APOYO AL EMPLEO REF.: UTILES DE ESCRITORIO</t>
  </si>
  <si>
    <t>TRANSFERENCIA RECIBIDA DEL EXTERIOR SEGÚN MENSAJES SWIFT Nos. 04525-04517 (REM.EXT.) DE FECHA 03-04-2017 POR DESEMBOLSO DE BID PRÉSTAMO 2365/BL-BO REQ.0043 OPS201712212A LIBRETA N° 00070037001 MTEPS-BID-US-PROGRAMA DE APOYO AL EMPLEO REF.: UTILES DE ESCRITORIO</t>
  </si>
  <si>
    <t>PAGO A PROEX BRASIL PRÉSTAMO CONV.CDTO. 03-10-01 VCTO. 03-abr-2017 POR CUENTA DE TGN , NTI. 009267 VALOR 03-abr-2017 CAPITAL USD 2.244.551,83 INTERESES USD 28.089,49 CTA. 5970 CUENTA UNICA DEL TESORO DOLARES AMERICANOS LIB. 00099021001</t>
  </si>
  <si>
    <t>PAGO A PROEX BRASIL PRÉSTAMO ADITIVO 19-5-2004 VCTO. 03-abr-2017 POR CUENTA DE TGN , NTI. 009268 VALOR 03-abr-2017 CAPITAL USD 4.090.323,34 INTERESES USD 51.188,44 CTA. 5970 CUENTA UNICA DEL TESORO DOLARES AMERICANOS LIB. 00099021001</t>
  </si>
  <si>
    <t>PAGO A IDA PRÉSTAMO 2531-BO VCTO. 01-abr-2017 POR CUENTA DE TGN , NTI. 009150 VALOR 03-abr-2017 CAPITAL USD 32.975,42 INTERESES USD 4.049,73 CTA. 5970 CUENTA UNICA DEL TESORO DOLARES AMERICANOS LIB. 00099021001</t>
  </si>
  <si>
    <t>||PAGO A LA CAF PRESTAMO CFG 512/CFC 2174 VCTO. 03/04/2017 POR CUENTA DEL TGN SEGÚN NOTA MEFP/VTCP/DGCP/UODP-287/2017 DE FECHA 30/03/2017 COMISIONES USD 34.042,37. LIBRETA N°00099021001 CUENTA UNICA DEL TESORO EN DOLARES AMERICANOS-CTA.5970</t>
  </si>
  <si>
    <t>PAGO A CAF PRÉSTAMO CFA007943 VCTO. 04-abr-2017 POR CUENTA DE TGN , NTI. 009159 VALOR 04-abr-2017 CAPITAL USD 4.791.666,67 INTERESES USD 1.563.761,69 CTA. 5970 CUENTA UNICA DEL TESORO DOLARES AMERICANOS LIB. 00099021001</t>
  </si>
  <si>
    <t>TRANSFERENCIA RECIBIDA DEL EXTERIOR SEGÚN MENSAJES SWIFT Nos. 04666-04663 (REM.EXT.) DE FECHA 05-04-2017 POR DESEMBOLSO DE CAF PRÉSTAMO CFA008785 PROGRAMA MI RIEGO LIBRETA N° 00287104314 FPS - U$ - MI RIEGO CAF</t>
  </si>
  <si>
    <t>TRANSFERENCIA RECIBIDA DEL EXTERIOR SEGÚN MENSAJES SWIFT Nos. 04668-04665 (REM.EXT.) DE FECHA 05-04-2017 POR DESEMBOLSO DE CAF PRÉSTAMO CFA008832 CARRET.V.GRANADO-LA PALIZADA SOLICITUD DE DESEMBOLSO NRO.10 LIBRETA N° 00291014357 ABC-USD-CAF 8832 CONST VILLA GRANADO PTE TAPERAS LA PALIZADA</t>
  </si>
  <si>
    <t>TRANSFERENCIA RECIBIDA DEL EXTERIOR SEGÚN MENSAJES SWIFT Nos. 04731-04729 (REM.EXT.) DE FECHA 05-04-2017 POR DESEMBOLSO DE CAF PRÉSTAMO CFA008789 CARR.MONTEAGUDO-MUYUPAMPA IPATI SOLICITUD DE DESEMBOLSO NRO.15 LIBRETA N° 00291014360 ABC-USD-CAF 8789 PORY MONTE IPATI, TUNEL INCAHUASI Y PTE FISCULCO</t>
  </si>
  <si>
    <t>PAGO A BID PRÉSTAMO 2664/BL-BO VCTO. 05-abr-2017 POR CUENTA DE TGN , NTI. 009213 VALOR 05-abr-2017 INTERESES USD 83.469,11 CTA. 5970 CUENTA UNICA DEL TESORO DOLARES AMERICANOS LIB. 00099021001</t>
  </si>
  <si>
    <t>PAGO A BID PRÉSTAMO 2664/BL-BO VCTO. 05-abr-2017 POR CUENTA DE TGN , NTI. 009214 VALOR 05-abr-2017 INTERESES USD 1.867,38 CTA. 5970 CUENTA UNICA DEL TESORO DOLARES AMERICANOS LIB. 00099021001</t>
  </si>
  <si>
    <t>PAGO A BID PRÉSTAMO 2664/BL-BO VCTO. 05-abr-2017 POR CUENTA DE TGN , NTI. 009228 VALOR 05-abr-2017 COMISIONES USD 5.159,43 CTA. 5970 CUENTA UNICA DEL TESORO DOLARES AMERICANOS LIB. 00099021001</t>
  </si>
  <si>
    <t>TRANSFERENCIA RECIBIDA DEL EXTERIOR SEGÚN MENSAJES SWIFT Nos. 04749-04737 (REM.EXT.) DE FECHA 06-04-2017 POR DESEMBOLSO DE CAF PRÉSTAMO CFA008606 PROG AGUA,SAN.,RES SOL. Y DREN SOLICITUD DE DESEMBOLSO NRO. 7 LIBRETA N° 00860707001 MMAYA - $US - PROASRED CFA N° 8606</t>
  </si>
  <si>
    <t>TRANSFERENCIA RECIBIDA DEL EXTERIOR SEGÚN MENSAJES SWIFT Nos. 04749-04737 (REM.EXT.) DE FECHA 06-04-2017 POR DESEMBOLSO DE CAF PRÉSTAMO CFA008606 PROG AGUA,SAN.,RES SOL. Y DREN SOLICITUD DE DESEMBOLSO NRO. 7 LIBRETA N° 00860707001 MMAYA - $US - PROASRED CFA N° 8606 REF.: UTILES DE ESCRITORIO</t>
  </si>
  <si>
    <t>||COMPLEMENTO A NUESTRO COMPROBANTE N° G0181583 DE FECHA 30/12/2015. REF: PRESTAMO KFW ALEMANIA N°200165639, SEGÚN PRIMERA ENMIENDA AL CONVENIO SUBSIDIARIO DEL 30/11/2015 Y NOTA OF-DC. S.E.H. N° 21/17 DEL 03/04/2017 DE GAD STA CRUZ, CAP. EUR21.105,09 INT. EUR122,27 COM. EUR339,39 LIBRETA N° 00099021001 TGN RECURSOS ORDINARIOS - DOLARES AMERICANOS (5970)</t>
  </si>
  <si>
    <t>TRANSFERENCIA RECIBIDA DEL EXTERIOR SEGÚN MENSAJES SWIFT Nos. 04996-04984 (REM.EXT.) DE FECHA 10-04-2017 POR DESEMBOLSO DE BID PRÉSTAMO 2597/BL-BO REQ 0029 OPS0201712268A LIBRETA N° 00287104308 FPS-US-APPC (2DA. FASE)</t>
  </si>
  <si>
    <t>TRANSFERENCIA RECIBIDA DEL EXTERIOR SEGÚN MENSAJES SWIFT Nos. 04995-04983 (REM.EXT.) DE FECHA 10-04-2017 POR DESEMBOLSO DE BID PRÉSTAMO 2597/BL-BO REQ 0029 OPS0201712268A LIBRETA N° 00287104308 FPS-US-APPC (2DA. FASE)</t>
  </si>
  <si>
    <t>AJUSTE COMPLEMENTARIO POR REVALORIZACION SALDOS DE ACTIVOS DE RESERVA Y OBLIGACIONES MONEDA EXTRANJERA (DOLARES) Saldo MO = -1413435954.31 ;Bs/Mo: 6.86000000000 ;Saldo Bs: -9696170646.56</t>
  </si>
  <si>
    <t>PAGO A BID PRÉSTAMO 2597/BL-BO VCTO. 09-abr-2017 POR CUENTA DE TGN , NTI. 009212 VALOR 10-abr-2017 INTERESES USD 257.841,85 COMISIONES USD 1.902,07 CTA. 5970 CUENTA UNICA DEL TESORO DOLARES AMERICANOS LIB. 00099021001</t>
  </si>
  <si>
    <t>PAGO A BID PRÉSTAMO 2597/BL-BO VCTO. 09-abr-2017 POR CUENTA DE TGN , NTI. 009211 VALOR 10-abr-2017 INTERESES USD 5.908,02 CTA. 5970 CUENTA UNICA DEL TESORO DOLARES AMERICANOS LIB. 00099021001</t>
  </si>
  <si>
    <t>PAGO A BID PRÉSTAMO 2637/BL-BO VCTO. 09-abr-2017 POR CUENTA DE TGN , NTI. 009203 VALOR 10-abr-2017 INTERESES USD 63.207,17 CTA. 5970 CUENTA UNICA DEL TESORO DOLARES AMERICANOS LIB. 00099021001</t>
  </si>
  <si>
    <t>PAGO A BID PRÉSTAMO 2637/BL-BO VCTO. 09-abr-2017 POR CUENTA DE TGN , NTI. 009204 VALOR 10-abr-2017 INTERESES USD 1.556,25 CTA. 5970 CUENTA UNICA DEL TESORO DOLARES AMERICANOS LIB. 00099021001</t>
  </si>
  <si>
    <t>PAGO A BID PRÉSTAMO 3151/BL-BO VCTO. 09-abr-2017 POR CUENTA DE TGN , NTI. 009152 VALOR 10-abr-2017 INTERESES USD 1.924,97 CTA. 5970 CUENTA UNICA DEL TESORO DOLARES AMERICANOS LIB. 00099021001</t>
  </si>
  <si>
    <t>PAGO A BID PRÉSTAMO 3151/BL-BO VCTO. 09-abr-2017 POR CUENTA DE TGN , NTI. 009151 VALOR 10-abr-2017 INTERESES USD 63.717,39 COMISIONES USD 70.256,52 CTA. 5970 CUENTA UNICA DEL TESORO DOLARES AMERICANOS LIB. 00099021001</t>
  </si>
  <si>
    <t>PAGO A BID PRÉSTAMO 1597-SF-BO VCTO. 10-abr-2017 POR CUENTA DE TGN , NTI. 009153 VALOR 10-abr-2017 CAPITAL USD 501.496,36 INTERESES USD 284.714,56 CTA. 5970 CUENTA UNICA DEL TESORO DOLARES AMERICANOS LIB. 00099021001</t>
  </si>
  <si>
    <t>PAGO PRÉSTAMO BID 568-SF-BO VCTO. 10-abr-2017 POR CUENTA DE TGN , NTI. 009154 VALOR 10-abr-2017 CAPITAL USD 66.666,67 INTERESES USD 3.333,33 CTA. 5970 CUENTA UNICA DEL TESORO DOLARES AMERICANOS LIB. 00099021001</t>
  </si>
  <si>
    <t>TRANSFERENCIA RECIBIDA DEL EXTERIOR SEGÚN MENSAJES SWIFT Nos. 05157-05148 (REM.EXT.) DE FECHA 11-04-2017 POR DESEMBOLSO DE BID PRÉSTAMO 2597/BL-BO REQ 0005 OPS0201713479A LIBRETA N° 00086057004 MMAYA-US PROG. AGUA POT. SAMTO PEQ. LOCALI. BOL.</t>
  </si>
  <si>
    <t>TRANSFERENCIA RECIBIDA DEL EXTERIOR SEGÚN MENSAJES SWIFT Nos. 05156-05147 (REM.EXT.) DE FECHA 11-04-2017 POR DESEMBOLSO DE BID PRÉSTAMO 2597/BL-BO REQ 0005 OPS0201713479A LIBRETA N° 00086057004 MMAYA-US PROG. AGUA POT. SAMTO PEQ. LOCALI. BOL.</t>
  </si>
  <si>
    <t>TRANSFERENCIA RECIBIDA DEL EXTERIOR SEGÚN MENSAJES SWIFT Nos. 05158-05149 (REM.EXT.) DE FECHA 11-04-2017 POR DESEMBOLSO DE BID PRÉSTAMO 2597/BL-BO REQ 0018 OPS0201713629A LIBRETA N° 00225024301 SENASBA-US$. PROGRAMA RURAL-BID 2597</t>
  </si>
  <si>
    <t>TRANSFERENCIA RECIBIDA DEL EXTERIOR SEGÚN MENSAJES SWIFT Nos. 05159-05150 (REM.EXT.) DE FECHA 11-04-2017 POR DESEMBOLSO DE BID PRÉSTAMO 2597/BL-BO REQ 0018 OPS0201713629A LIBRETA N° 00225024301 SENASBA-US$. PROGRAMA RURAL-BID 2597</t>
  </si>
  <si>
    <t>TRANSFERENCIA RECIBIDA DEL EXTERIOR SEGÚN MENSAJES SWIFT Nos. 05156-05147 (REM.EXT.) DE FECHA 11-04-2017 POR DESEMBOLSO DE BID PRÉSTAMO 2597/BL-BO REQ 0005 OPS0201713479A LIBRETA N° 00086057004 MMAYA-US PROG. AGUA POT. SAMTO PEQ. LOCALI. BOL. REF.: UTILES DE ESCRITORIO</t>
  </si>
  <si>
    <t>TRANSFERENCIA RECIBIDA DEL EXTERIOR SEGÚN MENSAJES SWIFT Nos. 05157-05148 (REM.EXT.) DE FECHA 11-04-2017 POR DESEMBOLSO DE BID PRÉSTAMO 2597/BL-BO REQ 0005 OPS0201713479A LIBRETA N° 00086057004 MMAYA-US PROG. AGUA POT. SAMTO PEQ. LOCALI. BOL. REF.: UTILES DE ESCRITORIO</t>
  </si>
  <si>
    <t>PAGO A BID PRÉSTAMO 1833-SF-BO VCTO. 11-abr-2017 POR CUENTA DE TGN , NTI. 009178 VALOR 11-abr-2017 INTERESES USD 597.619,58 CTA. 5970 CUENTA UNICA DEL TESORO DOLARES AMERICANOS LIB. 00099021001</t>
  </si>
  <si>
    <t>TRANSFERENCIA RECIBIDA DEL EXTERIOR SEGÚN MENSAJES SWIFT Nos. 05226-05224 (REM.EXT.) DE FECHA 12-04-2017 POR DESEMBOLSO DE BID PRÉSTAMO 3699/BL-BO REQ0001 OPS0201713086A LIBRETA N° 00086047004 MMAyA-USD-PROG. NACIONAL DE RIEGO CON ENFOQUE</t>
  </si>
  <si>
    <t>TRANSFERENCIA RECIBIDA DEL EXTERIOR SEGÚN MENSAJES SWIFT Nos. 05227-05225 (REM.EXT.) DE FECHA 12-04-2017 POR DESEMBOLSO DE BID PRÉSTAMO 3699/BL-BO REQ 0001 OPS0201713086A LIBRETA N° 00086047004 MMAyA-USD-PROG. NACIONAL DE RIEGO CON ENFOQUE</t>
  </si>
  <si>
    <t>PAGO A CAF PRÉSTAMO CFA006763 VCTO. 12-abr-2017 POR CUENTA DE TGN , NTI. 009158 VALOR 12-abr-2017 CAPITAL USD 712.256,25 INTERESES USD 233.213,35 CTA. 5970 CUENTA UNICA DEL TESORO DOLARES AMERICANOS LIB. 00099021001</t>
  </si>
  <si>
    <t>TRANSFERENCIA RECIBIDA DEL EXTERIOR SEGÚN MENSAJES SWIFT Nos. 05226-05224 (REM.EXT.) DE FECHA 12-04-2017 POR DESEMBOLSO DE BID PRÉSTAMO 3699/BL-BO REQ0001 OPS0201713086A LIBRETA N° 00086047004 MMAyA-USD-PROG. NACIONAL DE RIEGO CON ENFOQUE REF.: UTILES DE ESCRITORIO</t>
  </si>
  <si>
    <t>TRANSFERENCIA RECIBIDA DEL EXTERIOR SEGÚN MENSAJES SWIFT Nos. 05227-05225 (REM.EXT.) DE FECHA 12-04-2017 POR DESEMBOLSO DE BID PRÉSTAMO 3699/BL-BO REQ 0001 OPS0201713086A LIBRETA N° 00086047004 MMAyA-USD-PROG. NACIONAL DE RIEGO CON ENFOQUE REF.: UTILES DE ESCRITORIO</t>
  </si>
  <si>
    <t>TRANSFERENCIA RECIBIDA DEL EXTERIOR SEGÚN MENSAJES SWIFT Nos. 05358-05355 (REM.EXT.) DE FECHA 17-04-2017 POR DESEMBOLSO DE CAF PRÉSTAMO CFA009344 PROG.MAS INV.P/ RIEGO FASE IV LIBRETA N° 00287104316 FPS-USD-MIAGUA CAF FASE IV</t>
  </si>
  <si>
    <t>TRANSFERENCIA RECIBIDA DEL EXTERIOR SEGÚN MENSAJES SWIFT Nos. 05359-05356 (REM.EXT.) DE FECHA 17-04-2017 POR DESEMBOLSO DE CAF PRÉSTAMO CFA009784 PROG.APOYO POL.PUB.SEG.ALIMENTARIA SOLICITUD DESEMBOLSO NRO.1 LIBRETA N° 00099021001 (5970) TGN - RECURSOS ORDINARIOS-DOLARES AMERICANOS (5970)</t>
  </si>
  <si>
    <t>PAGO A IDA PRÉSTAMO 5485-BO VCTO. 15-abr-2017 POR CUENTA DE TGN , NTI. 009174 VALOR 17-abr-2017 INTERESES USD 89.938,28 CTA. 5970 CUENTA UNICA DEL TESORO DOLARES AMERICANOS LIB. 00099021001</t>
  </si>
  <si>
    <t>PAGO A IDA PRÉSTAMO TF-16083 VCTO. 15-abr-2017 POR CUENTA DE TGN , NTI. 009165 VALOR 17-abr-2017 INTERESES USD 167,99 CTA. 5970 CUENTA UNICA DEL TESORO DOLARES AMERICANOS LIB. 00099021001</t>
  </si>
  <si>
    <t>PAGO A OPEP PRÉSTAMO 453-P VCTO. 15-abr-2017 POR CUENTA DE TGN , NTI. 009149 VALOR 17-abr-2017 CAPITAL USD 12.501,50 INTERESES USD 1.250,84 CTA. 5970 CUENTA UNICA DEL TESORO DOLARES AMERICANOS LIB. 00099021001</t>
  </si>
  <si>
    <t>PAGO A IDA PRÉSTAMO 2650-BO VCTO. 15-abr-2017 POR CUENTA DE TGN , NTI. 009160 VALOR 17-abr-2017 CAPITAL USD 86.425,48 INTERESES USD 10.113,24 CTA. 5970 CUENTA UNICA DEL TESORO DOLARES AMERICANOS LIB. 00099021001</t>
  </si>
  <si>
    <t>PAGO A IDA PRÉSTAMO 5484-BO VCTO. 15-abr-2017 POR CUENTA DE TGN , NTI. 009173 VALOR 17-abr-2017 INTERESES USD 45.497,64 CTA. 5970 CUENTA UNICA DEL TESORO DOLARES AMERICANOS LIB. 00099021001</t>
  </si>
  <si>
    <t>PAGO A BID PRÉSTAMO 3722/BL-BO VCTO. 15-abr-2017 POR CUENTA DE TGN , NTI. 009240 VALOR 17-abr-2017 COMISIONES USD 92.165,73 CTA. 5970 CUENTA UNICA DEL TESORO DOLARES AMERICANOS LIB. 00099021001</t>
  </si>
  <si>
    <t>PAGO A BID PRÉSTAMO 2908/BL-BO VCTO. 18-abr-2017 POR CUENTA DE TGN , NTI. 009206 VALOR 18-abr-2017 COMISIONES USD 86.564,34 CTA. 5970 CUENTA UNICA DEL TESORO DOLARES AMERICANOS LIB. 00099021001</t>
  </si>
  <si>
    <t>PAGO PRÉSTAMO BID 527-SF-BO VCTO. 19-abr-2017 POR CUENTA DE TGN , NTI. 009155 VALOR 19-abr-2017 CAPITAL USD 69.992,39 INTERESES USD 2.099,77 CTA. 5970 CUENTA UNICA DEL TESORO DOLARES AMERICANOS LIB. 00099021001</t>
  </si>
  <si>
    <t>PAGO A CAF PRÉSTAMO CFA005702 VCTO. 19-abr-2017 POR CUENTA DE TGN , NTI. 009167 VALOR 19-abr-2017 CAPITAL USD 9.164.110,97 INTERESES USD 2.970.408,40 CTA. 5970 CUENTA UNICA DEL TESORO DOLARES AMERICANOS LIB. 00099021001</t>
  </si>
  <si>
    <t>AJUSTE COMPLEMENTARIO POR REVALORIZACION SALDOS DE ACTIVOS DE RESERVA Y OBLIGACIONES MONEDA EXTRANJERA (DOLARES) Saldo MO = -1405242890.19 ;Bs/Mo: 6.86000000000 ;Saldo Bs: -9639966226.71</t>
  </si>
  <si>
    <t>PAGO A CAF PRÉSTAMO CFA007357 VCTO. 19-abr-2017 POR CUENTA DE TGN , NTI. 009166 VALOR 19-abr-2017 CAPITAL USD 3.324.662,16 INTERESES USD 1.114.630,57 COMISIONES USD 16.029,31 CTA. 5970 CUENTA UNICA DEL TESORO DOLARES AMERICANOS LIB. 00099021001</t>
  </si>
  <si>
    <t>AJUSTE COMPLEMENTARIO POR REVALORIZACION SALDOS DE ACTIVOS DE RESERVA Y OBLIGACIONES MONEDA EXTRANJERA (DOLARES) Saldo MO = -1405274427.60 ;Bs/Mo: 6.86000000000 ;Saldo Bs: -9640182573.33</t>
  </si>
  <si>
    <t>00099021001 DEP.DE CHEQ.AJENOS,RET.DE CAM.,CONCEPTO: DEVOLUCION ASISTENCIA TECNICA - FONDESIF,DEP.: FUNDACION SARTAWI , PROCEDENCIA: BANCO UNION S.A., CHEQUE: 126, FECHA DE EMISION:19/04/2017</t>
  </si>
  <si>
    <t>NUMERO DE LIBRETACUT: 05850102001 OPERACIÓN E46 TRANSFERENCIA DEL SISTEMA FINANCIERO POR CUENTA DE TERCEROS A LA CUT EN DOLARES AMERICANOS ABONO A LA CUENTA N. 5970034001 PARA POSTERIOR ABONO A LA LIBRETA CUT N. 05850102001 A NOMBRE DE EMPRESA PUBLICA NA</t>
  </si>
  <si>
    <t>||RECUPERACION TOTAL DEL PRESTAMO GCL NO. (2007) 13 (184), VCTO. 21/03/2017 DEL EXIMBANK CHINA SEGUN NOTAS MEFP/VTCP/DGCP/UODP-274/2017 Y MEFP/VTCP/DGCP/UODP-275/2017 DE FECHAS 22/03/2017 Y 23/03/2017 DEL MEFP. LIBRETA N° 00099021001 TGN RECURSOS ORDINARIOS - DOLARES AMERICANOS</t>
  </si>
  <si>
    <t>AJUSTE COMPLEMENTARIO POR REVALORIZACION SALDOS DE ACTIVOS DE RESERVA Y OBLIGACIONES MONEDA EXTRANJERA (DOLARES) Saldo MO = -1407138890.11 ;Bs/Mo: 6.86000000000 ;Saldo Bs: -9652972786.16</t>
  </si>
  <si>
    <t>AJUSTE COMPLEMENTARIO POR REVALORIZACION SALDOS DE ACTIVOS DE RESERVA Y OBLIGACIONES MONEDA EXTRANJERA (DOLARES) Saldo MO = -1407703901.31 ;Bs/Mo: 6.86000000000 ;Saldo Bs: -9656848762.98</t>
  </si>
  <si>
    <t>TRANSFERENCIA RECIBIDA DEL EXTERIOR SEGÚN MENSAJES SWIFT Nos. 05683-05672 (REM.EXT.) DE FECHA 24-04-2017 POR DESEMBOLSO DE CAF PRÉSTAMO CFA008239 CARRETERA PADILLA-EL SALTO LIBRETA N° 00291014341 ABC-USD-CAF 8239 CARRETERA PADILLA EL SALTO</t>
  </si>
  <si>
    <t>PAGO A BID PRÉSTAMO 2822/BL-BO VCTO. 22-abr-2017 POR CUENTA DE TGN , NTI. 009210 VALOR 24-abr-2017 INTERESES USD 4.522,30 CTA. 5970 CUENTA UNICA DEL TESORO DOLARES AMERICANOS LIB. 00099021001</t>
  </si>
  <si>
    <t>PAGO A BID PRÉSTAMO 2822/BL-BO VCTO. 22-abr-2017 POR CUENTA DE TGN , NTI. 009209 VALOR 24-abr-2017 INTERESES USD 202.545,32 COMISIONES USD 33.555,44 CTA. 5970 CUENTA UNICA DEL TESORO DOLARES AMERICANOS LIB. 00099021001</t>
  </si>
  <si>
    <t>PAGO A FND PRÉSTAMO NFD - 45 VCTO. 24-abr-2017 POR CUENTA DE TGN , NTI. 009194 VALOR 24-abr-2017 CAPITAL EUR 96.216,93 INTERESES EUR 10.463,59 CTA. 5970 CUENTA UNICA DEL TESORO DOLARES AMERICANOS LIB. 00099021001</t>
  </si>
  <si>
    <t>PAGO A FND PRÉSTAMO NDF 367 VCTO. 24-abr-2017 POR CUENTA DE TGN , NTI. 009196 VALOR 24-abr-2017 CAPITAL EUR 24.613,13 INTERESES EUR 8.399,23 CTA. 5970 CUENTA UNICA DEL TESORO DOLARES AMERICANOS LIB. 00099021001</t>
  </si>
  <si>
    <t>PAGO A FND PRÉSTAMO NDF-358 VCTO. 24-abr-2017 POR CUENTA DE TGN , NTI. 009195 VALOR 24-abr-2017 CAPITAL EUR 47.845,29 INTERESES EUR 16.506,63 CTA. 5970 CUENTA UNICA DEL TESORO DOLARES AMERICANOS LIB. 00099021001</t>
  </si>
  <si>
    <t>PAGO A FND PRÉSTAMO NDF 291 VCTO. 24-abr-2017 POR CUENTA DE TGN , NTI. 009277 VALOR 24-abr-2017 CAPITAL USD 35.586,14 INTERESES USD 10.402,76 CTA. 5970 CUENTA UNICA DEL TESORO DOLARES AMERICANOS LIB. 00099021001</t>
  </si>
  <si>
    <t>PAGO A FND PRÉSTAMO NDF-322 VCTO. 24-abr-2017 POR CUENTA DE TGN , NTI. 009201 VALOR 24-abr-2017 CAPITAL USD 66.546,35 INTERESES USD 19.697,81 CTA. 5970 CUENTA UNICA DEL TESORO DOLARES AMERICANOS LIB. 00099021001</t>
  </si>
  <si>
    <t>PAGO A FND PRÉSTAMO NDF-320 VCTO. 24-abr-2017 POR CUENTA DE TGN , NTI. 009231 VALOR 24-abr-2017 CAPITAL USD 18.096,07 INTERESES USD 5.356,46 CTA. 5970 CUENTA UNICA DEL TESORO DOLARES AMERICANOS LIB. 00099021001</t>
  </si>
  <si>
    <t>PAGO A FND PRÉSTAMO NDF-160 VCTO. 24-abr-2017 POR CUENTA DE TGN , NTI. 009276 VALOR 24-abr-2017 CAPITAL USD 136.038,41 INTERESES USD 16.269,87 CTA. 5970 CUENTA UNICA DEL TESORO DOLARES AMERICANOS LIB. 00099021001</t>
  </si>
  <si>
    <t>PAGO A FND PRÉSTAMO NDF-157 VCTO. 24-abr-2017 POR CUENTA DE TGN , NTI. 009252 VALOR 24-abr-2017 CAPITAL USD 135.090,93 INTERESES USD 16.653,01 CTA. 5970 CUENTA UNICA DEL TESORO DOLARES AMERICANOS LIB. 00099021001</t>
  </si>
  <si>
    <t>TRANSFERENCIA RECIBIDA DEL EXTERIOR SEGÚN MENSAJES SWIFT Nos. 05739-05734 (REM.EXT.) DE FECHA 25-04-2017 POR DESEMBOLSO DE CAF PRÉSTAMO CFA007860 CARRETERA CHACAPUCO RAVELO LIBRETA N° 00291014337 ABC-USD CFA 7860 CONST. CARRETERA CHACAPUCO RAVELO</t>
  </si>
  <si>
    <t>TRANSFERENCIA RECIBIDA DEL EXTERIOR SEGÚN MENSAJES SWIFT Nos. 05705-05704 (REM.EXT.) DE FECHA 25-04-2017 POR DESEMBOLSO DE CAF PRÉSTAMO CFA007657 PUESTA A PTO. CARRETERAS LIBRETA N° 00291014334 ABC-USD-PROG PUESTA A PUNTO CFA 7657</t>
  </si>
  <si>
    <t>AJUSTE COMPLEMENTARIO POR REVALORIZACION SALDOS DE ACTIVOS DE RESERVA Y OBLIGACIONES MONEDA EXTRANJERA (DOLARES) Saldo MO = -1409569872.47 ;Bs/Mo: 6.86000000000 ;Saldo Bs: -9669649325.15</t>
  </si>
  <si>
    <t>TRANSFERENCIA RECIBIDA DEL EXTERIOR SEGÚN MENSAJES SWIFT Nos. 05876-05864 (REM.EXT.) DE FECHA 27-04-2017 POR DESEMBOLSO DE CAF PRÉSTAMO CFA008340 CONST.DOBLEVIA MONTERO-CRISTAL LIBRETA N° 00291014342 ABC-US-CAF 8340 PROY MONTERO TR II PTE YAPACANI PTE ICHILO</t>
  </si>
  <si>
    <t>||TRANSFERENCIA DE FONDOS SEGUN NOTA DEL MMAYA/DGAA/CITE N°383/2017 RECIBIDA EN LA FECHA (TRAM-TGL-6270) REF:REGULARIZACION DEL COMPROBANTE CONTABLE N° 0885732 DE FECHA 25-04-2017-MENSAJE SWIFT NROS. 05732 Y 05743 ABONO EN LA LIB. N°00086018017 MMAYA-SUS-ONUDI PLAN ESTOCOLMO COP'S.</t>
  </si>
  <si>
    <t>TRANSFERENCIA RECIBIDA DEL EXTERIOR SEGÚN MENSAJES SWIFT Nos. 05964-05951 (REM.EXT.) DE FECHA 28-04-2017 POR DESEMBOLSO DE CAF PRÉSTAMO CFA008839 CARRETERA CARACOLLO-COLQUIRI LIBRETA N° 00291014353 ABC-USD-CAF 8839 PRO. CONST. CARRETERA CARACOLLO COLQUIRI</t>
  </si>
  <si>
    <t>PAGO A PRIV PRÉSTAMO US29731QAA58 VCTO. 29-abr-2017 POR CUENTA DE TGN , NTI. 009248 VALOR 28-abr-2017 INTERESES USD 12.187.500,00 CTA. 5970 CUENTA UNICA DEL TESORO DOLARES AMERICANOS LIB. 00099021001</t>
  </si>
  <si>
    <t>10/04/2017</t>
  </si>
  <si>
    <t>1740</t>
  </si>
  <si>
    <t>De: 00099014102 A:00660012002 TRANSFERENCIA DE RECURSOS A SOLICITUD DEL ÓRGANO JUDICIAL S/G NOTA CITE: UNID.NAL.RRHH N°0231/2016 Y PROCEDIMIENTO MEFP/VPCF/DGCF/UCCF Nº377/2017 POR DEVOLUCIÓN DE RECUPERACIONES DE RECLAMOS DE ACREEDORES A FA</t>
  </si>
  <si>
    <t>20/04/2017</t>
  </si>
  <si>
    <t>1915</t>
  </si>
  <si>
    <t>00340012003</t>
  </si>
  <si>
    <t>De: 00340012003 A:00099021001 En atención a notas CITES: SEGIP/DNAF/Nº 0217/2016 y 0368/2017 del Servicio General de Identificación Personal que solicita la priorización del comprobante C-31 Nº 88 SIP en favor de la CUT, por concepto de</t>
  </si>
  <si>
    <t>28/04/2017</t>
  </si>
  <si>
    <t>2104</t>
  </si>
  <si>
    <t>00582012003</t>
  </si>
  <si>
    <t>De: 00582012003 A:00132012005 TRANSFERENCIA DE RECURSOS A SOLICITUD DE SEDEM S/G NOTA CITE: SEDEM/GAF/UF/2016-0093 Y PROCEDIMIENTO MEFP/VPCF/DGCF/UCCF Nº442/2017 EN EL MARCO DEL ART. 4 DEL D.S. 590 DE FECHA 04/08/2010.</t>
  </si>
  <si>
    <t>2105</t>
  </si>
  <si>
    <t>00574012004</t>
  </si>
  <si>
    <t>De: 00574012004 A:00132012005 TRANSFERENCIA DE RECURSOS A SOLICITUD DE SEDEM S/G NOTA CITE: SEDEM/GAF/UF/2016-0093 Y PROCEDIMIENTO MEFP/VPCF/DGCF/UCCF Nº442/2017 EN EL MARCO DEL ART. 4 DEL D.S. 590 DE FECHA 04/08/2010.</t>
  </si>
  <si>
    <t>2108</t>
  </si>
  <si>
    <t>De: 00099014102 A:00222012001 TRANSFERENCIA DE RECURSOS A SOLICITUD DEL INSTITUTO NACIONAL DE INNOVACION AGROPEDUARIA Y FORESTAL S/G NOTA CITE: MDRyT/INIAF/DAF/N°362-2016 Y PROCEDIMIENTO MEFP/VPCF/DGCF/UCCF Nº376/2017 POR DEVOLUCIÓN DE REC</t>
  </si>
  <si>
    <t>2109</t>
  </si>
  <si>
    <t>De: 00099014102 A:00660012002 TRANSFERENCIA DE RECURSOS A SOLICITUD DEL ÓRGANO JUDICIAL S/G NOTA CITE: Of.UNID.NAL.RRHH N°0714/2016 Y PROCEDIMIENTO MEFP/VPCF/DGCF/UCCF Nº378/2017 POR DEVOLUCIÓN DE RECUPERACIONES DE RECLAMOS DE ACREEDORES A</t>
  </si>
  <si>
    <t>2110</t>
  </si>
  <si>
    <t>De: 00099014102 A:00660012002 TRANSFERENCIA DE RECURSOS A SOLICITUD DEL ÓRGANO JUDICIAL S/G NOTA CITE: Of.UNID.NAL.RRHH N°01354/2016 Y PROCEDIMIENTO MEFP/VPCF/DGCF/UCCF Nº394/2017 POR DEVOLUCIÓN DE RECUPERACIONES DE RECLAMOS DE ACREEDORES</t>
  </si>
  <si>
    <t>00132012005</t>
  </si>
  <si>
    <t>Ministerio de Justicia y Transparencia Institucional</t>
  </si>
  <si>
    <t>Nº Correlativo: 4</t>
  </si>
  <si>
    <r>
      <t xml:space="preserve">Fecha: </t>
    </r>
    <r>
      <rPr>
        <b/>
        <sz val="12"/>
        <rFont val="Arial"/>
        <family val="2"/>
      </rPr>
      <t xml:space="preserve"> 6 - JUN - 2017</t>
    </r>
  </si>
  <si>
    <t>ACTUALIZADA AL 6/JUNIO/2017</t>
  </si>
  <si>
    <t>DESDE ENERO A MAYO DE 2017</t>
  </si>
  <si>
    <t>ACTUALIZADO AL :  6-JUNIO-2017</t>
  </si>
  <si>
    <t>B14976110002</t>
  </si>
  <si>
    <t>00070011102 DEP.DE CHEQ.AJENOS,RET.DE CAM.,CONCEPTO: DEVOLUCIÓN DE SALDO POR LA EMPRESA BOLTUR,DEP.: MINISTERIO DE TRABAJO , PROCEDENCIA: BANCO UNION S.A., CHEQUE: 8086, FECHA DE EMISION:27/04/2017</t>
  </si>
  <si>
    <t>B14976250002</t>
  </si>
  <si>
    <t>00046024204 DEP.DE CHEQ.AJENOS,RET.DE CAM.,CONCEPTO: DEVOLUCION DE BATAS MEDICAS POR INCAPACIDAD TEMPORAL,DEP.: MINISTERIO DE SALUD , PROCEDENCIA: BANCO UNION S.A., CHEQUE: 22149, FECHA DE EMISION:18/04/2017</t>
  </si>
  <si>
    <t>B14976280002</t>
  </si>
  <si>
    <t>00046021109 DEP.DE CHEQ.AJENOS,RET.DE CAM.,CONCEPTO: DEVOLUCION DE BAJAS MEDICAS INCAPACIDAD TEMPORAL,DEP.: MINISTERIO DE SALUD , PROCEDENCIA: BANCO UNION S.A., CHEQUE: 22148, FECHA DE EMISION:18/04/2017</t>
  </si>
  <si>
    <t>B14976300002</t>
  </si>
  <si>
    <t>00099021001 DEP.DE CHEQ.AJENOS,RET.DE CAM.,CONCEPTO: DEVOLUCION DE BAJAS MEDICAS POR INCAPACIDAD TEMPORAL,DEP.: MINISTERIO DE SALUD , PROCEDENCIA: BANCO UNION S.A., CHEQUE: 22147, FECHA DE EMISION:18/04/2017</t>
  </si>
  <si>
    <t>B14976320002</t>
  </si>
  <si>
    <t>00660012006 DEP.DE CHEQ.AJENOS,RET.DE CAM.,CONCEPTO: DEVOLUCION COBRO EN EXESO DE CERTIFICACIONES TELEFONICAS 2016,DEP.: ORGANO JUDICIAL - DTP PANDO , PROCEDENCIA: BANCO UNION S.A., CHEQUE: 674, FECHA DE EMISION:27/04/2017</t>
  </si>
  <si>
    <t>B14976350002</t>
  </si>
  <si>
    <t>00660012006 DEP.DE CHEQ.AJENOS,RET.DE CAM.,CONCEPTO: DEVOLUCION DE VIATICO 2016,DEP.: ORGANO JUDICIAL - DTP PANDO , PROCEDENCIA: BANCO UNION S.A., CHEQUE: 675, FECHA DE EMISION:27/04/2017</t>
  </si>
  <si>
    <t>B14976370002</t>
  </si>
  <si>
    <t>00660142001 DEP.DE CHEQ.AJENOS,RET.DE CAM.,CONCEPTO: EXCESO DE LLAMADAS TELEFONICAS DIC / 2016 - 2017,DEP.: ORGANO JUDICIAL - DTP PANDO , PROCEDENCIA: BANCO UNION S.A., CHEQUE: 677, FECHA DE EMISION:28/04/2017</t>
  </si>
  <si>
    <t>B14976710002</t>
  </si>
  <si>
    <t>00099021001 DEP.DE CHEQ.AJENOS,RET.DE CAM.,CONCEPTO: A.G.E.T.I.C. DEVOL. INCAPACIDAD TEMP. - FEB. / 2017,DEP.: CAJA PETROLERA DE SALUD , PROCEDENCIA: BANCO UNION S.A., CHEQUE: 11145, FECHA DE EMISION:28/04/2017</t>
  </si>
  <si>
    <t>B14976740002</t>
  </si>
  <si>
    <t>00099021001 DEP.DE CHEQ.AJENOS,RET.DE CAM.,CONCEPTO: MIN. COMUNICACION - DEVOLUCION INVAPACIDAD TEMP. - FEB. / 2017,DEP.: CAJA PETROLERA DE SALUD , PROCEDENCIA: BANCO UNION S.A., CHEQUE: 11144, FECHA DE EMISION:28/04/2017</t>
  </si>
  <si>
    <t>B14976770002</t>
  </si>
  <si>
    <t>00099021001 DEP.DE CHEQ.AJENOS,RET.DE CAM.,CONCEPTO: H.C. SENADORES - DEV.INCAP.TEMP. - FEB. / 2017,DEP.: CAJA PETROLERA DE SALUD , PROCEDENCIA: BANCO UNION S.A., CHEQUE: 11141, FECHA DE EMISION:28/04/2017</t>
  </si>
  <si>
    <t>B14976790002</t>
  </si>
  <si>
    <t>00099021001 DEP.DE CHEQ.AJENOS,RET.DE CAM.,CONCEPTO: H.C. DIPUTADOS - DEVOL. INCAPACIDAD TEPM. - FEB. / 2017,DEP.: CAJA PETROLERA DE SALUD , PROCEDENCIA: BANCO UNION S.A., CHEQUE: 11142, FECHA DE EMISION:28/04/2017</t>
  </si>
  <si>
    <t>B14976810002</t>
  </si>
  <si>
    <t>00099021001 DEP.DE CHEQ.AJENOS,RET.DE CAM.,CONCEPTO: AUT.FISC. EMPRESAS - DEVOL.INCAP. TEMP. - FEB. / 2017,DEP.: CAJA PETROLERA DE SALUD , PROCEDENCIA: BANCO UNION S.A., CHEQUE: 11143, FECHA DE EMISION:28/04/2017</t>
  </si>
  <si>
    <t>B14976850002</t>
  </si>
  <si>
    <t>00099021001 DEP.DE CHEQ.AJENOS,RET.DE CAM.,CONCEPTO: AUT.IMPUG. TRIBUTARIA - DEVOL.INCAP.TEMP. - FEB. 2017,DEP.: CAJA PETROLERA DE SALUD , PROCEDENCIA: BANCO UNION S.A., CHEQUE: 11147, FECHA DE EMISION:28/04/2017</t>
  </si>
  <si>
    <t>B14976860002</t>
  </si>
  <si>
    <t>00253014404 DEP.DE CHEQ.AJENOS,RET.DE CAM.,CONCEPTO: EJECUCION BOLETA DE GARANTIA CORRECTA INVERSION DE ANTICIPO N° 846(0033943),DEP.: EMAGUA , PROCEDENCIA: BANCO UNION S.A., CHEQUE: 1016, FECHA DE EMISION:28/04/2017</t>
  </si>
  <si>
    <t>B14977080002</t>
  </si>
  <si>
    <t>00020041101 DEP.DE CHEQ.AJENOS,RET.DE CAM.,CONCEPTO: TRANSFERENCIA DE RECURSOS FTE 11 A LA FUERZA AEREA,DEP.: MINISTERIO DE DEFENSA , PROCEDENCIA: BANCO UNION S.A., CHEQUE: 15232, FECHA DE EMISION:02/05/2017</t>
  </si>
  <si>
    <t>B14977090002</t>
  </si>
  <si>
    <t>00020051101 DEP.DE CHEQ.AJENOS,RET.DE CAM.,CONCEPTO: TRANSFERENCIA DE RECURSOS FTE 11 A LA ARMADA BOLIVIANA,DEP.: MINISTERIO DE DEFENSA , PROCEDENCIA: BANCO UNION S.A., CHEQUE: 15233, FECHA DE EMISION:02/05/2017</t>
  </si>
  <si>
    <t>O14975710002</t>
  </si>
  <si>
    <t>00099021001 DEPOSITO DE EFECTIVO, DEPOSITANTE: MARIA ELENA URQUIDI SILVA DE ZAMBRANA, CONCEPTO: DOBLE PERCEPCION, CUENTA DE DEPOSITO: CUENTA UNICA DEL TESORO</t>
  </si>
  <si>
    <t>O14975890002</t>
  </si>
  <si>
    <t>O14975900002</t>
  </si>
  <si>
    <t>00046058003 DEPOSITO DE EFECTIVO, DEPOSITANTE: MARISOL MAMANI NINA, CONCEPTO: DEVOLUCIÓN DE SALDO, CUENTA DE DEPOSITO: CUENTA UNICA DEL TESORO</t>
  </si>
  <si>
    <t>O14975910002</t>
  </si>
  <si>
    <t>00046058003 DEPOSITO DE EFECTIVO, DEPOSITANTE: LUCY ALCON SALAZAR, CONCEPTO: DEVOLUCIÓN DE SALDO, CUENTA DE DEPOSITO: CUENTA UNICA DEL TESORO</t>
  </si>
  <si>
    <t>O14975920002</t>
  </si>
  <si>
    <t>O14976070002</t>
  </si>
  <si>
    <t>00222012001 DEPOSITO DE EFECTIVO, DEPOSITANTE: VICTOR HUGO HILARI ESTEBAN, CONCEPTO: DEVOLUCION, CUENTA DE DEPOSITO: CUENTA UNICA DEL TESORO</t>
  </si>
  <si>
    <t>O14976140002</t>
  </si>
  <si>
    <t>00016011101 DEPOSITO DE EFECTIVO, DEPOSITANTE: ESTANISLAO PACHECO A., CONCEPTO: DEVOLUCIÓN SALDO COMBUSTIBLE MIN DE EDUCACIÓN, CUENTA DE DEPOSITO: CUENTA UNICA DEL TESORO</t>
  </si>
  <si>
    <t>O14976180002</t>
  </si>
  <si>
    <t>00099021001 DEPOSITO DE EFECTIVO, DEPOSITANTE: RENATO MONTAÑO GUZMAN, CONCEPTO: DEVOLUCION SOBRE GASTOS OBSERVADOS DEL CONSULADO DE BOLIVIA EN PUNO-PERU, CUENTA DE DEPOSITO: CUENTA UNICA DEL TESORO</t>
  </si>
  <si>
    <t>O14976270002</t>
  </si>
  <si>
    <t>00099021001 DEPOSITO DE EFECTIVO, DEPOSITANTE: RAIMUNDO ANGEL FERRUFINO EDUARDO, CONCEPTO: DEVOLUCIÓN, CUENTA DE DEPOSITO: CUENTA UNICA DEL TESORO</t>
  </si>
  <si>
    <t>O14976640002</t>
  </si>
  <si>
    <t>00190012003 DEPOSITO DE EFECTIVO, DEPOSITANTE: DANIEL MARTINEZ RODRIGUEZ, CONCEPTO: DEVOLUCIÓN DE VIÁTICOS POR VIAJE A ORURO DEL 6 AL 10 DE FEBRERO, CUENTA DE DEPOSITO: CUENTA UNICA DEL TESORO</t>
  </si>
  <si>
    <t>O14976890002</t>
  </si>
  <si>
    <t>00591012001 DEPOSITO DE EFECTIVO, DEPOSITANTE: TANIA PAOLA ULO COSTAS, CONCEPTO: PAGO POR SERVICIO DE AGUA POTABLE, CUENTA DE DEPOSITO: CUENTA UNICA DEL TESORO</t>
  </si>
  <si>
    <t>O14976990002</t>
  </si>
  <si>
    <t>00099021001 DEPOSITO DE EFECTIVO, DEPOSITANTE: DENNIS VINO CARRILLO, CONCEPTO: REPOSICIÓN CREDENCIAL, CUENTA DE DEPOSITO: CUENTA UNICA DEL TESORO</t>
  </si>
  <si>
    <t>O14977170002</t>
  </si>
  <si>
    <t>00099021001 DEPOSITO DE EFECTIVO, DEPOSITANTE: TELECEL, CONCEPTO: CUMPLIMIENTO RESOLUCIÓN ATT - DS - ODE - TL LP 115/17, CUENTA DE DEPOSITO: CUENTA UNICA DEL TESORO</t>
  </si>
  <si>
    <t>O14977370002</t>
  </si>
  <si>
    <t>00099021001 DEPOSITO DE EFECTIVO, DEPOSITANTE: EJERCITO DE BOLIVIA, CONCEPTO: MARISCALERIA, CUENTA DE DEPOSITO: CUENTA UNICA DEL TESORO</t>
  </si>
  <si>
    <t>O14977380002</t>
  </si>
  <si>
    <t>00099021001 DEPOSITO DE EFECTIVO, DEPOSITANTE: EJERCITO DE BOLIVIA, CONCEPTO: SERVICIOS BASICOS TELEFONIA RI CASTRILLO, CUENTA DE DEPOSITO: CUENTA UNICA DEL TESORO</t>
  </si>
  <si>
    <t>O14977600002</t>
  </si>
  <si>
    <t>00574012002 DEPOSITO DE EFECTIVO, DEPOSITANTE: MARY STEEL, CONCEPTO: LACTEOSBOL RECAUDACIONES, CUENTA DE DEPOSITO: CUENTA UNICA DEL TESORO</t>
  </si>
  <si>
    <t>O14977630002</t>
  </si>
  <si>
    <t>O14977680002</t>
  </si>
  <si>
    <t>00099021001 DEPOSITO DE EFECTIVO, DEPOSITANTE: ASFI - JESUS RODRIGO MONJE TERRAZAS, CONCEPTO: DEVOLUCION DE FONDOS " SABSA ", CUENTA DE DEPOSITO: CUENTA UNICA DEL TESORO</t>
  </si>
  <si>
    <t>O14977890002</t>
  </si>
  <si>
    <t>00046024204 DEPOSITO DE EFECTIVO, DEPOSITANTE: GUNDER ROLANDO AGUIRRE NINA, CONCEPTO: DEVOLUCION DE VIATICOS, CUENTA DE DEPOSITO: CUENTA UNICA DEL TESORO</t>
  </si>
  <si>
    <t>O14977950002</t>
  </si>
  <si>
    <t>00099021001 DEPOSITO DE EFECTIVO, DEPOSITANTE: GUADALUPE TOMASA TORRICO FIGUEREDO, CONCEPTO: DEVOLUCION DE FONDOS "SABSA", CUENTA DE DEPOSITO: CUENTA UNICA DEL TESORO</t>
  </si>
  <si>
    <t>O14978150002</t>
  </si>
  <si>
    <t>00130012002 DEPOSITO DE EFECTIVO, DEPOSITANTE: ZHENIA MARIA GUZMAN AGUILAR, CONCEPTO: DEVOLUCION POR GASTOS DE VIATICOS, CUENTA DE DEPOSITO: CUENTA UNICA DEL TESORO</t>
  </si>
  <si>
    <t>O14978230002</t>
  </si>
  <si>
    <t>00099021001 DEPOSITO DE EFECTIVO, DEPOSITANTE: ELMER ADOLFO FLORES MARQUEZ - EJERCITO DE BOL, CONCEPTO: RETENCIÓN VIÁTICOS DEL 13%, CUENTA DE DEPOSITO: CUENTA UNICA DEL TESORO</t>
  </si>
  <si>
    <t>O14978270002</t>
  </si>
  <si>
    <t>00099021001 DEPOSITO DE EFECTIVO, DEPOSITANTE: GLADYS FERNANDA JUCHANI HUANCA - EJER DE BOLIV, CONCEPTO: RETENCIÓN VIÁTICOS DEL 13%, CUENTA DE DEPOSITO: CUENTA UNICA DEL TESORO</t>
  </si>
  <si>
    <t>O14978310002</t>
  </si>
  <si>
    <t>00099021001 DEPOSITO DE EFECTIVO, DEPOSITANTE: ALEXANDER CONDORI COLQUE - EJERCITO DE BOLIVIA, CONCEPTO: RETENCIÓN VIÁTICOS DEL 13%, CUENTA DE DEPOSITO: CUENTA UNICA DEL TESORO</t>
  </si>
  <si>
    <t>O14978320002</t>
  </si>
  <si>
    <t>00099021001 DEPOSITO DE EFECTIVO, DEPOSITANTE: JUSTO COLQUE COPA - EJERCITO DE BOLIVIA, CONCEPTO: RETENCIÓN VIÁTICOS DEL 13%, CUENTA DE DEPOSITO: CUENTA UNICA DEL TESORO</t>
  </si>
  <si>
    <t>O14978340002</t>
  </si>
  <si>
    <t>00086068001 DEPOSITO DE EFECTIVO, DEPOSITANTE: EVELIN JOVANA LLANQUE LLANQUE, CONCEPTO: DEVOLUCION DE COMPRA GASOLINA, CUENTA DE DEPOSITO: CUENTA UNICA DEL TESORO</t>
  </si>
  <si>
    <t>O14978350002</t>
  </si>
  <si>
    <t>00086068001 DEPOSITO DE EFECTIVO, DEPOSITANTE: ALBERTO ROMAN AYMAYA, CONCEPTO: DEVOLUCION SALDO FONDOS EN AVANCE PARA MANTENIMIENTO DE CAMIONETA, CUENTA DE DEPOSITO: CUENTA UNICA DEL TESORO</t>
  </si>
  <si>
    <t>O14978370002</t>
  </si>
  <si>
    <t>00099021001 DEPOSITO DE EFECTIVO, DEPOSITANTE: FREDY CHUNGARA GUTIERREZ, CONCEPTO: DEVOLUCION DE DINERO AL TGN. ( DEVOLUCION DE 32 HRS MAGISTERIO ), CUENTA DE DEPOSITO: CUENTA UNICA DEL TESORO</t>
  </si>
  <si>
    <t>O14978460002</t>
  </si>
  <si>
    <t>00099021001 DEPOSITO DE EFECTIVO, DEPOSITANTE: LUDMILA GABRIELA PEREZ BUSTILLOS, CONCEPTO: DEVOLUCION PAGO SALARIO ENERO / 2017 SEDES - LP, CUENTA DE DEPOSITO: CUENTA UNICA DEL TESORO</t>
  </si>
  <si>
    <t>O14978470002</t>
  </si>
  <si>
    <t>00099021001 DEPOSITO DE EFECTIVO, DEPOSITANTE: LUDMILA GABRIELA PEREZ BUSTILLOS, CONCEPTO: DEVOLUCION PAGO DE SALARIO FEBRERO / 2017 SEDES - LP, CUENTA DE DEPOSITO: CUENTA UNICA DEL TESORO</t>
  </si>
  <si>
    <t>O14978480002</t>
  </si>
  <si>
    <t>00099021001 DEPOSITO DE EFECTIVO, DEPOSITANTE: LUDMILA GABRIELA PEREZ BUSTILLOS, CONCEPTO: DEVOLUCION PAGO DE SALARIO MARZO / 2017 SEDES - LP, CUENTA DE DEPOSITO: CUENTA UNICA DEL TESORO</t>
  </si>
  <si>
    <t>O14978550002</t>
  </si>
  <si>
    <t>00086031101 DEPOSITO DE EFECTIVO, DEPOSITANTE: MARIA LUCILA ROMERO ROMAY, CONCEPTO: DEVOLUCION FONDOS EN AVANCE(PARA PAGO DE APORTES DEVENGADOS), CUENTA DE DEPOSITO: CUENTA UNICA DEL TESORO</t>
  </si>
  <si>
    <t>O14978560002</t>
  </si>
  <si>
    <t>00099021001 DEPOSITO DE EFECTIVO, DEPOSITANTE: COMIBOL CARACOLES PRIVADO DELLINGHAM, CONCEPTO: CAMBIO DE BENEFICIO LEY 06 ART 21 PAG SEGUN DS 822 ART 115, CUENTA DE DEPOSITO: CUENTA UNICA DEL TESORO</t>
  </si>
  <si>
    <t>O14978880002</t>
  </si>
  <si>
    <t>00206012001 DEPOSITO DE EFECTIVO, DEPOSITANTE: INE, CONCEPTO: DEP POR VENTA LA PAZ FECHA 28-04-2017, CUENTA DE DEPOSITO: CUENTA UNICA DEL TESORO</t>
  </si>
  <si>
    <t>B14979940002</t>
  </si>
  <si>
    <t>00680012001 DEP.DE CHEQ.AJENOS,RET.DE CAM.,CONCEPTO: DEVOLUCION SALDO VIATICOS,DEP.: CONTRALORIA GENERAL DEL ESTADO , PROCEDENCIA: BANCO UNION S.A., CHEQUE: 5110, FECHA DE EMISION:24/04/2017</t>
  </si>
  <si>
    <t>B14979970002</t>
  </si>
  <si>
    <t>00680012001 DEP.DE CHEQ.AJENOS,RET.DE CAM.,CONCEPTO: EXCEDENTES / DIVIDENDOS COMTECO 2015,DEP.: CONTRALORIA GENERAL DEL ESTADO , PROCEDENCIA: BANCO UNION S.A., CHEQUE: 5113, FECHA DE EMISION:24/04/2017</t>
  </si>
  <si>
    <t>B14979980002</t>
  </si>
  <si>
    <t>00099021001 DEP.DE CHEQ.AJENOS,RET.DE CAM.,CONCEPTO: REEMBOLSO SUBSIDIO INCAPACIDAD TEMPORAL,DEP.: CONTRALORIA GENERAL DEL ESTADO , PROCEDENCIA: BANCO UNION S.A., CHEQUE: 5114, FECHA DE EMISION:24/04/2017</t>
  </si>
  <si>
    <t>B14980230002</t>
  </si>
  <si>
    <t>00342012001 DEP.DE CHEQ.AJENOS,RET.DE CAM.,CONCEPTO: DEVOLUCIÓN FONDOS EN AVANCE,DEP.: A.E.V. REGIONAL ORURO , PROCEDENCIA: BANCO UNION S.A., CHEQUE: 902, FECHA DE EMISION:26/04/2017</t>
  </si>
  <si>
    <t>B14980370002</t>
  </si>
  <si>
    <t>00099021001 DEP.DE CHEQ.AJENOS,RET.DE CAM.,CONCEPTO: RESTITUCION CUT POR DEP. DE ESTUDIANTES CURSO GARRAS DEL VALOR,DEP.: MINISTERIO DE GOBIERNO - UELICN , PROCEDENCIA: BANCO UNION S.A., CHEQUE: 7511, FECHA DE EMISION:26/04/2017</t>
  </si>
  <si>
    <t>B14980390002</t>
  </si>
  <si>
    <t>00099021001 DEP.DE CHEQ.AJENOS,RET.DE CAM.,CONCEPTO: REVERSION A LA CUT DEVOLUCIONES NAL.CIA.SEGURO VIDA Y SALUD S.A. EXCLUSION DE FUNCIONARIOS,DEP.: MINISTERIO DE GOBIERNO - UELICN , PROCEDENCIA: BANCO UNION S.A., CHEQUE: 7512, FECHA DE EMISION:26/04/2017</t>
  </si>
  <si>
    <t>B14980410002</t>
  </si>
  <si>
    <t>00099021001 DEP.DE CHEQ.AJENOS,RET.DE CAM.,CONCEPTO: CIERRE DE VARGO CPTA.2546/2016 SGTO LUIS LLANQUE,DEP.: MINISTERIO DE GOBIERNO - UELICN , PROCEDENCIA: BANCO UNION S.A., CHEQUE: 7513, FECHA DE EMISION:26/04/2017</t>
  </si>
  <si>
    <t>B14980450002</t>
  </si>
  <si>
    <t>00212082004 DEP.DE CHEQ.AJENOS,RET.DE CAM.,CONCEPTO: APORTES VOLUNTARIOS MES DE ABRIL 2017 INRA LA PAZ,DEP.: INRA LA PAZ - APORTES VOLUNTARIOS ABRIL 2017 , PROCEDENCIA: BANCO UNION S.A., CHEQUE: 3721, FECHA DE EMISION:02/05/2017</t>
  </si>
  <si>
    <t>B14980720002</t>
  </si>
  <si>
    <t>00340012003 DEP.DE CHEQ.AJENOS,RET.DE CAM.,CONCEPTO: REPOSICIÓN VALORADA EXTRAVIADA SCZ C-31 N°2717 RECAUDACIÓN EXTRANJERÍA - CI - LC,DEP.: SEGIP - OF NACIONAL , PROCEDENCIA: BANCO UNION S.A., CHEQUE: 11043, FECHA DE EMISION:12/04/2017</t>
  </si>
  <si>
    <t>B14980750002</t>
  </si>
  <si>
    <t>00340012003 DEP.DE CHEQ.AJENOS,RET.DE CAM.,CONCEPTO: DEVOLUCIÓN DE VIÁTICOS GESTIÓN 2016 C31 N°3103 GESTIÓN 2016 RECAUDACIÓN EXTRANJERÍA,DEP.: SEGIP - OF NACIONAL , PROCEDENCIA: BANCO UNION S.A., CHEQUE: 11082, FECHA DE EMISION:17/04/2017</t>
  </si>
  <si>
    <t>B14981080002</t>
  </si>
  <si>
    <t>00046024204 DEP.DE CHEQ.AJENOS,RET.DE CAM.,CONCEPTO: DEVOLUCION DE FONDOS NO EJECUTADOS ( SEDES - ORURO ),DEP.: MINISTERIO DE SALUD , PROCEDENCIA: BANCO UNION S.A., CHEQUE: 1694, FECHA DE EMISION:04/04/2017</t>
  </si>
  <si>
    <t>O14979920002</t>
  </si>
  <si>
    <t>00041044201 DEPOSITO DE EFECTIVO, DEPOSITANTE: PRO BOLIVIA-MIN DE DESARROLLO PROD Y ECO PLURAL, CONCEPTO: SALDO DE LA ACTIVIDAD TALLER SOBRE LA LECHE, CUENTA DE DEPOSITO: CUENTA UNICA DEL TESORO</t>
  </si>
  <si>
    <t>O14979960002</t>
  </si>
  <si>
    <t>00020031101 DEPOSITO DE EFECTIVO, DEPOSITANTE: WILSON QUISPE CONDORI, CONCEPTO: REVERSION DE VIATICOS LOC EUCALIPTOS, CUENTA DE DEPOSITO: CUENTA UNICA DEL TESORO</t>
  </si>
  <si>
    <t>O14979990002</t>
  </si>
  <si>
    <t>00020031101 DEPOSITO DE EFECTIVO, DEPOSITANTE: EVER GUSTAVO CONDORI MAYTA, CONCEPTO: REVERSION DE VIATICOS LOC EUCALIPTOS, CUENTA DE DEPOSITO: CUENTA UNICA DEL TESORO</t>
  </si>
  <si>
    <t>O14980120002</t>
  </si>
  <si>
    <t>00099021001 DEPOSITO DE EFECTIVO, DEPOSITANTE: EDGAR RUBEN RAMOS LLANOS, CONCEPTO: REVERSIÓN DE BOLETA DE HABER MENSUAL, CUENTA DE DEPOSITO: CUENTA UNICA DEL TESORO</t>
  </si>
  <si>
    <t>O14980130002</t>
  </si>
  <si>
    <t>O14980800002</t>
  </si>
  <si>
    <t>00099021001 DEPOSITO DE EFECTIVO, DEPOSITANTE: OSCAR VLADIMIR REYES, CONCEPTO: REVERSION POR DEVOLUCION DE HABERES MARZO-2017, CUENTA DE DEPOSITO: CUENTA UNICA DEL TESORO</t>
  </si>
  <si>
    <t>O14980880002</t>
  </si>
  <si>
    <t>00591012001 DEPOSITO DE EFECTIVO, DEPOSITANTE: EMPRESA ESTATAL DE TRANS.POR CABLE "MI TELEFERICO", CONCEPTO: PAGO DE SERVICIO, CUENTA DE DEPOSITO: CUENTA UNICA DEL TESORO</t>
  </si>
  <si>
    <t>O14980980002</t>
  </si>
  <si>
    <t>00047081101 DEPOSITO DE EFECTIVO, DEPOSITANTE: DANIELA CUELLAR ORTIZ, CONCEPTO: DEVOLUCION DE RECURSOS POR REFRIGERIO, CUENTA DE DEPOSITO: CUENTA UNICA DEL TESORO</t>
  </si>
  <si>
    <t>O14981050002</t>
  </si>
  <si>
    <t>00099021001 DEPOSITO DE EFECTIVO, DEPOSITANTE: ESCUELA MILITAR DE EQUITACION DEL EJERCITO, CONCEPTO: RETENCION IUE E IT COMPRA DE ALIMENTOS PARA ANIMALES CORRESPONDIENTE AL MES DE MARZO /17, CUENTA DE DEPOSITO: CUENTA UNICA DEL TESORO</t>
  </si>
  <si>
    <t>O14981100002</t>
  </si>
  <si>
    <t>00526012001 DEPOSITO DE EFECTIVO, DEPOSITANTE: WINDSOR EDUARDO BOLAÑOS FLORES, CONCEPTO: DEVOLUCIÓN DE FONDOS EN AVANCE, CUENTA DE DEPOSITO: CUENTA UNICA DEL TESORO</t>
  </si>
  <si>
    <t>O14981190002</t>
  </si>
  <si>
    <t>00222018011 DEPOSITO DE EFECTIVO, DEPOSITANTE: GLORIA AJPI CALLE, CONCEPTO: REVERSIÓN, CUENTA DE DEPOSITO: CUENTA UNICA DEL TESORO</t>
  </si>
  <si>
    <t>O14981200002</t>
  </si>
  <si>
    <t>00222018010 DEPOSITO DE EFECTIVO, DEPOSITANTE: GLORIA AJPI CALLE, CONCEPTO: REVERSIÓN, CUENTA DE DEPOSITO: CUENTA UNICA DEL TESORO</t>
  </si>
  <si>
    <t>O14981370002</t>
  </si>
  <si>
    <t>00526012001 DEPOSITO DE EFECTIVO, DEPOSITANTE: BOLIVIA TV ANGEL CARDENAS, CONCEPTO: DEVOLUCION DE VIATICOS VIAJE COCHABAMBA, CUENTA DE DEPOSITO: CUENTA UNICA DEL TESORO</t>
  </si>
  <si>
    <t>O14981470002</t>
  </si>
  <si>
    <t>00234012001 DEPOSITO DE EFECTIVO, DEPOSITANTE: JUAN ROQUE LOBATON, CONCEPTO: DEVOLUCION AL C-31 N° 414 PARTIDA N° 24120, CUENTA DE DEPOSITO: CUENTA UNICA DEL TESORO</t>
  </si>
  <si>
    <t>O14981480002</t>
  </si>
  <si>
    <t>00234012001 DEPOSITO DE EFECTIVO, DEPOSITANTE: JUAN ROQUE LOBATON, CONCEPTO: DEVOLUCION AL C-31 N° 415 PARTIDA N° 851, CUENTA DE DEPOSITO: CUENTA UNICA DEL TESORO</t>
  </si>
  <si>
    <t>O14981490002</t>
  </si>
  <si>
    <t>00234012001 DEPOSITO DE EFECTIVO, DEPOSITANTE: JUAN ROQUE LOBATON, CONCEPTO: DEVOLUCION AL C-31 N° 414 PARTIDA N° 34110, CUENTA DE DEPOSITO: CUENTA UNICA DEL TESORO</t>
  </si>
  <si>
    <t>O14981510002</t>
  </si>
  <si>
    <t>00234012001 DEPOSITO DE EFECTIVO, DEPOSITANTE: JUAN ROQUE LOBATON, CONCEPTO: DEVOLUCION AL C-31 N° 412 PARTIDA N° 34110, CUENTA DE DEPOSITO: CUENTA UNICA DEL TESORO</t>
  </si>
  <si>
    <t>O14981520002</t>
  </si>
  <si>
    <t>00234012001 DEPOSITO DE EFECTIVO, DEPOSITANTE: JUAN ROQUE LOBATON, CONCEPTO: DEVOLUCION AL C-31 N° 413 PARTIDA N° 851, CUENTA DE DEPOSITO: CUENTA UNICA DEL TESORO</t>
  </si>
  <si>
    <t>O14981580002</t>
  </si>
  <si>
    <t>00526012001 DEPOSITO DE EFECTIVO, DEPOSITANTE: CESAR GOMEZ CONDORI - BOLIVIA TV., CONCEPTO: DEVOLUCION DE VIATICOS, CUENTA DE DEPOSITO: CUENTA UNICA DEL TESORO</t>
  </si>
  <si>
    <t>O14981630002</t>
  </si>
  <si>
    <t>00099021001 DEPOSITO DE EFECTIVO, DEPOSITANTE: DAVID CHOQUE GIRONDA, CONCEPTO: DEVOLUCION DE PASAJES Y VIATICOS, CUENTA DE DEPOSITO: CUENTA UNICA DEL TESORO</t>
  </si>
  <si>
    <t>O14981770002</t>
  </si>
  <si>
    <t>00016011101 DEPOSITO DE EFECTIVO, DEPOSITANTE: JULIAN ACHO CH., CONCEPTO: DEVOL CARGO A CUENTA TALLER DE CONSTRUCCION DEL PLAN DE ENSEÑANZA PARA EL FORTALECIMIENTO, CUENTA DE DEPOSITO: CUENTA UNICA DEL TESORO</t>
  </si>
  <si>
    <t>O14981950002</t>
  </si>
  <si>
    <t>00099021001 DEPOSITO DE EFECTIVO, DEPOSITANTE: AMBROSIA HASSEN PARADA, CONCEPTO: DEVOLUCION POR DOBLE PERCEPCION, CUENTA DE DEPOSITO: CUENTA UNICA DEL TESORO</t>
  </si>
  <si>
    <t>O14982170002</t>
  </si>
  <si>
    <t>00342012001 DEPOSITO DE EFECTIVO, DEPOSITANTE: ARQ. LORGIO MIGUEL VACA URIONA, CONCEPTO: DEVOLUCION POR CONCEPTO DE COSTOS EMERGENTE POR EL CAMBIO DE ITINERARIO DE VIAJE TRAMO LA PAZ-BENI, CUENTA DE DEPOSITO: CUENTA UNICA DEL TESORO</t>
  </si>
  <si>
    <t>O14982240002</t>
  </si>
  <si>
    <t>00016011101 DEPOSITO DE EFECTIVO, DEPOSITANTE: ROBERTO SANTIAGO ZUBIETA DAVEZIES, CONCEPTO: DEVOLUCION VIATICO, CUENTA DE DEPOSITO: CUENTA UNICA DEL TESORO</t>
  </si>
  <si>
    <t>O14982250002</t>
  </si>
  <si>
    <t>00099021001 DEPOSITO DE EFECTIVO, DEPOSITANTE: MAGIN UNZUETA BUSTAMANTE, CONCEPTO: REVERSION POR CONCEPTO DE PASAJES Y VIATICOS DEL SR. SOF.1RO MAGIN UNZUETA BUSTAMANTE, CUENTA DE DEPOSITO: CUENTA UNICA DEL TESORO</t>
  </si>
  <si>
    <t>O14982380002</t>
  </si>
  <si>
    <t>00206012001 DEPOSITO DE EFECTIVO, DEPOSITANTE: INE, CONCEPTO: DEP. POR VENTA ,LA PAZ FECHA 02/05/2017, CUENTA DE DEPOSITO: CUENTA UNICA DEL TESORO</t>
  </si>
  <si>
    <t>O14982540002</t>
  </si>
  <si>
    <t>00016011101 DEPOSITO DE EFECTIVO, DEPOSITANTE: MIN.DE EDUCACION-CRISTOBAL AYAVIRI ALVAREZ, CONCEPTO: DEVOLUCION POR CONCEPTO DE PAGO DE REFRIGERIO, CUENTA DE DEPOSITO: CUENTA UNICA DEL TESORO</t>
  </si>
  <si>
    <t>O14982940002</t>
  </si>
  <si>
    <t>00099021001 DEPOSITO DE EFECTIVO, DEPOSITANTE: LENNY ROXANA CACERES FRIAS, CONCEPTO: DEVOLUCION DE AGUINALDO 2016, CUENTA DE DEPOSITO: CUENTA UNICA DEL TESORO</t>
  </si>
  <si>
    <t>B14984240002</t>
  </si>
  <si>
    <t>00035031101 DEP.DE CHEQ.AJENOS,RET.DE CAM.,CONCEPTO: ARRENDAMIENTO STANDS A MOLINO ANDINO Y ASFI PARA LA PAZ EXPONE 2017,DEP.: MEFP-UCPP , PROCEDENCIA: BANCO UNION S.A., CHEQUE: 963, FECHA DE EMISION:02/05/2017</t>
  </si>
  <si>
    <t>B14984260002</t>
  </si>
  <si>
    <t>00035031101 DEP.DE CHEQ.AJENOS,RET.DE CAM.,CONCEPTO: ARRENDAMIENTO DE 3 STANDS DE LA EXPOBODA EL PAGO ES DEL 80%,DEP.: MEFP-UCPP , PROCEDENCIA: BANCO UNION S.A., CHEQUE: 962, FECHA DE EMISION:02/05/2017</t>
  </si>
  <si>
    <t>B14984270002</t>
  </si>
  <si>
    <t>00035031101 DEP.DE CHEQ.AJENOS,RET.DE CAM.,CONCEPTO: PAGO POR DAÑOS PRODUCIDOS EN LA FERIA DE LA CONSTRUCCION,DEP.: MEFP-UCPP , PROCEDENCIA: BANCO UNION S.A., CHEQUE: 961, FECHA DE EMISION:02/05/2017</t>
  </si>
  <si>
    <t>B14984280002</t>
  </si>
  <si>
    <t>00287102007 DEP.DE CHEQ.AJENOS,RET.DE CAM.,CONCEPTO: DEVOLUCION ANTICIPO POR LA EMPRESA TIERRA E INGENIERIA SRL CONTRATO C-FPS-07-003137,DEP.: FONDO NAL DE INVERSION PRODUCTIVA Y SOCIAL (FPS)</t>
  </si>
  <si>
    <t>B14984290002</t>
  </si>
  <si>
    <t>00035031101 DEP.DE CHEQ.AJENOS,RET.DE CAM.,CONCEPTO: ARRENDAMIENTO DE 9 MODULOS DE TARIMA PARA CONVENCION IGLESIA PENTECOSTAL,DEP.: MEFP-UCPP , PROCEDENCIA: BANCO UNION S.A., CHEQUE: 960, FECHA DE EMISION:02/05/2017</t>
  </si>
  <si>
    <t>B14984310002</t>
  </si>
  <si>
    <t>00035031101 DEP.DE CHEQ.AJENOS,RET.DE CAM.,CONCEPTO: RESERVA DEL CAMPO FERIAL PARA LA 22AVA FERIA DEL LIBRO DE LA PAZ,DEP.: MEFP-UCPP , PROCEDENCIA: BANCO UNION S.A., CHEQUE: 959, FECHA DE EMISION:02/05/2017</t>
  </si>
  <si>
    <t>B14984340002</t>
  </si>
  <si>
    <t>00035031101 DEP.DE CHEQ.AJENOS,RET.DE CAM.,CONCEPTO: VENTA DE 4629 ENTRADAS DE LA FERIA EXPOBODA Y EVENTOS 2017,DEP.: MEFP-UCPP , PROCEDENCIA: BANCO UNION S.A., CHEQUE: 958, FECHA DE EMISION:02/05/2017</t>
  </si>
  <si>
    <t>B14984360002</t>
  </si>
  <si>
    <t>00035031101 DEP.DE CHEQ.AJENOS,RET.DE CAM.,CONCEPTO: PAGO DE DAÑOS Y POR PERDIDA DE PASES DE PARQUEO DE LA FERIA SIA,DEP.: MEFP-UCPP , PROCEDENCIA: BANCO UNION S.A., CHEQUE: 956, FECHA DE EMISION:02/05/2017</t>
  </si>
  <si>
    <t>B14984370002</t>
  </si>
  <si>
    <t>00035031101 DEP.DE CHEQ.AJENOS,RET.DE CAM.,CONCEPTO: ARRENDAMIENTO DEL AUDITORIO ILLIMANI PARA ENCUENTRO DE PRODUCTORES DE COCA,DEP.: MEFP-UCPP , PROCEDENCIA: BANCO UNION S.A., CHEQUE: 955, FECHA DE EMISION:02/05/2017</t>
  </si>
  <si>
    <t>B14984390002</t>
  </si>
  <si>
    <t>00035031101 DEP.DE CHEQ.AJENOS,RET.DE CAM.,CONCEPTO: SERVICIO DE PARQUEO DE MI VEHICULO DE LA UMSA DEL 24-02 AL 09-03-2017,DEP.: MEFP-UCPP , PROCEDENCIA: BANCO UNION S.A., CHEQUE: 954, FECHA DE EMISION:02/05/2017</t>
  </si>
  <si>
    <t>B14984570002</t>
  </si>
  <si>
    <t>00015021101 DEP.DE CHEQ.AJENOS,RET.DE CAM.,CONCEPTO: ASIGNACIONES,DEP.: UNIPOL , PROCEDENCIA: BANCO UNION S.A., CHEQUE: 659, FECHA DE EMISION:26/04/2017</t>
  </si>
  <si>
    <t>B14984660002</t>
  </si>
  <si>
    <t>00099021001 DEP.DE CHEQ.AJENOS,RET.DE CAM.,CONCEPTO: OMAR MARCELO FLORES GONZALES,DEP.: BANCO UNION S.A. , PROCEDENCIA: BANCO UNION S.A., CHEQUE: 148249, FECHA DE EMISION:04/05/2017</t>
  </si>
  <si>
    <t>B14984820002</t>
  </si>
  <si>
    <t>00099021001 DEP.DE CHEQ.AJENOS,RET.DE CAM.,CONCEPTO: REVERSION S/G REG.GASTO 2067 / 2016 CPTE.N° 2679 PASAJE AEREO DEVOLUCION CUENTA,DEP.: MINISTERIO DE GOBIERNO - VELICN , PROCEDENCIA: BANCO UNION S.A., CHEQUE: 7514, FECHA DE EMISION:26/04/2017</t>
  </si>
  <si>
    <t>B14985490002</t>
  </si>
  <si>
    <t>00046021107 DEP.DE CHEQ.AJENOS,RET.DE CAM.,CONCEPTO: PAGO DE SUELDOS (PERSONAL CENETROP),DEP.: MINISTERIO DE SALUD , PROCEDENCIA: BANCO UNION S.A., CHEQUE: 12019, FECHA DE EMISION:02/05/2017</t>
  </si>
  <si>
    <t>B14985670002</t>
  </si>
  <si>
    <t>00099021001 DEP.DE CHEQ.AJENOS,RET.DE CAM.,CONCEPTO: DEVOLUCION DE CC NO COBRADA ENERO 2017,DEP.: LA VITALICIA SEGURO Y REASEGURO DE VIDA S.A. , PROCEDENCIA: BANCO BISA S.A., CHEQUE: 41101, FECHA DE EMISION:04/05/2017</t>
  </si>
  <si>
    <t>O14984250002</t>
  </si>
  <si>
    <t>00099021001 DEPOSITO DE EFECTIVO, DEPOSITANTE: IRMA MENESES VDA DE ALDUNATE, CONCEPTO: DEVOLUCION A SENASIR, CUENTA DE DEPOSITO: CUENTA UNICA DEL TESORO</t>
  </si>
  <si>
    <t>O14984380002</t>
  </si>
  <si>
    <t>00099021001 DEPOSITO DE EFECTIVO, DEPOSITANTE: ROMULO WILLY ASCARRUNZ RODRIGUEZ, CONCEPTO: DOBLE PERCEPCIÓN, CUENTA DE DEPOSITO: CUENTA UNICA DEL TESORO</t>
  </si>
  <si>
    <t>O14984470002</t>
  </si>
  <si>
    <t>00035031101 DEPOSITO DE EFECTIVO, DEPOSITANTE: MEFP-UCPP, CONCEPTO: INGRESOS POR PARQUEO VEHICULAR AL CAMPO FERIAL CORRESPONDIENTE A ABRIL 2017, CUENTA DE DEPOSITO: CUENTA UNICA DEL TESORO</t>
  </si>
  <si>
    <t>O14984900002</t>
  </si>
  <si>
    <t>00020031101 DEPOSITO DE EFECTIVO, DEPOSITANTE: DICOSE, CONCEPTO: RETENCION DE ALIMENTACION, CUENTA DE DEPOSITO: CUENTA UNICA DEL TESORO</t>
  </si>
  <si>
    <t>O14984960002</t>
  </si>
  <si>
    <t>00030011102 DEPOSITO DE EFECTIVO, DEPOSITANTE: NICOLAS H. MAMANI, CONCEPTO: DEVOLUCION DE SALDO NO EJECUTADO POR REFRIGERIO-RENE ROMANO, CUENTA DE DEPOSITO: CUENTA UNICA DEL TESORO</t>
  </si>
  <si>
    <t>O14985020002</t>
  </si>
  <si>
    <t>00099021001 DEPOSITO DE EFECTIVO, DEPOSITANTE: ESCONBOL, CONCEPTO: RETENCION DE MARISCALERIA FORMULARIOS 410 Y 570 CORRESPONDIENTE AL MES DE ABRIL, CUENTA DE DEPOSITO: CUENTA UNICA DEL TESORO</t>
  </si>
  <si>
    <t>O14985030002</t>
  </si>
  <si>
    <t>00099021001 DEPOSITO DE EFECTIVO, DEPOSITANTE: RC-7 "CHICHAS", CONCEPTO: ALIMENTOS MEDICAMENTOS MARISCALERIA, CUENTA DE DEPOSITO: CUENTA UNICA DEL TESORO</t>
  </si>
  <si>
    <t>O14985400002</t>
  </si>
  <si>
    <t>00099021001 DEPOSITO DE EFECTIVO, DEPOSITANTE: BATALLON DE TRANSPORTES III - CBBA, CONCEPTO: REVERSION DE SALDO DE SERVICIOS BASICOS, CUENTA DE DEPOSITO: CUENTA UNICA DEL TESORO</t>
  </si>
  <si>
    <t>O14985420002</t>
  </si>
  <si>
    <t>O14985470002</t>
  </si>
  <si>
    <t>00299014101 DEPOSITO DE EFECTIVO, DEPOSITANTE: JESUS MORALES MORENO, CONCEPTO: REVERSION, CUENTA DE DEPOSITO: CUENTA UNICA DEL TESORO</t>
  </si>
  <si>
    <t>O14985700002</t>
  </si>
  <si>
    <t>00099021001 DEPOSITO DE EFECTIVO, DEPOSITANTE: LOURDES BARRERA PERALTA, CONCEPTO: DOBLE PERCEPCIÓN, CUENTA DE DEPOSITO: CUENTA UNICA DEL TESORO</t>
  </si>
  <si>
    <t>O14985750002</t>
  </si>
  <si>
    <t>00099021001 DEPOSITO DE EFECTIVO, DEPOSITANTE: RAFAEL GONZALO CÉSPEDES CASTILLO, CONCEPTO: REVERSIÓN ARMADA BOLIVIANA, CUENTA DE DEPOSITO: CUENTA UNICA DEL TESORO</t>
  </si>
  <si>
    <t>O14985890002</t>
  </si>
  <si>
    <t>00099021001 DEPOSITO DE EFECTIVO, DEPOSITANTE: ISAAC POMA PILLCO, CONCEPTO: DEVOLUCION DE DINERO, CUENTA DE DEPOSITO: CUENTA UNICA DEL TESORO</t>
  </si>
  <si>
    <t>O14985900002</t>
  </si>
  <si>
    <t>00099021001 DEPOSITO DE EFECTIVO, DEPOSITANTE: LUISA RODRIGUEZ MEJIA, CONCEPTO: PAGO CUOTA CONVENIO DE PAGO CON SENASIR, CUENTA DE DEPOSITO: CUENTA UNICA DEL TESORO</t>
  </si>
  <si>
    <t>O14985940002</t>
  </si>
  <si>
    <t>00020031101 DEPOSITO DE EFECTIVO, DEPOSITANTE: BPE-II "CNL O. MOSCOSO", CONCEPTO: POR RET DEL 8% MIN DEF EJTO DE BOLIVIA, CUENTA DE DEPOSITO: CUENTA UNICA DEL TESORO</t>
  </si>
  <si>
    <t>O14985990002</t>
  </si>
  <si>
    <t>00234014202 DEPOSITO DE EFECTIVO, DEPOSITANTE: ELDA REBECA CALMAYO LLANOS, CONCEPTO: DEVOLUCION AL C-31 N° 406 , PARTIDA N° 22210, CUENTA DE DEPOSITO: CUENTA UNICA DEL TESORO</t>
  </si>
  <si>
    <t>O14986020002</t>
  </si>
  <si>
    <t>00099021001 DEPOSITO DE EFECTIVO, DEPOSITANTE: ALESSANDRO SANTOS LINARES SALAS, CONCEPTO: DEVOLUCION DE FONDOS EN AVANCE, CUENTA DE DEPOSITO: CUENTA UNICA DEL TESORO</t>
  </si>
  <si>
    <t>O14986050002</t>
  </si>
  <si>
    <t>00099021001 DEPOSITO DE EFECTIVO, DEPOSITANTE: HUGO PABLO KANTUTA COLQUE, CONCEPTO: DEVOLUCION DE RENTA DE VEJES, CUENTA DE DEPOSITO: CUENTA UNICA DEL TESORO</t>
  </si>
  <si>
    <t>O14986070002</t>
  </si>
  <si>
    <t>00212012001 DEPOSITO DE EFECTIVO, DEPOSITANTE: CARLA VARGAS MENDOZA, CONCEPTO: REPOSICIÓN DE CREDENCIAL, CUENTA DE DEPOSITO: CUENTA UNICA DEL TESORO</t>
  </si>
  <si>
    <t>O14986100002</t>
  </si>
  <si>
    <t>00099021001 DEPOSITO DE EFECTIVO, DEPOSITANTE: MARTIN YAHUASI MAMANI, CONCEPTO: ACUERDO PLAN DE PAGO SENASIR, CUENTA DE DEPOSITO: CUENTA UNICA DEL TESORO</t>
  </si>
  <si>
    <t>O14986130002</t>
  </si>
  <si>
    <t>O14986550002</t>
  </si>
  <si>
    <t>00099021001 DEPOSITO DE EFECTIVO, DEPOSITANTE: CESAR EFRAIN CAZAS MAYNER, CONCEPTO: DEVOLUCIÓN DE VIÁTICOS, CUENTA DE DEPOSITO: CUENTA UNICA DEL TESORO</t>
  </si>
  <si>
    <t>O14986580002</t>
  </si>
  <si>
    <t>00016011101 DEPOSITO DE EFECTIVO, DEPOSITANTE: MIN DE EDUCACION- LOURDES H. MACHICADO URQUIZO, CONCEPTO: DEVOLUCION DE PASAJES, CUENTA DE DEPOSITO: CUENTA UNICA DEL TESORO</t>
  </si>
  <si>
    <t>O14986610002</t>
  </si>
  <si>
    <t>00016011101 DEPOSITO DE EFECTIVO, DEPOSITANTE: MIN DE EDUCACION-ALAM N. VARGAS CHACON, CONCEPTO: DEVOLUCION DE PASAJES, CUENTA DE DEPOSITO: CUENTA UNICA DEL TESORO</t>
  </si>
  <si>
    <t>O14986620002</t>
  </si>
  <si>
    <t>00016011101 DEPOSITO DE EFECTIVO, DEPOSITANTE: MIN DE EDUCACION-MARIO A. CAÑASTO HUANCA, CONCEPTO: DEVOLUCION DE PASAJES, CUENTA DE DEPOSITO: CUENTA UNICA DEL TESORO</t>
  </si>
  <si>
    <t>O14986670002</t>
  </si>
  <si>
    <t>00099021001 DEPOSITO DE EFECTIVO, DEPOSITANTE: CAMARA DE SENADORES, CONCEPTO: TRABAJOS DE REFACCION DEP ACTIVOS FIJOS EL ALTO DIRCABI ZONA MARISCAL SUCRE, CUENTA DE DEPOSITO: CUENTA UNICA DEL TESORO</t>
  </si>
  <si>
    <t>O14986680002</t>
  </si>
  <si>
    <t>00099021001 DEPOSITO DE EFECTIVO, DEPOSITANTE: ESCONBOL, CONCEPTO: REVERSION POR SOBRANTE DE SERVICIOS TELEFONICOS MES DIC /16, CUENTA DE DEPOSITO: CUENTA UNICA DEL TESORO</t>
  </si>
  <si>
    <t>O14986710002</t>
  </si>
  <si>
    <t>00099024113 DEPOSITO DE EFECTIVO, DEPOSITANTE: SATURNINO DAVID CHAMBI ZARATE, CONCEPTO: DEVOLUCION DE PRESUPUESTO REMANENTE DEL PROYECTO CONSTRUCCION TINGLADO U E CORPAPUTO-VILLA ASUNCION, CUENTA DE DEPOSITO: CUENTA UNICA DEL TESORO</t>
  </si>
  <si>
    <t>O14986740002</t>
  </si>
  <si>
    <t>00046024204 DEPOSITO DE EFECTIVO, DEPOSITANTE: PROG. NAL. ITS/VIH/SIDA-HV MINISTERIO DE SALUD, CONCEPTO: REVERSION SALDO:"TALLER NAL SEGUIMIENTO COMPROMISOS GESTION 2016 Y FIRMA COMPROMISOS GESTION 2017", CUENTA DE DEPOSITO: CUENTA UNICA DEL TESORO</t>
  </si>
  <si>
    <t>O14986820002</t>
  </si>
  <si>
    <t>00086018041 DEPOSITO DE EFECTIVO, DEPOSITANTE: DELIA ADELA ROJAS HERRERA, CONCEPTO: DEVOLUCION SALDO FONDOS EN AVANCE DINAMARCA, CUENTA DE DEPOSITO: CUENTA UNICA DEL TESORO</t>
  </si>
  <si>
    <t>O14986850002</t>
  </si>
  <si>
    <t>00086018041 DEPOSITO DE EFECTIVO, DEPOSITANTE: DELIA ADELA ROJAS HERRERA, CONCEPTO: POR IMPUESTOS DE LEY, CUENTA DE DEPOSITO: CUENTA UNICA DEL TESORO</t>
  </si>
  <si>
    <t>O14986860002</t>
  </si>
  <si>
    <t>00099021001 DEPOSITO DE EFECTIVO, DEPOSITANTE: SEXTO DISTRITO PANDO, CONCEPTO: SALDO SERVICIOS BASICOS ENERO/17 DNG, CUENTA DE DEPOSITO: CUENTA UNICA DEL TESORO</t>
  </si>
  <si>
    <t>O14986880002</t>
  </si>
  <si>
    <t>00283012002 DEPOSITO DE EFECTIVO, DEPOSITANTE: ROBERTO FERNANDO CHAVEZ BARRIONUEVO, CONCEPTO: DEVOLUCION DE VIATICOS, CUENTA DE DEPOSITO: CUENTA UNICA DEL TESORO</t>
  </si>
  <si>
    <t>O14987110002</t>
  </si>
  <si>
    <t>00099021001 DEPOSITO DE EFECTIVO, DEPOSITANTE: JESUS MARAÑON MIRANDA, CONCEPTO: DEVOLUCION DE ESTIPENDIOS, CUENTA DE DEPOSITO: CUENTA UNICA DEL TESORO</t>
  </si>
  <si>
    <t>B14988550002</t>
  </si>
  <si>
    <t>00086038003 DEP.DE CHEQ.AJENOS,RET.DE CAM.,CONCEPTO: TRANSFERENCIA DE FONDOS 1ER DESEMBOLSO GESTION 2017,DEP.: SERNAP , PROCEDENCIA: BANCO UNION S.A., CHEQUE: 909, FECHA DE EMISION:03/05/2017</t>
  </si>
  <si>
    <t>B14988570002</t>
  </si>
  <si>
    <t>00086038003 DEP.DE CHEQ.AJENOS,RET.DE CAM.,CONCEPTO: TRANSFERENCIA DE FONDOS 1ER DESEMBOLSO GESTION 2017,DEP.: SERNAP , PROCEDENCIA: BANCO UNION S.A., CHEQUE: 904, FECHA DE EMISION:03/05/2017</t>
  </si>
  <si>
    <t>B14988590002</t>
  </si>
  <si>
    <t>00086038003 DEP.DE CHEQ.AJENOS,RET.DE CAM.,CONCEPTO: TRANSFERENCIA DE FONDOS 1ER DESEMBOLSO GESTION 2017,DEP.: SERNAP , PROCEDENCIA: BANCO UNION S.A., CHEQUE: 160, FECHA DE EMISION:03/05/2017</t>
  </si>
  <si>
    <t>B14988610002</t>
  </si>
  <si>
    <t>00099021001 DEP.DE CHEQ.AJENOS,RET.DE CAM.,CONCEPTO: DEVOLUCIÓN DE VIÁTICOS POR EL VIAJE A MONTEVIDEO DE ELVIO DIAZ CRUZ,DEP.: CAMARA DE DIPUTADOS , PROCEDENCIA: BANCO UNION S.A., CHEQUE: 15478, FECHA DE EMISION:03/05/2017</t>
  </si>
  <si>
    <t>B14988820002</t>
  </si>
  <si>
    <t>00234014202 DEP.DE CHEQ.AJENOS,RET.DE CAM.,CONCEPTO: DEVOLUCION AL C-31 N° 355, PARTIDA N° 34110,DEP.: HUGO VICTOR FERNANDEZ GIRON , PROCEDENCIA: BANCO UNION S.A., CHEQUE: 189, FECHA DE EMISION:04/05/2017</t>
  </si>
  <si>
    <t>B14989120002</t>
  </si>
  <si>
    <t>00578012002 DEP.DE CHEQ.AJENOS,RET.DE CAM.,CONCEPTO: REVERSION,DEP.: BOLIVIANA DE AVIACION , PROCEDENCIA: BANCO UNION S.A., CHEQUE: 5508, FECHA DE EMISION:04/05/2017</t>
  </si>
  <si>
    <t>B14989130002</t>
  </si>
  <si>
    <t>00222012001 DEP.DE CHEQ.AJENOS,RET.DE CAM.,CONCEPTO: DEPÓSITO A LIBRETA,DEP.: MIGUEL MOREIRA , PROCEDENCIA: BANCO UNION S.A., CHEQUE: 1046, FECHA DE EMISION:04/05/2017</t>
  </si>
  <si>
    <t>B14989160002</t>
  </si>
  <si>
    <t>00578012002 DEP.DE CHEQ.AJENOS,RET.DE CAM.,CONCEPTO: REVERSION,DEP.: BOLIVIANA DE AVIACION , PROCEDENCIA: BANCO UNION S.A., CHEQUE: 5509, FECHA DE EMISION:04/05/2017</t>
  </si>
  <si>
    <t>B14989170002</t>
  </si>
  <si>
    <t>00578012002 DEP.DE CHEQ.AJENOS,RET.DE CAM.,CONCEPTO: REVERSION,DEP.: BOLIVIANA DE AVIACION , PROCEDENCIA: BANCO UNION S.A., CHEQUE: 5510, FECHA DE EMISION:04/05/2017</t>
  </si>
  <si>
    <t>B14989240002</t>
  </si>
  <si>
    <t>00099021001 DEP.DE CHEQ.AJENOS,RET.DE CAM.,CONCEPTO: VILLCA HUARACHI MARIO,DEP.: BANCO UNION S.A. , PROCEDENCIA: BANCO UNION S.A., CHEQUE: 148252, FECHA DE EMISION:05/05/2017</t>
  </si>
  <si>
    <t>B14989260002</t>
  </si>
  <si>
    <t>00290012001 DEP.DE CHEQ.AJENOS,RET.DE CAM.,CONCEPTO: DEPÓSITO POR DESCUENTOS Y ATRASOS DE CONSULTORES -GDCBBA, C-31 SIP N°63,DEP.: SERVICIO DE IMPUESTOS NACIONALES , PROCEDENCIA: BANCO UNION S.A., CHEQUE: 4403, FECHA DE EMISION:04/05/2017</t>
  </si>
  <si>
    <t>B14989270002</t>
  </si>
  <si>
    <t>00680012001 DEP.DE CHEQ.AJENOS,RET.DE CAM.,CONCEPTO: PAGO ALQUILER ATM CONTRALORIA MAYO 2017,DEP.: BANCO UNION S.A. , PROCEDENCIA: BANCO UNION S.A., CHEQUE: 146771, FECHA DE EMISION:04/05/2017</t>
  </si>
  <si>
    <t>B14989460002</t>
  </si>
  <si>
    <t>00015011108 DEP.DE CHEQ.AJENOS,RET.DE CAM.,CONCEPTO: DEVOLUCIÓN DE RECURSOS,DEP.: MINISTERIO DE GOBIERNO , PROCEDENCIA: BANCO UNION S.A., CHEQUE: 50784, FECHA DE EMISION:27/04/2017</t>
  </si>
  <si>
    <t>B14989520002</t>
  </si>
  <si>
    <t>00660012006 DEP.DE CHEQ.AJENOS,RET.DE CAM.,CONCEPTO: RECUPERACION DE MULTAS INFORME UNAJ - DAF OJ .N° 013 / 2016,DEP.: ORGANO JUDICIAL - DTO. ORURO , PROCEDENCIA: BANCO UNION S.A., CHEQUE: 867, FECHA DE EMISION:28/04/2017</t>
  </si>
  <si>
    <t>B14989540002</t>
  </si>
  <si>
    <t>00660012006 DEP.DE CHEQ.AJENOS,RET.DE CAM.,CONCEPTO: DEVOLUCION POR ENERGIA ELECTYRICA OCT. - DIC / 2016 JUAN SAAVEDRA,DEP.: ORGANO JUDICIAL - DTO. ORURO , PROCEDENCIA: BANCO UNION S.A., CHEQUE: 866, FECHA DE EMISION:28/04/2017</t>
  </si>
  <si>
    <t>B14989740002</t>
  </si>
  <si>
    <t>00099024113 DEP.DE CHEQ.AJENOS,RET.DE CAM.,CONCEPTO: MULTA DE PROY.CONST. TINGLADO PARA POLIFUNCIONAL U.E. COLORADOS DE BOLIVIA,DEP.: MIN.DE LA PRESIDENCIA - UPRE , PROCEDENCIA: BANCO UNION S.A., CHEQUE: 316, FECHA DE EMISION:28/04/2017</t>
  </si>
  <si>
    <t>B14989780002</t>
  </si>
  <si>
    <t>00099024113 DEP.DE CHEQ.AJENOS,RET.DE CAM.,CONCEPTO: MULTA DE PROY.CONST. TINGLADO PARA POLIFUNCIONAL U.E. SAN LORENSO - NUCLEO ELIZARDO PEREZ,DEP.: MIN. DE LA PRESIDENCIA - UPRE , PROCEDENCIA: BANCO UNION S.A., CHEQUE: 315, FECHA DE EMISION:28/04/2017</t>
  </si>
  <si>
    <t>B14989790002</t>
  </si>
  <si>
    <t>00222018010 DEP.DE CHEQ.AJENOS,RET.DE CAM.,CONCEPTO: REVERSION,DEP.: INIAF-TARIJA , PROCEDENCIA: BANCO UNION S.A., CHEQUE: 2255, FECHA DE EMISION:24/04/2017</t>
  </si>
  <si>
    <t>B14989810002</t>
  </si>
  <si>
    <t>00222018010 DEP.DE CHEQ.AJENOS,RET.DE CAM.,CONCEPTO: REVERSION C31-405,DEP.: INIAF-POTOSI , PROCEDENCIA: BANCO UNION S.A., CHEQUE: 2164, FECHA DE EMISION:17/04/2017</t>
  </si>
  <si>
    <t>B14989840002</t>
  </si>
  <si>
    <t>00099024113 DEP.DE CHEQ.AJENOS,RET.DE CAM.,CONCEPTO: MULTA DE PROYECTO CONST. SEDE FEDERACION DE CONSTRUCTORES FSTCT TARIJA,DEP.: MIN. DE LA PRESIDENCIA - UPRE , PROCEDENCIA: BANCO UNION S.A., CHEQUE: 313, FECHA DE EMISION:28/04/2017</t>
  </si>
  <si>
    <t>B14989850002</t>
  </si>
  <si>
    <t>00222018010 DEP.DE CHEQ.AJENOS,RET.DE CAM.,CONCEPTO: REVERSION C31-402,DEP.: INIAF-POTOSI , PROCEDENCIA: BANCO UNION S.A., CHEQUE: 2166, FECHA DE EMISION:17/04/2017</t>
  </si>
  <si>
    <t>B14989880002</t>
  </si>
  <si>
    <t>00222018010 DEP.DE CHEQ.AJENOS,RET.DE CAM.,CONCEPTO: REVERSION C31-400,DEP.: INIAF-POTOSI , PROCEDENCIA: BANCO UNION S.A., CHEQUE: 2168, FECHA DE EMISION:17/04/2017</t>
  </si>
  <si>
    <t>B14989890002</t>
  </si>
  <si>
    <t>00099024113 DEP.DE CHEQ.AJENOS,RET.DE CAM.,CONCEPTO: MULTA DEL PROY.CONST. TINGLADO POLIFUNCIONAL U.E. COTAI TAIPIPLAYA,DEP.: MIN. DE LA PRESIDENCIA - UPRE , PROCEDENCIA: BANCO UNION S.A., CHEQUE: 314, FECHA DE EMISION:28/04/2017</t>
  </si>
  <si>
    <t>B14990010002</t>
  </si>
  <si>
    <t>00525012001 DEP.DE CHEQ.AJENOS,RET.DE CAM.,CONCEPTO: DEPÓSITO PARA PAGO DE SUELDOS,DEP.: TRANSPORTES AEREOS BOLIVIANOS , PROCEDENCIA: BANCO UNION S.A., CHEQUE: 5778, FECHA DE EMISION:05/05/2017</t>
  </si>
  <si>
    <t>B14990370002</t>
  </si>
  <si>
    <t>00099021001 DEP.DE CHEQ.AJENOS,RET.DE CAM.,CONCEPTO: NOTA DE CARGO 058/2016 COBROS INDEBIDOS,DEP.: MA ROSARIO NAVARRO DEMMER , PROCEDENCIA: BANCO DE CREDITO DE BOLIVIA S.A., CHEQUE: 497, FECHA DE EMISION:04/05/2017</t>
  </si>
  <si>
    <t>O14988320002</t>
  </si>
  <si>
    <t>O14988510002</t>
  </si>
  <si>
    <t>00099021001 DEPOSITO DE EFECTIVO, DEPOSITANTE: BALDIVIESO SAENZ RENE CI. 1328213, CONCEPTO: DEVOLUCION DE SALARIO EXCEDENTE AL DEL PRESIDENTE ABRIL 2017, CUENTA DE DEPOSITO: CUENTA UNICA DEL TESORO</t>
  </si>
  <si>
    <t>O14988600002</t>
  </si>
  <si>
    <t>00099021001 DEPOSITO DE EFECTIVO, DEPOSITANTE: HENRY GIOVANNI LAREDO ESPINOZA, CONCEPTO: REVERSION DE VIATICOS, CUENTA DE DEPOSITO: CUENTA UNICA DEL TESORO</t>
  </si>
  <si>
    <t>O14988620002</t>
  </si>
  <si>
    <t>00099021001 DEPOSITO DE EFECTIVO, DEPOSITANTE: LOURDES M. CARRASCO M., CONCEPTO: DEVOLUCION, CUENTA DE DEPOSITO: CUENTA UNICA DEL TESORO</t>
  </si>
  <si>
    <t>O14988920002</t>
  </si>
  <si>
    <t>00020031101 DEPOSITO DE EFECTIVO, DEPOSITANTE: BPE-V CNL JULIO SANJINEZ GOITIA, CONCEPTO: RETENCION POR ADQUISICION REPUESTOS, CUENTA DE DEPOSITO: CUENTA UNICA DEL TESORO</t>
  </si>
  <si>
    <t>O14989200002</t>
  </si>
  <si>
    <t>O14989280002</t>
  </si>
  <si>
    <t>00586019203 DEPOSITO DE EFECTIVO, DEPOSITANTE: XIOZ ADI, CONCEPTO: DEVOLUCION POR CONSUMO DE SERVICIOS DE AGUA POTABLE EASBA, CUENTA DE DEPOSITO: CUENTA UNICA DEL TESORO</t>
  </si>
  <si>
    <t>O14989310002</t>
  </si>
  <si>
    <t>00586019203 DEPOSITO DE EFECTIVO, DEPOSITANTE: XIOZ ADI, CONCEPTO: DEVOLUCION POR CONSUMO DE SERVICIOS DE ELECTRICIDAD EASBA, CUENTA DE DEPOSITO: CUENTA UNICA DEL TESORO</t>
  </si>
  <si>
    <t>O14989530002</t>
  </si>
  <si>
    <t>00046058003 DEPOSITO DE EFECTIVO, DEPOSITANTE: MINISTERIO DE SALUD UCCT CONAN/PM DC, CONCEPTO: DEVOLUCION DE FONDOS EN AVANCE SALDOS, CUENTA DE DEPOSITO: CUENTA UNICA DEL TESORO</t>
  </si>
  <si>
    <t>O14989630002</t>
  </si>
  <si>
    <t>00099021001 DEPOSITO DE EFECTIVO, DEPOSITANTE: CECILILA FLORES DE CEÑI, CONCEPTO: COBRO INDEBIDO DE SENASIR, CUENTA DE DEPOSITO: CUENTA UNICA DEL TESORO</t>
  </si>
  <si>
    <t>O14989640002</t>
  </si>
  <si>
    <t>00047228001 DEPOSITO DE EFECTIVO, DEPOSITANTE: ASOC GANADEROS EN CAMELIDOS HUAYLLANI YURUNA, CONCEPTO: DEVOLUCION, CUENTA DE DEPOSITO: CUENTA UNICA DEL TESORO</t>
  </si>
  <si>
    <t>O14989960002</t>
  </si>
  <si>
    <t>00099021001 DEPOSITO DE EFECTIVO, DEPOSITANTE: CARMEN PICHARDO CAJAMARCA CI. E - 3628270, CONCEPTO: DEVOLUCION, CUENTA DE DEPOSITO: CUENTA UNICA DEL TESORO</t>
  </si>
  <si>
    <t>O14990000002</t>
  </si>
  <si>
    <t>00099021001 DEPOSITO DE EFECTIVO, DEPOSITANTE: LUIS JESUS JILAMITA MURILLO, CONCEPTO: DEVOLUCION DE VIATICOS, CUENTA DE DEPOSITO: CUENTA UNICA DEL TESORO</t>
  </si>
  <si>
    <t>O14990020002</t>
  </si>
  <si>
    <t>O14990270002</t>
  </si>
  <si>
    <t>00099021001 DEPOSITO DE EFECTIVO, DEPOSITANTE: RUDY ELOY CANAVIRI YUJRA - ADEMAF, CONCEPTO: DEVOLUCIÓN DE VIÁTICOS, CUENTA DE DEPOSITO: CUENTA UNICA DEL TESORO</t>
  </si>
  <si>
    <t>O14990280002</t>
  </si>
  <si>
    <t>00526012001 DEPOSITO DE EFECTIVO, DEPOSITANTE: KATHERINE SIÑANI POMA-BOLIVIA TV, CONCEPTO: DEP. SUELDO, CUENTA DE DEPOSITO: CUENTA UNICA DEL TESORO</t>
  </si>
  <si>
    <t>O14990310002</t>
  </si>
  <si>
    <t>00099021001 DEPOSITO DE EFECTIVO, DEPOSITANTE: MINISTERIO DE DEFENSA, CONCEPTO: DEV. TRANSPORTE AL PERSONAL (22600) MES MARZO PREV 1669 GESTION 2017, CUENTA DE DEPOSITO: CUENTA UNICA DEL TESORO</t>
  </si>
  <si>
    <t>O14990330002</t>
  </si>
  <si>
    <t>00099021001 DEPOSITO DE EFECTIVO, DEPOSITANTE: MINISTERIO DE DEFENSA, CONCEPTO: DEV. DE PASAJES (22110) PREV 1784 GESTION 2017, CUENTA DE DEPOSITO: CUENTA UNICA DEL TESORO</t>
  </si>
  <si>
    <t>O14990340002</t>
  </si>
  <si>
    <t>00099021001 DEPOSITO DE EFECTIVO, DEPOSITANTE: MINISTERIO DE DEFENSA, CONCEPTO: DEV. TRANSPORTE AL PERSONAL (22600) MES FEBRERO PREV 1668 GESTION 2017, CUENTA DE DEPOSITO: CUENTA UNICA DEL TESORO</t>
  </si>
  <si>
    <t>O14990480002</t>
  </si>
  <si>
    <t>00099021001 DEPOSITO DE EFECTIVO, DEPOSITANTE: MERVIN EDUARDO ABAROA CAMPERO, CONCEPTO: DEVOLUCIÓN DE FONDOS POR ASIGNACIÓN DE VIÁTICOS, CUENTA DE DEPOSITO: CUENTA UNICA DEL TESORO</t>
  </si>
  <si>
    <t>O14990510002</t>
  </si>
  <si>
    <t>00099021001 DEPOSITO DE EFECTIVO, DEPOSITANTE: ROXANA MAMANI MOYA, CONCEPTO: REVERSION DE PAGO ABRIL 2017, CUENTA DE DEPOSITO: CUENTA UNICA DEL TESORO</t>
  </si>
  <si>
    <t>O14990540002</t>
  </si>
  <si>
    <t>00020031101 DEPOSITO DE EFECTIVO, DEPOSITANTE: BPE-V CNL JULIO SANJINEZ GOITIA, CONCEPTO: REVERSION GASTOS OPERATIVOS, CUENTA DE DEPOSITO: CUENTA UNICA DEL TESORO</t>
  </si>
  <si>
    <t>O14990580002</t>
  </si>
  <si>
    <t>00574012002 DEPOSITO DE EFECTIVO, DEPOSITANTE: LACTEOSBOL-JOSE ANTONIO BORDA AGUILERA, CONCEPTO: DEVOLUCION POR FONDOS EN AVANCE, CUENTA DE DEPOSITO: CUENTA UNICA DEL TESORO</t>
  </si>
  <si>
    <t>O14990700002</t>
  </si>
  <si>
    <t>00099021001 DEPOSITO DE EFECTIVO, DEPOSITANTE: IVETH FANNY LAZARTE PEREZ, CONCEPTO: DEVOLUCION DE HABERES DEVENGADOS, CUENTA DE DEPOSITO: CUENTA UNICA DEL TESORO</t>
  </si>
  <si>
    <t>O14990730002</t>
  </si>
  <si>
    <t>00099021001 DEPOSITO DE EFECTIVO, DEPOSITANTE: JHAYMANI SIMON MOSTACEDO CALANI, CONCEPTO: REVERSION POR PASAJES, CUENTA DE DEPOSITO: CUENTA UNICA DEL TESORO</t>
  </si>
  <si>
    <t>O14990800002</t>
  </si>
  <si>
    <t>00099021001 DEPOSITO DE EFECTIVO, DEPOSITANTE: RODOLFO VIOREL, CONCEPTO: DEVOLUCIÓN DE RECURSOS POR EXCESO CONSUMO DE TELEFONÍA CELULAR, CUENTA DE DEPOSITO: CUENTA UNICA DEL TESORO</t>
  </si>
  <si>
    <t>O14990850002</t>
  </si>
  <si>
    <t>00099021001 DEPOSITO DE EFECTIVO, DEPOSITANTE: VICTORIA CARMEN RIVAS VDA DE COCHI, CONCEPTO: DEVOLUCION, CUENTA DE DEPOSITO: CUENTA UNICA DEL TESORO</t>
  </si>
  <si>
    <t>O14991010002</t>
  </si>
  <si>
    <t>O14991030002</t>
  </si>
  <si>
    <t>00283012002 DEPOSITO DE EFECTIVO, DEPOSITANTE: LUIS ALEJANDRO MARTINEZ, CONCEPTO: DEVOLUCION DE VIATICOS, CUENTA DE DEPOSITO: CUENTA UNICA DEL TESORO</t>
  </si>
  <si>
    <t>O14991220002</t>
  </si>
  <si>
    <t>00099021001 DEPOSITO DE EFECTIVO, DEPOSITANTE: MATILDE FLORES DE PAREDES, CONCEPTO: DEVOLUCION, CUENTA DE DEPOSITO: CUENTA UNICA DEL TESORO</t>
  </si>
  <si>
    <t>O14991250002</t>
  </si>
  <si>
    <t>00099021001 DEPOSITO DE EFECTIVO, DEPOSITANTE: RC - 7 CHICHAS, CONCEPTO: RETENCIÓN DE IMPUESTOS POR CONCEPTO DE ALIMENTACIÓN PARA ANIMALES, CUENTA DE DEPOSITO: CUENTA UNICA DEL TESORO</t>
  </si>
  <si>
    <t>O14991390002</t>
  </si>
  <si>
    <t>00099021001 DEPOSITO DE EFECTIVO, DEPOSITANTE: MAXIMILIANO RAMIRO MOLLERICONA PAJARITO, CONCEPTO: DEVOLUCION SALDO ASIG FDOS PARA ADQUISICION DE ACCESORIOS Y MATERIALES PARA RECAUDADORA DE AMBIENTE, CUENTA DE DEPOSITO: CUENTA UNICA DEL TESORO</t>
  </si>
  <si>
    <t>O14991670002</t>
  </si>
  <si>
    <t>00099021001 DEPOSITO DE EFECTIVO, DEPOSITANTE: LUIS OROZCO - MINISTERIO DE DEPORTES, CONCEPTO: DEVOLUCIÓN DE SALDOS NO EJECUTADOS DE FONDOS EN AVANCE COPA ESTADO PLURINACIONAL DE BOLIVIA, CUENTA DE DEPOSITO: CUENTA UNICA DEL TESORO</t>
  </si>
  <si>
    <t>O14991690002</t>
  </si>
  <si>
    <t>O14991890002</t>
  </si>
  <si>
    <t>00099021001 DEPOSITO DE EFECTIVO, DEPOSITANTE: RAMIRO MARTIN BURGOS SIÑANI, CONCEPTO: INFORME MDP Y EP/INF/UAI Nª 15/15 DEVOLUCION DE PRODUCTOS QUIMICOS, CUENTA DE DEPOSITO: CUENTA UNICA DEL TESORO</t>
  </si>
  <si>
    <t>O14992110002</t>
  </si>
  <si>
    <t>00206012001 DEPOSITO DE EFECTIVO, DEPOSITANTE: INE, CONCEPTO: DEP. POR VENTA LA PAZ FECHA 04/05/2017, CUENTA DE DEPOSITO: CUENTA UNICA DEL TESORO</t>
  </si>
  <si>
    <t>B14993640002</t>
  </si>
  <si>
    <t>00342012001 DEP.DE CHEQ.AJENOS,RET.DE CAM.,CONCEPTO: DEVOLUCION DE FONDOS C-31 N° 650,DEP.: A.E.V. REGIONAL BENI , PROCEDENCIA: BANCO UNION S.A., CHEQUE: 412, FECHA DE EMISION:20/04/2017</t>
  </si>
  <si>
    <t>B14993670002</t>
  </si>
  <si>
    <t>00099021001 DEP.DE CHEQ.AJENOS,RET.DE CAM.,CONCEPTO: REVERSION : IMPORTE NO EJECUTADOS POR COMPRA DE CARPAS AL FTC - CEO Y OTROS,DEP.: MINISTERIO DE GOBIERNO - UELICN , PROCEDENCIA: BANCO UNION S.A., CHEQUE: 7520, FECHA DE EMISION:04/05/2017</t>
  </si>
  <si>
    <t>B14993740002</t>
  </si>
  <si>
    <t>00099021001 DEP.DE CHEQ.AJENOS,RET.DE CAM.,CONCEPTO: REVERSION: IMPORTE NO UTILIZADO PAGO REC. ECONOMICO POR NOVIEMBRE 2016,DEP.: MINISTERIO DE GOBIERNO - UELICN , PROCEDENCIA: BANCO UNION S.A., CHEQUE: 7519, FECHA DE EMISION:03/05/2017</t>
  </si>
  <si>
    <t>B14994190002</t>
  </si>
  <si>
    <t>00099021001 DEP.DE CHEQ.AJENOS,RET.DE CAM.,CONCEPTO: DEVOLUCION DE RECURSOS,DEP.: AGENCIA NACIONAL DE HIDROCARBUROS , PROCEDENCIA: BANCO UNION S.A., CHEQUE: 4374, FECHA DE EMISION:04/05/2017</t>
  </si>
  <si>
    <t>B14994200002</t>
  </si>
  <si>
    <t>00099021001 DEP.DE CHEQ.AJENOS,RET.DE CAM.,CONCEPTO: PAGO POR DESCUENTO MONTOS EXCEDENTES POR DOBLE PERCEPCION DE RECURSOS PUBLICOS,DEP.: CAJA NACIONAL DE SALUD , PROCEDENCIA: BANCO UNION S.A., CHEQUE: 30317, FECHA DE EMISION:08/05/2017</t>
  </si>
  <si>
    <t>B14994210002</t>
  </si>
  <si>
    <t>00099021001 DEP.DE CHEQ.AJENOS,RET.DE CAM.,CONCEPTO: DEVOLUCION DE RECURSOS,DEP.: AGENCIA NACIONAL DE HIDROCARBUROS , PROCEDENCIA: BANCO UNION S.A., CHEQUE: 4376, FECHA DE EMISION:05/05/2017</t>
  </si>
  <si>
    <t>B14994470002</t>
  </si>
  <si>
    <t>00086031101 DEP.DE CHEQ.AJENOS,RET.DE CAM.,CONCEPTO: TRANSFERENCIA POR DESEMBOLSO FONDOS-100% POR YPFB SEGUN CONVENIO SUSCRITO POR EL SERNAP,DEP.: SERNAP , PROCEDENCIA: BANCO UNION S.A., CHEQUE: 161, FECHA DE EMISION:08/05/2017</t>
  </si>
  <si>
    <t>B14994490002</t>
  </si>
  <si>
    <t>00086031101 DEP.DE CHEQ.AJENOS,RET.DE CAM.,CONCEPTO: DEP. POR MULTAS COBRADAS POR EL PN IÑAO,DEP.: IÑAO-SERNAP , PROCEDENCIA: BANCO UNION S.A., CHEQUE: 696, FECHA DE EMISION:24/04/2017</t>
  </si>
  <si>
    <t>B14994600002</t>
  </si>
  <si>
    <t>00292062001 DEP.DE CHEQ.AJENOS,RET.DE CAM.,CONCEPTO: DEVOLUCION DE SALDOS NO EJECUTADOS,DEP.: VIAS BOLIVIA , PROCEDENCIA: BANCO UNION S.A., CHEQUE: 899, FECHA DE EMISION:28/04/2017</t>
  </si>
  <si>
    <t>B14994610002</t>
  </si>
  <si>
    <t>00292062001 DEP.DE CHEQ.AJENOS,RET.DE CAM.,CONCEPTO: DEVOLUCION DE FONDOS EN AVANCE,DEP.: VIAS BOLIVIA , PROCEDENCIA: BANCO UNION S.A., CHEQUE: 898, FECHA DE EMISION:19/04/2017</t>
  </si>
  <si>
    <t>B14994620002</t>
  </si>
  <si>
    <t>00292062001 DEP.DE CHEQ.AJENOS,RET.DE CAM.,CONCEPTO: DEVOLUCION DE SALDOS NO EJECUTADOS,DEP.: VIAS BOLIVIA , PROCEDENCIA: BANCO UNION S.A., CHEQUE: 897, FECHA DE EMISION:19/04/2017</t>
  </si>
  <si>
    <t>O14993310002</t>
  </si>
  <si>
    <t>00099021001 DEPOSITO DE EFECTIVO, DEPOSITANTE: MARIA ANTONIA PACO CALLISAYA, CONCEPTO: DEVOLUCION DEL HABER DEL MES DE ABRIL, CUENTA DE DEPOSITO: CUENTA UNICA DEL TESORO</t>
  </si>
  <si>
    <t>O14993320002</t>
  </si>
  <si>
    <t>00099021001 DEPOSITO DE EFECTIVO, DEPOSITANTE: NELSON JOSE MUÑOZ RAMOS, CONCEPTO: DOBLE PERCEPCION, CUENTA DE DEPOSITO: CUENTA UNICA DEL TESORO</t>
  </si>
  <si>
    <t>O14993420002</t>
  </si>
  <si>
    <t>O14993500002</t>
  </si>
  <si>
    <t>00099021001 DEPOSITO DE EFECTIVO, DEPOSITANTE: RI - II ""BOQUERÓN"", CONCEPTO: DEVOLUCIÓN DE VIÁTICOS, CUENTA DE DEPOSITO: CUENTA UNICA DEL TESORO</t>
  </si>
  <si>
    <t>O14993510002</t>
  </si>
  <si>
    <t>00099021001 DEPOSITO DE EFECTIVO, DEPOSITANTE: RI - II ""BOQUERÓN"", CONCEPTO: DEVOLUCIÓN DE SERVICIOS BÁSICOS - AGUA CORRESPONDIENTE AL MES DE ENERO/17, CUENTA DE DEPOSITO: CUENTA UNICA DEL TESORO</t>
  </si>
  <si>
    <t>O14994000002</t>
  </si>
  <si>
    <t>00070011102 DEPOSITO DE EFECTIVO, DEPOSITANTE: SKY RED LOGISTICS, CONCEPTO: DEVOLUCIÓN PAGO EN DEMASÍA, CUENTA DE DEPOSITO: CUENTA UNICA DEL TESORO</t>
  </si>
  <si>
    <t>O14994030002</t>
  </si>
  <si>
    <t>O14994050002</t>
  </si>
  <si>
    <t>00099021001 DEPOSITO DE EFECTIVO, DEPOSITANTE: JUAN CARLOS RODRIGUEZ CHANEZ, CONCEPTO: DOBLE PERCEPCION, CUENTA DE DEPOSITO: CUENTA UNICA DEL TESORO</t>
  </si>
  <si>
    <t>O14994390002</t>
  </si>
  <si>
    <t>O14994530002</t>
  </si>
  <si>
    <t>00099021001 DEPOSITO DE EFECTIVO, DEPOSITANTE: RI-6 CAMPOS MARCO ANTONIO VARGAS ROJAS, CONCEPTO: DEVOLUCION DE VIATICOS, CUENTA DE DEPOSITO: CUENTA UNICA DEL TESORO</t>
  </si>
  <si>
    <t>O14994550002</t>
  </si>
  <si>
    <t>00099021001 DEPOSITO DE EFECTIVO, DEPOSITANTE: CONDARCO VILA JUAN MANUEL, CONCEPTO: REVERSIÓN DEL 13% PARTIDA 22210 VIÁTICOS, CUENTA DE DEPOSITO: CUENTA UNICA DEL TESORO</t>
  </si>
  <si>
    <t>O14994560002</t>
  </si>
  <si>
    <t>00099021001 DEPOSITO DE EFECTIVO, DEPOSITANTE: JUAN DANIEL ESPINOZA CONDORI, CONCEPTO: REVERSIÓN DEL 13% PARTIDA 22210 VIÁTICOS, CUENTA DE DEPOSITO: CUENTA UNICA DEL TESORO</t>
  </si>
  <si>
    <t>O14994570002</t>
  </si>
  <si>
    <t>00099021001 DEPOSITO DE EFECTIVO, DEPOSITANTE: ISAAC CACERES CHAVEZ, CONCEPTO: RETENCIÓN DE LA PARTIDA 21300 SERV. BÁSICOS AGUA DEL RIAT - 30 ""MURILLO"" ABRIL, CUENTA DE DEPOSITO: CUENTA UNICA DEL TESORO</t>
  </si>
  <si>
    <t>O14994590002</t>
  </si>
  <si>
    <t>00099021001 DEPOSITO DE EFECTIVO, DEPOSITANTE: ISAAC E. CACERES CHAVEZ, CONCEPTO: RETENCIÓN ALLIMENTO PARA ANIMALES, MEDICAMENTOS Y MARISCALERIA DEL RIAT - 30 ""MURILLO"", CUENTA DE DEPOSITO: CUENTA UNICA DEL TESORO</t>
  </si>
  <si>
    <t>O14994780002</t>
  </si>
  <si>
    <t>00225024301 DEPOSITO DE EFECTIVO, DEPOSITANTE: SENASBA MARIA DEL CARMEN URIZAR RODRIGUEZ, CONCEPTO: DEVOLUCION SALDO FONDOS EN AVANCE - TALLER DE ARRANQUE POTOSI, CUENTA DE DEPOSITO: CUENTA UNICA DEL TESORO</t>
  </si>
  <si>
    <t>O14994960002</t>
  </si>
  <si>
    <t>O14995150002</t>
  </si>
  <si>
    <t>O14995160002</t>
  </si>
  <si>
    <t>00016011101 DEPOSITO DE EFECTIVO, DEPOSITANTE: MINISTERIO DE EDUCACION, CONCEPTO: DEVOLUCION A CUENTA RECURSOS PROPIOS, CUENTA DE DEPOSITO: CUENTA UNICA DEL TESORO</t>
  </si>
  <si>
    <t>O14995320002</t>
  </si>
  <si>
    <t>00099021001 DEPOSITO DE EFECTIVO, DEPOSITANTE: RIA-25"TOCOPILLA", CONCEPTO: DEVOLUCION DE VIATICOS EL 13%, CUENTA DE DEPOSITO: CUENTA UNICA DEL TESORO</t>
  </si>
  <si>
    <t>O14995330002</t>
  </si>
  <si>
    <t>00099021001 DEPOSITO DE EFECTIVO, DEPOSITANTE: RIA-25"TOCOPILLA", CONCEPTO: DEVOLUCION DE VIATICOS EL 13 %, CUENTA DE DEPOSITO: CUENTA UNICA DEL TESORO</t>
  </si>
  <si>
    <t>O14995390002</t>
  </si>
  <si>
    <t>00099021001 DEPOSITO DE EFECTIVO, DEPOSITANTE: ASFI-CARMEN PAOLA BEDREGAL PINTO, CONCEPTO: DEVOLUCION DE FONDOS "SABSA", CUENTA DE DEPOSITO: CUENTA UNICA DEL TESORO</t>
  </si>
  <si>
    <t>O14995580002</t>
  </si>
  <si>
    <t>00099021001 DEPOSITO DE EFECTIVO, DEPOSITANTE: SANTOS BASILIO FLORES ARCANI - SEDES LA PAZ, CONCEPTO: DEVOLUCIÓN DE HABERES MES DE MARZO 2017, CUENTA DE DEPOSITO: CUENTA UNICA DEL TESORO</t>
  </si>
  <si>
    <t>O14995620002</t>
  </si>
  <si>
    <t>00099021001 DEPOSITO DE EFECTIVO, DEPOSITANTE: ALBERTO SOLIZ VALDEZ, CONCEPTO: PERCEPCION DOBLE, CUENTA DE DEPOSITO: CUENTA UNICA DEL TESORO</t>
  </si>
  <si>
    <t>O14995890002</t>
  </si>
  <si>
    <t>00526012001 DEPOSITO DE EFECTIVO, DEPOSITANTE: BOLIVIA TV. GABRIEL D. MOLINA PEREZ, CONCEPTO: DEVOLUCION FONDOS EN AVANCE, CUENTA DE DEPOSITO: CUENTA UNICA DEL TESORO</t>
  </si>
  <si>
    <t>O14996310002</t>
  </si>
  <si>
    <t>00206012001 DEPOSITO DE EFECTIVO, DEPOSITANTE: INE, CONCEPTO: DEP POR VENTA, LA PAZ, FECHA 05/05/2017, CUENTA DE DEPOSITO: CUENTA UNICA DEL TESORO</t>
  </si>
  <si>
    <t>B14997720002</t>
  </si>
  <si>
    <t>00212072002 DEP.DE CHEQ.AJENOS,RET.DE CAM.,CONCEPTO: APORTES VOLUNTARIOS COMUNIDAD LA VICTORIA INRA - TARIJA,DEP.: INRA - TARIJA , PROCEDENCIA: BANCO UNION S.A., CHEQUE: 4460, FECHA DE EMISION:03/05/2017</t>
  </si>
  <si>
    <t>B14997740002</t>
  </si>
  <si>
    <t>00212072001 DEP.DE CHEQ.AJENOS,RET.DE CAM.,CONCEPTO: REPOSICIÓN CHALECO MICAELA MUY INRA - TARIJA,DEP.: MICAELA MUR , PROCEDENCIA: BANCO UNION S.A., CHEQUE: 4461, FECHA DE EMISION:03/05/2017</t>
  </si>
  <si>
    <t>B14998070002</t>
  </si>
  <si>
    <t>00099021001 DEP.DE CHEQ.AJENOS,RET.DE CAM.,CONCEPTO: ORDOÑEZ MURILLO VDA DE ORTEGA PAULINA,DEP.: BANCO UNION S.A. , PROCEDENCIA: BANCO UNION S.A., CHEQUE: 148254, FECHA DE EMISION:09/05/2017</t>
  </si>
  <si>
    <t>B14998080002</t>
  </si>
  <si>
    <t>00099021001 DEP.DE CHEQ.AJENOS,RET.DE CAM.,CONCEPTO: ARIZACA CORDOVA JUAN CARLOS,DEP.: BANCO UNION S.A. , PROCEDENCIA: BANCO UNION S.A., CHEQUE: 148255, FECHA DE EMISION:09/05/2017</t>
  </si>
  <si>
    <t>B14998090002</t>
  </si>
  <si>
    <t>00099021001 DEP.DE CHEQ.AJENOS,RET.DE CAM.,CONCEPTO: DEVOLUCION PASAJES AEREOS NO UTILIZADOS EL 2014 DEL EX-MIN TRANSPARENCIA,DEP.: MJTI , PROCEDENCIA: BANCO UNION S.A., CHEQUE: 53, FECHA DE EMISION:05/05/2017</t>
  </si>
  <si>
    <t>B14998100002</t>
  </si>
  <si>
    <t>00099021001 DEP.DE CHEQ.AJENOS,RET.DE CAM.,CONCEPTO: CECILIA FERRUFINO SERRANO,DEP.: BANCO UNION S.A. , PROCEDENCIA: BANCO UNION S.A., CHEQUE: 148253, FECHA DE EMISION:09/05/2017</t>
  </si>
  <si>
    <t>B14998110002</t>
  </si>
  <si>
    <t>00099021001 DEP.DE CHEQ.AJENOS,RET.DE CAM.,CONCEPTO: DEP. CAJA PETROLERA DE SALUD-INCAPACIDAD TEMPORAL DEL EX MIN TRANSPARENCIA,DEP.: MJTI , PROCEDENCIA: BANCO UNION S.A., CHEQUE: 54, FECHA DE EMISION:05/05/2017</t>
  </si>
  <si>
    <t>B14998150002</t>
  </si>
  <si>
    <t>00086011105 DEP.DE CHEQ.AJENOS,RET.DE CAM.,CONCEPTO: DEPÓSITO DE LA VENTA NACIONAL 9NA DE FIBRA DE VICUÑA,DEP.: ASOCIACIÓN NACIONAL DE MANEJADORES DE VICUÑA , PROCEDENCIA: BANCO DE CREDITO DE BOLIVIA S.A., CHEQUE: 337, FECHA DE EMISION:08/05/2017</t>
  </si>
  <si>
    <t>B14998160002</t>
  </si>
  <si>
    <t>00254014101 DEP.DE CHEQ.AJENOS,RET.DE CAM.,CONCEPTO: TRANSFERENCIA DE RECURSOS MUNICIPIO DE ESCOMA,DEP.: INSTITUTO DEL SEGURO AGRARIO , PROCEDENCIA: BANCO UNION S.A., CHEQUE: 1121, FECHA DE EMISION:02/05/2017</t>
  </si>
  <si>
    <t>B14998180002</t>
  </si>
  <si>
    <t>00254014101 DEP.DE CHEQ.AJENOS,RET.DE CAM.,CONCEPTO: TRANSFERENCIA DE RECURSOS DEL MUNICIPIO DE VILLA AZURDUY,DEP.: INSTITUTO DEL SEGURO AGRARIO , PROCEDENCIA: BANCO UNION S.A., CHEQUE: 1122, FECHA DE EMISION:04/05/2017</t>
  </si>
  <si>
    <t>B14998190002</t>
  </si>
  <si>
    <t>00254014101 DEP.DE CHEQ.AJENOS,RET.DE CAM.,CONCEPTO: TRANSFERENCIA DE RECURSOS DEL MUNICIPIO DE ICLA,DEP.: INSTITUTO DEL SEGURO AGRARIO , PROCEDENCIA: BANCO UNION S.A., CHEQUE: 1123, FECHA DE EMISION:04/05/2017</t>
  </si>
  <si>
    <t>B14998210002</t>
  </si>
  <si>
    <t>00254014101 DEP.DE CHEQ.AJENOS,RET.DE CAM.,CONCEPTO: TRANSFERENCIA DE RECURSOS DEL MUNICIPIO DE CHOQUECOTA,DEP.: INSTITUTO DEL SEGURO AGRARIO , PROCEDENCIA: BANCO UNION S.A., CHEQUE: 1124, FECHA DE EMISION:08/05/2017</t>
  </si>
  <si>
    <t>B14998220002</t>
  </si>
  <si>
    <t>00254014101 DEP.DE CHEQ.AJENOS,RET.DE CAM.,CONCEPTO: TRANSFERENCIA DE RECURSOS DEL MUNICIPIO DE TARATA,DEP.: INSTITUTO DEL SEGURO AGRARIO , PROCEDENCIA: BANCO UNION S.A., CHEQUE: 1125, FECHA DE EMISION:08/05/2017</t>
  </si>
  <si>
    <t>B14998290002</t>
  </si>
  <si>
    <t>00099021001 DEP.DE CHEQ.AJENOS,RET.DE CAM.,CONCEPTO: DEVOLUCIÓN DE PASAJES AÉREOS,DEP.: MINISTERIO DE EDUCACIÓN , PROCEDENCIA: BANCO UNION S.A., CHEQUE: 20827, FECHA DE EMISION:08/05/2017</t>
  </si>
  <si>
    <t>B14998710002</t>
  </si>
  <si>
    <t>00020011102 DEP.DE CHEQ.AJENOS,RET.DE CAM.,CONCEPTO: TRANSFERENCIA RECURSOS PAGO HABERES ABR-MAY-JUN/17 REINTEGRO ENE A ABR/17 PERSONAL MINDEF-IGM-RIBB,DEP.: MINISTERIO DE DEFENSA , PROCEDENCIA: BANCO UNION S.A., CHEQUE: 15243, FECHA DE EMISION:09/05/2017</t>
  </si>
  <si>
    <t>B14998900002</t>
  </si>
  <si>
    <t>00222018014 DEP.DE CHEQ.AJENOS,RET.DE CAM.,CONCEPTO: DEP.,DEP.: TESORERIA - INIAF , PROCEDENCIA: BANCO UNION S.A., CHEQUE: 1051, FECHA DE EMISION:08/05/2017</t>
  </si>
  <si>
    <t>B14999010002</t>
  </si>
  <si>
    <t>00099021001 DEP.DE CHEQ.AJENOS,RET.DE CAM.,CONCEPTO: DEP POR RECUPERACIÓN DE RECURSOS PAGADOS EN DEMASÍA,DEP.: INE , PROCEDENCIA: BANCO UNION S.A., CHEQUE: 4216, FECHA DE EMISION:08/05/2017</t>
  </si>
  <si>
    <t>B14999050002</t>
  </si>
  <si>
    <t>00290012001 DEP.DE CHEQ.AJENOS,RET.DE CAM.,CONCEPTO: DESCUENTO A CONSULTORES POR MULTAS,ATRASOS Y OTROS C-31 SIP N° 66,DEP.: SERVICIO DE IMPUESTOS NACIONALES , PROCEDENCIA: BANCO UNION S.A., CHEQUE: 4402, FECHA DE EMISION:27/04/2017</t>
  </si>
  <si>
    <t>B14999090002</t>
  </si>
  <si>
    <t>00290012001 DEP.DE CHEQ.AJENOS,RET.DE CAM.,CONCEPTO: DEP. EFECTUADO POR MULTAS Y ATRASOS GESTION 2017,DEP.: SERVICIO DE IMPUESTOS NACIONALES , PROCEDENCIA: BANCO UNION S.A., CHEQUE: 4404, FECHA DE EMISION:28/04/2017</t>
  </si>
  <si>
    <t>O14997390002</t>
  </si>
  <si>
    <t>00133012001 DEPOSITO DE EFECTIVO, DEPOSITANTE: LOTERIA NACIONAL DE B Y S, CONCEPTO: M.E.L. SALDO SORTEO "MINI LOTERIA", CUENTA DE DEPOSITO: CUENTA UNICA DEL TESORO</t>
  </si>
  <si>
    <t>O14997890002</t>
  </si>
  <si>
    <t>00526012001 DEPOSITO DE EFECTIVO, DEPOSITANTE: HILARIO QUISPE PILLCO - BOLIVIA TV, CONCEPTO: DEVOLUCIÓN POR CONCEPTO DE FONDOS EN AVANCE, CUENTA DE DEPOSITO: CUENTA UNICA DEL TESORO</t>
  </si>
  <si>
    <t>O14997930002</t>
  </si>
  <si>
    <t>00020011103 DEPOSITO DE EFECTIVO, DEPOSITANTE: INSTITUTO GEOGRAFICO MILITAR, CONCEPTO: REVERSION, CUENTA DE DEPOSITO: CUENTA UNICA DEL TESORO</t>
  </si>
  <si>
    <t>O14998000002</t>
  </si>
  <si>
    <t>00099021001 DEPOSITO DE EFECTIVO, DEPOSITANTE: ADAN RENE CUSICANQUI ROCHA CI. 2049944 LP, CONCEPTO: DEVOLUCION DE HABERES 2017/3, CUENTA DE DEPOSITO: CUENTA UNICA DEL TESORO</t>
  </si>
  <si>
    <t>O14998030002</t>
  </si>
  <si>
    <t>00099021001 DEPOSITO DE EFECTIVO, DEPOSITANTE: ADAN RENE CUSICANQUI ROCHA CI. 2049944 LP, CONCEPTO: DEVOLUCION DE HABERES 2017/2, CUENTA DE DEPOSITO: CUENTA UNICA DEL TESORO</t>
  </si>
  <si>
    <t>O14998140002</t>
  </si>
  <si>
    <t>00526012001 DEPOSITO DE EFECTIVO, DEPOSITANTE: BOLIVIA TV-JESUS HENRY VILLCA MADENI, CONCEPTO: DEVOLUCION DE VIATICOS Y PASAJES, CUENTA DE DEPOSITO: CUENTA UNICA DEL TESORO</t>
  </si>
  <si>
    <t>O14998230002</t>
  </si>
  <si>
    <t>00526012001 DEPOSITO DE EFECTIVO, DEPOSITANTE: HEBER MICHEL OÑA - BOLIVIA TV, CONCEPTO: DEVOLUCIÓN DE PASAJES, CUENTA DE DEPOSITO: CUENTA UNICA DEL TESORO</t>
  </si>
  <si>
    <t>O14998240002</t>
  </si>
  <si>
    <t>00526012001 DEPOSITO DE EFECTIVO, DEPOSITANTE: SOFIA CHAMBI RODRIGUES - BOLIVIA TV, CONCEPTO: DEVOLUCIÓN DE PASAJES, CUENTA DE DEPOSITO: CUENTA UNICA DEL TESORO</t>
  </si>
  <si>
    <t>O14998260002</t>
  </si>
  <si>
    <t>00526012001 DEPOSITO DE EFECTIVO, DEPOSITANTE: HEBER MICHEL OÑA - BOLIVIA TV, CONCEPTO: DEVOLUCIÓN DE VIÁTICOS, CUENTA DE DEPOSITO: CUENTA UNICA DEL TESORO</t>
  </si>
  <si>
    <t>O14998270002</t>
  </si>
  <si>
    <t>00526012001 DEPOSITO DE EFECTIVO, DEPOSITANTE: SOFIA CHAMBI RODRIGUES - BOLIVIA TV, CONCEPTO: DEVOLUCIÓN DE VIÁTICOS, CUENTA DE DEPOSITO: CUENTA UNICA DEL TESORO</t>
  </si>
  <si>
    <t>O14998330002</t>
  </si>
  <si>
    <t>O14998400002</t>
  </si>
  <si>
    <t>00046024204 DEPOSITO DE EFECTIVO, DEPOSITANTE: MINISTERIO DE SALUD, CONCEPTO: ,REVERSION SALDOS NO EJECUTADOS, CUENTA DE DEPOSITO: CUENTA UNICA DEL TESORO</t>
  </si>
  <si>
    <t>O14998530002</t>
  </si>
  <si>
    <t>00526012001 DEPOSITO DE EFECTIVO, DEPOSITANTE: JHONNY LLANOS PERALES, CONCEPTO: DEVOLUCIÓN SALDO COMBUSTIBLE FONDOS AVANCE, CUENTA DE DEPOSITO: CUENTA UNICA DEL TESORO</t>
  </si>
  <si>
    <t>O14998550002</t>
  </si>
  <si>
    <t>00526012001 DEPOSITO DE EFECTIVO, DEPOSITANTE: JHONNY LLANOS PERALES, CONCEPTO: DEVOLUCIÓN SALDO PASAJES, CUENTA DE DEPOSITO: CUENTA UNICA DEL TESORO</t>
  </si>
  <si>
    <t>O14998770002</t>
  </si>
  <si>
    <t>00526012001 DEPOSITO DE EFECTIVO, DEPOSITANTE: OCTAVIO GARCIA CONDORI BOLIVIA TV, CONCEPTO: DEVOLUCION DE VIATICOS, CUENTA DE DEPOSITO: CUENTA UNICA DEL TESORO</t>
  </si>
  <si>
    <t>O14998810002</t>
  </si>
  <si>
    <t>00591012001 DEPOSITO DE EFECTIVO, DEPOSITANTE: EMP ESTATAL DE TRANSP POR CABLE "MI TELEFERICO", CONCEPTO: PAGO DE SERVICIOS, CUENTA DE DEPOSITO: CUENTA UNICA DEL TESORO</t>
  </si>
  <si>
    <t>O14998830002</t>
  </si>
  <si>
    <t>00035031101 DEPOSITO DE EFECTIVO, DEPOSITANTE: MEFP - UCPP, CONCEPTO: INGRESO ADICIONAL PARQUEO VEHICULAR CORRESPONDIENTE A ABRIL 2017, CUENTA DE DEPOSITO: CUENTA UNICA DEL TESORO</t>
  </si>
  <si>
    <t>O14998870002</t>
  </si>
  <si>
    <t>00222012001 DEPOSITO DE EFECTIVO, DEPOSITANTE: MIGUEL MOREIRA, CONCEPTO: DEVOLUCION DE FONDOS, CUENTA DE DEPOSITO: CUENTA UNICA DEL TESORO</t>
  </si>
  <si>
    <t>O14998920002</t>
  </si>
  <si>
    <t>00046058003 DEPOSITO DE EFECTIVO, DEPOSITANTE: MATEO JARRO MAMANI, CONCEPTO: DEVOLUCION DE SALDO, CUENTA DE DEPOSITO: CUENTA UNICA DEL TESORO</t>
  </si>
  <si>
    <t>O14998930002</t>
  </si>
  <si>
    <t>00046058003 DEPOSITO DE EFECTIVO, DEPOSITANTE: VICKY AGUILAR, CONCEPTO: DEVOLUCION DE SALDO, CUENTA DE DEPOSITO: CUENTA UNICA DEL TESORO</t>
  </si>
  <si>
    <t>O14998950002</t>
  </si>
  <si>
    <t>00099021001 DEPOSITO DE EFECTIVO, DEPOSITANTE: GASTON FLOR LOPEZ, CONCEPTO: DOBLE PERCEPCION, CUENTA DE DEPOSITO: CUENTA UNICA DEL TESORO</t>
  </si>
  <si>
    <t>O14998980002</t>
  </si>
  <si>
    <t>00526012001 DEPOSITO DE EFECTIVO, DEPOSITANTE: DANIEL TICONA MAMANI BOLIVIA TV, CONCEPTO: DEVOLUCION DE PASAJES, CUENTA DE DEPOSITO: CUENTA UNICA DEL TESORO</t>
  </si>
  <si>
    <t>O14998990002</t>
  </si>
  <si>
    <t>00526012001 DEPOSITO DE EFECTIVO, DEPOSITANTE: DANIEL TICONA MAMANI BOLIVIA TV, CONCEPTO: DEVOLUCION DE VIATICOS, CUENTA DE DEPOSITO: CUENTA UNICA DEL TESORO</t>
  </si>
  <si>
    <t>O14999000002</t>
  </si>
  <si>
    <t>00526012001 DEPOSITO DE EFECTIVO, DEPOSITANTE: FORTUNATO ALIAGA AGUILAR BOLIVIA TV, CONCEPTO: DEVOLUCION DE PASAJE, CUENTA DE DEPOSITO: CUENTA UNICA DEL TESORO</t>
  </si>
  <si>
    <t>O14999020002</t>
  </si>
  <si>
    <t>00206012001 DEPOSITO DE EFECTIVO, DEPOSITANTE: INE, CONCEPTO: DEP POR VENTA LA PAZ FECHA 08/05/2017, CUENTA DE DEPOSITO: CUENTA UNICA DEL TESORO</t>
  </si>
  <si>
    <t>O14999270002</t>
  </si>
  <si>
    <t>00099021001 DEPOSITO DE EFECTIVO, DEPOSITANTE: REMBERTO RODOLFO CATACORA LARREA, CONCEPTO: DEVOLUCION DE HABER INDEBIDO, CUENTA DE DEPOSITO: CUENTA UNICA DEL TESORO</t>
  </si>
  <si>
    <t>O14999280002</t>
  </si>
  <si>
    <t>00526012001 DEPOSITO DE EFECTIVO, DEPOSITANTE: BOLIVIA TV-RODRIGO ZACONETA, CONCEPTO: DEVOLUCION DE PASAJES, CUENTA DE DEPOSITO: CUENTA UNICA DEL TESORO</t>
  </si>
  <si>
    <t>O14999330002</t>
  </si>
  <si>
    <t>00526012001 DEPOSITO DE EFECTIVO, DEPOSITANTE: VICENTE LUIS CALVO ZEBALLOS, CONCEPTO: DEVOLUCION DE PASAJES, CUENTA DE DEPOSITO: CUENTA UNICA DEL TESORO</t>
  </si>
  <si>
    <t>O14999370002</t>
  </si>
  <si>
    <t>00526012001 DEPOSITO DE EFECTIVO, DEPOSITANTE: DANILO AVILES CONDE, CONCEPTO: DEVOLUCION DE PASAJES, CUENTA DE DEPOSITO: CUENTA UNICA DEL TESORO</t>
  </si>
  <si>
    <t>O14999390002</t>
  </si>
  <si>
    <t>00526012001 DEPOSITO DE EFECTIVO, DEPOSITANTE: BOLIVIA TV-RAUL ANGEL AYLLON ERASMO, CONCEPTO: DEVOLUCION DE PASAJES, CUENTA DE DEPOSITO: CUENTA UNICA DEL TESORO</t>
  </si>
  <si>
    <t>O14999400002</t>
  </si>
  <si>
    <t>00670012002 DEPOSITO DE EFECTIVO, DEPOSITANTE: ANTONIO COSTAS SITIC, CONCEPTO: DE VIATICOS A LA CIUDAD DE ORURO DEVOLUCION, CUENTA DE DEPOSITO: CUENTA UNICA DEL TESORO</t>
  </si>
  <si>
    <t>O14999420002</t>
  </si>
  <si>
    <t>00670012002 DEPOSITO DE EFECTIVO, DEPOSITANTE: FRANCISCO LLUSCO CABRERA, CONCEPTO: DE VIATICOS A LA CIUDAD DE ORURO DEVOLUCION, CUENTA DE DEPOSITO: CUENTA UNICA DEL TESORO</t>
  </si>
  <si>
    <t>O14999550002</t>
  </si>
  <si>
    <t>00526012001 DEPOSITO DE EFECTIVO, DEPOSITANTE: JOSE ERNESTO BELTRAN TAPIA, CONCEPTO: DEVOLUCION DE VIATICOS, CUENTA DE DEPOSITO: CUENTA UNICA DEL TESORO</t>
  </si>
  <si>
    <t>O14999620002</t>
  </si>
  <si>
    <t>00099021001 DEPOSITO DE EFECTIVO, DEPOSITANTE: PASTOR APAZA PACO, CONCEPTO: DOBLE PERCEPCION, CUENTA DE DEPOSITO: CUENTA UNICA DEL TESORO</t>
  </si>
  <si>
    <t>O14999670002</t>
  </si>
  <si>
    <t>00099021001 DEPOSITO DE EFECTIVO, DEPOSITANTE: GONZALO F. MAYTA CHURQUI, CONCEPTO: DEVOLUCION FONDOS EN AVANCE ABRIL 2017, CUENTA DE DEPOSITO: CUENTA UNICA DEL TESORO</t>
  </si>
  <si>
    <t>O14999730002</t>
  </si>
  <si>
    <t>00035011105 DEPOSITO DE EFECTIVO, DEPOSITANTE: JORGE ADALID FUENTES ENCINAS, CONCEPTO: DEVOLUCION DE PASAJES TERRESTRES NO UTILIZADOS, CUENTA DE DEPOSITO: CUENTA UNICA DEL TESORO</t>
  </si>
  <si>
    <t>O14999760002</t>
  </si>
  <si>
    <t>00526012001 DEPOSITO DE EFECTIVO, DEPOSITANTE: BOLIVIA TV - CASIMIRO HUANCA QUISPE, CONCEPTO: DEVOLUCION SALDO FONDO EN AVANCE, CUENTA DE DEPOSITO: CUENTA UNICA DEL TESORO</t>
  </si>
  <si>
    <t>O14999940002</t>
  </si>
  <si>
    <t>00526012001 DEPOSITO DE EFECTIVO, DEPOSITANTE: CARLOS VASQUEZ FERNANDEZ, CONCEPTO: DEVOLUCION DE VIATICOS, CUENTA DE DEPOSITO: CUENTA UNICA DEL TESORO</t>
  </si>
  <si>
    <t>O14999980002</t>
  </si>
  <si>
    <t>00046057005 DEPOSITO DE EFECTIVO, DEPOSITANTE: ROSMERY AJPI CALLE - MINISTERIO DE SALUD, CONCEPTO: DEVOLUCIÓN PAGO DE HABERES MES DE FEBRERO AL SUB COORDINADOR CIUDAD DE POTOSÍ, CUENTA DE DEPOSITO: CUENTA UNICA DEL TESORO</t>
  </si>
  <si>
    <t>O15000080002</t>
  </si>
  <si>
    <t>00046024204 DEPOSITO DE EFECTIVO, DEPOSITANTE: SEDES LA PAZ DENGUE NACIONAL, CONCEPTO: REVERSIÓN DE SALDOS NO EJECUTADOS DEL C-31 N°663 DE LA GESTIÓN 2013, CUENTA DE DEPOSITO: CUENTA UNICA DEL TESORO</t>
  </si>
  <si>
    <t>O15000180002</t>
  </si>
  <si>
    <t>00099021001 DEPOSITO DE EFECTIVO, DEPOSITANTE: RI-22 - MEJILLONES, CONCEPTO: PAGO POR CONCEPTO DE PAGO DE RETENCION DE AGUA POTABLE-SERVICIOS BASICOS, CUENTA DE DEPOSITO: CUENTA UNICA DEL TESORO</t>
  </si>
  <si>
    <t>O15000190002</t>
  </si>
  <si>
    <t>00099021001 DEPOSITO DE EFECTIVO, DEPOSITANTE: RI - 22 - MEJILLONES, CONCEPTO: PAGO POR CONCEPTO DE PAGO DE RETENCION DE AGUA POTABLE-SERVICIOS BASICOS, CUENTA DE DEPOSITO: CUENTA UNICA DEL TESORO</t>
  </si>
  <si>
    <t>O15000200002</t>
  </si>
  <si>
    <t>00099021001 DEPOSITO DE EFECTIVO, DEPOSITANTE: RI - 22-MEJILLONES, CONCEPTO: PAGO POR CONCEPTO DE PAGO DE RETENCION DE AGUA POTABLE-SERVICIOS BASICOS, CUENTA DE DEPOSITO: CUENTA UNICA DEL TESORO</t>
  </si>
  <si>
    <t>O15000270002</t>
  </si>
  <si>
    <t>00526012001 DEPOSITO DE EFECTIVO, DEPOSITANTE: BOLIVIA TV-RODRIGO GUIBARRA PARRADO, CONCEPTO: DEVOLUCION DE FONDOS EN AVANCE, CUENTA DE DEPOSITO: CUENTA UNICA DEL TESORO</t>
  </si>
  <si>
    <t>O15000620002</t>
  </si>
  <si>
    <t>00526012001 DEPOSITO DE EFECTIVO, DEPOSITANTE: BOLIVIA TV-ALDO MIRANDA GUTIERREZ, CONCEPTO: DEVOLUCION DE PASAJE, CUENTA DE DEPOSITO: CUENTA UNICA DEL TESORO</t>
  </si>
  <si>
    <t>O15000630002</t>
  </si>
  <si>
    <t>00526012001 DEPOSITO DE EFECTIVO, DEPOSITANTE: BOLIVIA TV-ALDO MIRANDA GUTIERREZ, CONCEPTO: DEVOLUCION DE VIATICOS, CUENTA DE DEPOSITO: CUENTA UNICA DEL TESORO</t>
  </si>
  <si>
    <t>O15000710002</t>
  </si>
  <si>
    <t>00099021001 DEPOSITO DE EFECTIVO, DEPOSITANTE: OSWALDO DAVID NINA CORRALES, CONCEPTO: DEVOLUCION DE VIATICOS POR EL VIAJE DE FECHA 21/04/2017 A LA DISTR SENAPE-ORURO, CUENTA DE DEPOSITO: CUENTA UNICA DEL TESORO</t>
  </si>
  <si>
    <t>O15000790002</t>
  </si>
  <si>
    <t>B15002070002</t>
  </si>
  <si>
    <t>00081011101 DEP.DE CHEQ.AJENOS,RET.DE CAM.,CONCEPTO: ACCION COACTIVA FISCAL CONTRA CLAUDE BESSE ARZE Y CARLA ANTONIA TOVAR ALCAZAR,DEP.: MIN. DE OBRAS PUBLICAS, SERVICIOS DE VIVIENDA , PROCEDENCIA: BANCO UNION S.A., CHEQUE: 8636, FECHA DE EMISION:13/04/2017</t>
  </si>
  <si>
    <t>B15002100002</t>
  </si>
  <si>
    <t>00099021001 DEP.DE CHEQ.AJENOS,RET.DE CAM.,CONCEPTO: REVERSIÓN DE SALDOS,DEP.: CAJA PETROLERA , PROCEDENCIA: BANCO UNION S.A., CHEQUE: 2674, FECHA DE EMISION:05/05/2017</t>
  </si>
  <si>
    <t>B15002540002</t>
  </si>
  <si>
    <t>00099021001 DEP.DE CHEQ.AJENOS,RET.DE CAM.,CONCEPTO: REVERSION NUA 27221490 Y 22074430,DEP.: SEGUROS PROVIDA S.A. , PROCEDENCIA: BANCO NACIONAL DE BOLIVIA S.A., CHEQUE: 4350245, FECHA DE EMISION:09/05/2017</t>
  </si>
  <si>
    <t>B15002950002</t>
  </si>
  <si>
    <t>00212032002 DEP.DE CHEQ.AJENOS,RET.DE CAM.,CONCEPTO: APORTES VOLUNTARIOS INRA-COCHABAMBA,DEP.: INRA-COCHABAMBA , PROCEDENCIA: BANCO UNION S.A., CHEQUE: 5737, FECHA DE EMISION:28/04/2017</t>
  </si>
  <si>
    <t>B15003090002</t>
  </si>
  <si>
    <t>00212042002 DEP.DE CHEQ.AJENOS,RET.DE CAM.,CONCEPTO: APORTES VOLUNTARIOS FEGABENI INRA-BENI,DEP.: INRA-BENI , PROCEDENCIA: BANCO UNION S.A., CHEQUE: 4518, FECHA DE EMISION:03/05/2017</t>
  </si>
  <si>
    <t>B15003170002</t>
  </si>
  <si>
    <t>00587012001 DEP.DE CHEQ.AJENOS,RET.DE CAM.,CONCEPTO: PAGO INCAPACIDAD TEMPORAL PERSONAL E.B.C. CORRESPONDIENTE MES MARZO 2017,DEP.: CAJA DE SALUD DE CAMINOS Y R.A. , PROCEDENCIA: BANCO UNION S.A., CHEQUE: 7660, FECHA DE EMISION:03/05/2017</t>
  </si>
  <si>
    <t>B15003180002</t>
  </si>
  <si>
    <t>00099021001 DEP.DE CHEQ.AJENOS,RET.DE CAM.,CONCEPTO: PAGO INCAPACIDAD TEMPORAL DEL PERSONAL ABC CORRESPONDIENTE MES MARZO 2017,DEP.: CAJA DE SALUD DE CAMINOS Y R.A. , PROCEDENCIA: BANCO UNION S.A., CHEQUE: 7647, FECHA DE EMISION:28/04/2017</t>
  </si>
  <si>
    <t>B15003230002</t>
  </si>
  <si>
    <t>00099021001 DEP.DE CHEQ.AJENOS,RET.DE CAM.,CONCEPTO: PAGO POR SUBSIDIO DE ENFERMEDAD CORRESPONDIENTE AL MES DE MARZO DE 2017,DEP.: CAJA DE SALUD DE LA BANCA PRIVADA , PROCEDENCIA: BANCO NACIONAL DE BOLIVIA S.A., CHEQUE: 6347866, FECHA DE EMISION:29/04/2017</t>
  </si>
  <si>
    <t>B15003240002</t>
  </si>
  <si>
    <t>00313012004 DEP.DE CHEQ.AJENOS,RET.DE CAM.,CONCEPTO: PAGO POR SUBSIDIO DE MATERNIDAD CORRESPONDIENTE AL MES DE MARZO DE 2017,DEP.: CAJA DE SALUD DE LA BANCA PRIVADA , PROCEDENCIA: BANCO NACIONAL DE BOLIVIA S.A., CHEQUE: 6347867, FECHA DE EMISION:29/04/2017</t>
  </si>
  <si>
    <t>B15003250002</t>
  </si>
  <si>
    <t>00291012005 DEP.DE CHEQ.AJENOS,RET.DE CAM.,CONCEPTO: PAGO SERVICIO PUBLICITARIO TRAMO AUTOPISTA LA PAZ-EL ALTO,DEP.: ENTEL S.A. , PROCEDENCIA: BANCO MERCANTIL SANTA CRUZ SA., CHEQUE: 203642, FECHA DE EMISION:08/05/2017</t>
  </si>
  <si>
    <t>O15002080002</t>
  </si>
  <si>
    <t>00133012001 DEPOSITO DE EFECTIVO, DEPOSITANTE: LOTERIA NACIONAL DE B.Y S., CONCEPTO: DEVOLUCION C-31 697 DE UN DIA DE VIATICOS, CUENTA DE DEPOSITO: CUENTA UNICA DEL TESORO</t>
  </si>
  <si>
    <t>O15002130002</t>
  </si>
  <si>
    <t>00099021001 DEPOSITO DE EFECTIVO, DEPOSITANTE: RUDECINDO MARISCAL CI. 4191866, CONCEPTO: DEVOLUCION DE FONDOS PARA VIATICOS, CUENTA DE DEPOSITO: CUENTA UNICA DEL TESORO</t>
  </si>
  <si>
    <t>O15002280002</t>
  </si>
  <si>
    <t>00099021001 DEPOSITO DE EFECTIVO, DEPOSITANTE: ASFI - RONALD GONZALES ROMERO, CONCEPTO: DEVOLUCIÓN DE VIÁTICOS, CUENTA DE DEPOSITO: CUENTA UNICA DEL TESORO</t>
  </si>
  <si>
    <t>O15002290002</t>
  </si>
  <si>
    <t>00099021001 DEPOSITO DE EFECTIVO, DEPOSITANTE: ASFI - RAFAEL ORIHUELA VILLARROEL, CONCEPTO: DEVOLUCIÓN DE VIÁTICOS, CUENTA DE DEPOSITO: CUENTA UNICA DEL TESORO</t>
  </si>
  <si>
    <t>O15002410002</t>
  </si>
  <si>
    <t>00594012001 DEPOSITO DE EFECTIVO, DEPOSITANTE: ASP-B WALTER PACHECO OROSCO, CONCEPTO: SALDO POR REFACCION PTO VILLETA, CUENTA DE DEPOSITO: CUENTA UNICA DEL TESORO</t>
  </si>
  <si>
    <t>O15002500002</t>
  </si>
  <si>
    <t>00099021001 DEPOSITO DE EFECTIVO, DEPOSITANTE: JOSE CARLOS ROMERO VERA, CONCEPTO: DEVOLUCION DEL SALDO DE PASAJES TERRESTRES, CUENTA DE DEPOSITO: CUENTA UNICA DEL TESORO</t>
  </si>
  <si>
    <t>O15002510002</t>
  </si>
  <si>
    <t>00099021001 DEPOSITO DE EFECTIVO, DEPOSITANTE: RICHARD GALO SILVA GUTIERREZ, CONCEPTO: DEVOLUCION DEL SALDO DE PASAJES TERRESTRES, CUENTA DE DEPOSITO: CUENTA UNICA DEL TESORO</t>
  </si>
  <si>
    <t>O15002750002</t>
  </si>
  <si>
    <t>00099021001 DEPOSITO DE EFECTIVO, DEPOSITANTE: PANFILO SEJAS SOTO, CONCEPTO: REVERSIÓN HABERES MES MARZO/17, CUENTA DE DEPOSITO: CUENTA UNICA DEL TESORO</t>
  </si>
  <si>
    <t>O15002880002</t>
  </si>
  <si>
    <t>00099021001 DEPOSITO DE EFECTIVO, DEPOSITANTE: SAUL APAZA CHAMBI CI. 3084972 OR., CONCEPTO: REVERSION POR PAGO DE VIATICOS GESTION 2010-2011, CUENTA DE DEPOSITO: CUENTA UNICA DEL TESORO</t>
  </si>
  <si>
    <t>O15002940002</t>
  </si>
  <si>
    <t>00016011101 DEPOSITO DE EFECTIVO, DEPOSITANTE: LUCY MONASTERIOS QUISPE, CONCEPTO: DEVOLUCION POR CARGO DE CUENTA DOCUMENTADA, CUENTA DE DEPOSITO: CUENTA UNICA DEL TESORO</t>
  </si>
  <si>
    <t>O15003290002</t>
  </si>
  <si>
    <t>00099021001 DEPOSITO DE EFECTIVO, DEPOSITANTE: BPE-II "CNL OSCAR MOSCOSO", CONCEPTO: POR RETENCION DEL 8 %, CUENTA DE DEPOSITO: CUENTA UNICA DEL TESORO</t>
  </si>
  <si>
    <t>O15003300002</t>
  </si>
  <si>
    <t>00020031101 DEPOSITO DE EFECTIVO, DEPOSITANTE: BPE-II "CNL OSCAR MOSCOSO", CONCEPTO: RETENCION 15,5 %, CUENTA DE DEPOSITO: CUENTA UNICA DEL TESORO</t>
  </si>
  <si>
    <t>O15003320002</t>
  </si>
  <si>
    <t>00234014202 DEPOSITO DE EFECTIVO, DEPOSITANTE: HERBERT CARLOS CHAVEZ FLORES, CONCEPTO: DEVOL DE PAGO DE FONDOS EN AVANCE NO EFECTUADO PREVENTIVO 446, CUENTA DE DEPOSITO: CUENTA UNICA DEL TESORO</t>
  </si>
  <si>
    <t>O15003330002</t>
  </si>
  <si>
    <t>00099021001 DEPOSITO DE EFECTIVO, DEPOSITANTE: EDGAR DENIS GIL PITA CI. 5756328 OR., CONCEPTO: PARA REVERSION, CUENTA DE DEPOSITO: CUENTA UNICA DEL TESORO</t>
  </si>
  <si>
    <t>O15003370002</t>
  </si>
  <si>
    <t>00099021001 DEPOSITO DE EFECTIVO, DEPOSITANTE: FANNY LOPEZ MIRANDA, CONCEPTO: REVERSION COMBUSTIBLE, CUENTA DE DEPOSITO: CUENTA UNICA DEL TESORO</t>
  </si>
  <si>
    <t>O15003380002</t>
  </si>
  <si>
    <t>00099021001 DEPOSITO DE EFECTIVO, DEPOSITANTE: EDY VLADIMIR HILARI APAZA, CONCEPTO: REVERSION PASAJES, CUENTA DE DEPOSITO: CUENTA UNICA DEL TESORO</t>
  </si>
  <si>
    <t>O15003520002</t>
  </si>
  <si>
    <t>00020011103 DEPOSITO DE EFECTIVO, DEPOSITANTE: REGISTRO INTERNACIONAL BOLIVIANO DE BUQUES, CONCEPTO: REVERSION GASTOS DE FUNCIONAMIENTO, CUENTA DE DEPOSITO: CUENTA UNICA DEL TESORO</t>
  </si>
  <si>
    <t>O15003610002</t>
  </si>
  <si>
    <t>00526012001 DEPOSITO DE EFECTIVO, DEPOSITANTE: REYNALDO BLANCO - BOLIVIA TV, CONCEPTO: DEVOLUCIÓN SALDO FONDO EN AVANCE, CUENTA DE DEPOSITO: CUENTA UNICA DEL TESORO</t>
  </si>
  <si>
    <t>O15003700002</t>
  </si>
  <si>
    <t>00526012001 DEPOSITO DE EFECTIVO, DEPOSITANTE: DAVID OSCAR LAURA MAMANI, CONCEPTO: DEVOLUCION FONDOS EN AVANCE BOLIVIA TV, CUENTA DE DEPOSITO: CUENTA UNICA DEL TESORO</t>
  </si>
  <si>
    <t>O15003710002</t>
  </si>
  <si>
    <t>00099021001 DEPOSITO DE EFECTIVO, DEPOSITANTE: ALEJANDRO YUJRA MENDOZA CI:356202 LP, CONCEPTO: DOBLE PERCEPCIÓN, CUENTA DE DEPOSITO: CUENTA UNICA DEL TESORO</t>
  </si>
  <si>
    <t>O15004020002</t>
  </si>
  <si>
    <t>00526012001 DEPOSITO DE EFECTIVO, DEPOSITANTE: BOLIVIA TV-REYNALDO MENDOZA CHUQUIMIA, CONCEPTO: DEVOLUCION DE PASAJES, CUENTA DE DEPOSITO: CUENTA UNICA DEL TESORO</t>
  </si>
  <si>
    <t>O15004910002</t>
  </si>
  <si>
    <t>00249012003 DEPOSITO DE EFECTIVO, DEPOSITANTE: INES AMALIA PEREZ QUISPE, CONCEPTO: SALDO REFRIGERIO, CUENTA DE DEPOSITO: CUENTA UNICA DEL TESORO</t>
  </si>
  <si>
    <t>B15006160002</t>
  </si>
  <si>
    <t>00086031107 DEP.DE CHEQ.AJENOS,RET.DE CAM.,CONCEPTO: DEP SERNAP FONDOS VICUÑA 9NA VENTA,DEP.: ACOFIV-BOLIVIA , PROCEDENCIA: BANCO DE CREDITO DE BOLIVIA S.A., CHEQUE: 338, FECHA DE EMISION:08/05/2017</t>
  </si>
  <si>
    <t>B15006650002</t>
  </si>
  <si>
    <t>00015011108 DEP.DE CHEQ.AJENOS,RET.DE CAM.,CONCEPTO: DEVOLUCION DE RECURSOS,DEP.: MIN. GOBIERNO , PROCEDENCIA: BANCO UNION S.A., CHEQUE: 50792, FECHA DE EMISION:09/05/2017</t>
  </si>
  <si>
    <t>B15006670002</t>
  </si>
  <si>
    <t>00015011108 DEP.DE CHEQ.AJENOS,RET.DE CAM.,CONCEPTO: DEVOLUCION DE RECURSOS,DEP.: MIN. GOBIERNO , PROCEDENCIA: BANCO UNION S.A., CHEQUE: 50789, FECHA DE EMISION:04/05/2017</t>
  </si>
  <si>
    <t>B15006690002</t>
  </si>
  <si>
    <t>00015011108 DEP.DE CHEQ.AJENOS,RET.DE CAM.,CONCEPTO: DEVOLUCION DE RECURSOS,DEP.: MIN. GOBIERNO , PROCEDENCIA: BANCO UNION S.A., CHEQUE: 50793, FECHA DE EMISION:09/05/2017</t>
  </si>
  <si>
    <t>B15006700002</t>
  </si>
  <si>
    <t>00015011108 DEP.DE CHEQ.AJENOS,RET.DE CAM.,CONCEPTO: DEVOLUCION DE RECURSOS,DEP.: MIN. GOBIERNO , PROCEDENCIA: BANCO UNION S.A., CHEQUE: 50791, FECHA DE EMISION:08/05/2017</t>
  </si>
  <si>
    <t>B15006720002</t>
  </si>
  <si>
    <t>00342012001 DEP.DE CHEQ.AJENOS,RET.DE CAM.,CONCEPTO: DEVOLUCION DE FONDOS GESTION 2016-VIATICOS,DEP.: A.E.V. REGIONAL SANTA CRUZ , PROCEDENCIA: BANCO UNION S.A., CHEQUE: 625, FECHA DE EMISION:04/05/2017</t>
  </si>
  <si>
    <t>B15006730002</t>
  </si>
  <si>
    <t>00342012001 DEP.DE CHEQ.AJENOS,RET.DE CAM.,CONCEPTO: DEVOLUCION DE FONDOS GESTION 2016 VIATICOS,DEP.: A.E.V. REGIONAL SANTA CRUZ , PROCEDENCIA: BANCO UNION S.A., CHEQUE: 624, FECHA DE EMISION:04/05/2017</t>
  </si>
  <si>
    <t>B15006890002</t>
  </si>
  <si>
    <t>00099021001 DEP.DE CHEQ.AJENOS,RET.DE CAM.,CONCEPTO: COMPENSACION MENSUAL DE COTIZACION,DEP.: FUTURO DE BOLIVIA S.A. AFP , PROCEDENCIA: BANCO DE CREDITO DE BOLIVIA S.A., CHEQUE: 48855, FECHA DE EMISION:11/05/2017</t>
  </si>
  <si>
    <t>B15006900002</t>
  </si>
  <si>
    <t>00099021001 DEP.DE CHEQ.AJENOS,RET.DE CAM.,CONCEPTO: FRACCION COMPLEMENTARIA MENSUAL,DEP.: FUTURO DE BOLIVIA S.A. AFP , PROCEDENCIA: BANCO DE CREDITO DE BOLIVIA S.A., CHEQUE: 48856, FECHA DE EMISION:11/05/2017</t>
  </si>
  <si>
    <t>B15007240002</t>
  </si>
  <si>
    <t>00099021001 DEP.DE CHEQ.AJENOS,RET.DE CAM.,CONCEPTO: DEV DE PASAJES NO UTILIZADOS GESTION 2015,DEP.: MINISTERIO DE DEPORTES , PROCEDENCIA: BANCO UNION S.A., CHEQUE: 1260, FECHA DE EMISION:08/05/2017</t>
  </si>
  <si>
    <t>O15005940002</t>
  </si>
  <si>
    <t>00133012001 DEPOSITO DE EFECTIVO, DEPOSITANTE: LOTERIA NACIONAL DE B Y S, CONCEPTO: DEVOLUCION C31 702 DE UN DIA DE VIATICO, CUENTA DE DEPOSITO: CUENTA UNICA DEL TESORO</t>
  </si>
  <si>
    <t>O15005960002</t>
  </si>
  <si>
    <t>00099021001 DEPOSITO DE EFECTIVO, DEPOSITANTE: SANIDAD OPERATIVA DEL EJERCITO CNL JUAN JALDIN A., CONCEPTO: DEVOLUCION EN LA PARTIDA MEDICAS SOCIALES Y SANITARIOS, CUENTA DE DEPOSITO: CUENTA UNICA DEL TESORO</t>
  </si>
  <si>
    <t>O15006080002</t>
  </si>
  <si>
    <t>00070011102 DEPOSITO DE EFECTIVO, DEPOSITANTE: ARMANDO RAMIRO VIAÑA ARMILO - MIN. DE TRABAJO, CONCEPTO: DEVOLUCION DE SOBRANTE, CUENTA DE DEPOSITO: CUENTA UNICA DEL TESORO</t>
  </si>
  <si>
    <t>O15006090002</t>
  </si>
  <si>
    <t>00594012001 DEPOSITO DE EFECTIVO, DEPOSITANTE: LUIS FERNANDO ROMERO CHAVEZ, CONCEPTO: DEVOLUCION PAGO AGUINALDO EN DEMASIA A ASPB, CUENTA DE DEPOSITO: CUENTA UNICA DEL TESORO</t>
  </si>
  <si>
    <t>O15006860002</t>
  </si>
  <si>
    <t>00015011107 DEPOSITO DE EFECTIVO, DEPOSITANTE: PASCUAL RAMIRO LLANOS AJHUACHO, CONCEPTO: DEVOLUCION DE FONDOS EN AVANCE, CUENTA DE DEPOSITO: CUENTA UNICA DEL TESORO</t>
  </si>
  <si>
    <t>O15007050002</t>
  </si>
  <si>
    <t>00526012001 DEPOSITO DE EFECTIVO, DEPOSITANTE: BOLIVIA TV- DANAHIRA DELGADILLO ARISPE, CONCEPTO: DEVOLUCION SUELDO, CUENTA DE DEPOSITO: CUENTA UNICA DEL TESORO</t>
  </si>
  <si>
    <t>O15007170002</t>
  </si>
  <si>
    <t>00099021001 DEPOSITO DE EFECTIVO, DEPOSITANTE: AGUSTIN DIAZ SUAREZ, CONCEPTO: DOBLE PERCEPCION, CUENTA DE DEPOSITO: CUENTA UNICA DEL TESORO</t>
  </si>
  <si>
    <t>O15007360002</t>
  </si>
  <si>
    <t>00099021001 DEPOSITO DE EFECTIVO, DEPOSITANTE: JORGE A. TOPA CHIRINO, CONCEPTO: REVERSION PASAJE, CUENTA DE DEPOSITO: CUENTA UNICA DEL TESORO</t>
  </si>
  <si>
    <t>O15007400002</t>
  </si>
  <si>
    <t>00099021001 DEPOSITO DE EFECTIVO, DEPOSITANTE: MARY SUSAN QUISPE TICONA, CONCEPTO: DEVOLUCION DE SALARIO, CUENTA DE DEPOSITO: CUENTA UNICA DEL TESORO</t>
  </si>
  <si>
    <t>O15007470002</t>
  </si>
  <si>
    <t>00099021001 DEPOSITO DE EFECTIVO, DEPOSITANTE: BAT. ECO.- I "DR. MARTIN CARDENAS", CONCEPTO: REVERSION COMBUSTIBLE, CUENTA DE DEPOSITO: CUENTA UNICA DEL TESORO</t>
  </si>
  <si>
    <t>O15007560002</t>
  </si>
  <si>
    <t>00293014201 DEPOSITO DE EFECTIVO, DEPOSITANTE: GLORIA PINTO IRUSTA, CONCEPTO: DEVOLUCION DE VIATICOS POR PAGO EN EXCESO, CUENTA DE DEPOSITO: CUENTA UNICA DEL TESORO</t>
  </si>
  <si>
    <t>O15007670002</t>
  </si>
  <si>
    <t>00526012001 DEPOSITO DE EFECTIVO, DEPOSITANTE: CESAR GOMEZ CONDORI-BOLIVIA TV, CONCEPTO: DEVOLUCION DE VIATICOS, CUENTA DE DEPOSITO: CUENTA UNICA DEL TESORO</t>
  </si>
  <si>
    <t>O15007680002</t>
  </si>
  <si>
    <t>00526012001 DEPOSITO DE EFECTIVO, DEPOSITANTE: CESAR GOMEZ CONDORI-BOLIVIA TV, CONCEPTO: DEVOLUCION DE FONDOS EN AVANCE, CUENTA DE DEPOSITO: CUENTA UNICA DEL TESORO</t>
  </si>
  <si>
    <t>O15007690002</t>
  </si>
  <si>
    <t>00293014201 DEPOSITO DE EFECTIVO, DEPOSITANTE: OVIDIO BLANCO LARICO, CONCEPTO: DEVOLUCION DE VIATICOS A LA CIUDAD DE SANTA CRUZ, CUENTA DE DEPOSITO: CUENTA UNICA DEL TESORO</t>
  </si>
  <si>
    <t>O15007710002</t>
  </si>
  <si>
    <t>00099021001 DEPOSITO DE EFECTIVO, DEPOSITANTE: SIMON RAMIRO CORONEL TAPIA-VICEPRESIDENCIA, CONCEPTO: REVERSION AL PREVENTIVO # 386 POR CONCEPTO DEVOLUCION DE VIATICOS, CUENTA DE DEPOSITO: CUENTA UNICA DEL TESORO</t>
  </si>
  <si>
    <t>O15007800002</t>
  </si>
  <si>
    <t>00099021001 DEPOSITO DE EFECTIVO, DEPOSITANTE: ROSEMARY HUANCA GUARACHI, CONCEPTO: DEVOLUCION DE VIATICOS DE UN DIA, CUENTA DE DEPOSITO: CUENTA UNICA DEL TESORO</t>
  </si>
  <si>
    <t>O15007890002</t>
  </si>
  <si>
    <t>00099021001 DEPOSITO DE EFECTIVO, DEPOSITANTE: RONALD GUTIERREZ QUISPE, CONCEPTO: DEVOLUCION DE PASAJES, CUENTA DE DEPOSITO: CUENTA UNICA DEL TESORO</t>
  </si>
  <si>
    <t>O15007910002</t>
  </si>
  <si>
    <t>00099021001 DEPOSITO DE EFECTIVO, DEPOSITANTE: ROGER ROJAS ZAMBRANA, CONCEPTO: DEVOLUCION DE VIATICOS, CUENTA DE DEPOSITO: CUENTA UNICA DEL TESORO</t>
  </si>
  <si>
    <t>O15007980002</t>
  </si>
  <si>
    <t>O15008030002</t>
  </si>
  <si>
    <t>00099021001 DEPOSITO DE EFECTIVO, DEPOSITANTE: LINE HOUSE SERVICES SRL, CONCEPTO: DEVOLUCION MULTA Y MONTO EN DEMASIA DE LA ATT DICIEMBRE 2016, CUENTA DE DEPOSITO: CUENTA UNICA DEL TESORO</t>
  </si>
  <si>
    <t>O15008050002</t>
  </si>
  <si>
    <t>00099021001 DEPOSITO DE EFECTIVO, DEPOSITANTE: HUGO EDUARDO SAENZ GARCIA-MIN DE DEPORTES, CONCEPTO: DEVOL SALDO DE FONDOS EN AVANCE DEL PROGRAMA DE ADMINISTRACION MANEJO DE AREAS, CUENTA DE DEPOSITO: CUENTA UNICA DEL TESORO</t>
  </si>
  <si>
    <t>O15008150002</t>
  </si>
  <si>
    <t>00099021001 DEPOSITO DE EFECTIVO, DEPOSITANTE: EDSON BORIS RIOS GONZALES, CONCEPTO: DEVOLUCION DE FONDOS ASIGNADOS, CUENTA DE DEPOSITO: CUENTA UNICA DEL TESORO</t>
  </si>
  <si>
    <t>O15008440002</t>
  </si>
  <si>
    <t>00099021001 DEPOSITO DE EFECTIVO, DEPOSITANTE: RI - 26 " AZURDUY ", CONCEPTO: RETENCION DE IMPUESTOS IUE-IT POR CONSUMO DE AGUA CORRESPONDIENTE AL MES DE MARZO, CUENTA DE DEPOSITO: CUENTA UNICA DEL TESORO</t>
  </si>
  <si>
    <t>O15008450002</t>
  </si>
  <si>
    <t>00099021001 DEPOSITO DE EFECTIVO, DEPOSITANTE: RI - 26 " AZURDUY ", CONCEPTO: RETENCION DE IMPUESTOS IUE-IT POR CONSUMO DE AGUA CORRESPONDIENTE AL MES DE FEBRERO, CUENTA DE DEPOSITO: CUENTA UNICA DEL TESORO</t>
  </si>
  <si>
    <t>O15008610002</t>
  </si>
  <si>
    <t>00070011102 DEPOSITO DE EFECTIVO, DEPOSITANTE: JORGE CRISTHIAN SIACARA COLQUE, CONCEPTO: DEVOLUCION SALDO NO EJECUTADO POR GASTOS JUDICIALES, CUENTA DE DEPOSITO: CUENTA UNICA DEL TESORO</t>
  </si>
  <si>
    <t>O15008750002</t>
  </si>
  <si>
    <t>00099021001 DEPOSITO DE EFECTIVO, DEPOSITANTE: VICTORIA MARIA MAMANI RAMIREZ, CONCEPTO: POR SUPUESTA PERCEPCION INDEBIDA A LA GESTION 2012, CUENTA DE DEPOSITO: CUENTA UNICA DEL TESORO</t>
  </si>
  <si>
    <t>O15008870002</t>
  </si>
  <si>
    <t>00287102001 DEPOSITO DE EFECTIVO, DEPOSITANTE: CARLOS AGRAMONT FPS-DPTAL LA PAZ, CONCEPTO: DEVOLUCION DE REPOSICION FACTURA 37221 DE PREVENTIVO # 1827 DE 29/12/16, CUENTA DE DEPOSITO: CUENTA UNICA DEL TESORO</t>
  </si>
  <si>
    <t>O15008900002</t>
  </si>
  <si>
    <t>00287102001 DEPOSITO DE EFECTIVO, DEPOSITANTE: CARLOS AGRAMONT FPS-DPTAL LA PAZ, CONCEPTO: DEVOLUCION DE REPOSICION DE FACTURA # 19175 DE PREVENTIVO # 1827 DE 29/12/16, CUENTA DE DEPOSITO: CUENTA UNICA DEL TESORO</t>
  </si>
  <si>
    <t>O15008910002</t>
  </si>
  <si>
    <t>00206012001 DEPOSITO DE EFECTIVO, DEPOSITANTE: INE, CONCEPTO: DEP. POR VENTA, LA PAZ, FECHA 10/05/2017, CUENTA DE DEPOSITO: CUENTA UNICA DEL TESORO</t>
  </si>
  <si>
    <t>B15009920002</t>
  </si>
  <si>
    <t>00587012006 DEP.DE CHEQ.AJENOS,RET.DE CAM.,CONCEPTO: PAGO PLANILLA DE AVANCE N° 5 OBRA PISCINA OLIMPICA,DEP.: GOBIERNO AUTONOMO DEPARTAMENTAL TARIJA , PROCEDENCIA: BANCO UNION S.A., CHEQUE: 961, FECHA DE EMISION:11/05/2017</t>
  </si>
  <si>
    <t>B15009940002</t>
  </si>
  <si>
    <t>00587012006 DEP.DE CHEQ.AJENOS,RET.DE CAM.,CONCEPTO: PAGO PLANILLA DE AVANCE N° 6 OBRA PISCINA OLIMPICA,DEP.: GOBIERNO AUTONOMO DEPARTAMENTAL TARIJA , PROCEDENCIA: BANCO UNION S.A., CHEQUE: 962, FECHA DE EMISION:11/05/2017</t>
  </si>
  <si>
    <t>B15010200002</t>
  </si>
  <si>
    <t>00035031101 DEP.DE CHEQ.AJENOS,RET.DE CAM.,CONCEPTO: ALQUILER DE SILLAS, PANELERÍA Y ENLACE ONLINE EVENTO ENCUENTRO DE TABULADORES,DEP.: MEFP - UCPP , PROCEDENCIA: BANCO UNION S.A., CHEQUE: 967, FECHA DE EMISION:09/05/2017</t>
  </si>
  <si>
    <t>B15010230002</t>
  </si>
  <si>
    <t>00035031101 DEP.DE CHEQ.AJENOS,RET.DE CAM.,CONCEPTO: ARRIENDO AUDITORIO ILLIMANI PARA CONFERENCIA REVOLUCIÓN FINANCIERA,DEP.: MEFP - UCPP , PROCEDENCIA: BANCO UNION S.A., CHEQUE: 965, FECHA DE EMISION:09/05/2017</t>
  </si>
  <si>
    <t>B15010240002</t>
  </si>
  <si>
    <t>00035031101 DEP.DE CHEQ.AJENOS,RET.DE CAM.,CONCEPTO: ARRIENDO BLOQUE ROJO PARA RETIRO TABULADOR 2017 REALIZADO 17 Y 18 DE ABRIL,DEP.: MEFP - UCPP , PROCEDENCIA: BANCO UNION S.A., CHEQUE: 966, FECHA DE EMISION:09/05/2017</t>
  </si>
  <si>
    <t>B15010700002</t>
  </si>
  <si>
    <t>00099021001 DEP.DE CHEQ.AJENOS,RET.DE CAM.,CONCEPTO: CIERRE DE CARGO S/G CPTE Nª 257/2016 DE IVON ACOSTA VASQUEZ POR PAGO DE SERVICIOS BASICOS,DEP.: MINISTERIO DE GOBIERNO-UELICN , PROCEDENCIA: BANCO UNION S.A., CHEQUE: 7529, FECHA DE EMISION:09/05/2017</t>
  </si>
  <si>
    <t>B15010810002</t>
  </si>
  <si>
    <t>00099021001 DEP.DE CHEQ.AJENOS,RET.DE CAM.,CONCEPTO: REVERSION DE FONDOS POR DESEMBOLSO ERRONEO,DEP.: SERNAP-TUNARI , PROCEDENCIA: BANCO UNION S.A., CHEQUE: 339, FECHA DE EMISION:27/04/2017</t>
  </si>
  <si>
    <t>B15011040002</t>
  </si>
  <si>
    <t>00046021108 DEP.DE CHEQ.AJENOS,RET.DE CAM.,CONCEPTO: PAGO DE SALARIOS,DEP.: MINISTERIO DE SALUD , PROCEDENCIA: BANCO UNION S.A., CHEQUE: 2519, FECHA DE EMISION:09/05/2017</t>
  </si>
  <si>
    <t>O15010050002</t>
  </si>
  <si>
    <t>00099021001 DEPOSITO DE EFECTIVO, DEPOSITANTE: ESCUELA MILITAR DE EQUITACION DEL EJERCITO, CONCEPTO: REVERSION COMBUSTIBLE MARZO/17 EMEE CORRESPONDIENTE AL MES DE MARZO/17, CUENTA DE DEPOSITO: CUENTA UNICA DEL TESORO</t>
  </si>
  <si>
    <t>O15010400002</t>
  </si>
  <si>
    <t>00099021001 DEPOSITO DE EFECTIVO, DEPOSITANTE: ROBIN GUARAYO HUANCA, CONCEPTO: DEVOLUCION DE VIATICOS, CUENTA DE DEPOSITO: CUENTA UNICA DEL TESORO</t>
  </si>
  <si>
    <t>O15010510002</t>
  </si>
  <si>
    <t>00099021001 DEPOSITO DE EFECTIVO, DEPOSITANTE: WALTER DOMINGO GUTIERREZ SEA, CONCEPTO: DEVOLUCION DE PASAJES NO UTILIZADOS, CUENTA DE DEPOSITO: CUENTA UNICA DEL TESORO</t>
  </si>
  <si>
    <t>O15010550002</t>
  </si>
  <si>
    <t>00099021001 DEPOSITO DE EFECTIVO, DEPOSITANTE: MARTHA SARA GIRON MESA, CONCEPTO: DEVOLUCIÓN DE HABERES DEL MES DE ABRIL 2017, CUENTA DE DEPOSITO: CUENTA UNICA DEL TESORO</t>
  </si>
  <si>
    <t>O15010670002</t>
  </si>
  <si>
    <t>00086018043 DEPOSITO DE EFECTIVO, DEPOSITANTE: GERARDO PEREZ SAAVEDRA, CONCEPTO: DEVOLUCION DE MONTO SOBRANTE TALLER, CUENTA DE DEPOSITO: CUENTA UNICA DEL TESORO</t>
  </si>
  <si>
    <t>O15010800002</t>
  </si>
  <si>
    <t>O15010830002</t>
  </si>
  <si>
    <t>00070011102 DEPOSITO DE EFECTIVO, DEPOSITANTE: ROLANDO G. GOMEZ MAMANI, CONCEPTO: DEVOLUCION POR CONCEPTO DE FONDOS EN AVANCE, CUENTA DE DEPOSITO: CUENTA UNICA DEL TESORO</t>
  </si>
  <si>
    <t>O15010860002</t>
  </si>
  <si>
    <t>00526012001 DEPOSITO DE EFECTIVO, DEPOSITANTE: CESAR CAMILO MAMANI CACERES BTV, CONCEPTO: DEVOLUCION FONDOS DE AVANCE, CUENTA DE DEPOSITO: CUENTA UNICA DEL TESORO</t>
  </si>
  <si>
    <t>O15010970002</t>
  </si>
  <si>
    <t>00526012001 DEPOSITO DE EFECTIVO, DEPOSITANTE: RAUL ROMERO - BOLIVIA TV, CONCEPTO: DEVOLUCIÓN VIÁTICOS VIAJE ORURO - POTOSÍ, CUENTA DE DEPOSITO: CUENTA UNICA DEL TESORO</t>
  </si>
  <si>
    <t>O15010980002</t>
  </si>
  <si>
    <t>00526012001 DEPOSITO DE EFECTIVO, DEPOSITANTE: RAÚL ROMERO - BOLIVIA TV, CONCEPTO: DEVOLUCIÓN VIÁTICOS VIAJE VILLA TUNARI, CUENTA DE DEPOSITO: CUENTA UNICA DEL TESORO</t>
  </si>
  <si>
    <t>O15010990002</t>
  </si>
  <si>
    <t>00046024204 DEPOSITO DE EFECTIVO, DEPOSITANTE: GLADYS CRESPO DE OBLEAS, CONCEPTO: REVERSION DE SALDO, CUENTA DE DEPOSITO: CUENTA UNICA DEL TESORO</t>
  </si>
  <si>
    <t>O15011050002</t>
  </si>
  <si>
    <t>00046024204 DEPOSITO DE EFECTIVO, DEPOSITANTE: MINISTERIO DE SALUD, CONCEPTO: REVERSION DE FONDOS ( SALDO REFRIGERIO ), CUENTA DE DEPOSITO: CUENTA UNICA DEL TESORO</t>
  </si>
  <si>
    <t>O15011150002</t>
  </si>
  <si>
    <t>00099021001 DEPOSITO DE EFECTIVO, DEPOSITANTE: MIN.DE DEPORTES-EDSON GUIDO MORALES ROLLANO, CONCEPTO: DEV. SALDOS NO EJECUTADOS CURSO NACIONAL DE CAPACITACION DEPORTIVA, CUENTA DE DEPOSITO: CUENTA UNICA DEL TESORO</t>
  </si>
  <si>
    <t>O15011160002</t>
  </si>
  <si>
    <t>00099021001 DEPOSITO DE EFECTIVO, DEPOSITANTE: BPE - II ""CNL. OSCAR MOSCOSO"", CONCEPTO: POR RETENCIÓN DEL 8%, CUENTA DE DEPOSITO: CUENTA UNICA DEL TESORO</t>
  </si>
  <si>
    <t>O15011170002</t>
  </si>
  <si>
    <t>00593019201 DEPOSITO DE EFECTIVO, DEPOSITANTE: EMPRESA ESTATAL YACANA, CONCEPTO: DEVOLUCION DE RECURSOS AL DEVENGADO Nª 3, CUENTA DE DEPOSITO: CUENTA UNICA DEL TESORO</t>
  </si>
  <si>
    <t>O15011270002</t>
  </si>
  <si>
    <t>00099021001 DEPOSITO DE EFECTIVO, DEPOSITANTE: BPE-II "CNL. OSCAR MOSCOSO", CONCEPTO: POR RETENCION DEL 8 %, CUENTA DE DEPOSITO: CUENTA UNICA DEL TESORO</t>
  </si>
  <si>
    <t>O15011330002</t>
  </si>
  <si>
    <t>00099021001 DEPOSITO DE EFECTIVO, DEPOSITANTE: ASFI-FABIO STRAUSS QUINTELA, CONCEPTO: DEVOLUCION DE FONDOS "SABSA", CUENTA DE DEPOSITO: CUENTA UNICA DEL TESORO</t>
  </si>
  <si>
    <t>O15011340002</t>
  </si>
  <si>
    <t>00373024101 DEPOSITO DE EFECTIVO, DEPOSITANTE: CARLOS CORDERO CESPEDES, CONCEPTO: DEVOLUCIÓN A PREVENTIVO 329, CUENTA DE DEPOSITO: CUENTA UNICA DEL TESORO</t>
  </si>
  <si>
    <t>O15011620002</t>
  </si>
  <si>
    <t>00099021001 DEPOSITO DE EFECTIVO, DEPOSITANTE: RODOLFO VIOREL CABRERA, CONCEPTO: DEVOLUCION DE RECURSOS POR EXCESO DE CONSUMO TELEFONIA CEL-DICIEMBRE 2016, CUENTA DE DEPOSITO: CUENTA UNICA DEL TESORO</t>
  </si>
  <si>
    <t>O15011690002</t>
  </si>
  <si>
    <t>00099021001 DEPOSITO DE EFECTIVO, DEPOSITANTE: RC-10 "MERCADO", CONCEPTO: DEVOLUCION PASAJES OSCAR FLORES CAHUAYA, CUENTA DE DEPOSITO: CUENTA UNICA DEL TESORO</t>
  </si>
  <si>
    <t>O15011850002</t>
  </si>
  <si>
    <t>00526012001 DEPOSITO DE EFECTIVO, DEPOSITANTE: WILDER RAMIRO CHAVEZ, CONCEPTO: DEVOLUCIÓN PASAJES INTERDEPARTAMENTAL (LP - ORURO), CUENTA DE DEPOSITO: CUENTA UNICA DEL TESORO</t>
  </si>
  <si>
    <t>O15011890002</t>
  </si>
  <si>
    <t>00526012001 DEPOSITO DE EFECTIVO, DEPOSITANTE: KARLA MARIBEL CANAVIRI GOMEZ - BOLIVIA TV, CONCEPTO: DEVOLUCIÓN, CUENTA DE DEPOSITO: CUENTA UNICA DEL TESORO</t>
  </si>
  <si>
    <t>O15012080002</t>
  </si>
  <si>
    <t>00046058003 DEPOSITO DE EFECTIVO, DEPOSITANTE: KAREN FLORES BERRIOS, CONCEPTO: DEVOLUCIÓN DE SALDO, CUENTA DE DEPOSITO: CUENTA UNICA DEL TESORO</t>
  </si>
  <si>
    <t>O15012150002</t>
  </si>
  <si>
    <t>00212012001 DEPOSITO DE EFECTIVO, DEPOSITANTE: GRACIELA RAMIREZ ALCON, CONCEPTO: CONCEPTO DE REPOSICIÓN DE CREDENCIAL, CUENTA DE DEPOSITO: CUENTA UNICA DEL TESORO</t>
  </si>
  <si>
    <t>O15012170002</t>
  </si>
  <si>
    <t>00041044201 DEPOSITO DE EFECTIVO, DEPOSITANTE: PRO BOLIVIA MIN. DE DES. PRODUC. Y ECONOM. PLUR, CONCEPTO: SALDO DEL TALLER A MAESTROS Y ESTUDIANTES DE LA NORMAL, CUENTA DE DEPOSITO: CUENTA UNICA DEL TESORO</t>
  </si>
  <si>
    <t>O15012260002</t>
  </si>
  <si>
    <t>00099021001 DEPOSITO DE EFECTIVO, DEPOSITANTE: BPE-V. "CNL-JULIO SANJINEZ GOITIA", CONCEPTO: RETENCION POR ADQUISICION ALIMENTOS MARISCALERIA, CUENTA DE DEPOSITO: CUENTA UNICA DEL TESORO</t>
  </si>
  <si>
    <t>O15012280002</t>
  </si>
  <si>
    <t>00099021001 DEPOSITO DE EFECTIVO, DEPOSITANTE: BENITO QUISPE MOJICA, CONCEPTO: DEVOLUCION DE VIATICOS, CUENTA DE DEPOSITO: CUENTA UNICA DEL TESORO</t>
  </si>
  <si>
    <t>O15012290002</t>
  </si>
  <si>
    <t>00670012002 DEPOSITO DE EFECTIVO, DEPOSITANTE: DARIO CRISPIN LUNA ALANOCA, CONCEPTO: DEVOLUCION 1 DIA DE VIATICO, CUENTA DE DEPOSITO: CUENTA UNICA DEL TESORO</t>
  </si>
  <si>
    <t>O15012390002</t>
  </si>
  <si>
    <t>00099021001 DEPOSITO DE EFECTIVO, DEPOSITANTE: RCM-5 "LANZA", CONCEPTO: REVERSION POR ADQUISICION DE PRODUCTOS, CUENTA DE DEPOSITO: CUENTA UNICA DEL TESORO</t>
  </si>
  <si>
    <t>O15012420002</t>
  </si>
  <si>
    <t>00526012001 DEPOSITO DE EFECTIVO, DEPOSITANTE: REYNALDO BLANCO G. - BOLIVIA TV, CONCEPTO: DEVOLUCIÓN DE SALDO PASAJES, CUENTA DE DEPOSITO: CUENTA UNICA DEL TESORO</t>
  </si>
  <si>
    <t>O15012430002</t>
  </si>
  <si>
    <t>00099021001 DEPOSITO DE EFECTIVO, DEPOSITANTE: EDDY OMAR QUISPE CASAS, CONCEPTO: DEVOLUCIÓN DE VIÁTICOS, CUENTA DE DEPOSITO: CUENTA UNICA DEL TESORO</t>
  </si>
  <si>
    <t>O15012450002</t>
  </si>
  <si>
    <t>00526012001 DEPOSITO DE EFECTIVO, DEPOSITANTE: ANTENOR LUIS CERRUTO MEDINA - BOLIVIA TV, CONCEPTO: DEVOLUCIÓN VIÁTICOS, CUENTA DE DEPOSITO: CUENTA UNICA DEL TESORO</t>
  </si>
  <si>
    <t>O15012490002</t>
  </si>
  <si>
    <t>00206012001 DEPOSITO DE EFECTIVO, DEPOSITANTE: INE, CONCEPTO: DEP POR VENTA, LA PAZ, FECHA 11/05/2017, CUENTA DE DEPOSITO: CUENTA UNICA DEL TESORO</t>
  </si>
  <si>
    <t>O15013050002</t>
  </si>
  <si>
    <t>00099021001 DEPOSITO DE EFECTIVO, DEPOSITANTE: HUGO EDUARDO SAENZ GARCIA MIN DE DEPORTES, CONCEPTO: DEV SALDO DE FONDOS EN AVANCE DEL PROG DE ADM. MANEJO DE AREAS,CENTROS DEP Y ORG DE EVENTOS DEP., CUENTA DE DEPOSITO: CUENTA UNICA DEL TESORO</t>
  </si>
  <si>
    <t>B15014360002</t>
  </si>
  <si>
    <t>00578012002 DEP.DE CHEQ.AJENOS,RET.DE CAM.,CONCEPTO: REVERSION,DEP.: BOLIVIANA DE AVIACION , PROCEDENCIA: BANCO UNION S.A., CHEQUE: 2008, FECHA DE EMISION:10/05/2017</t>
  </si>
  <si>
    <t>B15014570002</t>
  </si>
  <si>
    <t>00099024113 DEP.DE CHEQ.AJENOS,RET.DE CAM.,CONCEPTO: DEV. RECURSOS NO EJECUTADOS PROGRAMA BOLIVIA CAMBIA,DEP.: GOB AUTONOMO MUNICIPAL DE JESUS DE MACHACA , PROCEDENCIA: BANCO UNION S.A., CHEQUE: 970, FECHA DE EMISION:12/05/2017</t>
  </si>
  <si>
    <t>B15014680002</t>
  </si>
  <si>
    <t>00660012006 DEP.DE CHEQ.AJENOS,RET.DE CAM.,CONCEPTO: A OTROS INGRESOS POR CONCEPTO DEPÓSITOS NO IDENTIFICADOS GESTIÓN 2013,DEP.: ORG. JUD DAF DISTRITO STA CRUZ , PROCEDENCIA: BANCO UNION S.A., CHEQUE: 3734, FECHA DE EMISION:11/05/2017</t>
  </si>
  <si>
    <t>B15014690002</t>
  </si>
  <si>
    <t>00099021001 DEP.DE CHEQ.AJENOS,RET.DE CAM.,CONCEPTO: LOPEZ LOPEZ LUIS ALBERTO,DEP.: BANCO UNION S.A. , PROCEDENCIA: BANCO UNION S.A., CHEQUE: 148260, FECHA DE EMISION:15/05/2017</t>
  </si>
  <si>
    <t>B15014700002</t>
  </si>
  <si>
    <t>00660012006 DEP.DE CHEQ.AJENOS,RET.DE CAM.,CONCEPTO: A OTROS INGRESOS POR CONCEPTO DE SERVICIOS PAGADOS Y NO PRESTADO GESTIÓN 2016,DEP.: ORG JUD DAF STA CRUZ , PROCEDENCIA: BANCO UNION S.A., CHEQUE: 3736, FECHA DE EMISION:11/05/2017</t>
  </si>
  <si>
    <t>B15014710002</t>
  </si>
  <si>
    <t>00099021001 DEP.DE CHEQ.AJENOS,RET.DE CAM.,CONCEPTO: VERONICA ESTELA OROSCO VILLARRUBIA,DEP.: BANCO UNION S.A. , PROCEDENCIA: BANCO UNION S.A., CHEQUE: 148259, FECHA DE EMISION:15/05/2017</t>
  </si>
  <si>
    <t>B15014720002</t>
  </si>
  <si>
    <t>00099021001 DEP.DE CHEQ.AJENOS,RET.DE CAM.,CONCEPTO: CALVI LOBATON CARMEN CELIDA,DEP.: BANCO UNION S.A. , PROCEDENCIA: BANCO UNION S.A., CHEQUE: 148262, FECHA DE EMISION:15/05/2017</t>
  </si>
  <si>
    <t>B15015080002</t>
  </si>
  <si>
    <t>00099021001 DEP.DE CHEQ.AJENOS,RET.DE CAM.,CONCEPTO: REEMBOLSO SUBSIDIO INCAPACIDAD TEMPORAL CSBP,DEP.: CONTRALORIA GENERAL DEL ESTADO , PROCEDENCIA: BANCO NACIONAL DE BOLIVIA S.A., CHEQUE: 6066365, FECHA DE EMISION:17/04/2017</t>
  </si>
  <si>
    <t>B15015330002</t>
  </si>
  <si>
    <t>00086031101 DEP.DE CHEQ.AJENOS,RET.DE CAM.,CONCEPTO: PAGO DE SINIESTRO,DEP.: LA BOLIVIANA CIACRUZ DE SEGUROS Y REASEGUROS SA , PROCEDENCIA: BANCO DE CREDITO DE BOLIVIA S.A., CHEQUE: 84305, FECHA DE EMISION:18/04/2017</t>
  </si>
  <si>
    <t>B15015340002</t>
  </si>
  <si>
    <t>00086031101 DEP.DE CHEQ.AJENOS,RET.DE CAM.,CONCEPTO: PAGO DE SINIESTRO,DEP.: LA BOLIVIANA CIACRUZ DE SEGUROS Y REASEGUROS SA , PROCEDENCIA: BANCO DE CREDITO DE BOLIVIA S.A., CHEQUE: 84306, FECHA DE EMISION:18/04/2017</t>
  </si>
  <si>
    <t>O15014200002</t>
  </si>
  <si>
    <t>00249018003 DEPOSITO DE EFECTIVO, DEPOSITANTE: VICTOR ALVAREZ, CONCEPTO: DEVOLUCION DE SALDO, CUENTA DE DEPOSITO: CUENTA UNICA DEL TESORO</t>
  </si>
  <si>
    <t>O15014230002</t>
  </si>
  <si>
    <t>00046104203 DEPOSITO DE EFECTIVO, DEPOSITANTE: SAFCI - MI SALUD, CONCEPTO: REVERSION, CUENTA DE DEPOSITO: CUENTA UNICA DEL TESORO</t>
  </si>
  <si>
    <t>O15014840002</t>
  </si>
  <si>
    <t>00099021001 DEPOSITO DE EFECTIVO, DEPOSITANTE: ABEL GERSON ROJAS PEÑALOZA, CONCEPTO: DEVOLUCION MEFP, CUENTA DE DEPOSITO: CUENTA UNICA DEL TESORO</t>
  </si>
  <si>
    <t>O15014870002</t>
  </si>
  <si>
    <t>00099021001 DEPOSITO DE EFECTIVO, DEPOSITANTE: ALVARO TORREZ VILLARROEL, CONCEPTO: DEVOLUCION MEFP, CUENTA DE DEPOSITO: CUENTA UNICA DEL TESORO</t>
  </si>
  <si>
    <t>O15014890002</t>
  </si>
  <si>
    <t>00099021001 DEPOSITO DE EFECTIVO, DEPOSITANTE: HUANCA CHAMBI PAMELA JHANET, CONCEPTO: DEVOLUCION REFRIGERIO MARZO/2017, CUENTA DE DEPOSITO: CUENTA UNICA DEL TESORO</t>
  </si>
  <si>
    <t>O15014910002</t>
  </si>
  <si>
    <t>00099021001 DEPOSITO DE EFECTIVO, DEPOSITANTE: RAMOS MALDONADO MONICA, CONCEPTO: DEVOLUCION REFRIGERIO MARZO/2017, CUENTA DE DEPOSITO: CUENTA UNICA DEL TESORO</t>
  </si>
  <si>
    <t>O15014950002</t>
  </si>
  <si>
    <t>00041031107 DEPOSITO DE EFECTIVO, DEPOSITANTE: JEAN CARLO GALLARDO CHOQUE, CONCEPTO: DEVOLUCION DE VIATICOS, CUENTA DE DEPOSITO: CUENTA UNICA DEL TESORO</t>
  </si>
  <si>
    <t>O15015000002</t>
  </si>
  <si>
    <t>00099021001 DEPOSITO DE EFECTIVO, DEPOSITANTE: WILLAMS DAVILA SALCEDO, CONCEPTO: DOBLE PERCEPCION, CUENTA DE DEPOSITO: CUENTA UNICA DEL TESORO</t>
  </si>
  <si>
    <t>O15015060002</t>
  </si>
  <si>
    <t>00099021001 DEPOSITO DE EFECTIVO, DEPOSITANTE: RA-5 "VERGARA", CONCEPTO: RETENCION DEL AGUA DEL MES DE ABRIL/2017 RA-5 "VERGARA", CUENTA DE DEPOSITO: CUENTA UNICA DEL TESORO</t>
  </si>
  <si>
    <t>O15015110002</t>
  </si>
  <si>
    <t>00041044201 DEPOSITO DE EFECTIVO, DEPOSITANTE: PROBOLIVIA MIN DE DESARR PROD Y ECONOMIA PLURAL, CONCEPTO: SALDO FONDO EN AVANCE : APOYO A LA ELABORACION DE SPOT PUBLICITARIO, CUENTA DE DEPOSITO: CUENTA UNICA DEL TESORO</t>
  </si>
  <si>
    <t>O15015680002</t>
  </si>
  <si>
    <t>00099021001 DEPOSITO DE EFECTIVO, DEPOSITANTE: IRENE BALLADARES VELASQUEZ, CONCEPTO: DEVOLUCION AL SENASIR (COACTIVO SOCIAL), CUENTA DE DEPOSITO: CUENTA UNICA DEL TESORO</t>
  </si>
  <si>
    <t>O15015780002</t>
  </si>
  <si>
    <t>00526012001 DEPOSITO DE EFECTIVO, DEPOSITANTE: RONALD DANNY QUENALLATA PAYE, CONCEPTO: DEVOLUCION DE FONDOS EN AVANCE, CUENTA DE DEPOSITO: CUENTA UNICA DEL TESORO</t>
  </si>
  <si>
    <t>O15015790002</t>
  </si>
  <si>
    <t>00593019201 DEPOSITO DE EFECTIVO, DEPOSITANTE: EMPRESA ESTATAL YACANA, CONCEPTO: DEVOLUCION DE RECURSOS AL DEVENGADO N° 3, CUENTA DE DEPOSITO: CUENTA UNICA DEL TESORO</t>
  </si>
  <si>
    <t>O15015970002</t>
  </si>
  <si>
    <t>00047081101 DEPOSITO DE EFECTIVO, DEPOSITANTE: NADIA PAOLA VARGAS MELGAR, CONCEPTO: DEVOLUCION DE VIATICOS, CUENTA DE DEPOSITO: CUENTA UNICA DEL TESORO</t>
  </si>
  <si>
    <t>O15016010002</t>
  </si>
  <si>
    <t>00099021001 DEPOSITO DE EFECTIVO, DEPOSITANTE: EDGAR Z. MAMANI VASQUEZ, CONCEPTO: RETENCION POR RECIBO DE CAMBIO DE DESTINO, CUENTA DE DEPOSITO: CUENTA UNICA DEL TESORO</t>
  </si>
  <si>
    <t>O15016400002</t>
  </si>
  <si>
    <t>00099021001 DEPOSITO DE EFECTIVO, DEPOSITANTE: GUIDO HERLAN MEDRANO GUTIERREZ, CONCEPTO: REVERSIÓN SIGMA POR CONCEPTO DE PASAJES, CUENTA DE DEPOSITO: CUENTA UNICA DEL TESORO</t>
  </si>
  <si>
    <t>O15016640002</t>
  </si>
  <si>
    <t>00099021001 DEPOSITO DE EFECTIVO, DEPOSITANTE: ALEXANDER RODRIGO REQUE ROJAS, CONCEPTO: DEVOLUCIÓN VIÁTICOS, CUENTA DE DEPOSITO: CUENTA UNICA DEL TESORO</t>
  </si>
  <si>
    <t>O15016650002</t>
  </si>
  <si>
    <t>00099021001 DEPOSITO DE EFECTIVO, DEPOSITANTE: WILSON LUPA BERNAL, CONCEPTO: DEVOLUCIÓN DE VIÁTICOS, CUENTA DE DEPOSITO: CUENTA UNICA DEL TESORO</t>
  </si>
  <si>
    <t>O15016670002</t>
  </si>
  <si>
    <t>00099021001 DEPOSITO DE EFECTIVO, DEPOSITANTE: VLADIMIR LUPA SALAMANCA, CONCEPTO: DEVOLUCIÓN DE VIÁTICOS, CUENTA DE DEPOSITO: CUENTA UNICA DEL TESORO</t>
  </si>
  <si>
    <t>O15016690002</t>
  </si>
  <si>
    <t>00099021001 DEPOSITO DE EFECTIVO, DEPOSITANTE: ARIEL RICARDO SEJAS IBAÑEZ, CONCEPTO: DEVOLUCIÓN DE VIÁTICOS, CUENTA DE DEPOSITO: CUENTA UNICA DEL TESORO</t>
  </si>
  <si>
    <t>O15016700002</t>
  </si>
  <si>
    <t>00099021001 DEPOSITO DE EFECTIVO, DEPOSITANTE: JORGE RAFAEL URBANO GONZALES, CONCEPTO: DEVOLUCIÓN DE VIÁTICOS, CUENTA DE DEPOSITO: CUENTA UNICA DEL TESORO</t>
  </si>
  <si>
    <t>O15016710002</t>
  </si>
  <si>
    <t>00526012001 DEPOSITO DE EFECTIVO, DEPOSITANTE: FREDDY ESPRELLA ROJAS - BOLIVIA TV, CONCEPTO: DEVOLUCIÓN DE PASAJES Y VIÁTICOS, CUENTA DE DEPOSITO: CUENTA UNICA DEL TESORO</t>
  </si>
  <si>
    <t>O15016780002</t>
  </si>
  <si>
    <t>00046058003 DEPOSITO DE EFECTIVO, DEPOSITANTE: RUTH SONIA NAO COPANA, CONCEPTO: DEVOLUCION DE SALDO, CUENTA DE DEPOSITO: CUENTA UNICA DEL TESORO</t>
  </si>
  <si>
    <t>O15016800002</t>
  </si>
  <si>
    <t>00046058003 DEPOSITO DE EFECTIVO, DEPOSITANTE: KAREN FLORES BERRIOS, CONCEPTO: DEVOLUCION DE SALDO, CUENTA DE DEPOSITO: CUENTA UNICA DEL TESORO</t>
  </si>
  <si>
    <t>O15016820002</t>
  </si>
  <si>
    <t>O15016830002</t>
  </si>
  <si>
    <t>00099021001 DEPOSITO DE EFECTIVO, DEPOSITANTE: CARLSON WAGONLIT TRAVEL, CONCEPTO: DEVOLUCION POR CUENTAS POR COBRAR 2013, CUENTA DE DEPOSITO: CUENTA UNICA DEL TESORO</t>
  </si>
  <si>
    <t>O15016890002</t>
  </si>
  <si>
    <t>00099021001 DEPOSITO DE EFECTIVO, DEPOSITANTE: SBTTE ART. JESUS ALEJANDRO DELGADILLO CESPEDEZ, CONCEPTO: DEVOLUCION DE VIATICOS, CUENTA DE DEPOSITO: CUENTA UNICA DEL TESORO</t>
  </si>
  <si>
    <t>O15016900002</t>
  </si>
  <si>
    <t>00099021001 DEPOSITO DE EFECTIVO, DEPOSITANTE: SBTTE CAB.FAVIO OMAR CHOQUE QUISPE C.I. 7058337 LP, CONCEPTO: DEVOLUCION DE VIATICOS, CUENTA DE DEPOSITO: CUENTA UNICA DEL TESORO</t>
  </si>
  <si>
    <t>O15016980002</t>
  </si>
  <si>
    <t>00526012001 DEPOSITO DE EFECTIVO, DEPOSITANTE: BOLIVIA TV - HILARIO QUISPE PILLCO, CONCEPTO: DEVOLUCION POR FONDO EN AVANCE, CUENTA DE DEPOSITO: CUENTA UNICA DEL TESORO</t>
  </si>
  <si>
    <t>O15017090002</t>
  </si>
  <si>
    <t>00290012001 DEPOSITO DE EFECTIVO, DEPOSITANTE: JOEL CRISTHIAN CHOQUE RODRIGUEZ CI 6846368, CONCEPTO: TASA AEROPORTUARIA, CUENTA DE DEPOSITO: CUENTA UNICA DEL TESORO</t>
  </si>
  <si>
    <t>B15018470002</t>
  </si>
  <si>
    <t>00099021001 DEP.DE CHEQ.AJENOS,RET.DE CAM.,CONCEPTO: DEVOLUCION DE BAJAS MEDICAS POR INCAPACIDAD TEMPORAL,DEP.: MINISTERIO DE SALUD , PROCEDENCIA: BANCO UNION S.A., CHEQUE: 22379, FECHA DE EMISION:02/05/2017</t>
  </si>
  <si>
    <t>B15018490002</t>
  </si>
  <si>
    <t>00046021109 DEP.DE CHEQ.AJENOS,RET.DE CAM.,CONCEPTO: DEVOLUCION DE BAJAS MEDICAS POR INCAPACIDAD TEMPORAL,DEP.: MINISTERIO DE SALUD , PROCEDENCIA: BANCO UNION S.A., CHEQUE: 22380, FECHA DE EMISION:02/05/2017</t>
  </si>
  <si>
    <t>B15018500002</t>
  </si>
  <si>
    <t>00046024204 DEP.DE CHEQ.AJENOS,RET.DE CAM.,CONCEPTO: DEVOLUCION DE BAJAS MEDICAS POR INCAPACIDAD TEMPORAL,DEP.: MINISTERIO DE SALUD , PROCEDENCIA: BANCO UNION S.A., CHEQUE: 22381, FECHA DE EMISION:02/05/2017</t>
  </si>
  <si>
    <t>B15018680002</t>
  </si>
  <si>
    <t>00099021001 DEP.DE CHEQ.AJENOS,RET.DE CAM.,CONCEPTO: DEVOLUCION DE PASAJES NO UTILIZADO GESTION 2016,DEP.: BOLIVIANA DE AVIACION , PROCEDENCIA: BANCO UNION S.A., CHEQUE: 7559, FECHA DE EMISION:26/04/2017</t>
  </si>
  <si>
    <t>B15018780002</t>
  </si>
  <si>
    <t>00010011101 DEP.DE CHEQ.AJENOS,RET.DE CAM.,CONCEPTO: REEMBOLSO POR SUBSIDIO DE INCAPACIDAD TEMPORAL,DEP.: CAJA BANCARIA ESTATAL DE SALUD , PROCEDENCIA: BANCO UNION S.A., CHEQUE: 22151, FECHA DE EMISION:18/04/2017</t>
  </si>
  <si>
    <t>B15018930002</t>
  </si>
  <si>
    <t>00660122001 DEP.DE CHEQ.AJENOS,RET.DE CAM.,CONCEPTO: RECUPERACION POR EXCEDENTE DE TELEFONO Y VIATICO GESTION 2017 Y CTA X COBRAR DE HENRY HERRERA H.,DEP.: ORG JUD DAF STA CRUZ , PROCEDENCIA: BANCO UNION S.A., CHEQUE: 3737, FECHA DE EMISION:12/05/2017</t>
  </si>
  <si>
    <t>B15018940002</t>
  </si>
  <si>
    <t>00660012006 DEP.DE CHEQ.AJENOS,RET.DE CAM.,CONCEPTO: DEVOLUCION DEL PAGO DE AGUINALDO EN DEMASIA A LA SRA. CRISTINA MAMANI-DICIEMBRE 2016,DEP.: ORGANO JUDICIAL-DAF NACIONAL , PROCEDENCIA: BANCO UNION S.A., CHEQUE: 2014, FECHA DE EMISION:12/05/2017</t>
  </si>
  <si>
    <t>B15018950002</t>
  </si>
  <si>
    <t>00660012005 DEP.DE CHEQ.AJENOS,RET.DE CAM.,CONCEPTO: EXCEDENTE DE LLAMADAS TELEFONICAS CORRESPONDIENTE AL MES DE MARZO 2017,DEP.: ORGANO JUDICIAL - DAF NACIONAL , PROCEDENCIA: BANCO UNION S.A., CHEQUE: 2013, FECHA DE EMISION:12/05/2017</t>
  </si>
  <si>
    <t>B15018990002</t>
  </si>
  <si>
    <t>00047228001 DEP.DE CHEQ.AJENOS,RET.DE CAM.,CONCEPTO: REVERSION DE RECURSOS TRANSFERIDOS A LA APROMQUE GESTION 2016,DEP.: ASOC.DE PROD.DE LECHE DEL MODULO QUERARANI , PROCEDENCIA: BANCO UNION S.A., CHEQUE: 63, FECHA DE EMISION:16/05/2017</t>
  </si>
  <si>
    <t>B15019160002</t>
  </si>
  <si>
    <t>00099021001 DEP.DE CHEQ.AJENOS,RET.DE CAM.,CONCEPTO: REEMBOLSO POR INCAPACIDAD DE CAJA DE SALUD CORDES A LA ATT,DEP.: CAJA DE SALUD "CORDES" , PROCEDENCIA: BANCO UNION S.A., CHEQUE: 4197, FECHA DE EMISION:04/05/2017</t>
  </si>
  <si>
    <t>B15019570002</t>
  </si>
  <si>
    <t>00206012001 DEP.DE CHEQ.AJENOS,RET.DE CAM.,CONCEPTO: DEPÓSITO POR REECUPERACIÓN DE FONDOS,DEP.: INE , PROCEDENCIA: BANCO UNION S.A., CHEQUE: 4227, FECHA DE EMISION:12/05/2017</t>
  </si>
  <si>
    <t>B15019580002</t>
  </si>
  <si>
    <t>00206012001 DEP.DE CHEQ.AJENOS,RET.DE CAM.,CONCEPTO: DEPÓSITO POR RECUPERACIÓN DE FONDOS,DEP.: INE , PROCEDENCIA: BANCO UNION S.A., CHEQUE: 4228, FECHA DE EMISION:12/05/2017</t>
  </si>
  <si>
    <t>O15018380002</t>
  </si>
  <si>
    <t>00099021001 DEPOSITO DE EFECTIVO, DEPOSITANTE: ERNESTO LOZA ARIAS, CONCEPTO: DEVOLUCION FONDOS EN AVANCE, CUENTA DE DEPOSITO: CUENTA UNICA DEL TESORO</t>
  </si>
  <si>
    <t>O15018700002</t>
  </si>
  <si>
    <t>00099021001 DEPOSITO DE EFECTIVO, DEPOSITANTE: XIMENA BRAVO CABELLO, CONCEPTO: DEVOLUCION SABSA - ORGANIZACIONES SOCIALES VIAJE A NUEVA YORK - EEUU DEL 24 AL 29 / 04 / 2017, CUENTA DE DEPOSITO: CUENTA UNICA DEL TESORO</t>
  </si>
  <si>
    <t>O15018710002</t>
  </si>
  <si>
    <t>00099021001 DEPOSITO DE EFECTIVO, DEPOSITANTE: XIMENA BRAVO CABELLO, CONCEPTO: DEVOLUCION ISUE - ORGANIZACIONES SOCIALES VIAJE A NUEVA YORK - EEUU DEL 24 AL 29 / 04 / 2017, CUENTA DE DEPOSITO: CUENTA UNICA DEL TESORO</t>
  </si>
  <si>
    <t>O15018910002</t>
  </si>
  <si>
    <t>00046024204 DEPOSITO DE EFECTIVO, DEPOSITANTE: JHEMIS TEDDY MOLINA GUTIERREZ, CONCEPTO: DEVOLUCION FONDOS VIATICOS Y PASAJES TERRESTRES, CUENTA DE DEPOSITO: CUENTA UNICA DEL TESORO</t>
  </si>
  <si>
    <t>O15018960002</t>
  </si>
  <si>
    <t>00234014202 DEPOSITO DE EFECTIVO, DEPOSITANTE: HECTOR CUSI QUISPE, CONCEPTO: DEVOLUCION AL C-31 N° 372, PARTIDA 34110, CUENTA DE DEPOSITO: CUENTA UNICA DEL TESORO</t>
  </si>
  <si>
    <t>O15018970002</t>
  </si>
  <si>
    <t>00234014202 DEPOSITO DE EFECTIVO, DEPOSITANTE: HECTOR CUSI QUISPE, CONCEPTO: DEVOLUCION AL C-31 N° 373, PARTIDA 851, CUENTA DE DEPOSITO: CUENTA UNICA DEL TESORO</t>
  </si>
  <si>
    <t>O15019010002</t>
  </si>
  <si>
    <t>00099021001 DEPOSITO DE EFECTIVO, DEPOSITANTE: NORAH INÉS FLORES PINTO - ADEMAF, CONCEPTO: REVERSIÓN C-31 N°31, 44, 19, 68 POR CONCEPTO EN TELEFONÍA CORRESPONDIENTE A DICIEMBRE 2016, CUENTA DE DEPOSITO: CUENTA UNICA DEL TESORO</t>
  </si>
  <si>
    <t>O15019110002</t>
  </si>
  <si>
    <t>00099021001 DEPOSITO DE EFECTIVO, DEPOSITANTE: JOSE ANTONIO CAMACHO, CONCEPTO: DEVOLUCION CONCEPTO DE AGUA FEBRERO 2017 GRUPO DE CABALLERIA AEREA I APOSTOL SANTIAGO, CUENTA DE DEPOSITO: CUENTA UNICA DEL TESORO</t>
  </si>
  <si>
    <t>O15019270002</t>
  </si>
  <si>
    <t>00099021001 DEPOSITO DE EFECTIVO, DEPOSITANTE: EDWIN BAUTISTA MAMANI, CONCEPTO: DEVOLUCION DE PASAJES PATRULLA DE SATINADORES, CUENTA DE DEPOSITO: CUENTA UNICA DEL TESORO</t>
  </si>
  <si>
    <t>O15019280002</t>
  </si>
  <si>
    <t>00099021001 DEPOSITO DE EFECTIVO, DEPOSITANTE: MILTON AMERICO ALEMAN GUZMAN, CONCEPTO: RETENCION DE VIATICOS POR CAMBIO DE DESTINO, CUENTA DE DEPOSITO: CUENTA UNICA DEL TESORO</t>
  </si>
  <si>
    <t>O15019290002</t>
  </si>
  <si>
    <t>00099021001 DEPOSITO DE EFECTIVO, DEPOSITANTE: VLADIMIR FREDDY CABAS ALVARADO, CONCEPTO: DEVOLUCION DE PASAJES PATRULLA DE SATINADORES, CUENTA DE DEPOSITO: CUENTA UNICA DEL TESORO</t>
  </si>
  <si>
    <t>O15019330002</t>
  </si>
  <si>
    <t>00099021001 DEPOSITO DE EFECTIVO, DEPOSITANTE: REYNALDO SUCOJAYO GUTIERREZ - ADEMAF, CONCEPTO: DEVOLUCIÓN DE SALDO C31 - 411, CUENTA DE DEPOSITO: CUENTA UNICA DEL TESORO</t>
  </si>
  <si>
    <t>O15019360002</t>
  </si>
  <si>
    <t>00512012001 DEPOSITO DE EFECTIVO, DEPOSITANTE: GUILLERMO MALAGA ARTEAGA, CONCEPTO: DEVOLUCIÓN DE VIÁTICOS VIAJE A ORURO, CUENTA DE DEPOSITO: CUENTA UNICA DEL TESORO</t>
  </si>
  <si>
    <t>O15019500002</t>
  </si>
  <si>
    <t>00212012001 DEPOSITO DE EFECTIVO, DEPOSITANTE: MARCO MARQUADT - INRA - DN, CONCEPTO: DEVOLUCION DE PASAJES AEREOS NO UTILIZADOS, CUENTA DE DEPOSITO: CUENTA UNICA DEL TESORO</t>
  </si>
  <si>
    <t>O15019520002</t>
  </si>
  <si>
    <t>O15019540002</t>
  </si>
  <si>
    <t>00099021001 DEPOSITO DE EFECTIVO, DEPOSITANTE: MIN DE EDUCACION-WALDO PEREZ MARCA, CONCEPTO: DEVOLUCION DE HABERES DE MES DE MARZO 2017, CUENTA DE DEPOSITO: CUENTA UNICA DEL TESORO</t>
  </si>
  <si>
    <t>O15019610002</t>
  </si>
  <si>
    <t>00206012001 DEPOSITO DE EFECTIVO, DEPOSITANTE: INE, CONCEPTO: DEP. POR VENTAS, LA PAZ, FECHA 15/05/2017, CUENTA DE DEPOSITO: CUENTA UNICA DEL TESORO</t>
  </si>
  <si>
    <t>O15019790002</t>
  </si>
  <si>
    <t>00010011101 DEPOSITO DE EFECTIVO, DEPOSITANTE: PATRICIA DEL CARMEN VALDEZ MUNGUIA, CONCEPTO: DEVOLUCION VIATICOS C-31-83/2006 1 DIA DE VIATICOS SEGUN AUDITORIA 2006 PASAJES Y VIATICOS, CUENTA DE DEPOSITO: CUENTA UNICA DEL TESORO</t>
  </si>
  <si>
    <t>O15019830002</t>
  </si>
  <si>
    <t>O15019870002</t>
  </si>
  <si>
    <t>00099021001 DEPOSITO DE EFECTIVO, DEPOSITANTE: ERIKA JAUREGUI RODRIGUEZ - ASFI, CONCEPTO: DEVOLUCIÓN DE VIÁTICOS, CUENTA DE DEPOSITO: CUENTA UNICA DEL TESORO</t>
  </si>
  <si>
    <t>O15020030002</t>
  </si>
  <si>
    <t>00099021001 DEPOSITO DE EFECTIVO, DEPOSITANTE: EJERCITO DE BOLIVIA, CONCEPTO: REVERSION POR CONCEPTO DE TELEFONIA MES DE MARZO, CUENTA DE DEPOSITO: CUENTA UNICA DEL TESORO</t>
  </si>
  <si>
    <t>O15020040002</t>
  </si>
  <si>
    <t>00099021001 DEPOSITO DE EFECTIVO, DEPOSITANTE: EJERCITO DE BOLIVIA, CONCEPTO: RETENCION ALIMENTACION PARA CABALLOS CORRESPONDIENTE AL MES DE ABRIL DE LA EMSE, CUENTA DE DEPOSITO: CUENTA UNICA DEL TESORO</t>
  </si>
  <si>
    <t>O15020050002</t>
  </si>
  <si>
    <t>00099021001 DEPOSITO DE EFECTIVO, DEPOSITANTE: RC-3 AROMA, CONCEPTO: REVERSION POR RETENCION VIATICOS CAMBIO DESTINO, CUENTA DE DEPOSITO: CUENTA UNICA DEL TESORO</t>
  </si>
  <si>
    <t>O15020060002</t>
  </si>
  <si>
    <t>00099021001 DEPOSITO DE EFECTIVO, DEPOSITANTE: EJTO.DE BOLIVIA-CRISTIAN V.POMA MARTINEZ, CONCEPTO: DE REVERSION VIATICOS 13% CAMBIO DE DESTINO, CUENTA DE DEPOSITO: CUENTA UNICA DEL TESORO</t>
  </si>
  <si>
    <t>O15020070002</t>
  </si>
  <si>
    <t>O15020080002</t>
  </si>
  <si>
    <t>00099021001 DEPOSITO DE EFECTIVO, DEPOSITANTE: EJERCITO DE BOLIVIA, CONCEPTO: DE REVERSION VIATICOS 13% CAMBIO DE DESTINO, CUENTA DE DEPOSITO: CUENTA UNICA DEL TESORO</t>
  </si>
  <si>
    <t>O15020090002</t>
  </si>
  <si>
    <t>00099021001 DEPOSITO DE EFECTIVO, DEPOSITANTE: SEGIP OFICINA NACIONAL, CONCEPTO: DEVOLUCION DE SALDO C-31 N° 486 PRIMER FONDO WASHINGTON EEUU FUENTE 41, CUENTA DE DEPOSITO: CUENTA UNICA DEL TESORO</t>
  </si>
  <si>
    <t>O15020100002</t>
  </si>
  <si>
    <t>00099021001 DEPOSITO DE EFECTIVO, DEPOSITANTE: RI - 20 " PADILLA ", CONCEPTO: REV. CONCEPTO DE ENERGIA ELECTRICA DIC / 16, CUENTA DE DEPOSITO: CUENTA UNICA DEL TESORO</t>
  </si>
  <si>
    <t>O15020150002</t>
  </si>
  <si>
    <t>00086068001 DEPOSITO DE EFECTIVO, DEPOSITANTE: LUIS RODRIGO TAPIA TORREZ, CONCEPTO: DEVOLUCION DE FONDOS EN AVANCE DE LA REUNION DE EVALUACION DE LA AUDITORIA 2016, CUENTA DE DEPOSITO: CUENTA UNICA DEL TESORO</t>
  </si>
  <si>
    <t>O15020170002</t>
  </si>
  <si>
    <t>00099021001 DEPOSITO DE EFECTIVO, DEPOSITANTE: FANNY COLQUE HUALLPA, CONCEPTO: DEVOLUCION ( RETENCIONES ) DEL FONDO EN AVANCE, CUENTA DE DEPOSITO: CUENTA UNICA DEL TESORO</t>
  </si>
  <si>
    <t>O15020190002</t>
  </si>
  <si>
    <t>00099021001 DEPOSITO DE EFECTIVO, DEPOSITANTE: FANNY COLQUE HUALLPA, CONCEPTO: DEVOLUCION DEL SALDO DEL FONDO EN AVANCE, CUENTA DE DEPOSITO: CUENTA UNICA DEL TESORO</t>
  </si>
  <si>
    <t>O15020230002</t>
  </si>
  <si>
    <t>00190012003 DEPOSITO DE EFECTIVO, DEPOSITANTE: JUAN CARLOS SANCHEZ CUBA, CONCEPTO: DEVOLUCION DE VIATICOS PAGADOS EN DEMASIA EN LA GESTION 2016, CUENTA DE DEPOSITO: CUENTA UNICA DEL TESORO</t>
  </si>
  <si>
    <t>O15020260002</t>
  </si>
  <si>
    <t>00190012003 DEPOSITO DE EFECTIVO, DEPOSITANTE: MARCO ANTONIO CALDERON, CONCEPTO: DEVOLUCION DE VIATICOS POR VIAJE AL MUNICIPIO PORCO Y CAIZA D DEL 12 AL 13 DE ABRIL, CUENTA DE DEPOSITO: CUENTA UNICA DEL TESORO</t>
  </si>
  <si>
    <t>O15020310002</t>
  </si>
  <si>
    <t>00526012001 DEPOSITO DE EFECTIVO, DEPOSITANTE: ANGEL SALINAS, CONCEPTO: DEVOLUCION, CUENTA DE DEPOSITO: CUENTA UNICA DEL TESORO</t>
  </si>
  <si>
    <t>O15020330002</t>
  </si>
  <si>
    <t>00526012001 DEPOSITO DE EFECTIVO, DEPOSITANTE: JOSE TERRAZAS-BOLIVIA TV, CONCEPTO: DEVOLUCION, CUENTA DE DEPOSITO: CUENTA UNICA DEL TESORO</t>
  </si>
  <si>
    <t>O15020340002</t>
  </si>
  <si>
    <t>00526012001 DEPOSITO DE EFECTIVO, DEPOSITANTE: FELIPE DE NERY SANTANDER-BOLIVIA TV, CONCEPTO: DEVOLUCION, CUENTA DE DEPOSITO: CUENTA UNICA DEL TESORO</t>
  </si>
  <si>
    <t>O15020350002</t>
  </si>
  <si>
    <t>00526012001 DEPOSITO DE EFECTIVO, DEPOSITANTE: LUCIO ESCOBAR, CONCEPTO: DEVOLUCION, CUENTA DE DEPOSITO: CUENTA UNICA DEL TESORO</t>
  </si>
  <si>
    <t>O15020360002</t>
  </si>
  <si>
    <t>00526012001 DEPOSITO DE EFECTIVO, DEPOSITANTE: CELSO MAMANI-BOLIVIA TV, CONCEPTO: DEVOLUCION, CUENTA DE DEPOSITO: CUENTA UNICA DEL TESORO</t>
  </si>
  <si>
    <t>O15020480002</t>
  </si>
  <si>
    <t>00266022001 DEPOSITO DE EFECTIVO, DEPOSITANTE: YESSICA AMANDA ARCE PAREDES, CONCEPTO: DEVOLUCION DE DINERO POR COMPRA DE SOAT PARA MOVILIDAD CORRESPONDIENTE A LIC OSWALDO CLAVIJO P., CUENTA DE DEPOSITO: CUENTA UNICA DEL TESORO</t>
  </si>
  <si>
    <t>O15020540002</t>
  </si>
  <si>
    <t>00035011104 DEPOSITO DE EFECTIVO, DEPOSITANTE: MINISTERIO DE ECONOMIA Y FINANZAS PUBLICAS, CONCEPTO: POR LA VENTA DE PUBLICACIONES IMPRESAS "MEMORIA MARX VIVE", CUENTA DE DEPOSITO: CUENTA UNICA DEL TESORO</t>
  </si>
  <si>
    <t>O15020550002</t>
  </si>
  <si>
    <t>00035011104 DEPOSITO DE EFECTIVO, DEPOSITANTE: MINISTERIO DE ECONOMIA Y FINANZAS PUBLICAS, CONCEPTO: POR LA VENTA DE PUBLICACIONES IMPRESAS 10 AÑOS-MEB-CIEB-DVD, CUENTA DE DEPOSITO: CUENTA UNICA DEL TESORO</t>
  </si>
  <si>
    <t>O15020650002</t>
  </si>
  <si>
    <t>00047081101 DEPOSITO DE EFECTIVO, DEPOSITANTE: RAMIRO JIMENEZ, CONCEPTO: DEVOLUCION DE REFRIGERIO Y ALQUILER, CUENTA DE DEPOSITO: CUENTA UNICA DEL TESORO</t>
  </si>
  <si>
    <t>O15020670002</t>
  </si>
  <si>
    <t>00283032001 DEPOSITO DE EFECTIVO, DEPOSITANTE: GROVER ALAIN LA FUENTE CANELAS, CONCEPTO: DEVOLUCIÓN DE VIÁTICO INTERDEPARTAMENTAL, CUENTA DE DEPOSITO: CUENTA UNICA DEL TESORO</t>
  </si>
  <si>
    <t>O15020680002</t>
  </si>
  <si>
    <t>00283032001 DEPOSITO DE EFECTIVO, DEPOSITANTE: JORGE FIDEL ROMANO PEREDO, CONCEPTO: DEVOLUCIÓN DE VIÁTICO INTERDEPARTAMENTAL, CUENTA DE DEPOSITO: CUENTA UNICA DEL TESORO</t>
  </si>
  <si>
    <t>O15020690002</t>
  </si>
  <si>
    <t>00378012002 DEPOSITO DE EFECTIVO, DEPOSITANTE: SENATEX, CONCEPTO: DEVOLUCON AL C31-212 POR SALDO NO EJECUTADO, CUENTA DE DEPOSITO: CUENTA UNICA DEL TESORO</t>
  </si>
  <si>
    <t>O15020700002</t>
  </si>
  <si>
    <t>00682018001 DEPOSITO DE EFECTIVO, DEPOSITANTE: PAMELA TERRAZAS, CONCEPTO: DEVOLUCION DE VIATICOS, CUENTA DE DEPOSITO: CUENTA UNICA DEL TESORO</t>
  </si>
  <si>
    <t>O15020720002</t>
  </si>
  <si>
    <t>00378012002 DEPOSITO DE EFECTIVO, DEPOSITANTE: SENATEX, CONCEPTO: DEVOLUCON AL C31-212 POR RETENCIONES DE IMPUESTOS, CUENTA DE DEPOSITO: CUENTA UNICA DEL TESORO</t>
  </si>
  <si>
    <t>O15020760002</t>
  </si>
  <si>
    <t>00212082004 DEPOSITO DE EFECTIVO, DEPOSITANTE: LUCAS JUSTO TICONA MEDINA - INRA, CONCEPTO: DEVOLUCIÓN, CUENTA DE DEPOSITO: CUENTA UNICA DEL TESORO</t>
  </si>
  <si>
    <t>O15020780002</t>
  </si>
  <si>
    <t>00099021001 DEPOSITO DE EFECTIVO, DEPOSITANTE: MAXIMILIANO RAMIRO MOLLERICONA PAJARITO, CONCEPTO: SALDO ASIGNACIÓN FONDOS POR RETIRO DE ESCOMBROS PALACIO DE LA REVOLUCIÓN, CUENTA DE DEPOSITO: CUENTA UNICA DEL TESORO</t>
  </si>
  <si>
    <t>O15020890002</t>
  </si>
  <si>
    <t>00099021001 DEPOSITO DE EFECTIVO, DEPOSITANTE: PORFIDIA BEATRIZ HERNANI DORADO CI:3448644 LP, CONCEPTO: DEPÓSITO CONCEPTO PASAJES PREV 2822, CUENTA DE DEPOSITO: CUENTA UNICA DEL TESORO</t>
  </si>
  <si>
    <t>O15020950002</t>
  </si>
  <si>
    <t>00099021001 DEPOSITO DE EFECTIVO, DEPOSITANTE: YOLANDA ECHALAR OROZCO CI:1114257 CH, CONCEPTO: DEPÓSITO CONCEPTO PASAJES PREV 2828, CUENTA DE DEPOSITO: CUENTA UNICA DEL TESORO</t>
  </si>
  <si>
    <t>O15020980002</t>
  </si>
  <si>
    <t>00099021001 DEPOSITO DE EFECTIVO, DEPOSITANTE: NELLY PATRICIA MIRANDA TORREZ CI:5972150 LP, CONCEPTO: DEPÓSITO CONCEPTO PASAJES PREV 2826, CUENTA DE DEPOSITO: CUENTA UNICA DEL TESORO</t>
  </si>
  <si>
    <t>O15020990002</t>
  </si>
  <si>
    <t>00206012001 DEPOSITO DE EFECTIVO, DEPOSITANTE: INE, CONCEPTO: DEP. POR VENTA , LA PAZ, FECHA 12/05/2017, CUENTA DE DEPOSITO: CUENTA UNICA DEL TESORO</t>
  </si>
  <si>
    <t>O15021000002</t>
  </si>
  <si>
    <t>00099021001 DEPOSITO DE EFECTIVO, DEPOSITANTE: GUADALUPE ISABEL MARIN OPORTO CI: 2626890 LP, CONCEPTO: DEPÓSITO CONCEPTO PASAJES PREV 2827, CUENTA DE DEPOSITO: CUENTA UNICA DEL TESORO</t>
  </si>
  <si>
    <t>O15021010002</t>
  </si>
  <si>
    <t>00099021001 DEPOSITO DE EFECTIVO, DEPOSITANTE: MARTHA GUTIERREZ QUISPE, CONCEPTO: DEVOLUCION DE COBRO INDEBIDO, CUENTA DE DEPOSITO: CUENTA UNICA DEL TESORO</t>
  </si>
  <si>
    <t>O15021060002</t>
  </si>
  <si>
    <t>00099021001 DEPOSITO DE EFECTIVO, DEPOSITANTE: AVAN INAR SILVESTRE SILVESTRE, CONCEPTO: DEVOLUCIÓN PASAJES EJERCITO DEL STTE INF AVAN INAR SILVESTRE SILVESTRE, CUENTA DE DEPOSITO: CUENTA UNICA DEL TESORO</t>
  </si>
  <si>
    <t>O15021190002</t>
  </si>
  <si>
    <t>00016018001 DEPOSITO DE EFECTIVO, DEPOSITANTE: ALEJANDRO RICARDO AYAVIRI AVALOS, CONCEPTO: DEVOLUCION CARGO A CUENTA, CUENTA DE DEPOSITO: CUENTA UNICA DEL TESORO</t>
  </si>
  <si>
    <t>O15021330002</t>
  </si>
  <si>
    <t>00590012001 DEPOSITO DE EFECTIVO, DEPOSITANTE: EMPRESA PUBLICA QUIPUS RECURSOS ESPECIFICOS, CONCEPTO: DEVOLUCION SALDO DE PAGO TRIBUTOS FISCALES IVA-GA DEL BANCO UNION, CUENTA DE DEPOSITO: CUENTA UNICA DEL TESORO</t>
  </si>
  <si>
    <t>O15021580002</t>
  </si>
  <si>
    <t>00046024204 DEPOSITO DE EFECTIVO, DEPOSITANTE: CINTHYA ELIANA VERA CALLISAYA, CONCEPTO: SALDO NO EJECUTADO, CUENTA DE DEPOSITO: CUENTA UNICA DEL TESORO</t>
  </si>
  <si>
    <t>B15023070002</t>
  </si>
  <si>
    <t>00070011102 DEP.DE CHEQ.AJENOS,RET.DE CAM.,CONCEPTO: DEVOLUCION FACTURAS SABSA,DEP.: M T E P S , PROCEDENCIA: BANCO UNION S.A., CHEQUE: 8107, FECHA DE EMISION:15/05/2017</t>
  </si>
  <si>
    <t>B15023080002</t>
  </si>
  <si>
    <t>00070011102 DEP.DE CHEQ.AJENOS,RET.DE CAM.,CONCEPTO: DEVOLUCION GASOLINA CBBA,DEP.: M T E P S , PROCEDENCIA: BANCO UNION S.A., CHEQUE: 8108, FECHA DE EMISION:15/05/2017</t>
  </si>
  <si>
    <t>B15023340002</t>
  </si>
  <si>
    <t>00099021001 DEP.DE CHEQ.AJENOS,RET.DE CAM.,CONCEPTO: PAGO POR DESCUENTO MONTOS EXCEDENTES POR DOBLE PERCEPCIÓN DE RECURSOS PÚBLICOS,DEP.: CAJA NACIONAL DE SALUD , PROCEDENCIA: BANCO UNION S.A., CHEQUE: 30633, FECHA DE EMISION:17/05/2017</t>
  </si>
  <si>
    <t>B15023350002</t>
  </si>
  <si>
    <t>00099021001 DEP.DE CHEQ.AJENOS,RET.DE CAM.,CONCEPTO: CAYUBA ASIN ROGER,DEP.: BANCO UNIÓN S.A. , PROCEDENCIA: BANCO UNION S.A., CHEQUE: 148264, FECHA DE EMISION:17/05/2017</t>
  </si>
  <si>
    <t>B15023380002</t>
  </si>
  <si>
    <t>00099021001 DEP.DE CHEQ.AJENOS,RET.DE CAM.,CONCEPTO: RAFAELA GUAJI NOZA DE MUIBA,DEP.: BANCO UNIÓN S.A. , PROCEDENCIA: BANCO UNION S.A., CHEQUE: 148265, FECHA DE EMISION:17/05/2017</t>
  </si>
  <si>
    <t>B15023390002</t>
  </si>
  <si>
    <t>00099021001 DEP.DE CHEQ.AJENOS,RET.DE CAM.,CONCEPTO: ALVARO DIEGO AVILES SARMIENTO,DEP.: BANCO UNIÓN S.A. , PROCEDENCIA: BANCO UNION S.A., CHEQUE: 148266, FECHA DE EMISION:17/05/2017</t>
  </si>
  <si>
    <t>B15023400002</t>
  </si>
  <si>
    <t>00099021001 DEP.DE CHEQ.AJENOS,RET.DE CAM.,CONCEPTO: REVERSIÓN, IMPORTE NO UTILIZADO REC. ECONÓMICO POR EL MES DE DICIEMBRE DE 2016 - CPTE 3062/2016,DEP.: MINISTERIO DE GOBIERNO - UELICN</t>
  </si>
  <si>
    <t>B15023480002</t>
  </si>
  <si>
    <t>00099021001 DEP.DE CHEQ.AJENOS,RET.DE CAM.,CONCEPTO: PAGO INCAPACIDADES TEMPORALES (REEMBOLSO) MINISTERIO DE ECONOMÍA Y FINANZAS PÚBLICAS,DEP.: CAJA NACIONAL DE SALUD , PROCEDENCIA: BANCO UNION S.A., CHEQUE: 12955, FECHA DE EMISION:17/05/2017</t>
  </si>
  <si>
    <t>B15023500002</t>
  </si>
  <si>
    <t>00099021001 DEP.DE CHEQ.AJENOS,RET.DE CAM.,CONCEPTO: PAGO INCAPACIDADES TEMPORALES (REEMBOLSO) MINISTERIO DE ECONOMÍA Y FINANZAS PÚBLICAS,DEP.: CAJA NACIONAL DE SALUD , PROCEDENCIA: BANCO UNION S.A., CHEQUE: 12961, FECHA DE EMISION:17/05/2017</t>
  </si>
  <si>
    <t>B15023520002</t>
  </si>
  <si>
    <t>00099021001 DEP.DE CHEQ.AJENOS,RET.DE CAM.,CONCEPTO: PAGO INCAPACIDADES TEMPORALES (REEMBOLSO) MINISTERIO DE ECONOMÍA Y FINANZAS PÚBLICAS,DEP.: CAJA NACIONAL DE SALUD , PROCEDENCIA: BANCO UNION S.A., CHEQUE: 12954, FECHA DE EMISION:17/05/2017</t>
  </si>
  <si>
    <t>B15023530002</t>
  </si>
  <si>
    <t>00099021001 DEP.DE CHEQ.AJENOS,RET.DE CAM.,CONCEPTO: PAGO INCAPACIDADES TEMPORALES (REEMBOLSO) MINISTERIO DE ECONOMÍA Y FINANZAS PÚBLICAS,DEP.: CAJA NACIONAL DE SALUD , PROCEDENCIA: BANCO UNION S.A., CHEQUE: 12953, FECHA DE EMISION:17/05/2017</t>
  </si>
  <si>
    <t>B15023540002</t>
  </si>
  <si>
    <t>00099021001 DEP.DE CHEQ.AJENOS,RET.DE CAM.,CONCEPTO: PAGO INCAPACIDADES TEMPORALES (REEMBOLSO) MINISTERIO DE ECONOMÍA Y FINANZAS PÚBLICAS,DEP.: CAJA NACIONAL DE SALUD , PROCEDENCIA: BANCO UNION S.A., CHEQUE: 12990, FECHA DE EMISION:17/05/2017</t>
  </si>
  <si>
    <t>B15023550002</t>
  </si>
  <si>
    <t>00099021001 DEP.DE CHEQ.AJENOS,RET.DE CAM.,CONCEPTO: PAGO INCAPACIDADES TEMPORALES (REEMBOLSO) MINISTERIO DE ECONOMÍA Y FINANZAS PÚBLICAS,DEP.: CAJA NACIONAL DE SALUD , PROCEDENCIA: BANCO UNION S.A., CHEQUE: 13054, FECHA DE EMISION:17/05/2017</t>
  </si>
  <si>
    <t>B15023570002</t>
  </si>
  <si>
    <t>00099021001 DEP.DE CHEQ.AJENOS,RET.DE CAM.,CONCEPTO: PAGO INCAPACIDADES TEMPORALES (REEMBOLSO) MINISTERIO DE ECONOMÍA Y FINANZAS PÚBLICAS,DEP.: CAJA NACIONAL DE SALUD , PROCEDENCIA: BANCO UNION S.A., CHEQUE: 12991, FECHA DE EMISION:17/05/2017</t>
  </si>
  <si>
    <t>B15023580002</t>
  </si>
  <si>
    <t>00099021001 DEP.DE CHEQ.AJENOS,RET.DE CAM.,CONCEPTO: PAGO INCAPACIDADES TEMPORALES (REEMBOLSO) MINISTERIO DE ECONOMÍA Y FINANZAS PÚBLICAS,DEP.: CAJA NACIONAL DE SALUD , PROCEDENCIA: BANCO UNION S.A., CHEQUE: 12992, FECHA DE EMISION:17/05/2017</t>
  </si>
  <si>
    <t>B15023590002</t>
  </si>
  <si>
    <t>00099021001 DEP.DE CHEQ.AJENOS,RET.DE CAM.,CONCEPTO: PAGO INCAPACIDADES TEMPORALES (REEMBOLSO) MINISTERIO DE ECONOMÍA Y FINANZAS PÚBLICAS,DEP.: CAJA NACIONAL DE SALUD , PROCEDENCIA: BANCO UNION S.A., CHEQUE: 12958, FECHA DE EMISION:17/05/2017</t>
  </si>
  <si>
    <t>B15023600002</t>
  </si>
  <si>
    <t>00099021001 DEP.DE CHEQ.AJENOS,RET.DE CAM.,CONCEPTO: PAGO INCAPACIDADES TEMPORALES (REEMBOLSO) MINISTERIO DE ECONOMÍA Y FINANZAS PÚBLICAS,DEP.: CAJA NACIONAL DE SALUD , PROCEDENCIA: BANCO UNION S.A., CHEQUE: 12971, FECHA DE EMISION:17/05/2017</t>
  </si>
  <si>
    <t>B15023610002</t>
  </si>
  <si>
    <t>00099021001 DEP.DE CHEQ.AJENOS,RET.DE CAM.,CONCEPTO: REVERSION SALDOS NO EJECUTADOS POR DESEMBOLSO DE SOCORROS UNIDADES MILITARES,DEP.: MINISTERIO DE DEFENSA , PROCEDENCIA: BANCO UNION S.A., CHEQUE: 78, FECHA DE EMISION:12/05/2017</t>
  </si>
  <si>
    <t>B15023620002</t>
  </si>
  <si>
    <t>00099021001 DEP.DE CHEQ.AJENOS,RET.DE CAM.,CONCEPTO: PAGO INCAPACIDADES TEMPORALES (REEMBOLSO) MINISTERIO DE ECONOMÍA Y FINANZAS PÚBLICAS,DEP.: CAJA NACIONAL DE SALUD , PROCEDENCIA: BANCO UNION S.A., CHEQUE: 13052, FECHA DE EMISION:17/05/2017</t>
  </si>
  <si>
    <t>B15023630002</t>
  </si>
  <si>
    <t>00099021001 DEP.DE CHEQ.AJENOS,RET.DE CAM.,CONCEPTO: PAGO INCAPACIDADES TEMPORALES (REEMBOLSO) MINISTERIO DE ECONOMÍA Y FINANZAS PÚBLICAS,DEP.: CAJA NACIONAL DE SALUD , PROCEDENCIA: BANCO UNION S.A., CHEQUE: 12972, FECHA DE EMISION:17/05/2017</t>
  </si>
  <si>
    <t>B15023640002</t>
  </si>
  <si>
    <t>00099021001 DEP.DE CHEQ.AJENOS,RET.DE CAM.,CONCEPTO: PAGO INCAPACIDADES TEMPORALES (REEMBOLSO) MINISTERIO DE ECONOMÍA Y FINANZAS PÚBLICAS,DEP.: CAJA NACIONAL DE SALUD , PROCEDENCIA: BANCO UNION S.A., CHEQUE: 13053, FECHA DE EMISION:17/05/2017</t>
  </si>
  <si>
    <t>B15023650002</t>
  </si>
  <si>
    <t>00020011103 DEP.DE CHEQ.AJENOS,RET.DE CAM.,CONCEPTO: MINISTERIO DE DEFENSA-INGRESOS VARIOS TRANSFERENCIA DE RECURSOS PARA GASTOS DE FUNCIONAMIENTO Y OTRO,DEP.: MINISTERIO DE DEFENSA , PROCEDENCIA: BANCO UNION S.A., CHEQUE: 15252, FECHA DE EMISION:16/05/2017</t>
  </si>
  <si>
    <t>B15023660002</t>
  </si>
  <si>
    <t>00099021001 DEP.DE CHEQ.AJENOS,RET.DE CAM.,CONCEPTO: PAGO INCAPACIDADES TEMPORALES (REEMBOLSO) MINISTERIO DE ECONOMÍA Y FINANZAS PÚBLICAS,DEP.: CAJA NACIONAL DE SALUD , PROCEDENCIA: BANCO UNION S.A., CHEQUE: 12973, FECHA DE EMISION:17/05/2017</t>
  </si>
  <si>
    <t>B15023670002</t>
  </si>
  <si>
    <t>00099021001 DEP.DE CHEQ.AJENOS,RET.DE CAM.,CONCEPTO: PAGO INCAPACIDADES TEMPORALES (REEMBOLSO) MINISTERIO DE ECONOMÍA Y FINANZAS PÚBLICAS,DEP.: CAJA NACIONAL DE SALUD , PROCEDENCIA: BANCO UNION S.A., CHEQUE: 12960, FECHA DE EMISION:17/05/2017</t>
  </si>
  <si>
    <t>B15023680002</t>
  </si>
  <si>
    <t>00099021001 DEP.DE CHEQ.AJENOS,RET.DE CAM.,CONCEPTO: PAGO INCAPACIDADES TEMPORALES (REEMBOLSO) MINISTERIO DE ECONOMÍA Y FINANZAS PÚBLICAS,DEP.: CAJA NACIONAL DE SALUD , PROCEDENCIA: BANCO UNION S.A., CHEQUE: 12959, FECHA DE EMISION:17/05/2017</t>
  </si>
  <si>
    <t>B15023690002</t>
  </si>
  <si>
    <t>00099021001 DEP.DE CHEQ.AJENOS,RET.DE CAM.,CONCEPTO: REVERSION SALDOS NO EJECUTADOS POR GASTOS VARIOS UNIDADES MILITARES,DEP.: MINISTERIO DE DEFENSA , PROCEDENCIA: BANCO UNION S.A., CHEQUE: 18693, FECHA DE EMISION:12/05/2017</t>
  </si>
  <si>
    <t>B15023700002</t>
  </si>
  <si>
    <t>00099021001 DEP.DE CHEQ.AJENOS,RET.DE CAM.,CONCEPTO: PAGO INCAPACIDADES TEMPORALES (REEMBOLSO) MINISTERIO DE ECONOMÍA Y FINANZAS PÚBLICAS,DEP.: CAJA NACIONAL DE SALUD , PROCEDENCIA: BANCO UNION S.A., CHEQUE: 12956, FECHA DE EMISION:17/05/2017</t>
  </si>
  <si>
    <t>B15023720002</t>
  </si>
  <si>
    <t>00254014101 DEP.DE CHEQ.AJENOS,RET.DE CAM.,CONCEPTO: TRANSFERENCIA DE RECURSOS DEL MUNICIPIO DE VILLA VACA GUZMAN,DEP.: INSTITUTO DEL SEGURO AGRARIO , PROCEDENCIA: BANCO UNION S.A., CHEQUE: 1126, FECHA DE EMISION:15/05/2017</t>
  </si>
  <si>
    <t>B15023850002</t>
  </si>
  <si>
    <t>00291012006 DEP.DE CHEQ.AJENOS,RET.DE CAM.,CONCEPTO: ALQUILER DE UN SITIO ADM BOLIVIANA DE CARRETERAS,DEP.: NUEVATEL PCS DE BOLIVIA S.A. , PROCEDENCIA: BANCO BISA S.A., CHEQUE: 193288, FECHA DE EMISION:11/05/2017</t>
  </si>
  <si>
    <t>O15023160002</t>
  </si>
  <si>
    <t>00526012001 DEPOSITO DE EFECTIVO, DEPOSITANTE: DAVID JULIAN CORONEL MAMANI, CONCEPTO: DEVOLUCIÓN DE PASAJES, CUENTA DE DEPOSITO: CUENTA UNICA DEL TESORO</t>
  </si>
  <si>
    <t>O15023190002</t>
  </si>
  <si>
    <t>O15023230002</t>
  </si>
  <si>
    <t>00099021001 DEPOSITO DE EFECTIVO, DEPOSITANTE: BPE - II ""CNL. O. MOSCOSO"", CONCEPTO: RETENCIÓN DEL 8%, CUENTA DE DEPOSITO: CUENTA UNICA DEL TESORO</t>
  </si>
  <si>
    <t>O15023240002</t>
  </si>
  <si>
    <t>00099021001 DEPOSITO DE EFECTIVO, DEPOSITANTE: BPE - II ""CNL. O. MOSCOSO"", CONCEPTO: RETENCIÓN DE 8%, CUENTA DE DEPOSITO: CUENTA UNICA DEL TESORO</t>
  </si>
  <si>
    <t>O15023260002</t>
  </si>
  <si>
    <t>00099021001 DEPOSITO DE EFECTIVO, DEPOSITANTE: ASFI-ARIEL IBSEN BARRIENTOS CANEDO, CONCEPTO: DEVOLUCION DE VIATICOS, CUENTA DE DEPOSITO: CUENTA UNICA DEL TESORO</t>
  </si>
  <si>
    <t>O15023270002</t>
  </si>
  <si>
    <t>00099021001 DEPOSITO DE EFECTIVO, DEPOSITANTE: SIXTO AGUILAR OLIVERA, CONCEPTO: DEVOLUCIÓN DEL SALDO DE FONDO EN AVANCE, CUENTA DE DEPOSITO: CUENTA UNICA DEL TESORO</t>
  </si>
  <si>
    <t>O15023370002</t>
  </si>
  <si>
    <t>00526012001 DEPOSITO DE EFECTIVO, DEPOSITANTE: ROCIO GERONIMO EUGENIO, CONCEPTO: DEVOLUCION DE PASAJE, CUENTA DE DEPOSITO: CUENTA UNICA DEL TESORO</t>
  </si>
  <si>
    <t>O15023730002</t>
  </si>
  <si>
    <t>O15023780002</t>
  </si>
  <si>
    <t>00086018041 DEPOSITO DE EFECTIVO, DEPOSITANTE: RODRIGO E. HERRERA SANCHEZ, CONCEPTO: DEPÓSITO FONDOS EN AVANCE COMBUSTIBLE, CUENTA DE DEPOSITO: CUENTA UNICA DEL TESORO</t>
  </si>
  <si>
    <t>O15023830002</t>
  </si>
  <si>
    <t>00099021001 DEPOSITO DE EFECTIVO, DEPOSITANTE: EMPRESA TUPAC KATARI SRL, CONCEPTO: DEVOLUCIÓN DE IMPORTE SEÑALADO POR MULTA DE LA ASAMBLEA LEGISLATIVA PLURINACIONAL, CUENTA DE DEPOSITO: CUENTA UNICA DEL TESORO</t>
  </si>
  <si>
    <t>O15023940002</t>
  </si>
  <si>
    <t>00283012002 DEPOSITO DE EFECTIVO, DEPOSITANTE: ERIKA WENDY ZEBALLOS NUÑEZ, CONCEPTO: DEVOLUCION DE VIATICO, CUENTA DE DEPOSITO: CUENTA UNICA DEL TESORO</t>
  </si>
  <si>
    <t>O15023950002</t>
  </si>
  <si>
    <t>00283012002 DEPOSITO DE EFECTIVO, DEPOSITANTE: ALVARO MARTIN MAMANI GUZMAN, CONCEPTO: DEVOLUCION DE VIATICO, CUENTA DE DEPOSITO: CUENTA UNICA DEL TESORO</t>
  </si>
  <si>
    <t>O15023980002</t>
  </si>
  <si>
    <t>00234012001 DEPOSITO DE EFECTIVO, DEPOSITANTE: SERGEOMIN-HIPOLITO MAMANI CHURA, CONCEPTO: DEVOLUCION AL C-31 423 PARTIDA 34110 COMBUSTIBLE, CUENTA DE DEPOSITO: CUENTA UNICA DEL TESORO</t>
  </si>
  <si>
    <t>O15023990002</t>
  </si>
  <si>
    <t>00234012001 DEPOSITO DE EFECTIVO, DEPOSITANTE: SERGEOMIN HIPOLITO MAMANI CHURA, CONCEPTO: DEVOLUCION AL C31 - 424 PARTIDA 851 TASAS, CUENTA DE DEPOSITO: CUENTA UNICA DEL TESORO</t>
  </si>
  <si>
    <t>O15024120002</t>
  </si>
  <si>
    <t>00526012001 DEPOSITO DE EFECTIVO, DEPOSITANTE: HUGO HAROLD MACHICADO, CONCEPTO: DEVOLUCION PASAJES, CUENTA DE DEPOSITO: CUENTA UNICA DEL TESORO</t>
  </si>
  <si>
    <t>O15024170002</t>
  </si>
  <si>
    <t>00041021101 DEPOSITO DE EFECTIVO, DEPOSITANTE: LESLY PAMELA NIEVES NAVA BARRIENTOS, CONCEPTO: 2DO PAGO DE CUOTAS, CUENTA DE DEPOSITO: CUENTA UNICA DEL TESORO</t>
  </si>
  <si>
    <t>O15024410002</t>
  </si>
  <si>
    <t>00234014202 DEPOSITO DE EFECTIVO, DEPOSITANTE: PAMELA ALEXANDRA VILLA PUÑA, CONCEPTO: DEVOLUCION AL C31 N° 405 PARTIDA N° 31120, CUENTA DE DEPOSITO: CUENTA UNICA DEL TESORO</t>
  </si>
  <si>
    <t>O15024640002</t>
  </si>
  <si>
    <t>00099021001 DEPOSITO DE EFECTIVO, DEPOSITANTE: WENDY CABRERA AGUILAR, CONCEPTO: DEVOLUCION DE INGRESO POR EXCEDER TECHO SALARIAL JUNIO 2016, CUENTA DE DEPOSITO: CUENTA UNICA DEL TESORO</t>
  </si>
  <si>
    <t>O15024660002</t>
  </si>
  <si>
    <t>00099021001 DEPOSITO DE EFECTIVO, DEPOSITANTE: WENDY CABRERA AGUILAR, CONCEPTO: DEVOLUCION DE INGRESO POR EXCEDER TECHO SALARIAL MAYO 2016, CUENTA DE DEPOSITO: CUENTA UNICA DEL TESORO</t>
  </si>
  <si>
    <t>O15024670002</t>
  </si>
  <si>
    <t>00099021001 DEPOSITO DE EFECTIVO, DEPOSITANTE: WENDY CABRERA AGUILAR, CONCEPTO: DEVOLUCION DE INGRESO POR EXCEDER TECHO SALARIAL ABRIL 2016, CUENTA DE DEPOSITO: CUENTA UNICA DEL TESORO</t>
  </si>
  <si>
    <t>O15025000002</t>
  </si>
  <si>
    <t>00206012001 DEPOSITO DE EFECTIVO, DEPOSITANTE: INE, CONCEPTO: DEP. POR VENTA, LA PAZ, FECHA 16/05/2017, CUENTA DE DEPOSITO: CUENTA UNICA DEL TESORO</t>
  </si>
  <si>
    <t>B15026060002</t>
  </si>
  <si>
    <t>00574012002 DEP.DE CHEQ.AJENOS,RET.DE CAM.,CONCEPTO: FACTURA NO DECLARADA SR. RODRIGO LIMACHI,DEP.: LACTEOSBOL , PROCEDENCIA: BANCO UNION S.A., CHEQUE: 4510, FECHA DE EMISION:17/05/2017</t>
  </si>
  <si>
    <t>B15026100002</t>
  </si>
  <si>
    <t>00574012002 DEP.DE CHEQ.AJENOS,RET.DE CAM.,CONCEPTO: DEP. POR FACTURA NO DECLARADA SR. BORIS ROJAS,DEP.: LACTEOSBOL , PROCEDENCIA: BANCO UNION S.A., CHEQUE: 4508, FECHA DE EMISION:16/05/2017</t>
  </si>
  <si>
    <t>B15026210002</t>
  </si>
  <si>
    <t>00099021001 DEP.DE CHEQ.AJENOS,RET.DE CAM.,CONCEPTO: REEMBOLSO SUBSIDIO INCAPACIDAD TEMPORAL - BENI,DEP.: C.G.E. , PROCEDENCIA: BANCO UNION S.A., CHEQUE: 5139, FECHA DE EMISION:09/05/2017</t>
  </si>
  <si>
    <t>B15026330002</t>
  </si>
  <si>
    <t>00099021001 DEP.DE CHEQ.AJENOS,RET.DE CAM.,CONCEPTO: DEVOLUCION SALDO PASAJES TERRESTRES,DEP.: C.G.E. , PROCEDENCIA: BANCO UNION S.A., CHEQUE: 5166, FECHA DE EMISION:12/05/2017</t>
  </si>
  <si>
    <t>B15026350002</t>
  </si>
  <si>
    <t>00015021101 DEP.DE CHEQ.AJENOS,RET.DE CAM.,CONCEPTO: ASIGNACIONES,DEP.: UNIPOL , PROCEDENCIA: BANCO UNION S.A., CHEQUE: 709, FECHA DE EMISION:16/05/2017</t>
  </si>
  <si>
    <t>B15026410002</t>
  </si>
  <si>
    <t>00035031101 DEP.DE CHEQ.AJENOS,RET.DE CAM.,CONCEPTO: ARRENDAMIENTO DEL BLOQUE VERDE PARA XI ENCUENTRO DE GEOGRAFOS DE AMERICA LATINA,DEP.: MEFP-UCPP , PROCEDENCIA: BANCO UNION S.A., CHEQUE: 978, FECHA DE EMISION:15/05/2017</t>
  </si>
  <si>
    <t>B15026440002</t>
  </si>
  <si>
    <t>00035031101 DEP.DE CHEQ.AJENOS,RET.DE CAM.,CONCEPTO: ARRENDAMIENTO DEL AUDITORIO ILLIMANI PARA ACTO DE GRADUACION CBA,DEP.: MEFP-UCPP , PROCEDENCIA: BANCO UNION S.A., CHEQUE: 979, FECHA DE EMISION:15/05/2017</t>
  </si>
  <si>
    <t>B15026450002</t>
  </si>
  <si>
    <t>00035031101 DEP.DE CHEQ.AJENOS,RET.DE CAM.,CONCEPTO: VENTA DE ENTRADAS DE LA FERIA EXPOSALUD 2016,DEP.: MEFP-UCPP , PROCEDENCIA: BANCO UNION S.A., CHEQUE: 980, FECHA DE EMISION:15/05/2017</t>
  </si>
  <si>
    <t>B15026460002</t>
  </si>
  <si>
    <t>00035031101 DEP.DE CHEQ.AJENOS,RET.DE CAM.,CONCEPTO: ARRENDAMIENTO DE UN PREDIO PARA EL CAJERO AUTOMATICO POR EL MES DE MAYO 2017,DEP.: MEFP-UCPP , PROCEDENCIA: BANCO UNION S.A., CHEQUE: 981, FECHA DE EMISION:15/05/2017</t>
  </si>
  <si>
    <t>B15026630002</t>
  </si>
  <si>
    <t>00099021001 DEP.DE CHEQ.AJENOS,RET.DE CAM.,CONCEPTO: PAGO INCAPACIDADES TEMPORALES ( REEMBOLSO ) MINISTERIO DE ECONOMIA FINANZAS PUBLICAS,DEP.: CAJA NACIONAL DE SALUD , PROCEDENCIA: BANCO UNION S.A., CHEQUE: 12957, FECHA DE EMISION:17/05/2017</t>
  </si>
  <si>
    <t>B15026910002</t>
  </si>
  <si>
    <t>00578012002 DEP.DE CHEQ.AJENOS,RET.DE CAM.,CONCEPTO: REVERSION,DEP.: BOLIVIANA DE AVIACION , PROCEDENCIA: BANCO UNION S.A., CHEQUE: 2013, FECHA DE EMISION:11/05/2017</t>
  </si>
  <si>
    <t>B15026930002</t>
  </si>
  <si>
    <t>00513032001 DEP.DE CHEQ.AJENOS,RET.DE CAM.,CONCEPTO: YPFB ACTIVIDADES VPACF,DEP.: YPFB , PROCEDENCIA: BANCO UNION S.A., CHEQUE: 7129, FECHA DE EMISION:11/05/2017</t>
  </si>
  <si>
    <t>B15026950002</t>
  </si>
  <si>
    <t>00046024204 DEP.DE CHEQ.AJENOS,RET.DE CAM.,CONCEPTO: DEVOLUCION DE FONDOS NO EJECUTADOS,DEP.: MINISTERIO DE SALUD , PROCEDENCIA: BANCO UNION S.A., CHEQUE: 1712, FECHA DE EMISION:12/05/2017</t>
  </si>
  <si>
    <t>B15026960002</t>
  </si>
  <si>
    <t>00046024204 DEP.DE CHEQ.AJENOS,RET.DE CAM.,CONCEPTO: DEVOLUCION DE FONDOS NO EJECUTADOS,DEP.: MINISTERIO DE SALUD , PROCEDENCIA: BANCO UNION S.A., CHEQUE: 1713, FECHA DE EMISION:15/05/2017</t>
  </si>
  <si>
    <t>B15027280002</t>
  </si>
  <si>
    <t>00222014201 DEP.DE CHEQ.AJENOS,RET.DE CAM.,CONCEPTO: REVERSION PREV. 627,DEP.: INIAF-CENACA , PROCEDENCIA: BANCO UNION S.A., CHEQUE: 920, FECHA DE EMISION:08/05/2017</t>
  </si>
  <si>
    <t>B15027290002</t>
  </si>
  <si>
    <t>00222018010 DEP.DE CHEQ.AJENOS,RET.DE CAM.,CONCEPTO: REVERSION PREV. 710,711,712,DEP.: INIAF-TARIJA , PROCEDENCIA: BANCO UNION S.A., CHEQUE: 2259, FECHA DE EMISION:04/05/2017</t>
  </si>
  <si>
    <t>B15027310002</t>
  </si>
  <si>
    <t>00292012001 DEP.DE CHEQ.AJENOS,RET.DE CAM.,CONCEPTO: DEVOLUCION DE SALDOS POR VIATICOS 2015 ( ARIEL Y VANESSA ),DEP.: VIAS BOLIVIA , PROCEDENCIA: BANCO UNION S.A., CHEQUE: 3230, FECHA DE EMISION:02/05/2017</t>
  </si>
  <si>
    <t>B15027320002</t>
  </si>
  <si>
    <t>00222014201 DEP.DE CHEQ.AJENOS,RET.DE CAM.,CONCEPTO: REVERSION PREV. 629,DEP.: INIAF-CENACA , PROCEDENCIA: BANCO UNION S.A., CHEQUE: 918, FECHA DE EMISION:08/05/2017</t>
  </si>
  <si>
    <t>B15027330002</t>
  </si>
  <si>
    <t>00222014201 DEP.DE CHEQ.AJENOS,RET.DE CAM.,CONCEPTO: REVERSION PREV. 754,DEP.: INIAF-CENACA , PROCEDENCIA: BANCO UNION S.A., CHEQUE: 919, FECHA DE EMISION:08/05/2017</t>
  </si>
  <si>
    <t>B15027340002</t>
  </si>
  <si>
    <t>00292012001 DEP.DE CHEQ.AJENOS,RET.DE CAM.,CONCEPTO: DEVOLUCION DE PASAJES NOVIEMBRE - LIZ PEREZ,DEP.: VIAS BOLIVIA , PROCEDENCIA: BANCO UNION S.A., CHEQUE: 3243, FECHA DE EMISION:15/05/2017</t>
  </si>
  <si>
    <t>B15027350002</t>
  </si>
  <si>
    <t>00222018010 DEP.DE CHEQ.AJENOS,RET.DE CAM.,CONCEPTO: REVERSION PREV.616,DEP.: INIAF-SANTA CRUZ , PROCEDENCIA: BANCO UNION S.A., CHEQUE: 7146, FECHA DE EMISION:28/04/2017</t>
  </si>
  <si>
    <t>B15027370002</t>
  </si>
  <si>
    <t>00222018010 DEP.DE CHEQ.AJENOS,RET.DE CAM.,CONCEPTO: REVERSION PREV.613,DEP.: INIAF-SANTA CRUZ , PROCEDENCIA: BANCO UNION S.A., CHEQUE: 7145, FECHA DE EMISION:28/04/2017</t>
  </si>
  <si>
    <t>B15027390002</t>
  </si>
  <si>
    <t>00292012001 DEP.DE CHEQ.AJENOS,RET.DE CAM.,CONCEPTO: DEVOLUCION DE PRIMAS POR PARTE DE LA BOLIVIANA CIACRUZ ( EXCLUSION ),DEP.: VIAS BOLIVIA , PROCEDENCIA: BANCO UNION S.A., CHEQUE: 3232, FECHA DE EMISION:02/05/2017</t>
  </si>
  <si>
    <t>B15027400002</t>
  </si>
  <si>
    <t>00222018010 DEP.DE CHEQ.AJENOS,RET.DE CAM.,CONCEPTO: REVERSION PREV.362,DEP.: INIAF-SANTA CRUZ , PROCEDENCIA: BANCO UNION S.A., CHEQUE: 7130, FECHA DE EMISION:20/04/2017</t>
  </si>
  <si>
    <t>B15027410002</t>
  </si>
  <si>
    <t>00222018010 DEP.DE CHEQ.AJENOS,RET.DE CAM.,CONCEPTO: REVERSION PREV.681,DEP.: INIAF-CNPSH , PROCEDENCIA: BANCO UNION S.A., CHEQUE: 3109, FECHA DE EMISION:10/05/2017</t>
  </si>
  <si>
    <t>B15027450002</t>
  </si>
  <si>
    <t>00222014201 DEP.DE CHEQ.AJENOS,RET.DE CAM.,CONCEPTO: REVERSION PREV.752,DEP.: INIAF-CENACA , PROCEDENCIA: BANCO UNION S.A., CHEQUE: 922, FECHA DE EMISION:08/05/2017</t>
  </si>
  <si>
    <t>B15027470002</t>
  </si>
  <si>
    <t>00222014201 DEP.DE CHEQ.AJENOS,RET.DE CAM.,CONCEPTO: REVERSION PREV.756,DEP.: INIAF-CENACA , PROCEDENCIA: BANCO UNION S.A., CHEQUE: 921, FECHA DE EMISION:08/05/2017</t>
  </si>
  <si>
    <t>B15027500002</t>
  </si>
  <si>
    <t>00222018010 DEP.DE CHEQ.AJENOS,RET.DE CAM.,CONCEPTO: REVERSION PREV.679,DEP.: INIAF-CNPSH , PROCEDENCIA: BANCO UNION S.A., CHEQUE: 3105, FECHA DE EMISION:10/05/2017</t>
  </si>
  <si>
    <t>B15027710002</t>
  </si>
  <si>
    <t>00070011102 DEP.DE CHEQ.AJENOS,RET.DE CAM.,CONCEPTO: DEVOLUCIÓN PASAJES AEREOS - SHARON TARIFA MONTOYA,DEP.: MTEPS , PROCEDENCIA: BANCO UNION S.A., CHEQUE: 8112, FECHA DE EMISION:18/05/2017</t>
  </si>
  <si>
    <t>B15027720002</t>
  </si>
  <si>
    <t>00070011102 DEP.DE CHEQ.AJENOS,RET.DE CAM.,CONCEPTO: DEVOLUCIÓN FACTURA SABSA,DEP.: MTEPS , PROCEDENCIA: BANCO UNION S.A., CHEQUE: 8111, FECHA DE EMISION:17/05/2017</t>
  </si>
  <si>
    <t>B15027730002</t>
  </si>
  <si>
    <t>00070011102 DEP.DE CHEQ.AJENOS,RET.DE CAM.,CONCEPTO: DESCUENTOS - ABRIL 2017 (VARIOS),DEP.: METPS , PROCEDENCIA: BANCO UNION S.A., CHEQUE: 8110, FECHA DE EMISION:17/05/2017</t>
  </si>
  <si>
    <t>B15027790002</t>
  </si>
  <si>
    <t>00099021001 DEP.DE CHEQ.AJENOS,RET.DE CAM.,CONCEPTO: SALDO ACREEDOR,DEP.: CIA DE SEGUROS Y REASEGUROS FORTALEZA S.A. , PROCEDENCIA: BANCO BISA S.A., CHEQUE: 9853, FECHA DE EMISION:17/05/2017</t>
  </si>
  <si>
    <t>B15027800002</t>
  </si>
  <si>
    <t>00081011105 DEP.DE CHEQ.AJENOS,RET.DE CAM.,CONCEPTO: SALDO ACREEDOR,DEP.: CIA DE SEGUROS Y REASEGUROS FORTALEZA S.A. , PROCEDENCIA: BANCO BISA S.A., CHEQUE: 9854, FECHA DE EMISION:17/05/2017</t>
  </si>
  <si>
    <t>O15026120002</t>
  </si>
  <si>
    <t>00099021001 DEPOSITO DE EFECTIVO, DEPOSITANTE: JORGE LUIS YUCRA CHOQUE, CONCEPTO: REVERSION RECURSOS NO EJECUTADOS, CUENTA DE DEPOSITO: CUENTA UNICA DEL TESORO</t>
  </si>
  <si>
    <t>O15026370002</t>
  </si>
  <si>
    <t>00099021001 DEPOSITO DE EFECTIVO, DEPOSITANTE: MARIA ELENA URQUIDI SILVA, CONCEPTO: DOBLE PERCEPCION, CUENTA DE DEPOSITO: CUENTA UNICA DEL TESORO</t>
  </si>
  <si>
    <t>O15026540002</t>
  </si>
  <si>
    <t>00046024204 DEPOSITO DE EFECTIVO, DEPOSITANTE: ROGER BLACUTT PANIAGUA, CONCEPTO: SALDO FONDOS EN AVANCE SEGUN PREVENTIVO 447 ENTREGADOS A ROGER BLACUTT PANIAGUA, CUENTA DE DEPOSITO: CUENTA UNICA DEL TESORO</t>
  </si>
  <si>
    <t>O15026980002</t>
  </si>
  <si>
    <t>O15027000002</t>
  </si>
  <si>
    <t>00099021001 DEPOSITO DE EFECTIVO, DEPOSITANTE: FRANLKIN YAÑEZ QUISBERTH, CONCEPTO: DEVOLUCION DE SALDOS NO EJECUTABLES PREVENTIVO 2510, CUENTA DE DEPOSITO: CUENTA UNICA DEL TESORO</t>
  </si>
  <si>
    <t>O15027010002</t>
  </si>
  <si>
    <t>00099021001 DEPOSITO DE EFECTIVO, DEPOSITANTE: FRANLKIN YAÑEZ QUISBERTH, CONCEPTO: DEVOLUCION DE SALDOS NO EJECUTABLES PREVENTIVO 2511, CUENTA DE DEPOSITO: CUENTA UNICA DEL TESORO</t>
  </si>
  <si>
    <t>O15027520002</t>
  </si>
  <si>
    <t>00099021001 DEPOSITO DE EFECTIVO, DEPOSITANTE: PEDRO JAVIER SOLIZ HERBAS, CONCEPTO: DEVOLUCION DE FONDOS EN AVANCE, CUENTA DE DEPOSITO: CUENTA UNICA DEL TESORO</t>
  </si>
  <si>
    <t>O15027530002</t>
  </si>
  <si>
    <t>00099021001 DEPOSITO DE EFECTIVO, DEPOSITANTE: JOSE MARIA CARDONA RIOS, CONCEPTO: DEVOLUCION DE VIATICOS, CUENTA DE DEPOSITO: CUENTA UNICA DEL TESORO</t>
  </si>
  <si>
    <t>O15027660002</t>
  </si>
  <si>
    <t>00099021001 DEPOSITO DE EFECTIVO, DEPOSITANTE: AGUILAR Y ASOCIADOS SRL, CONCEPTO: CANCELACIÓN IMPORTE ADEUDADO SEGÚN INFORME UAICOM N° 002/2016, CUENTA DE DEPOSITO: CUENTA UNICA DEL TESORO</t>
  </si>
  <si>
    <t>O15027670002</t>
  </si>
  <si>
    <t>00373024101 DEPOSITO DE EFECTIVO, DEPOSITANTE: JHIMY NOLBERTH ALEGRE IRIARTE, CONCEPTO: DEVOLUCIÓN DE FONDOS EN AVANCE, CUENTA DE DEPOSITO: CUENTA UNICA DEL TESORO</t>
  </si>
  <si>
    <t>O15027740002</t>
  </si>
  <si>
    <t>00099021001 DEPOSITO DE EFECTIVO, DEPOSITANTE: TRIBUNAL PERMANENTE DE JUSTICIA MILITAR, CONCEPTO: DEVOLUCION POR CONCEPTO DE AGUA, CUENTA DE DEPOSITO: CUENTA UNICA DEL TESORO</t>
  </si>
  <si>
    <t>O15027820002</t>
  </si>
  <si>
    <t>00099021001 DEPOSITO DE EFECTIVO, DEPOSITANTE: MINISTERIO DE EDUCACION-SELVA PINTO VEGA, CONCEPTO: REVERSION DE HABER, CUENTA DE DEPOSITO: CUENTA UNICA DEL TESORO</t>
  </si>
  <si>
    <t>O15027830002</t>
  </si>
  <si>
    <t>00020031101 DEPOSITO DE EFECTIVO, DEPOSITANTE: RAUL PERCY FERAUDY TELLEZ, CONCEPTO: DEVOLUCION DE VIATICOS, CUENTA DE DEPOSITO: CUENTA UNICA DEL TESORO</t>
  </si>
  <si>
    <t>O15027850002</t>
  </si>
  <si>
    <t>00660012002 DEPOSITO DE EFECTIVO, DEPOSITANTE: GIOVANNA ANGELA LIMACHI QUISPE, CONCEPTO: REVERSIÓN, CUENTA DE DEPOSITO: CUENTA UNICA DEL TESORO</t>
  </si>
  <si>
    <t>O15027870002</t>
  </si>
  <si>
    <t>00225024301 DEPOSITO DE EFECTIVO, DEPOSITANTE: GABRIELA MONICA DEL CASTILLO VILLEGAS, CONCEPTO: DEVOLUCION DE FONDOS EN AVANCE NO EJECUTADOS POR COMBUSTIBLE, CUENTA DE DEPOSITO: CUENTA UNICA DEL TESORO</t>
  </si>
  <si>
    <t>O15027890002</t>
  </si>
  <si>
    <t>00099021001 DEPOSITO DE EFECTIVO, DEPOSITANTE: WILSON ATAHUICHI CORI, CONCEPTO: DEVOLUCION DE PASAJES NO USADOS, CUENTA DE DEPOSITO: CUENTA UNICA DEL TESORO</t>
  </si>
  <si>
    <t>O15028140002</t>
  </si>
  <si>
    <t>00099021001 DEPOSITO DE EFECTIVO, DEPOSITANTE: RENE MARTINEZ-MINISTERIO DE DEPORTES, CONCEPTO: DEV. DE SALDOS NO EJECUTADOS, CUENTA DE DEPOSITO: CUENTA UNICA DEL TESORO</t>
  </si>
  <si>
    <t>O15028220002</t>
  </si>
  <si>
    <t>00099021001 DEPOSITO DE EFECTIVO, DEPOSITANTE: LEONARDO SANTOS PUMARI, CONCEPTO: ADQUISICION 5 TINTAS IMPRESORA EPSON-PREVENTIVO N° 2849, CUENTA DE DEPOSITO: CUENTA UNICA DEL TESORO</t>
  </si>
  <si>
    <t>O15028300002</t>
  </si>
  <si>
    <t>00099021001 DEPOSITO DE EFECTIVO, DEPOSITANTE: SR. ANGELO TORRICO CARDENAS, CONCEPTO: RETENCIÓN POR CONCEPTO DE IVA, CUENTA DE DEPOSITO: CUENTA UNICA DEL TESORO</t>
  </si>
  <si>
    <t>O15028360002</t>
  </si>
  <si>
    <t>00099021001 DEPOSITO DE EFECTIVO, DEPOSITANTE: FED BOL DE BILLAR - SERGIO CANSECO NOGALES, CONCEPTO: REVERSIÓN DE SALDOS NO EJECUTADOS COMPROBANTES (C-31) NUMEROS 288/2009;346/2009;501/2009 Y 563/2009, CUENTA DE DEPOSITO: CUENTA UNICA DEL TESORO</t>
  </si>
  <si>
    <t>O15028740002</t>
  </si>
  <si>
    <t>00046104203 DEPOSITO DE EFECTIVO, DEPOSITANTE: NICODEM AQUINO CALDERON, CONCEPTO: REVERSION DE FONDOS NO EJECUTADOS, CUENTA DE DEPOSITO: CUENTA UNICA DEL TESORO</t>
  </si>
  <si>
    <t>O15028750002</t>
  </si>
  <si>
    <t>00046104203 DEPOSITO DE EFECTIVO, DEPOSITANTE: FRANKLIN GUIDO QUISPE CRUZ, CONCEPTO: REVERSION DE FONDOS NO EJECUTADOS, CUENTA DE DEPOSITO: CUENTA UNICA DEL TESORO</t>
  </si>
  <si>
    <t>O15028780002</t>
  </si>
  <si>
    <t>00099021001 DEPOSITO DE EFECTIVO, DEPOSITANTE: WILLY SERGIO QUISPE QUISPE, CONCEPTO: DEVOLUCIÓN DE PASAJES NO USADOS, CUENTA DE DEPOSITO: CUENTA UNICA DEL TESORO</t>
  </si>
  <si>
    <t>O15028830002</t>
  </si>
  <si>
    <t>00291012008 DEPOSITO DE EFECTIVO, DEPOSITANTE: EUROFINSA S.A. SUCURSAL BOLIVIA, CONCEPTO: ANALISIS LABORATORIO, CUENTA DE DEPOSITO: CUENTA UNICA DEL TESORO</t>
  </si>
  <si>
    <t>O15028870002</t>
  </si>
  <si>
    <t>00046058003 DEPOSITO DE EFECTIVO, DEPOSITANTE: SHIRLEY POMA AVERANGA, CONCEPTO: DEVOLUCION DE SALDO, CUENTA DE DEPOSITO: CUENTA UNICA DEL TESORO</t>
  </si>
  <si>
    <t>O15029020002</t>
  </si>
  <si>
    <t>00020031101 DEPOSITO DE EFECTIVO, DEPOSITANTE: RADIO BATALLON TOPATER, CONCEPTO: RETENCION DE IMPUESTOS IUE POR PAGO DE LIMPIEZA CORRESPONDIENTE AL MES DE ABRIL/17, CUENTA DE DEPOSITO: CUENTA UNICA DEL TESORO</t>
  </si>
  <si>
    <t>O15029040002</t>
  </si>
  <si>
    <t>00020031101 DEPOSITO DE EFECTIVO, DEPOSITANTE: RADIO BATALLON TOPATER, CONCEPTO: RETENCION DE IMPUESTOS IT POR PAGO DE LIMPIEZA CORRESPONDIENTE AL MES DE ABRIL/17, CUENTA DE DEPOSITO: CUENTA UNICA DEL TESORO</t>
  </si>
  <si>
    <t>O15029090002</t>
  </si>
  <si>
    <t>00099021001 DEPOSITO DE EFECTIVO, DEPOSITANTE: CARVAJAL CRUZ, CONCEPTO: DEVOLUCION DE VIATICOS, CUENTA DE DEPOSITO: CUENTA UNICA DEL TESORO</t>
  </si>
  <si>
    <t>O15029200002</t>
  </si>
  <si>
    <t>00070011102 DEPOSITO DE EFECTIVO, DEPOSITANTE: PAMELA DENNYS RIOS MOLINA, CONCEPTO: DEVOLUCION EFECTIVO, CUENTA DE DEPOSITO: CUENTA UNICA DEL TESORO</t>
  </si>
  <si>
    <t>O15029240002</t>
  </si>
  <si>
    <t>O15029280002</t>
  </si>
  <si>
    <t>00046024204 DEPOSITO DE EFECTIVO, DEPOSITANTE: CINTHYA VERA CALLISAYA, CONCEPTO: SALDO NO EJECUTADO, CUENTA DE DEPOSITO: CUENTA UNICA DEL TESORO</t>
  </si>
  <si>
    <t>O15029320002</t>
  </si>
  <si>
    <t>00099021001 DEPOSITO DE EFECTIVO, DEPOSITANTE: BENJO OVIDIO CRUZ RIVA, CONCEPTO: REVERSION POR VIATICOS, CUENTA DE DEPOSITO: CUENTA UNICA DEL TESORO</t>
  </si>
  <si>
    <t>O15029330002</t>
  </si>
  <si>
    <t>00099021001 DEPOSITO DE EFECTIVO, DEPOSITANTE: CARLA GIOVANA MONRROY DIAZ, CONCEPTO: REVERSION POR VIATICOS, CUENTA DE DEPOSITO: CUENTA UNICA DEL TESORO</t>
  </si>
  <si>
    <t>O15029550002</t>
  </si>
  <si>
    <t>00099021001 DEPOSITO DE EFECTIVO, DEPOSITANTE: EJERCITO DE BOLIVIA EDDY RODRIGO MAMANI MACIAS, CONCEPTO: DEVOLUCION DE VIATICOS Y/O PASAJES, CUENTA DE DEPOSITO: CUENTA UNICA DEL TESORO</t>
  </si>
  <si>
    <t>B15030800002</t>
  </si>
  <si>
    <t>00035031101 DEP.DE CHEQ.AJENOS,RET.DE CAM.,CONCEPTO: ARRENDAMIENTO DEP EVENTO RETIRO TABULADOR DEL 24 ABRIL AL 8 MAYO 2017,DEP.: MEFP-UCPP , PROCEDENCIA: BANCO UNION S.A., CHEQUE: 984, FECHA DE EMISION:18/05/2017</t>
  </si>
  <si>
    <t>B15030810002</t>
  </si>
  <si>
    <t>00035031101 DEP.DE CHEQ.AJENOS,RET.DE CAM.,CONCEPTO: ARRENDAMIENTO DE UN PARQUEO VEHICULAR POR ABRIL Y PRIMERA QUINCENA DE MAYO 2017,DEP.: MEFP-UCPP , PROCEDENCIA: BANCO UNION S.A., CHEQUE: 983, FECHA DE EMISION:17/05/2017</t>
  </si>
  <si>
    <t>B15030990002</t>
  </si>
  <si>
    <t>00099021001 DEP.DE CHEQ.AJENOS,RET.DE CAM.,CONCEPTO: PAGO INCAPACIDADES TEMPORALES (REEMBOLSO) MINISTERIO DE ECONOMIA FINANZAS PUBLICAS,DEP.: CAJA NACIONAL DE SALUD , PROCEDENCIA: BANCO UNION S.A., CHEQUE: 12970, FECHA DE EMISION:19/05/2017</t>
  </si>
  <si>
    <t>B15031000002</t>
  </si>
  <si>
    <t>00099021001 DEP.DE CHEQ.AJENOS,RET.DE CAM.,CONCEPTO: PAGO INCAPACIDADES TEMPORALES (REEMBOLSO) MINISTERIO DE ECONOMIA FINANZAS PUBLICAS,DEP.: CAJA NACIONAL DE SALUD , PROCEDENCIA: BANCO UNION S.A., CHEQUE: 12962, FECHA DE EMISION:19/05/2017</t>
  </si>
  <si>
    <t>B15031020002</t>
  </si>
  <si>
    <t>00099021001 DEP.DE CHEQ.AJENOS,RET.DE CAM.,CONCEPTO: PAGO INCAPACIDADES TEMPORALES (REEMBOLSO) MINISTERIO DE ECONOMIA FINANZAS PUBLICAS,DEP.: CAJA NACIONAL DE SALUD , PROCEDENCIA: BANCO UNION S.A., CHEQUE: 12963, FECHA DE EMISION:19/05/2017</t>
  </si>
  <si>
    <t>B15031030002</t>
  </si>
  <si>
    <t>00099021001 DEP.DE CHEQ.AJENOS,RET.DE CAM.,CONCEPTO: PAGO INCAPACIDADES TEMPORALES (REEMBOLSO) MINISTERIO DE ECONOMIA FINANZAS PUBLICAS,DEP.: CAJA NACIONAL DE SALUD , PROCEDENCIA: BANCO UNION S.A., CHEQUE: 12964, FECHA DE EMISION:19/05/2017</t>
  </si>
  <si>
    <t>B15031040002</t>
  </si>
  <si>
    <t>00099021001 DEP.DE CHEQ.AJENOS,RET.DE CAM.,CONCEPTO: PAGO INCAPACIDADES TEMPORALES (REEMBOLSO) MINISTERIO DE ECONOMIA FINANZAS PUBLICAS,DEP.: CAJA NACIONAL DE SALUD , PROCEDENCIA: BANCO UNION S.A., CHEQUE: 12968, FECHA DE EMISION:19/05/2017</t>
  </si>
  <si>
    <t>B15031080002</t>
  </si>
  <si>
    <t>00099021001 DEP.DE CHEQ.AJENOS,RET.DE CAM.,CONCEPTO: PAGO INCAPACIDADES TEMPORALES (REEMBOLSO) MINISTERIO DE ECONOMIA FINANZAS PUBLICAS,DEP.: CAJA NACIONAL DE SALUD , PROCEDENCIA: BANCO UNION S.A., CHEQUE: 12969, FECHA DE EMISION:19/05/2017</t>
  </si>
  <si>
    <t>B15031140002</t>
  </si>
  <si>
    <t>00253014201 DEP.DE CHEQ.AJENOS,RET.DE CAM.,CONCEPTO: GASTOS ADMINISTRATIVOS PAQUETE DE PROYECTO DE AGUA Y RIEGO,DEP.: GOBIERNO AUTONOMO MUNICIPAL TARIJA , PROCEDENCIA: BANCO UNION S.A., CHEQUE: 1023, FECHA DE EMISION:18/05/2017</t>
  </si>
  <si>
    <t>B15031310002</t>
  </si>
  <si>
    <t>00342012001 DEP.DE CHEQ.AJENOS,RET.DE CAM.,CONCEPTO: DEVOLUCION PASAJES C-31 N° 656,DEP.: A.E.V. REGIONAL PANDO , PROCEDENCIA: BANCO UNION S.A., CHEQUE: 867, FECHA DE EMISION:04/05/2017</t>
  </si>
  <si>
    <t>B15031610002</t>
  </si>
  <si>
    <t>00582012001 DEP.DE CHEQ.AJENOS,RET.DE CAM.,CONCEPTO: DEVOLUCION ZAFRA 2015 - 2016 SR. FRORES,DEP.: DAVID LOPEZ , PROCEDENCIA: BANCO UNION S.A., CHEQUE: 4643, FECHA DE EMISION:26/04/2017</t>
  </si>
  <si>
    <t>B15031690002</t>
  </si>
  <si>
    <t>00582012001 DEP.DE CHEQ.AJENOS,RET.DE CAM.,CONCEPTO: DEVOLUCION DE RECURSOS TCO SR. RIBERA,DEP.: DAVID LOPEZ , PROCEDENCIA: BANCO UNION S.A., CHEQUE: 4639, FECHA DE EMISION:21/04/2017</t>
  </si>
  <si>
    <t>B15032010002</t>
  </si>
  <si>
    <t>00283022001 DEP.DE CHEQ.AJENOS,RET.DE CAM.,CONCEPTO: DEVOLUCION DE VIATICOS,DEP.: ADUANA NACIONAL DE BOLIVIA , PROCEDENCIA: BANCO UNION S.A., CHEQUE: 2522, FECHA DE EMISION:15/05/2017</t>
  </si>
  <si>
    <t>B15032130002</t>
  </si>
  <si>
    <t>00206012001 DEP.DE CHEQ.AJENOS,RET.DE CAM.,CONCEPTO: DEP. POR VENTA, COCHABAMBA, PERIODO ABRIL/2017,DEP.: INE , PROCEDENCIA: BANCO UNION S.A., CHEQUE: 4247, FECHA DE EMISION:18/05/2017</t>
  </si>
  <si>
    <t>B15032140002</t>
  </si>
  <si>
    <t>00206012001 DEP.DE CHEQ.AJENOS,RET.DE CAM.,CONCEPTO: DEP. POR VENTA,SANTA CRUZ, PERIODO ABRIL/2017,DEP.: INE , PROCEDENCIA: BANCO UNION S.A., CHEQUE: 4248, FECHA DE EMISION:18/05/2017</t>
  </si>
  <si>
    <t>B15032250002</t>
  </si>
  <si>
    <t>00010011102 DEP.DE CHEQ.AJENOS,RET.DE CAM.,CONCEPTO: RECAUDACION -GESTORIA CONSULAR POR EL MES DE MARZO Y ABRIL 2017 POR EL CONSULADO DE BOLIVIA EN ARGEN,DEP.: CONSULADO DE BOLIVIA EN ARGENTINA-LA QUIACA</t>
  </si>
  <si>
    <t>O15030850002</t>
  </si>
  <si>
    <t>00066018006 DEPOSITO DE EFECTIVO, DEPOSITANTE: ADALID GUTIERREZ CABAS, CONCEPTO: DEV DE SALDOS NO EJEC TALLERES "REG BASICO DE PREINVERSION Y SUBSISTEMA DE INVERSION PUB Y FIN EXT", CUENTA DE DEPOSITO: CUENTA UNICA DEL TESORO</t>
  </si>
  <si>
    <t>O15031060002</t>
  </si>
  <si>
    <t>00283022001 DEPOSITO DE EFECTIVO, DEPOSITANTE: ROBERTO CARLOS FLORES PECA - AD NAL DE BOL, CONCEPTO: DEVOLUCIÓN DE SALDO DE FONDO EN AVANCE, CUENTA DE DEPOSITO: CUENTA UNICA DEL TESORO</t>
  </si>
  <si>
    <t>O15031090002</t>
  </si>
  <si>
    <t>00099021001 DEPOSITO DE EFECTIVO, DEPOSITANTE: JULIO CESAR ZURITA LUJAN, CONCEPTO: REVERSION IVA (VIATICOS), CUENTA DE DEPOSITO: CUENTA UNICA DEL TESORO</t>
  </si>
  <si>
    <t>O15031180002</t>
  </si>
  <si>
    <t>00099021001 DEPOSITO DE EFECTIVO, DEPOSITANTE: NELSON GALARZA CESPEDES, CONCEPTO: REVERSIÓN DE PASAJES PATRULLA DE SATINADORES GESTIÓN 2016, CUENTA DE DEPOSITO: CUENTA UNICA DEL TESORO</t>
  </si>
  <si>
    <t>O15031190002</t>
  </si>
  <si>
    <t>00099021001 DEPOSITO DE EFECTIVO, DEPOSITANTE: ARMANDO OTALORA MONTES, CONCEPTO: REVERSIÓN DE PASAJES PATRULLA DE SATINADORES GESTIÓN 2016, CUENTA DE DEPOSITO: CUENTA UNICA DEL TESORO</t>
  </si>
  <si>
    <t>O15031210002</t>
  </si>
  <si>
    <t>00099021001 DEPOSITO DE EFECTIVO, DEPOSITANTE: RI - 3 ""GRAL PEREZ"", CONCEPTO: ENERGÍA ELECTRICA MES DE FEBRERO 2017, CUENTA DE DEPOSITO: CUENTA UNICA DEL TESORO</t>
  </si>
  <si>
    <t>O15031220002</t>
  </si>
  <si>
    <t>00099021001 DEPOSITO DE EFECTIVO, DEPOSITANTE: CONTRERAS VILLCA JAVIER, CONCEPTO: REVERSIÓN DE PASAJES PATRULLA DE SATINADORES GESTIÓN 2016, CUENTA DE DEPOSITO: CUENTA UNICA DEL TESORO</t>
  </si>
  <si>
    <t>O15031320002</t>
  </si>
  <si>
    <t>00041021101 DEPOSITO DE EFECTIVO, DEPOSITANTE: CARLOS MAURICIO GAMEZ OROZCO, CONCEPTO: PAGO DEUDA SERVICIO NACIONAL DE PROPIEDAD INTELECTUAL, CUENTA DE DEPOSITO: CUENTA UNICA DEL TESORO</t>
  </si>
  <si>
    <t>O15031390002</t>
  </si>
  <si>
    <t>00234014202 DEPOSITO DE EFECTIVO, DEPOSITANTE: AUGUSTO MACHICADO MENDOZA, CONCEPTO: DEV. AL C-31 N° 362, PARTIDA N° 25900, CUENTA DE DEPOSITO: CUENTA UNICA DEL TESORO</t>
  </si>
  <si>
    <t>O15031410002</t>
  </si>
  <si>
    <t>00234014202 DEPOSITO DE EFECTIVO, DEPOSITANTE: AUGUSTO MACHICADO MENDOZA, CONCEPTO: DEV. AL C-31 N° 362 PARTIDA N° 24120, CUENTA DE DEPOSITO: CUENTA UNICA DEL TESORO</t>
  </si>
  <si>
    <t>O15031440002</t>
  </si>
  <si>
    <t>00234014202 DEPOSITO DE EFECTIVO, DEPOSITANTE: AUGUSTO MACHICADO MENDOZA, CONCEPTO: DEV. AL C-31 N° 362, PARTIDA N° 34110, CUENTA DE DEPOSITO: CUENTA UNICA DEL TESORO</t>
  </si>
  <si>
    <t>O15031470002</t>
  </si>
  <si>
    <t>00234014202 DEPOSITO DE EFECTIVO, DEPOSITANTE: AUGUSTO MACHICADO MENDOZA, CONCEPTO: DEV. AL C-31 N° 363, PARTIDA N° 85100, CUENTA DE DEPOSITO: CUENTA UNICA DEL TESORO</t>
  </si>
  <si>
    <t>O15031530002</t>
  </si>
  <si>
    <t>00046104203 DEPOSITO DE EFECTIVO, DEPOSITANTE: PROGRAMA SAFCI-JIMMY WILSON ZURITA PONCE, CONCEPTO: REVERSION, CUENTA DE DEPOSITO: CUENTA UNICA DEL TESORO</t>
  </si>
  <si>
    <t>O15031830002</t>
  </si>
  <si>
    <t>00046024204 DEPOSITO DE EFECTIVO, DEPOSITANTE: KATHERINE RIBERA EGUEZ, CONCEPTO: DEVOLUCION DE SALDOS NO UTILIZADOS C31/955 CC 747, CUENTA DE DEPOSITO: CUENTA UNICA DEL TESORO</t>
  </si>
  <si>
    <t>O15032060002</t>
  </si>
  <si>
    <t>00047081101 DEPOSITO DE EFECTIVO, DEPOSITANTE: ABRAHAM MIRANDA LAYME-CONTADOR-SENASAG LA PAZ, CONCEPTO: DEVOLUCION DE FONDOS ASIGNADOS PARA REFRIGEERIO SEGUN PREVENTIVO C-31 N° 704, CUENTA DE DEPOSITO: CUENTA UNICA DEL TESORO</t>
  </si>
  <si>
    <t>O15032260002</t>
  </si>
  <si>
    <t>00015011108 DEPOSITO DE EFECTIVO, DEPOSITANTE: REGIMEN PENITENCIARIO LA PAZ, CONCEPTO: DESCARGO DE ASIGNACION DE RECURSOS, CUENTA DE DEPOSITO: CUENTA UNICA DEL TESORO</t>
  </si>
  <si>
    <t>O15032270002</t>
  </si>
  <si>
    <t>O15032310002</t>
  </si>
  <si>
    <t>00035031101 DEPOSITO DE EFECTIVO, DEPOSITANTE: YOBANA ESTELA CONDORI CHAVEZ, CONCEPTO: REPOSICIÓN DE 3 SILLAS PERTENECIENTES AL CAMPO FERIAL CHUQUIAGO MARKA, CUENTA DE DEPOSITO: CUENTA UNICA DEL TESORO</t>
  </si>
  <si>
    <t>O15032340002</t>
  </si>
  <si>
    <t>00099021001 DEPOSITO DE EFECTIVO, DEPOSITANTE: TERESA RAMIREZ ZAPATA, CONCEPTO: DEVOLUCION DE SUELDO, CUENTA DE DEPOSITO: CUENTA UNICA DEL TESORO</t>
  </si>
  <si>
    <t>O15032360002</t>
  </si>
  <si>
    <t>00099021001 DEPOSITO DE EFECTIVO, DEPOSITANTE: JOSE LUIS PEREZ MARTINEZ, CONCEPTO: DEVOLUCION DE VIATICOS NO UTILIZADOS C-31 475, CUENTA DE DEPOSITO: CUENTA UNICA DEL TESORO</t>
  </si>
  <si>
    <t>O15032460002</t>
  </si>
  <si>
    <t>00234012001 DEPOSITO DE EFECTIVO, DEPOSITANTE: FRANKLIN EDWIN PEREZ LOZANO, CONCEPTO: DEVOLUCION AL C-31 PREVENTIVO 372 PARTIDA 25900, CUENTA DE DEPOSITO: CUENTA UNICA DEL TESORO</t>
  </si>
  <si>
    <t>O15032540002</t>
  </si>
  <si>
    <t>00015011108 DEPOSITO DE EFECTIVO, DEPOSITANTE: ERIKA ALANOCA QUISPE, CONCEPTO: DEVOLUCION DE DINERO POR COMISION REAFUC., CUENTA DE DEPOSITO: CUENTA UNICA DEL TESORO</t>
  </si>
  <si>
    <t>O15032570002</t>
  </si>
  <si>
    <t>00099021001 DEPOSITO DE EFECTIVO, DEPOSITANTE: JUAN PABLO SALAZAR ORTIZ, CONCEPTO: DEVOLUCION DE VIATICOS, CUENTA DE DEPOSITO: CUENTA UNICA DEL TESORO</t>
  </si>
  <si>
    <t>O15032580002</t>
  </si>
  <si>
    <t>00099021001 DEPOSITO DE EFECTIVO, DEPOSITANTE: RAUL ARAMAYO CORTEZ, CONCEPTO: DEVOLUCION DE VIATICOS, CUENTA DE DEPOSITO: CUENTA UNICA DEL TESORO</t>
  </si>
  <si>
    <t>O15032660002</t>
  </si>
  <si>
    <t>00212082004 DEPOSITO DE EFECTIVO, DEPOSITANTE: JOSE ANTONIO NUÑEZ ARANO, CONCEPTO: GASTO NO EJECUTADO POR COMBUSTIBLE SALDO, CUENTA DE DEPOSITO: CUENTA UNICA DEL TESORO</t>
  </si>
  <si>
    <t>O15032820002</t>
  </si>
  <si>
    <t>00099021001 DEPOSITO DE EFECTIVO, DEPOSITANTE: MARCO ANTONIO CHIPANA QUISPE, CONCEPTO: DEVOLUCION DE RECURSOS NO EJECUTADOS (PASAJES) PARTIDA 22110, CUENTA DE DEPOSITO: CUENTA UNICA DEL TESORO</t>
  </si>
  <si>
    <t>O15032840002</t>
  </si>
  <si>
    <t>00099021001 DEPOSITO DE EFECTIVO, DEPOSITANTE: JAIME AUGUSTO ESCALANTE CASAS, CONCEPTO: DEVOLUCION DE RECURSOS NO EJECUTADOS (PASAJE AL INTERIOR) PARTIDA 22110 PREV. 2744, CUENTA DE DEPOSITO: CUENTA UNICA DEL TESORO</t>
  </si>
  <si>
    <t>O15032860002</t>
  </si>
  <si>
    <t>00099021001 DEPOSITO DE EFECTIVO, DEPOSITANTE: REG. SAT. SVA. - 12 ""CNL F. MANCHEGO"", CONCEPTO: SERVICIO BÁSICO - TELEFONO ENERO, CUENTA DE DEPOSITO: CUENTA UNICA DEL TESORO</t>
  </si>
  <si>
    <t>O15032870002</t>
  </si>
  <si>
    <t>00099021001 DEPOSITO DE EFECTIVO, DEPOSITANTE: FERNANDO ZAMBRANA, CONCEPTO: DEVOLUCION DE FONDOS OTORGADOS A FERNANDO ZAMBRANA SEA, CUENTA DE DEPOSITO: CUENTA UNICA DEL TESORO</t>
  </si>
  <si>
    <t>O15032920002</t>
  </si>
  <si>
    <t>00099021001 DEPOSITO DE EFECTIVO, DEPOSITANTE: PRIMO TERRAZAS ARMIJO CI. 4393691 CBBA., CONCEPTO: REVERSION, CUENTA DE DEPOSITO: CUENTA UNICA DEL TESORO</t>
  </si>
  <si>
    <t>O15032960002</t>
  </si>
  <si>
    <t>00070011102 DEPOSITO DE EFECTIVO, DEPOSITANTE: VETY SUSSI CHOQUE MAMANI, CONCEPTO: SALDO DEL DESEMBOLSO PARA LA ELABORACION DE SELLOS INSTITUCIONALES, CUENTA DE DEPOSITO: CUENTA UNICA DEL TESORO</t>
  </si>
  <si>
    <t>O15033020002</t>
  </si>
  <si>
    <t>00526012001 DEPOSITO DE EFECTIVO, DEPOSITANTE: LETICIA CATUMO GARCIA, CONCEPTO: DEVOLUCION VIATICOS, CUENTA DE DEPOSITO: CUENTA UNICA DEL TESORO</t>
  </si>
  <si>
    <t>O15033030002</t>
  </si>
  <si>
    <t>00223012001 DEPOSITO DE EFECTIVO, DEPOSITANTE: EDGAR MARIO ARIAS SALVATIERRA, CONCEPTO: REVERSION DE RECURSOS NO UTILIZADOS, CUENTA DE DEPOSITO: CUENTA UNICA DEL TESORO</t>
  </si>
  <si>
    <t>O15033070002</t>
  </si>
  <si>
    <t>00099021001 DEPOSITO DE EFECTIVO, DEPOSITANTE: GUERY JOSE FUNES PEÑARANDA, CONCEPTO: REVERSION DEL 13 % EN LA PARTIDA VIATICOS, CUENTA DE DEPOSITO: CUENTA UNICA DEL TESORO</t>
  </si>
  <si>
    <t>O15033530002</t>
  </si>
  <si>
    <t>00099021001 DEPOSITO DE EFECTIVO, DEPOSITANTE: RUBEN FERNANDEZ QUISBERT, CONCEPTO: DEVOLUCION DE SALDO NO EJECUTADO C-31 N° 553, CUENTA DE DEPOSITO: CUENTA UNICA DEL TESORO</t>
  </si>
  <si>
    <t>O15033550002</t>
  </si>
  <si>
    <t>00099021001 DEPOSITO DE EFECTIVO, DEPOSITANTE: AUTORIDAD DE FISCALIZACION DEL JUEGO, CONCEPTO: DEVOLUCION DE CURSO DE CAPACITACION, CUENTA DE DEPOSITO: CUENTA UNICA DEL TESORO</t>
  </si>
  <si>
    <t>O15033600002</t>
  </si>
  <si>
    <t>00070011102 DEPOSITO DE EFECTIVO, DEPOSITANTE: E. FRANZ TORREZ ALVARADO, CONCEPTO: DEVOLUCION DE COSTOS DE PASAJES AEREOS GESTION 2015-GONZALO TRIGOSO, MARTINEZ Y LUNA, CUENTA DE DEPOSITO: CUENTA UNICA DEL TESORO</t>
  </si>
  <si>
    <t>O15033750002</t>
  </si>
  <si>
    <t>00070011102 DEPOSITO DE EFECTIVO, DEPOSITANTE: VICTOR VACAFLORES PEREIRA - MTEPS, CONCEPTO: DEVOLUCION VIATICOS, CUENTA DE DEPOSITO: CUENTA UNICA DEL TESORO</t>
  </si>
  <si>
    <t>O15033850002</t>
  </si>
  <si>
    <t>00592012001 DEPOSITO DE EFECTIVO, DEPOSITANTE: BOLTUR, CONCEPTO: DEVOLUCION FONDO DE AVANCE, CUENTA DE DEPOSITO: CUENTA UNICA DEL TESORO</t>
  </si>
  <si>
    <t>O15033940002</t>
  </si>
  <si>
    <t>00046104203 DEPOSITO DE EFECTIVO, DEPOSITANTE: SILVIA EUGENIA VICTORIA JANCKO, CONCEPTO: REVERSION POR FONDOS NO UTILIZADO, SEGUN LIBRETA 00046104203, CUENTA DE DEPOSITO: CUENTA UNICA DEL TESORO</t>
  </si>
  <si>
    <t>B15035530002</t>
  </si>
  <si>
    <t>00254014101 DEP.DE CHEQ.AJENOS,RET.DE CAM.,CONCEPTO: TRANSFERENCIA DE RECURSOS DEL MUNICIPIO DE SAN PABLO DE HUACARETA,DEP.: INSTITUTO DEL SEGURO AGRARIO , PROCEDENCIA: BANCO UNION S.A., CHEQUE: 1146, FECHA DE EMISION:22/05/2017</t>
  </si>
  <si>
    <t>B15035710002</t>
  </si>
  <si>
    <t>00086031101 DEP.DE CHEQ.AJENOS,RET.DE CAM.,CONCEPTO: DEP. POR MULTAS COBRADAS POR EL PN TUNARI,DEP.: SERNAP-TUNARI , PROCEDENCIA: BANCO UNION S.A., CHEQUE: 342, FECHA DE EMISION:28/04/2017</t>
  </si>
  <si>
    <t>O15035920002</t>
  </si>
  <si>
    <t>00099021001 DEPOSITO DE EFECTIVO, DEPOSITANTE: FELIX GUTIERREZ QUISPE, CONCEPTO: DEVOLUCION DE HABER DE MARZO (DOBLE PERCEPCION), CUENTA DE DEPOSITO: CUENTA UNICA DEL TESORO</t>
  </si>
  <si>
    <t>O15036000002</t>
  </si>
  <si>
    <t>00212082004 DEPOSITO DE EFECTIVO, DEPOSITANTE: SOLEDAD CALDERON CONDORI - INRA, CONCEPTO: DEVOLUCIÓN DE GASTOS OPERATIVOS C-31 N200, CUENTA DE DEPOSITO: CUENTA UNICA DEL TESORO</t>
  </si>
  <si>
    <t>O15036190002</t>
  </si>
  <si>
    <t>00086038007 DEPOSITO DE EFECTIVO, DEPOSITANTE: CECILIA AYALA AGUIRRE, CONCEPTO: DEVOLUCION FONDOS EN AVANCE NO USADOS C31-485, CUENTA DE DEPOSITO: CUENTA UNICA DEL TESORO</t>
  </si>
  <si>
    <t>O15036420002</t>
  </si>
  <si>
    <t>00526012001 DEPOSITO DE EFECTIVO, DEPOSITANTE: BOLIVIA TV-RICHARD NINA CALLA, CONCEPTO: DEVOLUCION DE PASAJES, CUENTA DE DEPOSITO: CUENTA UNICA DEL TESORO</t>
  </si>
  <si>
    <t>O15036440002</t>
  </si>
  <si>
    <t>00099021001 DEPOSITO DE EFECTIVO, DEPOSITANTE: INES CAROLA JAVIER PACO, CONCEPTO: DEVOLUCION DE PASAJES TERRESTRES NO UTILIZADOS, CUENTA DE DEPOSITO: CUENTA UNICA DEL TESORO</t>
  </si>
  <si>
    <t>O15036900002</t>
  </si>
  <si>
    <t>00016011101 DEPOSITO DE EFECTIVO, DEPOSITANTE: MINISTERIO DE EDUCACION - ZENAIDA LIMA PILCO, CONCEPTO: DEVOLUCION SALDO PASAJES, CUENTA DE DEPOSITO: CUENTA UNICA DEL TESORO</t>
  </si>
  <si>
    <t>B15035470002</t>
  </si>
  <si>
    <t>00099021001 DEP.DE CHEQ.AJENOS,RET.DE CAM.,CONCEPTO: DURAN FLORES MANUEL,DEP.: BANCO UNION S.A. , PROCEDENCIA: BANCO UNION S.A., CHEQUE: 148269, FECHA DE EMISION:22/05/2017</t>
  </si>
  <si>
    <t>B15035970002</t>
  </si>
  <si>
    <t>00590012001 DEP.DE CHEQ.AJENOS,RET.DE CAM.,CONCEPTO: PAGO INCAPACIDAD TEMPORAL DEL PERSONAL QUIPUS CORRESPONDIENTE MES MARZO 2017,DEP.: CAJA DE SALUD DE CAMINOS Y R. A. , PROCEDENCIA: BANCO UNION S.A., CHEQUE: 7714, FECHA DE EMISION:10/05/2017</t>
  </si>
  <si>
    <t>B15036010002</t>
  </si>
  <si>
    <t>00222012001 DEP.DE CHEQ.AJENOS,RET.DE CAM.,CONCEPTO: PAGO INCAPACIDAD TEMPORAL DEL PERSONAL INIAF CORRESPONDIENTE MES MARZO 2017,DEP.: CAJA DE SALUD DE CAMINOS Y R.A. , PROCEDENCIA: BANCO UNION S.A., CHEQUE: 7716, FECHA DE EMISION:12/05/2017</t>
  </si>
  <si>
    <t>O15036170002</t>
  </si>
  <si>
    <t>00099021001 DEPOSITO DE EFECTIVO, DEPOSITANTE: MARIA ELENA QUISBERT LAZO, CONCEPTO: DEVOLUCION SUELDO MARZO Y ABRIL 2017, CUENTA DE DEPOSITO: CUENTA UNICA DEL TESORO</t>
  </si>
  <si>
    <t>B15036140002</t>
  </si>
  <si>
    <t>00046021109 DEP.DE CHEQ.AJENOS,RET.DE CAM.,CONCEPTO: EJECUCION DE BOLETA DE GARANTIA,DEP.: MINISTERIO DE SALUD , PROCEDENCIA: BANCO FASSIL S.A., CHEQUE: 10189, FECHA DE EMISION:18/05/2017</t>
  </si>
  <si>
    <t>O15035340002</t>
  </si>
  <si>
    <t>00234014202 DEPOSITO DE EFECTIVO, DEPOSITANTE: SERGEOMIN - MARIO MARISCAL QUISPE, CONCEPTO: DEVOLUCIÓN AL C - 31 - 255 PARTIDA: 851 - TASAS, CUENTA DE DEPOSITO: CUENTA UNICA DEL TESORO</t>
  </si>
  <si>
    <t>O15036020002</t>
  </si>
  <si>
    <t>00212082004 DEPOSITO DE EFECTIVO, DEPOSITANTE: RENE RAMOS RAMOS - INRA DEP DE LA PAZ, CONCEPTO: DEVOLUCIÓN DE VIÁTICOS, CUENTA DE DEPOSITO: CUENTA UNICA DEL TESORO</t>
  </si>
  <si>
    <t>O15036620002</t>
  </si>
  <si>
    <t>00099021001 DEPOSITO DE EFECTIVO, DEPOSITANTE: CARLOS RAUL GONZALEZ SALAZAR-ASFI, CONCEPTO: DEVOLUCION DE FONDOS POR ASIGNACION DE PASAJES, CUENTA DE DEPOSITO: CUENTA UNICA DEL TESORO</t>
  </si>
  <si>
    <t>O15037300002</t>
  </si>
  <si>
    <t>00099021001 DEPOSITO DE EFECTIVO, DEPOSITANTE: RC-10 "GRAL MERCADO", CONCEPTO: PAGO POR RETENCION DE ALIMENTACION PARA ANIMALES MARISCALERIA DEL GANADO CABALLAR CORRESP MES MAYO, CUENTA DE DEPOSITO: CUENTA UNICA DEL TESORO</t>
  </si>
  <si>
    <t>O15037310002</t>
  </si>
  <si>
    <t>00099021001 DEPOSITO DE EFECTIVO, DEPOSITANTE: RC-10 "GRAL MERCADO", CONCEPTO: PAGO POR RETENCION DE ALIMENTACION PARA ANIMALES MARISCALERIA DEL GANADO CABALLAR CORRESP MES MARZO, CUENTA DE DEPOSITO: CUENTA UNICA DEL TESORO</t>
  </si>
  <si>
    <t>O15036950002</t>
  </si>
  <si>
    <t>00099021001 DEPOSITO DE EFECTIVO, DEPOSITANTE: MONICA RODRIGUEZ QUISPE - SEPDAVI, CONCEPTO: DEVOLUCION, CUENTA DE DEPOSITO: CUENTA UNICA DEL TESORO</t>
  </si>
  <si>
    <t>O15037290002</t>
  </si>
  <si>
    <t>00099021001 DEPOSITO DE EFECTIVO, DEPOSITANTE: RC-10 "GRAL MERCADO", CONCEPTO: PAGO POR RETENCION DE ALIMENTACION PARA ANIMALES MARISCALERIA DEL GANADO CABALLAR CORRESP MES ABRIL, CUENTA DE DEPOSITO: CUENTA UNICA DEL TESORO</t>
  </si>
  <si>
    <t>O15037990002</t>
  </si>
  <si>
    <t>00586019203 DEPOSITO DE EFECTIVO, DEPOSITANTE: ANGELA JURADO MORALES - EASBA, CONCEPTO: DEVOLUCIÓN DE EXCEDENTE DE LLAMADAS TELEFONICAS, CUENTA DE DEPOSITO: CUENTA UNICA DEL TESORO</t>
  </si>
  <si>
    <t>B15035440002</t>
  </si>
  <si>
    <t>00099021001 DEP.DE CHEQ.AJENOS,RET.DE CAM.,CONCEPTO: ELVIS MENDIZABAL CHURA,DEP.: BANCO UNION S.A. , PROCEDENCIA: BANCO UNION S.A., CHEQUE: 148268, FECHA DE EMISION:22/05/2017</t>
  </si>
  <si>
    <t>O15036910002</t>
  </si>
  <si>
    <t>00016011101 DEPOSITO DE EFECTIVO, DEPOSITANTE: MINISTERIO DE EDUCACION-LUCIA HERRERA VELASQUEZ, CONCEPTO: DEVOLUCION SALDO VIATICOS, CUENTA DE DEPOSITO: CUENTA UNICA DEL TESORO</t>
  </si>
  <si>
    <t>O15036960002</t>
  </si>
  <si>
    <t>00099021001 DEPOSITO DE EFECTIVO, DEPOSITANTE: FRANCISCO QUISPE CAHUAYA, CONCEPTO: POR COMBUSTIBLE CORRESPONDIENTE AL MES DE ABRIL DE LA GESTION 2017, CUENTA DE DEPOSITO: CUENTA UNICA DEL TESORO</t>
  </si>
  <si>
    <t>B15035980002</t>
  </si>
  <si>
    <t>00590012001 DEP.DE CHEQ.AJENOS,RET.DE CAM.,CONCEPTO: PAGO INCAPACIDAD TEMPORAL DEL PERSONAL QUIPUS CORRESPONDIENTE MES ABRIL 2017,DEP.: CAJA DE SALUD DE CAMINOS Y R.A. , PROCEDENCIA: BANCO UNION S.A., CHEQUE: 7715, FECHA DE EMISION:11/05/2017</t>
  </si>
  <si>
    <t>O15035090002</t>
  </si>
  <si>
    <t>O15035390002</t>
  </si>
  <si>
    <t>00580012001 DEPOSITO DE EFECTIVO, DEPOSITANTE: FLORENCIO CONDORI QUISPE, CONCEPTO: DEVOLUCIÓN EN PAGO EN EXCESO CORRESPONDIENTE A AGUINALDO DE LA GESTIÓN 2014, CUENTA DE DEPOSITO: CUENTA UNICA DEL TESORO</t>
  </si>
  <si>
    <t>O15035620002</t>
  </si>
  <si>
    <t>00020031101 DEPOSITO DE EFECTIVO, DEPOSITANTE: GROVER REMBERTO ROJAS UGARTE, CONCEPTO: REVERSION DEL TRIBUNAL DE PERSONAL DEL EJERCITO T.P.E. ABRIL, CUENTA DE DEPOSITO: CUENTA UNICA DEL TESORO</t>
  </si>
  <si>
    <t>O15035820002</t>
  </si>
  <si>
    <t>00099021001 DEPOSITO DE EFECTIVO, DEPOSITANTE: YOSNEL BOLIGAN JOMARRON, CONCEPTO: PAGO POR EXCEDENTES CONSUMO DE TELEFONIA MOVIL GESTION 2016, CUENTA DE DEPOSITO: CUENTA UNICA DEL TESORO</t>
  </si>
  <si>
    <t>O15036970002</t>
  </si>
  <si>
    <t>00099021001 DEPOSITO DE EFECTIVO, DEPOSITANTE: FRANCISCO QUISPE CAHUAYA, CONCEPTO: POR ALIMENTACION DE ANIMALES CORRESPONDIENTE AL MES DE MAYO DE LA GESTION 2017, CUENTA DE DEPOSITO: CUENTA UNICA DEL TESORO</t>
  </si>
  <si>
    <t>O15037890002</t>
  </si>
  <si>
    <t>00206012001 DEPOSITO DE EFECTIVO, DEPOSITANTE: INE, CONCEPTO: DEP. POR VENTA LA PAZ DE FECHA 19/05/17, CUENTA DE DEPOSITO: CUENTA UNICA DEL TESORO</t>
  </si>
  <si>
    <t>O15036500002</t>
  </si>
  <si>
    <t>00099021001 DEPOSITO DE EFECTIVO, DEPOSITANTE: SR. JUAN JIMENEZ TORREZ, CONCEPTO: DOBLE PERCEPCION, CUENTA DE DEPOSITO: CUENTA UNICA DEL TESORO</t>
  </si>
  <si>
    <t>O15036820002</t>
  </si>
  <si>
    <t>00047081101 DEPOSITO DE EFECTIVO, DEPOSITANTE: WALTER LIMPIAS PARADA, CONCEPTO: DEVOLUCION DE VIATICOS, CUENTA DE DEPOSITO: CUENTA UNICA DEL TESORO</t>
  </si>
  <si>
    <t>O15037110002</t>
  </si>
  <si>
    <t>00099021001 DEPOSITO DE EFECTIVO, DEPOSITANTE: DAVID HERRERA ARREDONDO, CONCEPTO: REVERSIÓN POR CONSUMO DE ENERGÍA ELECTRICA, CUENTA DE DEPOSITO: CUENTA UNICA DEL TESORO</t>
  </si>
  <si>
    <t>O15037260002</t>
  </si>
  <si>
    <t>00099021001 DEPOSITO DE EFECTIVO, DEPOSITANTE: RUBEN RODRIGUEZ FERNANDEZ, CONCEPTO: REVERSION CAMBIO DE DESTINO, VIATICOS POR VIAJE AL INTERIOR DEL PAIS 13 %, CUENTA DE DEPOSITO: CUENTA UNICA DEL TESORO</t>
  </si>
  <si>
    <t>B15039880002</t>
  </si>
  <si>
    <t>00291012009 DEP.DE CHEQ.AJENOS,RET.DE CAM.,CONCEPTO: REVERSIÓN DE RECURSOS,DEP.: ABC , PROCEDENCIA: BANCO UNION S.A., CHEQUE: 2692, FECHA DE EMISION:19/05/2017</t>
  </si>
  <si>
    <t>B15040070002</t>
  </si>
  <si>
    <t>00283042001 DEP.DE CHEQ.AJENOS,RET.DE CAM.,CONCEPTO: MULTAS REGIONAL ORURO,DEP.: ADUANA NAL DE BOLIVIA , PROCEDENCIA: BANCO UNION S.A., CHEQUE: 2538, FECHA DE EMISION:18/05/2017</t>
  </si>
  <si>
    <t>B15040290002</t>
  </si>
  <si>
    <t>00099021001 DEP.DE CHEQ.AJENOS,RET.DE CAM.,CONCEPTO: DEVOLUCION SALDO VIATICOS COMISION COCHABAMBA,DEP.: CONTRALORIA GENERAL DEL ESTADO , PROCEDENCIA: BANCO UNION S.A., CHEQUE: 5188, FECHA DE EMISION:18/05/2017</t>
  </si>
  <si>
    <t>B15040310002</t>
  </si>
  <si>
    <t>00582012001 DEP.DE CHEQ.AJENOS,RET.DE CAM.,CONCEPTO: PAGO INCAPACIDAD TEMPORAL DEL PERSONAL EBA-SEDEM CORRESPONDIENTE MES ENERO 2016,DEP.: CAJA DE SALUD DE CAMINOS Y R.A. , PROCEDENCIA: BANCO UNION S.A., CHEQUE: 7254, FECHA DE EMISION:22/05/2017</t>
  </si>
  <si>
    <t>B15040460002</t>
  </si>
  <si>
    <t>00513042001 DEP.DE CHEQ.AJENOS,RET.DE CAM.,CONCEPTO: REVERSION SALDOS NO EJECUTADOS,DEP.: YPFB , PROCEDENCIA: BANCO UNION S.A., CHEQUE: 2098, FECHA DE EMISION:10/05/2017</t>
  </si>
  <si>
    <t>B15040470002</t>
  </si>
  <si>
    <t>00513022001 DEP.DE CHEQ.AJENOS,RET.DE CAM.,CONCEPTO: DEVOLUCION DE SALDOS,DEP.: YPFB , PROCEDENCIA: BANCO UNION S.A., CHEQUE: 4405, FECHA DE EMISION:18/05/2017</t>
  </si>
  <si>
    <t>B15040480002</t>
  </si>
  <si>
    <t>00513022001 DEP.DE CHEQ.AJENOS,RET.DE CAM.,CONCEPTO: DEVOLUCION SALDOS,DEP.: YPFB , PROCEDENCIA: BANCO UNION S.A., CHEQUE: 4385, FECHA DE EMISION:04/05/2017</t>
  </si>
  <si>
    <t>B15040490002</t>
  </si>
  <si>
    <t>00513022001 DEP.DE CHEQ.AJENOS,RET.DE CAM.,CONCEPTO: DEVOLUCION SALDOS,DEP.: YPFB , PROCEDENCIA: BANCO UNION S.A., CHEQUE: 4406, FECHA DE EMISION:18/05/2017</t>
  </si>
  <si>
    <t>O15039190002</t>
  </si>
  <si>
    <t>00099021001 DEPOSITO DE EFECTIVO, DEPOSITANTE: LUIS ANGELO TORRICO CARDENAS, CONCEPTO: RETENCION POR IVA DEL SR LUIS ANGELO TORRICO CARDENAS, CUENTA DE DEPOSITO: CUENTA UNICA DEL TESORO</t>
  </si>
  <si>
    <t>O15039280002</t>
  </si>
  <si>
    <t>O15039290002</t>
  </si>
  <si>
    <t>O15039300002</t>
  </si>
  <si>
    <t>O15039310002</t>
  </si>
  <si>
    <t>00234014202 DEPOSITO DE EFECTIVO, DEPOSITANTE: ATILIO HUCHANI BUSTOS, CONCEPTO: DEV. FONDOS AL C-31 N° 488 TASAS, CUENTA DE DEPOSITO: CUENTA UNICA DEL TESORO</t>
  </si>
  <si>
    <t>O15039340002</t>
  </si>
  <si>
    <t>00099021001 DEPOSITO DE EFECTIVO, DEPOSITANTE: EMILIO ALANOCA ARGOLLO, CONCEPTO: DOBLE PERCEPCION, CUENTA DE DEPOSITO: CUENTA UNICA DEL TESORO</t>
  </si>
  <si>
    <t>O15039530002</t>
  </si>
  <si>
    <t>00015011108 DEPOSITO DE EFECTIVO, DEPOSITANTE: EDDA ORQUIDEA RUIZ YUCRA-DIRCABI MIN DE GOBIERNO, CONCEPTO: DEVOLUCION DE DINERO, CUENTA DE DEPOSITO: CUENTA UNICA DEL TESORO</t>
  </si>
  <si>
    <t>O15039830002</t>
  </si>
  <si>
    <t>00378012002 DEPOSITO DE EFECTIVO, DEPOSITANTE: ROLANDO D. MARQUEZ T. -SENATEX, CONCEPTO: DEVOLUCON POR RETENCIONES IVA DEL MES DE MAYO AL C31-228, CUENTA DE DEPOSITO: CUENTA UNICA DEL TESORO</t>
  </si>
  <si>
    <t>O15039850002</t>
  </si>
  <si>
    <t>00526012001 DEPOSITO DE EFECTIVO, DEPOSITANTE: BOLIVIA TV-BORIS LUIS CARTAGENA F., CONCEPTO: DEVOLUCION DE PASAJES-BOLIVA TV, CUENTA DE DEPOSITO: CUENTA UNICA DEL TESORO</t>
  </si>
  <si>
    <t>O15039860002</t>
  </si>
  <si>
    <t>00378012002 DEPOSITO DE EFECTIVO, DEPOSITANTE: ROLANDO D. MARQUEZ T. - SENATEX, CONCEPTO: DEVOLUCON DE SALDO NO UTILIZADO DEL C31-227, CUENTA DE DEPOSITO: CUENTA UNICA DEL TESORO</t>
  </si>
  <si>
    <t>O15039890002</t>
  </si>
  <si>
    <t>00378012002 DEPOSITO DE EFECTIVO, DEPOSITANTE: ROLANDO D. MARQUEZ TINTAYA -SENATEX, CONCEPTO: DEVOLUCION DEL SALDO NO UTILIZADO DEL C31-228, CUENTA DE DEPOSITO: CUENTA UNICA DEL TESORO</t>
  </si>
  <si>
    <t>O15039920002</t>
  </si>
  <si>
    <t>00099021001 DEPOSITO DE EFECTIVO, DEPOSITANTE: ARACELY LANZA CRUZ, CONCEPTO: DUODÉCIMAS DE AGUINALDO, CUENTA DE DEPOSITO: CUENTA UNICA DEL TESORO</t>
  </si>
  <si>
    <t>O15039950002</t>
  </si>
  <si>
    <t>00020011103 DEPOSITO DE EFECTIVO, DEPOSITANTE: INSTITUTO GEOGRAFICO MILITAR, CONCEPTO: RETENCION 13% PARTIDA PRESUPUESTARIA 22210 "PROYECTO HUMANATA PUEBLO", CUENTA DE DEPOSITO: CUENTA UNICA DEL TESORO</t>
  </si>
  <si>
    <t>O15039960002</t>
  </si>
  <si>
    <t>00020011103 DEPOSITO DE EFECTIVO, DEPOSITANTE: INSTITUTO GEOGRAFICO MILITAR, CONCEPTO: REVERSION PARTIDA PRESUP 39500 "PROYECTO HUMANATA PUEBLO", CUENTA DE DEPOSITO: CUENTA UNICA DEL TESORO</t>
  </si>
  <si>
    <t>O15039980002</t>
  </si>
  <si>
    <t>00020011103 DEPOSITO DE EFECTIVO, DEPOSITANTE: INSTITUTO GEOGRAFICO MILITAR, CONCEPTO: RETENCION 13% PARTIDAS PRESUP 22210 "PROYECTO RED GEODESICA POTOSI-VIACHA", CUENTA DE DEPOSITO: CUENTA UNICA DEL TESORO</t>
  </si>
  <si>
    <t>O15040000002</t>
  </si>
  <si>
    <t>00020011103 DEPOSITO DE EFECTIVO, DEPOSITANTE: INSTITUTO GEOGRAFICO MILITAR, CONCEPTO: RETENCION 15,5% PARTIDAS PRESUP 26990-31300 "PROYECTO RED GEODESICA POTOSI-VIACHA", CUENTA DE DEPOSITO: CUENTA UNICA DEL TESORO</t>
  </si>
  <si>
    <t>O15040030002</t>
  </si>
  <si>
    <t>00020011103 DEPOSITO DE EFECTIVO, DEPOSITANTE: INSTITUTO GEOGRAFICO MILITAR, CONCEPTO: REVERSION PARTIDAS PRESUP 34500-34600-32200-26990 "PROYECTO RED GEODESICA POTOSI-VIACHA", CUENTA DE DEPOSITO: CUENTA UNICA DEL TESORO</t>
  </si>
  <si>
    <t>O15040060002</t>
  </si>
  <si>
    <t>00020011103 DEPOSITO DE EFECTIVO, DEPOSITANTE: INSTITUTO GEOGRAFICO MILITAR, CONCEPTO: RETENCION 13% PARTIDA PRESUP 22210 "GASTOS ADM. ENERO 2017", CUENTA DE DEPOSITO: CUENTA UNICA DEL TESORO</t>
  </si>
  <si>
    <t>O15040080002</t>
  </si>
  <si>
    <t>00020011103 DEPOSITO DE EFECTIVO, DEPOSITANTE: INSTITUTO GEOGRAFICO MILITAR, CONCEPTO: RETENCION 15,5% PARTIDAS PRESUP 21200-21300-24110-25400-23100 "GASTOS ADM. ENERO 2017", CUENTA DE DEPOSITO: CUENTA UNICA DEL TESORO</t>
  </si>
  <si>
    <t>O15040100002</t>
  </si>
  <si>
    <t>00020011103 DEPOSITO DE EFECTIVO, DEPOSITANTE: INSTITUTO GEOGRAFICO MILITAR, CONCEPTO: REVERSION GASTOS ADMINISTRATIVOS ENERO 2017, CUENTA DE DEPOSITO: CUENTA UNICA DEL TESORO</t>
  </si>
  <si>
    <t>O15040130002</t>
  </si>
  <si>
    <t>O15040150002</t>
  </si>
  <si>
    <t>00099021001 DEPOSITO DE EFECTIVO, DEPOSITANTE: IVAN TERAN TELLERIA, CONCEPTO: DEVOLUCION DE FONDOS DE TASA DE RODAJE C 31 - 371, CUENTA DE DEPOSITO: CUENTA UNICA DEL TESORO</t>
  </si>
  <si>
    <t>O15040170002</t>
  </si>
  <si>
    <t>00020011103 DEPOSITO DE EFECTIVO, DEPOSITANTE: INSTITUTO GEOGRAFICO MILITAR, CONCEPTO: REVERSION "PROYECTO SAN ANTONIO CONDO", CUENTA DE DEPOSITO: CUENTA UNICA DEL TESORO</t>
  </si>
  <si>
    <t>O15040190002</t>
  </si>
  <si>
    <t>00099021001 DEPOSITO DE EFECTIVO, DEPOSITANTE: IVAN TERAN TELLERIA, CONCEPTO: DEVOLUCION DE FONDOS DE COMPRA DE GASOLINA C 31 - 370, CUENTA DE DEPOSITO: CUENTA UNICA DEL TESORO</t>
  </si>
  <si>
    <t>O15040200002</t>
  </si>
  <si>
    <t>00020011103 DEPOSITO DE EFECTIVO, DEPOSITANTE: INSTITUTO GEOGRAFICO MILITAR, CONCEPTO: RETENCION 13% PARTIDA PRESP 22210 "PROYECTO SAN ANTONIO CONDO", CUENTA DE DEPOSITO: CUENTA UNICA DEL TESORO</t>
  </si>
  <si>
    <t>O15040230002</t>
  </si>
  <si>
    <t>00526012001 DEPOSITO DE EFECTIVO, DEPOSITANTE: DAVID JULIAN CORONEL MAMANI, CONCEPTO: DEVOLUCION PASAJES, CUENTA DE DEPOSITO: CUENTA UNICA DEL TESORO</t>
  </si>
  <si>
    <t>O15040370002</t>
  </si>
  <si>
    <t>00099021001 DEPOSITO DE EFECTIVO, DEPOSITANTE: ANA MARIA PEREYRA GALVAN, CONCEPTO: REVERSIÓN BOLETA MARZO, CUENTA DE DEPOSITO: CUENTA UNICA DEL TESORO</t>
  </si>
  <si>
    <t>O15040580002</t>
  </si>
  <si>
    <t>00099021001 DEPOSITO DE EFECTIVO, DEPOSITANTE: LIZETH CRISTINA QUISPE MAMANI, CONCEPTO: REVERSION DE SALDOS, CUENTA DE DEPOSITO: CUENTA UNICA DEL TESORO</t>
  </si>
  <si>
    <t>O15040590002</t>
  </si>
  <si>
    <t>00099021001 DEPOSITO DE EFECTIVO, DEPOSITANTE: RC - 3 ""AROMA"", CONCEPTO: REVERSIÓN MARISCALERIA, CUENTA DE DEPOSITO: CUENTA UNICA DEL TESORO</t>
  </si>
  <si>
    <t>O15040630002</t>
  </si>
  <si>
    <t>00099021001 DEPOSITO DE EFECTIVO, DEPOSITANTE: CIRILO ALVARADO VELA C.I. 353560 LP., CONCEPTO: DOBLE PERCEPCION, CUENTA DE DEPOSITO: CUENTA UNICA DEL TESORO</t>
  </si>
  <si>
    <t>O15040670002</t>
  </si>
  <si>
    <t>00373024101 DEPOSITO DE EFECTIVO, DEPOSITANTE: MIRIAM OLIVIA APAZA APAZA, CONCEPTO: DEVOLUCION DE VIATICOS GESTION 2016, CUENTA DE DEPOSITO: CUENTA UNICA DEL TESORO</t>
  </si>
  <si>
    <t>O15040740002</t>
  </si>
  <si>
    <t>00099021001 DEPOSITO DE EFECTIVO, DEPOSITANTE: EJERCITO DE BOLIVIA, CONCEPTO: DEVOLUCION ENERGIA ELECTRICA FEB / 17, CUENTA DE DEPOSITO: CUENTA UNICA DEL TESORO</t>
  </si>
  <si>
    <t>O15041070002</t>
  </si>
  <si>
    <t>00099021001 DEPOSITO DE EFECTIVO, DEPOSITANTE: MARCO ALEX ALFARO ZALAZAR, CONCEPTO: DEV DE VIATICOS, CUENTA DE DEPOSITO: CUENTA UNICA DEL TESORO</t>
  </si>
  <si>
    <t>O15041240002</t>
  </si>
  <si>
    <t>00234012001 DEPOSITO DE EFECTIVO, DEPOSITANTE: MILTON JULIO VILLCA QUISPE, CONCEPTO: DEVOLUCIÓN AL C-31 N°1123 PARTIDA N°345, CUENTA DE DEPOSITO: CUENTA UNICA DEL TESORO</t>
  </si>
  <si>
    <t>O15041250002</t>
  </si>
  <si>
    <t>00234014202 DEPOSITO DE EFECTIVO, DEPOSITANTE: MILTON JULIO VILLCA QUISPE, CONCEPTO: DEVOLUCIÓN AL C-31 N°426 PARTIDA N°259, CUENTA DE DEPOSITO: CUENTA UNICA DEL TESORO</t>
  </si>
  <si>
    <t>O15041280002</t>
  </si>
  <si>
    <t>00099021001 DEPOSITO DE EFECTIVO, DEPOSITANTE: NIXON EMILIANO VARGAS MAMANI C.I. 3362542 LP., CONCEPTO: DEVOLUCION, CUENTA DE DEPOSITO: CUENTA UNICA DEL TESORO</t>
  </si>
  <si>
    <t>O15041290002</t>
  </si>
  <si>
    <t>00099021001 DEPOSITO DE EFECTIVO, DEPOSITANTE: PAUL ANTONIO COCA SUAREZ ARANA, CONCEPTO: VIAJE A SUCRE 15-17/05/2017 PAUL ANTONIO COCA SUAREZ ARANA CI:5872734 SC - PREVENTIVO 2990, CUENTA DE DEPOSITO: CUENTA UNICA DEL TESORO</t>
  </si>
  <si>
    <t>O15041420002</t>
  </si>
  <si>
    <t>00099021001 DEPOSITO DE EFECTIVO, DEPOSITANTE: JHONNY SEGALES ORTIZ, CONCEPTO: DEVOLUCION VIATICOS, CUENTA DE DEPOSITO: CUENTA UNICA DEL TESORO</t>
  </si>
  <si>
    <t>O15041470002</t>
  </si>
  <si>
    <t>00010011101 DEPOSITO DE EFECTIVO, DEPOSITANTE: RONALD JAVIER GUZMAN AGRAMONT, CONCEPTO: DEVOLUCIÓN DE PASAJES - GESTIÓN 2011 C 31 - 2746, CUENTA DE DEPOSITO: CUENTA UNICA DEL TESORO</t>
  </si>
  <si>
    <t>O15041480002</t>
  </si>
  <si>
    <t>00526012001 DEPOSITO DE EFECTIVO, DEPOSITANTE: JHONNY LLANOS P., CONCEPTO: DEVOLUCON PASAJES, CUENTA DE DEPOSITO: CUENTA UNICA DEL TESORO</t>
  </si>
  <si>
    <t>O15041500002</t>
  </si>
  <si>
    <t>00526012001 DEPOSITO DE EFECTIVO, DEPOSITANTE: JHONNY LLANOS P., CONCEPTO: DEVOLUCION SALDO FONDOS GASOLINA, CUENTA DE DEPOSITO: CUENTA UNICA DEL TESORO</t>
  </si>
  <si>
    <t>O15041560002</t>
  </si>
  <si>
    <t>00526012001 DEPOSITO DE EFECTIVO, DEPOSITANTE: MIGUEL ANGEL VELEZ, CONCEPTO: RETENCION POR ARREGLO DE SILLA, CUENTA DE DEPOSITO: CUENTA UNICA DEL TESORO</t>
  </si>
  <si>
    <t>O15041620002</t>
  </si>
  <si>
    <t>00016011101 DEPOSITO DE EFECTIVO, DEPOSITANTE: MIN.DE EDUCACION ZENAIDA LIMA PILCO, CONCEPTO: DEVOLUCION SALDO PASAJES, CUENTA DE DEPOSITO: CUENTA UNICA DEL TESORO</t>
  </si>
  <si>
    <t>O15041630002</t>
  </si>
  <si>
    <t>00016011101 DEPOSITO DE EFECTIVO, DEPOSITANTE: MIN.DE EDUCACION-LUCIA HERRERA VELASQUEZ, CONCEPTO: DEP. SALDO PASAJES, CUENTA DE DEPOSITO: CUENTA UNICA DEL TESORO</t>
  </si>
  <si>
    <t>O15041720002</t>
  </si>
  <si>
    <t>00046024204 DEPOSITO DE EFECTIVO, DEPOSITANTE: MIN.DE SALUD - JAVIER MONTENEGRO VALVERDE, CONCEPTO: RECURSOS NO UTILIZADOS C-31 1391 CBTE 1076, CUENTA DE DEPOSITO: CUENTA UNICA DEL TESORO</t>
  </si>
  <si>
    <t>O15041780002</t>
  </si>
  <si>
    <t>00016011101 DEPOSITO DE EFECTIVO, DEPOSITANTE: MINISTERIO DE EDUCACION-JOSE LUIS VASQUEZ COQUE, CONCEPTO: DEVOLUCION DE SALDOS PASAJES TERRESTRES, CUENTA DE DEPOSITO: CUENTA UNICA DEL TESORO</t>
  </si>
  <si>
    <t>O15041790002</t>
  </si>
  <si>
    <t>00016011101 DEPOSITO DE EFECTIVO, DEPOSITANTE: MINISTERIO DE EDUCACION-EDGAR SUXO APAZA, CONCEPTO: DEVOLUCION DE SALDOS PASAJES TERRESTRES, CUENTA DE DEPOSITO: CUENTA UNICA DEL TESORO</t>
  </si>
  <si>
    <t>O15041840002</t>
  </si>
  <si>
    <t>00234014202 DEPOSITO DE EFECTIVO, DEPOSITANTE: SERGEOMIN-HERNAN MAMANI M., CONCEPTO: DEVOLUCION DE PAGO DE FONDOS EN AVANCE NO EJECUTADO PREVENTIVO 446, CUENTA DE DEPOSITO: CUENTA UNICA DEL TESORO</t>
  </si>
  <si>
    <t>O15041910002</t>
  </si>
  <si>
    <t>00206012001 DEPOSITO DE EFECTIVO, DEPOSITANTE: INE, CONCEPTO: DEP. POR VENTAS LA PAZ DE FECHA 22/05/17, CUENTA DE DEPOSITO: CUENTA UNICA DEL TESORO</t>
  </si>
  <si>
    <t>O15042000002</t>
  </si>
  <si>
    <t>00212012001 DEPOSITO DE EFECTIVO, DEPOSITANTE: TEODORA VALERIA MAMANI MAMANI, CONCEPTO: REPOSICION DE CREDENCIAL, CUENTA DE DEPOSITO: CUENTA UNICA DEL TESORO</t>
  </si>
  <si>
    <t>O15042080002</t>
  </si>
  <si>
    <t>00526012001 DEPOSITO DE EFECTIVO, DEPOSITANTE: BOLIVIA TV- GABRIEL D. MOLINA PEREZ, CONCEPTO: DEVOLUCION DE FONDOS EN AVANCE, CUENTA DE DEPOSITO: CUENTA UNICA DEL TESORO</t>
  </si>
  <si>
    <t>O15042100002</t>
  </si>
  <si>
    <t>O15042180002</t>
  </si>
  <si>
    <t>B15043280002</t>
  </si>
  <si>
    <t>00587012008 DEP.DE CHEQ.AJENOS,RET.DE CAM.,CONCEPTO: DEVOLUCION DE FONDOS,DEP.: ADALID GUACHALLA , PROCEDENCIA: BANCO UNION S.A., CHEQUE: 970, FECHA DE EMISION:18/05/2017</t>
  </si>
  <si>
    <t>B15043300002</t>
  </si>
  <si>
    <t>00587012006 DEP.DE CHEQ.AJENOS,RET.DE CAM.,CONCEPTO: DEVOLUCION DE FONDOS,DEP.: OSWALDO TEJERINA , PROCEDENCIA: BANCO UNION S.A., CHEQUE: 966, FECHA DE EMISION:18/05/2017</t>
  </si>
  <si>
    <t>B15043320002</t>
  </si>
  <si>
    <t>00587012006 DEP.DE CHEQ.AJENOS,RET.DE CAM.,CONCEPTO: DEVOLUCION DE FONDOS,DEP.: OSWALDO TEJERINA , PROCEDENCIA: BANCO UNION S.A., CHEQUE: 967, FECHA DE EMISION:18/05/2017</t>
  </si>
  <si>
    <t>B15043330002</t>
  </si>
  <si>
    <t>00587012005 DEP.DE CHEQ.AJENOS,RET.DE CAM.,CONCEPTO: DEVOLUCION DE FONDOS,DEP.: OSWALDO TEJERINA , PROCEDENCIA: BANCO UNION S.A., CHEQUE: 972, FECHA DE EMISION:18/05/2017</t>
  </si>
  <si>
    <t>B15043380002</t>
  </si>
  <si>
    <t>00587012006 DEP.DE CHEQ.AJENOS,RET.DE CAM.,CONCEPTO: DEVOLUCION DE FONDOS,DEP.: OSWALDO TEJERINA , PROCEDENCIA: BANCO UNION S.A., CHEQUE: 976, FECHA DE EMISION:18/05/2017</t>
  </si>
  <si>
    <t>B15043390002</t>
  </si>
  <si>
    <t>00587012005 DEP.DE CHEQ.AJENOS,RET.DE CAM.,CONCEPTO: DEVOLUCION DE FONDOS,DEP.: OSWALDO TEJERINA , PROCEDENCIA: BANCO UNION S.A., CHEQUE: 965, FECHA DE EMISION:18/05/2017</t>
  </si>
  <si>
    <t>B15043410002</t>
  </si>
  <si>
    <t>00587012009 DEP.DE CHEQ.AJENOS,RET.DE CAM.,CONCEPTO: DEVOLUCION DE FONDOS,DEP.: WILBERTH PEREDO , PROCEDENCIA: BANCO UNION S.A., CHEQUE: 963, FECHA DE EMISION:15/05/2017</t>
  </si>
  <si>
    <t>B15043420002</t>
  </si>
  <si>
    <t>00587012009 DEP.DE CHEQ.AJENOS,RET.DE CAM.,CONCEPTO: DEVOLUCION DE FONDOS,DEP.: WILBERTH PEREDO , PROCEDENCIA: BANCO UNION S.A., CHEQUE: 969, FECHA DE EMISION:18/05/2017</t>
  </si>
  <si>
    <t>B15043450002</t>
  </si>
  <si>
    <t>00587012009 DEP.DE CHEQ.AJENOS,RET.DE CAM.,CONCEPTO: DEVOLUCION DE FONDOS,DEP.: WILBERTH PEREDO , PROCEDENCIA: BANCO UNION S.A., CHEQUE: 968, FECHA DE EMISION:18/05/2017</t>
  </si>
  <si>
    <t>B15043480002</t>
  </si>
  <si>
    <t>00587012009 DEP.DE CHEQ.AJENOS,RET.DE CAM.,CONCEPTO: DEVOLUCION DE FONDOS,DEP.: WILBERTH PEREDO , PROCEDENCIA: BANCO UNION S.A., CHEQUE: 979, FECHA DE EMISION:18/05/2017</t>
  </si>
  <si>
    <t>B15043560002</t>
  </si>
  <si>
    <t>00099021001 DEP.DE CHEQ.AJENOS,RET.DE CAM.,CONCEPTO: DEVOLUCION DE FONDOS,DEP.: PROGRAMA NACIONAL DE POSTALFABETIZACION , PROCEDENCIA: BANCO UNION S.A., CHEQUE: 5541, FECHA DE EMISION:24/05/2017</t>
  </si>
  <si>
    <t>B15043850002</t>
  </si>
  <si>
    <t>00099021001 DEP.DE CHEQ.AJENOS,RET.DE CAM.,CONCEPTO: PAGO INCAPACIDADES TEMPORALES (REEMBOLSO) MINISTERIO DE ECONOMIA FINANZAS PUBLICAS,DEP.: CAJA NACIONAL DE SALUD , PROCEDENCIA: BANCO UNION S.A., CHEQUE: 12965, FECHA DE EMISION:24/05/2017</t>
  </si>
  <si>
    <t>B15043900002</t>
  </si>
  <si>
    <t>00099021001 DEP.DE CHEQ.AJENOS,RET.DE CAM.,CONCEPTO: PAGO INCAPACIDADES TEMPORALES (REEMBOLSO) MINISTERIO DE ECONOMIA FINANZAS PUBLICAS,DEP.: CAJA NACIONAL DE SALUD , PROCEDENCIA: BANCO UNION S.A., CHEQUE: 12966, FECHA DE EMISION:24/05/2017</t>
  </si>
  <si>
    <t>B15043930002</t>
  </si>
  <si>
    <t>00099021001 DEP.DE CHEQ.AJENOS,RET.DE CAM.,CONCEPTO: PAGO INCAPACIDADES TEMPORALES (REEMBOLSO) MINISTERIO DE ECONOMIA FINANZAS PUBLICAS,DEP.: CAJA NACIONAL DE SALUD , PROCEDENCIA: BANCO UNION S.A., CHEQUE: 12967, FECHA DE EMISION:24/05/2017</t>
  </si>
  <si>
    <t>B15043950002</t>
  </si>
  <si>
    <t>00099021001 DEP.DE CHEQ.AJENOS,RET.DE CAM.,CONCEPTO: DEVOLUCION DE PASAJES Y VIATICOS - JAVIER MOLINA,DEP.: APS-AUT. DE FISC.Y CONTROL DE PENSIONES Y SEGUROS , PROCEDENCIA: BANCO UNION S.A., CHEQUE: 3785, FECHA DE EMISION:22/05/2017</t>
  </si>
  <si>
    <t>B15043960002</t>
  </si>
  <si>
    <t>00099021001 DEP.DE CHEQ.AJENOS,RET.DE CAM.,CONCEPTO: PAGO INCAPACIDADES TEMPORALES (REEMBOLSO) MINISTERIO DE ECONOMIA FINANZAS PUBLICAS,DEP.: CAJA NACIONAL DE SALUD , PROCEDENCIA: BANCO UNION S.A., CHEQUE: 13055, FECHA DE EMISION:24/05/2017</t>
  </si>
  <si>
    <t>B15043980002</t>
  </si>
  <si>
    <t>00099021001 DEP.DE CHEQ.AJENOS,RET.DE CAM.,CONCEPTO: PAGO INCAPACIDADES TEMPORALES (REEMBOLSO) MINISTERIO DE ECONOMIA FINANZAS PUBLICAS,DEP.: CAJA NACIONAL DE SALUD , PROCEDENCIA: BANCO UNION S.A., CHEQUE: 13056, FECHA DE EMISION:24/05/2017</t>
  </si>
  <si>
    <t>B15044010002</t>
  </si>
  <si>
    <t>00670094101 DEP.DE CHEQ.AJENOS,RET.DE CAM.,CONCEPTO: REVERSION DE GASTOS DE COMBUSTIBLE VIAJE VALLEGRANDE DE TED. SANTA CRUZ,DEP.: ORGANO ELECTORAL PLURINACIONAL , PROCEDENCIA: BANCO UNION S.A., CHEQUE: 6011, FECHA DE EMISION:22/05/2017</t>
  </si>
  <si>
    <t>B15044020002</t>
  </si>
  <si>
    <t>00099021001 DEP.DE CHEQ.AJENOS,RET.DE CAM.,CONCEPTO: PAGO INCAPACIDADES TEMPORALES (REEMBOLSO) MINISTERIO DE ECONOMIA FINANZAS PUBLICAS,DEP.: CAJA NACIONAL DE SALUD , PROCEDENCIA: BANCO UNION S.A., CHEQUE: 13057, FECHA DE EMISION:24/05/2017</t>
  </si>
  <si>
    <t>B15044040002</t>
  </si>
  <si>
    <t>00099021001 DEP.DE CHEQ.AJENOS,RET.DE CAM.,CONCEPTO: PAGO INCAPACIDADES TEMPORALES (REEMBOLSO) MINISTERIO DE ECONOMIA FINANZAS PUBLICAS,DEP.: CAJA NACIONAL DE SALUD , PROCEDENCIA: BANCO UNION S.A., CHEQUE: 13161, FECHA DE EMISION:24/05/2017</t>
  </si>
  <si>
    <t>B15044070002</t>
  </si>
  <si>
    <t>00099021001 DEP.DE CHEQ.AJENOS,RET.DE CAM.,CONCEPTO: PAGO INCAPACIDADES TEMPORALES (REEMBOLSO) MINISTERIO DE ECONOMIA FINANZAS PUBLICAS,DEP.: CAJA NACIONAL DE SALUD , PROCEDENCIA: BANCO UNION S.A., CHEQUE: 13162, FECHA DE EMISION:24/05/2017</t>
  </si>
  <si>
    <t>B15044090002</t>
  </si>
  <si>
    <t>00099021001 DEP.DE CHEQ.AJENOS,RET.DE CAM.,CONCEPTO: PAGO INCAPACIDADES TEMPORALES (REEMBOLSO) MINISTERIO DE ECONOMIA FINANZAS PUBLICAS,DEP.: CAJA NACIONAL DE SALUD , PROCEDENCIA: BANCO UNION S.A., CHEQUE: 13163, FECHA DE EMISION:24/05/2017</t>
  </si>
  <si>
    <t>B15044110002</t>
  </si>
  <si>
    <t>00099021001 DEP.DE CHEQ.AJENOS,RET.DE CAM.,CONCEPTO: DEP DEVOLUCION DEMACIA CALCULO DE REFRIGERIO,DEP.: INE , PROCEDENCIA: BANCO UNION S.A., CHEQUE: 4246, FECHA DE EMISION:18/05/2017</t>
  </si>
  <si>
    <t>B15044130002</t>
  </si>
  <si>
    <t>00206012001 DEP.DE CHEQ.AJENOS,RET.DE CAM.,CONCEPTO: DEP POR REVERSIONES DE SALDOS NO EJCUTADOS,DEP.: INE , PROCEDENCIA: BANCO UNION S.A., CHEQUE: 4254, FECHA DE EMISION:22/05/2017</t>
  </si>
  <si>
    <t>B15044150002</t>
  </si>
  <si>
    <t>00099021001 DEP.DE CHEQ.AJENOS,RET.DE CAM.,CONCEPTO: DEP POR REVERSIONES DE SALDO NO EJECUTADOS,DEP.: INE , PROCEDENCIA: BANCO UNION S.A., CHEQUE: 4253, FECHA DE EMISION:22/05/2017</t>
  </si>
  <si>
    <t>B15044170002</t>
  </si>
  <si>
    <t>00099021001 DEP.DE CHEQ.AJENOS,RET.DE CAM.,CONCEPTO: DEP POR REVERSIONES DE SALDOS NO EJECTADOS,DEP.: INE , PROCEDENCIA: BANCO UNION S.A., CHEQUE: 4252, FECHA DE EMISION:22/05/2017</t>
  </si>
  <si>
    <t>B15044200002</t>
  </si>
  <si>
    <t>00099021001 DEP.DE CHEQ.AJENOS,RET.DE CAM.,CONCEPTO: REVERSIÓN SALDOS NO EJECUTADOS POR DESEMBOLSO DE ALIMENTACIÓN UNIDADES MILITARES FF.AA.,DEP.: MINISTERIO DE DEFENSA , PROCEDENCIA: BANCO UNION S.A., CHEQUE: 86, FECHA DE EMISION:12/05/2017</t>
  </si>
  <si>
    <t>B15044730002</t>
  </si>
  <si>
    <t>00254014101 DEP.DE CHEQ.AJENOS,RET.DE CAM.,CONCEPTO: TRANSFERENCIA DE RECURSOS DEL MUNICIPIO DE COTAGAITA,DEP.: INSTITUTO DEL SEGURO AGRARIO , PROCEDENCIA: BANCO UNION S.A., CHEQUE: 1148, FECHA DE EMISION:24/05/2017</t>
  </si>
  <si>
    <t>B15044810002</t>
  </si>
  <si>
    <t>00253014501 DEP.DE CHEQ.AJENOS,RET.DE CAM.,CONCEPTO: TRANSFERENCIA FONDOS G.A.M. DE SAN BORJA,DEP.: EMAGUA (ENT EJECUTORA DE MEDIO AMBIENTE Y AGUA) , PROCEDENCIA: BANCO UNION S.A., CHEQUE: 1027, FECHA DE EMISION:23/05/2017</t>
  </si>
  <si>
    <t>O15043180002</t>
  </si>
  <si>
    <t>00526012001 DEPOSITO DE EFECTIVO, DEPOSITANTE: JUAN SEBASTIAN QUISPE VELARDE, CONCEPTO: DEVOLUCION DE VIATICOS, CUENTA DE DEPOSITO: CUENTA UNICA DEL TESORO</t>
  </si>
  <si>
    <t>O15043700002</t>
  </si>
  <si>
    <t>00086058002 DEPOSITO DE EFECTIVO, DEPOSITANTE: MMA Y A / UCP - PAAP - PC. NESTOR MENESES, CONCEPTO: DEVOLUCION GASTOS COMBUSTIBLE, CUENTA DE DEPOSITO: CUENTA UNICA DEL TESORO</t>
  </si>
  <si>
    <t>O15043710002</t>
  </si>
  <si>
    <t>00099021001 DEPOSITO DE EFECTIVO, DEPOSITANTE: ESCUELA MILITAR DE EQUITACION DEL EJERCITO, CONCEPTO: RETENCION IUE E IT COMPRA DE ALIMENTOS PARA ANIMALES CORRESPONDIENTE AL MES DE ABRIL 2017, CUENTA DE DEPOSITO: CUENTA UNICA DEL TESORO</t>
  </si>
  <si>
    <t>O15043730002</t>
  </si>
  <si>
    <t>00099021001 DEPOSITO DE EFECTIVO, DEPOSITANTE: HARAS DEL EJERCITO, CONCEPTO: RETENCION IUE E IT COMPRA DE ALIMENTOS PARA ANIMALES CORRESPONDIENTE AL MES DE MARZO 2017, CUENTA DE DEPOSITO: CUENTA UNICA DEL TESORO</t>
  </si>
  <si>
    <t>O15043770002</t>
  </si>
  <si>
    <t>00099021001 DEPOSITO DE EFECTIVO, DEPOSITANTE: MABEL IRIA GARDEAZABAL AGUIRRE, CONCEPTO: REVERSION TOTAL, CUENTA DE DEPOSITO: CUENTA UNICA DEL TESORO</t>
  </si>
  <si>
    <t>O15043810002</t>
  </si>
  <si>
    <t>00099021001 DEPOSITO DE EFECTIVO, DEPOSITANTE: EUSEBIA LUCIA LOPEZ APAZA, CONCEPTO: PAGOS EN EXCESO POR CONCEPTO DE BONO, CUENTA DE DEPOSITO: CUENTA UNICA DEL TESORO</t>
  </si>
  <si>
    <t>O15043830002</t>
  </si>
  <si>
    <t>00046024204 DEPOSITO DE EFECTIVO, DEPOSITANTE: PETER CAZON CHACON, CONCEPTO: REVERSION DE FONDOS PARA CANCELACION DE VIATICOS, CUENTA DE DEPOSITO: CUENTA UNICA DEL TESORO</t>
  </si>
  <si>
    <t>O15043860002</t>
  </si>
  <si>
    <t>00099021001 DEPOSITO DE EFECTIVO, DEPOSITANTE: MIN.DE EDUCACION - NELIDA VELASCO VASQUEZ, CONCEPTO: DEVOLUCION DE HABERES MES DE MARZO, CUENTA DE DEPOSITO: CUENTA UNICA DEL TESORO</t>
  </si>
  <si>
    <t>O15043880002</t>
  </si>
  <si>
    <t>00099021001 DEPOSITO DE EFECTIVO, DEPOSITANTE: DORA AYAVIRI TERAN, CONCEPTO: DEVOLUCION SUELDO MES DE MARZO DE 2017, CUENTA DE DEPOSITO: CUENTA UNICA DEL TESORO</t>
  </si>
  <si>
    <t>O15043890002</t>
  </si>
  <si>
    <t>00099021001 DEPOSITO DE EFECTIVO, DEPOSITANTE: DORA AYAVIRI TERAN, CONCEPTO: DEVOLUCION SUELDO MES DE FEBRERO 2017, CUENTA DE DEPOSITO: CUENTA UNICA DEL TESORO</t>
  </si>
  <si>
    <t>O15043940002</t>
  </si>
  <si>
    <t>00099021001 DEPOSITO DE EFECTIVO, DEPOSITANTE: ARNOLD R. GUARACHI TABOADA, CONCEPTO: REVERSION DE DINERO POR COMISION, CUENTA DE DEPOSITO: CUENTA UNICA DEL TESORO</t>
  </si>
  <si>
    <t>O15044100002</t>
  </si>
  <si>
    <t>00206012001 DEPOSITO DE EFECTIVO, DEPOSITANTE: INE, CONCEPTO: DEP POR VENTA LA PAZ FECHA 23-05-2017, CUENTA DE DEPOSITO: CUENTA UNICA DEL TESORO</t>
  </si>
  <si>
    <t>O15044120002</t>
  </si>
  <si>
    <t>00020011103 DEPOSITO DE EFECTIVO, DEPOSITANTE: INSTITUTO GEOGRAFICO MILITAR, CONCEPTO: REVERSION PAGO IMPUESTOS CORRESPONDIENTE MES FEBRERO 2017, CUENTA DE DEPOSITO: CUENTA UNICA DEL TESORO</t>
  </si>
  <si>
    <t>O15044410002</t>
  </si>
  <si>
    <t>00099021001 DEPOSITO DE EFECTIVO, DEPOSITANTE: JORGE A. QUINO ESPEJO, CONCEPTO: PAGO POR CONCEPTO DE MULTA, CUENTA DE DEPOSITO: CUENTA UNICA DEL TESORO</t>
  </si>
  <si>
    <t>O15044700002</t>
  </si>
  <si>
    <t>00226012001 DEPOSITO DE EFECTIVO, DEPOSITANTE: SERVICIO ESTATAL DE AUTONOMIAS, CONCEPTO: DEP POR VENTA DE LIBROS, CUENTA DE DEPOSITO: CUENTA UNICA DEL TESORO</t>
  </si>
  <si>
    <t>O15044720002</t>
  </si>
  <si>
    <t>00292032001 DEPOSITO DE EFECTIVO, DEPOSITANTE: KEVIN CARLOS SALAS, CONCEPTO: OTROS INGRESOS, CUENTA DE DEPOSITO: CUENTA UNICA DEL TESORO</t>
  </si>
  <si>
    <t>O15044820002</t>
  </si>
  <si>
    <t>00099021001 DEPOSITO DE EFECTIVO, DEPOSITANTE: KARINA MORENO SAINZ, CONCEPTO: DEVOLUCIÓN DE PASAJES TERRESTRES DE KARINA MORENO SAINZ, CUENTA DE DEPOSITO: CUENTA UNICA DEL TESORO</t>
  </si>
  <si>
    <t>O15044860002</t>
  </si>
  <si>
    <t>00099021001 DEPOSITO DE EFECTIVO, DEPOSITANTE: JAVIER IVER FERNANDEZ MENECES, CONCEPTO: REVERSIÓN DE PASAJES, CUENTA DE DEPOSITO: CUENTA UNICA DEL TESORO</t>
  </si>
  <si>
    <t>O15044870002</t>
  </si>
  <si>
    <t>00099021001 DEPOSITO DE EFECTIVO, DEPOSITANTE: RC-3 "AROMA", CONCEPTO: REVERSION POR SERV BASICO TELEFONIA, CUENTA DE DEPOSITO: CUENTA UNICA DEL TESORO</t>
  </si>
  <si>
    <t>O15044880002</t>
  </si>
  <si>
    <t>00099021001 DEPOSITO DE EFECTIVO, DEPOSITANTE: RI-29 "LINO ECHEVERRIA", CONCEPTO: SERVICIOS BASICOS ENERGIA ELECTRICA, CUENTA DE DEPOSITO: CUENTA UNICA DEL TESORO</t>
  </si>
  <si>
    <t>O15044900002</t>
  </si>
  <si>
    <t>00526012001 DEPOSITO DE EFECTIVO, DEPOSITANTE: YACIR JOSE CERDANO PACO, CONCEPTO: DEVOLUCION DE VIATICOS, CUENTA DE DEPOSITO: CUENTA UNICA DEL TESORO</t>
  </si>
  <si>
    <t>O15044920002</t>
  </si>
  <si>
    <t>00234012001 DEPOSITO DE EFECTIVO, DEPOSITANTE: SERGEOMIN - HIPOLITO MAMANI CHURA, CONCEPTO: DEVOLUCION AL C-31 - 423 PARTIDA 34110 COMBUSTIBLE, CUENTA DE DEPOSITO: CUENTA UNICA DEL TESORO</t>
  </si>
  <si>
    <t>O15044930002</t>
  </si>
  <si>
    <t>00099021001 DEPOSITO DE EFECTIVO, DEPOSITANTE: CECILIA LORENA IRIARTE JAUREGUI, CONCEPTO: DEVOLUCION APORTE AFP'S ABRIL 2016, CUENTA DE DEPOSITO: CUENTA UNICA DEL TESORO</t>
  </si>
  <si>
    <t>O15044940002</t>
  </si>
  <si>
    <t>00099021001 DEPOSITO DE EFECTIVO, DEPOSITANTE: CECILIA LORENA IRIARTE JAUREGUI, CONCEPTO: DEVOLUCION APORTE AFP´S REINTEGRO ABRIL 2016, CUENTA DE DEPOSITO: CUENTA UNICA DEL TESORO</t>
  </si>
  <si>
    <t>O15044950002</t>
  </si>
  <si>
    <t>00099021001 DEPOSITO DE EFECTIVO, DEPOSITANTE: CECILIA LORENA IRIARTE JAUREGUI, CONCEPTO: DEVOLUCION APORTE AFP'S MES MAYO 2016, CUENTA DE DEPOSITO: CUENTA UNICA DEL TESORO</t>
  </si>
  <si>
    <t>O15044960002</t>
  </si>
  <si>
    <t>00099021001 DEPOSITO DE EFECTIVO, DEPOSITANTE: CECILIA LORENA IRIARTE JAUREGUI, CONCEPTO: DEVOLUCION APORTE AFP´S MES JUNIO 2016, CUENTA DE DEPOSITO: CUENTA UNICA DEL TESORO</t>
  </si>
  <si>
    <t>O15044980002</t>
  </si>
  <si>
    <t>00099021001 DEPOSITO DE EFECTIVO, DEPOSITANTE: CECILIA LORENA IRIARTE JAUREGUI, CONCEPTO: DEVOLUCION APORTE AFP´S MES JULIO 2016, CUENTA DE DEPOSITO: CUENTA UNICA DEL TESORO</t>
  </si>
  <si>
    <t>O15044990002</t>
  </si>
  <si>
    <t>00099021001 DEPOSITO DE EFECTIVO, DEPOSITANTE: CECILIA LORENA IRIARTE JAUREGUI, CONCEPTO: DEVOLUCION APORTE AFP´S SEPTIEMBRE 2016, CUENTA DE DEPOSITO: CUENTA UNICA DEL TESORO</t>
  </si>
  <si>
    <t>O15045000002</t>
  </si>
  <si>
    <t>00099021001 DEPOSITO DE EFECTIVO, DEPOSITANTE: CECILIA LORENA IRIARTE JAUREGUI, CONCEPTO: DEVOLUCION ABONO PAGO DE HABERES MES ABRIL 2016, CUENTA DE DEPOSITO: CUENTA UNICA DEL TESORO</t>
  </si>
  <si>
    <t>O15045010002</t>
  </si>
  <si>
    <t>00099021001 DEPOSITO DE EFECTIVO, DEPOSITANTE: CECILIA LORENA IRIARTE JAUREGUI, CONCEPTO: DEVOLUCION REINTEGRO MES DE ABRIL 2016, CUENTA DE DEPOSITO: CUENTA UNICA DEL TESORO</t>
  </si>
  <si>
    <t>O15045020002</t>
  </si>
  <si>
    <t>00099021001 DEPOSITO DE EFECTIVO, DEPOSITANTE: ASFI - GISEL MARCELA ALI ARENAS, CONCEPTO: DEVOLUCION POR CONCEPTO DE ASIGNACION DE PASAJES TERRESTRES, CUENTA DE DEPOSITO: CUENTA UNICA DEL TESORO</t>
  </si>
  <si>
    <t>O15045030002</t>
  </si>
  <si>
    <t>00099021001 DEPOSITO DE EFECTIVO, DEPOSITANTE: CECILIA LORENA IRIARTE JAUREGUI, CONCEPTO: DEVOLUCION ABONO PAGO DE HABERES MES MAYO 2016, CUENTA DE DEPOSITO: CUENTA UNICA DEL TESORO</t>
  </si>
  <si>
    <t>O15045040002</t>
  </si>
  <si>
    <t>00099021001 DEPOSITO DE EFECTIVO, DEPOSITANTE: CECILIA LORENA IRIARTE JAUREGUI, CONCEPTO: DEVOLUCION ABONO PAGO DE HABERES JUNIO 2016, CUENTA DE DEPOSITO: CUENTA UNICA DEL TESORO</t>
  </si>
  <si>
    <t>O15045050002</t>
  </si>
  <si>
    <t>00099021001 DEPOSITO DE EFECTIVO, DEPOSITANTE: CECILIA LORENA IRIARTE JAUREGUI, CONCEPTO: DEVOLUCION ABONO PAGO DE HABERES MES JULIO 2016, CUENTA DE DEPOSITO: CUENTA UNICA DEL TESORO</t>
  </si>
  <si>
    <t>O15045060002</t>
  </si>
  <si>
    <t>00099021001 DEPOSITO DE EFECTIVO, DEPOSITANTE: CECILIA LORENA IRIARTE JAUREGUI, CONCEPTO: DEVOLUCION ABONO PAGO DE HABERES DE 15 DIAS SEPTIMBRE 2016, CUENTA DE DEPOSITO: CUENTA UNICA DEL TESORO</t>
  </si>
  <si>
    <t>O15045070002</t>
  </si>
  <si>
    <t>00099021001 DEPOSITO DE EFECTIVO, DEPOSITANTE: CECILIA LORENA IRIARTE JAUREGUI, CONCEPTO: DEVOLUCION AGUINALDO 2016, CUENTA DE DEPOSITO: CUENTA UNICA DEL TESORO</t>
  </si>
  <si>
    <t>O15045080002</t>
  </si>
  <si>
    <t>00099021001 DEPOSITO DE EFECTIVO, DEPOSITANTE: YOLA ISABEL MAYTA TOLA, CONCEPTO: DEVOLUCION DE FONDOS EN AVANCE - MINISTERIO DE PLANIFICACION DEL DESARROLLO, CUENTA DE DEPOSITO: CUENTA UNICA DEL TESORO</t>
  </si>
  <si>
    <t>O15045110002</t>
  </si>
  <si>
    <t>00526012001 DEPOSITO DE EFECTIVO, DEPOSITANTE: JOSE ERNESTO BELTRAN TAPIA, CONCEPTO: DEVOLUCION DE PASAJES, CUENTA DE DEPOSITO: CUENTA UNICA DEL TESORO</t>
  </si>
  <si>
    <t>O15045130002</t>
  </si>
  <si>
    <t>00099021001 DEPOSITO DE EFECTIVO, DEPOSITANTE: WALTER CASTAÑARES VILLARROEL, CONCEPTO: DOBLE PERCEPCION, CUENTA DE DEPOSITO: CUENTA UNICA DEL TESORO</t>
  </si>
  <si>
    <t>O15045310002</t>
  </si>
  <si>
    <t>O15045390002</t>
  </si>
  <si>
    <t>00099021001 DEPOSITO DE EFECTIVO, DEPOSITANTE: FUNDACION BRIGADA MEDICA CUBANA, CONCEPTO: DEVOLUCION POR CONCEPTO DE MANTENIMIENTO REPARACION DE VEHICULO MES ABRIL, CUENTA DE DEPOSITO: CUENTA UNICA DEL TESORO</t>
  </si>
  <si>
    <t>O15045400002</t>
  </si>
  <si>
    <t>00099021001 DEPOSITO DE EFECTIVO, DEPOSITANTE: FUNDACION BRIGADA MEDICA CUBANA, CONCEPTO: DEVOLUCION POR CONCEPTO DE COMUNICACIONES MES ABRIL, CUENTA DE DEPOSITO: CUENTA UNICA DEL TESORO</t>
  </si>
  <si>
    <t>O15045420002</t>
  </si>
  <si>
    <t>00099021001 DEPOSITO DE EFECTIVO, DEPOSITANTE: FUNDACION BRIGADA MEDICA CUBANA, CONCEPTO: DEVOLUCION POR CONCEPTO DE COMBUSTIBLE LUBRICANTES Y OTROS DERIVADOS MES ABRIL, CUENTA DE DEPOSITO: CUENTA UNICA DEL TESORO</t>
  </si>
  <si>
    <t>O15045440002</t>
  </si>
  <si>
    <t>00099021001 DEPOSITO DE EFECTIVO, DEPOSITANTE: FUNDACION BRIGADA MEDICA CUBANA, CONCEPTO: DEVOLUCION POR CONCEPTO DE ALIMENTO MES ABRIL, CUENTA DE DEPOSITO: CUENTA UNICA DEL TESORO</t>
  </si>
  <si>
    <t>O15045450002</t>
  </si>
  <si>
    <t>00099021001 DEPOSITO DE EFECTIVO, DEPOSITANTE: FUNDACION BRIGADA MEDICA CUBANA, CONCEPTO: DEVOLUCION POR CONCEPTO DE GL MES ABRIL, CUENTA DE DEPOSITO: CUENTA UNICA DEL TESORO</t>
  </si>
  <si>
    <t>O15045460002</t>
  </si>
  <si>
    <t>00344012001 DEPOSITO DE EFECTIVO, DEPOSITANTE: XIMENA TAPIA CRESPO, CONCEPTO: DEVOLUCION ACTIVIDAD PRESENTACION "RESULTADOS DEL MESCP", CUENTA DE DEPOSITO: CUENTA UNICA DEL TESORO</t>
  </si>
  <si>
    <t>O15045500002</t>
  </si>
  <si>
    <t>00212082004 DEPOSITO DE EFECTIVO, DEPOSITANTE: RONALD YUJRA QUISPE - INRA, CONCEPTO: DEVOLUCIÓN DE GASTOS OPERATIVOS C - 31 N°193, CUENTA DE DEPOSITO: CUENTA UNICA DEL TESORO</t>
  </si>
  <si>
    <t>O15045570002</t>
  </si>
  <si>
    <t>00292032001 DEPOSITO DE EFECTIVO, DEPOSITANTE: LIZETH ANAHI MERLO AYALA, CONCEPTO: OTROS INGRESOS, CUENTA DE DEPOSITO: CUENTA UNICA DEL TESORO</t>
  </si>
  <si>
    <t>O15045720002</t>
  </si>
  <si>
    <t>00201032001 DEPOSITO DE EFECTIVO, DEPOSITANTE: ADEMAF-KRELIA BORJA CALVO, CONCEPTO: ADEMAF DEVOLUCION DE FONDOS EN AVANCE AL PREVENTIVO N° 155, CUENTA DE DEPOSITO: CUENTA UNICA DEL TESORO</t>
  </si>
  <si>
    <t>O15045750002</t>
  </si>
  <si>
    <t>B15047440002</t>
  </si>
  <si>
    <t>00212082004 DEP.DE CHEQ.AJENOS,RET.DE CAM.,CONCEPTO: APORTES VOLUNTARIOS MES MAYO 2017 INRA LA PAZ,DEP.: INRA LA PAZ APORTES VOLUNTARIOS MAYO 2017 , PROCEDENCIA: BANCO UNION S.A., CHEQUE: 3724, FECHA DE EMISION:23/05/2017</t>
  </si>
  <si>
    <t>B15047470002</t>
  </si>
  <si>
    <t>00020011103 DEP.DE CHEQ.AJENOS,RET.DE CAM.,CONCEPTO: PAGO TRANSFERENCIA AL EXTERIOR A LA EMPRESA THINK HOLDINGS LIMITED,DEP.: TRANSPORTE AEREO MILITAR , PROCEDENCIA: BANCO UNION S.A., CHEQUE: 17693, FECHA DE EMISION:24/05/2017</t>
  </si>
  <si>
    <t>B15047530002</t>
  </si>
  <si>
    <t>00660012006 DEP.DE CHEQ.AJENOS,RET.DE CAM.,CONCEPTO: PAGO DE MULTAS POR SERVICIO DE COURRIER - GESTION 2016,DEP.: ORGANO JUDICIAL - CONSEJO DE LA MAGISTRATURA , PROCEDENCIA: BANCO UNION S.A., CHEQUE: 670, FECHA DE EMISION:23/05/2017</t>
  </si>
  <si>
    <t>B15047540002</t>
  </si>
  <si>
    <t>00660092001 DEP.DE CHEQ.AJENOS,RET.DE CAM.,CONCEPTO: DEVOLUCION DE RETENCION CUMPLIMIENTO AL CONTRATO MULTISERVICIO LASER,DEP.: ORGANO JUDICIAL - DTO ORURO , PROCEDENCIA: BANCO UNION S.A., CHEQUE: 868, FECHA DE EMISION:08/05/2017</t>
  </si>
  <si>
    <t>B15047550002</t>
  </si>
  <si>
    <t>00660092001 DEP.DE CHEQ.AJENOS,RET.DE CAM.,CONCEPTO: DEVOLUCION DE VIATICOS 2017 DOLLY PEREZ,DEP.: ORGANO JUDICIAL - DTO ORURO , PROCEDENCIA: BANCO UNION S.A., CHEQUE: 869, FECHA DE EMISION:18/05/2017</t>
  </si>
  <si>
    <t>B15048040002</t>
  </si>
  <si>
    <t>00130012001 DEP.DE CHEQ.AJENOS,RET.DE CAM.,CONCEPTO: PAGO DE INTERES ORDINARIO CUOTA 88,DEP.: COMERMIN LTDA , PROCEDENCIA: BANCO MERCANTIL SANTA CRUZ SA., CHEQUE: 7409, FECHA DE EMISION:22/05/2017</t>
  </si>
  <si>
    <t>B15048050002</t>
  </si>
  <si>
    <t>00130012001 DEP.DE CHEQ.AJENOS,RET.DE CAM.,CONCEPTO: PAGO AMORTIZACION DE CAPITAL CUOTA 88,DEP.: COMERMIN LTDA , PROCEDENCIA: BANCO MERCANTIL SANTA CRUZ SA., CHEQUE: 7408, FECHA DE EMISION:22/05/2017</t>
  </si>
  <si>
    <t>O15047310002</t>
  </si>
  <si>
    <t>00099021001 DEPOSITO DE EFECTIVO, DEPOSITANTE: BONIFACIO CALLIZAYA CALLE, CONCEPTO: DOBLE PERCEPCION, CUENTA DE DEPOSITO: CUENTA UNICA DEL TESORO</t>
  </si>
  <si>
    <t>O15047480002</t>
  </si>
  <si>
    <t>00099021001 DEPOSITO DE EFECTIVO, DEPOSITANTE: SANIDAD OP. DEL EJTO CNL JALDIN, CONCEPTO: DEVOLUCION EN GASTOS MEDICOS, SOCIALES, CUENTA DE DEPOSITO: CUENTA UNICA DEL TESORO</t>
  </si>
  <si>
    <t>O15047610002</t>
  </si>
  <si>
    <t>00070011102 DEPOSITO DE EFECTIVO, DEPOSITANTE: WILLYAM SILVA PEREZ C.I. 2524688 LP., CONCEPTO: DEVOLUCION DE CARGO A CUENTA, CUENTA DE DEPOSITO: CUENTA UNICA DEL TESORO</t>
  </si>
  <si>
    <t>O15047720002</t>
  </si>
  <si>
    <t>00030018017 DEPOSITO DE EFECTIVO, DEPOSITANTE: DANIEL EDUARDO MENDOZA CORTEZ, CONCEPTO: DEVOLUCION DE VIATICOS, CUENTA DE DEPOSITO: CUENTA UNICA DEL TESORO</t>
  </si>
  <si>
    <t>O15047810002</t>
  </si>
  <si>
    <t>00099021001 DEPOSITO DE EFECTIVO, DEPOSITANTE: JORGE HUANCA QUEVEDO, CONCEPTO: DOBLE PERCEPCION, CUENTA DE DEPOSITO: CUENTA UNICA DEL TESORO</t>
  </si>
  <si>
    <t>O15047830002</t>
  </si>
  <si>
    <t>00016011101 DEPOSITO DE EFECTIVO, DEPOSITANTE: MINISTERIO DE EDUCACION-LUCIA HERRERA VELASQUEZ, CONCEPTO: DEVOLUCION SALDO PASAJES, CUENTA DE DEPOSITO: CUENTA UNICA DEL TESORO</t>
  </si>
  <si>
    <t>O15048300002</t>
  </si>
  <si>
    <t>00513102001 DEPOSITO DE EFECTIVO, DEPOSITANTE: ESICCEM SRL, CONCEPTO: PLANILLA N° 1 (DE CIERRE) PROCESO: GCC-CDL-DROR-42-16 "INSTALACION DE ATERRAMIENTO PARA EDRS", CUENTA DE DEPOSITO: CUENTA UNICA DEL TESORO</t>
  </si>
  <si>
    <t>O15048370002</t>
  </si>
  <si>
    <t>00081011101 DEPOSITO DE EFECTIVO, DEPOSITANTE: ALESSANDRO S. LINARES SALAS, CONCEPTO: DEVOLUCION DE FONDOS EN AVANCE, CUENTA DE DEPOSITO: CUENTA UNICA DEL TESORO</t>
  </si>
  <si>
    <t>O15048490002</t>
  </si>
  <si>
    <t>00099021001 DEPOSITO DE EFECTIVO, DEPOSITANTE: EDDY OMAR QUISPE CASAS - ASFI, CONCEPTO: DEVOLUCIÓN POR PASAJES, CUENTA DE DEPOSITO: CUENTA UNICA DEL TESORO</t>
  </si>
  <si>
    <t>O15048510002</t>
  </si>
  <si>
    <t>00099021001 DEPOSITO DE EFECTIVO, DEPOSITANTE: EDDY OMAR QUISPE CASAS, CONCEPTO: DEVOLUCIÓN DE APORTES VIÁTICOS Y PASAJES, CUENTA DE DEPOSITO: CUENTA UNICA DEL TESORO</t>
  </si>
  <si>
    <t>O15048600002</t>
  </si>
  <si>
    <t>O15048620002</t>
  </si>
  <si>
    <t>00212012001 DEPOSITO DE EFECTIVO, DEPOSITANTE: BERNARDINO RODRIGUEZ Q. INRA-DN, CONCEPTO: DEVOLUCION DE GASTOS OPERATIVOS, CUENTA DE DEPOSITO: CUENTA UNICA DEL TESORO</t>
  </si>
  <si>
    <t>O15048630002</t>
  </si>
  <si>
    <t>00099021001 DEPOSITO DE EFECTIVO, DEPOSITANTE: PAOLA KAREN JIMENEZ PEÑA, CONCEPTO: DEVOLUCIÓN DE FONDOS POR ASIGNACIÓN DE PASAJES TERRESTRES, CUENTA DE DEPOSITO: CUENTA UNICA DEL TESORO</t>
  </si>
  <si>
    <t>O15048690002</t>
  </si>
  <si>
    <t>00099021001 DEPOSITO DE EFECTIVO, DEPOSITANTE: EJERCITO DE BOLIVIA, CONCEPTO: REVERSION COMBUSTIBLE MARZO 2017, CUENTA DE DEPOSITO: CUENTA UNICA DEL TESORO</t>
  </si>
  <si>
    <t>O15048700002</t>
  </si>
  <si>
    <t>00099021001 DEPOSITO DE EFECTIVO, DEPOSITANTE: EJERCITO DE BOLIVIA, CONCEPTO: REVERSION COMBUSTIBLE ABRIL 2017, CUENTA DE DEPOSITO: CUENTA UNICA DEL TESORO</t>
  </si>
  <si>
    <t>O15048730002</t>
  </si>
  <si>
    <t>00030014201 DEPOSITO DE EFECTIVO, DEPOSITANTE: NEHEMIAS VIDAL SERRANO, CONCEPTO: DEVOLUCION DE VIATICOS, CUENTA DE DEPOSITO: CUENTA UNICA DEL TESORO</t>
  </si>
  <si>
    <t>O15048830002</t>
  </si>
  <si>
    <t>00099021001 DEPOSITO DE EFECTIVO, DEPOSITANTE: RAMIRO FERNANDO PINILLA LIZARRAGA-C.I. 3474215 LP., CONCEPTO: D.S. 2242 REGULARIZACION SEPTIEMBRE 2016 A DICIEMBRE 2016 MEFP/VTCP/DGPOT/UAIS-CPI/N° 030 / 2016, CUENTA DE DEPOSITO: CUENTA UNICA DEL TESORO</t>
  </si>
  <si>
    <t>O15048860002</t>
  </si>
  <si>
    <t>00099021001 DEPOSITO DE EFECTIVO, DEPOSITANTE: ARMADA BOLIVIANA, CONCEPTO: RECURSOS NO EJECUTADOS, CUENTA DE DEPOSITO: CUENTA UNICA DEL TESORO</t>
  </si>
  <si>
    <t>O15048870002</t>
  </si>
  <si>
    <t>00099021001 DEPOSITO DE EFECTIVO, DEPOSITANTE: BPE-II "CNL. O. MOSCOSO", CONCEPTO: RETENCION 8%, CUENTA DE DEPOSITO: CUENTA UNICA DEL TESORO</t>
  </si>
  <si>
    <t>O15048880002</t>
  </si>
  <si>
    <t>O15048890002</t>
  </si>
  <si>
    <t>O15049110002</t>
  </si>
  <si>
    <t>00047081101 DEPOSITO DE EFECTIVO, DEPOSITANTE: DANIELA CUELLAR ORTIZ, CONCEPTO: DEVOLUCION DE REFRIGERIO, CUENTA DE DEPOSITO: CUENTA UNICA DEL TESORO</t>
  </si>
  <si>
    <t>O15049140002</t>
  </si>
  <si>
    <t>00373024101 DEPOSITO DE EFECTIVO, DEPOSITANTE: INGRID OÑA ALVAREZ, CONCEPTO: DEVOLUCION DE FONDOS EN AVANCE, CUENTA DE DEPOSITO: CUENTA UNICA DEL TESORO</t>
  </si>
  <si>
    <t>O15049300002</t>
  </si>
  <si>
    <t>00099021001 DEPOSITO DE EFECTIVO, DEPOSITANTE: HENRY TICONA GUTIERREZ, CONCEPTO: DEVOLUCION DE VIATICOS, CUENTA DE DEPOSITO: CUENTA UNICA DEL TESORO</t>
  </si>
  <si>
    <t>O15049400002</t>
  </si>
  <si>
    <t>00590012001 DEPOSITO DE EFECTIVO, DEPOSITANTE: LEYDA ISABEL GUACHALLA GUTIERREZ, CONCEPTO: DEVOLUCION-INGRESOS VENTA MATERIAL RECICLADO, CUENTA DE DEPOSITO: CUENTA UNICA DEL TESORO</t>
  </si>
  <si>
    <t>O15049490002</t>
  </si>
  <si>
    <t>00132079201 DEPOSITO DE EFECTIVO, DEPOSITANTE: ANA VIVIANA GUZMAN ARIAS - ENVIBOL, CONCEPTO: DEVOLUCION DE FONDOS NO UTILIZADOS, CUENTA DE DEPOSITO: CUENTA UNICA DEL TESORO</t>
  </si>
  <si>
    <t>O15049650002</t>
  </si>
  <si>
    <t>00586019203 DEPOSITO DE EFECTIVO, DEPOSITANTE: DARIO RENE RONCALES GUTIERREZ, CONCEPTO: DEVOLUCION DE FONDOS EN AVANCE ( PREVENTIVO N° 218 ), CUENTA DE DEPOSITO: CUENTA UNICA DEL TESORO</t>
  </si>
  <si>
    <t>O15049660002</t>
  </si>
  <si>
    <t>00212012001 DEPOSITO DE EFECTIVO, DEPOSITANTE: EUFRACIO CHOQUE CORONEL, CONCEPTO: DEVOLUCION, CUENTA DE DEPOSITO: CUENTA UNICA DEL TESORO</t>
  </si>
  <si>
    <t>O15049700002</t>
  </si>
  <si>
    <t>00206012001 DEPOSITO DE EFECTIVO, DEPOSITANTE: I N E, CONCEPTO: DEP. POR VENTA , LA PAZ FECHA 24 / 05 / 2017, CUENTA DE DEPOSITO: CUENTA UNICA DEL TESORO</t>
  </si>
  <si>
    <t>O15049810002</t>
  </si>
  <si>
    <t>00046058009 DEPOSITO DE EFECTIVO, DEPOSITANTE: GABY AYOROA MANTILLA MIN DE SALUD, CONCEPTO: DEVOLUCION DE VIATICOS DEL 30 % ASIGNADOS POR EL PROYECTO GAVI, CUENTA DE DEPOSITO: CUENTA UNICA DEL TESORO</t>
  </si>
  <si>
    <t>O15049820002</t>
  </si>
  <si>
    <t>00047228001 DEPOSITO DE EFECTIVO, DEPOSITANTE: JOSE ANTONIO FLORES, CONCEPTO: EMPODERAR DETI - REVERSION DE RECURSOS EN LAS PARTIDAS 24120-BS.28131120-174,1, CUENTA DE DEPOSITO: CUENTA UNICA DEL TESORO</t>
  </si>
  <si>
    <t>O15049840002</t>
  </si>
  <si>
    <t>00046058009 DEPOSITO DE EFECTIVO, DEPOSITANTE: VICTOR CHALLAPA FELIPE MIN DE SALUD, CONCEPTO: DEVOLUCION DE VIATICOS DEL 30 % ASIGNADOS POR EL PROYECTO GAVI, CUENTA DE DEPOSITO: CUENTA UNICA DEL TESORO</t>
  </si>
  <si>
    <t>O15049880002</t>
  </si>
  <si>
    <t>00070011102 DEPOSITO DE EFECTIVO, DEPOSITANTE: ROLANDO GERMAN GOMEZ MAMANI, CONCEPTO: DEVOLUCIÓN POR CONCEPTO DE FONDOS EN AVANCE, CUENTA DE DEPOSITO: CUENTA UNICA DEL TESORO</t>
  </si>
  <si>
    <t>B15051480002</t>
  </si>
  <si>
    <t>00070011102 DEP.DE CHEQ.AJENOS,RET.DE CAM.,CONCEPTO: DEVOLUCIÓN DE SALDO DE TRIBUTOS FISCALES MES ABRIL 2017,DEP.: MTEPS , PROCEDENCIA: BANCO UNION S.A., CHEQUE: 8119, FECHA DE EMISION:22/05/2017</t>
  </si>
  <si>
    <t>B15051730002</t>
  </si>
  <si>
    <t>00099021001 DEP.DE CHEQ.AJENOS,RET.DE CAM.,CONCEPTO: REEMBOLSO SUBSIDIO ENFERMEDAD ABRIL 2017,DEP.: CAJA DE SALUD DE LA BANCA PRIVADA , PROCEDENCIA: BANCO NACIONAL DE BOLIVIA S.A., CHEQUE: 6348056, FECHA DE EMISION:15/05/2017</t>
  </si>
  <si>
    <t>B15051750002</t>
  </si>
  <si>
    <t>00099024113 DEP.DE CHEQ.AJENOS,RET.DE CAM.,CONCEPTO: DEV. DE RECURSOS NO UTILIZADOS DEL PROYECTO CONST PLAZA TURISTICA 23 DE MARZO SAN PABLO DE TIQUINA,DEP.: GOB. AUTONOMO MUNICIPAL SAN PEDRO DE TIQUINA</t>
  </si>
  <si>
    <t>B15052100002</t>
  </si>
  <si>
    <t>00578012002 DEP.DE CHEQ.AJENOS,RET.DE CAM.,CONCEPTO: REVERSION,DEP.: BOLIVIANA DE AVIACION , PROCEDENCIA: BANCO UNION S.A., CHEQUE: 8931, FECHA DE EMISION:24/05/2017</t>
  </si>
  <si>
    <t>B15052110002</t>
  </si>
  <si>
    <t>00578012002 DEP.DE CHEQ.AJENOS,RET.DE CAM.,CONCEPTO: REVERSION,DEP.: BOLIVIANA DE AVIACION , PROCEDENCIA: BANCO UNION S.A., CHEQUE: 8924, FECHA DE EMISION:22/05/2017</t>
  </si>
  <si>
    <t>B15052120002</t>
  </si>
  <si>
    <t>00578012002 DEP.DE CHEQ.AJENOS,RET.DE CAM.,CONCEPTO: REVERSION,DEP.: BOLIVIANA DE AVIACION , PROCEDENCIA: BANCO UNION S.A., CHEQUE: 8930, FECHA DE EMISION:24/05/2017</t>
  </si>
  <si>
    <t>B15052320002</t>
  </si>
  <si>
    <t>00660072001 DEP.DE CHEQ.AJENOS,RET.DE CAM.,CONCEPTO: DEVOLUCION DE VIATICOS DRA ELENA GEMIO VIAJE A SANTA CRUZ DEL 24 AL 27-01-2017,DEP.: ORGANO JUDICIAL , PROCEDENCIA: BANCO UNION S.A., CHEQUE: 1903, FECHA DE EMISION:12/05/2017</t>
  </si>
  <si>
    <t>B15052340002</t>
  </si>
  <si>
    <t>00660072001 DEP.DE CHEQ.AJENOS,RET.DE CAM.,CONCEPTO: DEVOLUCION DE VIATICOS SR GUSTAVO CHURA VIAJE A LA LOCALIDAD DE CARANAVI DEL 16 AL 17-03-2017,DEP.: ORGANO JUDICIAL , PROCEDENCIA: BANCO UNION S.A., CHEQUE: 1905, FECHA DE EMISION:12/05/2017</t>
  </si>
  <si>
    <t>B15052350002</t>
  </si>
  <si>
    <t>00660072001 DEP.DE CHEQ.AJENOS,RET.DE CAM.,CONCEPTO: DEVOLUCION DE VIATICOS SR FELIX CALLISAYA VIAJE A LA LOCALIDAD DE ACHACACHI EL 17-03-2017,DEP.: ORGANO JUDICIAL , PROCEDENCIA: BANCO UNION S.A., CHEQUE: 1904, FECHA DE EMISION:12/05/2017</t>
  </si>
  <si>
    <t>B15052380002</t>
  </si>
  <si>
    <t>00660072001 DEP.DE CHEQ.AJENOS,RET.DE CAM.,CONCEPTO: DEVOLUCION 50 % DE CONSUMO SERVICIO DE AGUA MES MARZO/2017 JUZG C/INDABURO,DEP.: ORGANO JUDICIAL , PROCEDENCIA: BANCO UNION S.A., CHEQUE: 1902, FECHA DE EMISION:12/05/2017</t>
  </si>
  <si>
    <t>O15051210002</t>
  </si>
  <si>
    <t>00133012001 DEPOSITO DE EFECTIVO, DEPOSITANTE: LOTERIA NACIONAL DE B.Y S., CONCEPTO: M.E.L. SALDO SORTEO PAPA POR SIEMPRE, CUENTA DE DEPOSITO: CUENTA UNICA DEL TESORO</t>
  </si>
  <si>
    <t>O15051300002</t>
  </si>
  <si>
    <t>00099021001 DEPOSITO DE EFECTIVO, DEPOSITANTE: MINISTERIO DE EDUCACION-WALDO PEREZ MARCA, CONCEPTO: DEVOLUCION DE HABERES DEL MES DE MARZO 2017, CUENTA DE DEPOSITO: CUENTA UNICA DEL TESORO</t>
  </si>
  <si>
    <t>O15051380002</t>
  </si>
  <si>
    <t>00222012001 DEPOSITO DE EFECTIVO, DEPOSITANTE: ALFREDO CHALLAPA TAPUNA, CONCEPTO: DEVOLUCION DE SALARIO, CUENTA DE DEPOSITO: CUENTA UNICA DEL TESORO</t>
  </si>
  <si>
    <t>O15051400002</t>
  </si>
  <si>
    <t>00099021001 DEPOSITO DE EFECTIVO, DEPOSITANTE: MARCO ANTONIO VARGAS CENTELLAS, CONCEPTO: DEVOLUCIÓN VIÁTICOS (REVERSIÓN), CUENTA DE DEPOSITO: CUENTA UNICA DEL TESORO</t>
  </si>
  <si>
    <t>O15051470002</t>
  </si>
  <si>
    <t>00212012001 DEPOSITO DE EFECTIVO, DEPOSITANTE: EUFRACIO CHOQUE CORONEL, CONCEPTO: DEVOLUCIÓN, CUENTA DE DEPOSITO: CUENTA UNICA DEL TESORO</t>
  </si>
  <si>
    <t>O15051510002</t>
  </si>
  <si>
    <t>00222012001 DEPOSITO DE EFECTIVO, DEPOSITANTE: GONZALO QUISPE CHOQUE, CONCEPTO: DEVOLUCION DE SALARIOS, CUENTA DE DEPOSITO: CUENTA UNICA DEL TESORO</t>
  </si>
  <si>
    <t>O15051760002</t>
  </si>
  <si>
    <t>O15051860002</t>
  </si>
  <si>
    <t>00016011101 DEPOSITO DE EFECTIVO, DEPOSITANTE: MIN.DE EDUCACION - ALCIDES VASQUEZ BRAVO, CONCEPTO: DEVOLUCION, CUENTA DE DEPOSITO: CUENTA UNICA DEL TESORO</t>
  </si>
  <si>
    <t>O15051910002</t>
  </si>
  <si>
    <t>00099021001 DEPOSITO DE EFECTIVO, DEPOSITANTE: ANTONIO MARTINEZ VILLA, CONCEPTO: DEVOLUCION DE PASAJES TERRESTRES, CUENTA DE DEPOSITO: CUENTA UNICA DEL TESORO</t>
  </si>
  <si>
    <t>O15052000002</t>
  </si>
  <si>
    <t>00035011105 DEPOSITO DE EFECTIVO, DEPOSITANTE: ANA MARIA RODRIGUEZ RIOS, CONCEPTO: DEVOLUCION DE PASAJES TERRESTRES NO UTILIZADOS, CUENTA DE DEPOSITO: CUENTA UNICA DEL TESORO</t>
  </si>
  <si>
    <t>O15052010002</t>
  </si>
  <si>
    <t>00099021001 DEPOSITO DE EFECTIVO, DEPOSITANTE: ROXANA GLORIA ROJAS RUIZ, CONCEPTO: DOBLE PERCEPCION, CUENTA DE DEPOSITO: CUENTA UNICA DEL TESORO</t>
  </si>
  <si>
    <t>O15052060002</t>
  </si>
  <si>
    <t>00099021001 DEPOSITO DE EFECTIVO, DEPOSITANTE: MIN DE EDUCACION-TRIFON CUSSI VILLCA, CONCEPTO: DEVOLUCION DE SUELDO HABER BASICO POR 15 DIAS, CUENTA DE DEPOSITO: CUENTA UNICA DEL TESORO</t>
  </si>
  <si>
    <t>O15052080002</t>
  </si>
  <si>
    <t>00099021001 DEPOSITO DE EFECTIVO, DEPOSITANTE: ROLANDO GELSON SANCHEZ VILLANUEVA, CONCEPTO: DEP. POR RETENCION SERVICIOS DE AGUA , MES MARZO / 17 DEL RA-4 " TTE.BULLAIN ", CUENTA DE DEPOSITO: CUENTA UNICA DEL TESORO</t>
  </si>
  <si>
    <t>O15052140002</t>
  </si>
  <si>
    <t>00099021001 DEPOSITO DE EFECTIVO, DEPOSITANTE: SONIA JUANA LIMA VDA VERA, CONCEPTO: SENASIR PORCOBRO INDEBIDO N°010/2017, CUENTA DE DEPOSITO: CUENTA UNICA DEL TESORO</t>
  </si>
  <si>
    <t>O15052230002</t>
  </si>
  <si>
    <t>00099021001 DEPOSITO DE EFECTIVO, DEPOSITANTE: MARIA CLAUDIA SANGA BUTRON, CONCEPTO: DEVOLUCION DE VIATICOS, CUENTA DE DEPOSITO: CUENTA UNICA DEL TESORO</t>
  </si>
  <si>
    <t>O15052610002</t>
  </si>
  <si>
    <t>00290012001 DEPOSITO DE EFECTIVO, DEPOSITANTE: MARISOL ISABEL CONDE ANTEZANA, CONCEPTO: DESCARGO DE PASAJES Y VIÁTICOS, CUENTA DE DEPOSITO: CUENTA UNICA DEL TESORO</t>
  </si>
  <si>
    <t>O15052620002</t>
  </si>
  <si>
    <t>00099021001 DEPOSITO DE EFECTIVO, DEPOSITANTE: FLORENCIA GAMARRA HILARI, CONCEPTO: REVERSIÓN DE BOLETA DE HABER MENSUAL, CUENTA DE DEPOSITO: CUENTA UNICA DEL TESORO</t>
  </si>
  <si>
    <t>O15052730002</t>
  </si>
  <si>
    <t>00099021001 DEPOSITO DE EFECTIVO, DEPOSITANTE: SRA. NICOLASA HUANCA VDA. DE QUISPE, CONCEPTO: DEVOLUCION, CUENTA DE DEPOSITO: CUENTA UNICA DEL TESORO</t>
  </si>
  <si>
    <t>O15052910002</t>
  </si>
  <si>
    <t>00512012001 DEPOSITO DE EFECTIVO, DEPOSITANTE: CLAUDIA XIMENA BARRIONUEVO ROMERO, CONCEPTO: DEVOLUCION DE PASAJE, CUENTA DE DEPOSITO: CUENTA UNICA DEL TESORO</t>
  </si>
  <si>
    <t>O15052930002</t>
  </si>
  <si>
    <t>00512012001 DEPOSITO DE EFECTIVO, DEPOSITANTE: EVELYN BERTHA VIVEROS RIOS, CONCEPTO: DEVOLUCION DE PASAJE, CUENTA DE DEPOSITO: CUENTA UNICA DEL TESORO</t>
  </si>
  <si>
    <t>O15053000002</t>
  </si>
  <si>
    <t>00047228001 DEPOSITO DE EFECTIVO, DEPOSITANTE: ASOFRUT-LD, CONCEPTO: DEVOLUCION DE RECURSOS POR TRANSFERENCIA A LA OP ASOFRUT-LD GESTION 2015, CUENTA DE DEPOSITO: CUENTA UNICA DEL TESORO</t>
  </si>
  <si>
    <t>O15053100002</t>
  </si>
  <si>
    <t>00066018006 DEPOSITO DE EFECTIVO, DEPOSITANTE: GINEZ GALVEZ LAZO, CONCEPTO: DEVOLUCION SALDOS DE FONDOS EN AVANCE, CUENTA DE DEPOSITO: CUENTA UNICA DEL TESORO</t>
  </si>
  <si>
    <t>O15053130002</t>
  </si>
  <si>
    <t>00099021001 DEPOSITO DE EFECTIVO, DEPOSITANTE: ILLIMANI DE COMUNICACIONES S.A., CONCEPTO: PAGO EN DEMASIA GESTION 2016, CUENTA DE DEPOSITO: CUENTA UNICA DEL TESORO</t>
  </si>
  <si>
    <t>O15053160002</t>
  </si>
  <si>
    <t>00099021001 DEPOSITO DE EFECTIVO, DEPOSITANTE: MIKE ALEJANDRO GEMIO PEREZ - VIC DEL EST, CONCEPTO: REVERSIÓN AL PREVENTIVO N°379 POR USO DE TELEFONÍA MOVIL CORRESPONDIENTE A MES DE MARZO-17, CUENTA DE DEPOSITO: CUENTA UNICA DEL TESORO</t>
  </si>
  <si>
    <t>O15053170002</t>
  </si>
  <si>
    <t>00047081102 DEPOSITO DE EFECTIVO, DEPOSITANTE: MARTIN ZAPATA M. SENASAG-CBBA, CONCEPTO: DEVOL DE LA DISTRITAL CBBA A LIDIVECO POR DEP ERRONEO DEL GAM PACOMA POR SERV DE ANAL DE LABORATORIO, CUENTA DE DEPOSITO: CUENTA UNICA DEL TESORO</t>
  </si>
  <si>
    <t>O15053300002</t>
  </si>
  <si>
    <t>00070011102 DEPOSITO DE EFECTIVO, DEPOSITANTE: ALCIRA CARTAGENA - MINISTERIO DE TRABAJO, CONCEPTO: DEVOLUCIÓN SALDO NO EJECUTADO ALCIRA CARTAGENA, CUENTA DE DEPOSITO: CUENTA UNICA DEL TESORO</t>
  </si>
  <si>
    <t>O15053440002</t>
  </si>
  <si>
    <t>00099021001 DEPOSITO DE EFECTIVO, DEPOSITANTE: LAURA DANIELA HUANCA CONDORI, CONCEPTO: DEV. DE FONDOS EN AVANCE C31 - 64, CUENTA DE DEPOSITO: CUENTA UNICA DEL TESORO</t>
  </si>
  <si>
    <t>O15053480002</t>
  </si>
  <si>
    <t>00099021001 DEPOSITO DE EFECTIVO, DEPOSITANTE: ERCILIA CRISTINA LUQUE GUMIEL, CONCEPTO: DOBLE PERCEPCION, CUENTA DE DEPOSITO: CUENTA UNICA DEL TESORO</t>
  </si>
  <si>
    <t>O15053680002</t>
  </si>
  <si>
    <t>00041031107 DEPOSITO DE EFECTIVO, DEPOSITANTE: OMAR CESAR CALLISAYA MAMANI, CONCEPTO: DEVOLUCION DE PASAJES, CUENTA DE DEPOSITO: CUENTA UNICA DEL TESORO</t>
  </si>
  <si>
    <t>O15053800002</t>
  </si>
  <si>
    <t>00099021001 DEPOSITO DE EFECTIVO, DEPOSITANTE: ALFREDO LANDIVAR QUEVEDO, CONCEPTO: DEV SALDO NO EJECUTADO EN REUNIONES PLENARIAS CON ARGENTINA Y BRASIL: C-31 858, CUENTA DE DEPOSITO: CUENTA UNICA DEL TESORO</t>
  </si>
  <si>
    <t>O15053820002</t>
  </si>
  <si>
    <t>00099021001 DEPOSITO DE EFECTIVO, DEPOSITANTE: ALFREDO LANDIVAR QUEVEDO, CONCEPTO: DEV SALDO NO EJECUTADO REUNIONES PLENARIAS CON ARGENTINA Y BRASIL: C-31 857, CUENTA DE DEPOSITO: CUENTA UNICA DEL TESORO</t>
  </si>
  <si>
    <t>O15053850002</t>
  </si>
  <si>
    <t>00010011101 DEPOSITO DE EFECTIVO, DEPOSITANTE: ALFREDO LANDIVAR QUEVEDO, CONCEPTO: DEV SALDO NO EJECUTADO EN REUNIONES PLENARIAS CON ARGENTINA Y BRASIL: C-31 858, CUENTA DE DEPOSITO: CUENTA UNICA DEL TESORO</t>
  </si>
  <si>
    <t>B15055200002</t>
  </si>
  <si>
    <t>00099021001 DEP.DE CHEQ.AJENOS,RET.DE CAM.,CONCEPTO: PAGO INCAPACIDADES TEMPORALES (REEMBOLSO) MINISTERIO DE ECONOMIA FINANZAS PUBLICAS,DEP.: CAJA NACIONAL DE SALUD , PROCEDENCIA: BANCO UNION S.A., CHEQUE: 13166, FECHA DE EMISION:29/05/2017</t>
  </si>
  <si>
    <t>B15055220002</t>
  </si>
  <si>
    <t>00099021001 DEP.DE CHEQ.AJENOS,RET.DE CAM.,CONCEPTO: PAGO INCAPACIDADES TEMPORALES (REEMBOLSO) MINISTERIO DE ECONOMIA FINANZAS PUBLICAS,DEP.: CAJA NACIONAL DE SALUD , PROCEDENCIA: BANCO UNION S.A., CHEQUE: 13168, FECHA DE EMISION:29/05/2017</t>
  </si>
  <si>
    <t>B15055260002</t>
  </si>
  <si>
    <t>00099021001 DEP.DE CHEQ.AJENOS,RET.DE CAM.,CONCEPTO: PAGO INCAPACIDADES TEMPORALES (REEMBOLSO) MINISTERIO DE ECONOMIA FINANZAS PUBLICAS,DEP.: CAJA NACIONAL DE SALUD , PROCEDENCIA: BANCO UNION S.A., CHEQUE: 13167, FECHA DE EMISION:29/05/2017</t>
  </si>
  <si>
    <t>B15055370002</t>
  </si>
  <si>
    <t>00578012002 DEP.DE CHEQ.AJENOS,RET.DE CAM.,CONCEPTO: REVERSION,DEP.: BOLIVIANA DE AVIACION , PROCEDENCIA: BANCO UNION S.A., CHEQUE: 4008, FECHA DE EMISION:25/05/2017</t>
  </si>
  <si>
    <t>B15055590002</t>
  </si>
  <si>
    <t>00222018010 DEP.DE CHEQ.AJENOS,RET.DE CAM.,CONCEPTO: C31 - 692 CERT,DEP.: INIAF LA PAZ , PROCEDENCIA: BANCO UNION S.A., CHEQUE: 2700, FECHA DE EMISION:26/05/2017</t>
  </si>
  <si>
    <t>B15055600002</t>
  </si>
  <si>
    <t>00222018010 DEP.DE CHEQ.AJENOS,RET.DE CAM.,CONCEPTO: C31 - 689 ATS,DEP.: INIAF LA PAZ , PROCEDENCIA: BANCO UNION S.A., CHEQUE: 2698, FECHA DE EMISION:26/05/2017</t>
  </si>
  <si>
    <t>O15055030002</t>
  </si>
  <si>
    <t>00016011101 DEPOSITO DE EFECTIVO, DEPOSITANTE: FELIX GUTIERREZ QUISBERT- MINISTERIO DE EDUCACION, CONCEPTO: DEVOLUCION DE GASOLINA, CUENTA DE DEPOSITO: CUENTA UNICA DEL TESORO</t>
  </si>
  <si>
    <t>O15055050002</t>
  </si>
  <si>
    <t>00086011105 DEPOSITO DE EFECTIVO, DEPOSITANTE: JORGE LAURA CAMACHO, CONCEPTO: DEVOLUCION DE FONDOS EN AVANCE, CUENTA DE DEPOSITO: CUENTA UNICA DEL TESORO</t>
  </si>
  <si>
    <t>O15055130002</t>
  </si>
  <si>
    <t>00513012003 DEPOSITO DE EFECTIVO, DEPOSITANTE: LEONOR CALDERON ZELAYA, CONCEPTO: DEVOLUCION DE VIATICOS, CUENTA DE DEPOSITO: CUENTA UNICA DEL TESORO</t>
  </si>
  <si>
    <t>O15055160002</t>
  </si>
  <si>
    <t>O15055300002</t>
  </si>
  <si>
    <t>O15055310002</t>
  </si>
  <si>
    <t>00086068001 DEPOSITO DE EFECTIVO, DEPOSITANTE: EVELIN JOVANNA LLANQUE LLANQUE, CONCEPTO: DEVOLUCION DE SALDO FONDOS ENTREGADOS PARA COMBUSTIBLE, CUENTA DE DEPOSITO: CUENTA UNICA DEL TESORO</t>
  </si>
  <si>
    <t>O15055350002</t>
  </si>
  <si>
    <t>00099021001 DEPOSITO DE EFECTIVO, DEPOSITANTE: NELY ESTELA LUCANA ARUQUIPA, CONCEPTO: COBRO INDEBIDO DE HABERES DE MARZO 2017, CUENTA DE DEPOSITO: CUENTA UNICA DEL TESORO</t>
  </si>
  <si>
    <t>O15055460002</t>
  </si>
  <si>
    <t>00212012001 DEPOSITO DE EFECTIVO, DEPOSITANTE: GIMENA DEL CARMEN BORGES UGARTE - INRA - DN, CONCEPTO: DEVOLUCION DE GASTOS OPERATIVOS, CUENTA DE DEPOSITO: CUENTA UNICA DEL TESORO</t>
  </si>
  <si>
    <t>O15055510002</t>
  </si>
  <si>
    <t>00099021001 DEPOSITO DE EFECTIVO, DEPOSITANTE: EJERCITO DE BOLIVIA - EMTE, CONCEPTO: REVERSION POR CONCEPTO DE TELEFONIA CORRESPONDIENTE AL MES MAR / 17, CUENTA DE DEPOSITO: CUENTA UNICA DEL TESORO</t>
  </si>
  <si>
    <t>O15055620002</t>
  </si>
  <si>
    <t>00526012001 DEPOSITO DE EFECTIVO, DEPOSITANTE: CASIMIRO HUANCA QUISPE - BOLIVIA TV, CONCEPTO: DEPÓSITO DE SALDO FONDO EN AVANCE, CUENTA DE DEPOSITO: CUENTA UNICA DEL TESORO</t>
  </si>
  <si>
    <t>O15055730002</t>
  </si>
  <si>
    <t>00046024204 DEPOSITO DE EFECTIVO, DEPOSITANTE: IVET CAMPOS CAMPOS, CONCEPTO: DEVOLUCION DE FONDOS NO EJECUTADOS, CUENTA DE DEPOSITO: CUENTA UNICA DEL TESORO</t>
  </si>
  <si>
    <t>O15055770002</t>
  </si>
  <si>
    <t>00046024204 DEPOSITO DE EFECTIVO, DEPOSITANTE: JULIO GONZALO SUMI MAMANI, CONCEPTO: DEV DE FONDOS NO EJECUTADO DE GASTOS REFRIGERIOS PARA PARTERAS TRADICIONALES 22-23/05/17 EN SUCRE, CUENTA DE DEPOSITO: CUENTA UNICA DEL TESORO</t>
  </si>
  <si>
    <t>O15055810002</t>
  </si>
  <si>
    <t>00291012002 DEPOSITO DE EFECTIVO, DEPOSITANTE: DANIELA MEDRANO CHACA, CONCEPTO: CREDENCIAL, CUENTA DE DEPOSITO: CUENTA UNICA DEL TESORO</t>
  </si>
  <si>
    <t>O15055820002</t>
  </si>
  <si>
    <t>00046024204 DEPOSITO DE EFECTIVO, DEPOSITANTE: MARTHA CELIA SILVA CABRERA CI:3366657 LP, CONCEPTO: REVERSIÓN DE FONDOS NO EJECUTADOS, CUENTA DE DEPOSITO: CUENTA UNICA DEL TESORO</t>
  </si>
  <si>
    <t>O15055930002</t>
  </si>
  <si>
    <t>00670012002 DEPOSITO DE EFECTIVO, DEPOSITANTE: GLADYS DORA QUISBERT CARVAJAL, CONCEPTO: DEVOLUCIÓN DE VIÁTICOS, CUENTA DE DEPOSITO: CUENTA UNICA DEL TESORO</t>
  </si>
  <si>
    <t>O15055940002</t>
  </si>
  <si>
    <t>00670012002 DEPOSITO DE EFECTIVO, DEPOSITANTE: LUCIA VARGAS SONTURA, CONCEPTO: DEVOLUCIÓN DE VIÁTICOS, CUENTA DE DEPOSITO: CUENTA UNICA DEL TESORO</t>
  </si>
  <si>
    <t>O15055960002</t>
  </si>
  <si>
    <t>00099021001 DEPOSITO DE EFECTIVO, DEPOSITANTE: ASFI-DORIAN PEÑALOZA S., CONCEPTO: DEVOLUCION DE FONDOS POR ASIGNACION DE TASAS DE AEROPUERTO, CUENTA DE DEPOSITO: CUENTA UNICA DEL TESORO</t>
  </si>
  <si>
    <t>O15055970002</t>
  </si>
  <si>
    <t>00206012001 DEPOSITO DE EFECTIVO, DEPOSITANTE: INE, CONCEPTO: DEP POR VENTA, LA PAZ, FECHA 26/05/2017, CUENTA DE DEPOSITO: CUENTA UNICA DEL TESORO</t>
  </si>
  <si>
    <t>O15055980002</t>
  </si>
  <si>
    <t>00591012003 DEPOSITO DE EFECTIVO, DEPOSITANTE: ELSA RAMOS MAMANI, CONCEPTO: DEVOLUCIÓN DE RECURSOS FONDOS EN AVANCE, CUENTA DE DEPOSITO: CUENTA UNICA DEL TESORO</t>
  </si>
  <si>
    <t>O15056010002</t>
  </si>
  <si>
    <t>00290012001 DEPOSITO DE EFECTIVO, DEPOSITANTE: NOLBERTO HERRERA TACCO, CONCEPTO: SABSA,INF 650/2017, CUENTA DE DEPOSITO: CUENTA UNICA DEL TESORO</t>
  </si>
  <si>
    <t>O15056020002</t>
  </si>
  <si>
    <t>00290012001 DEPOSITO DE EFECTIVO, DEPOSITANTE: NOLBERTO HERRERA TACCO, CONCEPTO: SABSA,INF 648/2017, CUENTA DE DEPOSITO: CUENTA UNICA DEL TESORO</t>
  </si>
  <si>
    <t>O15056250002</t>
  </si>
  <si>
    <t>00223012001 DEPOSITO DE EFECTIVO, DEPOSITANTE: ARTURO ESCOBAR EYZAGIRRE, CONCEPTO: DEVOLUCION DE RECURSOS, CUENTA DE DEPOSITO: CUENTA UNICA DEL TESORO</t>
  </si>
  <si>
    <t>O15056270002</t>
  </si>
  <si>
    <t>00081014202 DEPOSITO DE EFECTIVO, DEPOSITANTE: SPARTHA VARGAS TIRADO, CONCEPTO: DEVOLUCION POR UN DIA DE VIATICO, CUENTA DE DEPOSITO: CUENTA UNICA DEL TESORO</t>
  </si>
  <si>
    <t>O15056290002</t>
  </si>
  <si>
    <t>00099021001 DEPOSITO DE EFECTIVO, DEPOSITANTE: ELSA LIMA MAMANI, CONCEPTO: DEVOLUCION DE FONDOS C-31/176 NO UTILIZADOS, CUENTA DE DEPOSITO: CUENTA UNICA DEL TESORO</t>
  </si>
  <si>
    <t>O15056340002</t>
  </si>
  <si>
    <t>00212012001 DEPOSITO DE EFECTIVO, DEPOSITANTE: INRA NACIONAL-VIRGILIO QUIROZ MATTA, CONCEPTO: DEVOLUCION DE GASTOS OPERATIVOS COMBUSTIBLE, CUENTA DE DEPOSITO: CUENTA UNICA DEL TESORO</t>
  </si>
  <si>
    <t>O15056350002</t>
  </si>
  <si>
    <t>00070011102 DEPOSITO DE EFECTIVO, DEPOSITANTE: VLADIMIR CASTILLO RAMIREZ 6818164 LP., CONCEPTO: CARGO A RENDIR - REFRIGERIO DE TALLER, CUENTA DE DEPOSITO: CUENTA UNICA DEL TESORO</t>
  </si>
  <si>
    <t>O15056480002</t>
  </si>
  <si>
    <t>00099021001 DEPOSITO DE EFECTIVO, DEPOSITANTE: FRANCISCO QUISPE CAHUAYA, CONCEPTO: REVERSION POR VIATICOS 13% CORRESPONDIENTE A LA GESTION 2017 DEL TTE.INF.GONZALO GONZALES MOLLINEDO, CUENTA DE DEPOSITO: CUENTA UNICA DEL TESORO</t>
  </si>
  <si>
    <t>O15056500002</t>
  </si>
  <si>
    <t>00099021001 DEPOSITO DE EFECTIVO, DEPOSITANTE: FRANCISCO QUISPE CAHUAYA, CONCEPTO: REVERSION POR VIATICOS DEL PERSONAL AL CAMBIADO DE DESTINO EN LA GESTION 2017, CUENTA DE DEPOSITO: CUENTA UNICA DEL TESORO</t>
  </si>
  <si>
    <t>O15056610002</t>
  </si>
  <si>
    <t>00020011103 DEPOSITO DE EFECTIVO, DEPOSITANTE: CARLOS ALBERTO DEBRECZENI THOMAS, CONCEPTO: REVERSION PASAJES; PREVENTIVO 2797/17; N° CARGO DE CUENTA, CUENTA DE DEPOSITO: CUENTA UNICA DEL TESORO</t>
  </si>
  <si>
    <t>O15056850002</t>
  </si>
  <si>
    <t>00016011101 DEPOSITO DE EFECTIVO, DEPOSITANTE: MIN.DE EDUCACION - ALAM NESTOR VARGAS CHACON, CONCEPTO: DEVOLUCION DE SALDOS PAGO DE VIATICOS, CUENTA DE DEPOSITO: CUENTA UNICA DEL TESORO</t>
  </si>
  <si>
    <t>O15056930002</t>
  </si>
  <si>
    <t>00526012001 DEPOSITO DE EFECTIVO, DEPOSITANTE: BOLIVIA TV-JESUS HENRY VILLCA MADENI, CONCEPTO: DEVOLUCION DE PASAJES, CUENTA DE DEPOSITO: CUENTA UNICA DEL TESORO</t>
  </si>
  <si>
    <t>O15056940002</t>
  </si>
  <si>
    <t>00526012001 DEPOSITO DE EFECTIVO, DEPOSITANTE: SOFIA CHAMBI RODRIGUEZ - BOLIVIA TV, CONCEPTO: DEVOLUCIÓN DE PASAJES, CUENTA DE DEPOSITO: CUENTA UNICA DEL TESORO</t>
  </si>
  <si>
    <t>O15056980002</t>
  </si>
  <si>
    <t>O15057190002</t>
  </si>
  <si>
    <t>00099021001 DEPOSITO DE EFECTIVO, DEPOSITANTE: FUNDACION BRIGADA MEDICA CUBANA, CONCEPTO: DEVOLUCION DE ESTIPENDIO, CUENTA DE DEPOSITO: CUENTA UNICA DEL TESORO</t>
  </si>
  <si>
    <t>O15057250002</t>
  </si>
  <si>
    <t>00046024204 DEPOSITO DE EFECTIVO, DEPOSITANTE: MINISTERIO DE SALUD-ENRIQUE BORDA TOLAY, CONCEPTO: DEVOLUCION DE FONDOS EN AVANCE, CUENTA DE DEPOSITO: CUENTA UNICA DEL TESORO</t>
  </si>
  <si>
    <t>O15057320002</t>
  </si>
  <si>
    <t>00099021001 DEPOSITO DE EFECTIVO, DEPOSITANTE: TRIBUNAL CONSTITUCIONAL PLURINACIONAL, CONCEPTO: DEVOLUCION DE PASAJES NO UTILIZADOS POR ROLANDO GUTIERREZ GESTION 2016, CUENTA DE DEPOSITO: CUENTA UNICA DEL TESORO</t>
  </si>
  <si>
    <t>O15057380002</t>
  </si>
  <si>
    <t>B15058620002</t>
  </si>
  <si>
    <t>00041088001 DEP.DE CHEQ.AJENOS,RET.DE CAM.,CONCEPTO: DEP DE FONDOS PARA PAGO DE CONSULTORIA,DEP.: PROEX , PROCEDENCIA: BANCO UNION S.A., CHEQUE: 1319, FECHA DE EMISION:29/05/2017</t>
  </si>
  <si>
    <t>B15059150002</t>
  </si>
  <si>
    <t>00574012002 DEP.DE CHEQ.AJENOS,RET.DE CAM.,CONCEPTO: DEVOLUCION DE FONDOS,DEP.: LACTEOSBOL , PROCEDENCIA: BANCO UNION S.A., CHEQUE: 4512, FECHA DE EMISION:29/05/2017</t>
  </si>
  <si>
    <t>B15059160002</t>
  </si>
  <si>
    <t>00574012002 DEP.DE CHEQ.AJENOS,RET.DE CAM.,CONCEPTO: DEVOLUCION DE FONDOS ASIGNADOS,DEP.: LACTEOSBOL , PROCEDENCIA: BANCO UNION S.A., CHEQUE: 4513, FECHA DE EMISION:29/05/2017</t>
  </si>
  <si>
    <t>B15059190002</t>
  </si>
  <si>
    <t>00574012003 DEP.DE CHEQ.AJENOS,RET.DE CAM.,CONCEPTO: DEVOLUCION DE FONDOS ASIGNADOS,DEP.: LACTEOSBOL , PROCEDENCIA: BANCO UNION S.A., CHEQUE: 4514, FECHA DE EMISION:29/05/2017</t>
  </si>
  <si>
    <t>B15059200002</t>
  </si>
  <si>
    <t>00574012002 DEP.DE CHEQ.AJENOS,RET.DE CAM.,CONCEPTO: DEVOLUCION DE FONDOS ASIGNADOS,DEP.: LACTEOSBOL , PROCEDENCIA: BANCO UNION S.A., CHEQUE: 4515, FECHA DE EMISION:29/05/2017</t>
  </si>
  <si>
    <t>B15059230002</t>
  </si>
  <si>
    <t>00574012002 DEP.DE CHEQ.AJENOS,RET.DE CAM.,CONCEPTO: DEVOLUCION DE FONDOS ASIGNADOS,DEP.: LACTEOSBOL , PROCEDENCIA: BANCO UNION S.A., CHEQUE: 4516, FECHA DE EMISION:29/05/2017</t>
  </si>
  <si>
    <t>B15059270002</t>
  </si>
  <si>
    <t>00574012002 DEP.DE CHEQ.AJENOS,RET.DE CAM.,CONCEPTO: DEVOLUCION DE FONDOS ASIGNADOS,DEP.: LACTEOSBOL , PROCEDENCIA: BANCO UNION S.A., CHEQUE: 4517, FECHA DE EMISION:29/05/2017</t>
  </si>
  <si>
    <t>B15059310002</t>
  </si>
  <si>
    <t>00574012002 DEP.DE CHEQ.AJENOS,RET.DE CAM.,CONCEPTO: DEVOLUCION DE FONDOS ASIGNADOS,DEP.: LACTEOSBOL , PROCEDENCIA: BANCO UNION S.A., CHEQUE: 4518, FECHA DE EMISION:29/05/2017</t>
  </si>
  <si>
    <t>B15059320002</t>
  </si>
  <si>
    <t>00574012002 DEP.DE CHEQ.AJENOS,RET.DE CAM.,CONCEPTO: DEVOLUCION DE FONDOS ASIGNADOS,DEP.: LACTEOSBOL , PROCEDENCIA: BANCO UNION S.A., CHEQUE: 4519, FECHA DE EMISION:29/05/2017</t>
  </si>
  <si>
    <t>B15059340002</t>
  </si>
  <si>
    <t>00574012002 DEP.DE CHEQ.AJENOS,RET.DE CAM.,CONCEPTO: DEVOLUCION DE FONDOS ASIGNADOS,DEP.: LACTEOSBOL , PROCEDENCIA: BANCO UNION S.A., CHEQUE: 4520, FECHA DE EMISION:29/05/2017</t>
  </si>
  <si>
    <t>B15059380002</t>
  </si>
  <si>
    <t>00574012002 DEP.DE CHEQ.AJENOS,RET.DE CAM.,CONCEPTO: DEVOLUCION DE FONDOS ASIGNADOS,DEP.: LACTEOSBOL , PROCEDENCIA: BANCO UNION S.A., CHEQUE: 4521, FECHA DE EMISION:29/05/2017</t>
  </si>
  <si>
    <t>B15059400002</t>
  </si>
  <si>
    <t>00574012002 DEP.DE CHEQ.AJENOS,RET.DE CAM.,CONCEPTO: DEVOLUCION DE FONDOS ASIGNADOS,DEP.: LACTEOSBOL , PROCEDENCIA: BANCO UNION S.A., CHEQUE: 4522, FECHA DE EMISION:30/05/2017</t>
  </si>
  <si>
    <t>B15059530002</t>
  </si>
  <si>
    <t>00212022001 DEP.DE CHEQ.AJENOS,RET.DE CAM.,CONCEPTO: DEVOLUCION DE FONDOS INRA-SANTA CRUZ,DEP.: INRA-SANTA CRUZ , PROCEDENCIA: BANCO UNION S.A., CHEQUE: 14315, FECHA DE EMISION:19/05/2017</t>
  </si>
  <si>
    <t>B15059550002</t>
  </si>
  <si>
    <t>00212022001 DEP.DE CHEQ.AJENOS,RET.DE CAM.,CONCEPTO: DEVOLUCION DE FONDOS INRA-SANTA CRUZ,DEP.: INRA-SANTA CRUZ , PROCEDENCIA: BANCO UNION S.A., CHEQUE: 14314, FECHA DE EMISION:15/05/2017</t>
  </si>
  <si>
    <t>B15059610002</t>
  </si>
  <si>
    <t>00099021001 DEP.DE CHEQ.AJENOS,RET.DE CAM.,CONCEPTO: CARMEN JULIA SALVATIERRA ROCHA,DEP.: BANCO UNION S.A. , PROCEDENCIA: BANCO UNION S.A., CHEQUE: 148278, FECHA DE EMISION:30/05/2017</t>
  </si>
  <si>
    <t>B15059620002</t>
  </si>
  <si>
    <t>00099021001 DEP.DE CHEQ.AJENOS,RET.DE CAM.,CONCEPTO: MONTAÑO ORELLANA WILFREDO,DEP.: BANCO UNION S.A. , PROCEDENCIA: BANCO UNION S.A., CHEQUE: 148276, FECHA DE EMISION:30/05/2017</t>
  </si>
  <si>
    <t>B15059640002</t>
  </si>
  <si>
    <t>00099021001 DEP.DE CHEQ.AJENOS,RET.DE CAM.,CONCEPTO: TERRAZAS GARCIA GUIDO,DEP.: BANCO UNION S.A. , PROCEDENCIA: BANCO UNION S.A., CHEQUE: 148277, FECHA DE EMISION:30/05/2017</t>
  </si>
  <si>
    <t>B15059690002</t>
  </si>
  <si>
    <t>00099021001 DEP.DE CHEQ.AJENOS,RET.DE CAM.,CONCEPTO: REVERSION DE FONDOS POR CONSUMO DE GAS CONCESIONARIA DEL MPD, MARZO /2017,DEP.: MINISTERIO DE PLANIFICACION DEL DESARROLLO , PROCEDENCIA: BANCO UNION S.A., CHEQUE: 6485, FECHA DE EMISION:24/05/2017</t>
  </si>
  <si>
    <t>B15059830002</t>
  </si>
  <si>
    <t>00206012001 DEP.DE CHEQ.AJENOS,RET.DE CAM.,CONCEPTO: OTROS INGRESOS,DEP.: INE , PROCEDENCIA: BANCO UNION S.A., CHEQUE: 4255, FECHA DE EMISION:24/05/2017</t>
  </si>
  <si>
    <t>B15059990002</t>
  </si>
  <si>
    <t>00117012001 DEP.DE CHEQ.AJENOS,RET.DE CAM.,CONCEPTO: DEVOLUCION DE VIATICOS CBTE 1156/17,DEP.: JULIO FORTUN LANDIVAR , PROCEDENCIA: BANCO UNION S.A., CHEQUE: 6849, FECHA DE EMISION:26/05/2017</t>
  </si>
  <si>
    <t>B15060080002</t>
  </si>
  <si>
    <t>00253014201 DEP.DE CHEQ.AJENOS,RET.DE CAM.,CONCEPTO: GOBIERNO AUTONOMO REGIONAL DEL CHACO TARIJEÑO-YACUIBA,DEP.: EMAGUA (ENTIDAD EJECUTORA DE MEDIO AMB. Y AGUA) , PROCEDENCIA: BANCO UNION S.A., CHEQUE: 1031, FECHA DE EMISION:25/05/2017</t>
  </si>
  <si>
    <t>B15060130002</t>
  </si>
  <si>
    <t>00222018010 DEP.DE CHEQ.AJENOS,RET.DE CAM.,CONCEPTO: REVERSIÓN LIBRETA,DEP.: ASAPAI , PROCEDENCIA: BANCO UNION S.A., CHEQUE: 66, FECHA DE EMISION:02/05/2017</t>
  </si>
  <si>
    <t>B15060140002</t>
  </si>
  <si>
    <t>00222018010 DEP.DE CHEQ.AJENOS,RET.DE CAM.,CONCEPTO: REVERSIÓN LIBRETA,DEP.: FEDERACIÓN DE CAÑEROS , PROCEDENCIA: BANCO UNION S.A., CHEQUE: 151, FECHA DE EMISION:17/05/2017</t>
  </si>
  <si>
    <t>B15060220002</t>
  </si>
  <si>
    <t>00290054101 DEP.DE CHEQ.AJENOS,RET.DE CAM.,CONCEPTO: REVERSIÓN AL C-31 N°18,DEP.: SERVICIO DE IMPUESTOS NACIONALES , PROCEDENCIA: BANCO UNION S.A., CHEQUE: 542, FECHA DE EMISION:26/05/2017</t>
  </si>
  <si>
    <t>O15058640002</t>
  </si>
  <si>
    <t>00283012002 DEPOSITO DE EFECTIVO, DEPOSITANTE: JAVIER SALAZAR PAREDES, CONCEPTO: DEVOLUCION DE VIATICOS, CUENTA DE DEPOSITO: CUENTA UNICA DEL TESORO</t>
  </si>
  <si>
    <t>O15058810002</t>
  </si>
  <si>
    <t>00046024204 DEPOSITO DE EFECTIVO, DEPOSITANTE: FERNANDO ABAD LANZA AMUSQUIVAR, CONCEPTO: DEVOLUCIÓN DE FONDOS EN AVANCE NO UTILIZADOS C-31 1236/17 FTE 42/230, CUENTA DE DEPOSITO: CUENTA UNICA DEL TESORO</t>
  </si>
  <si>
    <t>O15059330002</t>
  </si>
  <si>
    <t>00234014202 DEPOSITO DE EFECTIVO, DEPOSITANTE: ATILIO HUCHANI BUSTOS, CONCEPTO: DEV. FONDOS AL C-31 N°507 POR MANTENIMIENTO, CUENTA DE DEPOSITO: CUENTA UNICA DEL TESORO</t>
  </si>
  <si>
    <t>O15059360002</t>
  </si>
  <si>
    <t>00234014202 DEPOSITO DE EFECTIVO, DEPOSITANTE: ATILIO HUCHANI BUSTOS, CONCEPTO: DEV. FONDOS AL C-31 N°507 POR GASOLINA, CUENTA DE DEPOSITO: CUENTA UNICA DEL TESORO</t>
  </si>
  <si>
    <t>O15059370002</t>
  </si>
  <si>
    <t>00234014202 DEPOSITO DE EFECTIVO, DEPOSITANTE: ATILIO HUCHANI BUSTOS, CONCEPTO: DEV. FONDOS AL C-31 N°507 PARTIDA 22210 VIÁTICOS, CUENTA DE DEPOSITO: CUENTA UNICA DEL TESORO</t>
  </si>
  <si>
    <t>O15059390002</t>
  </si>
  <si>
    <t>00234014202 DEPOSITO DE EFECTIVO, DEPOSITANTE: LADISLAO RODRIGUEZ GOMEZ, CONCEPTO: DEV. FONDOS AL C-31 N°507 PARTIDA 22210 VIÁTICOS, CUENTA DE DEPOSITO: CUENTA UNICA DEL TESORO</t>
  </si>
  <si>
    <t>O15059420002</t>
  </si>
  <si>
    <t>00070011102 DEPOSITO DE EFECTIVO, DEPOSITANTE: EVELYN MERY VISCARRA GUTIERREZ, CONCEPTO: DEVOLUCION, CUENTA DE DEPOSITO: CUENTA UNICA DEL TESORO</t>
  </si>
  <si>
    <t>O15059450002</t>
  </si>
  <si>
    <t>00099021001 DEPOSITO DE EFECTIVO, DEPOSITANTE: LUCIA GABRIELA MOLLERICONA ALARCON, CONCEPTO: DEVOLUCION DE PASAJES TERRESTRES, CUENTA DE DEPOSITO: CUENTA UNICA DEL TESORO</t>
  </si>
  <si>
    <t>O15059510002</t>
  </si>
  <si>
    <t>00066018006 DEPOSITO DE EFECTIVO, DEPOSITANTE: HUGO MANUEL GARECA LLANO, CONCEPTO: DEVOLUCION DE SALDOS NO EJECUTADOS POR FONDOS EN AVANCE, CUENTA DE DEPOSITO: CUENTA UNICA DEL TESORO</t>
  </si>
  <si>
    <t>O15059540002</t>
  </si>
  <si>
    <t>00070011102 DEPOSITO DE EFECTIVO, DEPOSITANTE: LILIAN ARANA QUIÑONEZ, CONCEPTO: DEV. DE FONDOS POR SOBRANTE CONCEPTO DE ALMUERZO EN CURSO FORTALECIMIENTO COOP. MIN. CBBA, CUENTA DE DEPOSITO: CUENTA UNICA DEL TESORO</t>
  </si>
  <si>
    <t>O15059770002</t>
  </si>
  <si>
    <t>00020011103 DEPOSITO DE EFECTIVO, DEPOSITANTE: LOTTY A. SOTOMAYOR SEGALES, CONCEPTO: PREV. N° 2968 C/C 85400 REVERSION MULTA/17, CUENTA DE DEPOSITO: CUENTA UNICA DEL TESORO</t>
  </si>
  <si>
    <t>O15060050002</t>
  </si>
  <si>
    <t>00099021001 DEPOSITO DE EFECTIVO, DEPOSITANTE: HARAS DEL EJERCITO, CONCEPTO: RETENCIÓN RC-IVA PRODUCTOS QUIMICOS Y FARMACEUTICOS CORRESPONDIENTE AL MES DE FEBRERO/17, CUENTA DE DEPOSITO: CUENTA UNICA DEL TESORO</t>
  </si>
  <si>
    <t>O15060070002</t>
  </si>
  <si>
    <t>00099021001 DEPOSITO DE EFECTIVO, DEPOSITANTE: HARAS DEL EJERCITO, CONCEPTO: RETENCIÓN RC-IVA PRODUCTOS METALICOS CORRESPONDIENTE AL MES DE FEBRERO/17, CUENTA DE DEPOSITO: CUENTA UNICA DEL TESORO</t>
  </si>
  <si>
    <t>O15060120002</t>
  </si>
  <si>
    <t>00291012002 DEPOSITO DE EFECTIVO, DEPOSITANTE: VICTOR FERNANDO MOLINA GALVAN, CONCEPTO: REPOSICION DE CREDENCIAL ABC, CUENTA DE DEPOSITO: CUENTA UNICA DEL TESORO</t>
  </si>
  <si>
    <t>O15060180002</t>
  </si>
  <si>
    <t>00099021001 DEPOSITO DE EFECTIVO, DEPOSITANTE: FRANCIA NAVIA MAGGIE JUDITH, CONCEPTO: DOBLE PERCEPCION, CUENTA DE DEPOSITO: CUENTA UNICA DEL TESORO</t>
  </si>
  <si>
    <t>O15060230002</t>
  </si>
  <si>
    <t>00099021001 DEPOSITO DE EFECTIVO, DEPOSITANTE: LUCIA CASTRO ESPINOZA, CONCEPTO: DEVOLUCION DE HABERES MES DE ABRIL 18 DIAS, CUENTA DE DEPOSITO: CUENTA UNICA DEL TESORO</t>
  </si>
  <si>
    <t>O15060320002</t>
  </si>
  <si>
    <t>00234014202 DEPOSITO DE EFECTIVO, DEPOSITANTE: MARIO LUIS BARRAGAN ESPINOZA, CONCEPTO: DEVOLUCIÓN DE VIÁTICO AL C-31 N°492, PARTIDA 222, CUENTA DE DEPOSITO: CUENTA UNICA DEL TESORO</t>
  </si>
  <si>
    <t>O15060330002</t>
  </si>
  <si>
    <t>00099021001 DEPOSITO DE EFECTIVO, DEPOSITANTE: RC-3 AROMA, CONCEPTO: REVERSION MARISCALERIA COMPRA ALIMENTO GANADO CABALLAR, CUENTA DE DEPOSITO: CUENTA UNICA DEL TESORO</t>
  </si>
  <si>
    <t>O15060440002</t>
  </si>
  <si>
    <t>00099021001 DEPOSITO DE EFECTIVO, DEPOSITANTE: HELEN MAMANI SIRPA-ASFI, CONCEPTO: DEVOLUCION DE PASAJE TERRESTRE, CUENTA DE DEPOSITO: CUENTA UNICA DEL TESORO</t>
  </si>
  <si>
    <t>O15060580002</t>
  </si>
  <si>
    <t>00234014202 DEPOSITO DE EFECTIVO, DEPOSITANTE: HECTOR CUSI QUISPE, CONCEPTO: DEVOLUCION AL C-31 492, PARTIDA 34110, CUENTA DE DEPOSITO: CUENTA UNICA DEL TESORO</t>
  </si>
  <si>
    <t>O15060590002</t>
  </si>
  <si>
    <t>O15060610002</t>
  </si>
  <si>
    <t>00234014202 DEPOSITO DE EFECTIVO, DEPOSITANTE: HECTOR CUSI QUISPE, CONCEPTO: DEVOLUCION AL C-31,492,PARTIDA 234, CUENTA DE DEPOSITO: CUENTA UNICA DEL TESORO</t>
  </si>
  <si>
    <t>O15060630002</t>
  </si>
  <si>
    <t>00234014202 DEPOSITO DE EFECTIVO, DEPOSITANTE: HECTOR CUSI QUISPE, CONCEPTO: DEVOLUCION AL C 31 N°492, PARTIDA 24120, CUENTA DE DEPOSITO: CUENTA UNICA DEL TESORO</t>
  </si>
  <si>
    <t>O15060640002</t>
  </si>
  <si>
    <t>00099021001 DEPOSITO DE EFECTIVO, DEPOSITANTE: FELIX PALENQUE HUAQUIPA - MDR Y T, CONCEPTO: DEVOLUCIÓN DE FONDOS EN AVANCE, CUENTA DE DEPOSITO: CUENTA UNICA DEL TESORO</t>
  </si>
  <si>
    <t>O15060650002</t>
  </si>
  <si>
    <t>00234014202 DEPOSITO DE EFECTIVO, DEPOSITANTE: HECTOR CUSI QUISPE, CONCEPTO: DEVOLUCION AL C-31 N° 492, PARTIDA 22210, CUENTA DE DEPOSITO: CUENTA UNICA DEL TESORO</t>
  </si>
  <si>
    <t>O15060680002</t>
  </si>
  <si>
    <t>00234014202 DEPOSITO DE EFECTIVO, DEPOSITANTE: HECTOR CUSI QUISPE, CONCEPTO: DEVOLUCION AL C-31 N° 493, PARTIDA 85100, CUENTA DE DEPOSITO: CUENTA UNICA DEL TESORO</t>
  </si>
  <si>
    <t>O15060700002</t>
  </si>
  <si>
    <t>O15060710002</t>
  </si>
  <si>
    <t>O15060720002</t>
  </si>
  <si>
    <t>00099021001 DEPOSITO DE EFECTIVO, DEPOSITANTE: MARIA ESTELA CONDORI CALCINA - VIC DEL EST PLUR, CONCEPTO: REVERSIÓN AL PREVENTIVO 568 (USO DE TELEFONÍA MOVIL CORRESPONDIENTE AL MES DE ABRIL 2017), CUENTA DE DEPOSITO: CUENTA UNICA DEL TESORO</t>
  </si>
  <si>
    <t>O15060880002</t>
  </si>
  <si>
    <t>00020011103 DEPOSITO DE EFECTIVO, DEPOSITANTE: REGISTRO INTERNACIONAL BOLIVIANO DE BUQUES, CONCEPTO: REVERSION PASAJES Y VIATICOS DEL DOC DE OBLIGACION 174836 CARGO DE CUENTA MARZO 2017 ASUNCION PARAGU, CUENTA DE DEPOSITO: CUENTA UNICA DEL TESORO</t>
  </si>
  <si>
    <t>O15060930002</t>
  </si>
  <si>
    <t>00046058003 DEPOSITO DE EFECTIVO, DEPOSITANTE: SHIRLEY ELIANA POMA AVERANGA, CONCEPTO: DEVOLUCION DE RECURSOS NO EJECUTADOS, CUENTA DE DEPOSITO: CUENTA UNICA DEL TESORO</t>
  </si>
  <si>
    <t>O15061020002</t>
  </si>
  <si>
    <t>00099021001 DEPOSITO DE EFECTIVO, DEPOSITANTE: JUAN CARLOS HUCHANI VIADEZ, CONCEPTO: DEVOLUCION DE PASAJES POR COMISION I CONGRESO EDUCATIVO NAVAL "COCHABAMBA", CUENTA DE DEPOSITO: CUENTA UNICA DEL TESORO</t>
  </si>
  <si>
    <t>O15061050002</t>
  </si>
  <si>
    <t>00046114201 DEPOSITO DE EFECTIVO, DEPOSITANTE: PAULA ESMILCER VERDUGO PESSOA, CONCEPTO: DEVOLUCION DE RECURSOS NO EJECUTADOS DE C31-632, CUENTA DE DEPOSITO: CUENTA UNICA DEL TESORO</t>
  </si>
  <si>
    <t>O15061060002</t>
  </si>
  <si>
    <t>00046114201 DEPOSITO DE EFECTIVO, DEPOSITANTE: PAULA ESMILCER VERDUGO PESSOA, CONCEPTO: DEVOLUCION DE RECURSOS NO EJECUTADOS DE C31-631, CUENTA DE DEPOSITO: CUENTA UNICA DEL TESORO</t>
  </si>
  <si>
    <t>O15061150002</t>
  </si>
  <si>
    <t>00224012002 DEPOSITO DE EFECTIVO, DEPOSITANTE: MANOLO SAUL ZABALA ARTEAGA, CONCEPTO: DEVOLUCION DE RECURSOS PASAJES NO UTILIZADOS, CUENTA DE DEPOSITO: CUENTA UNICA DEL TESORO</t>
  </si>
  <si>
    <t>O15061170002</t>
  </si>
  <si>
    <t>00224012002 DEPOSITO DE EFECTIVO, DEPOSITANTE: JUAN ADHEMAR MARTINEZ CALLAHUANCA, CONCEPTO: DEVOLUCION DE RECURSOS, CUENTA DE DEPOSITO: CUENTA UNICA DEL TESORO</t>
  </si>
  <si>
    <t>O15061240002</t>
  </si>
  <si>
    <t>00132079201 DEPOSITO DE EFECTIVO, DEPOSITANTE: EDWIN ROLANDO MAMANI MAMANI C.I. 4831613 L.P., CONCEPTO: DEVOLUCION DE FONDOS NO UTILIZADOS C31 - 97, CUENTA DE DEPOSITO: CUENTA UNICA DEL TESORO</t>
  </si>
  <si>
    <t>O15061260002</t>
  </si>
  <si>
    <t>00526012001 DEPOSITO DE EFECTIVO, DEPOSITANTE: OCTAVIO GARCIA CONDORI - BOLIVIA TV, CONCEPTO: DEVOLUCIÓN DE PASAJES, CUENTA DE DEPOSITO: CUENTA UNICA DEL TESORO</t>
  </si>
  <si>
    <t>O15061290002</t>
  </si>
  <si>
    <t>00526012001 DEPOSITO DE EFECTIVO, DEPOSITANTE: FREDDY ESPRELLA ROJAS - BOLIVIA TV, CONCEPTO: DEVOLUCIÓN DE PASAJES, CUENTA DE DEPOSITO: CUENTA UNICA DEL TESORO</t>
  </si>
  <si>
    <t>O15061320002</t>
  </si>
  <si>
    <t>00234014202 DEPOSITO DE EFECTIVO, DEPOSITANTE: SERGEOMIN - JORGE VEGA ENRRIQUEZ, CONCEPTO: DEVOLUCION AL C-31 - 490;PARTIDA 22210 VIATICOS, CUENTA DE DEPOSITO: CUENTA UNICA DEL TESORO</t>
  </si>
  <si>
    <t>O15061340002</t>
  </si>
  <si>
    <t>00234014202 DEPOSITO DE EFECTIVO, DEPOSITANTE: SERGEOMIN - JORGE VEGA ENRRIQUEZ, CONCEPTO: DEVOLUCION AL C-31 - 490 ; PARTIDA 25900 SERV. MANUALES, CUENTA DE DEPOSITO: CUENTA UNICA DEL TESORO</t>
  </si>
  <si>
    <t>O15061410002</t>
  </si>
  <si>
    <t>00099021001 DEPOSITO DE EFECTIVO, DEPOSITANTE: OTILIA H. CONDORI CUNO (HIJA), CONCEPTO: IMPORTE POR COBRO INDEBIDO DE CUNO CANAZA LOLA (Q.E.P.D.), CUENTA DE DEPOSITO: CUENTA UNICA DEL TESORO</t>
  </si>
  <si>
    <t>O15061440002</t>
  </si>
  <si>
    <t>00066018006 DEPOSITO DE EFECTIVO, DEPOSITANTE: GUERY FISCHMANN ORDOÑEZ, CONCEPTO: DEVOLUCIÓN DE SALDOS NO EJECUTADOS - FONDO EN AVANCE, CUENTA DE DEPOSITO: CUENTA UNICA DEL TESORO</t>
  </si>
  <si>
    <t>O15061640002</t>
  </si>
  <si>
    <t>B15062950002</t>
  </si>
  <si>
    <t>00099021001 DEP.DE CHEQ.AJENOS,RET.DE CAM.,CONCEPTO: ADEMAF: DEVOLUCION DE RECURSOS DA2-REFRIGERIOS 2016,DEP.: ADEMAF-MONICA VARGAS RUIZ , PROCEDENCIA: BANCO UNION S.A., CHEQUE: 1073, FECHA DE EMISION:30/05/2017</t>
  </si>
  <si>
    <t>B15062990002</t>
  </si>
  <si>
    <t>00047228001 DEP.DE CHEQ.AJENOS,RET.DE CAM.,CONCEPTO: REVERSION DE RECURSOS POR TRANSFERENCIA A LA OP ACS - GESTION 2016EMPODERAR DETI,DEP.: ASOCIACION DE COMPETITIVIDAD SAPAHAQUI , PROCEDENCIA: BANCO UNION S.A., CHEQUE: 24, FECHA DE EMISION:31/05/2017</t>
  </si>
  <si>
    <t>B15063000002</t>
  </si>
  <si>
    <t>00523012001 DEP.DE CHEQ.AJENOS,RET.DE CAM.,CONCEPTO: PAGO POR LA PRESTACION DE SERVICIOS POSTALES,DEP.: ECOBOL , PROCEDENCIA: BANCO MERCANTIL SANTA CRUZ SA., CHEQUE: 191, FECHA DE EMISION:22/05/2017</t>
  </si>
  <si>
    <t>B15063050002</t>
  </si>
  <si>
    <t>00099021001 DEP.DE CHEQ.AJENOS,RET.DE CAM.,CONCEPTO: DEVOLUCION S/ CONTRATO ELABORACION DE DISEÑO TEC.PRE INVERSION PARA LA CONSTRUCCION HITOBR 94 (MULTA,DEP.: TECNO AER SRL , PROCEDENCIA: BANCO UNION S.A., CHEQUE: 246, FECHA DE EMISION:30/05/2017</t>
  </si>
  <si>
    <t>B15063060002</t>
  </si>
  <si>
    <t>00099021001 DEP.DE CHEQ.AJENOS,RET.DE CAM.,CONCEPTO: DEVOLUCION 7 % S/ CONTRATO ELABORACION DE DISEÑO TEC.PRE INVERSION PARA LA CONSTRUCCION HITOBR 94,DEP.: TECNO AER SRL , PROCEDENCIA: BANCO UNION S.A., CHEQUE: 245, FECHA DE EMISION:30/05/2017</t>
  </si>
  <si>
    <t>B15063150002</t>
  </si>
  <si>
    <t>00099024113 DEP.DE CHEQ.AJENOS,RET.DE CAM.,CONCEPTO: MULTA DE PROY. " CONST.DEL EDIFICIO DE LA PROCURADURIA GRAL DEL ESTADO ",DEP.: MIN. DE LA PRESIDENCIA - UPRE , PROCEDENCIA: BANCO UNION S.A., CHEQUE: 348, FECHA DE EMISION:30/05/2017</t>
  </si>
  <si>
    <t>B15063180002</t>
  </si>
  <si>
    <t>00099024113 DEP.DE CHEQ.AJENOS,RET.DE CAM.,CONCEPTO: MULTA DEL PROY. " CONST. U.E. PABLO ITURRI ",DEP.: MIN.DE LA PRESIDENCIA - UPRE , PROCEDENCIA: BANCO UNION S.A., CHEQUE: 326, FECHA DE EMISION:23/05/2017</t>
  </si>
  <si>
    <t>B15063230002</t>
  </si>
  <si>
    <t>00099021001 DEP.DE CHEQ.AJENOS,RET.DE CAM.,CONCEPTO: REEMBOLSO S.I.T. PERIODO MARZO / 2017,DEP.: MIN.DE ECONOMIA Y FINANZAS PUBLICAS , PROCEDENCIA: BANCO UNION S.A., CHEQUE: 22620, FECHA DE EMISION:25/05/2017</t>
  </si>
  <si>
    <t>B15063260002</t>
  </si>
  <si>
    <t>00035011105 DEP.DE CHEQ.AJENOS,RET.DE CAM.,CONCEPTO: REEMBOLSO S.I.T. PERIODO 03 / 2017,DEP.: MIN.DE ECONOMIA Y FINANZAS PUBLICAS , PROCEDENCIA: BANCO UNION S.A., CHEQUE: 22635, FECHA DE EMISION:25/05/2017</t>
  </si>
  <si>
    <t>B15063270002</t>
  </si>
  <si>
    <t>00253014107 DEP.DE CHEQ.AJENOS,RET.DE CAM.,CONCEPTO: GOBIERNO AUTONOMO DEPARTAMENTAL DE LA PAZ,DEP.: EMAGUA (ENT EJEC DE MEDIO AMB Y AGUA) , PROCEDENCIA: BANCO UNION S.A., CHEQUE: 1033, FECHA DE EMISION:26/05/2017</t>
  </si>
  <si>
    <t>B15063540002</t>
  </si>
  <si>
    <t>00342012001 DEP.DE CHEQ.AJENOS,RET.DE CAM.,CONCEPTO: DEVOLUCION DE FONDOS C-31 N° 425,DEP.: A.E.V. REGIONAL SUCRE , PROCEDENCIA: BANCO UNION S.A., CHEQUE: 789, FECHA DE EMISION:17/05/2017</t>
  </si>
  <si>
    <t>B15063550002</t>
  </si>
  <si>
    <t>00342012001 DEP.DE CHEQ.AJENOS,RET.DE CAM.,CONCEPTO: DEVOLUCION DE FONDOS C-31 N° 648,DEP.: A.E.V. REGIONAL ORURO , PROCEDENCIA: BANCO UNION S.A., CHEQUE: 788, FECHA DE EMISION:17/05/2017</t>
  </si>
  <si>
    <t>B15063570002</t>
  </si>
  <si>
    <t>00342012001 DEP.DE CHEQ.AJENOS,RET.DE CAM.,CONCEPTO: DEVOLUCION FONDOS EN AVANCE,DEP.: A.E.V. REGIONAL POTOSI , PROCEDENCIA: BANCO UNION S.A., CHEQUE: 550, FECHA DE EMISION:29/05/2017</t>
  </si>
  <si>
    <t>B15063580002</t>
  </si>
  <si>
    <t>00342012001 DEP.DE CHEQ.AJENOS,RET.DE CAM.,CONCEPTO: DEVOLUCION FONDOS EN AVANCE,DEP.: A.E.V. REGIONAL POTOSI , PROCEDENCIA: BANCO UNION S.A., CHEQUE: 551, FECHA DE EMISION:29/05/2017</t>
  </si>
  <si>
    <t>B15063930002</t>
  </si>
  <si>
    <t>00099021001 DEP.DE CHEQ.AJENOS,RET.DE CAM.,CONCEPTO: DEVOLUCION DE FONDOS NO EJECUTADOS,DEP.: PROGRAMA NACIONAL DE POSTALFABETIZACION , PROCEDENCIA: BANCO UNION S.A., CHEQUE: 5544, FECHA DE EMISION:31/05/2017</t>
  </si>
  <si>
    <t>B15064000002</t>
  </si>
  <si>
    <t>00099021001 DEP.DE CHEQ.AJENOS,RET.DE CAM.,CONCEPTO: DEVOLUCION DE PAGO EN DEMASIA A LA ATT,DEP.: BOLIVIA TV , PROCEDENCIA: BANCO UNION S.A., CHEQUE: 15837, FECHA DE EMISION:31/05/2017</t>
  </si>
  <si>
    <t>B15064060002</t>
  </si>
  <si>
    <t>00578012002 DEP.DE CHEQ.AJENOS,RET.DE CAM.,CONCEPTO: REVERSIÓN,DEP.: BOLIVIANA DE AVIACIÓN , PROCEDENCIA: BANCO UNION S.A., CHEQUE: 8943, FECHA DE EMISION:30/05/2017</t>
  </si>
  <si>
    <t>B15064070002</t>
  </si>
  <si>
    <t>00578012002 DEP.DE CHEQ.AJENOS,RET.DE CAM.,CONCEPTO: REVERSIÓN,DEP.: BOLIVIANA DE AVIACIÓN , PROCEDENCIA: BANCO UNION S.A., CHEQUE: 8941, FECHA DE EMISION:26/05/2017</t>
  </si>
  <si>
    <t>B15064080002</t>
  </si>
  <si>
    <t>00578012002 DEP.DE CHEQ.AJENOS,RET.DE CAM.,CONCEPTO: REVERSIÓN,DEP.: BOLIVIANA DE AVIACIÓN , PROCEDENCIA: BANCO UNION S.A., CHEQUE: 5511, FECHA DE EMISION:29/05/2017</t>
  </si>
  <si>
    <t>B15064090002</t>
  </si>
  <si>
    <t>00578012002 DEP.DE CHEQ.AJENOS,RET.DE CAM.,CONCEPTO: REVERSIÓN,DEP.: BOLIVIANA DE AVIACIÓN , PROCEDENCIA: BANCO UNION S.A., CHEQUE: 2028, FECHA DE EMISION:29/05/2017</t>
  </si>
  <si>
    <t>B15064110002</t>
  </si>
  <si>
    <t>00578012002 DEP.DE CHEQ.AJENOS,RET.DE CAM.,CONCEPTO: REVERSIÓN,DEP.: BOLIVIANA DE AVIACIÓN , PROCEDENCIA: BANCO UNION S.A., CHEQUE: 2020, FECHA DE EMISION:19/05/2017</t>
  </si>
  <si>
    <t>B15064320002</t>
  </si>
  <si>
    <t>00234014202 DEP.DE CHEQ.AJENOS,RET.DE CAM.,CONCEPTO: DEVOLUCION AL C-31 N° 406,PARTIDA N° 22210,DEP.: RICARDO DAVID VALDA TAPIA , PROCEDENCIA: BANCO UNION S.A., CHEQUE: 201, FECHA DE EMISION:29/05/2017</t>
  </si>
  <si>
    <t>B15064330002</t>
  </si>
  <si>
    <t>00234014202 DEP.DE CHEQ.AJENOS,RET.DE CAM.,CONCEPTO: DEVOLUCION AL C-31 N° 406, PARTIDA N° 22210,DEP.: WILLY ISAAC IMPA CONTRERAS , PROCEDENCIA: BANCO UNION S.A., CHEQUE: 200, FECHA DE EMISION:29/05/2017</t>
  </si>
  <si>
    <t>B15064360002</t>
  </si>
  <si>
    <t>00234014202 DEP.DE CHEQ.AJENOS,RET.DE CAM.,CONCEPTO: DEVOLUCION AL C-31 N° 407, PARTIDA N° 851,DEP.: HUGO VICTOR FERNANDEZ GIRON , PROCEDENCIA: BANCO UNION S.A., CHEQUE: 199, FECHA DE EMISION:29/05/2017</t>
  </si>
  <si>
    <t>B15064370002</t>
  </si>
  <si>
    <t>00234014202 DEP.DE CHEQ.AJENOS,RET.DE CAM.,CONCEPTO: DEVOLUCION AL C-31 N° 406, PARTIDA N° 24120,DEP.: HUGO VICTOR FERNANDEZ GIRON , PROCEDENCIA: BANCO UNION S.A., CHEQUE: 198, FECHA DE EMISION:29/05/2017</t>
  </si>
  <si>
    <t>B15064400002</t>
  </si>
  <si>
    <t>00234014202 DEP.DE CHEQ.AJENOS,RET.DE CAM.,CONCEPTO: DEVOLUCION AL C-31 N° 406, PARTIDA N° 22210,DEP.: HUGO VICTOR FERNANDEZ GIRON , PROCEDENCIA: BANCO UNION S.A., CHEQUE: 197, FECHA DE EMISION:29/05/2017</t>
  </si>
  <si>
    <t>B15064410002</t>
  </si>
  <si>
    <t>00234014202 DEP.DE CHEQ.AJENOS,RET.DE CAM.,CONCEPTO: DEVOLUCION AL C-31 N° 406, PARTIDA N° 22210,DEP.: JORGE VIDAURRE DIAZ , PROCEDENCIA: BANCO UNION S.A., CHEQUE: 196, FECHA DE EMISION:29/05/2017</t>
  </si>
  <si>
    <t>B15064420002</t>
  </si>
  <si>
    <t>00206012001 DEP.DE CHEQ.AJENOS,RET.DE CAM.,CONCEPTO: OTROS INGRESOS,DEP.: INE , PROCEDENCIA: BANCO UNION S.A., CHEQUE: 4258, FECHA DE EMISION:29/05/2017</t>
  </si>
  <si>
    <t>O15063040002</t>
  </si>
  <si>
    <t>00526012001 DEPOSITO DE EFECTIVO, DEPOSITANTE: BOLIVIA TV-CASIMIRO HUANCA QUISPE, CONCEPTO: DEP DE SALDO FONDO EN AVANCE, CUENTA DE DEPOSITO: CUENTA UNICA DEL TESORO</t>
  </si>
  <si>
    <t>O15063170002</t>
  </si>
  <si>
    <t>00046114201 DEPOSITO DE EFECTIVO, DEPOSITANTE: PAULA ESMILCER VERDUGO PESSOA, CONCEPTO: DEVOLUCION DE RECURSOS NO EJECUTADOS DE C 31 - 631, CUENTA DE DEPOSITO: CUENTA UNICA DEL TESORO</t>
  </si>
  <si>
    <t>O15063280002</t>
  </si>
  <si>
    <t>00099021001 DEPOSITO DE EFECTIVO, DEPOSITANTE: CARLA ANDREA MONTAÑO RIVERA, CONCEPTO: DEVOLUCION DE FONDOS EN AVANCE, CUENTA DE DEPOSITO: CUENTA UNICA DEL TESORO</t>
  </si>
  <si>
    <t>O15063300002</t>
  </si>
  <si>
    <t>O15063350002</t>
  </si>
  <si>
    <t>00591012001 DEPOSITO DE EFECTIVO, DEPOSITANTE: SERVICIOS COPABOL S.A., CONCEPTO: PAGO DE AGUA, CUENTA DE DEPOSITO: CUENTA UNICA DEL TESORO</t>
  </si>
  <si>
    <t>O15063360002</t>
  </si>
  <si>
    <t>O15063370002</t>
  </si>
  <si>
    <t>00099021001 DEPOSITO DE EFECTIVO, DEPOSITANTE: MARIA TERESA PILCOMAYO GONZALES, CONCEPTO: DOBLE PERCEPCIÓN, CUENTA DE DEPOSITO: CUENTA UNICA DEL TESORO</t>
  </si>
  <si>
    <t>O15063390002</t>
  </si>
  <si>
    <t>00682018001 DEPOSITO DE EFECTIVO, DEPOSITANTE: DEFENSORIA DEL PUEBLO, CONCEPTO: DEVOLUCION DE FONDOS NO EJECUTADOS DE IRMA DURAN SALVATIERRA-ABONADOS A ERIKA CRUZ S/G C31-595, CUENTA DE DEPOSITO: CUENTA UNICA DEL TESORO</t>
  </si>
  <si>
    <t>O15063410002</t>
  </si>
  <si>
    <t>00224012002 DEPOSITO DE EFECTIVO, DEPOSITANTE: INSUMOS BOLIVIA - TERESA VARGAS, CONCEPTO: DEVOLUCIÓN DE PASAJES NO UTILIZADOS, CUENTA DE DEPOSITO: CUENTA UNICA DEL TESORO</t>
  </si>
  <si>
    <t>O15063420002</t>
  </si>
  <si>
    <t>00234014202 DEPOSITO DE EFECTIVO, DEPOSITANTE: HECTOR RAUL VARGAS S. - SERGEOMIN, CONCEPTO: DEVOLUCIÓN DE FONDOS POR: OTROS ALQUILERES, PARTIDA 23400 DEL C-31-408, CUENTA DE DEPOSITO: CUENTA UNICA DEL TESORO</t>
  </si>
  <si>
    <t>O15063440002</t>
  </si>
  <si>
    <t>00234014202 DEPOSITO DE EFECTIVO, DEPOSITANTE: HECTOR RAUL VARGAS S. - SERGEOMIN, CONCEPTO: DEVOLUCIÓN DE FONDOS POR: MANTENIMIENTO Y REPARACIÓN DE VEHÍCULOS PARTIDA 24120 DEL C-31-408, CUENTA DE DEPOSITO: CUENTA UNICA DEL TESORO</t>
  </si>
  <si>
    <t>O15063450002</t>
  </si>
  <si>
    <t>00234014202 DEPOSITO DE EFECTIVO, DEPOSITANTE: HECTOR RAUL VARGAS S. - SERGEOMIN, CONCEPTO: DEV DE FONDOS POR: SERVICIOS MANUALES PARTIDA: 25900 DEL C-31-408, CUENTA DE DEPOSITO: CUENTA UNICA DEL TESORO</t>
  </si>
  <si>
    <t>O15063460002</t>
  </si>
  <si>
    <t>00234014202 DEPOSITO DE EFECTIVO, DEPOSITANTE: HECTOR RAUL VARGAS S. - SERGEOMIN, CONCEPTO: DEV DE FONDOS POR COMBUSTIBLES Y LUBRICANTES CONSUMO, PARTIDA 34110 DEL C-31-408, CUENTA DE DEPOSITO: CUENTA UNICA DEL TESORO</t>
  </si>
  <si>
    <t>O15063470002</t>
  </si>
  <si>
    <t>00234014202 DEPOSITO DE EFECTIVO, DEPOSITANTE: HECTOR RAUL VARGAS S. - SERGEOMIN, CONCEPTO: DEV DE FONDOS POR TASAS, PARTIDA 85100 DEL C-31-409, CUENTA DE DEPOSITO: CUENTA UNICA DEL TESORO</t>
  </si>
  <si>
    <t>O15063590002</t>
  </si>
  <si>
    <t>00099021001 DEPOSITO DE EFECTIVO, DEPOSITANTE: RUBEN RODOLFO MIRANDA COROMI, CONCEPTO: REVERSION, CUENTA DE DEPOSITO: CUENTA UNICA DEL TESORO</t>
  </si>
  <si>
    <t>O15063610002</t>
  </si>
  <si>
    <t>00670012002 DEPOSITO DE EFECTIVO, DEPOSITANTE: RAMIRO BALBOA APAZA, CONCEPTO: DEVOLUCION SALDO DE PEAJE Y GASOLINA, CUENTA DE DEPOSITO: CUENTA UNICA DEL TESORO</t>
  </si>
  <si>
    <t>O15063640002</t>
  </si>
  <si>
    <t>00253018007 DEPOSITO DE EFECTIVO, DEPOSITANTE: ANGELICA MARIA LOPEZ QUENTA, CONCEPTO: DEVOLUCION FONDOS EN AVANCE, CUENTA DE DEPOSITO: CUENTA UNICA DEL TESORO</t>
  </si>
  <si>
    <t>O15063670002</t>
  </si>
  <si>
    <t>00099021001 DEPOSITO DE EFECTIVO, DEPOSITANTE: DR. ALVARO TERRAZAS PELAE, CONCEPTO: DEVOLUCIÓN DE VIÁTICOS, CUENTA DE DEPOSITO: CUENTA UNICA DEL TESORO</t>
  </si>
  <si>
    <t>O15063900002</t>
  </si>
  <si>
    <t>00099021001 DEPOSITO DE EFECTIVO, DEPOSITANTE: MIN DE DESARROLLO PRODUCTIVO Y ECONOMIA PLUR, CONCEPTO: PLAN DE PAGOS - CUENTAS POR COBRAR (GESTIONES ANTERIORES), CUENTA DE DEPOSITO: CUENTA UNICA DEL TESORO</t>
  </si>
  <si>
    <t>O15063980002</t>
  </si>
  <si>
    <t>00099021001 DEPOSITO DE EFECTIVO, DEPOSITANTE: GREGORIO MANUEL JIMENEZ TORREZ, CONCEPTO: DEVOLUCION VIATICOS, CUENTA DE DEPOSITO: CUENTA UNICA DEL TESORO</t>
  </si>
  <si>
    <t>O15064030002</t>
  </si>
  <si>
    <t>00099021001 DEPOSITO DE EFECTIVO, DEPOSITANTE: JUAN GABRIEL TORREZ SIERRA, CONCEPTO: DEVOLUCION DE VIATICOS NO UTILIZADOS, CUENTA DE DEPOSITO: CUENTA UNICA DEL TESORO</t>
  </si>
  <si>
    <t>O15064050002</t>
  </si>
  <si>
    <t>00099021001 DEPOSITO DE EFECTIVO, DEPOSITANTE: FERNANDO FERREIRA BECERRA, CONCEPTO: DEVOLUCION DE VIATICOS NO UTILIZADOS, CUENTA DE DEPOSITO: CUENTA UNICA DEL TESORO</t>
  </si>
  <si>
    <t>O15064170002</t>
  </si>
  <si>
    <t>00670012002 DEPOSITO DE EFECTIVO, DEPOSITANTE: ORGANO ELECTORAL PLURINACIONAL, CONCEPTO: DEVOLUCIÓN DE REFRIGERIO SANTOS ANTONIO MEJIA, CUENTA DE DEPOSITO: CUENTA UNICA DEL TESORO</t>
  </si>
  <si>
    <t>O15064180002</t>
  </si>
  <si>
    <t>00670012002 DEPOSITO DE EFECTIVO, DEPOSITANTE: ORGANO ELECTORAL PLURINACIONAL, CONCEPTO: DEVOLUCIÓN DE REFRIGERIO LUIS EDUARDO GONZALES, CUENTA DE DEPOSITO: CUENTA UNICA DEL TESORO</t>
  </si>
  <si>
    <t>O15064190002</t>
  </si>
  <si>
    <t>00670012002 DEPOSITO DE EFECTIVO, DEPOSITANTE: ORGANO ELECTORAL PLURINACIONAL, CONCEPTO: DEVOLUCIÓN REFRIGERIOS NOLBERTO POMA VELASQUEZ, CUENTA DE DEPOSITO: CUENTA UNICA DEL TESORO</t>
  </si>
  <si>
    <t>O15064480002</t>
  </si>
  <si>
    <t>00099021001 DEPOSITO DE EFECTIVO, DEPOSITANTE: RUPERTO CHURATA MAMANI, CONCEPTO: DEVOLUCION POR COBRO INDEBIDO, CUENTA DE DEPOSITO: CUENTA UNICA DEL TESORO</t>
  </si>
  <si>
    <t>O15064500002</t>
  </si>
  <si>
    <t>00234014202 DEPOSITO DE EFECTIVO, DEPOSITANTE: LAURA SABOYA CAHUANA FLORES, CONCEPTO: DEVOLUCIÓN DE VIÁTICOS POR VIAJES AL INTERIOR DEL PAIS PARTIDA 222 N° PREVENTIVO 492, CUENTA DE DEPOSITO: CUENTA UNICA DEL TESORO</t>
  </si>
  <si>
    <t>O15064510002</t>
  </si>
  <si>
    <t>00234014202 DEPOSITO DE EFECTIVO, DEPOSITANTE: LIMBER CARLO GARCIA, CONCEPTO: DEVOLUCIÓN DE FONDOS AL C-31 N°490, PARTIDA 222 POR VIÁTICOS, CUENTA DE DEPOSITO: CUENTA UNICA DEL TESORO</t>
  </si>
  <si>
    <t>O15064560002</t>
  </si>
  <si>
    <t>00046088005 DEPOSITO DE EFECTIVO, DEPOSITANTE: SONIA SUBIRANA FARFAN, CONCEPTO: NO SE GASTO , POR QUE MUY TARDE DEPOSITARON, CUENTA DE DEPOSITO: CUENTA UNICA DEL TESORO</t>
  </si>
  <si>
    <t>O15064600002</t>
  </si>
  <si>
    <t>00099021001 DEPOSITO DE EFECTIVO, DEPOSITANTE: ALEX MENDOZA CORRALES CI. 622037 OR., CONCEPTO: REVERSION HABERES FEBRERO 2016, CUENTA DE DEPOSITO: CUENTA UNICA DEL TESORO</t>
  </si>
  <si>
    <t>O15064630002</t>
  </si>
  <si>
    <t>00099021001 DEPOSITO DE EFECTIVO, DEPOSITANTE: ALEX MENDOZA CORRALES CI. 622037 OR., CONCEPTO: REVERSION HABERES ENERO 2016, CUENTA DE DEPOSITO: CUENTA UNICA DEL TESORO</t>
  </si>
  <si>
    <t>O15064660002</t>
  </si>
  <si>
    <t>00099021001 DEPOSITO DE EFECTIVO, DEPOSITANTE: ALEX MENDOZA CORRALES CI. 622037 OR., CONCEPTO: REVERSION HABERES DICIEMBRE 2015, CUENTA DE DEPOSITO: CUENTA UNICA DEL TESORO</t>
  </si>
  <si>
    <t>O15064670002</t>
  </si>
  <si>
    <t>00099021001 DEPOSITO DE EFECTIVO, DEPOSITANTE: ALEX MENDOZA CORRALES CI. 622037 OR., CONCEPTO: REVERSION HABERES NOVIEMBRE 2015, CUENTA DE DEPOSITO: CUENTA UNICA DEL TESORO</t>
  </si>
  <si>
    <t>O15064680002</t>
  </si>
  <si>
    <t>00099021001 DEPOSITO DE EFECTIVO, DEPOSITANTE: ALEX MENDOZA CORRALES CI. 622037 OR., CONCEPTO: REVERSION HABERES OCTUBRE 2015, CUENTA DE DEPOSITO: CUENTA UNICA DEL TESORO</t>
  </si>
  <si>
    <t>O15064690002</t>
  </si>
  <si>
    <t>00099021001 DEPOSITO DE EFECTIVO, DEPOSITANTE: ALEX MENDOZA CORRALES CI. 622037 OR., CONCEPTO: REINTEGRO 2016, CUENTA DE DEPOSITO: CUENTA UNICA DEL TESORO</t>
  </si>
  <si>
    <t>O15064790002</t>
  </si>
  <si>
    <t>00020031101 DEPOSITO DE EFECTIVO, DEPOSITANTE: JULIO RENE MONTALVO MARISCAL, CONCEPTO: RETENCION PRODUCTOS SERVICIO DE TE MES DE ENERO, CUENTA DE DEPOSITO: CUENTA UNICA DEL TESORO</t>
  </si>
  <si>
    <t>O15064810002</t>
  </si>
  <si>
    <t>00020031101 DEPOSITO DE EFECTIVO, DEPOSITANTE: JULIO RENE MONTALVO MARISCAL, CONCEPTO: RETENCION DE SERVICIO DE TE MES DE FEBRERO, CUENTA DE DEPOSITO: CUENTA UNICA DEL TESORO</t>
  </si>
  <si>
    <t>O15064830002</t>
  </si>
  <si>
    <t>00526012001 DEPOSITO DE EFECTIVO, DEPOSITANTE: ANGEL CARDENAS LLANQUE - BOLIVIA TV, CONCEPTO: DEVOLUCION DE PASAJES, CUENTA DE DEPOSITO: CUENTA UNICA DEL TESORO</t>
  </si>
  <si>
    <t>O15064850002</t>
  </si>
  <si>
    <t>00099021001 DEPOSITO DE EFECTIVO, DEPOSITANTE: ROSS MERY QUINA VILLANUEVA, CONCEPTO: DEVOLUCION DE SALDO DE FONDO EN AVANCE, CUENTA DE DEPOSITO: CUENTA UNICA DEL TESORO</t>
  </si>
  <si>
    <t>O15065050002</t>
  </si>
  <si>
    <t>00212082001 DEPOSITO DE EFECTIVO, DEPOSITANTE: DAVID JULIO ARRATIA QUISBERTH, CONCEPTO: DEVOLUCION DE FONDOS EN AVANCE DE GASOLINA, CUENTA DE DEPOSITO: CUENTA UNICA DEL TESORO</t>
  </si>
  <si>
    <t>O15065060002</t>
  </si>
  <si>
    <t>00212082004 DEPOSITO DE EFECTIVO, DEPOSITANTE: DAVID JULIO ARRATIA QUISBERTH, CONCEPTO: DEVOLUCION DE FONDOS EN AVANCE DE GASOLINA, CUENTA DE DEPOSITO: CUENTA UNICA DEL TESORO</t>
  </si>
  <si>
    <t>O15065220002</t>
  </si>
  <si>
    <t>00081011101 DEPOSITO DE EFECTIVO, DEPOSITANTE: MINISTERIO DE OBRAS PUBLICAS SERVICIOS Y VIVIENDA, CONCEPTO: RETENCION DE IMPUESTOS, CUENTA DE DEPOSITO: CUENTA UNICA DEL TESORO</t>
  </si>
  <si>
    <t>O15065240002</t>
  </si>
  <si>
    <t>00046024204 DEPOSITO DE EFECTIVO, DEPOSITANTE: MIN DE SALUD-GROVER PAREDES MARTINEZ, CONCEPTO: DEVOLUCION DE VIATICO POR CONCEPTO DE VIAJE A SANTA CRUZ, CUENTA DE DEPOSITO: CUENTA UNICA DEL TESORO</t>
  </si>
  <si>
    <t>O15065270002</t>
  </si>
  <si>
    <t>00046058003 DEPOSITO DE EFECTIVO, DEPOSITANTE: ELVIRA CHAHUA ORUÑA, CONCEPTO: DEVOLUCION DE SALDO, CUENTA DE DEPOSITO: CUENTA UNICA DEL TESORO</t>
  </si>
  <si>
    <t>O15065300002</t>
  </si>
  <si>
    <t>O15065310002</t>
  </si>
  <si>
    <t>O15065370002</t>
  </si>
  <si>
    <t>00526012001 DEPOSITO DE EFECTIVO, DEPOSITANTE: CARLOS VASQUEZ FERNANDEZ, CONCEPTO: DEVOLUCION DE FONDOS EN AVANCE, CUENTA DE DEPOSITO: CUENTA UNICA DEL TESORO</t>
  </si>
  <si>
    <t>O15065380002</t>
  </si>
  <si>
    <t>00046024204 DEPOSITO DE EFECTIVO, DEPOSITANTE: SEDES LA PAZ, CONCEPTO: REVERSION SALDOS NO EJECUTADOS CAMPAÑA SARAMPION Y RUBEOLA 2015, CUENTA DE DEPOSITO: CUENTA UNICA DEL TESORO</t>
  </si>
  <si>
    <t>O15065390002</t>
  </si>
  <si>
    <t>00099021001 DEPOSITO DE EFECTIVO, DEPOSITANTE: FLORA DOMINGA MAMANI QUISPE, CONCEPTO: REVERSIÓN DE PLANILLA, CUENTA DE DEPOSITO: CUENTA UNICA DEL TESORO</t>
  </si>
  <si>
    <t>O15065410002</t>
  </si>
  <si>
    <t>00099021001 DEPOSITO DE EFECTIVO, DEPOSITANTE: MANUEL FERNANDO QUILLE FLORES, CONCEPTO: PAGO DE LUZ, CUENTA DE DEPOSITO: CUENTA UNICA DEL TESORO</t>
  </si>
  <si>
    <t>O15065420002</t>
  </si>
  <si>
    <t>00099021001 DEPOSITO DE EFECTIVO, DEPOSITANTE: JUDITH COAQUIRA TICONA, CONCEPTO: DEVOLUCION DE VIATICOS NO UTILIZADOS, CUENTA DE DEPOSITO: CUENTA UNICA DEL TESORO</t>
  </si>
  <si>
    <t>O15065460002</t>
  </si>
  <si>
    <t>00099021001 DEPOSITO DE EFECTIVO, DEPOSITANTE: LOURDES MOLINA FLORES, CONCEPTO: DEV DE VIATICOS NO UTILIZADOS, CUENTA DE DEPOSITO: CUENTA UNICA DEL TESORO</t>
  </si>
  <si>
    <t>O15065490002</t>
  </si>
  <si>
    <t>00016018008 DEPOSITO DE EFECTIVO, DEPOSITANTE: MIN DE EDUCACION-VICTOR HUGO BEJARANO RENDON, CONCEPTO: DEVOLUCION DE VIATICOS, CUENTA DE DEPOSITO: CUENTA UNICA DEL TESORO</t>
  </si>
  <si>
    <t>O15065500002</t>
  </si>
  <si>
    <t>00099021001 DEPOSITO DE EFECTIVO, DEPOSITANTE: ALBERTO PIO LOZA MACHACA, CONCEPTO: DEVOLUCION DE PASAJES COMISION I CONGRESO EDUCATIVO NAVAL "COCHABAMBA", CUENTA DE DEPOSITO: CUENTA UNICA DEL TESORO</t>
  </si>
  <si>
    <t>O15065520002</t>
  </si>
  <si>
    <t>00099021001 DEPOSITO DE EFECTIVO, DEPOSITANTE: EDGAR GEMIO ZABALA-MINISTERIO DE DEPORTES, CONCEPTO: DEVOLUCION DE PASAJES VIAJE CARRERA PEDESTRE 10 K. CHUQUISACA 2017, CUENTA DE DEPOSITO: CUENTA UNICA DEL TESORO</t>
  </si>
  <si>
    <t>O15065530002</t>
  </si>
  <si>
    <t>00099021001 DEPOSITO DE EFECTIVO, DEPOSITANTE: AUTORIDAD DE FISCALIZACIÓN DEL JUEGO, CONCEPTO: DEVOLUCIÓN POR INCAPACIDAD TEMPORAL CPS - MES DE OCTUBRE DEL 2016, CUENTA DE DEPOSITO: CUENTA UNICA DEL TESORO</t>
  </si>
  <si>
    <t>O15065540002</t>
  </si>
  <si>
    <t>00099021001 DEPOSITO DE EFECTIVO, DEPOSITANTE: AUTORIDAD DE FISCALIZACIÓN DEL JUEGO, CONCEPTO: DEVOLUCIÓN POR INCAPACIDAD TEMPORAL CPS - MES DE NOVIEMBRE 2016, CUENTA DE DEPOSITO: CUENTA UNICA DEL TESORO</t>
  </si>
  <si>
    <t>O15065550002</t>
  </si>
  <si>
    <t>00099021001 DEPOSITO DE EFECTIVO, DEPOSITANTE: AUTORIDAD DE FISCALIZACIÓN DEL JUEGO, CONCEPTO: DEVOLUCIÓN POR INCAPACIDAD TEMPORAL CPS - MES DE DICIEMBRE 2016, CUENTA DE DEPOSITO: CUENTA UNICA DEL TESORO</t>
  </si>
  <si>
    <t>O15065560002</t>
  </si>
  <si>
    <t>00099021001 DEPOSITO DE EFECTIVO, DEPOSITANTE: AUTORIDAD DE FISCALIZACIÓN DEL JUEGO, CONCEPTO: DEVOLUCIÓN POR INCAPACIDAD TEMPORAL CPS - MES DE ENERO 2017, CUENTA DE DEPOSITO: CUENTA UNICA DEL TESORO</t>
  </si>
  <si>
    <t>O15065570002</t>
  </si>
  <si>
    <t>00099021001 DEPOSITO DE EFECTIVO, DEPOSITANTE: CAROL BRENDA CASTELLON VELASQUEZ, CONCEPTO: DEVOLUCION DE VIATICOS, CUENTA DE DEPOSITO: CUENTA UNICA DEL TESORO</t>
  </si>
  <si>
    <t>O15065770002</t>
  </si>
  <si>
    <t>00070011102 DEPOSITO DE EFECTIVO, DEPOSITANTE: CLAUDIA MONTEVILLA ARDORES, CONCEPTO: DEVOLUCION A CUENTA DOCUMENTADA, CUENTA DE DEPOSITO: CUENTA UNICA DEL TESORO</t>
  </si>
  <si>
    <t>O15065840002</t>
  </si>
  <si>
    <t>O15065940002</t>
  </si>
  <si>
    <t>00099021001 DEPOSITO DE EFECTIVO, DEPOSITANTE: DAVID FRUCTOSO CHOQUE RIVAS - MIN DE DEPORTES, CONCEPTO: SALDO PASAJES 10 K SUCRE, CUENTA DE DEPOSITO: CUENTA UNICA DEL TESORO</t>
  </si>
  <si>
    <t>O15065970002</t>
  </si>
  <si>
    <t>00099021001 DEPOSITO DE EFECTIVO, DEPOSITANTE: BETTY FLORES CABEZAS - MINISTERIO DE DEPORTES, CONCEPTO: SALDO PASAJES 10 K SUCRE, CUENTA DE DEPOSITO: CUENTA UNICA DEL TESORO</t>
  </si>
  <si>
    <t>O15066000002</t>
  </si>
  <si>
    <t>00099021001 DEPOSITO DE EFECTIVO, DEPOSITANTE: EDSON RAMIRO POLO CRUZ - MINISTERIO DE DEPORTES, CONCEPTO: SALDO PASAJES 10K SUCRE, CUENTA DE DEPOSITO: CUENTA UNICA DEL TESORO</t>
  </si>
  <si>
    <t>O15066090002</t>
  </si>
  <si>
    <t>00099021001 DEPOSITO DE EFECTIVO, DEPOSITANTE: UBALDO WILCARANI VILLCA, CONCEPTO: REVERSION TOTAL (SUELDO FEBRERO DEL 2017), CUENTA DE DEPOSITO: CUENTA UNICA DEL TESORO</t>
  </si>
  <si>
    <t>O15066160002</t>
  </si>
  <si>
    <t>00234014202 DEPOSITO DE EFECTIVO, DEPOSITANTE: ARTURO ROJAS SUAREZ, CONCEPTO: DEVOLUCION AL C-31 N° 410, PARTIDA N° 34110, CUENTA DE DEPOSITO: CUENTA UNICA DEL TESORO</t>
  </si>
  <si>
    <t>O15066170002</t>
  </si>
  <si>
    <t>00046021109 DEPOSITO DE EFECTIVO, DEPOSITANTE: PEDRO VICTOR PEÑALOZA MEDINA, CONCEPTO: DEVOLUCIÓN DE VIÁTICOS, CUENTA DE DEPOSITO: CUENTA UNICA DEL TESORO</t>
  </si>
  <si>
    <t>O15066180002</t>
  </si>
  <si>
    <t>00046024204 DEPOSITO DE EFECTIVO, DEPOSITANTE: PEDRO VICTOR PEÑALOZA MEDINA, CONCEPTO: DEVOLUCIÓN DE PASAJES, CUENTA DE DEPOSITO: CUENTA UNICA DEL TESORO</t>
  </si>
  <si>
    <t>J03227500002</t>
  </si>
  <si>
    <t>A:00099021001 Pago de capital e interes corriente a favor del TGN, adeudado por el GAD Santa Cruz, correspondientes a los Convenios Subsidiarios CAF 2324 de los Proyectos Sistemas: de Interconexion electrica de la Chiquitania y de Electrificacion San Matias.</t>
  </si>
  <si>
    <t>Q08313240002</t>
  </si>
  <si>
    <t>NÚMERO DE LIBRETA CUT: 99031009.00 OPERACIÓN T01 TRANSFERENCIA DE FONDOS A LA CUT - TESORO DIRECTO DE BANCO UNION S.A. A CUENTA UNICA DEL TESORO CON NUMERO DE SOLICITUD = 1768288 Y NUMERO CORRELATIVO = 91320002052017783 TRANSFERENCIA POR OPERACIONES DE VE</t>
  </si>
  <si>
    <t>G04358320004</t>
  </si>
  <si>
    <t>VENTA DE DIVISAS CON TRANSFERENCIA DE FONDOS A SOLICITUD DE MINISTERIO DE ECONOMIA Y FINANZAS PUBLICAS SEGUN SOLICITUD 2179 REF: TRANSFERENCIA AL B.C.B. CTA.4088069001 PARA PAGO A STANDARD &amp; POOR'S, POR SERVICIOS DE CALIFICACION DE RIESGO PARA LA EMISION SOBERANA DEL ESTADO PLURINACIONAL DE BOLIVIA LIB. 00099021001 TGN-RECURSOS ORDINARIOS (3987)</t>
  </si>
  <si>
    <t>S08865920003</t>
  </si>
  <si>
    <t>'TRANSFERENCIA DE FONDOS||S/G. NOTA CITE: MEFP/VTCP/DGPOT/UPCFTGN/TR-N°857/2017 DE LA FECHA, DEL MIN.DE ECONOMIA Y FINANZAS PUBLICAS.(HRE-TSO-2195). DEBITO DE LA LIBRETA N°00099021001, REPOSICION UTILES DE ESCRITORIO.</t>
  </si>
  <si>
    <t>G04360980003</t>
  </si>
  <si>
    <t>PROVISION DE FONDOS A SOLICITUD DE YACIMIENTOS PETROLIFEROS FISCALES BOLIVIANOS SEGUN SOLICITUD YPFB-0128-2017 REF: PAGO SERVICIO DE TRANSPORTE DE GAS NATURAL DUCTO MENOR LINEA 12 A YPFB TRANSPORTE SA MARZO 2017 LIB. 00513012007 YPFB - RECURSOS NACIONALIZACIÓN</t>
  </si>
  <si>
    <t>G04361050004</t>
  </si>
  <si>
    <t>VENTA DE DIVISAS CON TRANSFERENCIA DE FONDOS A SOLICITUD DE SERVICIO DESARROLLO EMPRESAS PUBLICAS PRODUCTIVAS SEGUN SOLICITUD 2182 REF: TRANSFERENCIA AL EXTERIOR A LA COOPERATIVA DE TRABAJO COOP-SOL LIMITADA, POR LA PROVISION DE MATERIAL APICOLA PARA 5000 COLMENAS, POR USD. 392.680 A T/C 6.96 EQUIVA LIB. 00132069201 SEDEM - PROMIEL - FINPRO - CHUQUISACA</t>
  </si>
  <si>
    <t>G04361060003</t>
  </si>
  <si>
    <t>TRANSFERENCIA DE FONDOS AL EXTERIOR A SOLICITUD DE MINISTERIO DE DEFENSA SEGUN SOLICITUD 2180 REF: TRANSFERENCIA VÍA BCB A LA EMPRESA AIRPARTS COMPANY INC., PARA LA ADQUISICION DE LUBRICANTES PARA LAS AERONAVES DE LA FUERZA AEREA BOLIVIANA. SEGUN PROCESO DE CONTRATACION DGAA-C.DIR.EX. 003/17 E INFOR LIB. 00099021001 TGN-RECURSOS ORDINARIOS (3987)</t>
  </si>
  <si>
    <t>G04368580001</t>
  </si>
  <si>
    <t>S08865180003</t>
  </si>
  <si>
    <t>||TRANSFERENCIA DE FONDOS S/G. MENSAJES SWIFT NROS. 05987 Y 05978 DE LA FECHA (SECTOR PUBLICO). DEBITO DE LA LIBRETA 00119012001 ADSIB, REPOSICION UTILES DE ESCRITORIO.</t>
  </si>
  <si>
    <t>G04360310003</t>
  </si>
  <si>
    <t>PROVISION DE FONDOS A SOLICITUD DE YACIMIENTOS PETROLIFEROS FISCALES BOLIVIANOS SEGUN SOLICITUD YPFB-0126-2017 REF: PAGO SERVICIO INTERRUMPIBLE DE TRANSPORTE DE GN MI A GASORIENTEBOLIVIANO LTDA MARZO 2017 LIB. 00513012007 YPFB - RECURSOS NACIONALIZACIÓN</t>
  </si>
  <si>
    <t>G04370500002</t>
  </si>
  <si>
    <t>TRANSFERENCIA DEL EXTERIOR SEGUN SWIFT NO.6083 DE FECHA 03/05/2017 ORDENANTE: CONSULATE GENL OF THE PLURINATIONAL STATE OF BOLIVIA-NEW YORK REF:GESTORIA CONSULAR LIB. 00010011102 MIN.RELACIONES EXTERIORES - GESTORIA CONSULAR LEY Nº 3108</t>
  </si>
  <si>
    <t>Q08316730002</t>
  </si>
  <si>
    <t>NUMERO DE LIBRETA CUT: 47018022 OPERACIÓN E18 TRANSFERENCIA DEL SISTEMA FINANCIERO POR CUENTA DE TERCEROS A LA CUT A SOL.ESC. DE LA EMBAJADA DE SUIZA</t>
  </si>
  <si>
    <t>S08866570002</t>
  </si>
  <si>
    <t>||TRANSFERENCIA DE FONDOS SEGUN FORMULARIO CITE BUN0307/17, DE LA FECHA, (HRE-TSO-2200), DEVOLUCION RECURSOS OTORGADOS Y NO EJECUTADOS GESTION/2016 DEL PROYECTO MANEJO INTEGRAL DE LA MICROCUENCA DEL RIO VILLAR. A SOLIC.GOB.AUT.MCPAL.EL VILLATR, LIBRETA N°00086014406 MMAYA-PROY.PLAN NAL.DE CUENCAS SUECIA; BUN.</t>
  </si>
  <si>
    <t>S08866680002</t>
  </si>
  <si>
    <t>||TRANSFERENCIA DE FONDOS S/G. NOTA CITE:BUN0308/17 DE LA FECHA (HRE-TSO-2202), DEVOLUCION DE RECURSOS OTORGADOS POR LA UPRE ATRAVES DEL PROGRAMA BOLIVIA CAMBIA, SALDOS NO EJECUTADOS GESTION/2015. A SOLIC.DE LA UNIVERSIDAD AMAZONICA DE PANDO,LIBRETA N°00099024113 BOLIVIA CAMBIA; BUN.</t>
  </si>
  <si>
    <t>G04370510001</t>
  </si>
  <si>
    <t>COBRO COSTOS DE PAPELERIA SEGUN TRANSFERENCIA DEL EXTERIOR POR ORDEN DE CONSULATE GENL OF THE PLURINATIONAL STATE OF BOLIVIA-NEW YORK REF:GESTORIA CONSULAR LIB. 00010011102 MIN.RELACIONES EXTERIORES - GESTORIA CONSULAR LEY Nº 3108</t>
  </si>
  <si>
    <t>S08866660003</t>
  </si>
  <si>
    <t>||TRANSFERENCIA DE FONDOS S/G. MENSAJES SWIFT NROS. 06124 Y 06123 DE LA FECHA (SECTOR PUBLICO). DEBITO DE LA LIBRETA 00119012001 ADSIB, REPOSICION UTILES DE ESCRITORIO.</t>
  </si>
  <si>
    <t>G04371770003</t>
  </si>
  <si>
    <t>PROVISION DE FONDOS A SOLICITUD DE YACIMIENTOS PETROLIFEROS FISCALES BOLIVIANOS SEGUN SOLICITUD YPFB-0135-2017 REF: PAGO SERVICIO INTERRUMPIBLE DE TRASNPORTE DE GN ACUERDO TEMPORAL YPFB TRANSIERRA SA MARZO 2017 LIB. 00513012007 YPFB - RECURSOS NACIONALIZACIÓN</t>
  </si>
  <si>
    <t>G04371830003</t>
  </si>
  <si>
    <t>PROVISION DE FONDOS A SOLICITUD DE YACIMIENTOS PETROLIFEROS FISCALES BOLIVIANOS SEGUN SOLICITUD YPFB-0131-2017 REF: PAGO SERVICIO INTERRUMPIBLE DE TRANSPORTE DE GAS NATURAL MI DUCTO MENOR CARRASCO BULO BULO YPFB CHACO MARZO 2017 LIB. 00513012007 YPFB - RECURSOS NACIONALIZACIÓN</t>
  </si>
  <si>
    <t>G04376310005</t>
  </si>
  <si>
    <t>VENTA DE DIVISAS CON TRANSFERENCIA DE FONDOS A SOLICITUD DE MINISTERIO DE GOBIERNO SEGUN SOLICITUD 2183 REF: PAGO DE HABERES DE AGREGADOS DE LA POLICIA BOLIVIANA EN EL EXTERIOR, CORRESPONDIENTE AL MES DE MARZO 2017 (CUENTAS EXTRANJERAS). LIB. 00099021001 TGN-RECURSOS ORDINARIOS (3987)</t>
  </si>
  <si>
    <t>G04376330004</t>
  </si>
  <si>
    <t>VENTA DE DIVISAS CON TRANSFERENCIA DE FONDOS A SOLICITUD DE MINISTERIO DE EDUCACION SEGUN SOLICITUD 2184 REF: TRANSFERENCIA PARA LA UNIVERSIDAD: MIT SCM PROGRAM (XIMENA CASTAÑON CHOQUE LIB. 00099021001 TGN-RECURSOS ORDINARIOS (3987)</t>
  </si>
  <si>
    <t>G04376340004</t>
  </si>
  <si>
    <t>VENTA DE DIVISAS CON TRANSFERENCIA DE FONDOS A SOLICITUD DE YACIMIENTOS PETROLIFEROS FISCALES BOLIVIANOS SEGUN SOLICITUD 2187 REF: PAGO A SANDER GEOPHYSICS LIMITED POR SERVICIO DE CONSULTORIA POR PRODUCTO PARA LA ADQUISICION INTEGRAL AEROGRAVIMETRICA ? AEROMAGNETOMETRICA EN LA CUENCA DEL ALTIPLANO S LIB. 00513022001 YPFB - "OPERACIONES"</t>
  </si>
  <si>
    <t>G04376350004</t>
  </si>
  <si>
    <t>VENTA DE DIVISAS CON TRANSFERENCIA DE FONDOS A SOLICITUD DE MINISTERIO DE LA PRESIDENCIA SEGUN SOLICITUD 2186 REF: DIVISAS USD 19,059.82 TRANSFERENCIA A DASSAULT FALCON JET POR COMPRA DE CONJUNTO DE FRENOS PARA TREN PRINCIPAL DERECHO PARA AERONAVE FAB 002 Y COSTOS DE ENVIO DE LOS MISMOS, CUENTA 3810 LIB. 00099021001 TGN-RECURSOS ORDINARIOS (3987)</t>
  </si>
  <si>
    <t>G04377450003</t>
  </si>
  <si>
    <t>PAGO A CAF PRÉSTAMO CFA003177 VCTO. 03-may-2017 POR CUENTA DE TGN , NTI. 009386 VALOR 03-may-2017 CAPITAL USD 1.388.217,46 INTERESES USD 205.812,40 CTA. 3987 CUENTA UNICA DEL TESORO-3987 LIB. 00099021001 REF.: COMISIONES BANCARIAS</t>
  </si>
  <si>
    <t>G04377460003</t>
  </si>
  <si>
    <t>PAGO A CAF PRÉSTAMO CFA003179 VCTO. 03-may-2017 POR CUENTA DE TGN , NTI. 009383 VALOR 03-may-2017 CAPITAL USD 590.524,46 INTERESES USD 87.549,14 CTA. 3987 CUENTA UNICA DEL TESORO-3987 LIB. 00099021001 REF.: COMISIONES BANCARIAS</t>
  </si>
  <si>
    <t>G04377510001</t>
  </si>
  <si>
    <t>G04379000003</t>
  </si>
  <si>
    <t>TRANSFERENCIA RECIBIDA DEL EXTERIOR SEGÚN MENSAJES SWIFT Nos. 06111 - 06103 (REM.EXT.) DE FECHA 03-05-2017 POR DESEMBOLSO DE OPEP PRÉSTAMO 1653-P OF 28/04/2017 WA NO. 4. PAYMENT FOROFID LOAN 1653P. REIMB. LIBRETA N° 00291012002 ABC-RECURSOS PROPIOS REF.: UTILES DE ESCRITORIO</t>
  </si>
  <si>
    <t>S08866310001</t>
  </si>
  <si>
    <t>||COMISION TRANSFERENCIA FDOS.AL EXTERIOR 0,10% S/USD787.560.-,REEMB.GSTS.COMUNICACION BS220.-Y EMISION COMP.CONTABLE BS50.-REF.:PAGO 3 LC I-2017-007 P/C MH EEC-GNV A/F INPROCIL S.A.,EN COMPL.A COMP.886630 ADJ.DE LA FECHA. LIB.00078034201 MHE-EEC-GNV FONDO DE CONVERSION DE VEHICULOS REF.:COMISIONES PAGO 3 LC I-2017-007</t>
  </si>
  <si>
    <t>S08866330001</t>
  </si>
  <si>
    <t>||COMISION TRANSFERENCIA FDOS.AL EXTERIOR 0,10% S/USD178.296,40.-,REEMB.GSTS.COMUNICACION BS220.-Y EMISION COMP.CONTABLE BS50.-REF.:PAGO 2 LC I-2016-031 P/C MH EEC-GNV A/F OMVL SPA,EN COMPL.A COMP.886632 ADJ.DE LA FECHA. LIB.00078034201 MHE-EEC-GNV FONDO DE CONVERSION DE VEHICULOS REF.:COMISIONES PAGO 2 LC I-2016-031</t>
  </si>
  <si>
    <t>S08866650003</t>
  </si>
  <si>
    <t>||TRANSFERENCIA DE FONDOS S/G. MENSAJE SWIFT NRO. 06125 DE LA FECHA (SECTOR PUBLICO). DEBITO DE LA LIBRETA 00117012001 DGAC, REPOSICION UTILES DE ESCRITORIO.</t>
  </si>
  <si>
    <t>G04371720003</t>
  </si>
  <si>
    <t>PROVISION DE FONDOS A SOLICITUD DE YACIMIENTOS PETROLIFEROS FISCALES BOLIVIANOS SEGUN SOLICITUD YPFB-0132-2017 REF: PAGO SERVICIO DE TRANSPORTE MI INTERRUMPIBLE Y ME FIRME A YPFB TRANSPORTE MARZO 2017 LIB. 00513012007 YPFB - RECURSOS NACIONALIZACIÓN</t>
  </si>
  <si>
    <t>G04381510002</t>
  </si>
  <si>
    <t>TRANSFERENCIA DEL EXTERIOR SEGUN SWIFT NO.6146 DE FECHA 04/05/2017 ORDENANTE: SEZIONE CONSOLARE AMBASCIATA DI BOLIVIA - ITALIA REF:GESTORIA CONSULAR ABRIL 2017 LIB. 00010011102 MIN.RELACIONES EXTERIORES - GESTORIA CONSULAR LEY Nº 3108</t>
  </si>
  <si>
    <t>G04382750002</t>
  </si>
  <si>
    <t>TRANSFERENCIA DEL EXTERIOR SEGUN SWIFT NO. 6145 DE FECHA 04/05/2017 ORDENANTE: CONSULADO GENERAL DE BOLIVIA (LIMA PERU) REF.: GESTORIA CONSULAR POR EL MES DE ABRIL LIB. 00010011102 MIN.RELACIONES EXTERIORES - GESTORIA CONSULAR LEY Nº 3108</t>
  </si>
  <si>
    <t>G04382820002</t>
  </si>
  <si>
    <t>TRANSFERENCIA DEL EXTERIOR SEGUN SWIFT NO.6144 DE FECHA 04/05/2017 ORDENANTE: CONSULADO DEL ESTADO PLURINACIONAL COMODORO RIVADAVIA ARGENTINA REF:GESTORIA CONSULAR ABRIL 2017 LIB. 00010011102 MIN.RELACIONES EXTERIORES - GESTORIA CONSULAR LEY Nº 3108</t>
  </si>
  <si>
    <t>G04388820002</t>
  </si>
  <si>
    <t>TRANSFERENCIA DEL EXTERIOR SEGUN SWIFT 06147 DE FECHA 04/05/2017 ORDENANTE: CONSULADO DE BOLIVIA EN MURCIA REF.: GESTORIA CONSULAR ABRIL/2017 LIB. 00010011102 MIN.RELACIONES EXTERIORES - GESTORIA CONSULAR LEY Nº 3108</t>
  </si>
  <si>
    <t>G04390080002</t>
  </si>
  <si>
    <t>TRANSFERENCIA DEL EXTERIOR SEGUN SWIFT 06171 DE FECHA 04/05/2017 ORDENANTE: CONSULADO GENL DE BOLIVIA EN HOUSTON REF.: GESTORIA CONSULAR LIB. 00010011102 MIN.RELACIONES EXTERIORES - GESTORIA CONSULAR LEY Nº 3108</t>
  </si>
  <si>
    <t>G04391900002</t>
  </si>
  <si>
    <t>TRANSFERENCIA DEL EXTERIOR SEGUN SWIFT NO.6172 DE FECHA 04/05/2017 ORDENANTE: CONSULADO GENERAL DE BOLIVIA EN GINEBRA SUIZA REF.: GESTORIA CONSULAR ABRIL LIB. 00010011102 MIN.RELACIONES EXTERIORES - GESTORIA CONSULAR LEY Nº 3108</t>
  </si>
  <si>
    <t>J03228340002</t>
  </si>
  <si>
    <t>A:00099021001 Pago de capital e interes corriente a favor del TGN, adeudado por el GAD Chuquisaca, correspondientes a los Convenios Subsidiarios CAF 2324 del Proyecto Interconexion Electrica de los Sistemas Aislados de Huacareta, Monteagudo y Muyupampa.</t>
  </si>
  <si>
    <t>S08867090002</t>
  </si>
  <si>
    <t>||TRANSF. DE FONDOS DEL EXTERIOR SEGUN SWIFT NO. 6109 DE FECHA 03/05/2017 A F/ MIN.RR.EE. ORDENANTE VICECONSULADO DE BOLIVIA LA PLATA ARGENTINA REF:GESTORIA CONSULAR MARZO Y ABRIL. ABONO LIBRETA 00010011102 MIN.RELACIONES EXTERIORES-GESTORIA CONSULAR LEY NO.3108</t>
  </si>
  <si>
    <t>S08867390002</t>
  </si>
  <si>
    <t>||TRANSFERENCIA DE FONDOS S/G. NOTA CITE: BUN0311/17 DE LA FECHA (HRE-TSO-2212). DEVOLUCION DE SALDOS NO EJECUTADOS EN LA GESTION/2016, CONSTRUCCION CASA DE GOBIERNO MUNICIPAL-ROBORE S/G. CONVENIO UPRE. A SOLICITUD GOB.AUT.MCPAL.ROBORE, LIBRETA N°00990204115 BOLIVIA CAMBIA-M/N; BUN.</t>
  </si>
  <si>
    <t>S08867090003</t>
  </si>
  <si>
    <t>||TRANSF. DE FONDOS DEL EXTERIOR SEGUN SWIFT NO. 6109 DE FECHA 03/05/2017 A F/ MIN.RR.EE. ORDENANTE VICECONSULADO DE BOLIVIA LA PLATA ARGENTINA REF:GESTORIA CONSULAR MARZO Y ABRIL. CGO. LIBRETA 00010011102 MIN.RELACIONES EXTERIORES-GESTORIA CONSULAR LEY NO.3108 (UT. ESCRIT.)</t>
  </si>
  <si>
    <t>S08867100001</t>
  </si>
  <si>
    <t>||COMISION TRANSFERENCIA DE FONDOS AL EXTERIOR 0,10% S/USD 348.228.- REEMB. GASTOS DE COMUNICACION BS220.- Y EMISION DE CBTE. CONTABLE BS50.- REF. PAGO 1 LC I-2017-018 POR CUENTA DE MINISTERIO DE DESARROLLO RURAL Y TIERRAS A FAVOR INDUSTRIAS JPHN DEEERE S.A DE C.V. LIB. 00099021001 TGN - RECURSOS ORDINARIOS REF.: PAGO N°1 I-2017-018</t>
  </si>
  <si>
    <t>S08867410003</t>
  </si>
  <si>
    <t>||TRANSFERENCIA DE FONDOS S/G. MENSAJE SWIFT NRO. 06178 DE LA FECHA. (SECTOR PUBLICO). DEBITO DE LA LIBRETA 00117012001 DGAC, REPOSICION UTILES DE ESCRITORIO.</t>
  </si>
  <si>
    <t>G04381520001</t>
  </si>
  <si>
    <t>COBRO COSTOS DE PAPELERIA SEGUN TRANSFERENCIA DEL EXTERIOR POR ORDEN DE SEZIONE CONSOLARE AMBASCIATA DI BOLIVIA - ITALIA REF:GESTORIA CONSULAR ABRIL 2017 LIB. 00010011102 MIN.RELACIONES EXTERIORES - GESTORIA CONSULAR LEY Nº 3108</t>
  </si>
  <si>
    <t>G04382760001</t>
  </si>
  <si>
    <t>COBRO COSTOS DE PAPELERIA SEGUN TRANSFERENCIA DEL EXTERIOR POR ORDEN DE CONSULADO GENERAL DE BOLIVIA (LIMA PERU) REF.: GESTORIA CONSULAR POR EL MES DE ABRIL LIB. 00010011102 MIN.RELACIONES EXTERIORES - GESTORIA CONSULAR LEY Nº 3108</t>
  </si>
  <si>
    <t>G04382830001</t>
  </si>
  <si>
    <t>COBRO COSTOS DE PAPELERIA SEGUN TRANSFERENCIA DEL EXTERIOR POR ORDEN DE CONSULADO DEL ESTADO PLURINACIONAL COMODORO RIVADAVIA ARGENTINA REF:GESTORIA CONSULAR ABRIL 2017 LIB. 00010011102 MIN.RELACIONES EXTERIORES - GESTORIA CONSULAR LEY Nº 3108</t>
  </si>
  <si>
    <t>G04384090003</t>
  </si>
  <si>
    <t>PAGO A BID PRÉSTAMO 3385/BL-BO VCTO. 04-may-2017 POR CUENTA DE TGN , NTI. 009266 VALOR 04-may-2017 INTERESES USD 686.351,39 COMISIONES USD 271.002,79 CTA. 3987 CUENTA UNICA DEL TESORO-3987 LIB. 00099021001 REF.: COMISIONES BANCARIAS</t>
  </si>
  <si>
    <t>G04384100003</t>
  </si>
  <si>
    <t>PAGO A BID PRÉSTAMO 3385/BL-BO VCTO. 04-may-2017 POR CUENTA DE TGN , NTI. 009261 VALOR 04-may-2017 INTERESES USD 12.078,22 CTA. 3987 CUENTA UNICA DEL TESORO-3987 LIB. 00099021001 REF.: COMISIONES BANCARIAS</t>
  </si>
  <si>
    <t>G04387840016</t>
  </si>
  <si>
    <t>VENTA DE DIVISAS CON TRANSFERENCIA DE FONDOS A SOLICITUD DE MINISTERIO DE RELACIONES EXTERIORES SEGUN SOLICITUD 2196 REF: REMESA ADICIONAL PARA LACOMPRA DE ACTIVOS FIJOS A FAVOR DE LAS EMBAJADAS EN AUSTRIA, ALEMANIA, SUIZA, SUECIA, PANAMA, CANADA Y LOS CONSULADOS EN POCITOS, HOUSTON, JUJUY, COMODOR LIB. 00099021001 TGN-RECURSOS ORDINARIOS (3987)</t>
  </si>
  <si>
    <t>G04387850004</t>
  </si>
  <si>
    <t>VENTA DE DIVISAS CON TRANSFERENCIA DE FONDOS A SOLICITUD DE MINISTERIO DE RELACIONES EXTERIORES SEGUN SOLICITUD 2197 REF: REMESA ADICIONAL PARA LA COMPRA DE ACTUVOS FIJOS A FAVOR DE LA EMBAJADA EN BELGICA, S/G GM-DGAA-UFI-CF-IN-111/2017 LIB. 00099021001 TGN-RECURSOS ORDINARIOS (3987)</t>
  </si>
  <si>
    <t>G04387860004</t>
  </si>
  <si>
    <t>VENTA DE DIVISAS CON TRANSFERENCIA DE FONDOS A SOLICITUD DE MINISTERIO DE RELACIONES EXTERIORES SEGUN SOLICITUD 2198 REF: REMESA ADICIONAL A FAVOR DE LA EMBAJA DE ENPANAMA, PARA LA COMPRA DE ACTIVOS FIJOS, S/G GM-DGAA-UFI-CF-IN-49/2017 LIB. 00099021001 TGN-RECURSOS ORDINARIOS (3987)</t>
  </si>
  <si>
    <t>G04387920004</t>
  </si>
  <si>
    <t>VENTA DE DIVISAS CON TRANSFERENCIA DE FONDOS A SOLICITUD DE MINISTERIO DE RELACIONES EXTERIORES SEGUN SOLICITUD 2199 REF: REMESA ADICIONAL, A FAVOR DEL CONSULADO EN ILO, PARA LA COMPRA DE UNA LAPTOP S/G GM-DGAA-UFI-CF-IN-53/2017 LIB. 00099021001 TGN-RECURSOS ORDINARIOS (3987)</t>
  </si>
  <si>
    <t>G04387930004</t>
  </si>
  <si>
    <t>VENTA DE DIVISAS CON TRANSFERENCIA DE FONDOS A SOLICITUD DE MINISTERIO DE RELACIONES EXTERIORES SEGUN SOLICITUD 2200 REF: REMESA ADICIONAL A FAVOR DEL CONSULADO EN CALAMA-CHILE, PARA EL PAGO DE PASAJES Y VIATICOS DE LA AGENTE CONSULAR, S/G GM-DGAA-UFI-CF-IN-108/2017 LIB. 00099021001 TGN-RECURSOS ORDINARIOS (3987)</t>
  </si>
  <si>
    <t>G04388830001</t>
  </si>
  <si>
    <t>COBRO COSTOS DE PAPELERIA SEGUN TRANSFERENCIA DEL EXTERIOR POR ORDEN DE CONSULADO DE BOLIVIA EN MURCIA REF.: GESTORIA CONSULAR ABRIL/2017 LIB. 00010011102 MIN.RELACIONES EXTERIORES - GESTORIA CONSULAR LEY Nº 3108</t>
  </si>
  <si>
    <t>G04390090001</t>
  </si>
  <si>
    <t>G04391910001</t>
  </si>
  <si>
    <t>COBRO COSTOS DE PAPELERIA SEGUN TRANSFERENCIA DEL EXTERIOR POR ORDEN DE CONSULADO GENERAL DE BOLIVIA EN GINEBRA SUIZA REF.: GESTORIA CONSULAR ABRIL LIB. 00010011102 MIN.RELACIONES EXTERIORES - GESTORIA CONSULAR LEY Nº 3108</t>
  </si>
  <si>
    <t>G04391930001</t>
  </si>
  <si>
    <t>COBRO COSTOS DE PAPELERIA SEGUN TRANSFERENCIA DEL EXTERIOR POR ORDEN DE HERCO COMBUSTIBLES SA REF: CONTRATO DE COMPRA VENTA DE ISOPENTANO 7 DESPACHO LIB. 00513062001 YPFB-OPERACIONES PLANTA DE SEPARACION DE LIQUIDOS RIO GRANDE</t>
  </si>
  <si>
    <t>J03228020001</t>
  </si>
  <si>
    <t>De: 00099024113 Transferencia en cumplimiento al DS N0913 de 15/06/2011 y el Convenio Intergubernativo de Financiamiento UPRE-CIF-IG 516/2016, suscrito entre la UPRE y el GAM Villa Tunari, Proyecto Construccion Tinglado, Graderias y Cancha U.E. Miraflores D-5, correspondiente al pago de la planilla</t>
  </si>
  <si>
    <t>J03228030001</t>
  </si>
  <si>
    <t>De: 00099024113 Transferencia en cumplimiento al DS N0913 de 15/06/2011 y el Convenio Intergubernativo de Financiamiento UPRE-CIF-IG/486/2016, suscrito entre la UPRE y el GAM Potosi, Proyecto Construccion Unidad Educativa Litoral, correspondiente al pago de la planilla N1, segun la UPRE.</t>
  </si>
  <si>
    <t>J03228040001</t>
  </si>
  <si>
    <t>De: 00099024113 Transferencia en cumplimiento al DS N0913 de 15/06/2011 y el Convenio Intergubernativo de Financiamiento UPRE-CIF-IG 394/2016, suscrito entre la UPRE y el GAD Tarija, Proyecto Construccion Laboratorio Instituto Tecnologico Uriondo, correspondiente al pago de la planilla N4, segun la</t>
  </si>
  <si>
    <t>J03228050001</t>
  </si>
  <si>
    <t>De: 00099024113 Transferencia en cumplimiento al DS N0913 de 15/06/2011 y el Convenio Intergubernativo de Financiamiento UPRE-CIF-IG/203/2016, suscrito entre la UPRE y el GAM Coroico, Proyecto Const. de Tinglado Polifuncional U.E. Miguel Jimenez Pinto - Coroico, correspondiente al pago de la planill</t>
  </si>
  <si>
    <t>J03228060001</t>
  </si>
  <si>
    <t>De: 00099024113 Transferencia en cumplimiento al DS N0913 de 15/06/2011 y el Convenio Interinstitucional de Financiamiento UPRE-CIF-004/2015, suscrito entre la UPRE y el GAM San Pedro de Buena Vista, Proyecto Construccion Centro Artesanal Qhayana, correspondiente al pago de la planilla N4 de avance</t>
  </si>
  <si>
    <t>J03228070001</t>
  </si>
  <si>
    <t>J03228080001</t>
  </si>
  <si>
    <t>De: 00099024113 Transferencia en cumplimiento al DS N0913 de 15/06/2011 y el Convenio Intergubernativo de Financiamiento UPRE-CIF-IG/156/2016, suscrito entre la UPRE y el GAM Quime, Proyecto Construccion de Cesped Sintetico del Estadium Municipal de Quime, correspondiente al pago de la planilla N2 d</t>
  </si>
  <si>
    <t>J03228090001</t>
  </si>
  <si>
    <t>De: 00099024113 Transferencia en cumplimiento al DS N0913 de 15/06/2011 y el Convenio Intergubernativo de Financiamiento UPRE-CIF-IG 457/2016, suscrito entre la UPRE y el GAM Tomave, Proyecto Construccion Unidad Educativa Elizardo Perez de Keluyo, correspondiente al pago de la planilla N2, segun la</t>
  </si>
  <si>
    <t>J03228100001</t>
  </si>
  <si>
    <t>De: 00099024113 Transferencia en cumplimiento al DS N0913 de 15/06/2011 y el Convenio Interinstitucional de Financiamiento UPRE-CIF-662/2014, suscrito entre la UPRE y el GAM de Atocha proyecto Construccion Colegio Tecnico Humanistico Chorolque, correspondiente al pago de la planilla N 4, segun la UP</t>
  </si>
  <si>
    <t>S08866860003</t>
  </si>
  <si>
    <t>||TRANSFERENCIA DE FONDOS S/G. MENSAJE SWIFT NRO. 06143 DE LA FECHA. (SECTOR PUBLICO). DEBITO DE LA LIBRETA 00117012001 DGAC, REPOSICION UTILES DE ESCRITORIO.</t>
  </si>
  <si>
    <t>S08866880003</t>
  </si>
  <si>
    <t>||TRANSFERENCIA DE FONDOS S/G. MENSAJES SWIFT NROS. 06140 Y 06139 DE LA FECHA. (SECTOR PUBLICO). DEBITO DE LA LIBRETA 00119012001 ADSIB, REPOSICION UTILES DE ESCRITORIO.</t>
  </si>
  <si>
    <t>S08867020001</t>
  </si>
  <si>
    <t>||COMISION TRANSFERENCIA DE FONDOS AL EXTERIOR 0,10% S/USD875.844.- REEMB. GASTOS DE COMUNICACION BS220.- Y EMISION DE CBTE. CONTABLE BS50.- REF.: PAGO 1 LC I-2017-017 POR CUENTA DE MINISTERIO DE DESARROLLO RURAL Y TIERRAS A FAVOR DE INDUSTRIAS JOHN DEERE S.A. DE C.V. LIB. 00099021001 TGN-RECURSOS ORDINARIOS REF.: COM. PAGO N°1 I-2017-017</t>
  </si>
  <si>
    <t>G04394790002</t>
  </si>
  <si>
    <t>TRANSFERENCIA DEL EXTERIOR SEGUN SWIFT 06228 DE FECHA 05/05/2017 ORDENANTE: CONSULADO DE BOLIVIA EN SEVILLA REF.: RECAUDACION GESTORIA CONSULAR ABRIL 2017 LIB. 00010011102 MIN.RELACIONES EXTERIORES - GESTORIA CONSULAR LEY Nº 3108</t>
  </si>
  <si>
    <t>G04396080002</t>
  </si>
  <si>
    <t>TRANSFERENCIA DEL EXTERIOR SEGUN SWIFT NO.6230 DE FECHA 05/05/2017 ORDENANTE: CONSULADO DE BOLIVIA EN IQUIQUE REF:GESTORIA CONSULAR ABRIL 2017 LIB. 00010011102 MIN.RELACIONES EXTERIORES - GESTORIA CONSULAR LEY Nº 3108</t>
  </si>
  <si>
    <t>G04396100002</t>
  </si>
  <si>
    <t>TRANSFERENCIA DEL EXTERIOR SEGUN SWIFT NO.6229 DE FECHA 05/05/2017 ORDENANTE: CONSULADO GENERAL DE BOLIVIA EN MILAN REF:GESTORIA CONSULAR ABRIL 2017 LIB. 00010011102 MIN.RELACIONES EXTERIORES - GESTORIA CONSULAR LEY Nº 3108</t>
  </si>
  <si>
    <t>G04396120002</t>
  </si>
  <si>
    <t>TRANSFERENCIA DEL EXTERIOR SEGUN SWIFT NO.6227 DE FECHA 05/05/2017 ORDENANTE: BOTSCHAFT DES PLURINATIOLEN STAATES BOLIVIEN-BERLIN ALEMANIA REF:GESTORIA CONSULAR MES DE ABRIL LIB. 00010011102 MIN.RELACIONES EXTERIORES - GESTORIA CONSULAR LEY Nº 3108</t>
  </si>
  <si>
    <t>G04402540002</t>
  </si>
  <si>
    <t>TRANSFERENCIA DEL EXTERIOR SEGUN SWIFT 06265 DE FECHA 05/05/2017 ORDENANTE: CONSULATE GENERAL OF LOS ANGELES CA REF.: GESTORIA CONSULAR LIB. 00010011102 MIN.RELACIONES EXTERIORES - GESTORIA CONSULAR LEY Nº 3108</t>
  </si>
  <si>
    <t>G04402600002</t>
  </si>
  <si>
    <t>TRANSFERENCIA DEL EXTERIOR SEGUN SWIFT NO.6263 DE FECHA 05/05/2017 ORDENANTE: EMBAJADA DEL ESTADO EM BOLIVIA OTTAWA-CANADA REF.: GESTORIA CONSULAR ABRIL 2017 LIB. 00010011102 MIN.RELACIONES EXTERIORES - GESTORIA CONSULAR LEY Nº 3108</t>
  </si>
  <si>
    <t>G04404000002</t>
  </si>
  <si>
    <t>TRANSFERENCIA DEL EXTERIOR SEGUN SWIFT 06277 DE FECHA 05/05/2017 ORDENANTE: CONSULADO GENERAL DEL ESTADO MIAMI REF.: RECAUDACIONES DE GESTORIA CONSULAR ABRIL 2017 LIB. 00010011102 MIN.RELACIONES EXTERIORES - GESTORIA CONSULAR LEY Nº 3108</t>
  </si>
  <si>
    <t>J03228590002</t>
  </si>
  <si>
    <t>A:00373024101 TRANSFERENCIA DE RECURSOS SEGUN INFORME MEFP/VTCP/DGPOT/UPCFTGN/INF/N872/2017. Ref: Transferencia de recursos para gastos de funcionamiento del FDI, Abril 2017.</t>
  </si>
  <si>
    <t>J03228630002</t>
  </si>
  <si>
    <t>A:00099021001 El concepto de la mencionada operacion, corresponde a la transferencia de comisiones al FONDESIF por administracion del Fideicomiso Programa de Reconversion Productiva y Comercial TGN 9 por el mes de Abril de 2017.</t>
  </si>
  <si>
    <t>J03228640002</t>
  </si>
  <si>
    <t>A:00099021001 El concepto de la mencionada operacion corresponde a la transferencia de capital por el mes de Abril/2017, de Cooperativa Sudamerica al TGN.</t>
  </si>
  <si>
    <t>Q08330880002</t>
  </si>
  <si>
    <t>NUMERO DE LIBRETA CUT: 3440108001 OPERACIÓN E18 TRANSFERENCIA DEL SISTEMA FINANCIERO POR CUENTA DE TERCEROS A LA CUT INSTITUTO PLURINACIONAL DE ESTUDIOS DE LENGUAS Y CULTURAS</t>
  </si>
  <si>
    <t>Q08331590002</t>
  </si>
  <si>
    <t>NÚMERO DE LIBRETA CUT: 99031009.00 OPERACIÓN T01 TRANSFERENCIA DE FONDOS A LA CUT - TESORO DIRECTO DE BANCO UNION S.A. A CUENTA UNICA DEL TESORO CON NUMERO DE SOLICITUD = 1779654 Y NUMERO CORRELATIVO = 91320005052017001 TRANSFERENCIA POR OPERACIONES DE VE</t>
  </si>
  <si>
    <t>S08868090002</t>
  </si>
  <si>
    <t>||REVERSION DE FONDOS SEGUN SOL. 4802-2208 A SOL. SERVICIO NACIONAL TEXTIL-SENATEX A FAVOR ROYAL DENIM S.A. POR CARACTER NO PERMITIDO EN EL SISTEMA DE SWIFT. LIB.00378012002 SENATEX-ADMINISTRACION CENTRAL</t>
  </si>
  <si>
    <t>S08868240002</t>
  </si>
  <si>
    <t>||TRANSFERENCIA DE FONDOS S/G. NOTA CITE:BUN317/17 DE LA FECHA (HRE-TSO-2230). SALDOS DE RECURSOS NO EJECUTADOS EN LOS PROYECTOS FINANCIADOS A TRAVES DEL PROG.BOLIVIA CAMBIA EVO CUMPLE. A SOLICITUD GOB.AUT.MCPAL.DE PUERTO VILLARROEL, LIBRETA N°00099024113 BOLIVIA CAMBIA; BUN.</t>
  </si>
  <si>
    <t>S08868250002</t>
  </si>
  <si>
    <t>'TRANSFERENCIA DE FONDOS DE DPTOS.DE ENCAJE LEGAL DEL SISTEMA FINANCIERO A DPTOS.CTES.DEL SECTOR PUBLICO S/G CITE' CA/FID.VIV 0175/2017||DE LA FECHA (HRE-TSO-2234). ABONO A LA LIBRETA N°03420102001 PARA GASTOS DE FUNCIONAMIENTO DE LA AGENCIA ESTATAL DE VIVIENDA;BUN</t>
  </si>
  <si>
    <t>S08868050003</t>
  </si>
  <si>
    <t>||REGULARIZACION DEL COMPROBANTE CONTABLE NO.0886748 DE F.04-05-2017 S/G. CORREO ELECTRONICO DE LA FECHA, DE LA D.G.A.C.. DEBITO DE LA LIBRETA 00117012001 DGAC, REPOSICION UTILES DE ESCRITORIO.</t>
  </si>
  <si>
    <t>S08868080003</t>
  </si>
  <si>
    <t>||TRANSFERENCIA DE FONDOS S/G. MENSAJES SWIFT NROS. 06233 Y 06218 DE LA FECHA. (SECTOR PUBLICO). DEBITO DE LA LIBRETA 00119012001 ADSIB, REPOSICION UTILES DE ESCRITORIO.</t>
  </si>
  <si>
    <t>S08868100003</t>
  </si>
  <si>
    <t>||TRANSFERENCIA DE FONDOS S/G. MENSAJES SWIFT NROS. 06234 Y 06219 DE LA FECHA. (SECTOR PUBLICO). DEBITO DE LA LIBRETA 00119012001 ADSIB, REPOSICION UTILES DE ESCRITORIO.</t>
  </si>
  <si>
    <t>S08868150003</t>
  </si>
  <si>
    <t>||TRANSFERENCIA DE FONDOS S/G. MENSAJES SWIFT NROS. 06267 Y 06257 DE LA FECHA. (SECTOR PUBLICO). DEBITO DE LA LIBRETA 00119012001 ADSIB, REPOSICION UTILES DE ESCRITORIO.</t>
  </si>
  <si>
    <t>S08868160003</t>
  </si>
  <si>
    <t>||TRANSFERENCIA DE FONDOS S/G. MENSAJE SWIFT NRO. 06266 DE LA FECHA. (SECTOR PUBLICO). DEBITO DE LA LIBRETA 00117012001 DGAC, REPOSICION UTILES DE ESCRITORIO.</t>
  </si>
  <si>
    <t>S08868220001</t>
  </si>
  <si>
    <t>||REGISTRO COBRO COMISION AVISO EMISION Y AVISO ENMIENDA CARTA DE CREDITO STANDBY BS440.-REEMB.GSTS.COM. BS220.-Y EMISION COMP.CONTABLE BS50.-REF.:03074165909 (BCB:SB-R-2016-64) A/F MIN.COMUNICACION,S/G NOTA MC-DESP-VGC-DGEP-UGESP-NE-0320/2017,25/04/17. LIB.00087014201 MIN. COMUNICACIÓN-PRONTIS-TRANSFERENCIA MOPSV REF.:COMISIONES SBLC 03074165909</t>
  </si>
  <si>
    <t>G04394800001</t>
  </si>
  <si>
    <t>COBRO COSTOS DE PAPELERIA SEGUN TRANSFERENCIA DEL EXTERIOR POR ORDEN DE CONSULADO DE BOLIVIA EN SEVILLA REF.: RECAUDACION GESTORIA CONSULAR ABRIL 2017 LIB. 00010011102 MIN.RELACIONES EXTERIORES - GESTORIA CONSULAR LEY Nº 3108</t>
  </si>
  <si>
    <t>G04394820001</t>
  </si>
  <si>
    <t>COBRO COSTOS DE PAPELERIA SEGUN TRANSFERENCIA DEL EXTERIOR POR ORDEN DE CORPORACION PETROLERA S.A. (ASUNCION PARAGUAY) REF.: FACTURA COMERCIAL DE EXPORTACION LIB. 00513062001 YPFB-OPERACIONES PLANTA DE SEPARACION DE LIQUIDOS RIO GRANDE</t>
  </si>
  <si>
    <t>G04396070001</t>
  </si>
  <si>
    <t>G04396090001</t>
  </si>
  <si>
    <t>COBRO COSTOS DE PAPELERIA SEGUN TRANSFERENCIA DEL EXTERIOR POR ORDEN DE CONSULADO DE BOLIVIA EN IQUIQUE REF:GESTORIA CONSULAR ABRIL 2017 LIB. 00010011102 MIN.RELACIONES EXTERIORES - GESTORIA CONSULAR LEY Nº 3108</t>
  </si>
  <si>
    <t>G04396110001</t>
  </si>
  <si>
    <t>COBRO COSTOS DE PAPELERIA SEGUN TRANSFERENCIA DEL EXTERIOR POR ORDEN DE CONSULADO GENERAL DE BOLIVIA EN MILAN REF:GESTORIA CONSULAR ABRIL 2017 LIB. 00010011102 MIN.RELACIONES EXTERIORES - GESTORIA CONSULAR LEY Nº 3108</t>
  </si>
  <si>
    <t>G04396130001</t>
  </si>
  <si>
    <t>COBRO COSTOS DE PAPELERIA SEGUN TRANSFERENCIA DEL EXTERIOR POR ORDEN DE BOTSCHAFT DES PLURINATIOLEN STAATES BOLIVIEN-BERLIN ALEMANIA REF:GESTORIA CONSULAR MES DE ABRIL LIB. 00010011102 MIN.RELACIONES EXTERIORES - GESTORIA CONSULAR LEY Nº 3108</t>
  </si>
  <si>
    <t>G04401140001</t>
  </si>
  <si>
    <t>COBRO COSTOS DE PAPELERIA SEGUN TRANSFERENCIA DEL EXTERIOR POR ORDEN DE PETROBRAS PARAGUAY GAS SRL REF.: OPE 0/333733 LIB. 00513062001 YPFB-OPERACIONES PLANTA DE SEPARACION DE LIQUIDOS RIO GRANDE</t>
  </si>
  <si>
    <t>G04401170004</t>
  </si>
  <si>
    <t>VENTA DE DIVISAS CON TRANSFERENCIA DE FONDOS A SOLICITUD DE YACIMIENTOS PETROLIFEROS FISCALES BOLIVIANOS SEGUN SOLICITUD 2204 REF: PAGO ANTICIPADO A VITOL SA POR SUMINISTRO DE DIESEL OIL MEDIANTE BUQUE CUARTO EMBARQUE LIB. 00513012004 LBP-YPFB-UNICOMERCIAL (4030005415/1-2188907)</t>
  </si>
  <si>
    <t>G04401190004</t>
  </si>
  <si>
    <t>VENTA DE DIVISAS CON TRANSFERENCIA DE FONDOS A SOLICITUD DE MINISTERIO DE DEPORTES SEGUN SOLICITUD 2210 REF: PAGO CONTRIBUCIÓN ANUAL A LA AGENCIA MUNDIAL ANTIDOPAJE (AMA) CORRESPONDIENTE A GESTIÓN 2017, CERTIFICACIÓN POA N° 336 Y DOCUMENTOS ADJUNTOS. LIB. 00099021001 TGN-RECURSOS ORDINARIOS (3987)</t>
  </si>
  <si>
    <t>G04401200004</t>
  </si>
  <si>
    <t>VENTA DE DIVISAS CON TRANSFERENCIA DE FONDOS A SOLICITUD DE AUTORIDAD DE IMPUGNACION TRIBUTARIA SEGUN SOLICITUD 2211 REF: TRANSFERENCIA PARA EL PAGO DE MEMBRESIA A LA AITJFA POR DOLARES 1.000.- POR GIRO TRANSF A TRAVES DEL BCB AL BANCO SCOTIABANK INVERLAT SUC. 061 NUM DE CTA 00106101895; REFERENCIA LIB. 00169014101 AUTORIDAD DE IMPUGNACION TRIBUTARIA BS - TGN(5123-04D464)</t>
  </si>
  <si>
    <t>G04402550001</t>
  </si>
  <si>
    <t>COBRO COSTOS DE PAPELERIA SEGUN TRANSFERENCIA DEL EXTERIOR POR ORDEN DE CONSULATE GENERAL OF LOS ANGELES CA REF.: GESTORIA CONSULAR LIB. 00010011102 MIN.RELACIONES EXTERIORES - GESTORIA CONSULAR LEY Nº 3108</t>
  </si>
  <si>
    <t>G04402610001</t>
  </si>
  <si>
    <t>COBRO COSTOS DE PAPELERIA SEGUN TRANSFERENCIA DEL EXTERIOR POR ORDEN DE EMBAJADA DEL ESTADO EM BOLIVIA OTTAWA-CANADA REF.: GESTORIA CONSULAR ABRIL 2017 LIB. 00010011102 MIN.RELACIONES EXTERIORES - GESTORIA CONSULAR LEY Nº 3108</t>
  </si>
  <si>
    <t>G04402640003</t>
  </si>
  <si>
    <t>TRANSFERENCIA RECIBIDA DEL EXTERIOR SEGÚN MENSAJES SWIFT Nos. 06223-06221 (REM.EXT.) DE FECHA 05-05-2017 POR DESEMBOLSO DE CAF PRÉSTAMO CFA008604 CARR.EPIZANA-COMARAPA-EL TORNO LIBRETA N° 00291012002 ABC-RECURSOS PROPIOS REF.: UTILES DE ESCRITORIO</t>
  </si>
  <si>
    <t>G04402650003</t>
  </si>
  <si>
    <t>TRANSFERENCIA RECIBIDA DEL EXTERIOR SEGÚN MENSAJES SWIFT Nos. 06222-06220 (REM.EXT.) DE FECHA 05-05-2017 POR DESEMBOLSO DE CAF PRÉSTAMO CFA008604 CARR.EPIZANA-COMARAPA-EL TORNO LIBRETA N° 00291012002 ABC-RECURSOS PROPIOS REF.: UTILES DE ESCRITORIO</t>
  </si>
  <si>
    <t>G04404010001</t>
  </si>
  <si>
    <t>COBRO COSTOS DE PAPELERIA SEGUN TRANSFERENCIA DEL EXTERIOR POR ORDEN DE CONSULADO GENERAL DEL ESTADO MIAMI REF.: RECAUDACIONES DE GESTORIA CONSULAR ABRIL 2017 LIB. 00010011102 MIN.RELACIONES EXTERIORES - GESTORIA CONSULAR LEY Nº 3108</t>
  </si>
  <si>
    <t>J03228650001</t>
  </si>
  <si>
    <t>De: 00287100001 TRL 134 - TRANSFERENCIA RECURSOS POR EJECUCION GARANTIA CORRECTA INVERSION ANTICIPO CONTRATO C-FPS-07-003136 PROYECTO FPS-07-00003810 MI AGUA 3 OF. DPTAL. SANTA CRUZ - FUENTE 41 ORGANISMO 111 TGN.</t>
  </si>
  <si>
    <t>J03228660001</t>
  </si>
  <si>
    <t>De: 00287100050 TRASPASO DE APL A FUENTE PROY. FPS-05-4438 CONT. C-FPS-05-3376 CONV. MI AGUA 3</t>
  </si>
  <si>
    <t>J03228670001</t>
  </si>
  <si>
    <t>De: 00287030001 TRANSFERENCIA RECURSOS POR TRASPASO DE APL A FUENTE PROY. FPS-03-3850 CONT. C-FPS-03-3505 CONV. PUENTES CBBA, S/G DOC. ADJ. A S.I. N 660 CBBA 2016- FUENTE 41 ORGANISMO 111 TGN.</t>
  </si>
  <si>
    <t>J03228680001</t>
  </si>
  <si>
    <t>De: 00287100050 TRANSFERENCIA RECURSOS POR TRASPASO DE APL A FUENTE PROY. FPS-02-4452 CONT. C-FPS-02-3943 CONV. MIA AGUA 3, S/G DOC. ADJ. A S.I. N 769 LPZ 2016- FUENTE 41 ORGANISMO 111 TGN.</t>
  </si>
  <si>
    <t>G04408480002</t>
  </si>
  <si>
    <t>TRANSFERENCIA DEL EXTERIOR SEGUN SWIFT NO.6290 DE FECHA 08/05/2017 ORDENANTE: CONSULADO DE BOLIVIA EN MENDOZA-ARGENTINA REF:GESTORIA CONSULAR ABRIL 2017 LIB. 00010011102 MIN.RELACIONES EXTERIORES - GESTORIA CONSULAR LEY Nº 3108</t>
  </si>
  <si>
    <t>G04409630002</t>
  </si>
  <si>
    <t>TRANSFERENCIA DEL EXTERIOR SEGUN SWIFT NO.6292 DE FECHA 08/05/2017 ORDENANTE: CONSULATE OF BOLIVIA-PAISES BAJOS REF:GESTORIA CONSULAR ENERO-ABRIL 2017 LIB. 00010011102 MIN.RELACIONES EXTERIORES - GESTORIA CONSULAR LEY Nº 3108</t>
  </si>
  <si>
    <t>G04409650002</t>
  </si>
  <si>
    <t>TRANSFERENCIA DEL EXTERIOR SEGUN SWIFT NO.6294 DE FECHA 08/05/2017 ORDENANTE: BOLIVIAN CONSULATE (LONDON) REF.: GASTOSRIA CONSULAR ABRIL 2017 LIB. 00010011102 MIN.RELACIONES EXTERIORES - GESTORIA CONSULAR LEY Nº 3108</t>
  </si>
  <si>
    <t>G04409670002</t>
  </si>
  <si>
    <t>TRANSFERENCIA DEL EXTERIOR SEGUN SWIFT NO.6289 Y NO.6286 DE FECHA 08/05/2017 ORDENANTE: CONSULADO GENERAL DE BOLIVIA (BOGOTA COLOMBIA) REF.: RECAUDACION GESTORIA CONSULAR DEL MES DE ABRIL 2017 LIB. 00010011102 MIN.RELACIONES EXTERIORES - GESTORIA CONSULAR LEY Nº 3108</t>
  </si>
  <si>
    <t>G04409690002</t>
  </si>
  <si>
    <t>TRANSFERENCIA DEL EXTERIOR SEGUN SWIFT 06293 DE FECHA 08/05/2017 ORDENANTE: EMBASSY OF BOLIVIA SECCION CONSULAR TOKYO JAPAN LIB. 00010011102 MIN.RELACIONES EXTERIORES - GESTORIA CONSULAR LEY Nº 3108</t>
  </si>
  <si>
    <t>G04415810002</t>
  </si>
  <si>
    <t>TRANSFERENCIA DEL EXTERIOR SEGUN SWIFT NO.6326 DE FECHA 08/05/2017 ORDENANTE: CONSULADO DE BOLIVIA EN VALENCIA REF.: RECAUDACION CONSULAR LIB. 00010011102 MIN.RELACIONES EXTERIORES - GESTORIA CONSULAR LEY Nº 3108</t>
  </si>
  <si>
    <t>G04415890002</t>
  </si>
  <si>
    <t>TRANSFERENCIA DEL EXTERIOR SEGUN SWIFT NO.6325 DE FECHA 08/05/2017 ORDENANTE: CONSULADO GENERAL DE BOLIVIA-BUENOS AIRES-ARGENTINA REF:GESTORIA CONSULAR MES DE ABRIL LIB. 00010011102 MIN.RELACIONES EXTERIORES - GESTORIA CONSULAR LEY Nº 3108</t>
  </si>
  <si>
    <t>J03229260002</t>
  </si>
  <si>
    <t>A:00099021001 Pago de capital e interes corriente a favor del TGN, adeudado por el GAD Cochabamba, correspondientes al Convenio Subsidiario CAF 2324 del Proyecto de Electrificacion Rural Fase III.</t>
  </si>
  <si>
    <t>Q08336780002</t>
  </si>
  <si>
    <t>NÚMERO DE LIBRETA CUT: 99031009.00 OPERACIÓN T01 TRANSFERENCIA DE FONDOS A LA CUT - TESORO DIRECTO DE BANCO UNION S.A. A CUENTA UNICA DEL TESORO CON NUMERO DE SOLICITUD = 1783309 Y NUMERO CORRELATIVO = 91320008052017085 TRANSFERENCIA POR OPERACIONES DE VE</t>
  </si>
  <si>
    <t>S08869890002</t>
  </si>
  <si>
    <t>||TRANSFERENCIA DE FONDOS S/G. NOTA CITE:BUN0320/17 DE LA FECHA (HRE-TSO-2434).DEVOLUCIÓN DE RECURSOS NO EJECUTADOS A TRAVES DEL PROG."BOLIVIA CAMBIA" AL CIERRE DE LA GESTION 2016. A SOLICITUD GOB.AUT.MCPAL.DE POSTRERVALLE, LIBRETA N°00099024113 BOLIVIA CAMBIA; BUN.</t>
  </si>
  <si>
    <t>S08869950002</t>
  </si>
  <si>
    <t>||TRANSFERENCIA DE FONDOS S/G. NOTA CITE:BUN0321/17 DE LA FECHA (HRE-TSO-2435). CONTRAPARTE MUNICIPAL PARA EL PROYECTO CONSTRUCCION SISTEMA DE MICRORIEGO CHAPAPANI CHICO. A SOLICITUD GOB.AUT.MCPAL.DE ARQUE,LIBRETA N°00047174101 "MDRYT-FONADAL"; BUN.</t>
  </si>
  <si>
    <t>S08869970002</t>
  </si>
  <si>
    <t>||TRANSFERENCIA DE FONDOS S/G. FORMULARIO, CITE' BUN0323/17 DE LA FECHA (HRE-TSO-2437). DEVOLUCIÓN SALDO NO EJECUTADO DE LA GESTION 2014 DEL PROY.MANEJO DE LA MICRO CUENCA PRESA SAN GERONIMO E INFRAESTRUCTURA. A SOLIC. GAM VILLA MOJOCOYA; LIBRETA 00086018007 MMAYA-PAR-BS-PROYECTOS PLAN NAL.DE CUENCAS; BUN.</t>
  </si>
  <si>
    <t>S08869980002</t>
  </si>
  <si>
    <t>||TRANSFERENCIA DE FONDOS S/G. FORMULARIO, CITE' BUN0322/17 DE LA FECHA (HRE-TSO-2438). DEVOLUCION DE RECURSOS NO EJECUTADOS "PROY. CONST. SISTEMA DE RIEGO CEREZAL MUNICIPIO ZUDAÑEZ-PMDC." A SOLICITUD DEL G.A.M. DE ZUDAÑEZ; LIBRETA 00046058003; BUN.</t>
  </si>
  <si>
    <t>S08870010002</t>
  </si>
  <si>
    <t>'TRANSFERENCIA DE FONDOS DE DPTOS.DE ENCAJE LEGAL DEL SISTEMA FINANCIERO A DPTOS.CTES.DEL SECTOR PUBLICO S/G CITE' BUN/CONLPZ/010/2017||DE LA FECHA (HRE-TSO-2439). PAGO DE SINIESTROS POL.65012314 ASOCIACION ACCIDENTAL AR.BOL CORRECTA INVERSION DE ANTICIPO. A SOLICITUD DE ALIANZA COMPAÑIA DE SEGUROS Y REASEGUROS S.A.; LIBR.02910102009 A.B.C.; BUN.</t>
  </si>
  <si>
    <t>G04406770004</t>
  </si>
  <si>
    <t>VENTA DE DIVISAS CON TRANSFERENCIA DE FONDOS A SOLICITUD DE MINISTERIO DE EDUCACION SEGUN SOLICITUD 2185 REF: TRANSFERENCIA LA UNIVERSIDAD: UCL CENTRE FOR LENGUAAGES &amp; INTERNATIONAL EDUCATION (LEILA CARLA ILLANES MAYTA) EQUIVALENTES 7.386,73 USD LIB. 00099021001 TGN-RECURSOS ORDINARIOS (3987) POR DIFERENCIAL CAMBIARIO</t>
  </si>
  <si>
    <t>S08870040003</t>
  </si>
  <si>
    <t>||TRANSFERENCIA DE FONDOS S/G. MENSAJES SWIFT NROS. 06341 Y 06335 DE LA FECHA (SECTOR PUBLICO). DEBITO DE LA LIBRETA 00119012001 ADSIB, REPOSICION UTILES DE ESCRITORIO.</t>
  </si>
  <si>
    <t>G04408490001</t>
  </si>
  <si>
    <t>COBRO COSTOS DE PAPELERIA SEGUN TRANSFERENCIA DEL EXTERIOR POR ORDEN DE CONSULADO DE BOLIVIA EN MENDOZA-ARGENTINA REF:GESTORIA CONSULAR ABRIL 2017 LIB. 00010011102 MIN.RELACIONES EXTERIORES - GESTORIA CONSULAR LEY Nº 3108</t>
  </si>
  <si>
    <t>G04409640001</t>
  </si>
  <si>
    <t>COBRO COSTOS DE PAPELERIA SEGUN TRANSFERENCIA DEL EXTERIOR POR ORDEN DE CONSULATE OF BOLIVIA-PAISES BAJOS REF:GESTORIA CONSULAR ENERO-ABRIL 2017 LIB. 00010011102 MIN.RELACIONES EXTERIORES - GESTORIA CONSULAR LEY Nº 3108</t>
  </si>
  <si>
    <t>G04409660001</t>
  </si>
  <si>
    <t>COBRO COSTOS DE PAPELERIA SEGUN TRANSFERENCIA DEL EXTERIOR POR ORDEN DE BOLIVIAN CONSULATE (LONDON) REF.: GASTOSRIA CONSULAR ABRIL 2017 LIB. 00010011102 MIN.RELACIONES EXTERIORES - GESTORIA CONSULAR LEY Nº 3108</t>
  </si>
  <si>
    <t>G04409680001</t>
  </si>
  <si>
    <t>COBRO COSTOS DE PAPELERIA SEGUN TRANSFERENCIA DEL EXTERIOR POR ORDEN DE CONSULADO GENERAL DE BOLIVIA (BOGOTA COLOMBIA) REF.: RECAUDACION GESTORIA CONSULAR DEL MES DE ABRIL 2017 LIB. 00010011102 MIN.RELACIONES EXTERIORES - GESTORIA CONSULAR LEY Nº 3108</t>
  </si>
  <si>
    <t>G04409700001</t>
  </si>
  <si>
    <t>COBRO COSTOS DE PAPELERIA SEGUN TRANSFERENCIA DEL EXTERIOR POR ORDEN DE EMBASSY OF BOLIVIA SECCION CONSULAR TOKYO JAPAN LIB. 00010011102 MIN.RELACIONES EXTERIORES - GESTORIA CONSULAR LEY Nº 3108</t>
  </si>
  <si>
    <t>G04409750001</t>
  </si>
  <si>
    <t>COBRO COSTOS DE PAPELERIA SEGUN TRANSFERENCIA DEL EXTERIOR POR ORDEN DE LLAMA GAS SA REF.: FACT 93-94 NC 17 Y ND 21 LIB. 00513062001 YPFB-OPERACIONES PLANTA DE SEPARACION DE LIQUIDOS RIO GRANDE</t>
  </si>
  <si>
    <t>G04414400004</t>
  </si>
  <si>
    <t>VENTA DE DIVISAS CON TRANSFERENCIA DE FONDOS A SOLICITUD DE MINISTERIO DE EDUCACION SEGUN SOLICITUD 2216 REF: TRASPASO PARA M. MICHEL SARMIENTO JUAN PABLO LIB. 00099021001 TGN-RECURSOS ORDINARIOS (3987)</t>
  </si>
  <si>
    <t>G04414410004</t>
  </si>
  <si>
    <t>VENTA DE DIVISAS CON TRANSFERENCIA DE FONDOS A SOLICITUD DE MINISTERIO DE EDUCACION SEGUN SOLICITUD 2223 REF: TRASPASO PARA MISAEL ALI MITA LIB. 00099021001 TGN-RECURSOS ORDINARIOS (3987)</t>
  </si>
  <si>
    <t>G04415820001</t>
  </si>
  <si>
    <t>G04415900001</t>
  </si>
  <si>
    <t>COBRO COSTOS DE PAPELERIA SEGUN TRANSFERENCIA DEL EXTERIOR POR ORDEN DE CONSULADO GENERAL DE BOLIVIA-BUENOS AIRES-ARGENTINA REF:GESTORIA CONSULAR MES DE ABRIL LIB. 00010011102 MIN.RELACIONES EXTERIORES - GESTORIA CONSULAR LEY Nº 3108</t>
  </si>
  <si>
    <t>G04417320001</t>
  </si>
  <si>
    <t>COBRO COSTOS DE PAPELERIA SEGUN TRANSFERENCIA DEL EXTERIOR POR ORDEN DE CODAPE PROD.DE PETROLEO LTDA.(BRAZIL-SAO PAULO) REF.: INV.147/2017 LIB. 00513062001 YPFB-OPERACIONES PLANTA DE SEPARACION DE LIQUIDOS RIO GRANDE</t>
  </si>
  <si>
    <t>J03229160001</t>
  </si>
  <si>
    <t>De: 00099024113 Transferencia en cumplimiento al DS N0913 de 15/06/2011 y el Convenio Intergubernativo de Financiamiento UPRE-CIF-IG/436/2016, suscrito entre la UPRE y el GAM San Pedro, Proyecto Construccion Modulo Educativo U.E. Sagrado Corazon, correspondiente al pago de la planilla N3, segun la U</t>
  </si>
  <si>
    <t>S08868560001</t>
  </si>
  <si>
    <t>||COMISION TRANSFERENCIA FDOS.AL EXTERIOR 0,10% S/USD5.115.495.-,REEMB.GSTS.COMUNICACION BS220.-Y EMISION COMP.CONTABLE BS50.-REF.:PAGO 1 LC I-2016-012 P/C Y.P.F.B. A/F MAGHREB MANAGEMENT INTERNATIONAL-MMI INTERNATIONAL,EN COMPL.A COMP.886855 ADJ.DE LA FECHA. LIB.00513072001 YPFB - OPERACIONES G N R G D REF.:COMISIONES PAGO 1 LC I-2016-012</t>
  </si>
  <si>
    <t>G04406770005</t>
  </si>
  <si>
    <t>VENTA DE DIVISAS CON TRANSFERENCIA DE FONDOS A SOLICITUD DE MINISTERIO DE EDUCACION SEGUN SOLICITUD 2185 REF: TRANSFERENCIA LA UNIVERSIDAD: UCL CENTRE FOR LENGUAAGES &amp; INTERNATIONAL EDUCATION (LEILA CARLA ILLANES MAYTA) EQUIVALENTES 7.386,73 USD LIB. 00099021001 TGN-RECURSOS ORDINARIOS (3987)</t>
  </si>
  <si>
    <t>G04427150002</t>
  </si>
  <si>
    <t>TRANSFERENCIA DEL EXTERIOR SEGUN SWIFT NO.6396 DE FECHA 09/05/2017 ORDENANTE: CONSULADO DE BOLIVIA EN SALTA-ARGENTINA REF:RECAUDACIONES CONSULARES GESTION 2016 LIB. 00010011102 MIN.RELACIONES EXTERIORES - GESTORIA CONSULAR LEY Nº 3108</t>
  </si>
  <si>
    <t>Q08341650002</t>
  </si>
  <si>
    <t>NÚMERO DE LIBRETA CUT: 99031009.00 OPERACIÓN T01 TRANSFERENCIA DE FONDOS A LA CUT - TESORO DIRECTO DE BANCO UNION S.A. A CUENTA UNICA DEL TESORO CON NUMERO DE SOLICITUD = 1786618 Y NUMERO CORRELATIVO = 91320009052017157 TRANSFERENCIA POR OPERACIONES DE VE</t>
  </si>
  <si>
    <t>G04418840004</t>
  </si>
  <si>
    <t>VENTA DE DIVISAS CON TRANSFERENCIA DE FONDOS A SOLICITUD DE MINISTERIO DE EDUCACION SEGUN SOLICITUD 2215 REF: TRASPASO RUBEN ALDRIN ALBIS VASQUEZ EQUIVALENTES 2.582,38 USD LIB. 00099021001 TGN-RECURSOS ORDINARIOS (3987) POR DIFERENCIAL CAMBIARIO</t>
  </si>
  <si>
    <t>S08871780003</t>
  </si>
  <si>
    <t>||TRANSFERENCIA DE FONDOS S/G. MENSAJES SWIFT NROS. 06408 Y 06407 DE LA FECHA (SECTOR PUBLICO). DEBITO DE LA LIBRETA 00119012001 ADSIB, REPOSICION UTILES DE ESCRITORIO.</t>
  </si>
  <si>
    <t>G04418850004</t>
  </si>
  <si>
    <t>VENTA DE DIVISAS CON TRANSFERENCIA DE FONDOS A SOLICITUD DE MINISTERIO DE EDUCACION SEGUN SOLICITUD 2218 REF: TRASPASO PARA DIANA JACKELYNE VALDEZ VARGAS EQUIVALENTES 2.730,32 USD LIB. 00099021001 TGN-RECURSOS ORDINARIOS (3987) POR DIFERENCIAL CAMBIARIO</t>
  </si>
  <si>
    <t>G04418850005</t>
  </si>
  <si>
    <t>VENTA DE DIVISAS CON TRANSFERENCIA DE FONDOS A SOLICITUD DE MINISTERIO DE EDUCACION SEGUN SOLICITUD 2218 REF: TRASPASO PARA DIANA JACKELYNE VALDEZ VARGAS EQUIVALENTES 2.730,32 USD LIB. 00099021001 TGN-RECURSOS ORDINARIOS (3987)</t>
  </si>
  <si>
    <t>G04420260001</t>
  </si>
  <si>
    <t>COBRO COSTOS DE PAPELERIA SEGUN TRANSFERENCIA DEL EXTERIOR POR ORDEN DE GAS TOTAL S.A. (PARAGUAY) REF.: A CUENTA SEGUN CONTRATO NO.63 AJUSTE DE PRECION POR GLP. LIB. 00513062001 YPFB-OPERACIONES PLANTA DE SEPARACION DE LIQUIDOS RIO GRANDE</t>
  </si>
  <si>
    <t>G04421410001</t>
  </si>
  <si>
    <t>G04422640003</t>
  </si>
  <si>
    <t>PROVISION DE FONDOS A SOLICITUD DE YACIMIENTOS PETROLIFEROS FISCALES BOLIVIANOS SEGUN SOLICITUD YPFB-0136-2017 REF: PAGO IDH CONCILIACION NOVIEMBRE 2013 LIB. 00513012007 YPFB - RECURSOS NACIONALIZACIÓN</t>
  </si>
  <si>
    <t>G04427160001</t>
  </si>
  <si>
    <t>COBRO COSTOS DE PAPELERIA SEGUN TRANSFERENCIA DEL EXTERIOR POR ORDEN DE CONSULADO DE BOLIVIA EN SALTA-ARGENTINA REF:RECAUDACIONES CONSULARES GESTION 2016 LIB. 00010011102 MIN.RELACIONES EXTERIORES - GESTORIA CONSULAR LEY Nº 3108</t>
  </si>
  <si>
    <t>G04427170003</t>
  </si>
  <si>
    <t>TRANSFERENCIA RECIBIDA DEL EXTERIOR SEGÚN MENSAJES SWIFT Nos. 06397-06388 (REM.EXT.) DE FECHA 09-05-2017 POR DESEMBOLSO DE CAF PRÉSTAMO CFA006536 PROG.OBRAS VIALES Y COMPLEMEN. SOLICITUD DE DESEMBOLSO Nro.49 LIBRETA N° 00291012002 ABC-RECURSOS PROPIOS REF.: UTILES DE ESCRITORIO</t>
  </si>
  <si>
    <t>S08871290003</t>
  </si>
  <si>
    <t>||TRANSFERENCIA DE FONDOS S/G. MENSAJE SWIFT NRO. 06355 Y REPORTE DE ACTIVIDAD DE CUENTA DEL BANK OF AMERICA DE LA FECHA (SECTOR PUBLICO). DEBITO DE LA LIBRETA 00119012001 ADSIB, REPOSICION UTILES DE ESCRITORIO.</t>
  </si>
  <si>
    <t>S08871320003</t>
  </si>
  <si>
    <t>||TRANSFERENCIA DE FONDOS S/G. MENSAJE SWIFT NRO. 06363 Y 06358 DE LA FECHA (SECTOR PUBLICO). DEBITO DE LA LIBRETA 00119012001 ADSIB, REPOSICION UTILES DE ESCRITORIO.</t>
  </si>
  <si>
    <t>S08871350003</t>
  </si>
  <si>
    <t>||TRANSFERENCIA DE FONDOS S/G. MENSAJES SWIFT NROS. 06362 Y 06357 DE LA FECHA (SECTOR PUBLICO). DEBITO DE LA LIBRETA 00119012001 ADSIB, REPOSICION UTILES DE ESCRITORIO.</t>
  </si>
  <si>
    <t>G04418840005</t>
  </si>
  <si>
    <t>VENTA DE DIVISAS CON TRANSFERENCIA DE FONDOS A SOLICITUD DE MINISTERIO DE EDUCACION SEGUN SOLICITUD 2215 REF: TRASPASO RUBEN ALDRIN ALBIS VASQUEZ EQUIVALENTES 2.582,38 USD LIB. 00099021001 TGN-RECURSOS ORDINARIOS (3987)</t>
  </si>
  <si>
    <t>G04433640002</t>
  </si>
  <si>
    <t>REGULARIZACION DE TRANSFERENCIA DEL EXTERIOR SEGUN SWIFT NO.6370 DE FECHA 10/05/2017 ORDENANTE: CONSULADO DE BOLIVIA-SANTIAGO REF:GESTORIA CONSULAR ABRIL 2017 LIB. 00010011102 MIN.RELACIONES EXTERIORES - GESTORIA CONSULAR LEY Nº 3108</t>
  </si>
  <si>
    <t>J03230420002</t>
  </si>
  <si>
    <t>A:00099021001 Pago de capital e interes corriente a favor del TGN, adeudado por el GAD Oruro, correspondientes al Convenio Subsidiario CAF 2324 del Proyecto de Electrificacion Subestacion Corque.</t>
  </si>
  <si>
    <t>S08872450002</t>
  </si>
  <si>
    <t>||TRANSFERENCIA A LA CUENTA UNICA DEL TESORO IMPORTE RETENIDO A WALTER ABRAHAM PEREZ ALANDIA POR REMUNERACIÓN MÁXIMA CORRESPONDIENTE AL MES DE ABRIL/2017 - LIBRETA N° 00990201001, SEGÚN DOCUMENTOS ADJUNTOS Y "ROC" N° 459/2017 DEL DCR. TRANSFERENCIA POR REMUNERACIÓN MAXIMA WALTER PEREZ ALANDIA - ABRIL/2017 LIBRETA N° 00990201001</t>
  </si>
  <si>
    <t>S08873020002</t>
  </si>
  <si>
    <t>||TRANSFERENCIA DE FONDOS S/G. FORMULARIO, CITE' BUN0328/17 DE LA FECHA (HRE-TSO-2486). DEVOLUCION DEL SALDO NO EJECUTADO EN LA GESTION 2016 DEL PROY. "MANEJO INTEGRAL DE LA CUENCA DE APORTE A LA PRESA RIEGO PAMPAS PADILLA". A SOLIC. DEL G.A.M. DE PADILLA; LIBRETA 00086014406 MMAYA-PROY.PLAN NAL. DE CUENCAS-SUECIA BS"; BUN.</t>
  </si>
  <si>
    <t>T03689980001</t>
  </si>
  <si>
    <t>T03690000001</t>
  </si>
  <si>
    <t>T03690020001</t>
  </si>
  <si>
    <t>T03690040001</t>
  </si>
  <si>
    <t>T03690060001</t>
  </si>
  <si>
    <t>T03690080001</t>
  </si>
  <si>
    <t>T03690100001</t>
  </si>
  <si>
    <t>T03690120001</t>
  </si>
  <si>
    <t>T03690140001</t>
  </si>
  <si>
    <t>T03690160001</t>
  </si>
  <si>
    <t>T03690180001</t>
  </si>
  <si>
    <t>T03690200001</t>
  </si>
  <si>
    <t>T03690220001</t>
  </si>
  <si>
    <t>T03690240001</t>
  </si>
  <si>
    <t>T03690260001</t>
  </si>
  <si>
    <t>T03690280001</t>
  </si>
  <si>
    <t>T03690300001</t>
  </si>
  <si>
    <t>T03690320001</t>
  </si>
  <si>
    <t>T03690340001</t>
  </si>
  <si>
    <t>T03690360001</t>
  </si>
  <si>
    <t>T03690380001</t>
  </si>
  <si>
    <t>T03690400001</t>
  </si>
  <si>
    <t>T03690420001</t>
  </si>
  <si>
    <t>T03690440001</t>
  </si>
  <si>
    <t>T03690460001</t>
  </si>
  <si>
    <t>T03690480001</t>
  </si>
  <si>
    <t>T03690500001</t>
  </si>
  <si>
    <t>T03690520001</t>
  </si>
  <si>
    <t>T03690540001</t>
  </si>
  <si>
    <t>T03690560001</t>
  </si>
  <si>
    <t>T03690580001</t>
  </si>
  <si>
    <t>T03690600001</t>
  </si>
  <si>
    <t>T03690620001</t>
  </si>
  <si>
    <t>T03690640001</t>
  </si>
  <si>
    <t>T03690660001</t>
  </si>
  <si>
    <t>T03690680001</t>
  </si>
  <si>
    <t>T03690700001</t>
  </si>
  <si>
    <t>T03690720001</t>
  </si>
  <si>
    <t>T03690740001</t>
  </si>
  <si>
    <t>T03690760001</t>
  </si>
  <si>
    <t>T03690780001</t>
  </si>
  <si>
    <t>T03690800001</t>
  </si>
  <si>
    <t>T03690820001</t>
  </si>
  <si>
    <t>T03690840001</t>
  </si>
  <si>
    <t>T03690860001</t>
  </si>
  <si>
    <t>T03690880001</t>
  </si>
  <si>
    <t>T03690900001</t>
  </si>
  <si>
    <t>T03690920001</t>
  </si>
  <si>
    <t>T03690940001</t>
  </si>
  <si>
    <t>T03690960001</t>
  </si>
  <si>
    <t>T03690980001</t>
  </si>
  <si>
    <t>T03691000001</t>
  </si>
  <si>
    <t>T03691020001</t>
  </si>
  <si>
    <t>T03691040001</t>
  </si>
  <si>
    <t>T03691060001</t>
  </si>
  <si>
    <t>T03691080001</t>
  </si>
  <si>
    <t>T03691100001</t>
  </si>
  <si>
    <t>T03691120001</t>
  </si>
  <si>
    <t>S08872970004</t>
  </si>
  <si>
    <t>S08872980003</t>
  </si>
  <si>
    <t>||TRANSFERENCIA DE FONDOS S/G. MENSAJES SWIFT NROS. 06451 Y 06433 DE LA FECHA (SECTOR PUBLICO). DEBITO DE LA LIBRETA 00119012001 ADSIB, REPOSICION UTILES DE ESCRITORIO.</t>
  </si>
  <si>
    <t>T03689040001</t>
  </si>
  <si>
    <t>T03689060001</t>
  </si>
  <si>
    <t>T03689080001</t>
  </si>
  <si>
    <t>T03689100001</t>
  </si>
  <si>
    <t>T03689120001</t>
  </si>
  <si>
    <t>T03689140001</t>
  </si>
  <si>
    <t>T03689160001</t>
  </si>
  <si>
    <t>T03689180001</t>
  </si>
  <si>
    <t>T03689200001</t>
  </si>
  <si>
    <t>T03689220001</t>
  </si>
  <si>
    <t>T03689240001</t>
  </si>
  <si>
    <t>T03689260001</t>
  </si>
  <si>
    <t>T03689280001</t>
  </si>
  <si>
    <t>T03689300001</t>
  </si>
  <si>
    <t>T03689320001</t>
  </si>
  <si>
    <t>T03689340001</t>
  </si>
  <si>
    <t>T03689360001</t>
  </si>
  <si>
    <t>T03689380001</t>
  </si>
  <si>
    <t>T03689400001</t>
  </si>
  <si>
    <t>T03689420001</t>
  </si>
  <si>
    <t>T03689440001</t>
  </si>
  <si>
    <t>T03689460001</t>
  </si>
  <si>
    <t>T03689480001</t>
  </si>
  <si>
    <t>T03689500001</t>
  </si>
  <si>
    <t>T03689520001</t>
  </si>
  <si>
    <t>T03689540001</t>
  </si>
  <si>
    <t>T03689560001</t>
  </si>
  <si>
    <t>T03689580001</t>
  </si>
  <si>
    <t>T03689600001</t>
  </si>
  <si>
    <t>T03689620001</t>
  </si>
  <si>
    <t>T03689640001</t>
  </si>
  <si>
    <t>T03689660001</t>
  </si>
  <si>
    <t>T03689680001</t>
  </si>
  <si>
    <t>T03689700001</t>
  </si>
  <si>
    <t>T03689720001</t>
  </si>
  <si>
    <t>T03689740001</t>
  </si>
  <si>
    <t>T03689760001</t>
  </si>
  <si>
    <t>T03689780001</t>
  </si>
  <si>
    <t>T03689800001</t>
  </si>
  <si>
    <t>T03689820001</t>
  </si>
  <si>
    <t>T03689840001</t>
  </si>
  <si>
    <t>T03689860001</t>
  </si>
  <si>
    <t>T03689880001</t>
  </si>
  <si>
    <t>T03689900001</t>
  </si>
  <si>
    <t>T03689920001</t>
  </si>
  <si>
    <t>T03689940001</t>
  </si>
  <si>
    <t>T03689960001</t>
  </si>
  <si>
    <t>G04430330003</t>
  </si>
  <si>
    <t>PROVISION DE FONDOS A SOLICITUD DE YACIMIENTOS PETROLIFEROS FISCALES BOLIVIANOS SEGUN SOLICITUD YPFB-0137-2017 REF: PAGO SERVICIO FIRME DE TRANSPORTE DE GAS NATURAL A YPFB TRANSIERRA MARZO 2017 LIB. 00513012007 YPFB - RECURSOS NACIONALIZACIÓN</t>
  </si>
  <si>
    <t>G04433650001</t>
  </si>
  <si>
    <t>COBRO COSTOS DE PAPELERIA POR REGULARIZACION DE TRANSFERENCIA DEL EXTERIOR POR ORDEN DE CONSULADO DE BOLIVIA-SANTIAGO REF:GESTORIA CONSULAR ABRIL 2017 LIB. 00010011102 MIN.RELACIONES EXTERIORES - GESTORIA CONSULAR LEY Nº 3108</t>
  </si>
  <si>
    <t>G04433680003</t>
  </si>
  <si>
    <t>TRANSFERENCIA DE FONDOS AL EXTERIOR A SOLICITUD DE MINISTERIO DE DEFENSA SEGUN SOLICITUD 2241 REF: TRANSFERENCIA VIA BCB A LA EMPRESA TEX AIR PARTS INTERNATIONAL LTD., PARA LA ADQUISICION DE REPUESTO UNIDAD DE CONTROL DE COMBUSTIBLE FCU PARA LA AERONAVE PILATUS PC 7 MATRICULA FAB 471 DE LA FUERZA AÉ LIB. 00099021001 TGN-RECURSOS ORDINARIOS (3987)</t>
  </si>
  <si>
    <t>G04433700002</t>
  </si>
  <si>
    <t>TRANSFERENCIA DE FONDOS A SOLICITUD DE SERVICIO NACIONAL TEXTIL-SENATEX SEGUN SOLICITUD 2239 REF: DEVOLUCION DE EXCEDENTE POR PAGO DUPLICADO AL CLIENTE BENSIMON DE LA REPUBLICA DE ARGENTINA SEGUN INFORME INF-UGC-0013/2017 NOTA INTERNA SENATEX/UJ/05/2017 NI-UAF-0008/2017 DEVOLUCIÓN POR USD. 8.7 LIB. 00378012002 SENATEX - ADMINISTRACION CENTRAL</t>
  </si>
  <si>
    <t>G04433720003</t>
  </si>
  <si>
    <t>TRANSFERENCIA DE FONDOS AL EXTERIOR A SOLICITUD DE MINISTERIO DE DEFENSA SEGUN SOLICITUD 2240 REF: TRANSFERENCIA VIA BCB A LA EMPRESA AIRPARTS COMPANY INC. PARA LA ADQUISICION DE REPUESTOS, PRODUCTOS METÁLICOS. LLANTAS Y NEUMÁTICOS PARA AERONAVES CESSNA DE LA FUERZA AÉREA BOLIVIANA, SEGUN PROCESO DE LIB. 00099021001 TGN-RECURSOS ORDINARIOS (3987)</t>
  </si>
  <si>
    <t>G04433730004</t>
  </si>
  <si>
    <t>VENTA DE DIVISAS CON TRANSFERENCIA DE FONDOS A SOLICITUD DE SERVICIO GENERAL DE IDENTIFICACION PERSONAL - SEGIP SEGUN SOLICITUD 2234 REF: ENTREGA DE FONDOS A LA OFICINA DE SAO PAULO - BRASIL, PARA GASTOS EN SERVICIOS BASICOS, SEGUN NOTA 002/2017, SOLICITUD 2, CERT. 1148. LIB. 00340012003 RECAUDACION EXTRANJERIA - C.I. -L.C.</t>
  </si>
  <si>
    <t>G04433740004</t>
  </si>
  <si>
    <t>VENTA DE DIVISAS CON TRANSFERENCIA DE FONDOS A SOLICITUD DE SERVICIO GENERAL DE IDENTIFICACION PERSONAL - SEGIP SEGUN SOLICITUD 2235 REF: ENTREGA DE FONDOS A LA OFICINA DE WASHINGTON - EEUU, PARA GASTOS EN SERVICIOS BASICOS, SEGUN NOTA 011/2017, SOLICITUD 2, CERT. 1149. LIB. 00340012003 RECAUDACION EXTRANJERIA - C.I. -L.C.</t>
  </si>
  <si>
    <t>G04433750003</t>
  </si>
  <si>
    <t>PAGO A CAF PRÉSTAMO CFA005779 VCTO. 10-may-2017 POR CUENTA DE TGN , NTI. 009361 VALOR 10-may-2017 CAPITAL USD 2.350.000,00 INTERESES USD 390.353,14 CTA. 3987 CUENTA UNICA DEL TESORO-3987 LIB. 00099021001 REF.: COMISIONES BANCARIAS</t>
  </si>
  <si>
    <t>G04433770003</t>
  </si>
  <si>
    <t>PAGO A CAF PRÉSTAMO CFA006843 VCTO. 10-may-2017 POR CUENTA DE TGN , NTI. 009363 VALOR 10-may-2017 CAPITAL USD 21.590,50 INTERESES USD 7.044,09 CTA. 3987 CUENTA UNICA DEL TESORO-3987 LIB. 00099021001 REF.: COMISIONES BANCARIAS</t>
  </si>
  <si>
    <t>G04436910003</t>
  </si>
  <si>
    <t>PAGO A BANCO EUROPEO DE INV PRÉSTAMO FIN 82800 VCTO. 10-may-2017 POR CUENTA DE TGN , NTI. 009301 VALOR 10-may-2017 COMISIONES USD 23.213,19 CTA. 3987 CUENTA UNICA DEL TESORO-3987 LIB. 00099021001 REF.: COMISIONES BANCARIAS</t>
  </si>
  <si>
    <t>G04436940004</t>
  </si>
  <si>
    <t>VENTA DE DIVISAS CON TRANSFERENCIA DE FONDOS A SOLICITUD DE ADMINISTRACION DE SERVICIOS PORTUARIOS BOLIVIA SEGUN SOLICITUD 2242 REF: H.R. 410-412-556-581-705 - PAGO DE FACTURAS AL TPA POR SERVICIO DE FAENAS CORRESPONDIENTE A LA PRIMERA QUINCENA DE ABRIL, CARGA FIO, SUMUNISTRO DE ENERGIA ELECTRICA, S LIB. 00594012001 ASP-B FONDO DE OPERACIONES</t>
  </si>
  <si>
    <t>G04439450001</t>
  </si>
  <si>
    <t>COBRO COSTOS DE PAPELERIA SEGUN TRANSFERENCIA DEL EXTERIOR POR ORDEN DE BONA FIDE DISTRIBUIDORA IMPORTADOR REF:INV.1352017,1392017 LIB. 00513062001 YPFB-OPERACIONES PLANTA DE SEPARACION DE LIQUIDOS RIO GRANDE</t>
  </si>
  <si>
    <t>G04439520001</t>
  </si>
  <si>
    <t>COBRO COSTOS DE PAPELERIA SEGUN TRANSFERENCIA DEL EXTERIOR POR ORDEN DE BONA FIDE DISTRIBUIDORA, IMPORTADOR REF.: INV 1362017 LIB. 00513062001 YPFB-OPERACIONES PLANTA DE SEPARACION DE LIQUIDOS RIO GRANDE</t>
  </si>
  <si>
    <t>G04439540003</t>
  </si>
  <si>
    <t>TRANSFERENCIA RECIBIDA DEL EXTERIOR SEGÚN MENSAJES SWIFT Nos. 06449-06434 (REM.EXT.) DE FECHA 10-05-2017 POR DESEMBOLSO DE CAF PRÉSTAMO CFA007840 TUNEL INCAHUASI SOLICITUD DE DESEMBOLSO NRO. 10 LIBRETA N° 00291012002 ABC-RECURSOS PROPIOS REF.: UTILES DE ESCRITORIO</t>
  </si>
  <si>
    <t>G04439550003</t>
  </si>
  <si>
    <t>TRANSFERENCIA RECIBIDA DEL EXTERIOR SEGÚN MENSAJES SWIFT Nos. 06450-06435 (REM.EXT.) DE FECHA 10-05-2017 POR DESEMBOLSO DE CAF PRÉSTAMO CFA008832 CARRET.V.GRANADO-LA PALIZADA SOLICITUD DE DESEMBOLSO NRO.11 LIBRETA N° 00291012002 ABC-RECURSOS PROPIOS REF.: UTILES DE ESCRITORIO</t>
  </si>
  <si>
    <t>G04439570001</t>
  </si>
  <si>
    <t>COBRO COSTOS DE PAPELERIA SEGUN TRANSFERENCIA DEL EXTERIOR POR ORDEN DE CORPORACION PARAGUAYA DISTRIBUIDORA DE DERIVADOS DE PETROLEO S.A. REF.: PAGO PROVEEDORES COMPRA 1050 TON GLP LIB. 00513062001 YPFB-OPERACIONES PLANTA DE SEPARACION DE LIQUIDOS RIO GRANDE</t>
  </si>
  <si>
    <t>G04439600001</t>
  </si>
  <si>
    <t>COBRO COSTOS DE PAPELERIA SEGUN TRANSFERENCIA DEL EXTERIOR POR ORDEN DE BOAN FIDE DISTRIBUIDORA, IMPORTADOR REF.: INV.1272017 LIB. 00513062001 YPFB-OPERACIONES PLANTA DE SEPARACION DE LIQUIDOS RIO GRANDE</t>
  </si>
  <si>
    <t>G04439620001</t>
  </si>
  <si>
    <t>COBRO COSTOS DE PAPELERIA SEGUN TRANSFERENCIA DEL EXTERIOR POR ORDEN DE BONA FIDE DISTRIBUIDORA, IMPORTADOR REF.: INV.1382017 LIB. 00513062001 YPFB-OPERACIONES PLANTA DE SEPARACION DE LIQUIDOS RIO GRANDE</t>
  </si>
  <si>
    <t>J03229990001</t>
  </si>
  <si>
    <t>De: 00099021001 Transferencia de recursos para la ejecucion del Proyecto Multiple Misicuni del Departamento de Cochabamba, segun nota CITE: EM.GG.280/2017 de la Empresa Misicuni.</t>
  </si>
  <si>
    <t>G04441020002</t>
  </si>
  <si>
    <t>TRANSFERENCIA DEL EXTERIOR SEGUN SWIFT NO.6485 DE FECHA 11/05/2017 ORDENANTE: CONSULAT GENERAL BOLIVIE EN FRANCIA REF.: RECAUDACIONES ABRIL 2017 LIB. 00010011102 MIN.RELACIONES EXTERIORES - GESTORIA CONSULAR LEY Nº 3108</t>
  </si>
  <si>
    <t>Q08355680002</t>
  </si>
  <si>
    <t>NUMERO DE LIBRETA CUT: Cuenta Unica del Tesoro OPERACIÓN E18 TRANSFERENCIA DEL SISTEMA FINANCIERO POR CUENTA DE TERCEROS A LA CUT Pago Correspondiente a Abril 2017, Traspaso realizado a solicitud de BBVA Prevision AFP</t>
  </si>
  <si>
    <t>Q08355760002</t>
  </si>
  <si>
    <t>NUMERO DE LIBRETA CUT: 00099021001 OPERACIÓN E18 TRANSFERENCIA DEL SISTEMA FINANCIERO POR CUENTA DE TERCEROS A LA CUT TRANSFERENCIA DE FONDOS P-COBRO INDEBIDO R026-99-RP</t>
  </si>
  <si>
    <t>Q08355780002</t>
  </si>
  <si>
    <t>NUMERO DE LIBRETA CUT: 00099021001 OPERACIÓN E18 TRANSFERENCIA DEL SISTEMA FINANCIERO POR CUENTA DE TERCEROS A LA CUT TRNASFERENCIA DE FONDOS POR PAGO ADELANTADO PRA-RP ABRIL 2017</t>
  </si>
  <si>
    <t>Q08355810002</t>
  </si>
  <si>
    <t>NUMERO DE LIBRETA CUT: 00099021001 OPERACIÓN E18 TRANSFERENCIA DEL SISTEMA FINANCIERO POR CUENTA DE TERCEROS A LA CUT TRNASFERENCIA DE FONDOS POR PAGO INDEBIDO RP ABRIL 2017</t>
  </si>
  <si>
    <t>J03231100001</t>
  </si>
  <si>
    <t>De: 00070011102 Transferencia por deposito erroneo de acuerdo a la solicitud del Ministerio de Trabajo s/g nota CITE: MTEPS/DGAA No 95/2017 y en virtud a la nota CITE: MEFP/VPCF/DGCF/UCCF No 473/2017</t>
  </si>
  <si>
    <t>S08873990003</t>
  </si>
  <si>
    <t>||TRANSFERENCIA DE FONDOS S/G. MENSAJE SWIFT NRO. 06518 Y CORREO ELECTRÓNICO DE LA DIRECCION GENERAL DE AERONAUTICA CIVIL DE LA FECHA (SECTOR PUBLICO). DEBITO DE LA LIBRETA 00117012001 DGAC, REPOSICION UTILES DE ESCRITORIO.</t>
  </si>
  <si>
    <t>S08874070003</t>
  </si>
  <si>
    <t>'TRANSFERENCIA DE FONDOS||A SOL. DEL MIN,DE ECO Y FIN.PUBL. MEFP/VTCP/DGPOT/UPCFTGN/TR-933/2017 DE LA FECHA HRE TSO 2501 REPOSICION BOLETAS DE PAGO VARIAS ENTIDADES, CONSIGNADAS EN EL COMPROBANTE DE PAGO NRO. 18690. DEBITO DE LA LIBRETA 00099021001 COBRO UTILES DE ESCRITORIO.</t>
  </si>
  <si>
    <t>G04441010001</t>
  </si>
  <si>
    <t>COBRO COSTOS DE PAPELERIA SEGUN TRANSFERENCIA DEL EXTERIOR POR ORDEN DE HERCO COMBUSTIBLES SA REF.: CONTRATO DE COMPRA VENTA DE ISOPENTANO 7 DESPACHO LIB. 00513062001 YPFB-OPERACIONES PLANTA DE SEPARACION DE LIQUIDOS RIO GRANDE</t>
  </si>
  <si>
    <t>G04441030001</t>
  </si>
  <si>
    <t>COBRO COSTOS DE PAPELERIA SEGUN TRANSFERENCIA DEL EXTERIOR POR ORDEN DE CONSULAT GENERAL BOLIVIE EN FRANCIA REF.: RECAUDACIONES ABRIL 2017 LIB. 00010011102 MIN.RELACIONES EXTERIORES - GESTORIA CONSULAR LEY Nº 3108</t>
  </si>
  <si>
    <t>G04442850004</t>
  </si>
  <si>
    <t>VENTA DE DIVISAS A SOLICITUD DE YACIMIENTOS PETROLIFEROS FISCALES BOLIVIANOS SEGUN SOLICITUD 2261 REF: PAGO A YPFB TRANSPORTE S.A. SERVICIO DE TRANSPORTE POR POLIDUCTOS LIB. 00513012004 LBP-YPFB-UNICOMERCIAL (4030005415/1-2188907)</t>
  </si>
  <si>
    <t>G04442880073</t>
  </si>
  <si>
    <t>VENTA DE DIVISAS CON TRANSFERENCIA DE FONDOS A SOLICITUD DE MINISTERIO DE RELACIONES EXTERIORES SEGUN SOLICITUD 2257 REF: REMISION DE RECURSOS PARA EL FUNCIONAMIENTO DEL SERVICIO EXTERIOR DIPLOMATICO Y CONSULAR, CORRESPONDIENTE AL MES DE MAYO, S/G GM-DGAA-UFI-PRP-IN-21/2017 LIB. 00099021001 TGN-RECURSOS ORDINARIOS (3987)</t>
  </si>
  <si>
    <t>G04442890073</t>
  </si>
  <si>
    <t>VENTA DE DIVISAS CON TRANSFERENCIA DE FONDOS A SOLICITUD DE MINISTERIO DE RELACIONES EXTERIORES SEGUN SOLICITUD 2254 REF: PAGO DE HABERES DEL SERVICIO EXTERIOR, DIPLOMATICO Y CONSULAR, CORRESPONDIENTE AL MES DE ABRIL 2017, S/G PLANILLA NO.41701 LIB. 00099021001 TGN-RECURSOS ORDINARIOS (3987)</t>
  </si>
  <si>
    <t>G04442910004</t>
  </si>
  <si>
    <t>VENTA DE DIVISAS CON TRANSFERENCIA DE FONDOS A SOLICITUD DE MINISTERIO DE RELACIONES EXTERIORES SEGUN SOLICITUD 2259 REF: PAGO DE HEBERES A FAVOR DEL CONSULADO EN MADRID - EMIPAS, CORRESPONDIENTE AL MES DE ABRIL/2017, S/G PLANILLA NO.41704 LIB. 00099021001 TGN-RECURSOS ORDINARIOS (3987)</t>
  </si>
  <si>
    <t>G04442920006</t>
  </si>
  <si>
    <t>VENTA DE DIVISAS CON TRANSFERENCIA DE FONDOS A SOLICITUD DE MINISTERIO DE RELACIONES EXTERIORES SEGUN SOLICITUD 2258 REF: PAGO DE HEBERES A FAVOR DEL SERVICIO EXTERIOR, DIPLOMATICO Y CONSULAR (SOLO COSTO DE VIDA), CORRESPONDIENTE AL MES DE ABRIL/2017, S/G PLANILLA NO.41706 LIB. 00099021001 TGN-RECURSOS ORDINARIOS (3987)</t>
  </si>
  <si>
    <t>G04442930004</t>
  </si>
  <si>
    <t>VENTA DE DIVISAS CON TRANSFERENCIA DE FONDOS A SOLICITUD DE YACIMIENTOS PETROLIFEROS FISCALES BOLIVIANOS SEGUN SOLICITUD 2263 REF: PAGO ANTICIPADO A TRAFIGURA PTE POR SUMINISTRO DE INSUMOS Y ADITIVOS Y DIESEL OIL CORRESPONDIENTE AL MES DE MAYO LIB. 00513012004 LBP-YPFB-UNICOMERCIAL (4030005415/1-2188907)</t>
  </si>
  <si>
    <t>G04442940004</t>
  </si>
  <si>
    <t>VENTA DE DIVISAS CON TRANSFERENCIA DE FONDOS A SOLICITUD DE MINISTERIO DE RELACIONES EXTERIORES SEGUN SOLICITUD 2255 REF: PAGO DE HEBERES A FAVOR DEL CONSULADO EN WASHINGTON - EMIPAS, CORRESPONDIENTE AL MES DE ABRIL/2017, S/G PLANILLA NO.41703 LIB. 00010011102 MIN.RELACIONES EXTERIORES - GESTORIA CONSULAR LEY Nº 3108</t>
  </si>
  <si>
    <t>G04444060004</t>
  </si>
  <si>
    <t>VENTA DE DIVISAS CON TRANSFERENCIA DE FONDOS A SOLICITUD DE YACIMIENTOS PETROLIFEROS FISCALES BOLIVIANOS SEGUN SOLICITUD 2260 REF: PAGO ANTICIPADO A VITOL SA POR SUMINISTRO DE INSUMOS Y ADITIVOS Y DIESEL OIL CORRESPONDIENTE AL MES DE MAYO/2017 LIB. 00513012004 LBP-YPFB-UNICOMERCIAL (4030005415/1-2188907)</t>
  </si>
  <si>
    <t>G04444070004</t>
  </si>
  <si>
    <t>VENTA DE DIVISAS CON TRANSFERENCIA DE FONDOS A SOLICITUD DE MINISTERIO DE RELACIONES EXTERIORES SEGUN SOLICITUD 2256 REF: PAGO DE HEBERES A FAVOR DEL CONSULADO EN MURCIA - AUXILIARES II, CORRESPONDIENTE AL MES DE ABRIL/2017, S/G PLANILLA NO.41702 LIB. 00010011102 MIN.RELACIONES EXTERIORES - GESTORIA CONSULAR LEY Nº 3108</t>
  </si>
  <si>
    <t>G04450500002</t>
  </si>
  <si>
    <t>REGULARIZACION DE TRANSFERENCIA DEL EXTERIOR SEGUN SWIFT NO.6529 DE FECHA 12/05/2017 ORDENANTE: CONSULADO GENERAL DE BOLIVIA EN SANTIAGO DE CHILE REF.: RECAUDACIONES GESTORIA CONSULAR ABRIL 2017 LIB. 00010011102 MIN.RELACIONES EXTERIORES - GESTORIA CONSULAR LEY Nº 3108</t>
  </si>
  <si>
    <t>G04450640002</t>
  </si>
  <si>
    <t>TRANSFERENCIA DEL EXTERIOR SEGUN SWIFT NO.6687 DE FECHA 12/05/2017 ORDENANTE: CONSULADO GENERAL DE BOLIVIA-PALMA DE MALLORCA ESPAÑA REF:GESTORIA CONSULAR LIB. 00010011102 MIN.RELACIONES EXTERIORES - GESTORIA CONSULAR LEY Nº 3108</t>
  </si>
  <si>
    <t>G04450680002</t>
  </si>
  <si>
    <t>REGULARIZACION DE TRANSFERENCIA DEL EXTERIOR SEGUN SWIFT 06515-06512 DE FECHA 12/05/2017 ORDENANTE: VICECONSULADO DEL ESTADO PLURINAL. - ARGENTINA LIB. 00010011102 MIN.RELACIONES EXTERIORES - GESTORIA CONSULAR LEY Nº 3108</t>
  </si>
  <si>
    <t>G04452450002</t>
  </si>
  <si>
    <t>REGULARIZACION DE TRANSFERENCIA DEL EXTERIOR SEGUN SWIFT NO.6484 DE FECHA 12/05/2017 ORDENANTE: CONSULADO DE BOLIVIA EN CALAMA-CHILE REF:GESTORIA CONSULAR ABRIL 2017 LIB. 00010011102 MIN.RELACIONES EXTERIORES - GESTORIA CONSULAR LEY Nº 3108</t>
  </si>
  <si>
    <t>J03231310002</t>
  </si>
  <si>
    <t>A:00099021001 Pago de capital e interes corriente a favor del TGN, adeudado por el GAD Santa Cruz, correspondientes a los Convenios Subsidiarios CAF 2324 de los Proyectos del Sistema de Electrificacion Cordillera PID-1, San Antonio del Lomerio Fase III y Velasco PID-4.</t>
  </si>
  <si>
    <t>Q08359230002</t>
  </si>
  <si>
    <t>NUMERO DE LIBRETA CUT: 00291012009 OPERACIÓN E18 TRANSFERENCIA DEL SISTEMA FINANCIERO POR CUENTA DE TERCEROS A LA CUT TRANSF. FONDOS ADMINISTRADORA BOLIVIANA DE CARRETERAS ABC P-EJECUCION POLIZA DE FIANZA -GARANTIA CORRECTA INVERION DE ANTICIPOS PARA E</t>
  </si>
  <si>
    <t>Q08361160002</t>
  </si>
  <si>
    <t>NUMERO DE LIBRETA CUT: Cuenta Unica del Tesoro OPERACIÓN E18 TRANSFERENCIA DEL SISTEMA FINANCIERO POR CUENTA DE TERCEROS A LA CUT Devolucion pagos en exceso Gobierno Autonomo Departamental de Tarija</t>
  </si>
  <si>
    <t>S08874510002</t>
  </si>
  <si>
    <t>||TRANSFERENCIA DE FONDOS SEGÚN NOTA DEL FONDESIF CITE: FSFADM019/17 RECIBIDA EN LA FECHA REF: TRANSFERENCIA AL TGN LA AMORTIZACIÓN DE CAPITAL DE COOP. PAULO VI DEL PRPC TGN 9° (TRAM-TSO-2509) ABONO EN LA LIBRETA N° 00099021001 TGN-RECURSOS ORDINARIOS</t>
  </si>
  <si>
    <t>S08874740002</t>
  </si>
  <si>
    <t>||TRANSF. AL T.G.N.EN CUMPLIMIENTO AL ART.8 DE LA LEY 211, DISPOSICION FINAL 3RA. DE LA LEY 856 Y ART. 24 DEL D.S.3034 P/FINANCIAMIENTO DEL BONO JUANA AZURDUY P/ABR./17 S/G BCB-HRE-TGL-2017-6634;RD 238/16; N.MEFP/VTCP/DGPOT/ UPCFTGN/N°896/17 Y FOR. TRANSF. 5/17 DE GADM TRANSFERENCIA A LA LIBRETA 00099021001 TGN-RECURSOS ORDINARIOS (3987)</t>
  </si>
  <si>
    <t>S08875100002</t>
  </si>
  <si>
    <t>||TRANSFERENCIA DE FONDOS S/G. FORMUALRIO CITE: BUN0334/17 DE LA FECHA.(HRE-TSO-2017-2525), DEVOLUCION SALDOS NO EJECUTADOS EN LA GESTION/2016 PROYECTO MANEJO INTEGRAL DE RECURSOS HIDRICOS EN MICROCUENCAS. A SOLIC. GOB.AUT.MCPAL.TOMINA, LIBRETA NO.00086014406 MMAYA-PROY.PLAN INTERNAL.CUENCAS-SUECIA; BUN.</t>
  </si>
  <si>
    <t>S08874480003</t>
  </si>
  <si>
    <t>||TRANSFERENCIA DE FONDOS S/G. MENSAJE SWIFT NRO. 06491 DE FECHA 11/05/2017 (SECTOR PUBLICO). DEBITO DE LA LIBRETA 00119012001 ADSIB, REPOSICION UTILES DE ESCRITORIO.</t>
  </si>
  <si>
    <t>S08875260003</t>
  </si>
  <si>
    <t>||TRANSF. DE FONDOS EN ATENCION A MSJES. SWIFT 6760 Y 6759 DE LA FECHA (SECTOR PUBLICO) DE LA LIBRETA 00119012001 ADSIB, REPOSICION UTILES DE ESCRITORIO</t>
  </si>
  <si>
    <t>G04450460004</t>
  </si>
  <si>
    <t>VENTA DE DIVISAS CON TRANSFERENCIA DE FONDOS A SOLICITUD DE MINISTERIO DE EDUCACION SEGUN SOLICITUD 2249 REF: TRANSF. PARA CARLA GONZALES GEMIO EQUIVALENTES 2.302,19 USD LIB. 00099021001 TGN-RECURSOS ORDINARIOS (3987) POR DIFERENCIAL CAMBIARIO</t>
  </si>
  <si>
    <t>G04450460005</t>
  </si>
  <si>
    <t>VENTA DE DIVISAS CON TRANSFERENCIA DE FONDOS A SOLICITUD DE MINISTERIO DE EDUCACION SEGUN SOLICITUD 2249 REF: TRANSF. PARA CARLA GONZALES GEMIO EQUIVALENTES 2.302,19 USD LIB. 00099021001 TGN-RECURSOS ORDINARIOS (3987)</t>
  </si>
  <si>
    <t>G04450510001</t>
  </si>
  <si>
    <t>COBRO COSTOS DE PAPELERIA POR REGULARIZACION DE TRANSFERENCIA DEL EXTERIOR POR ORDEN DE CONSULADO GENERAL DE BOLIVIA EN SANTIAGO DE CHILE REF.: RECAUDACIONES GESTORIA CONSULAR ABRIL 2017 LIB. 00010011102 MIN.RELACIONES EXTERIORES - GESTORIA CONSULAR LEY Nº 3108</t>
  </si>
  <si>
    <t>G04450520004</t>
  </si>
  <si>
    <t>VENTA DE DIVISAS CON TRANSFERENCIA DE FONDOS A SOLICITUD DE MINISTERIO DE EDUCACION SEGUN SOLICITUD 2220 REF: TRASPASO PARA PATRICIA CRISTINA QUIROGA YAÑEZ EQUIVALENTES 3.437,24 USD LIB. 00099021001 TGN-RECURSOS ORDINARIOS (3987) POR DIFERENCIAL CAMBIARIO</t>
  </si>
  <si>
    <t>G04450520005</t>
  </si>
  <si>
    <t>VENTA DE DIVISAS CON TRANSFERENCIA DE FONDOS A SOLICITUD DE MINISTERIO DE EDUCACION SEGUN SOLICITUD 2220 REF: TRASPASO PARA PATRICIA CRISTINA QUIROGA YAÑEZ EQUIVALENTES 3.437,24 USD LIB. 00099021001 TGN-RECURSOS ORDINARIOS (3987)</t>
  </si>
  <si>
    <t>G04450530004</t>
  </si>
  <si>
    <t>VENTA DE DIVISAS CON TRANSFERENCIA DE FONDOS A SOLICITUD DE MINISTERIO DE EDUCACION SEGUN SOLICITUD 2222 REF: TRASPASO PARA KAREN DIANNE CHOQUEHUANCA QUISPE EQUIVALENTES 3.437,24 USD LIB. 00099021001 TGN-RECURSOS ORDINARIOS (3987) POR DIFERENCIAL CAMBIARIO</t>
  </si>
  <si>
    <t>G04450530005</t>
  </si>
  <si>
    <t>VENTA DE DIVISAS CON TRANSFERENCIA DE FONDOS A SOLICITUD DE MINISTERIO DE EDUCACION SEGUN SOLICITUD 2222 REF: TRASPASO PARA KAREN DIANNE CHOQUEHUANCA QUISPE EQUIVALENTES 3.437,24 USD LIB. 00099021001 TGN-RECURSOS ORDINARIOS (3987)</t>
  </si>
  <si>
    <t>G04450540004</t>
  </si>
  <si>
    <t>VENTA DE DIVISAS CON TRANSFERENCIA DE FONDOS A SOLICITUD DE MINISTERIO DE EDUCACION SEGUN SOLICITUD 2219 REF: TRASPASO PARA MARISSA CASTRO MAGNANI EQUIVALENTES 3.437,50 USD LIB. 00099021001 TGN-RECURSOS ORDINARIOS (3987) POR DIFERENCIAL CAMBIARIO</t>
  </si>
  <si>
    <t>G04450540005</t>
  </si>
  <si>
    <t>VENTA DE DIVISAS CON TRANSFERENCIA DE FONDOS A SOLICITUD DE MINISTERIO DE EDUCACION SEGUN SOLICITUD 2219 REF: TRASPASO PARA MARISSA CASTRO MAGNANI EQUIVALENTES 3.437,50 USD LIB. 00099021001 TGN-RECURSOS ORDINARIOS (3987)</t>
  </si>
  <si>
    <t>G04450550004</t>
  </si>
  <si>
    <t>VENTA DE DIVISAS CON TRANSFERENCIA DE FONDOS A SOLICITUD DE MINISTERIO DE EDUCACION SEGUN SOLICITUD 2214 REF: TRASPASO PARA ANA TERESA MORATO LOPEZ EQUIVALENTES 3.438,01 USD LIB. 00099021001 TGN-RECURSOS ORDINARIOS (3987) POR DIFERENCIAL CAMBIARIO</t>
  </si>
  <si>
    <t>G04450550005</t>
  </si>
  <si>
    <t>VENTA DE DIVISAS CON TRANSFERENCIA DE FONDOS A SOLICITUD DE MINISTERIO DE EDUCACION SEGUN SOLICITUD 2214 REF: TRASPASO PARA ANA TERESA MORATO LOPEZ EQUIVALENTES 3.438,01 USD LIB. 00099021001 TGN-RECURSOS ORDINARIOS (3987)</t>
  </si>
  <si>
    <t>G04450560004</t>
  </si>
  <si>
    <t>VENTA DE DIVISAS CON TRANSFERENCIA DE FONDOS A SOLICITUD DE MINISTERIO DE EDUCACION SEGUN SOLICITUD 2252 REF: TRANSF. PARA LIZ FEDRA HUAYTA HERNANI EQUIVALENTES 3.438,27 USD LIB. 00099021001 TGN-RECURSOS ORDINARIOS (3987) POR DIFERENCIAL CAMBIARIO</t>
  </si>
  <si>
    <t>G04450560005</t>
  </si>
  <si>
    <t>VENTA DE DIVISAS CON TRANSFERENCIA DE FONDOS A SOLICITUD DE MINISTERIO DE EDUCACION SEGUN SOLICITUD 2252 REF: TRANSF. PARA LIZ FEDRA HUAYTA HERNANI EQUIVALENTES 3.438,27 USD LIB. 00099021001 TGN-RECURSOS ORDINARIOS (3987)</t>
  </si>
  <si>
    <t>G04450610001</t>
  </si>
  <si>
    <t>COBRO COSTOS DE PAPELERIA SEGUN TRANSFERENCIA DEL EXTERIOR POR ORDEN DE GAS TOTAL S.A. REF.: A CUENTA S/CONTRATO N 63 LIB. 00513062001 YPFB-OPERACIONES PLANTA DE SEPARACION DE LIQUIDOS RIO GRANDE</t>
  </si>
  <si>
    <t>G04450630001</t>
  </si>
  <si>
    <t>COBRO COSTOS DE PAPELERIA SEGUN TRANSFERENCIA DEL EXTERIOR POR ORDEN DE GAS CORONA S.A.E.C.A. REF.: ANTICIPO SEGUN CONTRARO YPFB DLG LIB. 00513062001 YPFB-OPERACIONES PLANTA DE SEPARACION DE LIQUIDOS RIO GRANDE</t>
  </si>
  <si>
    <t>G04450650001</t>
  </si>
  <si>
    <t>COBRO COSTOS DE PAPELERIA SEGUN TRANSFERENCIA DEL EXTERIOR POR ORDEN DE CONSULADO GENERAL DE BOLIVIA-PALMA DE MALLORCA ESPAÑA REF:GESTORIA CONSULAR LIB. 00010011102 MIN.RELACIONES EXTERIORES - GESTORIA CONSULAR LEY Nº 3108</t>
  </si>
  <si>
    <t>G04450690001</t>
  </si>
  <si>
    <t>COBRO COSTOS DE PAPELERIA POR REGULARIZACION DE TRANSFERENCIA DEL EXTERIOR POR ORDEN DE VICECONSULADO DEL ESTADO PLURINAL. - ARGENTINA LIB. 00010011102 MIN.RELACIONES EXTERIORES - GESTORIA CONSULAR LEY Nº 3108</t>
  </si>
  <si>
    <t>G04452460001</t>
  </si>
  <si>
    <t>COBRO COSTOS DE PAPELERIA POR REGULARIZACION DE TRANSFERENCIA DEL EXTERIOR POR ORDEN DE CONSULADO DE BOLIVIA EN CALAMA-CHILE REF:GESTORIA CONSULAR ABRIL 2017 LIB. 00010011102 MIN.RELACIONES EXTERIORES - GESTORIA CONSULAR LEY Nº 3108</t>
  </si>
  <si>
    <t>G04460350001</t>
  </si>
  <si>
    <t>COBRO COSTOS DE PAPELERIA SEGUN TRANSFERENCIA DEL EXTERIOR POR ORDEN DE YPFB CHACO S.A. REF.: PAGO ITF Y COMISIONES BANCARIAS LIB. 00513012007 YPFB - RECURSOS NACIONALIZACIÓN</t>
  </si>
  <si>
    <t>G04460400003</t>
  </si>
  <si>
    <t>PAGO PRÉSTAMO BID 755-SF-BO VCTO. 12-may-2017 POR CUENTA DE TGN , NTI. 009303 VALOR 12-may-2017 CAPITAL USD 63.031,08 INTERESES USD 10.084,97 CTA. 3987 CUENTA UNICA DEL TESORO-3987 LIB. 00099021001 REF.: COMISIONES BANCARIAS</t>
  </si>
  <si>
    <t>J03231160001</t>
  </si>
  <si>
    <t>De: 00099024113 Transferencia en cumplimiento al DS N0913 de 15/06/2011 y el Convenio Intergubernativo de Financiamiento UPRE-CIF-IG/402/2015, suscrito entre la UPRE y el GAM de Chipaya proyecto Construccion Casa de Gobierno Autonomo Municipal Nacion Indigena Originaria Uru Chipaya, correspondiente</t>
  </si>
  <si>
    <t>J03231210001</t>
  </si>
  <si>
    <t>De: 00035011105 Transferencia que permitira realizar la devolucion del importe depositado erroneamente por el Colegio del Sagrado Corazon Ciudad de Sucre (Dolly Mancilla Cabezas C.I. 1102834 Ch) a solicitud de la Direccion General de Asuntos Administrativos del Ministerio de Economia y Finanzas Publ</t>
  </si>
  <si>
    <t>G04470090002</t>
  </si>
  <si>
    <t>TRANSFERENCIA DEL EXTERIOR SEGUN SWIFT NO.6768 DE FECHA 15/05/2017 ORDENANTE: CONSULADO DE BOLIVIA EN CALAMA-CHILE REF:RECAUDACIONES ABRIL 2017 LIB. 00340012005 SEGIP - RECAUDACION EXTERIOR - CEDULAS DE IDENTIDAD</t>
  </si>
  <si>
    <t>G04470150002</t>
  </si>
  <si>
    <t>TRANSFERENCIA DEL EXTERIOR SEGUN SWIFT 06769 DE FECHA 15/05/2017 ORDENANTE: CONSUALDO DE BOLIVIA EN BILBAO REF.: GESTORIA CONSULAR LIB. 00010011102 MIN.RELACIONES EXTERIORES - GESTORIA CONSULAR LEY Nº 3108</t>
  </si>
  <si>
    <t>S08875920002</t>
  </si>
  <si>
    <t>||PAGO PRESTAMO BID 1020/SF-BO VCTO. 13-05-2017 POR CUENTA DEL BANCO DE DESARROLLO PRODUCTIVO SEGUN COD. LIQ. 009333 DE FECHA 12-05-2017, VALOR 15-05-2017 CAPITAL BS 1.346.605,83 INTERESES BS 587.201,99 LIBRETA 00099021001 TGN-RECURSOS ORDINARIOS-3987 - ALIVIO MDRI</t>
  </si>
  <si>
    <t>S08876610002</t>
  </si>
  <si>
    <t>'TRANSFERENCIA DE FONDOS DE DPTOS.DE ENCAJE LEGAL DEL SISTEMA FINANCIERO A DPTOS.CTES.DEL SECTOR PUBLICO S/G CITE' CA/FID/181/2017||DE LA FECHA (HRE-TSO-2543). "FIDEICOMISO: CONCLUSIÓN PROYECTO CONSTRUCCION PLANTA DE FUNDICIÓN AUSMELT VINTO". A SOLIC.MIN.MINERÍA Y METALURGIA,LIBR.N°00099021001 TGN,PAGO CUOTA 48 REEMB.AMORTIZ,Y COSTO CAP.;BUN</t>
  </si>
  <si>
    <t>G04470030007</t>
  </si>
  <si>
    <t>VENTA DE DIVISAS CON TRANSFERENCIA DE FONDOS A SOLICITUD DE MINISTERIO DE RELACIONES EXTERIORES SEGUN SOLICITUD 2273 REF: REMISION DE RECURSOS PARA EL PAGO DE GASTOS FUNERARIOS Y DE REPATRIACION A FAVOR DE LOS CONSULADOS DE BOLIVIA EN CACERES (2), SANTIAGO (2), CALAMA Y MILAN, S/G NOTAS INTERNAS VGI LIB. 00010011102 MIN.RELACIONES EXTERIORES - GESTORIA CONSULAR LEY Nº 3108</t>
  </si>
  <si>
    <t>G04470040004</t>
  </si>
  <si>
    <t>VENTA DE DIVISAS CON TRANSFERENCIA DE FONDOS A SOLICITUD DE EMPRESA PUBLICA PRODUCTIVA CARTONES DE BOLIVIA-CARTONBOL SEGUN SOLICITUD 2275 REF: POR EL PAGO A SHENZHEN HONGBANG PACKAGING PRODUCTION CO. LTD. POR COMPRA DE MUESTRAS COMERCIALES BAG IN BOX SEGUN PROFORMA INVOICE FOR BIB CONTRACT HB2017050 LIB. 00576012001 CARTONBOL</t>
  </si>
  <si>
    <t>G04470050004</t>
  </si>
  <si>
    <t>VENTA DE DIVISAS CON TRANSFERENCIA DE FONDOS A SOLICITUD DE MINISTERIO DE RELACIONES EXTERIORES SEGUN SOLICITUD 2274 REF: REMESA ADICIONAL PARA LA COMPRA DE ACTIVOS FIJOS A FAVOR DE LA EMBAJADA DE BOLIVIA, SEGUN DETALLE ADJUNTO, S/G INFORME TECNICO GM-DGAA-UFI-CF-IN-59/2017 LIB. 00099021001 TGN-RECURSOS ORDINARIOS (3987)</t>
  </si>
  <si>
    <t>G04470060004</t>
  </si>
  <si>
    <t>VENTA DE DIVISAS CON TRANSFERENCIA DE FONDOS A SOLICITUD DE BOLIVIA TV SEGUN SOLICITUD 2276 REF: LEKNES ENTERPRISE S.RL.:PAGO SERVICIO DE TRANSMISION DESDE LA HAYA HOLANDA- ENTREGA DE REPLICA DE LA DEMANDA MARITIMA SEGUN INFORME CITE: CONTAB-PAGO 262/2017, ORDEN DE SERVICIO 001/2017 Y FACT. ADJ. LIB. 00526012001 BOLIVIA TV - RECAUDACIONES</t>
  </si>
  <si>
    <t>G04470070038</t>
  </si>
  <si>
    <t>VENTA DE DIVISAS CON TRANSFERENCIA DE FONDOS A SOLICITUD DE MINISTERIO DE RELACIONES EXTERIORES SEGUN SOLICITUD 2293 REF: REMISION DE RECURSOS PARA EL PROGRAMA DE APOYO D.S. 1853- CONSULADOS Y BRIGRADAS MOVILES, A FAVOR DEL SERVICIO EXTERIOR DIPLOMATICO Y CONSULAR, S/G GM-DGAA-UFI-PRP-IN-23/2017, CO LIB. 00099021001 TGN-RECURSOS ORDINARIOS (3987)</t>
  </si>
  <si>
    <t>G04470080004</t>
  </si>
  <si>
    <t>VENTA DE DIVISAS A SOLICITUD DE YACIMIENTOS PETROLIFEROS FISCALES BOLIVIANOS SEGUN SOLICITUD 2298 REF: PAGO A PLUSPETROL BOLIVIA POR RETRIBUCIONES AL TITULAR MERCADO INTERNO CONTRATOS DE OPERACION MES DICIEMBRE DE 2016 LIB. 00513012007 YPFB - RECURSOS NACIONALIZACIÓN</t>
  </si>
  <si>
    <t>G04470100001</t>
  </si>
  <si>
    <t>COBRO COSTOS DE PAPELERIA SEGUN TRANSFERENCIA DEL EXTERIOR POR ORDEN DE CONSULADO DE BOLIVIA EN CALAMA-CHILE REF:RECAUDACIONES ABRIL 2017 LIB. 00340012003 RECAUDACION EXTRANJERIA - C.I. -L.C.</t>
  </si>
  <si>
    <t>G04470110004</t>
  </si>
  <si>
    <t>VENTA DE DIVISAS A SOLICITUD DE YACIMIENTOS PETROLIFEROS FISCALES BOLIVIANOS SEGUN SOLICITUD 2297 REF: PAGO A PLUSPETROL BOLIVIA POR RETRIBUCIONES AL TITULAR MERCADO INTERNO CONTRATOS DE OPERACION MES DICIEMBRE DE 2016 LIB. 00513012007 YPFB - RECURSOS NACIONALIZACIÓN</t>
  </si>
  <si>
    <t>G04470160001</t>
  </si>
  <si>
    <t>COBRO COSTOS DE PAPELERIA SEGUN TRANSFERENCIA DEL EXTERIOR POR ORDEN DE CONSUALDO DE BOLIVIA EN BILBAO REF.: GESTORIA CONSULAR LIB. 00010011102 MIN.RELACIONES EXTERIORES - GESTORIA CONSULAR LEY Nº 3108</t>
  </si>
  <si>
    <t>G04471330003</t>
  </si>
  <si>
    <t>PAGO PRÉSTAMO BID 548-SF-BO VCTO. 15-may-2017 POR CUENTA DE TGN , NTI. 009281 VALOR 15-may-2017 CAPITAL USD 66.666,67 INTERESES USD 2.666,67 CTA. 3987 CUENTA UNICA DEL TESORO-3987 LIB. 00099021001 REF.: COMISIONES BANCARIAS</t>
  </si>
  <si>
    <t>G04471350003</t>
  </si>
  <si>
    <t>PAGO A BID PRÉSTAMO 1020-SF-BO VCTO. 13-may-2017 POR CUENTA DE TGN , NTI. 009324 VALOR 12-may-2017 CAPITAL USD 40.478,11 INTERESES USD 17.650,92 CTA. 3987 CUENTA UNICA DEL TESORO-3987 LIB. 00099021001 REF.: COMISIONES BANCARIAS</t>
  </si>
  <si>
    <t>G04473470001</t>
  </si>
  <si>
    <t>COBRO COSTOS DE PAPELERIA SEGUN TRANSFERENCIA DEL EXTERIOR POR ORDEN DE PETROBRAS S.A. LIB. 00513012007 YPFB - RECURSOS NACIONALIZACIÓN</t>
  </si>
  <si>
    <t>G04474460003</t>
  </si>
  <si>
    <t>PAGO A FIDA PRÉSTAMO 540-BO VCTO. 15-may-2017 POR CUENTA DE TGN , NTI. 009338 VALOR 15-may-2017 CAPITAL USD 176.962,32 INTERESES USD 31.188,63 CTA. 3987 CUENTA UNICA DEL TESORO-3987 LIB. 00099021001 REF.: COMISIONES BANCARIAS</t>
  </si>
  <si>
    <t>G04474470003</t>
  </si>
  <si>
    <t>PAGO A FIDA PRÉSTAMO 714-BO VCTO. 15-may-2017 POR CUENTA DE TGN , NTI. 009339 VALOR 15-may-2017 CAPITAL USD 109.236,00 INTERESES USD 24.571,26 CTA. 3987 CUENTA UNICA DEL TESORO-3987 LIB. 00099021001 REF.: COMISIONES BANCARIAS</t>
  </si>
  <si>
    <t>G04474480003</t>
  </si>
  <si>
    <t>PAGO A FIDA PRÉSTAMO 354-BO VCTO. 15-may-2017 POR CUENTA DE TGN , NTI. 009337 VALOR 15-may-2017 CAPITAL USD 121.538,70 INTERESES USD 15.496,19 CTA. 3987 CUENTA UNICA DEL TESORO-3987 LIB. 00099021001 REF.: COMISIONES BANCARIAS</t>
  </si>
  <si>
    <t>G04474490003</t>
  </si>
  <si>
    <t>PAGO A FIDA PRÉSTAMO I-858-BO VCTO. 15-may-2017 POR CUENTA DE TGN , NTI. 009432 VALOR 15-may-2017 INTERESES USD 41.895,00 CTA. 3987 CUENTA UNICA DEL TESORO-3987 LIB. 00099021001 REF.: COMISIONES BANCARIAS</t>
  </si>
  <si>
    <t>G04474500003</t>
  </si>
  <si>
    <t>PAGO A FIDA PRÉSTAMO 445-BO VCTO. 15-may-2017 POR CUENTA DE TGN , NTI. 009342 VALOR 15-may-2017 CAPITAL USD 126.190,79 INTERESES USD 18.928,78 CTA. 3987 CUENTA UNICA DEL TESORO-3987 LIB. 00099021001 REF.: COMISIONES BANCARIAS</t>
  </si>
  <si>
    <t>G04474510003</t>
  </si>
  <si>
    <t>PAGO A FIDA PRÉSTAMO 373-BO VCTO. 15-may-2017 POR CUENTA DE TGN , NTI. 009344 VALOR 15-may-2017 CAPITAL USD 86.187,20 INTERESES USD 11.634,37 CTA. 3987 CUENTA UNICA DEL TESORO-3987 LIB. 00099021001 REF.: COMISIONES BANCARIAS</t>
  </si>
  <si>
    <t>G04474520003</t>
  </si>
  <si>
    <t>PAGO A FIDA PRÉSTAMO 800-BO VCTO. 15-may-2017 POR CUENTA DE TGN , NTI. 009441 VALOR 15-may-2017 INTERESES USD 23.980,28 CTA. 3987 CUENTA UNICA DEL TESORO-3987 LIB. 00099021001 REF.: COMISIONES BANCARIAS</t>
  </si>
  <si>
    <t>G04474530003</t>
  </si>
  <si>
    <t>PAGO A FIDA PRÉSTAMO 2000000784 VCTO. 15-may-2017 POR CUENTA DE TGN , NTI. 009442 VALOR 15-may-2017 INTERESES USD 822,45 CTA. 3987 CUENTA UNICA DEL TESORO-3987 LIB. 00099021001 REF.: COMISIONES BANCARIAS</t>
  </si>
  <si>
    <t>S08875870001</t>
  </si>
  <si>
    <t>||COBRO REEMBOLSO GASTOS DE COMUNICACION REF.: PAGO PRESTAMO BID 1020/SF-BO VCTO. 13-05-2017 DEL BANCO DE DESARROLLO PRODUCTIVO POR CUENTA DEL TGN LIBRETA 00099021001 TGN-RECURSOS ORDINARIOS-3987 REF.: COMISIONES BANCARIAS</t>
  </si>
  <si>
    <t>S08876130003</t>
  </si>
  <si>
    <t>||TRANSFERENCIA DE FONDOS S/G. MENSAJES SWIFT NROS. 06772 Y 06764 DE LA FECHA (SECTOR PUBLICO). DEBITO DE LA LIBRETA 00117012001 DGAC, REPOSICION UTILES DE ESCRITORIO.</t>
  </si>
  <si>
    <t>S08876720003</t>
  </si>
  <si>
    <t>||TRANSFERENCIA DE FONDOS S/G. MENSAJE SWIFT NRO. 06827 DE LA FECHA (SECTOR PUBLICO). DEBITO DE LA LIBRETA 00117012001 DGAC, REPOSICION UTILES DE ESCRITORIO.</t>
  </si>
  <si>
    <t>S08876730003</t>
  </si>
  <si>
    <t>||TRANSFERENCIA DE FONDOS S/G. MENSAJES SWIFT NROS. 06826 Y 06823 DE LA FECHA (SECTOR PUBLICO). DEBITO DE LA LIBRETA 00119012001 ADSIB, REPOSICION UTILES DE ESCRITORIO.</t>
  </si>
  <si>
    <t>G04461970004</t>
  </si>
  <si>
    <t>VENTA DE DIVISAS CON TRANSFERENCIA DE FONDOS A SOLICITUD DE MINISTERIO DE EDUCACION SEGUN SOLICITUD 2247 REF: TRANSF. PARA ERNESTO FERNANDEZ PORTUGAL EQUIVALENTES 2.603,79 USD LIB. 00099021001 TGN-RECURSOS ORDINARIOS (3987) POR DIFERENCIAL CAMBIARIO</t>
  </si>
  <si>
    <t>G04461970005</t>
  </si>
  <si>
    <t>VENTA DE DIVISAS CON TRANSFERENCIA DE FONDOS A SOLICITUD DE MINISTERIO DE EDUCACION SEGUN SOLICITUD 2247 REF: TRANSF. PARA ERNESTO FERNANDEZ PORTUGAL EQUIVALENTES 2.603,79 USD LIB. 00099021001 TGN-RECURSOS ORDINARIOS (3987)</t>
  </si>
  <si>
    <t>G04461980004</t>
  </si>
  <si>
    <t>VENTA DE DIVISAS CON TRANSFERENCIA DE FONDOS A SOLICITUD DE MINISTERIO DE EDUCACION SEGUN SOLICITUD 2246 REF: TRANSF. PARA FABIANA BELMONTE RADA EQUIVALENTES 2.603,79 USD LIB. 00099021001 TGN-RECURSOS ORDINARIOS (3987) POR DIFERENCIAL CAMBIARIO</t>
  </si>
  <si>
    <t>G04461980005</t>
  </si>
  <si>
    <t>VENTA DE DIVISAS CON TRANSFERENCIA DE FONDOS A SOLICITUD DE MINISTERIO DE EDUCACION SEGUN SOLICITUD 2246 REF: TRANSF. PARA FABIANA BELMONTE RADA EQUIVALENTES 2.603,79 USD LIB. 00099021001 TGN-RECURSOS ORDINARIOS (3987)</t>
  </si>
  <si>
    <t>G04461990004</t>
  </si>
  <si>
    <t>VENTA DE DIVISAS CON TRANSFERENCIA DE FONDOS A SOLICITUD DE MINISTERIO DE EDUCACION SEGUN SOLICITUD 2245 REF: TRANSF. PARA FANNY RAMOS QUISPE EQUIVALENTES 2.603,79 USD LIB. 00099021001 TGN-RECURSOS ORDINARIOS (3987) POR DIFERENCIAL CAMBIARIO</t>
  </si>
  <si>
    <t>G04461990005</t>
  </si>
  <si>
    <t>VENTA DE DIVISAS CON TRANSFERENCIA DE FONDOS A SOLICITUD DE MINISTERIO DE EDUCACION SEGUN SOLICITUD 2245 REF: TRANSF. PARA FANNY RAMOS QUISPE EQUIVALENTES 2.603,79 USD LIB. 00099021001 TGN-RECURSOS ORDINARIOS (3987)</t>
  </si>
  <si>
    <t>G04462000004</t>
  </si>
  <si>
    <t>VENTA DE DIVISAS CON TRANSFERENCIA DE FONDOS A SOLICITUD DE MINISTERIO DE EDUCACION SEGUN SOLICITUD 2250 REF: TRANSF. PARA ALAN MATTOS GUTIERREZ EQUIVALENTES 2.603,79 USD LIB. 00099021001 TGN-RECURSOS ORDINARIOS (3987) POR DIFERENCIAL CAMBIARIO</t>
  </si>
  <si>
    <t>G04462000005</t>
  </si>
  <si>
    <t>VENTA DE DIVISAS CON TRANSFERENCIA DE FONDOS A SOLICITUD DE MINISTERIO DE EDUCACION SEGUN SOLICITUD 2250 REF: TRANSF. PARA ALAN MATTOS GUTIERREZ EQUIVALENTES 2.603,79 USD LIB. 00099021001 TGN-RECURSOS ORDINARIOS (3987)</t>
  </si>
  <si>
    <t>G04462010004</t>
  </si>
  <si>
    <t>VENTA DE DIVISAS CON TRANSFERENCIA DE FONDOS A SOLICITUD DE MINISTERIO DE EDUCACION SEGUN SOLICITUD 2251 REF: TRANSF. PARA ELDER NINAHUANCA TERAN EQUIVALENTES 2.603,79 USD LIB. 00099021001 TGN-RECURSOS ORDINARIOS (3987) POR DIFERENCIAL CAMBIARIO</t>
  </si>
  <si>
    <t>G04462010005</t>
  </si>
  <si>
    <t>VENTA DE DIVISAS CON TRANSFERENCIA DE FONDOS A SOLICITUD DE MINISTERIO DE EDUCACION SEGUN SOLICITUD 2251 REF: TRANSF. PARA ELDER NINAHUANCA TERAN EQUIVALENTES 2.603,79 USD LIB. 00099021001 TGN-RECURSOS ORDINARIOS (3987)</t>
  </si>
  <si>
    <t>G04462020004</t>
  </si>
  <si>
    <t>VENTA DE DIVISAS CON TRANSFERENCIA DE FONDOS A SOLICITUD DE DIRECCION ESTRATEGICA DE REIVINDICACION MARITIMA DIREMAR SEGUN SOLICITUD 2244 REF: PAGO AL DR. PAYAM AKHAVAN, POR EL SERVICIO DE ASESORAMIENTO EN DERECHO INTERNACIONAL PUBLICO, S/G CONTRATO CDP-I NRO 001/2017, SOL. DE PAGO MEDIANTE NOTA INT LIB. 00099021001 TGN-RECURSOS ORDINARIOS (3987) POR DIFERENCIAL CAMBIARIO</t>
  </si>
  <si>
    <t>G04462020005</t>
  </si>
  <si>
    <t>VENTA DE DIVISAS CON TRANSFERENCIA DE FONDOS A SOLICITUD DE DIRECCION ESTRATEGICA DE REIVINDICACION MARITIMA DIREMAR SEGUN SOLICITUD 2244 REF: PAGO AL DR. PAYAM AKHAVAN, POR EL SERVICIO DE ASESORAMIENTO EN DERECHO INTERNACIONAL PUBLICO, S/G CONTRATO CDP-I NRO 001/2017, SOL. DE PAGO MEDIANTE NOTA INT LIB. 00099021001 TGN-RECURSOS ORDINARIOS (3987)</t>
  </si>
  <si>
    <t>G04462090004</t>
  </si>
  <si>
    <t>VENTA DE DIVISAS CON TRANSFERENCIA DE FONDOS A SOLICITUD DE MINISTERIO DE EDUCACION SEGUN SOLICITUD 2224 REF: TRASPASO PARA LUZ NATALIA MERCADO CALLAU EQUIVALENTES 4.510,20 USD LIB. 00099021001 TGN-RECURSOS ORDINARIOS (3987) POR DIFERENCIAL CAMBIARIO</t>
  </si>
  <si>
    <t>G04462090005</t>
  </si>
  <si>
    <t>VENTA DE DIVISAS CON TRANSFERENCIA DE FONDOS A SOLICITUD DE MINISTERIO DE EDUCACION SEGUN SOLICITUD 2224 REF: TRASPASO PARA LUZ NATALIA MERCADO CALLAU EQUIVALENTES 4.510,20 USD LIB. 00099021001 TGN-RECURSOS ORDINARIOS (3987)</t>
  </si>
  <si>
    <t>G04463880003</t>
  </si>
  <si>
    <t>PAGO A OPEP PRÉSTAMO 911-P VCTO. 15-may-2017 POR CUENTA DE TGN , NTI. 009254 VALOR 15-may-2017 CAPITAL USD 186.660,00 INTERESES USD 41.069,20 CTA. 3987 CUENTA UNICA DEL TESORO-3987 LIB. 00099021001 REF.: COMISIONES BANCARIAS</t>
  </si>
  <si>
    <t>G04463890003</t>
  </si>
  <si>
    <t>PAGO A BID PRÉSTAMO 3667/BL-BO VCTO. 15-may-2017 POR CUENTA DE TGN , NTI. 009280 VALOR 15-may-2017 INTERESES USD 1.184.928,55 CTA. 3987 CUENTA UNICA DEL TESORO-3987 LIB. 00099021001 REF.: COMISIONES BANCARIAS</t>
  </si>
  <si>
    <t>G04463900003</t>
  </si>
  <si>
    <t>PAGO A BID PRÉSTAMO 3667/BL-BO VCTO. 15-may-2017 POR CUENTA DE TGN , NTI. 009284 VALOR 15-may-2017 INTERESES USD 16.724,43 CTA. 3987 CUENTA UNICA DEL TESORO-3987 LIB. 00099021001 REF.: COMISIONES BANCARIAS</t>
  </si>
  <si>
    <t>G04463910003</t>
  </si>
  <si>
    <t>PAGO A BID PRÉSTAMO 1940/BL-BO VCTO. 15-may-2017 POR CUENTA DE TGN , NTI. 009377 VALOR 15-may-2017 CAPITAL USD 305.942,33 INTERESES USD 164.043,64 CTA. 3987 CUENTA UNICA DEL TESORO-3987 LIB. 00099021001 REF.: COMISIONES BANCARIAS</t>
  </si>
  <si>
    <t>G04463920003</t>
  </si>
  <si>
    <t>PAGO A BID PRÉSTAMO 1940/BL-BO VCTO. 15-may-2017 POR CUENTA DE TGN , NTI. 009309 VALOR 15-may-2017 INTERESES USD 7.788,56 CTA. 3987 CUENTA UNICA DEL TESORO-3987 LIB. 00099021001 REF.: COMISIONES BANCARIAS</t>
  </si>
  <si>
    <t>G04463930003</t>
  </si>
  <si>
    <t>PAGO A BID PRÉSTAMO 3666/BL-BO VCTO. 15-may-2017 POR CUENTA DE TGN , NTI. 009331 VALOR 15-may-2017 INTERESES USD 1.552.808,27 CTA. 3987 CUENTA UNICA DEL TESORO-3987 LIB. 00099021001 REF.: COMISIONES BANCARIAS</t>
  </si>
  <si>
    <t>G04463940003</t>
  </si>
  <si>
    <t>PAGO A BID PRÉSTAMO 3666/BL-BO VCTO. 15-may-2017 POR CUENTA DE TGN , NTI. 009311 VALOR 15-may-2017 INTERESES USD 18.582,69 CTA. 3987 CUENTA UNICA DEL TESORO-3987 LIB. 00099021001 REF.: COMISIONES BANCARIAS</t>
  </si>
  <si>
    <t>G04464000003</t>
  </si>
  <si>
    <t>PAGO A CAF PRÉSTAMO CFA007372 VCTO. 15-may-2017 POR CUENTA DE TGN , NTI. 009414 VALOR 15-may-2017 CAPITAL USD 2.884.615,38 INTERESES USD 748.076,88 CTA. 3987 CUENTA UNICA DEL TESORO-3987 LIB. 00099021001 REF.: COMISIONES BANCARIAS</t>
  </si>
  <si>
    <t>G04464010003</t>
  </si>
  <si>
    <t>PAGO A BID PRÉSTAMO 2828/BL-BO VCTO. 15-may-2017 POR CUENTA DE TGN , NTI. 009278 VALOR 15-may-2017 INTERESES USD 192.070,33 COMISIONES USD 50.160,58 CTA. 3987 CUENTA UNICA DEL TESORO-3987 LIB. 00099021001 REF.: COMISIONES BANCARIAS</t>
  </si>
  <si>
    <t>G04464020003</t>
  </si>
  <si>
    <t>PAGO A BID PRÉSTAMO 2828/BL-BO VCTO. 15-may-2017 POR CUENTA DE TGN , NTI. 009294 VALOR 15-may-2017 INTERESES USD 3.640,69 CTA. 3987 CUENTA UNICA DEL TESORO-3987 LIB. 00099021001 REF.: COMISIONES BANCARIAS</t>
  </si>
  <si>
    <t>G04464150004</t>
  </si>
  <si>
    <t>VENTA DE DIVISAS A SOLICITUD DE MINISTERIO DE LA PRESIDENCIA SEGUN SOLICITUD 2277 REF: DIVISAS USD 5,000.- PARA EL VIAJE AL EXTERIOR QUE REALIZARA EL SR. PRESIDENTE DEL ESTADO PLURINACIONAL Y COMITIVA A LA REPUBLICA DEL ECUADOR. LOS FONDOS SERAN ENTREGADOS A OMAR ROBERTO CARY . LIB. 00099021001 TGN-RECURSOS ORDINARIOS (3987)</t>
  </si>
  <si>
    <t>G04469910004</t>
  </si>
  <si>
    <t>VENTA DE DIVISAS CON TRANSFERENCIA DE FONDOS A SOLICITUD DE MINISTERIO DE EDUCACION SEGUN SOLICITUD 2268 REF: TRASPASO PARA TATIANA MIJAELA BLANCO QUIROGA LIB. 00099021001 TGN-RECURSOS ORDINARIOS (3987)</t>
  </si>
  <si>
    <t>G04469970004</t>
  </si>
  <si>
    <t>VENTA DE DIVISAS CON TRANSFERENCIA DE FONDOS A SOLICITUD DE MINISTERIO DE EDUCACION SEGUN SOLICITUD 2284 REF: TRASPASO PARA MARLIZ ARTEAGA GOMEZ GARCIA LIB. 00099021001 TGN-RECURSOS ORDINARIOS (3987)</t>
  </si>
  <si>
    <t>G04470020004</t>
  </si>
  <si>
    <t>VENTA DE DIVISAS CON TRANSFERENCIA DE FONDOS A SOLICITUD DE DIRECCION ESTRATEGICA DE REIVINDICACION MARITIMA DIREMAR SEGUN SOLICITUD 2270 REF: PAGO AL CONSULTOR MOHAMMED BEDJAOUI, POR EL SERVICIO DE ASESORAMIENTO EN DERECHO INTERNACIONAL PUBLICO, S/G CONTRATO: CDP-I NRO. 007/2017 Y DOC ADJ. LIB. 00099021001 TGN-RECURSOS ORDINARIOS (3987)</t>
  </si>
  <si>
    <t>G04479290002</t>
  </si>
  <si>
    <t>TRANSFERENCIA DEL EXTERIOR SEGUN SWIFT NO.6905 DE FECHA 16/05/2017 ORDENANTE: CONSULADO GENERAL DE BOLIVIA-BARCELONA ESPAÑA REF:GESTORIA CONSULAR LIB. 00010011102 MIN.RELACIONES EXTERIORES - GESTORIA CONSULAR LEY Nº 3108</t>
  </si>
  <si>
    <t>G04479310002</t>
  </si>
  <si>
    <t>TRANSFERENCIA DEL EXTERIOR SEGUN SWIFT 06904 DE FECHA 16/05/2017 ORDENANTE: EMBAJADA DEL ESTADO PLURINACIONAL DE BOLIVIA VIENA-AUSTRIA REF.: GESTORIA CONSULAR DE MARZO-ABRIL 2017 LIB. 00010011102 MIN.RELACIONES EXTERIORES - GESTORIA CONSULAR LEY Nº 3108</t>
  </si>
  <si>
    <t>G04483630002</t>
  </si>
  <si>
    <t>TRANSFERENCIA DEL EXTERIOR SEGUN SWIFT NO.6943 DE FECHA 16/05/2017 ORDENANTE: EMBAJADA DE BOLIVIA (MEXICO) REF.: ABRIL 2017 LIB. 00010011102 MIN.RELACIONES EXTERIORES - GESTORIA CONSULAR LEY Nº 3108</t>
  </si>
  <si>
    <t>G04483760002</t>
  </si>
  <si>
    <t>TRANSFERENCIA DEL EXTERIOR SEGUN SWIFT NO.6941 DE FECHA 16/05/2017 ORDENANTE: CONSULADO DE BOLIVIA EN MADRID ESPAÑA REF:GESTORIA CONSULAR LIB. 00010011102 MIN.RELACIONES EXTERIORES - GESTORIA CONSULAR LEY Nº 3108</t>
  </si>
  <si>
    <t>G04483800002</t>
  </si>
  <si>
    <t>TRANSFERENCIA DEL EXTERIOR SEGUN SWIFT 06939 DE FECHA 16/05/2017 ORDENANTE: CONSULADO DE BOLIVIA EN MADRID REF.: RECAUDACION EXTERIOR - CEDULAS DE IDENTIDAD LIB. 00340012005 SEGIP - RECAUDACION EXTERIOR - CEDULAS DE IDENTIDAD</t>
  </si>
  <si>
    <t>G04483820002</t>
  </si>
  <si>
    <t>TRANSFERENCIA DEL EXTERIOR SEGUN SWIFT 06940 DE FECHA 16/05/2017 ORDENANTE: CONSULADO DE BOLIVIA EN MADRID REF.: RECAUDACION EXTERIOR-LICENCIAS DE CONDUCIR LIB. 00340012005 SEGIP - RECAUDACION EXTERIOR - CEDULAS DE IDENTIDAD</t>
  </si>
  <si>
    <t>G04485110002</t>
  </si>
  <si>
    <t>TRANSFERENCIA DEL EXTERIOR SEGUN SWIFT NO.6978 DE FECHA 16/05/2017 ORDENANTE: CONSULADO GENERAL DE BOLIVIA EN WASHINGTON REF:RECAUDACIONES LIB. 00340012005 SEGIP - RECAUDACION EXTERIOR - CEDULAS DE IDENTIDAD</t>
  </si>
  <si>
    <t>S08876900002</t>
  </si>
  <si>
    <t>'TRANSFERENCIA DE FONDOS DE DPTOS.DE ENCAJE LEGAL DEL SISTEMA FINANCIERO A DPTOS.CTES.DEL SECTOR PUBLICO S/G CITE' CA/FID.VIV 0188/2017||DE LA FECHA (HRE-TSO-2546) ABONO A LA LIBRETA N° 03420102001, GASTOS DE FUNCIONAMIENTO DE LA AGENCIA ESTATAL DE VIVIENDA; BUN.</t>
  </si>
  <si>
    <t>J03232250001</t>
  </si>
  <si>
    <t>De: 00099024113 Transferencia en cumplimiento al DS N0913 de 15/06/2011 y el Convenio Intergubernativo de Financiamiento UPRE-CIF-IG 501/2015, suscrito entre la UPRE y el GAD de Tarija proyecto Construccion Puente Vehicular Tolomosa Oeste, correspondiente al pago de la planilla N 3, segun la UPRE.</t>
  </si>
  <si>
    <t>J03232260001</t>
  </si>
  <si>
    <t>De: 00099024113 Transferencia en cumplimiento al DS N0913 de 15/06/2011 y el Convenio Intergubernativo de Financiamiento UPRE-CIF-IG 501/2015, suscrito entre la UPRE y el GAD de Tarija proyecto Construccion Puente Vehicular Tolomosa Oeste, correspondiente al pago de la planilla N 4, segun la UPRE.</t>
  </si>
  <si>
    <t>J03232270001</t>
  </si>
  <si>
    <t>De: 00099024113 Transferencia en cumplimiento al DS N0913 de 15/06/2011 y el Convenio Intergubernativo de Financiamiento UPRE-CIF-IG 501/2015, suscrito entre la UPRE y el GAD de Tarija proyecto Construccion Puente Vehicular Tolomosa Oeste, correspondiente al pago de la planilla N 5, segun la UPRE.</t>
  </si>
  <si>
    <t>J03232280001</t>
  </si>
  <si>
    <t>De: 00099024113 Transferencia en cumplimiento al DS N0913 de 15/06/2011 y el Convenio Intergubernativo de Financiamiento UPRE-CIF-IG/209/2016, suscrito entre la UPRE y el GAM Cajuata, Proyecto Construccion Tinglado Polifuncional Educativa Cheka - Cajuata, correspondiente al pago de la planilla N2 de</t>
  </si>
  <si>
    <t>J03232290001</t>
  </si>
  <si>
    <t>De: 00099024113 Transferencia en cumplimiento al DS N0913 de 15/06/2011 y el Convenio Intergubernativo de Financiamiento UPRE-CIF-IG 429/2016, suscrito entre la UPRE y el GAM Cajuata, Proyecto Construccion Unidad Educativa Asociada Canamina, correspondiente al pago de la planilla N2, segun la UPRE.</t>
  </si>
  <si>
    <t>J03232300001</t>
  </si>
  <si>
    <t>De: 00099024113 Transferencia en cumplimiento al DS N0913 de 15/06/2011 y el Convenio Intergubernativo de Financiamiento UPRE-CIF-IG 034/2017, suscrito entre la UPRE y el GAM de Punata proyecto Construccion Graderias Oeste, Norte y Sud Estadium Municipal Punata, correspondiente al primer desembolso</t>
  </si>
  <si>
    <t>J03232310001</t>
  </si>
  <si>
    <t>De: 00099024113 Transferencia en cumplimiento al DS N0913 de 15/06/2011 y el Convenio Intergubernativo de Financiamiento UPRE-CIF-IG 074/2017, suscrito entre la UPRE y el GAM de El Puente proyecto Construccion Terminal Iscayachi, correspondiente al primer desembolso equivalente al 20% del monto a fi</t>
  </si>
  <si>
    <t>J03232320001</t>
  </si>
  <si>
    <t>De: 00099024113 Transferencia en cumplimiento al DS N0913 de 15/06/2011 y el Convenio Intergubernativo de Financiamiento UPRE-CIF-IG 073/2017, suscrito entre la UPRE y el GAM de El Puente proyecto Construccion Terminal El Puente, correspondiente al primer desembolso equivalente al 20% del monto a fi</t>
  </si>
  <si>
    <t>J03232330001</t>
  </si>
  <si>
    <t>De: 00099024113 Transferencia en cumplimiento al DS N0913 de 15/06/2011 y el Convenio Intergubernativo de Financiamiento UPRE-CIF-IG 024/2017, suscrito entre la UPRE y el GAM Uyuni, Proyecto Construccion Coliseo Cerrado Rio Mulato, correspondiente al pago del 20% de anticipo del monto financiado, se</t>
  </si>
  <si>
    <t>J03232340001</t>
  </si>
  <si>
    <t>De: 00099024113 Transferencia en cumplimiento al DS N0913 de 15/06/2011 y el Convenio Intergubernativo de Financiamiento UPRE-CIF-IG 025/2017, suscrito entre la UPRE y el GAM Uyuni, Proyecto Construccion Coliseo Cerrado Comunidad Huancarani A, correspondiente al pago del 20% de anticipo del monto fi</t>
  </si>
  <si>
    <t>J03232350001</t>
  </si>
  <si>
    <t>De: 00099024113 Transferencia en cumplimiento al DS N0913 de 15/06/2011 y el Convenio Intergubernativo de Financiamiento UPRE-CIF-IG/105/2015, suscrito entre la UPRE y el GAM de Tacobamba proyecto Construccion Internado Unidad Educativa Chalviri, correspondiente al pago de la planilla N 2, segun la</t>
  </si>
  <si>
    <t>J03232360001</t>
  </si>
  <si>
    <t>De: 00099024113 Transferencia en cumplimiento al DS N0913 de 15/06/2011 y el Convenio Intergubernativo de Financiamiento UPRE-CIF-IG 401/2016, suscrito entre la UPRE y el GAM de Villa Zudanez proyecto Construccion Escuela Nacional de Salud Subsede Zudanez, correspondiente al pago de la planilla N 6,</t>
  </si>
  <si>
    <t>J03232370001</t>
  </si>
  <si>
    <t>De: 00099024113 Transferencia en cumplimiento al DS N0913 de 15/06/2011 y el Convenio Intergubernativo de Financiamiento UPRE-CIF-IG 401/2016, suscrito entre la UPRE y el GAM de Villa Zudanez proyecto Construccion Escuela Nacional de Salud Subsede Zudanez, correspondiente al pago de la planilla N 5,</t>
  </si>
  <si>
    <t>J03232380001</t>
  </si>
  <si>
    <t>De: 00099024113 Transferencia en cumplimiento al DS N0913 de 15/06/2011 y el Convenio Intergubernativo de Financiamiento UPRE-CIF-IG/382/2016, suscrito entre la UPRE y el GAM de El Choro proyecto Const. Coliseo Cerrado San Pedro de Challacollo, correspondiente al pago de la planilla N 2, segun la UP</t>
  </si>
  <si>
    <t>J03232390001</t>
  </si>
  <si>
    <t>De: 00099021001 Transferencia a requerimiento de la Empresa Misicuni con nota CITE: EM.GG.320/2017, para el pago de la Planilla N 28 del paquete N 1 de la Presa, Vertedero y Obras Subterraneas de la Contruccion de la Presa, Obras Anexas y Complementarias (Misicuni II) del Proyecto Multiple Misicuni.</t>
  </si>
  <si>
    <t>J03232400001</t>
  </si>
  <si>
    <t>De: 00660012005 Transferencia efectuada en virtud a las notas CITE: UNID./NAL./FINANZAS/DAF/OJ N 0070/2017 y MEFP/VPCF/DGCF/UCCF N 476/2017 del Organo Judicial y la DGCF respectivamente, por concepto de devolucion de depositos erroneos.</t>
  </si>
  <si>
    <t>S08877120003</t>
  </si>
  <si>
    <t>||TRANSFERENCIA DE FONDOS S/G. MENSAJE SWIFT NRO. 06899 DE LA FECHA. (SECTOR PUBLICO). DEBITO DE LA LIBRETA 00117012001 DGAC, REPOSICION UTILES DE ESCRITORIO.</t>
  </si>
  <si>
    <t>S08877130003</t>
  </si>
  <si>
    <t>||TRANSFERENCIA DE FONDOS S/G. MENSAJE SWIFT NRO. 06901 Y CORREO ELECTRONICO DE LA DIRECCION GENERAL DE AERONAUTICA CIVIL DE LA FECHA (SECTOR PUBLICO). DEBITO DE LA LIBRETA 00117012001 DGAC, REPOSICION UTILES DE ESCRITORIO.</t>
  </si>
  <si>
    <t>S08877620001</t>
  </si>
  <si>
    <t>||COBRO DE UTILES DE ESCRITORIO POR TRANSFERENCIA RECIBIDA DEL EXTERIOR REGULARIZACION DE NUESTRO COMPROBANTE N° S 0887671 DE FECHA 15-05-2017 S/G NOTA DE LA ADMINISTRADORA BOLIVIANA DE CARRETERAS ABC/GNAF/SAF/ATE/2017-1283 DE FECHA 16/05/2017. REF.: SWIFT N°06813-06809 DE FECHA 15-05-2017. LIBRETA N°00291012002 ABC-RECURSOS PROPIOS</t>
  </si>
  <si>
    <t>G04475540004</t>
  </si>
  <si>
    <t>VENTA DE DIVISAS CON TRANSFERENCIA DE FONDOS A SOLICITUD DE MINISTERIO DE EDUCACION SEGUN SOLICITUD 2221 REF: TRASPASO PARA JORGE DANIEL GROCK PEREIRA EQUIVALENTES 3.512,41 USD LIB. 00099021001 TGN-RECURSOS ORDINARIOS (3987) POR DIFERENCIAL CAMBIARIO</t>
  </si>
  <si>
    <t>G04475540005</t>
  </si>
  <si>
    <t>VENTA DE DIVISAS CON TRANSFERENCIA DE FONDOS A SOLICITUD DE MINISTERIO DE EDUCACION SEGUN SOLICITUD 2221 REF: TRASPASO PARA JORGE DANIEL GROCK PEREIRA EQUIVALENTES 3.512,41 USD LIB. 00099021001 TGN-RECURSOS ORDINARIOS (3987)</t>
  </si>
  <si>
    <t>G04476630004</t>
  </si>
  <si>
    <t>VENTA DE DIVISAS CON TRANSFERENCIA DE FONDOS A SOLICITUD DE MINISTERIO DE EDUCACION SEGUN SOLICITUD 2282 REF: TRANSFERENCIA PARA FERNANDO RAMOS PAIVA EQUIVALENTES 2.329,52 USD LIB. 00099021001 TGN-RECURSOS ORDINARIOS (3987) POR DIFERENCIAL CAMBIARIO</t>
  </si>
  <si>
    <t>G04476630005</t>
  </si>
  <si>
    <t>VENTA DE DIVISAS CON TRANSFERENCIA DE FONDOS A SOLICITUD DE MINISTERIO DE EDUCACION SEGUN SOLICITUD 2282 REF: TRANSFERENCIA PARA FERNANDO RAMOS PAIVA EQUIVALENTES 2.329,52 USD LIB. 00099021001 TGN-RECURSOS ORDINARIOS (3987)</t>
  </si>
  <si>
    <t>G04476640004</t>
  </si>
  <si>
    <t>VENTA DE DIVISAS CON TRANSFERENCIA DE FONDOS A SOLICITUD DE MINISTERIO DE EDUCACION SEGUN SOLICITUD 2280 REF: TRASPASO PARA SILVANA INES QUITON TAPIA EQUIVALENTES 2.122,61 USD LIB. 00099021001 TGN-RECURSOS ORDINARIOS (3987) POR DIFERENCIAL CAMBIARIO</t>
  </si>
  <si>
    <t>G04476640005</t>
  </si>
  <si>
    <t>VENTA DE DIVISAS CON TRANSFERENCIA DE FONDOS A SOLICITUD DE MINISTERIO DE EDUCACION SEGUN SOLICITUD 2280 REF: TRASPASO PARA SILVANA INES QUITON TAPIA EQUIVALENTES 2.122,61 USD LIB. 00099021001 TGN-RECURSOS ORDINARIOS (3987)</t>
  </si>
  <si>
    <t>G04477840004</t>
  </si>
  <si>
    <t>VENTA DE DIVISAS CON TRANSFERENCIA DE FONDOS A SOLICITUD DE BOLIVIANA DE AVIACION SEGUN SOLICITUD 2304 REF: AERFI SVERIGE AB RESERVAS DE MANTENIMIENTO INVOICE 17MD004376 LIB. 00578012002 BOA-BOLIVIANA DE AVIACION-INGRESOS</t>
  </si>
  <si>
    <t>G04477850004</t>
  </si>
  <si>
    <t>VENTA DE DIVISAS CON TRANSFERENCIA DE FONDOS A SOLICITUD DE BOLIVIANA DE AVIACION SEGUN SOLICITUD 2301 REF: AERFI SVERIGE AB POR RESERVAS DE MANTTO. ABRIL/17 AERONAVE MSN 30642, CP2923 S/G INV. 17MD004375 Y DCTOS.ADJ. LIB. 00578012002 BOA-BOLIVIANA DE AVIACION-INGRESOS</t>
  </si>
  <si>
    <t>G04477860004</t>
  </si>
  <si>
    <t>VENTA DE DIVISAS CON TRANSFERENCIA DE FONDOS A SOLICITUD DE BOLIVIANA DE AVIACION SEGUN SOLICITUD 2303 REF: PAGO A CASTLE 2003 - 2 (SWEDEN) AB POR RESERVAS DE MANTTO CORRESPONDIENTE AL MES DE ABRIL 2017 DE LA AERONAVE MSN 28219 CP 2922, SOLICITADO POR GERENCIA DE MANTTO SEGUN INVOICE 17MD004374 LIB. 00578012002 BOA-BOLIVIANA DE AVIACION-INGRESOS</t>
  </si>
  <si>
    <t>G04477870004</t>
  </si>
  <si>
    <t>VENTA DE DIVISAS CON TRANSFERENCIA DE FONDOS A SOLICITUD DE BOLIVIANA DE AVIACION SEGUN SOLICITUD 2300 REF: GRAF1 (AVIATION) WSA SVERIGE AB (GRAF1) POR RESERVAS DE MANTTO CORRESPONDIENTE AL MES DE ABRIL 2017 AERONAVE MSN 28738 CP 2815, SOLICITADO POR GERENCIA DE MANTTO SEGUN INVOICE 340 LIB. 00578012002 BOA-BOLIVIANA DE AVIACION-INGRESOS</t>
  </si>
  <si>
    <t>G04477880004</t>
  </si>
  <si>
    <t>VENTA DE DIVISAS CON TRANSFERENCIA DE FONDOS A SOLICITUD DE BOLIVIANA DE AVIACION SEGUN SOLICITUD 2302 REF: GRAF1 (AVIATION) WSA SVERIGE AB (GRAF1) RESERVAS DE MANTENIMIENTO INVOICE 506 LIB. 00578012002 BOA-BOLIVIANA DE AVIACION-INGRESOS</t>
  </si>
  <si>
    <t>G04477890004</t>
  </si>
  <si>
    <t>VENTA DE DIVISAS CON TRANSFERENCIA DE FONDOS A SOLICITUD DE MINISTERIO DE EDUCACION SEGUN SOLICITUD 2213 REF: TRASPASO PARA CARLA XIMENA LITTLE EQUIVALENTES 2.995,17 USD LIB. 00099021001 TGN-RECURSOS ORDINARIOS (3987) POR DIFERENCIAL CAMBIARIO</t>
  </si>
  <si>
    <t>G04477890005</t>
  </si>
  <si>
    <t>VENTA DE DIVISAS CON TRANSFERENCIA DE FONDOS A SOLICITUD DE MINISTERIO DE EDUCACION SEGUN SOLICITUD 2213 REF: TRASPASO PARA CARLA XIMENA LITTLE EQUIVALENTES 2.995,17 USD LIB. 00099021001 TGN-RECURSOS ORDINARIOS (3987)</t>
  </si>
  <si>
    <t>G04477900004</t>
  </si>
  <si>
    <t>VENTA DE DIVISAS CON TRANSFERENCIA DE FONDOS A SOLICITUD DE MINISTERIO DE EDUCACION SEGUN SOLICITUD 2217 REF: TRASPASO PARA HUGO MOBAREC SARAVIA EQUIVALENTES 1.497,63 USD LIB. 00099021001 TGN-RECURSOS ORDINARIOS (3987) POR DIFERENCIAL CAMBIARIO</t>
  </si>
  <si>
    <t>G04477900005</t>
  </si>
  <si>
    <t>VENTA DE DIVISAS CON TRANSFERENCIA DE FONDOS A SOLICITUD DE MINISTERIO DE EDUCACION SEGUN SOLICITUD 2217 REF: TRASPASO PARA HUGO MOBAREC SARAVIA EQUIVALENTES 1.497,63 USD LIB. 00099021001 TGN-RECURSOS ORDINARIOS (3987)</t>
  </si>
  <si>
    <t>G04477960004</t>
  </si>
  <si>
    <t>VENTA DE DIVISAS CON TRANSFERENCIA DE FONDOS A SOLICITUD DE BOLIVIANA DE AVIACION SEGUN SOLICITUD 2318 REF: AS AIR LEASE XXIII SWEDEN AB POR RESERVAS DE MANTENIMIENTO CORRESPONDIENTE A ABRIL 17 DE LA AERONAVE MSN 27427 CP 3017 SEGUN INVOICE N 17MD000592 LIB. 00578012002 BOA-BOLIVIANA DE AVIACION-INGRESOS</t>
  </si>
  <si>
    <t>G04477990004</t>
  </si>
  <si>
    <t>VENTA DE DIVISAS CON TRANSFERENCIA DE FONDOS A SOLICITUD DE BOLIVIANA DE AVIACION SEGUN SOLICITUD 2317 REF: AS AIR LEASE XXIII (SWEDEN) AB POR CONCEPTO DE RESERVAS DE MANTENIMIENTO, CORRESPONDIENTE AL MES DE ABRIL 2017 DE AERONAVE MSN 28498 CP-3018, SEGUN INVOICE 17MD000591. LIB. 00578012002 BOA-BOLIVIANA DE AVIACION-INGRESOS</t>
  </si>
  <si>
    <t>G04478000004</t>
  </si>
  <si>
    <t>VENTA DE DIVISAS CON TRANSFERENCIA DE FONDOS A SOLICITUD DE BOLIVIANA DE AVIACION SEGUN SOLICITUD 2316 REF: CARA CAPITAL 27458 INC POR RESERVAS DE MANTENIMIENTO CORRESPONDIENTE A ABRIL 17 DE LA AERONAVE MSN 27458 CP-3019 SEGUN INVOICE N BO040 LIB. 00578012002 BOA-BOLIVIANA DE AVIACION-INGRESOS</t>
  </si>
  <si>
    <t>G04478010004</t>
  </si>
  <si>
    <t>VENTA DE DIVISAS CON TRANSFERENCIA DE FONDOS A SOLICITUD DE BOLIVIANA DE AVIACION SEGUN SOLICITUD 2315 REF: CARA AIRCRAFT LEASING 28548 INC. POR RESERVAS DE MNTTO. AERONAVE MSN 28548 S/G INV.BA129 Y DCTOS.ADJ. LIB. 00578012002 BOA-BOLIVIANA DE AVIACION-INGRESOS</t>
  </si>
  <si>
    <t>G04479300001</t>
  </si>
  <si>
    <t>COBRO COSTOS DE PAPELERIA SEGUN TRANSFERENCIA DEL EXTERIOR POR ORDEN DE CONSULADO GENERAL DE BOLIVIA-BARCELONA ESPAÑA REF:GESTORIA CONSULAR LIB. 00010011102 MIN.RELACIONES EXTERIORES - GESTORIA CONSULAR LEY Nº 3108</t>
  </si>
  <si>
    <t>G04479320001</t>
  </si>
  <si>
    <t>COBRO COSTOS DE PAPELERIA SEGUN TRANSFERENCIA DEL EXTERIOR POR ORDEN DE EMBAJADA DEL ESTADO PLURINACIONAL DE BOLIVIA VIENA-AUSTRIA REF.: GESTORIA CONSULAR DE MARZO-ABRIL 2017 LIB. 00010011102 MIN.RELACIONES EXTERIORES - GESTORIA CONSULAR LEY Nº 3108</t>
  </si>
  <si>
    <t>G04479390001</t>
  </si>
  <si>
    <t>COBRO COSTOS DE PAPELERIA SEGUN TRANSFERENCIA DEL EXTERIOR POR ORDEN DE VICTORIA JUAN GAS S.A.C. (CUZCO PERU) REF.: PAGO DE LA 1RA. CUOTA DE LA NOTA DE DEBITO 19/2017 LIB. 00513062001 YPFB-OPERACIONES PLANTA DE SEPARACION DE LIQUIDOS RIO GRANDE</t>
  </si>
  <si>
    <t>G04479410004</t>
  </si>
  <si>
    <t>VENTA DE DIVISAS CON TRANSFERENCIA DE FONDOS A SOLICITUD DE YACIMIENTOS PETROLIFEROS FISCALES BOLIVIANOS SEGUN SOLICITUD 2323 REF: PAGO A COMPANIA DE PETROLEOS DE CHILE POR PRODUCTOS FACTURAS FINALES PERIODO 30 03 17 AL 12 04 17 LIB. 00513012004 LBP-YPFB-UNICOMERCIAL (4030005415/1-2188907)</t>
  </si>
  <si>
    <t>G04479440004</t>
  </si>
  <si>
    <t>VENTA DE DIVISAS CON TRANSFERENCIA DE FONDOS A SOLICITUD DE ADMINISTRACION DE SERVICIOS PORTUARIOS BOLIVIA SEGUN SOLICITUD 2320 REF: H.R. 675 - PAGO DE FACTURAS AL TPA POR SERVICIO DE OPERADOR PORTUARIO RECEPCIÓN CARGA FIO-HOOK, SEGÚN COMUNICACION INTERNA EE-ASP-B/DOP/UAP/CI-182/2017 Y DEMÁS DOCUMEN LIB. 00594012001 ASP-B FONDO DE OPERACIONES</t>
  </si>
  <si>
    <t>G04479450003</t>
  </si>
  <si>
    <t>PAGO A FIDA PRÉSTAMO E-7-BO VCTO. 15-may-2017 POR CUENTA DE TGN , NTI. 009353 VALOR 16-may-2017 INTERESES EUR 14.498,93 CTA. 3987 CUENTA UNICA DEL TESORO-3987 LIB. 00099021001 REF.: COMISIONES BANCARIAS</t>
  </si>
  <si>
    <t>G04483580003</t>
  </si>
  <si>
    <t>PAGO A BID PRÉSTAMO 1839-SF-BO VCTO. 16-may-2017 POR CUENTA DE TGN , NTI. 009295 VALOR 16-may-2017 INTERESES USD 48.537,87 CTA. 3987 CUENTA UNICA DEL TESORO-3987 LIB. 00099021001 REF.: COMISIONES BANCARIAS</t>
  </si>
  <si>
    <t>G04483590003</t>
  </si>
  <si>
    <t>PAGO A BID PRÉSTAMO 2448/BL-BO VCTO. 16-may-2017 POR CUENTA DE TGN , NTI. 009297 VALOR 16-may-2017 INTERESES USD 7.433,20 CTA. 3987 CUENTA UNICA DEL TESORO-3987 LIB. 00099021001 REF.: COMISIONES BANCARIAS</t>
  </si>
  <si>
    <t>G04483600003</t>
  </si>
  <si>
    <t>PAGO A BID PRÉSTAMO 2448/BL-BO VCTO. 16-may-2017 POR CUENTA DE TGN , NTI. 009296 VALOR 16-may-2017 CAPITAL USD 291.666,67 INTERESES USD 368.811,29 CTA. 3987 CUENTA UNICA DEL TESORO-3987 LIB. 00099021001 REF.: COMISIONES BANCARIAS</t>
  </si>
  <si>
    <t>G04483620001</t>
  </si>
  <si>
    <t>G04483640001</t>
  </si>
  <si>
    <t>COBRO COSTOS DE PAPELERIA SEGUN TRANSFERENCIA DEL EXTERIOR POR ORDEN DE EMBAJADA DE BOLIVIA (MEXICO) REF.: ABRIL 2017 LIB. 00010011102 MIN.RELACIONES EXTERIORES - GESTORIA CONSULAR LEY Nº 3108</t>
  </si>
  <si>
    <t>G04483770001</t>
  </si>
  <si>
    <t>COBRO COSTOS DE PAPELERIA SEGUN TRANSFERENCIA DEL EXTERIOR POR ORDEN DE CONSULADO DE BOLIVIA EN MADRID ESPAÑA REF:GESTORIA CONSULAR LIB. 00010011102 MIN.RELACIONES EXTERIORES - GESTORIA CONSULAR LEY Nº 3108</t>
  </si>
  <si>
    <t>G04483810001</t>
  </si>
  <si>
    <t>COBRO COSTOS DE PAPELERIA SEGUN TRANSFERENCIA DEL EXTERIOR POR ORDEN DE CONSULADO DE BOLIVIA EN MADRID REF.: RECAUDACION EXTERIOR - CEDULAS DE IDENTIDAD LIB. 00340012003 RECAUDACION EXTRANJERIA - C.I. -L.C.</t>
  </si>
  <si>
    <t>G04483830001</t>
  </si>
  <si>
    <t>COBRO COSTOS DE PAPELERIA SEGUN TRANSFERENCIA DEL EXTERIOR POR ORDEN DE CONSULADO DE BOLIVIA EN MADRID REF.: RECAUDACION EXTERIOR-LICENCIAS DE CONDUCIR LIB. 00340012003 RECAUDACION EXTRANJERIA - C.I. -L.C.</t>
  </si>
  <si>
    <t>G04485120001</t>
  </si>
  <si>
    <t>COBRO COSTOS DE PAPELERIA SEGUN TRANSFERENCIA DEL EXTERIOR POR ORDEN DE CONSULADO GENERAL DE BOLIVIA EN WASHINGTON REF:RECAUDACIONES LIB. 00340012003 RECAUDACION EXTRANJERIA - C.I. -L.C.</t>
  </si>
  <si>
    <t>J03232190001</t>
  </si>
  <si>
    <t>De: 00099024113 Transferencia en cumplimiento al DS N0913 de 15/06/2011 y el Convenio Intergubernativo de Financiamiento UPRE-CIF-IG/361/2016, suscrito entre la UPRE y el GAM de Salinas de Garci Mendoza proyecto Const. Cancha Polifuncional y Tinglado Lipipujio Municipio Salinas de Garci Mendoza, cor</t>
  </si>
  <si>
    <t>J03232200001</t>
  </si>
  <si>
    <t>De: 00099024113 Transferencia en cumplimiento al DS N0913 de 15/06/2011 y el Convenio Intergubernativo de Financiamiento UPRE-CIF-IG/482/2016, suscrito entre la UPRE y el GAM de Santa Rosa del Sara proyecto Construccion Modulo Educativo U.E. Rodolfo Rivero Vaca, correspondiente al pago de la planill</t>
  </si>
  <si>
    <t>J03232210001</t>
  </si>
  <si>
    <t>De: 00099024113 Transferencia en cumplimiento al DS N0913 de 15/06/2011 y el Convenio Intergubernativo de Financiamiento UPRE-CIF-IG/362/2015, suscrito entre la UPRE y el GAM de Yapacani proyecto Construccion Modulo Educativo Franz Tamayo, correspondiente al pago de la planilla N 6, segun la UPRE.</t>
  </si>
  <si>
    <t>J03232220001</t>
  </si>
  <si>
    <t>De: 00099024113 Transferencia en cumplimiento al DS N0913 de 15/06/2011 y el Convenio Intergubernativo de Financiamiento UPRE-CIF-IG/015/2016, suscrito entre la UPRE y el GAM de San Javier proyecto Construccion Adoquinado de Calles Urbanas en el B/Villa Fatima San Javier, correspondiente al pago de</t>
  </si>
  <si>
    <t>J03232230001</t>
  </si>
  <si>
    <t>De: 00099024113 Transferencia en cumplimiento al DS N0913 de 15/06/2011 y el Convenio Intergubernativo de Financiamiento UPRE-CIF-IG/271/2016, suscrito entre la UPRE y el GAM de Tiraque proyecto Const. Bloque de Aulas y Bateria de Banos U.E. Isabel Tarrico Arnez Cobija, correspondiente al pago de la</t>
  </si>
  <si>
    <t>J03232240001</t>
  </si>
  <si>
    <t>De: 00099024113 Transferencia en cumplimiento al DS N0913 de 15/06/2011 y el Convenio Intergubernativo de Financiamiento UPRE-CIF-IG/081/2016, suscrito entre la UPRE y el GAM de San Rafael proyecto Construccion Dos Aulas, Bateria de Bano Unidad Educativa Cruz del Norte San Rafael, correspondiente a</t>
  </si>
  <si>
    <t>J03233310002</t>
  </si>
  <si>
    <t>A:00099021001 Pago de capital e interes corriente a favor del TGN, adeudado por el GAD Santa Cruz, correspondiente al Convenio Subsidiario CAF 2324 del Proyecto Fondo de Aporte Local.</t>
  </si>
  <si>
    <t>J03233320002</t>
  </si>
  <si>
    <t>A:00099021001 Pago de capital e interes corriente a favor del TGN, adeudado por el GAD Chuquisaca, correspondiente al Convenio Subsidiario CAF 2324 del Proyecto Fondo de Aporte Local.</t>
  </si>
  <si>
    <t>J03233330002</t>
  </si>
  <si>
    <t>A:00099021001 Pago de capital e interes corriente a favor del TGN, adeudado por el GAD Cochabamba, correspondiente al Convenio Subsidiario CAF 2324 del Proyecto Fondo de Aporte Local.</t>
  </si>
  <si>
    <t>J03233340002</t>
  </si>
  <si>
    <t>A:00099021001 Pago de capital e interes corriente a favor del TGN, adeudado por el GAD Oruro, correspondiente al Convenio Subsidiario CAF 2324 del Proyecto Fondo de Aporte Local.</t>
  </si>
  <si>
    <t>J03233350002</t>
  </si>
  <si>
    <t>A:00099021001 Pago de capital e interes corriente a favor del TGN, adeudado por el GAD Potosi, correspondiente al Convenio Subsidiario CAF 2324 del Proyecto Fondo de Aporte Local.</t>
  </si>
  <si>
    <t>J03233360002</t>
  </si>
  <si>
    <t>A:00099021001 Pago de capital e interes corriente a favor del TGN, adeudado por el GAD Pando, correspondiente al Convenio Subsidiario CAF 2324 del Proyecto Fondo de Aporte Local.</t>
  </si>
  <si>
    <t>J03233370002</t>
  </si>
  <si>
    <t>A:00099021001 Pago de capital e interes corriente a favor del TGN, adeudado por el GAD Beni, correspondiente al Convenio Subsidiario CAF 2324 del Proyecto Fondo de Aporte Local.</t>
  </si>
  <si>
    <t>Q08375750002</t>
  </si>
  <si>
    <t>NUMERO DE LIBRETA CUT: 00513012008 OPERACIÓN E18 TRANSFERENCIA DEL SISTEMA FINANCIERO POR CUENTA DE TERCEROS A LA CUT PAGO DIVIDENTOS PARTE G 2007YPFB DIVIDENDOS</t>
  </si>
  <si>
    <t>Q08377350002</t>
  </si>
  <si>
    <t>NÚMERO DE LIBRETA CUT: 99031009.00 OPERACIÓN T01 TRANSFERENCIA DE FONDOS A LA CUT - TESORO DIRECTO DE BANCO UNION S.A. A CUENTA UNICA DEL TESORO CON NUMERO DE SOLICITUD = 1808438 Y NUMERO CORRELATIVO = 91320017052017502 TRANSFERENCIA OPERACIONES DE VENTA</t>
  </si>
  <si>
    <t>Q08379040002</t>
  </si>
  <si>
    <t>S08877700002</t>
  </si>
  <si>
    <t>||TRANSFERENCIA DE FONDOS A LA CUT LIBRETA N° 00132039202 DE LA EMPRESA SEDEM - PARA ECEBOL "IMPLEMENTACIÓN DE UNA PLANTA DE CEMENTO EN EL DEPTO DE POTOSI", POR CONCEPTO DE PRIMER DESEMBOLSO S/G NOTA CITE: BDP/GOP/CART/2019/2017 DE 15/05/2017 LIBRETA N° 00132039202 SEDEM-ECEBOL "IMPLEMENTACIÓN DE UNA PLANTA DE CEMENTO EN EL DEPTO DE POTOSI"</t>
  </si>
  <si>
    <t>S08877780003</t>
  </si>
  <si>
    <t>||TRANSFERENCIA DE FONDOS S/G. MENSAJES SWIFT NROS. 06992 Y 06983 DE LA FECHA (SECTOR PUBLICO). DEBITO DE LA LIBRETA 00119012001 ADSIB, REPOSICION UTILES DE ESCRITORIO.</t>
  </si>
  <si>
    <t>S08877930001</t>
  </si>
  <si>
    <t>||REGISTRO COBRO COMISION AVISO CARTA DE CREDITO STANDBY BS220.-Y EMISION COMP.CONTABLE BS50.-REF.:D012196 (BCB:SB-R-2017-26) A/F MINISTERIO DE HIDROCARBUROS ENTIDAD EJECUTORA DE CONVERSION A GAS NATURAL VEHICULAR.,EN COMPL.A COMP.887792 ADJ.DE LA FECHA. LIB.00078034201 MHE-EEC-GNV FONDO DE CONVERSION DE VEHICULOS REF.:COMISIONES AVISO SBLC D012196</t>
  </si>
  <si>
    <t>G04494080004</t>
  </si>
  <si>
    <t>VENTA DE DIVISAS CON TRANSFERENCIA DE FONDOS A SOLICITUD DE YACIMIENTOS PETROLIFEROS FISCALES BOLIVIANOS SEGUN SOLICITUD 2324 REF: PAGO A COMPANIA DE PETROLEOS DE CHILE POR SUMINISTRO DE DIESEL OIL Y GASOLINA CARGAS DEL 13 04 17 AL 26 04 17 LIB. 00513012004 LBP-YPFB-UNICOMERCIAL (4030005415/1-2188907)</t>
  </si>
  <si>
    <t>G04494110004</t>
  </si>
  <si>
    <t>VENTA DE DIVISAS CON TRANSFERENCIA DE FONDOS A SOLICITUD DE MINISTERIO DE EDUCACION SEGUN SOLICITUD 2327 REF: TRASPASO PARA JORGE IGNACIO CISNEROS SALDANA LIB. 00099021001 TGN-RECURSOS ORDINARIOS (3987)</t>
  </si>
  <si>
    <t>G04494120004</t>
  </si>
  <si>
    <t>VENTA DE DIVISAS CON TRANSFERENCIA DE FONDOS A SOLICITUD DE BOLIVIANA DE AVIACION SEGUN SOLICITUD 2326 REF: INVENTORY NAVIGATORS, LLC COMPRA DE ITEMES PO 3299, 3333, 3353 LIB. 00578012002 BOA-BOLIVIANA DE AVIACION-INGRESOS</t>
  </si>
  <si>
    <t>G04494160003</t>
  </si>
  <si>
    <t>TRANSFERENCIA RECIBIDA DEL EXTERIOR SEGÚN MENSAJES SWIFT Nos. 06987 - 06985 (REM.EXT.) DE FECHA 17-05-2017 POR DESEMBOLSO DE CAF PRÉSTAMO CFA008832 SOLICITUD DE DESEMBOLSO N° 12 CARRET.V.GRANADO-LA PALIZADA LIBRETA N° 00291012002 ABC-RECURSOS PROPIOS REF.: UTILES DE ESCRITORIO</t>
  </si>
  <si>
    <t>G04494170003</t>
  </si>
  <si>
    <t>TRANSFERENCIA RECIBIDA DEL EXTERIOR SEGÚN MENSAJES SWIFT Nos. 06986 - 06984 (REM.EXT.) DE FECHA 17-05-2017 POR DESEMBOLSO DE CAF PRÉSTAMO CFA007860 SOLICITUD DE DESEMBOLSO N° 38 CARRETERA CHACAPUCO RAVELO LIBRETA N° 00291012002 ABC-RECURSOS PROPIOS REF.: UTILES DE ESCRITORIO</t>
  </si>
  <si>
    <t>G04494180003</t>
  </si>
  <si>
    <t>PAGO A CAF PRÉSTAMO CFA009344 VCTO. 17-may-2017 POR CUENTA DE TGN , NTI. 009418 VALOR 17-may-2017 INTERESES USD 115.569,52 COMISIONES USD 109.809,21 CTA. 3987 CUENTA UNICA DEL TESORO-3987 LIB. 00099021001 REF.: COMISIONES BANCARIAS</t>
  </si>
  <si>
    <t>G04495360001</t>
  </si>
  <si>
    <t>COBRO COSTOS DE PAPELERIA SEGUN TRANSFERENCIA DEL EXTERIOR POR ORDEN DE HERCO COMBUSTIBLES SA LIB. 00513062001 YPFB-OPERACIONES PLANTA DE SEPARACION DE LIQUIDOS RIO GRANDE</t>
  </si>
  <si>
    <t>G04497300003</t>
  </si>
  <si>
    <t>PAGO A BID PRÉSTAMO 17-CD-BO VCTO. 17-05-2017 POR CUENTA DE TGN COD. LIQ. 9355, VALOR 17-05-2017 CAPITAL CAD 21.197,53 INTERESES CAD 529,94 LIBRETA 00099021001 RECURSOS ORDINARIOS - 3987 REF.: COMISIONES BANCARIAS</t>
  </si>
  <si>
    <t>J03232810001</t>
  </si>
  <si>
    <t>De: 00099024113 Transferencia en cumplimiento al DS N0913 de 15/06/2011 y el Convenio Intergubernativo de Financiamiento UPRE-CIF-IG/421/2016, suscrito entre la UPRE y el GAM Potosi, Proyecto Construccion Mercado Villa Banzer D-10, correspondiente al pago de la planilla N1, segun la UPRE.</t>
  </si>
  <si>
    <t>J03232820001</t>
  </si>
  <si>
    <t>De: 00099024113 Transferencia en cumplimiento al DS N0913 de 15/06/2011 y el Convenio Intergubernativo de Financiamiento UPRE-CIF-IG/191/2015, suscrito entre la UPRE y el GAM Taraco, Proyecto Construccion Coliseo Municipal Taraco, correspondiente al pago de la planilla N2, segun la UPRE.</t>
  </si>
  <si>
    <t>J03232830001</t>
  </si>
  <si>
    <t>De: 00099024113 Transferencia en cumplimiento al DS N0913 de 15/06/2011 y el Convenio Intergubernativo de Financiamiento UPRE-CIF-IG/487/2016, suscrito entre la UPRE y el GAM Potosi, Proyecto Construccion Bloque Administrativo 4 Aulas, Banos y Area Deportiva con Tinglado U.E. Karachipampa, correspon</t>
  </si>
  <si>
    <t>J03232840001</t>
  </si>
  <si>
    <t>De: 00099024113 Transferencia en cumplimiento al DS N0913 de 15/06/2011 y el Convenio Intergubernativo de Financiamiento UPRE-CIF-IG/349/2016, suscrito entre la UPRE y el GAM de Coroico proyecto Const. Unidad Educativa Nueva Esperanza, correspondiente al pago de la planilla N 3, segun la UPRE.</t>
  </si>
  <si>
    <t>J03232850001</t>
  </si>
  <si>
    <t>De: 00099024113 Transferencia en cumplimiento al DS N0913 de 15/06/2011 y el Convenio Intergubernativo de Financiamiento UPRE-CIF-IG/432/2016, suscrito entre la UPRE y el GAM de Mineros proyecto Const. Modulo Educativo U.E. Juana Azurduy de Padilla, correspondiente al pago de la planilla N 2, segun</t>
  </si>
  <si>
    <t>J03232860001</t>
  </si>
  <si>
    <t>De: 00099024113 Transferencia en cumplimiento al DS N0913 de 15/06/2011 y el Convenio Intergubernativo de Financiamiento UPRE-CIF-IG/390/2015, suscrito entre la UPRE y el GAM Santiago de Andamarca, Proyecto Construccion Unidad Educativa Eduardo Abaroa Municipio Santiago de Andamarca, correspondient</t>
  </si>
  <si>
    <t>J03232870001</t>
  </si>
  <si>
    <t>De: 00099024113 Transferencia en cumplimiento al DS N0913 de 15/06/2011 y el Convenio Intergubernativo de Financiamiento UPRE-CIF-IG/418/2016, suscrito entre la UPRE y el GAM Potosi, Proyecto Construccion Centro de Educacion Tecnico Alternativa Potosi D-7, correspondiente al pago de la planilla N2,</t>
  </si>
  <si>
    <t>J03232880001</t>
  </si>
  <si>
    <t>De: 00099024113 Transferencia en cumplimiento al DS N0913 de 15/06/2011 y el Convenio Intergubernativo de Financiamiento UPRE-CIF-IG/422/2016, suscrito entre la UPRE y el GAM Potosi, Proyecto Construccion Bloque Aulas, Comedor y Tinglado U.E. 1RO de Mayo de San Idelfonso D-16, correspondiente al pag</t>
  </si>
  <si>
    <t>J03232890001</t>
  </si>
  <si>
    <t>De: 00099024113 Transferencia en cumplimiento al DS N0913 de 15/06/2011 y el Convenio Intergubernativo de Financiamiento UPRE-CIF-IG/493/2015, suscrito entre la UPRE y el GAM Salinas Garci de Mendoza, Proyecto Construccion Edificio Gobierno Municipal de Salinas de Garci Mendoza, correspondiente al p</t>
  </si>
  <si>
    <t>J03232900001</t>
  </si>
  <si>
    <t>De: 00099024113 Transferencia en cumplimiento al DS N0913 de 15/06/2011 y el Convenio Intergubernativo de Financiamiento UPRE-CIF-IG/185/2016, suscrito entre la UPRE y el GAM Colquiri, Proyecto Construccion Tinglado U.E. Eduardo Abaroa A - Colquiri, correspondiente al pago de la planilla N2 de cierr</t>
  </si>
  <si>
    <t>J03232910001</t>
  </si>
  <si>
    <t>De: 00099024113 Transferencia en cumplimiento al DS N0913 de 15/06/2011 y el Convenio Intergubernativo de Financiamiento UPRE-CIF-IG/344/2015, suscrito entre la UPRE y el GAM San Pedro de Tiquina, Proyecto Construccion de 4 Aulas U.E. Villa Amacari, correspondiente al pago de la planilla N3 de cierr</t>
  </si>
  <si>
    <t>J03232920001</t>
  </si>
  <si>
    <t>De: 00099024113 Transferencia en cumplimiento al DS N0913 de 15/06/2011 y el Convenio Intergubernativo de Financiamiento UPRE-CIF-IG/186/2016, suscrito entre la UPRE y el GAM Colquiri, Proyecto Construccion Tinglado U.E. Mariscal de Zepita - Colquiri, correspondiente al pago de la planilla N2 de cie</t>
  </si>
  <si>
    <t>J03232930001</t>
  </si>
  <si>
    <t>J03233750002</t>
  </si>
  <si>
    <t>A:00099021001 Pago de capital e interes corriente a favor del TGN, adeudado por el GAD La Paz, correspondiente al Prestamo Convenios Subsidiarios CAF 2324.</t>
  </si>
  <si>
    <t>Q08380600002</t>
  </si>
  <si>
    <t>NUMERO DE LIBRETA CUT: Cuenta Unica del Tesoro OPERACIÓN E18 TRANSFERENCIA DEL SISTEMA FINANCIERO POR CUENTA DE TERCEROS A LA CUT Reversion aporte patronal de la vivienda TGN- Agosto 2016</t>
  </si>
  <si>
    <t>Q08380620002</t>
  </si>
  <si>
    <t>NUMERO DE LIBRETA CUT: Cuenta Unica del Tesoro OPERACIÓN E18 TRANSFERENCIA DEL SISTEMA FINANCIERO POR CUENTA DE TERCEROS A LA CUT Reversion aporte patronal para la vivienda TGN- marzo 2017</t>
  </si>
  <si>
    <t>Q08382900002</t>
  </si>
  <si>
    <t>NÚMERO DE LIBRETA CUT: 99031009.00 OPERACIÓN T01 TRANSFERENCIA DE FONDOS A LA CUT - TESORO DIRECTO DE BANCO UNION S.A. A CUENTA UNICA DEL TESORO CON NUMERO DE SOLICITUD = 1811628 Y NUMERO CORRELATIVO = 91320018052017556 TRANSFERENCIA OPERACIONES DE VENTA</t>
  </si>
  <si>
    <t>Q08382960002</t>
  </si>
  <si>
    <t>NUMERO DE LIBRETA CUT: 6600108003 OPERACIÓN E18 TRANSFERENCIA DEL SISTEMA FINANCIERO POR CUENTA DE TERCEROS A LA CUT A SOL.ESC.DE LA EMBAJADA DE SUIZA-COSUDE</t>
  </si>
  <si>
    <t>S08879350002</t>
  </si>
  <si>
    <t>'TRANSFERENCIA DE FONDOS DE DPTOS.DE ENCAJE LEGAL DEL SISTEMA FINANCIERO A DPTOS.CTES.DEL SECTOR PUBLICO S/G CITE' BUN/0341/17||DE LA FECHA (HRE-TSO-2581). A SOLIC.MEFP; REVERSION POR ERROR EN MONTO DE TRANSF.ELECTR DE F.12/05/2017; LIBR.00099021001; BUN.</t>
  </si>
  <si>
    <t>S08879370002</t>
  </si>
  <si>
    <t>'TRANSFERENCIA DE FONDOS DE DPTOS.DE ENCAJE LEGAL DEL SISTEMA FINANCIERO A DPTOS.CTES.DEL SECTOR PUBLICO S/G CITE' BUN/0342/17||DE LA FECHA (HRE-TSO-2579). A SOLIC. MEFP; REVERSION POR ERROR EN MONTO DE TRANSF.ELECT. DE F. 17/05/17; LIBR. 00099021001; BUN.</t>
  </si>
  <si>
    <t>S08879400002</t>
  </si>
  <si>
    <t>||TRANSFERENCIA DE FONDOS S/G. NOTA CITE:BUN0345/17 DE LA FECHA (HRE-TSO-2580),RECURSOS HIDRICOS Y RIEGO-MMAYA NO EJECUTADOS AL CIERRE DE LA GESTION 2016 PARA SU REPROGRAMACIÓN EN EL PRESUPUESTO DE LA GESTION 2017. A SOLIC.GOB.AUT.MCPAL.DE LLALLAGUA, LIBRETA N°00099021001 TGN-RECURSOS ORDINARIOS; BUN.</t>
  </si>
  <si>
    <t>J03233760001</t>
  </si>
  <si>
    <t>De: 00099024113 Transferencia en cumplimiento al DS N0913 de 15/06/2011 y el Convenio Intergubernativo de Financiamiento UPRE-CIF-IG/026/2016, suscrito entre la UPRE y el GAM Cuatro Canadas, Proyecto Construccion Modulo Educativo Palestina, correspondiente al pago de la planilla N3, segun la UPRE.</t>
  </si>
  <si>
    <t>J03233770001</t>
  </si>
  <si>
    <t>De: 00099024113 Transferencia en cumplimiento al DS N0913 de 15/06/2011 y el Convenio Intergubernativo de Financiamiento UPRE-CIF-IG/360/2016, suscrito entre la UPRE y el GAM Salinas de Garci Mendoza, Proyecto Const. Cancha Polifuncional y Tinglado Rodeo Municipio de Salinas de Garci Mendoza, corres</t>
  </si>
  <si>
    <t>J03233780001</t>
  </si>
  <si>
    <t>De: 00099024113 Transferencia en cumplimiento al DS N0913 de 15/06/2011 y el Convenio Intergubernativo de Financiamiento UPRE-CIF-IG/169/2016, suscrito entre la UPRE y el GAM Inquisivi, Proyecto Construccion Tinglado Unidad Educativa Chiarhuta Chiarhuta D- Sur, correspondiente al pago de la planill</t>
  </si>
  <si>
    <t>J03233790001</t>
  </si>
  <si>
    <t>De: 00099024113 Transferencia en cumplimiento al DS N0913 de 15/06/2011 y el Convenio Intergubernativo de Financiamiento UPRE-CIF-IG 509/2016, suscrito entre la UPRE y el GAM Villa Tunari, Proyecto Construccion Tinglado, Graderias y Cancha Multiple U.E. San Miguel, correspondiente al pago de la plan</t>
  </si>
  <si>
    <t>J03233800001</t>
  </si>
  <si>
    <t>J03233810001</t>
  </si>
  <si>
    <t>De: 00099024113 Transferencia en cumplimiento al DS N0913 de 15/06/2011 y el Convenio Intergubernativo de Financiamiento UPRE-CIF-IG/426/2016, suscrito entre la UPRE y el GAM Potosi, Proyecto Construccion Centro de Educacion Virtual Pary Orcko D-8, correspondiente al pago de la planilla N2, segun la</t>
  </si>
  <si>
    <t>S08878830003</t>
  </si>
  <si>
    <t>||TRANSFERENCIA DE FONDOS S/G. MENSAJES SWIFT NROS. 07060 Y 07049 DE LA FECHA. (SECTOR PUBLICO). DEBITO DE LA LIBRETA 00119012001 ADSIB, REPOSICION UTILES DE ESCRITORIO.</t>
  </si>
  <si>
    <t>S08878860003</t>
  </si>
  <si>
    <t>||REGULARIZACIÓN DE NUESTRA OPERACION NRO. 0887835 DE F. 17/05/2017 EN ATENCIÓN A CORREO ELECTRONICO DE LA DIRECCION GENERAL DE AERONAUTICA CIVIL DE LA FECHA (SECTOR PUBLICO). DEBITO DE LA LIBRETA 00117012001 DGAC, REPOSICION UTILES DE ESCRITORIO.</t>
  </si>
  <si>
    <t>S08878920003</t>
  </si>
  <si>
    <t>||TRANSFERENCIA DE FONDOS S/G. MENSAJE SWIFT NRO. 07059 DE LA FECHA. (SECTOR PUBLICO). DEBITO DE LA LIBRETA 00117012001 DGAC, REPOSICION UTILES DE ESCRITORIO.</t>
  </si>
  <si>
    <t>S08879010001</t>
  </si>
  <si>
    <t>'COBRO POR´||COMISION TRANSFERENCIA AL EXTERIOR 0,10% S/USD737,484.- REEMB. GASTOS DE COMUNICACION BS220.- EMISION DE CBTE. CONTABLE BS50.- EN COMPLEMENTO A CBTE. S-0887895 CGO. LIB. 00087014201 MIN. DE COMUNICACION - PRONTIS - TRANSFERENCIA MOPSV</t>
  </si>
  <si>
    <t>S08879290001</t>
  </si>
  <si>
    <t>||RESPUESTA A DEBITO DEL BANQUERO SG SWIFT NO.7106 DE LA FECHA REF: COBRO COMISION EUR 10.00 POR TRANSFERENCIA DE EUR 349.99.- FECHA VALOR 04/04/2017 SG SOL. DE DIREMAR PAGO A LA SRA JANET BOULMER. LIB.00099021001 TGN RECURSOS ORDINARIOS</t>
  </si>
  <si>
    <t>S08879290004</t>
  </si>
  <si>
    <t>||RESPUESTA A DEBITO DEL BANQUERO SG SWIFT NO.7106 DE LA FECHA REF: COBRO COMISION EUR 10.00 POR TRANSFERENCIA DE EUR 349.99.- FECHA VALOR 04/04/2017 SG SOL. DE DIREMAR PAGO A LA SRA JANET BOULMER. CGO.LIB.00099021001 TGN RECURSOS ORDINARIOS (UTILES DE ESCRITORIO)</t>
  </si>
  <si>
    <t>S08879380001</t>
  </si>
  <si>
    <t>||RESPUESTA DEBITO DEL BANQUERO SG/ SWIFT 07105 DE LA FECHA REF: COBRO COMISION POR TRANSFERENCIA EUR 1,062,66 DEL 28/04/2017 SG/ SOLICITUD DE LA VICEPRESIDENCIA DEL ESTADO POR PAGO A/F M. DIEGO VILLAR OU MME LORENA CORDOBA CARGO LIBRETA NO. 00099021001TGN-RECURSOS ORDINARIOS COMIS. DEL BANQUERO EQUIV. EUR 10,00</t>
  </si>
  <si>
    <t>S08879380004</t>
  </si>
  <si>
    <t>||RESPUESTA DEBITO DEL BANQUERO SG/ SWIFT 07105 DE LA FECHA REF: COBRO COMISION POR TRANSFERENCIA EUR 1,062,66 DEL 28/04/2017 SG/ SOLICITUD DE LA VICEPRESIDENCIA DEL ESTADO POR PAGO A/F M. DIEGO VILLAR OU MME LORENA CORDOBA CARGO LIBRETA NO. 00099021001TGN-RECURSOS ORDINARIOS, COBRO UTILES DE ESCRITORIO</t>
  </si>
  <si>
    <t>G04497440004</t>
  </si>
  <si>
    <t>VENTA DE DIVISAS CON TRANSFERENCIA DE FONDOS A SOLICITUD DE VICEPRESIDENCIA DEL ESTADO SEGUN SOLICITUD 2325 REF: PAGO A LORENA ISABEL CORDOBA, POR LA PRESENTACIÓN DE SU ÚNICO PRODUCTO DE: "ESTUDIO INTRODUCTORIO PARA LA OBRA NO. 29 DE LA BIBLIOTECA DEL BICENTENARIO DE BOLIVIA/ CENTRO DE INVESTIGACION LIB. 00099021001 TGN-RECURSOS ORDINARIOS (3987) POR DIFERENCIAL CAMBIARIO</t>
  </si>
  <si>
    <t>G04497440005</t>
  </si>
  <si>
    <t>VENTA DE DIVISAS CON TRANSFERENCIA DE FONDOS A SOLICITUD DE VICEPRESIDENCIA DEL ESTADO SEGUN SOLICITUD 2325 REF: PAGO A LORENA ISABEL CORDOBA, POR LA PRESENTACIÓN DE SU ÚNICO PRODUCTO DE: "ESTUDIO INTRODUCTORIO PARA LA OBRA NO. 29 DE LA BIBLIOTECA DEL BICENTENARIO DE BOLIVIA/ CENTRO DE INVESTIGACION LIB. 00099021001 TGN-RECURSOS ORDINARIOS (3987)</t>
  </si>
  <si>
    <t>G04497450003</t>
  </si>
  <si>
    <t>TRANSFERENCIA DE FONDOS AL EXTERIOR A SOLICITUD DE A.A.S.A.N.A. SEGUN SOLICITUD 2328 REF: PAGO ABERTIS POR NACIONALIZACION ACCIONARIA DE LA CIA TBI OVERSEAS BOL DS 3180 Y 1494 AUTORIZA AL MOPSV U AASANA CONTRATO TRANSACCIONAL DE SOLUCION DEFONITIVA CONTROVERCIAS CONCLUSION DE ARBITRAJE INTERNAL. SUS LIB. 00512012001 LBP-AASANA-PACS SONET (4030004676)</t>
  </si>
  <si>
    <t>G04497460004</t>
  </si>
  <si>
    <t>VENTA DE DIVISAS CON TRANSFERENCIA DE FONDOS A SOLICITUD DE BOLIVIA TV SEGUN SOLICITUD 2319 REF: AMAURY SPORT ORGANISATION - A.S.O. : PAGO ORTORGACION LICENCIA DE TRANSMISION EVENTO DAKAR 2017, SEGUN INOFRME CITE: CONTAB-PAGO 117/2017, INFORME TECNICO BTV-DPP 001/2017, BTV-GMV. 003/2017,BTV-GP 001/2 LIB. 00526012001 BOLIVIA TV - RECAUDACIONES POR DIFERENCIAL CAMBIARIO</t>
  </si>
  <si>
    <t>G04497460005</t>
  </si>
  <si>
    <t>VENTA DE DIVISAS CON TRANSFERENCIA DE FONDOS A SOLICITUD DE BOLIVIA TV SEGUN SOLICITUD 2319 REF: AMAURY SPORT ORGANISATION - A.S.O. : PAGO ORTORGACION LICENCIA DE TRANSMISION EVENTO DAKAR 2017, SEGUN INOFRME CITE: CONTAB-PAGO 117/2017, INFORME TECNICO BTV-DPP 001/2017, BTV-GMV. 003/2017,BTV-GP 001/2 LIB. 00526012001 BOLIVIA TV - RECAUDACIONES</t>
  </si>
  <si>
    <t>G04497470004</t>
  </si>
  <si>
    <t>VENTA DE DIVISAS CON TRANSFERENCIA DE FONDOS A SOLICITUD DE MINISTERIO DE EDUCACION SEGUN SOLICITUD 2269 REF: TRASPASO PARA YURI MIJAIL GUACHALLA GUTIERREZ EQUIVALENTES 2.631,27 USD LIB. 00099021001 TGN-RECURSOS ORDINARIOS (3987) POR DIFERENCIAL CAMBIARIO</t>
  </si>
  <si>
    <t>G04497470005</t>
  </si>
  <si>
    <t>VENTA DE DIVISAS CON TRANSFERENCIA DE FONDOS A SOLICITUD DE MINISTERIO DE EDUCACION SEGUN SOLICITUD 2269 REF: TRASPASO PARA YURI MIJAIL GUACHALLA GUTIERREZ EQUIVALENTES 2.631,27 USD LIB. 00099021001 TGN-RECURSOS ORDINARIOS (3987)</t>
  </si>
  <si>
    <t>G04497480004</t>
  </si>
  <si>
    <t>VENTA DE DIVISAS CON TRANSFERENCIA DE FONDOS A SOLICITUD DE MINISTERIO DE EDUCACION SEGUN SOLICITUD 2281 REF: TRASPASO PARA SIDNEY ENZO MICHEL ORELLANA EQUIVALENTES 2.631,27 USD LIB. 00099021001 TGN-RECURSOS ORDINARIOS (3987) POR DIFERENCIAL CAMBIARIO</t>
  </si>
  <si>
    <t>G04497480005</t>
  </si>
  <si>
    <t>VENTA DE DIVISAS CON TRANSFERENCIA DE FONDOS A SOLICITUD DE MINISTERIO DE EDUCACION SEGUN SOLICITUD 2281 REF: TRASPASO PARA SIDNEY ENZO MICHEL ORELLANA EQUIVALENTES 2.631,27 USD LIB. 00099021001 TGN-RECURSOS ORDINARIOS (3987)</t>
  </si>
  <si>
    <t>G04497490004</t>
  </si>
  <si>
    <t>VENTA DE DIVISAS CON TRANSFERENCIA DE FONDOS A SOLICITUD DE MINISTERIO DE EDUCACION SEGUN SOLICITUD 2278 REF: TRASPASO PARA SERGIO LUIS AYALA TAPIA EQUIVALENTES 2.631,27 USD LIB. 00099021001 TGN-RECURSOS ORDINARIOS (3987) POR DIFERENCIAL CAMBIARIO</t>
  </si>
  <si>
    <t>G04497490005</t>
  </si>
  <si>
    <t>VENTA DE DIVISAS CON TRANSFERENCIA DE FONDOS A SOLICITUD DE MINISTERIO DE EDUCACION SEGUN SOLICITUD 2278 REF: TRASPASO PARA SERGIO LUIS AYALA TAPIA EQUIVALENTES 2.631,27 USD LIB. 00099021001 TGN-RECURSOS ORDINARIOS (3987)</t>
  </si>
  <si>
    <t>G04497500004</t>
  </si>
  <si>
    <t>VENTA DE DIVISAS CON TRANSFERENCIA DE FONDOS A SOLICITUD DE MINISTERIO DE EDUCACION SEGUN SOLICITUD 2283 REF: TRASPASO PARA LUIS ANTONIO ALIAGA APARICIO EQUIVALENTES 2.631,27 USD LIB. 00099021001 TGN-RECURSOS ORDINARIOS (3987) POR DIFERENCIAL CAMBIARIO</t>
  </si>
  <si>
    <t>G04497500005</t>
  </si>
  <si>
    <t>VENTA DE DIVISAS CON TRANSFERENCIA DE FONDOS A SOLICITUD DE MINISTERIO DE EDUCACION SEGUN SOLICITUD 2283 REF: TRASPASO PARA LUIS ANTONIO ALIAGA APARICIO EQUIVALENTES 2.631,27 USD LIB. 00099021001 TGN-RECURSOS ORDINARIOS (3987)</t>
  </si>
  <si>
    <t>G04500670001</t>
  </si>
  <si>
    <t>COBRO COSTOS DE PAPELERIA SEGUN TRANSFERENCIA DEL EXTERIOR POR ORDEN DE CORPORACION PETROLERA S.A. REF.: OPE 0/335634 LIB. 00513062001 YPFB-OPERACIONES PLANTA DE SEPARACION DE LIQUIDOS RIO GRANDE</t>
  </si>
  <si>
    <t>G04500760004</t>
  </si>
  <si>
    <t>VENTA DE DIVISAS CON TRANSFERENCIA DE FONDOS A SOLICITUD DE MINISTERIO DE CULTURAS SEGUN SOLICITUD 2310 REF: PAGO A MESSE BERLIN POR ALQUILER ESPACIO EN ITB 2017 REALIZADA EN MARZO 2017. EQUIVALENTES 32.625,00 USD LIB. 00052027001 BS - PROGRAMA NACIONAL DE TURISMO COMUNITARIO POR DIFERENCIAL CAMBIARIO</t>
  </si>
  <si>
    <t>G04500760005</t>
  </si>
  <si>
    <t>VENTA DE DIVISAS CON TRANSFERENCIA DE FONDOS A SOLICITUD DE MINISTERIO DE CULTURAS SEGUN SOLICITUD 2310 REF: PAGO A MESSE BERLIN POR ALQUILER ESPACIO EN ITB 2017 REALIZADA EN MARZO 2017. EQUIVALENTES 32.625,00 USD LIB. 00052027001 BS - PROGRAMA NACIONAL DE TURISMO COMUNITARIO</t>
  </si>
  <si>
    <t>G04505100004</t>
  </si>
  <si>
    <t>VENTA DE DIVISAS CON TRANSFERENCIA DE FONDOS A SOLICITUD DE ADMINISTRACION DE SERVICIOS PORTUARIOS BOLIVIA SEGUN SOLICITUD 2329 REF: H.R. 1329 - 1362 - ENVIO DE RECURSOS AL PUERTO DE ARICA PARA GASTOS DE FUNCIÓNAMIENTO Y GATE OUT, CORRESPONDIENTE A LA REPOSICIÓN DE ABRIL/2017, SEGÚN COMUNICACIÓN INT LIB. 00594012001 ASP-B FONDO DE OPERACIONES</t>
  </si>
  <si>
    <t>G04505110004</t>
  </si>
  <si>
    <t>VENTA DE DIVISAS CON TRANSFERENCIA DE FONDOS A SOLICITUD DE YACIMIENTOS PETROLIFEROS FISCALES BOLIVIANOS SEGUN SOLICITUD 2340 REF: PAGO JAGUAR EXPLORATION INC FACTURA NUMERO 16 102 CORRESPONDIENTE AL 3ER PAGO POR APOYO TECNICO PARA LA ADQUISICION SISMICA 2D EN EL ALTIPLANO NORTE SEGUN CONTRATO NUM LIB. 00513042001 YPFB - OPERACIONES G N E E</t>
  </si>
  <si>
    <t>G04505120004</t>
  </si>
  <si>
    <t>VENTA DE DIVISAS CON TRANSFERENCIA DE FONDOS A SOLICITUD DE MINISTERIO DE LA PRESIDENCIA SEGUN SOLICITUD 2339 REF: DIVISAS USD 20.362,69 TRANSFERENCIA A EMPRESA AIRBUS HELICOPTERS CONO SUR S.A POR COMPRA DE REPUESTOS PARA AERONAVE FAB 003, A LA CUENTA 999011879 BBVA URUGUAY S.A. LIB. 00099021001 TGN-RECURSOS ORDINARIOS (3987)</t>
  </si>
  <si>
    <t>G04505130004</t>
  </si>
  <si>
    <t>VENTA DE DIVISAS CON TRANSFERENCIA DE FONDOS A SOLICITUD DE SERVICIO GENERAL DE IDENTIFICACION PERSONAL - SEGIP SEGUN SOLICITUD 2338 REF: ENTREGA DE FONDOS A LA OFICINA DE MADRID - ESPANA PARA GASTOS EN BIENES Y SERVICIOS, SEGUN NOTA 32/2017, SOLICITUD 2, CERT. 1150. LIB. 00340012003 RECAUDACION EXTRANJERIA - C.I. -L.C.</t>
  </si>
  <si>
    <t>G04505150004</t>
  </si>
  <si>
    <t>VENTA DE DIVISAS CON TRANSFERENCIA DE FONDOS A SOLICITUD DE MINISTERIO DE LA PRESIDENCIA SEGUN SOLICITUD 2335 REF: DIVISAS USD 17,500 TRANSFERENCIA A EMPRESA AIRBUS HELICOPTERS CONO SUR S.A POR COMPRA DE REPUESTOS RUEDAS DE REMOQUE PARA AEREONAVE FAB 755, PAGO A LA CUENTA 999011879 BBVA URUGUAY S.A. LIB. 00099021001 TGN-RECURSOS ORDINARIOS (3987)</t>
  </si>
  <si>
    <t>G04505160004</t>
  </si>
  <si>
    <t>VENTA DE DIVISAS CON TRANSFERENCIA DE FONDOS A SOLICITUD DE SERVICIO GENERAL DE IDENTIFICACION PERSONAL - SEGIP SEGUN SOLICITUD 2336 REF: ENTREGA DE FONDOS A LA OFICINA DE MADRID - ESPANA PARA GASTOS EN BIENES Y SERVICIOS, SEGUN NOTA 32/2017, SOLICITUD 2, CERT. 1150. LIB. 00340012003 RECAUDACION EXTRANJERIA - C.I. -L.C.</t>
  </si>
  <si>
    <t>G04505170005</t>
  </si>
  <si>
    <t>VENTA DE DIVISAS CON TRANSFERENCIA DE FONDOS A SOLICITUD DE MINISTERIO DE RELACIONES EXTERIORES SEGUN SOLICITUD 2334 REF: REMESA ADICIONAL A FAVOR DE LA EMBAJADA EN FRANCIA Y EL CONSULADO EN ANTOFAGASTA, PARA LOS GASTOS DE LA SEMANA DE AMERICA LATINA Y EL CARIBE Y PARA GASTOS DE ARRIENDO Y OTROS IND LIB. 00099021001 TGN-RECURSOS ORDINARIOS (3987)</t>
  </si>
  <si>
    <t>G04505190001</t>
  </si>
  <si>
    <t>COBRO COSTOS DE PAPELERIA POR REGULARIZACION DE TRANSFERENCIA DEL EXTERIOR POR ORDEN DE HULUDAO CITY STEEL PIPE INDUSTRIAL CO LTD LIB. 00513072001 YPFB - OPERACIONES G N R G D</t>
  </si>
  <si>
    <t>G04505200004</t>
  </si>
  <si>
    <t>VENTA DE DIVISAS CON TRANSFERENCIA DE FONDOS A SOLICITUD DE BOLIVIANA DE AVIACION SEGUN SOLICITUD 2330 REF: TLD AMERICA CORPORATION POR ADQUISICION DE ITEMS PARA AERONAVES EN LINEA DE VUELO EJE CENTRAL Y BASES NUEVAS, 1ER PAGO SEGUN CONTRATO DEL 30 POR 100, S/G INV. 201700072 SOLICITADO POR ADQUISI LIB. 00578012002 BOA-BOLIVIANA DE AVIACION-INGRESOS</t>
  </si>
  <si>
    <t>G04505210004</t>
  </si>
  <si>
    <t>VENTA DE DIVISAS CON TRANSFERENCIA DE FONDOS A SOLICITUD DE BOLIVIANA DE AVIACION SEGUN SOLICITUD 2331 REF: SKY TECHNICS AVIATION SALES,INC. POR ITEMS ENVIADOS PARA SU REPARACIÓN, SOLICITADO POR DEPTO. DE ABASTECIMIENTO Y LOGISTICA, SEGUN INVOICE 1603 (REP-2484), INVOICE 1610 (REP-2496). LIB. 00578012002 BOA-BOLIVIANA DE AVIACION-INGRESOS</t>
  </si>
  <si>
    <t>G04505220004</t>
  </si>
  <si>
    <t>VENTA DE DIVISAS CON TRANSFERENCIA DE FONDOS A SOLICITUD DE BOLIVIANA DE AVIACION SEGUN SOLICITUD 2332 REF: AIRMAURIN INC POR ENVÍO DE COMPONENTES PARA SU REPARACIÓN MEDIANTE AIRMAURIN SEGUN PO 2434, SOLICITADO POR ADQUISICIONES SEGUN INVOICE NRO 6768 Y ADQUISICION DE ITEMS REQUERIDOS POR MANTTO PAR LIB. 00578012002 BOA-BOLIVIANA DE AVIACION-INGRESOS</t>
  </si>
  <si>
    <t>G04505230004</t>
  </si>
  <si>
    <t>VENTA DE DIVISAS CON TRANSFERENCIA DE FONDOS A SOLICITUD DE MINISTERIO DE LA PRESIDENCIA SEGUN SOLICITUD 2333 REF: DIVISAS USD 722.20 TRANSFERENCIA A LA EMPRESA DASSAULT FALCON JET POR COSTOS DE ENVIO DE REPUESTOS PARA AERONAVE FAB 001, PAGO A LA CUENTA 381023401350 BANK OF AMERICA. LIB. 00099021001 TGN-RECURSOS ORDINARIOS (3987)</t>
  </si>
  <si>
    <t>G04507760001</t>
  </si>
  <si>
    <t>COBRO COSTOS DE PAPELERIA SEGUN TRANSFERENCIA DEL EXTERIOR POR ORDEN DE ENERGIA ARGENTINA S.A. REF.: PAGO DIFERIDO LIB. 00513012007 YPFB - RECURSOS NACIONALIZACIÓN</t>
  </si>
  <si>
    <t>Q08388460002</t>
  </si>
  <si>
    <t>NUMERO DE LIBRETA CUT: CUT OPERACIÓN E18 TRANSFERENCIA DEL SISTEMA FINANCIERO POR CUENTA DE TERCEROS A LA CUT REVERSION APORTE PATRONAL PARA LA VIVIENDA- TGN MINISTERIO DE EDUCACION</t>
  </si>
  <si>
    <t>S08880220002</t>
  </si>
  <si>
    <t>||TRANSFERENCIA DE FONDOS S/G. FORMULARIO, CITE' BUN0348/17 DE LA FECHA (HRE-TSO-2598).PROGRAMA MAS INVERSION PARA RIEGO, S/G. CONV.N°0192 DE F.15/12/15 PARA ASISTENCIA TECNICA Y CAPACITACION DURANTE LA FASE DE FUNCIONAMIENTO DE LOS SISTEMAS DE RIEGO CONSTRUIDOS. A SOLICITUD DEL G.A.D. DE ORURO; LIBRETA 00086044101 MMAYA; BUN.</t>
  </si>
  <si>
    <t>S08880400002</t>
  </si>
  <si>
    <t>'TRANSFERENCIA DE FONDOS||A SOL. DEL MIN,DE ECO Y FIN.PUBL. MEFP/VTCP/DGAFT/UOIET/TES/N°1979/17 DE LA FECHA HRE TSO 2599 RECUPERACIONES POR LA DEUDA EMERGENTE DEL D.S. N°24641 (04/06/1997) - AASANA. ABONO A LA LIBRETA 00099021001 TGN - RECURSOS ORDINARIOS.</t>
  </si>
  <si>
    <t>J03234410001</t>
  </si>
  <si>
    <t>De: 00099024113 Transferencia en cumplimiento al DS N0913 de 15/06/2011 y el Convenio Intergubernativo de Financiamiento UPRE-CIF-IG 483/2016, suscrito entre la UPRE y el GAM de Entre Rios proyecto Construccion Modulo Educativo U.E. Evo Morales Ayma, correspondiente al pago de la planilla N 3, segun</t>
  </si>
  <si>
    <t>J03234420001</t>
  </si>
  <si>
    <t>De: 00099024113 Transferencia en cumplimiento al DS N0913 de 15/06/2011 y el Convenio Intergubernativo de Financiamiento UPRE-CIF-IG 519/2015, suscrito entre la UPRE y el GAM de Punata proyecto Construccion U.E. Evo Morales Ayma Punata, correspondiente al pago de la planilla N 5, segun la UPRE.</t>
  </si>
  <si>
    <t>J03234430001</t>
  </si>
  <si>
    <t>De: 00099024113 Transferencia en cumplimiento al DS N0913 de 15/06/2011 y el Convenio Interinstitucional de Financiamiento UPRE-CIF-107/2014, suscrito entre la UPRE y el GAM de Bermejo proyecto Construccion Stadium Barrio Municipal, correspondiente al pago de la planilla N 22, segun la UPRE.</t>
  </si>
  <si>
    <t>J03234440001</t>
  </si>
  <si>
    <t>De: 00099024113 Transferencia en cumplimiento al DS N0913 de 15/06/2011 y el Convenio Interinstitucional de Financiamiento UPRE-CIF-659/2014, suscrito entre la UPRE y el GAM de La Asunta proyecto Construccion Puente Vehicular Pichari (Central 16 de Julio), correspondiente al pago de la planilla N 3,</t>
  </si>
  <si>
    <t>J03234450001</t>
  </si>
  <si>
    <t>De: 00099024113 Transferencia en cumplimiento al DS N0913 de 15/06/2011 y el Convenio Intergubernativo de Financiamiento UPRE-CIF-IG/431/2016, suscrito entre la UPRE y el GAM de Mineros proyecto Const. Modulo Educativo U.E. Juan Evo Morales Ayma, correspondiente al pago de la planilla N 2, segun la</t>
  </si>
  <si>
    <t>J03234460001</t>
  </si>
  <si>
    <t>De: 00099024113 Transferencia en cumplimiento al DS N0913 de 15/06/2011 y el Convenio Intergubernativo de Financiamiento UPRE-CIF-IG 383/2016, suscrito entre la UPRE y el GAM de San Benito proyecto Construccion Unidad Educativa La Belgica San Benito, correspondiente al pago de la planilla N 3, segu</t>
  </si>
  <si>
    <t>J03234470001</t>
  </si>
  <si>
    <t>J03234480001</t>
  </si>
  <si>
    <t>De: 00099024113 Transferencia en cumplimiento al DS N0913 de 15/06/2011 y el Convenio Intergubernativo de Financiamiento UPRE-CIF-IG-357/2016, suscrito entre la UPRE y el GAM de Pocona proyecto Construccion Puente Vehicular Yuraj Molino - Pilancho, correspondiente al pago de la planilla N 3, segun l</t>
  </si>
  <si>
    <t>J03234490001</t>
  </si>
  <si>
    <t>De: 00099024113 Transferencia en cumplimiento al DS N0913 de 15/06/2011 y el Convenio Intergubernativo de Financiamiento UPRE-CIF-IG/480/2016, suscrito entre la UPRE y el GAM de Monteagudo proyecto Construccion Internado San Miguel del Banado - Monteagudo, correspondiente al pago de la planilla N 1,</t>
  </si>
  <si>
    <t>J03234500001</t>
  </si>
  <si>
    <t>De: 00099024113 Transferencia en cumplimiento al DS N0913 de 15/06/2011 y el Convenio Intergubernativo de Financiamiento UPRE-CIF-IG 0153/2016, suscrito entre la UPRE y el GAM de Sucre proyecto Const. Internado Zona Alto Lajas Tambo D-3, correspondiente al pago de la planilla N 2, segun la UPRE.</t>
  </si>
  <si>
    <t>J03234510001</t>
  </si>
  <si>
    <t>De: 00099024113 Transferencia en cumplimiento al DS N0913 de 15/06/2011 y el Convenio Intergubernativo de Financiamiento UPRE-CIF-IG 508/2016, suscrito entre la UPRE y el GAM de Villa Tunari proyecto Construccion Tinglado, Graderias y Cancha Multiple U.E. Litoral A, correspondiente al pago de la pla</t>
  </si>
  <si>
    <t>J03234520001</t>
  </si>
  <si>
    <t>De: 00099024113 Transferencia en cumplimiento al DS N0913 de 15/06/2011 y el Convenio Intergubernativo de Financiamiento UPRE-CIF-IG/371/2016, suscrito entre la UPRE y el GAM de Tarata proyecto Const. Tinglado U.E. La Maica, correspondiente al pago de la planilla N 2 de avance y cierre, segun la UPR</t>
  </si>
  <si>
    <t>J03234530001</t>
  </si>
  <si>
    <t>De: 00099024113 Transferencia en cumplimiento al DS N0913 de 15/06/2011 y el Convenio Intergubernativo de Financiamiento UPRE-CIF-IG/104/2016, suscrito entre la UPRE y el GAM de San Rafael proyecto Construccion Tinglado Unidad Educativa Jose Manuel Vaca San Rafael, correspondiente al pago de la pla</t>
  </si>
  <si>
    <t>J03234540001</t>
  </si>
  <si>
    <t>De: 00099024113 Transferencia en cumplimiento al DS N0913 de 15/06/2011 y el Convenio Intergubernativo de Financiamiento UPRE-CIF-IG/372/2016, suscrito entre la UPRE y el GAM de Tarata proyecto Const. Tinglado U.E. Viscachani, correspondiente al pago de la planilla N 2 de cierre, segun la UPRE.</t>
  </si>
  <si>
    <t>J03234550001</t>
  </si>
  <si>
    <t>J03234560001</t>
  </si>
  <si>
    <t>De: 00099024113 Transferencia en cumplimiento al DS N0913 de 15/06/2011 y el Convenio Interinstitucional de Financiamiento UPRE-CIF-007/2015, suscrito entre la UPRE y el GAM Oruro, Proyecto Construccion Unidad Educativa Alcira Cardona Torrico II, correspondiente al pago de la planilla N4, segun la</t>
  </si>
  <si>
    <t>S08879870001</t>
  </si>
  <si>
    <t>||COMISION TRANSFERENCIA DE FONDOS AL EXTERIOR 0,10% S/USD145.140.- REEMBOLSO DE COMUNICACION BS220.- Y EMISION CBTE. CONTABLE BS50.- REF.: PAGO N°2 LC I-2016-036 POR CUENTA DE YPFB A FAVOR DE DELTA COMPRESION S.A. EN COMPLEMENTO A CBTE. S-0887984 ADJ. DE LA FECHA LIB. 00513012004 LBP-YPFB - UNICOMERCIAL REF.: COM. PAGO N°2 LC-2016-036</t>
  </si>
  <si>
    <t>S08880330003</t>
  </si>
  <si>
    <t>||TRANSFERENCIA DE FONDOS S/G. MENSAJE SWIFT NRO. 07187 DE LA FECHA (SECTOR PUBLICO). DEBITO DE LA LIBRETA 00117012001 DGAC, REPOSICION UTILES DE ESCRITORIO.</t>
  </si>
  <si>
    <t>S08880340003</t>
  </si>
  <si>
    <t>||TRANSFERENCIA DE FONDOS S/G. MENSAJES SWIFT NROS. 07186 Y 07173 DE LA FECHA (SECTOR PUBLICO). DEBITO DE LA LIBRETA 00117012001 DGAC, REPOSICION UTILES DE ESCRITORIO.</t>
  </si>
  <si>
    <t>G04508890001</t>
  </si>
  <si>
    <t>COBRO COSTOS DE PAPELERIA SEGUN TRANSFERENCIA DEL EXTERIOR POR ORDEN DE ENERGIA ARGENTINA S.A. REF.: PAGO TOTAL B06-PAGO DIFERIDO LIB. 00513012007 YPFB - RECURSOS NACIONALIZACIÓN</t>
  </si>
  <si>
    <t>G04511840001</t>
  </si>
  <si>
    <t>COBRO COSTOS DE PAPELERIA SEGUN TRANSFERENCIA DEL EXTERIOR POR ORDEN DE GAS CORONA S.A.E.C.A. LIB. 00513062001 YPFB-OPERACIONES PLANTA DE SEPARACION DE LIQUIDOS RIO GRANDE</t>
  </si>
  <si>
    <t>G04513090004</t>
  </si>
  <si>
    <t>VENTA DE DIVISAS CON TRANSFERENCIA DE FONDOS A SOLICITUD DE ADMINISTRACION DE SERVICIOS PORTUARIOS BOLIVIA SEGUN SOLICITUD 2341 REF: H.R. 1273 - PAGO AL SEÑOR JOSÉ LUIS FERNÁNDEZ POR FACTURA DE ALQUILER EN EL PUERTO DE ILO PERÚ CORRESPONDIENTE AL MES DE MAYO/2017, SEGÚN ORDDEN DE PAGO EE-ASP-B/DAF/U LIB. 00594012001 ASP-B FONDO DE OPERACIONES</t>
  </si>
  <si>
    <t>G04513100005</t>
  </si>
  <si>
    <t>VENTA DE DIVISAS CON TRANSFERENCIA DE FONDOS A SOLICITUD DE MINISTERIO DE RELACIONES EXTERIORES SEGUN SOLICITUD 2342 REF: REMISION DE RECURSOS PARA EL PAGO DE REPATRIACION DE LA NIÑA XIOMI MORELIA LEMA AVILA Y GASTOS FENERARIOS Y DE REPATRIACION DEL CONNACIONAL OCTAVIO AMARAL VACA, S/G GM-DGAA-UFI-P LIB. 00010011102 MIN.RELACIONES EXTERIORES - GESTORIA CONSULAR LEY Nº 3108</t>
  </si>
  <si>
    <t>G04513110004</t>
  </si>
  <si>
    <t>VENTA DE DIVISAS CON TRANSFERENCIA DE FONDOS A SOLICITUD DE MINISTERIO DE LA PRESIDENCIA SEGUN SOLICITUD 2343 REF: DIVISAS USD 599.03 TRANSFERENCIA A SATCOM DIRECT INC POR SERVICIO DE TELEFONIA SATELITAL MES ABRIL 2017 DE LA AERONAVE FAB 001, PAGO A CUENTA 2000055025245 WELLS FARGO BANK. LIB. 00099021001 TGN-RECURSOS ORDINARIOS (3987)</t>
  </si>
  <si>
    <t>G04518570001</t>
  </si>
  <si>
    <t>COBRO COSTOS DE PAPELERIA SEGUN TRANSFERENCIA DEL EXTERIOR POR ORDEN DE COPAPE PROD DE PETROLEO LTDA. REF.: INV 147/2017 LIB. 00513062001 YPFB-OPERACIONES PLANTA DE SEPARACION DE LIQUIDOS RIO GRANDE</t>
  </si>
  <si>
    <t>J03234300001</t>
  </si>
  <si>
    <t>De: 00099024113 Transferencia en cumplimiento al DS N0913 de 15/06/2011 y el Convenio Interinstitucional de Financiamiento UPRE-CIF-353/12, suscrito entre la UPRE y el GAM de Chacarilla proyecto Construccion Coliseo Chacarilla Corazon de Cobre Municipio Chacarilla, correspondiente al pago de la pla</t>
  </si>
  <si>
    <t>J03234390001</t>
  </si>
  <si>
    <t>De: 00099024113 Transferencia en cumplimiento al DS N0913 de 15/06/2011 y el Convenio Interinstitucional de Financiamiento UPRE-CIF-372/2014, suscrito entre la UPRE y el GAM Montero, Proyecto Construccion Mercado Municipal de Montero, correspondiente al pago de la planilla N8, segun la UPRE.</t>
  </si>
  <si>
    <t>J03234400001</t>
  </si>
  <si>
    <t>De: 00099024113 Transferencia en cumplimiento al DS N0913 de 15/06/2011 y el Convenio Intergubernativo de Financiamiento UPRE-CIF-IG 518/2015, suscrito entre la UPRE y el GAM de Punata proyecto Construccion U.E. Mcal. Andres de Santa Cruz Punata, correspondiente al pago de la planilla N 5, segun la</t>
  </si>
  <si>
    <t>Q08394830002</t>
  </si>
  <si>
    <t>NUMERO DE LIBRETA CUT: Cuenta Unica del Tesoro OPERACIÓN E18 TRANSFERENCIA DEL SISTEMA FINANCIERO POR CUENTA DE TERCEROS A LA CUT Devolucion de desembolsos CCG al TGN</t>
  </si>
  <si>
    <t>Q08394750002</t>
  </si>
  <si>
    <t>S08881130002</t>
  </si>
  <si>
    <t>'TRANSFERENCIA DE FONDOS DE DPTOS.DE ENCAJE LEGAL DEL SISTEMA FINANCIERO A DPTOS.CTES.DEL SECTOR PUBLICO S/G CITE' BUN/0350/17||DE LA FECHA (HRE-TSO-2611). A SOLIC. MEFP;REVERSION POR ERROR EN MONTO DE LA TRANSF.ELECT. DE F.30/12/16;LIBR.00660142001;BUN.</t>
  </si>
  <si>
    <t>S08881340004</t>
  </si>
  <si>
    <t>||PAGO A EXIMBANK CHINA POPUL PRESTAMO GCL 2016 (29) 599 VCTO. 26/05/2017 POR CUENTA DEL TGN, NTI. 009433 VALOR 22/05/2017 COMISION DE ADMINISTRACION RMY 1.750.000.- CTA. 3987 CUENTA UNICA DEL TESORO-3987 REF.: COMISIONES BANCARIAS</t>
  </si>
  <si>
    <t>Q08394860002</t>
  </si>
  <si>
    <t>NUMERO DE LIBRETA CUT: Cuenta Unica del Tesoro OPERACIÓN E18 TRANSFERENCIA DEL SISTEMA FINANCIERO POR CUENTA DE TERCEROS A LA CUT Devolucion de pagos CC no cobrados por afiliados Civiles y Militares correspondiente al periodo Enero 2017</t>
  </si>
  <si>
    <t>Q08394060002</t>
  </si>
  <si>
    <t>NÚMERO DE LIBRETA CUT: 99031009.00 OPERACIÓN T01 TRANSFERENCIA DE FONDOS A LA CUT - TESORO DIRECTO DE BANCO UNION S.A. A CUENTA UNICA DEL TESORO CON NUMERO DE SOLICITUD = 1819022 Y NUMERO CORRELATIVO = 91320022052017670 TRANSFERENCIA OPERACIONES DE VENTA</t>
  </si>
  <si>
    <t>G04522240002</t>
  </si>
  <si>
    <t>TRANSFERENCIA DEL EXTERIOR SEGUN SWIFT NO.7208 DE FECHA 22/05/2017 ORDENANTE: CONSULADO GENERAL DE BOLIVIA EN WASHINGTON D.C. REF.: GESTORIA CONSULAR ABRIL 2017 LIB. 00010011102 MIN.RELACIONES EXTERIORES - GESTORIA CONSULAR LEY Nº 3108</t>
  </si>
  <si>
    <t>S08880980002</t>
  </si>
  <si>
    <t>'TRANSFERENCIA DE FONDOS DE DPTOS.DE ENCAJE LEGAL DEL SISTEMA FINANCIERO A DPTOS.CTES.DEL SECTOR PUBLICO S/G CITE' CA/FID.VIV 0200/2017||DE LA FECHA (HRE-TSO-2606). ABONO A LA LIBRETA N03420102001 PARA GASTOS DE FUNCIONAMIENTO DE LA AGENCIA ESTATAL DE VIVIENDA;BUN</t>
  </si>
  <si>
    <t>J03235280001</t>
  </si>
  <si>
    <t>De: 00287100050 JGCB/TRL/141/2017 TRANSFERENCIA DE RECURSOS POR TRASPASO DE APL A FUENTE PROY. FPS-07-3771-3772-3774 Y 3775 CONT. C-FPS-07-3294-3295-3296 Y 3297 CONV. MI AGUA 3</t>
  </si>
  <si>
    <t>J03234680001</t>
  </si>
  <si>
    <t>De: 00099024113 Transferencia en cumplimiento al DS N0913 de 15/06/2011 y el Convenio Intergubernativo de Financiamiento UPRE-CIF-IG/444/2015, suscrito entre la UPRE y el GAM de San Pedro proyecto Construccion Mercado Municipal Comunidad Hardeman, correspondiente al pago de la planilla N 3, segun la</t>
  </si>
  <si>
    <t>S08881340002</t>
  </si>
  <si>
    <t>||PAGO A EXIMBANK CHINA POPUL PRESTAMO GCL 2016 (29) 599 VCTO. 26/05/2017 POR CUENTA DEL TGN, NTI. 009433 VALOR 22/05/2017 COMISION DE ADMINISTRACION RMY 1.750.000.- LIBRETA N 00099021001 RECURSOS ORDINARIOS-3987, REF.: COMISIONES BANCARIAS</t>
  </si>
  <si>
    <t>G04523630004</t>
  </si>
  <si>
    <t>VENTA DE DIVISAS CON TRANSFERENCIA DE FONDOS A SOLICITUD DE BOLIVIANA DE AVIACION SEGUN SOLICITUD 2348 REF: PAL SUPPORT Y SERVICES CORP POR COMPRA Y REPARAC.COMP.S/G BOAREP 2489, 2533,2485,2480, 2504,2502 Y PO3295,3308,3334,3355,3342,3356,3358,3357,3369,3364,3363, 2573 Y DCTOS.ADJ. LIB. 00578012002 BOA-BOLIVIANA DE AVIACION-INGRESOS</t>
  </si>
  <si>
    <t>G04523640004</t>
  </si>
  <si>
    <t>VENTA DE DIVISAS CON TRANSFERENCIA DE FONDOS A SOLICITUD DE MINISTERIO DE LA PRESIDENCIA SEGUN SOLICITUD 2353 REF: DIVISAS USD 7,120 TRANSFERENCIA A DASSAULT FALCON JET CORP POR ACTUALIZACION DE LOS MANUALES DE OPERACION Y MANTENIMIENTO DE AERONAVE FAB 002, PAGO BANK OF AMERICA CUENTA 381023401350, LIB. 00099021001 TGN-RECURSOS ORDINARIOS (3987)</t>
  </si>
  <si>
    <t>G04528480003</t>
  </si>
  <si>
    <t>PAGO A CAF PRÉSTAMO CFA003390 VCTO. 22-may-2017 POR CUENTA DE TGN , NTI. 009420 VALOR 22-may-2017 CAPITAL USD 924.737,48 INTERESES USD 206.606,58 CTA. 3987 CUENTA UNICA DEL TESORO-3987 LIB. 00099021001 REF.: COMISIONES BANCARIAS</t>
  </si>
  <si>
    <t>G04532010003</t>
  </si>
  <si>
    <t>TRANSFERENCIA RECIBIDA DEL EXTERIOR SEGÚN MENSAJES SWIFT Nos. 07240-07233 (REM.EXT.) DE FECHA 22-05-2017 POR DESEMBOLSO DE CAF PRÉSTAMO CFA008422 CARRETERA PORVENIR-PUERTO RICO SOLICITUD DE DESEMBOLSO NRO. 8 LIBRETA N 02910102002 ABC-LIB.RECAUD.TASAS Y TRIBUTOS I REF.: UTILES DE ESCRITORIO</t>
  </si>
  <si>
    <t>J03234610001</t>
  </si>
  <si>
    <t>De: 00099024113 Transferencia en cumplimiento al DS N0913 de 15/06/2011 y el Convenio Intergubernativo de Financiamiento UPRE-CIF-IG/477/2015, suscrito entre la UPRE y el GAM Rurrenabaque, Proyecto Construccion Coliseo Cerrado Rurrenabaque D1-D7, correspondiente al pago de la planilla N1, segun la U</t>
  </si>
  <si>
    <t>J03234670001</t>
  </si>
  <si>
    <t>De: 00099024113 Transferencia en cumplimiento al DS N0913 de 15/06/2011 y el Convenio Intergubernativo de Financiamiento UPRE-CIF-IG/062/2016, suscrito entre la UPRE y el GAM de Colpa Belgica proyecto Construccion Tinglado y Cancha Polifuncional U.E. Roger Rivera Paz Colpa Belgica, correspondiente</t>
  </si>
  <si>
    <t>J03234650001</t>
  </si>
  <si>
    <t>De: 00099024113 Transferencia en cumplimiento al DS N0913 de 15/06/2011 y el Convenio Intergubernativo de Financiamiento UPRE-CIF-IG 405/2016, suscrito entre la UPRE y el GAM Sacaba, Proyecto Construccion Unidad Educativa Lava Lava, correspondiente al pago de la planilla N3 de cierre, segun la UPRE.</t>
  </si>
  <si>
    <t>J03235010001</t>
  </si>
  <si>
    <t>De: 00099024113 Transferencia en cumplimiento al DS N0913 de 15/06/2011 y el Convenio Intergubernativo de Financiamiento UPRE-CIF-IG/497/2015, suscrito entre la UPRE y el GAM Challapata, Proyecto Construccion Aulas Seccion Tecnica U.E. Beni Moro - Challapata, correspondiente al pago de la planilla N</t>
  </si>
  <si>
    <t>G04528490003</t>
  </si>
  <si>
    <t>PAGO A CAF PRÉSTAMO CFA005802 VCTO. 22-may-2017 POR CUENTA DE TGN , NTI. 009527 VALOR 22-may-2017 CAPITAL USD 2.799.302,44 INTERESES USD 911.139,50 COMISIONES USD 2.710,87 CTA. 3987 CUENTA UNICA DEL TESORO-3987 LIB. 00099021001 REF.: COMISIONES BANCARIAS</t>
  </si>
  <si>
    <t>J03234600001</t>
  </si>
  <si>
    <t>De: 00099024113 Transferencia en cumplimiento al DS N0913 de 15/06/2011 y el Convenio Interinstitucional de Financiamiento UPRE-CIF-1274/2013, suscrito entre la UPRE y el GAM Warnes, Proyecto Construccion de Tinglado y Graderias Cancha Polifuncional Modulo Educativo Satelite Norte - Warnes, correspo</t>
  </si>
  <si>
    <t>J03234660001</t>
  </si>
  <si>
    <t>De: 00099024113 Transferencia en cumplimiento al DS N0913 de 15/06/2011 y el Convenio Intergubernativo de Financiamiento UPRE-CIF-IG 412/2016, suscrito entre la UPRE y el GAM Sacaba, Proyecto Construccion Centro de Acogida Temporal a la Ninez y la Mujer Sacaba, correspondiente al pago de la planilla</t>
  </si>
  <si>
    <t>J03235030001</t>
  </si>
  <si>
    <t>De: 00099024113 Transferencia en cumplimiento al DS N0913 de 15/06/2011 y el Convenio Intergubernativo de Financiamiento UPRE-CIF-IG/355/2016, suscrito entre la UPRE y el GAM Sacabamba, Proyecto Const. Tinglado y Cancha Multifuncional en San Isidro - Quecoma, correspondiente al pago de la planilla N</t>
  </si>
  <si>
    <t>S08880600003</t>
  </si>
  <si>
    <t>||REGULARIZACION DE LA OPERACIÓN NRO. G-0451866 DEL DPTO. DE OPERACIONES CAMBIARIAS DE F.19/05/2017 , EN ATENCIÓN A CORREO ELECTRÓNICO DE LA DIRECCION GENERAL DE AERONAUTICA CIVIL DE FECHA 19/05/17 (SECTOR PUBLICO). DEBITO DE LA LIBRETA 00117012001 DGAC, REPOSICION UTILES DE ESCRITORIO.</t>
  </si>
  <si>
    <t>S08881310003</t>
  </si>
  <si>
    <t>||TRANSFERENCIA DE FONDOS S/G. MENSAJES SWIFT NROS. 07245 Y 07232 DE LA FECHA (SECTOR PUBLICO). DEBITO DE LA LIBRETA 00119012001 ADSIB, REPOSICION UTILES DE ESCRITORIO.</t>
  </si>
  <si>
    <t>G04522270003</t>
  </si>
  <si>
    <t>PAGO A FONPLATA PRÉSTAMO BOL-18/2004 VCTO. 22-may-2017 POR CUENTA DE TGN , NTI. 009328 VALOR 22-may-2017 CAPITAL USD 2.320.847,47 INTERESES USD 329.951,19 CTA. 3987 CUENTA UNICA DEL TESORO-3987 LIB. 00099021001 REF.: COMISIONES BANCARIAS</t>
  </si>
  <si>
    <t>J03234630001</t>
  </si>
  <si>
    <t>De: 00099024113 Transferencia en cumplimiento al DS N0913 de 15/06/2011 y el Convenio Intergubernativo de Financiamiento UPRE-CIF-IG 0143/2016, suscrito entre la UPRE y el GAM Alto Beni, Proyecto Const. Casa de Gobierno Distrito I San Antonio Alto Beni, correspondiente al pago de la planilla N2, se</t>
  </si>
  <si>
    <t>J03235020001</t>
  </si>
  <si>
    <t>De: 00099024113 Transferencia en cumplimiento al DS N0913 de 15/06/2011 y el Convenio Intergubernativo de Financiamiento UPRE-CIF-IG 428/2016, suscrito entre la UPRE y el GAM Colcapirhua, Proyecto Construccion Unidad Educativa Modelo Carlos Villegas, correspondiente al pago de la planilla N3, segun</t>
  </si>
  <si>
    <t>J03235040001</t>
  </si>
  <si>
    <t>De: 00099024113 Transferencia en cumplimiento al DS N0913 de 15/06/2011 y el Convenio Intergubernativo de Financiamiento UPRE-CIF-IG/114/2016, suscrito entre la UPRE y el GAM Lagunillas, Proyecto Construccion Tinglado, Graderia y Cancha U.E. Yapumbia (Yaiti), correspondiente al pago de la planilla N</t>
  </si>
  <si>
    <t>J03234690001</t>
  </si>
  <si>
    <t>De: 00099024113 Transferencia en cumplimiento al DS N0913 de 15/06/2011 y el Convenio Interinstitucional de Financiamiento UPRE-CIF-1095/2013, suscrito entre la UPRE y el GAM de San Matias proyecto Construccion U.E. Ascension de la Frontera Municipio de San Matias, correspondiente al pago de la pla</t>
  </si>
  <si>
    <t>J03234700001</t>
  </si>
  <si>
    <t>De: 00099024113 Transferencia en cumplimiento al DS N0913 de 15/06/2011 y el Convenio Intergubernativo de Financiamiento UPRE-CIF-IG/351/2016, suscrito entre la UPRE y el GAM de Irupana proyecto Const. Unidad Educativa German Busch - Irupana, correspondiente al pago de la planilla N 4, segun la UPRE</t>
  </si>
  <si>
    <t>G04523530004</t>
  </si>
  <si>
    <t>VENTA DE DIVISAS A SOLICITUD DE YACIMIENTOS PETROLIFEROS FISCALES BOLIVIANOS SEGUN SOLICITUD 2351 REF: PAGO A SHELL BOLIVIA CORPORATION POR RETRIBUCIONES AL TITULAR MERCADO INTERNO CONTRATOS DE OPERACION MES DICIEMBRE DE 2016 LIB. 00513012007 YPFB - RECURSOS NACIONALIZACIÓN</t>
  </si>
  <si>
    <t>J03234570001</t>
  </si>
  <si>
    <t>De: 00099024113 Transferencia en cumplimiento al DS N0913 de 15/06/2011 y el Convenio Intergubernativo de Financiamiento UPRE-CIF-IG/061/2016, suscrito entre la UPRE y el GAM Colpa Belgica, Proyecto Construccion Tinglado y Cancha Polifuncional U.E. Victor Herrara Gonzales Colpa Belgica, correspondi</t>
  </si>
  <si>
    <t>J03234640001</t>
  </si>
  <si>
    <t>De: 00099024113 Transferencia en cumplimiento al DS N0913 de 15/06/2011 y el Convenio Intergubernativo de Financiamiento UPRE-CIF-IG/440/2015, suscrito entre la UPRE y el GAM San Rafael, Proyecto Construccion Modulo Educativo U.E. Nacional Godofredo Trenker San Rafael de Velasco, correspondiente al</t>
  </si>
  <si>
    <t>S08881300003</t>
  </si>
  <si>
    <t>||TRANSFERENCIA DE FONDOS S/G. MENSAJES SWIFT NROS. 07242 Y 07231 DE LA FECHA (SECTOR PUBLICO). DEBITO DE LA LIBRETA 00119012001 ADSIB, REPOSICION UTILES DE ESCRITORIO.</t>
  </si>
  <si>
    <t>G04522250001</t>
  </si>
  <si>
    <t>COBRO COSTOS DE PAPELERIA SEGUN TRANSFERENCIA DEL EXTERIOR POR ORDEN DE CONSULADO GENERAL DE BOLIVIA EN WASHINGTON D.C. REF.: GESTORIA CONSULAR ABRIL 2017 LIB. 00010011102 MIN.RELACIONES EXTERIORES - GESTORIA CONSULAR LEY Nº 3108</t>
  </si>
  <si>
    <t>J03234580001</t>
  </si>
  <si>
    <t>De: 00099024113 Transferencia en cumplimiento al DS N0913 de 15/06/2011 y el Convenio Intergubernativo de Financiamiento UPRE-CIF-IG/019/2016, suscrito entre la UPRE y el GAM Yapacani, Proyecto Construccion Modulo Educativo U.E. Los Pozos, correspondiente al pago de la planilla N3, segun la UPRE.</t>
  </si>
  <si>
    <t>J03234590001</t>
  </si>
  <si>
    <t>De: 00099024113 Transferencia en cumplimiento al DS N0913 de 15/06/2011 y el Convenio Interinstitucional de Financiamiento UPRE-CIF-0125/13, suscrito entre la UPRE y el GAM Tomina, Proyecto Construccion Colegio Nucleo Simon Rodriguez Carreno - Tomina, correspondiente al pago de la planilla N5 de cie</t>
  </si>
  <si>
    <t>S08881280003</t>
  </si>
  <si>
    <t>||PAGO A LA CAF COMISION POR AVAL CFC003073 VCTO. 22-05-2017 POR CUENTA DEL TGN SEGÚN NOTA MEFP/VTCP/DGCP/UODP-415/2017 DE FECHA 22-05-2017 LIBRETA N00099021001 CUENTA UNICA DEL TESORO CTA 3987 REF.: COMISIONES BANCARIAS</t>
  </si>
  <si>
    <t>G04528540003</t>
  </si>
  <si>
    <t>PAGO PRÉSTAMO BID 803-SF-BO VCTO. 20-may-2017 POR CUENTA DE TGN , NTI. 009332 VALOR 22-may-2017 CAPITAL USD 83.325,60 INTERESES USD 17.498,37 CTA. 3987 CUENTA UNICA DEL TESORO-3987 LIB. 00099021001 REF.: COMISIONES BANCARIAS</t>
  </si>
  <si>
    <t>J03235050001</t>
  </si>
  <si>
    <t>De: 00099024113 Transferencia en cumplimiento al DS N0913 de 15/06/2011 y el Convenio Interinstitucional de Financiamiento UPRE-CIF-0289/13, suscrito entre la UPRE y el GAM El Alto, Proyecto Construccion Mercado Chijini Chico II D12 El Alto, correspondiente al pago del 20% de anticipo del monto fin</t>
  </si>
  <si>
    <t>G04528580003</t>
  </si>
  <si>
    <t>PAGO A CAF PRÉSTAMO CFA002962 VCTO. 22-may-2017 POR CUENTA DE TGN , NTI. 009421 VALOR 22-may-2017 CAPITAL USD 153.126,91 INTERESES USD 11.115,26 CTA. 3987 CUENTA UNICA DEL TESORO-3987 LIB. 00099021001 REF.: COMISIONES BANCARIAS</t>
  </si>
  <si>
    <t>G04531210003</t>
  </si>
  <si>
    <t>PAGO A EXIMBANK CHINA POPUL PRÉSTAMO GCL 2016 (29) 599 VCTO. 26-may-2017 POR CUENTA DE TGN , NTI. 009433 VALOR 22-may-2017 COMISIONES RMY 1.750.000,00 CTA. 3987 CUENTA UNICA DEL TESORO-3987 REF.: COMISIONES BANCARIAS</t>
  </si>
  <si>
    <t>J03234620001</t>
  </si>
  <si>
    <t>De: 00099024113 Transferencia en cumplimiento al DS N0913 de 15/06/2011 y el Convenio Intergubernativo de Financiamiento UPRE-CIF-IG 018/2015, suscrito entre la UPRE y el GAM Porvenir, Proyecto Construccion Centro de Mantenimiento de Vehiculos Livianos 13 de Octubre Municipio de Porvenir, correspond</t>
  </si>
  <si>
    <t>G04533900002</t>
  </si>
  <si>
    <t>TRANSFERENCIA DEL EXTERIOR SEGUN SWIFT NO.7257 DE FECHA 23/05/2017 ORDENANTE: EMBASSY OF BOLIVIA-BEIJING CHINA REF:GESTORIA CONSULAR LIB. 00010011102 MIN.RELACIONES EXTERIORES - GESTORIA CONSULAR LEY Nº 3108</t>
  </si>
  <si>
    <t>G04535110002</t>
  </si>
  <si>
    <t>REGULARIZACION DE TRANSFERENCIA DEL EXTERIOR SEGUN SWIFT 06324 DE FECHA 23/05/2017 ORDENANTE: CONSULADO DE BOLIVIA EN ARICA REF.: DEVOLUCION SALDOS NO EJECUTADOS AL 31/12/2016 LIB. 00099021001 TGN-RECURSOS ORDINARIOS (3987)</t>
  </si>
  <si>
    <t>S08882010002</t>
  </si>
  <si>
    <t>'TRANSFERENCIA DE FONDOS DE DPTOS.DE ENCAJE LEGAL DEL SISTEMA FINANCIERO A DPTOS.CTES.DEL SECTOR PUBLICO S/G CITE' BUN/0353/17||DE LA FECHA (HRE-TSO-2621). ABONO A LA LIBRETA NO.00099021001, DEVOLUCION REMANENTE RENTA SOLIDARIA 1 FASE GESTION/2017; BUN.</t>
  </si>
  <si>
    <t>G04532500004</t>
  </si>
  <si>
    <t>VENTA DE DIVISAS CON TRANSFERENCIA DE FONDOS A SOLICITUD DE DIRECCION ESTRATEGICA DE REIVINDICACION MARITIMA DIREMAR SEGUN SOLICITUD 2345 REF: PAGO AL PROF. REMIRO BROTONS POR EL SERVICIO DE ASESORAMIENTO EN DERECHO INTERNACIONAL, DE ACUERDO A INFORME IF/DIREMAR/DIAM NRO 018/2017 Y DOC. ADJ. EQUIVAL LIB. 00099021001 TGN-RECURSOS ORDINARIOS (3987) POR DIFERENCIAL CAMBIARIO</t>
  </si>
  <si>
    <t>S08882060003</t>
  </si>
  <si>
    <t>||TRANSFERENCIA DE FONDOS S/G. MENSAJES SWIFT NROS. 07325 Y 07324 DE LA FECHA (SECTOR PUBLICO). DEBITO DE LA LIBRETA 00119012001 ADSIB, REPOSICION UTILES DE ESCRITORIO.</t>
  </si>
  <si>
    <t>G04533830004</t>
  </si>
  <si>
    <t>PAGO A BID PRÉSTAMO 1057-SF-BO VCTO. 23-may-2017 POR CUENTA DE TGN , NTI. 009326 VALOR 23-may-2017 CAPITAL USD 312.285,27 INTERESES USD 145.482,01 CTA. 3987 CUENTA UNICA DEL TESORO-3987 LIB. 00099021001 REF.: COMISIONES BANCARIAS</t>
  </si>
  <si>
    <t>G04533840003</t>
  </si>
  <si>
    <t>PAGO A BID PRÉSTAMO 1056-SF-BO VCTO. 23-may-2017 POR CUENTA DE TGN , NTI. 009304 VALOR 23-may-2017 CAPITAL USD 13.761,77 INTERESES USD 6.411,09 CTA. 3987 CUENTA UNICA DEL TESORO-3987 LIB. 00099021001 REF.: COMISIONES BANCARIAS</t>
  </si>
  <si>
    <t>G04533850003</t>
  </si>
  <si>
    <t>PAGO A BID PRÉSTAMO 1743-SF-BO VCTO. 23-may-2017 POR CUENTA DE TGN , NTI. 009282 VALOR 23-may-2017 CAPITAL USD 250.000,00 INTERESES USD 148.679,54 CTA. 3987 CUENTA UNICA DEL TESORO-3987 LIB. 00099021001 REF.: COMISIONES BANCARIAS</t>
  </si>
  <si>
    <t>G04533870001</t>
  </si>
  <si>
    <t>G04533910001</t>
  </si>
  <si>
    <t>COBRO COSTOS DE PAPELERIA SEGUN TRANSFERENCIA DEL EXTERIOR POR ORDEN DE EMBASSY OF BOLIVIA-BEIJING CHINA REF:GESTORIA CONSULAR LIB. 00010011102 MIN.RELACIONES EXTERIORES - GESTORIA CONSULAR LEY Nº 3108</t>
  </si>
  <si>
    <t>G04535120001</t>
  </si>
  <si>
    <t>COBRO COSTOS DE PAPELERIA POR REGULARIZACION DE TRANSFERENCIA DEL EXTERIOR POR ORDEN DE CONSULADO DE BOLIVIA EN ARICA REF.: DEVOLUCION SALDOS NO EJECUTADOS AL 31/12/2016 LIB. 00099021001 TGN-RECURSOS ORDINARIOS (3987)</t>
  </si>
  <si>
    <t>G04535130004</t>
  </si>
  <si>
    <t>VENTA DE DIVISAS CON TRANSFERENCIA DE FONDOS A SOLICITUD DE SERVICIO DESARROLLO EMPRESAS PUBLICAS PRODUCTIVAS SEGUN SOLICITUD 2357 REF: TRANSFERENCIA DE FONDOS AL EXTERIOR POR EL ANTICIPO DEL 30 PORCIENTO USD. 72.300.000.- DEL CONTRATO LLAVE EN MANO SEDEM-UC-ECEBOL NRO. 003/2017, (CUOTA APARTE COR LIB. 00132039202 SEDEM - FOMENTO A LAS EMPRESAS PUBLICAS PRODUCTIVAS</t>
  </si>
  <si>
    <t>G04535150004</t>
  </si>
  <si>
    <t>VENTA DE DIVISAS CON TRANSFERENCIA DE FONDOS A SOLICITUD DE SERVICIO DESARROLLO EMPRESAS PUBLICAS PRODUCTIVAS SEGUN SOLICITUD 2358 REF: TRANSFERENCIA DE FONDOS AL EXTERIOR POR EL ANTICIPO DEL 30 PORCIENTO USD. 72.300.000.- DEL CONTRATO LLAVE EN MANO SEDEM-UC-ECEBOL NRO. 003/2017, (CUOTA APARTE COR LIB. 00132039202 SEDEM - FOMENTO A LAS EMPRESAS PUBLICAS PRODUCTIVAS</t>
  </si>
  <si>
    <t>G04536320005</t>
  </si>
  <si>
    <t>VENTA DE DIVISAS CON TRANSFERENCIA DE FONDOS A SOLICITUD DE MINISTERIO DE GOBIERNO SEGUN SOLICITUD 2355 REF: PAGO DE HABERES DE AGREGADOS DE LA POLICIA BOLIVIANA EN EL EXTERIOR, CORRESPONDIENTE AL MES DE ABRIL 2017 (CUENTAS EXTRANJERAS). LIB. 00099021001 TGN-RECURSOS ORDINARIOS (3987)</t>
  </si>
  <si>
    <t>G04536330004</t>
  </si>
  <si>
    <t>VENTA DE DIVISAS CON TRANSFERENCIA DE FONDOS A SOLICITUD DE SERVICIO DESARROLLO EMPRESAS PUBLICAS PRODUCTIVAS SEGUN SOLICITUD 2356 REF: TRANSFERENCIA DE FONDOS AL EXTERIOR POR EL ANTICIPO DEL 30 PORCIENTO USD. 72.300.000.- DEL CONTRATO LLAVE EN MANO SEDEM-UC-ECEBOL NRO. 003/2017, (CUOTA APARTE CORRE LIB. 00132039202 SEDEM - FOMENTO A LAS EMPRESAS PUBLICAS PRODUCTIVAS</t>
  </si>
  <si>
    <t>G04536370004</t>
  </si>
  <si>
    <t>VENTA DE DIVISAS CON TRANSFERENCIA DE FONDOS A SOLICITUD DE YACIMIENTOS PETROLIFEROS FISCALES BOLIVIANOS SEGUN SOLICITUD 2359 REF: PAGO ANTICIPO A KOSAN CRISPLANT AS POR LA CONSTRUCCION DEL CARGADERO DE GLP EN PLANTA SENKATA LIB. 00513012004 LBP-YPFB-UNICOMERCIAL (4030005415/1-2188907)</t>
  </si>
  <si>
    <t>G04536420004</t>
  </si>
  <si>
    <t>VENTA DE DIVISAS CON TRANSFERENCIA DE FONDOS A SOLICITUD DE SERVICIO DESARROLLO EMPRESAS PUBLICAS PRODUCTIVAS SEGUN SOLICITUD 2362 REF: TRANSFERENCIA DE FONDOS A LA EMPRESA REPRESENTACIONES MAZZETI S.A.C. POR LA ADQUISICION DE LUBRICANTES POR USD. 35.351,40 A T/C 6.96 EQUIVALENTE A BS.246.045,74, SE LIB. 00132039201 SEDEM-ECEBOL-FINPRO</t>
  </si>
  <si>
    <t>G04542460003</t>
  </si>
  <si>
    <t>TRANSFERENCIA RECIBIDA DEL EXTERIOR SEGÚN MENSAJES SWIFT Nos. 07293-07290 (REM.EXT.) DE FECHA 23-05-2017 POR DESEMBOLSO DE CAF PRÉSTAMO CFA008789 CARR.MONTEAGUDO-MUYU-IPA SOLICITUD DE DESEMBOLSO NRO. 17 LIBRETA N° 00291012002 ABC-RECURSOS PROPIOS REF.: UTILES DE ESCRITORIO</t>
  </si>
  <si>
    <t>J03235290001</t>
  </si>
  <si>
    <t>De: 00099024113 Transferencia en cumplimiento al DS N0913 de 15/06/2011 y el Convenio Intergubernativo de Financiamiento UPRE-CIF-IG/080/2016, suscrito entre la UPRE y el GAM de San Juan proyecto Construccion de Bateria de Banos y Camerinos Coliseo La Enconada, correspondiente al pago de la planilla</t>
  </si>
  <si>
    <t>J03235300001</t>
  </si>
  <si>
    <t>De: 00099024113 Transferencia en cumplimiento al DS N0913 de 15/06/2011 y el Convenio Intergubernativo de Financiamiento UPRE-CIF-IG-420/2015, suscrito entre la UPRE y el GAM de San Pedro de Totora proyecto Construccion Puente Vehicular Vinohuta, correspondiente al pago de la planilla N 2, segun la</t>
  </si>
  <si>
    <t>J03235310001</t>
  </si>
  <si>
    <t>De: 00099024113 Transferencia en cumplimiento al DS N0913 de 15/06/2011 y el Convenio Intergubernativo de Financiamiento UPRE-CIF-IG 376/2016, suscrito entre la UPRE y el GAM de Villa Tunari proyecto Construccion Complejo Deportivo de Raquet Ball Villa Tunari, correspondiente al pago de la planilla</t>
  </si>
  <si>
    <t>J03235320001</t>
  </si>
  <si>
    <t>De: 00099024113 Transferencia en cumplimiento al DS N0913 de 15/06/2011 y el Convenio Intergubernativo de Financiamiento UPRE-CIF-IG 322/2016, suscrito entre la UPRE y el GAM de Vinto proyecto Construccion Unidad Educativa Carmen Los Andes, correspondiente al pago de la planilla N 3 de cierre, segun</t>
  </si>
  <si>
    <t>S08881400004</t>
  </si>
  <si>
    <t>||VENTA DE DIVISAS S/G NOTA YPFB/GAFC-1414 DFC-1496 URT-0771/2017 Y LA ASIGNACION DE DIVISAS EFECTUADAS POR EL MEFP REF.: EMISION LC I-2017-025, COM. EMISION LC 0,15% S/USD 872.910.- POR 181 DIAS, REEMB. GTOS DE COMUNICACION BS220.- Y EMISION CBTE. CONTABLE BS50.- LIBRETA 00513072001 YPFB OPERACIONES GNRGD</t>
  </si>
  <si>
    <t>S08882030003</t>
  </si>
  <si>
    <t>||TRANSFERENCIA DE FONDOS S/G. MENSAJES SWIFT NROS. 07295 Y 07288 DE LA FECHA (SECTOR PUBLICO). DEBITO DE LA LIBRETA 00119012001 ADSIB, REPOSICION UTILES DE ESCRITORIO.</t>
  </si>
  <si>
    <t>G04532500005</t>
  </si>
  <si>
    <t>VENTA DE DIVISAS CON TRANSFERENCIA DE FONDOS A SOLICITUD DE DIRECCION ESTRATEGICA DE REIVINDICACION MARITIMA DIREMAR SEGUN SOLICITUD 2345 REF: PAGO AL PROF. REMIRO BROTONS POR EL SERVICIO DE ASESORAMIENTO EN DERECHO INTERNACIONAL, DE ACUERDO A INFORME IF/DIREMAR/DIAM NRO 018/2017 Y DOC. ADJ. EQUIVAL LIB. 00099021001 TGN-RECURSOS ORDINARIOS (3987)</t>
  </si>
  <si>
    <t>G04552110003</t>
  </si>
  <si>
    <t>PAGO PRÉSTAMO BID 846-SF-BO VCTO. 24-05-2017 POR CUENTA DE FNDR SEGÚN COD.LIQ.9354 DE FECHA 19-05-2017, VALOR 24-05-2017 CAPITAL USD 10.244,10 INTERESES USD 68.840,33 LIBRETA N° 00099021001 TGN-RECURSOS ORDINARIOS (3987)-ALIVIO MDRI</t>
  </si>
  <si>
    <t>G04552280002</t>
  </si>
  <si>
    <t>PAGO A BID PRÉSTAMO 571-1-SF-BO VCTO. 24-05-2017 POR CUENTA DE SAMAPA SEGÚN NOTA Cod.Liq.9351 DE FECHA 23-05-2017, VALOR 24-05-2017 CAPITAL USD 147.213,28 INTERESES USD 18.359,30 LIBRETA N° 00099021001 TGN-RECURSOS ORDINARIOS (3987) - ALIVIO MDRI</t>
  </si>
  <si>
    <t>J03236130002</t>
  </si>
  <si>
    <t>A:00099024113 Debito Automatico por incumplimiento del GAM San Lorenzo, correspondiente al Convenio de Interinstitucional de Financiamiento UPRE-CIF-261/12 de fecha 30 de octubre de 2012 suscrito entre la Unidad de Proyectos Especiales y el GAM San Lorenzo proyecto Construccion Hospital de Segundo N</t>
  </si>
  <si>
    <t>S08882260002</t>
  </si>
  <si>
    <t>'TRANSFERENCIA DE FONDOS DE DPTOS.DE ENCAJE LEGAL DEL SISTEMA FINANCIERO A DPTOS.CTES.DEL SECTOR PUBLICO S/G CITE' CA/P.CORP/543/2017||DE LA FECHA (HRE-TSO-2622). POR CONCEPTO DE CUBRIR OPERACIONES DERIVADAS DE LA ENTREGA DEL BJP 2016. A SOLIC.BDP SAM-FIDEICOMISO BONO JUANCITO PINTO GEST.2016; LIBR.00099021001 RECURSOS ORDINARIOS;BUN.</t>
  </si>
  <si>
    <t>S08882600002</t>
  </si>
  <si>
    <t>'TRANSFERENCIA DE FONDOS DE DPTOS.DE ENCAJE LEGAL DEL SISTEMA FINANCIERO A DPTOS.CTES.DEL SECTOR PUBLICO S/G CITE' BUN/0358/17||DE LA FECHA (HRE-TSO-2638). A SOLICITUD DEL MEFP, REVERSION ANTICIPADA ABONO A LA LIBRETA N°00099021001; BUN.</t>
  </si>
  <si>
    <t>S08882210001</t>
  </si>
  <si>
    <t>||COMISION TRANSFERENCIA FDOS.AL EXTERIOR 0,10% S/USD1.313.766.-,REEMB.GSTS.COMUNICACION BS220.-Y EMISION COMP.CONTABLE BS50.-REF.:PAGO 2 LC I-2017-017 P/C MINISTERIO DE DESARROLLO RURAL Y TIERRAS A/F INDUSTRIAS JOHN DEERE S.A. DE C.V.,EN COMPL.COMP.888220 ADJ.DE LA FECHA. LIB.00099021001 TGN-RECURSOS ORDINARIOS (3987) REF.:COMISIONES PAGO 2 LC I-2017-017</t>
  </si>
  <si>
    <t>S08882270003</t>
  </si>
  <si>
    <t>||TRANSFERENCIA DE FONDOS S/G. MENSAJES SWIFT NROS. 07342 Y 07327 DE LA FECHA (SECTOR PUBLICO). DEBITO DE LA LIBRETA 00119012001 ADSIB, REPOSICION UTILES DE ESCRITORIO.</t>
  </si>
  <si>
    <t>S08882280003</t>
  </si>
  <si>
    <t>||TRANSFERENCIA DE FONDOS S/G. MENSAJE SWIFT NRO. 07337 Y CORREO ELECTRONICO DE LA DIRECCION GENERAL DE AERONAUTICA CIVIL DE LA FECHA (SECTOR PUBLICO). DEBITO DE LA LIBRETA 00117012001 DGAC, REPOSICION UTILES DE ESCRITORIO.</t>
  </si>
  <si>
    <t>S08882380001</t>
  </si>
  <si>
    <t>||COMISION TRANSFERENCIA DE FONDOS AL EXTERIOR 0,10% S/USD873.600.- REEMB. GASTOS DE COMUNICACION BS220.- Y EMISION DE CBTE. CONTABLE BS50.- REF.:PAGO 3 LC I-2016-032 P/C YPFB A FAVOR DE KOSAN CRISPLANT A/S EN COMPLEMENTO A CBTE. S-0888233 DE LA FECHA ADJUNTO LIB. 00513012004 LBP-YPFB UNICOMERCIAL REF: COMISIONES PAGO N°3 LC I-2016-032</t>
  </si>
  <si>
    <t>S08882800001</t>
  </si>
  <si>
    <t>||COMISION TRANSFERENCIA DE FONDOS AL EXTERIOR 0,10% S/USD 522.342.- REEMB. GASTOS DE COMUNICACION BS220.- Y EMISION DE CBTE. CONTABLE BS50.- REF. PAGO 2 LC I-2017-018 POR CUENTA DE MINISTERIO DE DESARROLLO RURAL Y TIERRAS A FAVOR DE JOHN DEERE S.A. DE C.V. LIB. 00099021001 TGN - RECURSOS ORDINARIOS REF.: PAGO N°2 I-2017-018</t>
  </si>
  <si>
    <t>S08882830003</t>
  </si>
  <si>
    <t>||TRANSFERENCIA DE FONDOS S/G. MENSAJES SWIFT NROS. 07373 Y 07361 DE LA FECHA (SECTOR PUBLICO). DEBITO DE LA LIBRETA 00117012001 DGAC, REPOSICION UTILES DE ESCRITORIO.</t>
  </si>
  <si>
    <t>S08882850003</t>
  </si>
  <si>
    <t>||TRANSFERENCIA DE FONDOS S/G. MENSAJE SWIFT NRO. 07371 Y CORREO ELECTRONICO DE LA DIRECCION GENERAL DE AERONAUTICA CIVIL DE LA FECHA (SECTOR PUBLICO). DEBITO DE LA LIBRETA 00117012001 DGAC, REPOSICION UTILES DE ESCRITORIO.</t>
  </si>
  <si>
    <t>S08882880003</t>
  </si>
  <si>
    <t>||TRANSFERENCIA DE FONDOS S/G. MENSAJES SWIFT NROS. 07407 Y 07402 DE LA FECHA (SECTOR PUBLICO). DEBITO DE LA LIBRETA 00117012001 DGAC, REPOSICION UTILES DE ESCRITORIO.</t>
  </si>
  <si>
    <t>S08882910003</t>
  </si>
  <si>
    <t>||TRANSF. DE FONDOS EN ATENCION A MSJES. SWIFT 07331, 07328 Y CORREO ELECTRONICO DE LA DGAC DE LA FECHA (SECTOR PUBLICO) DE LA LIBRETA 00117012001 DGAC, REPOSICION UTILES DE ESCRITORIO</t>
  </si>
  <si>
    <t>G04543690003</t>
  </si>
  <si>
    <t>PAGO A FONPLATA PRÉSTAMO BOL 21/2014 VCTO. 24-may-2017 POR CUENTA DE TGN , NTI. 009336 VALOR 24-may-2017 INTERESES USD 178.380,48 COMISIONES USD 56.819,14 CTA. 3987 CUENTA UNICA DEL TESORO-3987 LIB. 00099021001 REF.: COMISIONES BANCARIAS</t>
  </si>
  <si>
    <t>G04543700003</t>
  </si>
  <si>
    <t>PAGO A FONPLATA PRÉSTAMO BOL 22/2014 VCTO. 24-may-2017 POR CUENTA DE TGN , NTI. 009350 VALOR 24-may-2017 INTERESES USD 127.897,26 COMISIONES USD 32.255,13 CTA. 3987 CUENTA UNICA DEL TESORO-3987 LIB. 00099021001 REF.: COMISIONES BANCARIAS</t>
  </si>
  <si>
    <t>G04544780003</t>
  </si>
  <si>
    <t>PAGO PRÉSTAMO BID 579-SF-BO VCTO. 24-may-2017 POR CUENTA DE TGN , NTI. 009305 VALOR 24-may-2017 CAPITAL USD 16.576,10 INTERESES USD 828,80 CTA. 3987 CUENTA UNICA DEL TESORO-3987 LIB. 00099021001 REF.: COMISIONES BANCARIAS</t>
  </si>
  <si>
    <t>G04544790003</t>
  </si>
  <si>
    <t>PAGO PRÉSTAMO BID 569-SF-BO VCTO. 24-may-2017 POR CUENTA DE TGN , NTI. 009285 VALOR 24-may-2017 CAPITAL USD 9.884,75 INTERESES USD 494,24 CTA. 3987 CUENTA UNICA DEL TESORO-3987 LIB. 00099021001 REF.: COMISIONES BANCARIAS</t>
  </si>
  <si>
    <t>G04544800003</t>
  </si>
  <si>
    <t>PROVISION DE FONDOS A SOLICITUD DE YACIMIENTOS PETROLIFEROS FISCALES BOLIVIANOS SEGUN SOLICITUD YPFB-0140-2017 REF: PAGO SERVICIO DE TRANSPORTE DE GN PARA EL MI Y ME (AMBAR) A GAS TRANSBOLIVIANO ABRIL 2017 LIB. 00513012007 YPFB - RECURSOS NACIONALIZACIÓN</t>
  </si>
  <si>
    <t>G04544830003</t>
  </si>
  <si>
    <t>PROVISION DE FONDOS A SOLICITUD DE YACIMIENTOS PETROLIFEROS FISCALES BOLIVIANOS SEGUN SOLICITUD YPFB-0139-2017 REF: PAGO SERVICIO DE TRANSPORTE DE GN PARA EL MI Y ME (AMBAR) A GAS ORIENTE BOLIVIANO LTDA ABRIL 2017 LIB. 00513012007 YPFB - RECURSOS NACIONALIZACIÓN</t>
  </si>
  <si>
    <t>G04544900004</t>
  </si>
  <si>
    <t>VENTA DE DIVISAS CON TRANSFERENCIA DE FONDOS A SOLICITUD DE MINISTERIO DE RELACIONES EXTERIORES SEGUN SOLICITUD 2365 REF: REMESA ADICIONAL A FAVOR DE LA MISION PERMANENTE ANTE LA ORGANIZACION DE LAS NACIONES UNIDAS, PARA CUBRIR LOS GASTOS EMERGENTES DE LA PARTICIPACION ENEL CONSEJO DE SEGURIDAD, S/G LIB. 00099021001 TGN-RECURSOS ORDINARIOS (3987)</t>
  </si>
  <si>
    <t>G04544910004</t>
  </si>
  <si>
    <t>VENTA DE DIVISAS CON TRANSFERENCIA DE FONDOS A SOLICITUD DE MINISTERIO DE RELACIONES EXTERIORES SEGUN SOLICITUD 2364 REF: PAGO DE DOS DIAS DE HABERES A FAVOR DEL SEÑOR PATTY CRUZ HECTOR VICENTE VICECONSUL DEL CONSULADO EN ARICA, S/G PLANILLA ADICIONAL NO. 011707 Y NOTA INTERNA GM-DGAA-URH-NI-156/201 LIB. 00099021001 TGN-RECURSOS ORDINARIOS (3987)</t>
  </si>
  <si>
    <t>G04544920004</t>
  </si>
  <si>
    <t>VENTA DE DIVISAS CON TRANSFERENCIA DE FONDOS A SOLICITUD DE MINISTERIO DE RELACIONES EXTERIORES SEGUN SOLICITUD 2363 REF: PAGO DE HABERES POR EXCLUSION EN LA PLANILLA A FAVOR DEL SEÑOR SCHOLLAERT PAZ FRANCOIS ALAINADJUNTO CIVIL DE LA EMBAJADA EN LONDRES, S/G PLANILLA ADICIONAL NO. 031706 Y NOTA INTE LIB. 00099021001 TGN-RECURSOS ORDINARIOS (3987)</t>
  </si>
  <si>
    <t>G04544930011</t>
  </si>
  <si>
    <t>VENTA DE DIVISAS CON TRANSFERENCIA DE FONDOS A SOLICITUD DE MINISTERIO DE RELACIONES EXTERIORES SEGUN SOLICITUD 2366 REF: REMISION DE RECURSOS PARA EL PAGO DE VITUALLAS, GASTOS FUNERARIOS Y DE REPATRIACION, A FAVOR DE LA EMBAJADA EN ECUADOR, CONSULADOS EN BUENOS AIRES, CACERES, ANTOFAGASTA, IQUIQUE LIB. 00010011102 MIN.RELACIONES EXTERIORES - GESTORIA CONSULAR LEY Nº 3108</t>
  </si>
  <si>
    <t>G04544940004</t>
  </si>
  <si>
    <t>VENTA DE DIVISAS CON TRANSFERENCIA DE FONDOS A SOLICITUD DE MINISTERIO DE RELACIONES EXTERIORES SEGUN SOLICITUD 2367 REF: REMESA ADICIONAL A FAVOR DE LA EMBAJADA EN MEXICO, PARA LA PARTICIPACION EN LAS FERIAS DE LIBRO, S/G GM-DGAA-UFI-CF-IN-168/2017 LIB. 00099021001 TGN-RECURSOS ORDINARIOS (3987)</t>
  </si>
  <si>
    <t>G04546170004</t>
  </si>
  <si>
    <t>VENTA DE DIVISAS CON TRANSFERENCIA DE FONDOS A SOLICITUD DE YACIMIENTOS PETROLIFEROS FISCALES BOLIVIANOS SEGUN SOLICITUD 2371 REF: TRANSFERENCIA DE FONDOS 2DO TRIMESTRE 2017 YPFB REPRESENTACION BUENOS AIRES ARGENTINA LIB. 00513012003 LBP-YPFB (2011349681373)</t>
  </si>
  <si>
    <t>G04546180004</t>
  </si>
  <si>
    <t>VENTA DE DIVISAS CON TRANSFERENCIA DE FONDOS A SOLICITUD DE YACIMIENTOS PETROLIFEROS FISCALES BOLIVIANOS SEGUN SOLICITUD 2370 REF: TRANSFERENCIA DE FONDOS 2DO TRIMESTRE 2017 YPFB REPRESENTACION BUENOS AIRES ARGENTINA LIB. 00513012003 LBP-YPFB (2011349681373)</t>
  </si>
  <si>
    <t>G04546190004</t>
  </si>
  <si>
    <t>VENTA DE DIVISAS CON TRANSFERENCIA DE FONDOS A SOLICITUD DE YACIMIENTOS PETROLIFEROS FISCALES BOLIVIANOS SEGUN SOLICITUD 2369 REF: TRANSFERENCIA DE FONDOS 2DO TRIMESTRE 2017 YPFB REPRESENTACION RIO DE JANEIRO BRASIL LIB. 00513012003 LBP-YPFB (2011349681373)</t>
  </si>
  <si>
    <t>G04546200004</t>
  </si>
  <si>
    <t>VENTA DE DIVISAS CON TRANSFERENCIA DE FONDOS A SOLICITUD DE YACIMIENTOS PETROLIFEROS FISCALES BOLIVIANOS SEGUN SOLICITUD 2372 REF: TRANSFERENCIA DE FONDOS 2DO TRIMESTRE 2017 YPFB REPRESENTACION RIO DE JANEIRO BRASIL LIB. 00513012003 LBP-YPFB (2011349681373)</t>
  </si>
  <si>
    <t>G04546820003</t>
  </si>
  <si>
    <t>PAGO PRÉSTAMO BID 571-2-SF-BO VCTO. 24-may-2017 POR CUENTA DE TGN , NTI. 009349 VALOR 24-may-2017 CAPITAL USD 118.333,33 INTERESES USD 5.916,67 CTA. 3987 CUENTA UNICA DEL TESORO-3987 LIB. 00099021001 REF.: COMISIONES BANCARIAS</t>
  </si>
  <si>
    <t>G04547970003</t>
  </si>
  <si>
    <t>TRANSFERENCIA RECIBIDA DEL EXTERIOR SEGÚN MENSAJES SWIFT Nos. 07330-07329 (REM.EXT.) DE FECHA 24-05-2017 POR DESEMBOLSO DE CAF PRÉSTAMO CFA008785 PROGRAMA MI RIEGO SOLICITUD DE DESEMBOLSO FONDO ROTATORIO LIBRETA N° 00287102001 FPS-RECURSOS PROPIOS REF.: UTILES DE ESCRITORIO</t>
  </si>
  <si>
    <t>G04552140001</t>
  </si>
  <si>
    <t>G04552180001</t>
  </si>
  <si>
    <t>COBRO COSTOS DE PAPELERIA SEGUN TRANSFERENCIA DEL EXTERIOR POR ORDEN DE HERCO COMBUSTIBLES S.A. (PERU) REF.: CONTRATO DE COMPRA VENTA DE ISOPENTANO 9 DESPACHO LIB. 00513062001 YPFB-OPERACIONES PLANTA DE SEPARACION DE LIQUIDOS RIO GRANDE</t>
  </si>
  <si>
    <t>G04552230001</t>
  </si>
  <si>
    <t>COBRO COSTOS DE PAPELERIA SEGUN TRANSFERENCIA DEL EXTERIOR POR ORDEN DE PETROBRAS PARAGUAY GAS SRL LIB. 00513062001 YPFB-OPERACIONES PLANTA DE SEPARACION DE LIQUIDOS RIO GRANDE</t>
  </si>
  <si>
    <t>J03235690001</t>
  </si>
  <si>
    <t>De: 00099024113 Transferencia en cumplimiento al DS N0913 de 15/06/2011 y el Convenio Intergubernativo de Financiamiento UPRE-CIF-IG 070/2017, suscrito entre la UPRE y el GAM de Tarija proyecto Construccion Centro de Salud Ambulatorio Barrio 15 de Noviembre Ciudad de Tarija, correspondiente al prime</t>
  </si>
  <si>
    <t>J03235700001</t>
  </si>
  <si>
    <t>De: 00099024113 Transferencia en cumplimiento al DS N0913 de 15/06/2011 y el Convenio Intergubernativo de Financiamiento UPRE-CIF-IG 085/2017, suscrito entre la UPRE y el GAM de Tarija proyecto Construccion Unidad Educ. BR. San Antonio de la Ciudad de Tarija, correspondiente al primer desembolso equ</t>
  </si>
  <si>
    <t>J03235710001</t>
  </si>
  <si>
    <t>De: 00099024113 Transferencia en cumplimiento al DS N0913 de 15/06/2011 y el Convenio Intergubernativo de Financiamiento UPRE-CIF-IG 084/2017, suscrito entre la UPRE y el GAM de Tarija proyecto Construccion Unidad Educ. URB. Los Laureles de la Ciudad de Tarija, correspondiente al primer desembolso e</t>
  </si>
  <si>
    <t>J03235720001</t>
  </si>
  <si>
    <t>De: 00099024113 Transferencia en cumplimiento al DS N0913 de 15/06/2011 y el Convenio Intergubernativo de Financiamiento UPRE-CIF-IG/439/2015, suscrito entre la UPRE y el GAM de Saipina proyecto Construccion Modulo Unidad Educativa Santa Catalina Nivel Primario - Chilon, correspondiente al primer de</t>
  </si>
  <si>
    <t>J03235910001</t>
  </si>
  <si>
    <t>De: 00099024113 Transferencia en cumplimiento al DS N0913 de 15/06/2011 y el Convenio Intergubernativo de Financiamiento UPRE-CIF-IG 299/2016, suscrito entre la UPRE y el GAM de Colomi proyecto Const. U.E. Jose Sanchez D-4, correspondiente al pago de la planilla N 3 de avance y cierre, segun la UPRE</t>
  </si>
  <si>
    <t>Q08411250002</t>
  </si>
  <si>
    <t>NÚMERO DE LIBRETA CUT: 99031009.00 OPERACIÓN T01 TRANSFERENCIA DE FONDOS A LA CUT - TESORO DIRECTO DE BANCO UNION S.A. A CUENTA UNICA DEL TESORO CON NUMERO DE SOLICITUD = 1829506 Y NUMERO CORRELATIVO = 91320025052017825 TRANSFERENCIA OPERACIONES DE VENTA</t>
  </si>
  <si>
    <t>S08884200002</t>
  </si>
  <si>
    <t>'TRANSFERENCIA DE FONDOS DE DPTOS.DE ENCAJE LEGAL DEL SISTEMA FINANCIERO A DPTOS.CTES.DEL SECTOR PUBLICO S/G CITE' BUN/0363/17||DE LA FECHA (HRE-TSO-2657). A SOLIC. MEFP; REVERSION POR ERROR EN MONTO DE LA TRANSF.ELECT. DE F.23/05/17; LIBR.00030011101; BUN</t>
  </si>
  <si>
    <t>S08884330002</t>
  </si>
  <si>
    <t>||REGULARIZACION COMPROBANTE G-0448382 DEL 16/05/2017 POR ERROR EN EL NUMERO DE LIBRETA REF.: TRANSFERENCIA DEL EXTERIOR POR ORDEN DEL CONSULADO DE BOLIVIA EN MADRID - ESPAÑA LIB.00340012004 SEGIP-RECAUDACION EXTERIOR-LICENCIAS DE CONDUCIR</t>
  </si>
  <si>
    <t>S08883740003</t>
  </si>
  <si>
    <t>||TRANSFERENCIA DE FONDOS S/G. MENSAJES SWIFT NROS. 07414 Y 07411 DE LA FECHA (SECTOR PUBLICO). DEBITO DE LA LIBRETA 00119012001 ADSIB, REPOSICION UTILES DE ESCRITORIO.</t>
  </si>
  <si>
    <t>S08883760003</t>
  </si>
  <si>
    <t>||TRANSFERENCIA DE FONDOS S/G. MENSAJES SWIFT NROS. 07415 Y 07412 DE LA FECHA (SECTOR PUBLICO). DEBITO DE LA LIBRETA 00119012001 ADSIB, REPOSICION UTILES DE ESCRITORIO.</t>
  </si>
  <si>
    <t>S08883770003</t>
  </si>
  <si>
    <t>||TRANSFERENCIA DE FONDOS S/G. MENSAJES SWIFT NRO. 07416 DE LA FECHA Y 07289 DE F. 23/05/2017. (SECTOR PUBLICO). DEBITO DE LA LIBRETA 00119012001 ADSIB, REPOSICION UTILES DE ESCRITORIO.</t>
  </si>
  <si>
    <t>S08883830001</t>
  </si>
  <si>
    <t>||COMISION TRANSFERENCIA FDOS.AL EXTERIOR 0,10% S/USD336.647,47.-,REEMB.GSTS.COMUNICACION BS220.-Y EMISION COMP.CONTABLE BS50.-REF.:PAGO 2 LC I-2016-038 P/C ENVIBOL A/F EIRICH INDUSTRIAL LTDA.,EN COMPL.A COMP.888382 ADJ.DE LA FECHA. LIB.00132019202 SEDEM-PLANTA ENVASES DE VIDRIO CHUQUISACA-MUN.ZUDAÑEZ RF.:COMIS.PAGO 2 LC I-2016-038</t>
  </si>
  <si>
    <t>S08884250003</t>
  </si>
  <si>
    <t>||TRANSFERENCIA DE FONDOS S/G. MENSAJE SWIFT NRO. 07445 Y CORREO ELECTRONICO DE AASANA DE LA FECHA (SECTOR PUBLICO). DEBITO DE LA LIBRETA 00117012001 DGAC, REPOSICION UTILES DE ESCRITORIO.</t>
  </si>
  <si>
    <t>S08884330001</t>
  </si>
  <si>
    <t>||REGULARIZACION COMPROBANTE G-0448382 DEL 16/05/2017 POR ERROR EN EL NUMERO DE LIBRETA REF.: TRANSFERENCIA DEL EXTERIOR POR ORDEN DEL CONSULADO DE BOLIVIA EN MADRID - ESPAÑA LIB.00340012005 SEGIP-RECAUDACION EXTERIOR-CEDULAS DE IDENTIDAD</t>
  </si>
  <si>
    <t>S08884350003</t>
  </si>
  <si>
    <t>||TRANSF. DE FONDOS EN ATENCION A MSJE. SWIFT 07462 DE LA FECHA (SECTOR PUBLICO) DE LA LIBRETA 00117012001 DGAC, REPOSICION UTILES DE ESCRITORIO</t>
  </si>
  <si>
    <t>G04554830004</t>
  </si>
  <si>
    <t>PAGO A BID PRÉSTAMO 1101-SF-BO VCTO. 25-may-2017 POR CUENTA DE TGN , NTI. 009327 VALOR 25-may-2017 CAPITAL USD 1.224.985,66 INTERESES USD 619.261,75 CTA. 3987 CUENTA UNICA DEL TESORO-3987 LIB. 00099021001 REF.: COMISIONES BANCARIAS</t>
  </si>
  <si>
    <t>G04554840003</t>
  </si>
  <si>
    <t>PAGO A BID PRÉSTAMO 2880/BL-BO VCTO. 25-may-2017 POR CUENTA DE TGN , NTI. 009317 VALOR 25-may-2017 INTERESES USD 1.264,30 CTA. 3987 CUENTA UNICA DEL TESORO-3987 LIB. 00099021001 REF.: COMISIONES BANCARIAS</t>
  </si>
  <si>
    <t>G04554860003</t>
  </si>
  <si>
    <t>PAGO A BID PRÉSTAMO 2880/BL-BO VCTO. 25-may-2017 POR CUENTA DE TGN , NTI. 009318 VALOR 25-may-2017 INTERESES USD 70.022,66 COMISIONES USD 3.128,24 CTA. 3987 CUENTA UNICA DEL TESORO-3987 LIB. 00099021001 REF.: COMISIONES BANCARIAS</t>
  </si>
  <si>
    <t>G04554870003</t>
  </si>
  <si>
    <t>PAGO A BID PRÉSTAMO 2880/BL-BO VCTO. 25-may-2017 POR CUENTA DE TGN , NTI. 009323 VALOR 25-may-2017 COMISIONES USD 9.152,72 CTA. 3987 CUENTA UNICA DEL TESORO-3987 LIB. 00099021001 REF.: COMISIONES BANCARIAS</t>
  </si>
  <si>
    <t>G04555910003</t>
  </si>
  <si>
    <t>PAGO A BID PRÉSTAMO 1099-SF-BO VCTO. 25-may-2017 POR CUENTA DE TGN , NTI. 009306 VALOR 25-may-2017 CAPITAL USD 322.323,01 INTERESES USD 162.942,57 CTA. 3987 CUENTA UNICA DEL TESORO-3987 LIB. 00099021001 REF.: COMISIONES BANCARIAS</t>
  </si>
  <si>
    <t>G04555920003</t>
  </si>
  <si>
    <t>PAGO A BID PRÉSTAMO 2951/BL-BO VCTO. 25-may-2017 POR CUENTA DE TGN , NTI. 009263 VALOR 25-may-2017 INTERESES USD 2.655,16 CTA. 3987 CUENTA UNICA DEL TESORO-3987 LIB. 00099021001 REF.: COMISIONES BANCARIAS</t>
  </si>
  <si>
    <t>G04555930003</t>
  </si>
  <si>
    <t>PAGO A BID PRÉSTAMO 2951/BL-BO VCTO. 25-may-2017 POR CUENTA DE TGN , NTI. 009262 VALOR 25-may-2017 INTERESES USD 88.651,99 COMISIONES USD 124.469,06 CTA. 3987 CUENTA UNICA DEL TESORO-3987 LIB. 00099021001 REF.: COMISIONES BANCARIAS</t>
  </si>
  <si>
    <t>G04557090004</t>
  </si>
  <si>
    <t>VENTA DE DIVISAS A SOLICITUD DE YACIMIENTOS PETROLIFEROS FISCALES BOLIVIANOS SEGUN SOLICITUD 2377 REF: PAGO A SHELL BOLIVIA CORPORATION POR RETRIBUCIONES AL TITULAR MERCADO INTERNO CORRESPONDIENTE AL MES DE ENERO 2017 LIB. 00513012007 YPFB - RECURSOS NACIONALIZACIÓN</t>
  </si>
  <si>
    <t>G04557300004</t>
  </si>
  <si>
    <t>VENTA DE DIVISAS A SOLICITUD DE YACIMIENTOS PETROLIFEROS FISCALES BOLIVIANOS SEGUN SOLICITUD 2393 REF: PAGO A PLUSPETROL BOLIVIA POR RETRIBUCIONES AL TITULAR MERCADO INTERNO CORRESPONDIENTE AL MES DE ENERO 2017 LIB. 00513012007 YPFB - RECURSOS NACIONALIZACIÓN</t>
  </si>
  <si>
    <t>G04557380004</t>
  </si>
  <si>
    <t>VENTA DE DIVISAS A SOLICITUD DE YACIMIENTOS PETROLIFEROS FISCALES BOLIVIANOS SEGUN SOLICITUD 2396 REF: PAGO A PLUSPETROL BOLIVIA POR RETRIBUCIONES AL TITULAR MERCADO INTERNO CORRESPONDIENTE AL MES DE ENERO 2017 LIB. 00513012007 YPFB - RECURSOS NACIONALIZACIÓN</t>
  </si>
  <si>
    <t>G04563350004</t>
  </si>
  <si>
    <t>VENTA DE DIVISAS CON TRANSFERENCIA DE FONDOS A SOLICITUD DE MINISTERIO DE LA PRESIDENCIA SEGUN SOLICITUD 2373 REF: DIVISAS USD 23,616.18 TRANSFERENCIA A LA EMPRESA ROYAL FBO SERVICE S.A POR SERVICIOS PRESTADOS A LA AERONAVE PRESIDENCIAL FAB 002 DEL 1 AL 3 MARZO 2017, PAGO AL BANCO BBVA PARAGUAY S.A. LIB. 00099021001 TGN-RECURSOS ORDINARIOS (3987)</t>
  </si>
  <si>
    <t>G04563480004</t>
  </si>
  <si>
    <t>VENTA DE DIVISAS CON TRANSFERENCIA DE FONDOS A SOLICITUD DE YACIMIENTOS PETROLIFEROS FISCALES BOLIVIANOS SEGUN SOLICITUD 2374 REF: 3ER. PAGO A D.T.P. LABORATORIOS S.R.L. POR ADQUISICION GEOQUIMICA DE SUPERFICIE EN LA SUBCUENCA ROBORE SEGUN CONTRATO ULG-SCZ-205-2016. LIB. 00513022001 YPFB - "OPERACIONES"</t>
  </si>
  <si>
    <t>G04564670001</t>
  </si>
  <si>
    <t>J03236790002</t>
  </si>
  <si>
    <t>A:00099021001 DEVOLUCION RETENCION DE DESCUENTOS EFECTUADOS POR RECUPERACION DEL P.R.A. (PAGO DE REPARTO ANTICIPADO), CORRESPONDIENTE AL MES DE ABRIL/2017. S/G. CITE SENASIR UAF-TTES 0039/2017.</t>
  </si>
  <si>
    <t>J03236800002</t>
  </si>
  <si>
    <t>A:00099021001 DEVOLUCION RETENCION DE DESCUENTOS EFECTUADOS POR COBROS Y PAGOS INDEBIDOS, CORRESPONDIENTE AL MES DE ABRIL/2017. S/G. CITE SENASIR UAF-TTES 0038/2017.</t>
  </si>
  <si>
    <t>J03236810002</t>
  </si>
  <si>
    <t>A:00099021001 DEVOLUCION RETENCION DE DESCUENTOS EFECTUADOS POR CONVENIOS DE COMPENSACION DE COTIZACIONES CON BBVA PREVISION S.A. AFP, CORRESPONDIENTE AL MES DE MARZO/2017 Y AGUINALDO 2012 AL 2016. S/G. CITE SENASIR UAF-TTES 0037/2017.</t>
  </si>
  <si>
    <t>J03236820002</t>
  </si>
  <si>
    <t>A:00099021001 DEVOLUCION RETENCION DE DESCUENTOS EFECTUADOS POR CONVENIOS DE COMPENSACION DE COTIZACIONES CON FUTURO DE BOLIVIA AFP S.A., CORRESPONDIENTE AL MES DE MARZO/2017 Y AGUINALDO 2010 AL 2016. S/G. CITE SENASIR UAF-TTES 0036/2017.</t>
  </si>
  <si>
    <t>J03236830002</t>
  </si>
  <si>
    <t>A:00099021001 DEVOLUCION RETENCION DE DESCUENTOS EFECTUADOS POR CONVENIOS DE COMPENSACION DE COTIZACIONES CON LA VITALICIA SEGUROS Y REASEGUROS DE VIDA S.A., CORRESPONDIENTE AL MES DE MARZO/2017 Y AGUINALDO 2013 AL 2016. S/G. CITE SENASIR UAF-TTES 0035/2017.</t>
  </si>
  <si>
    <t>J03236840002</t>
  </si>
  <si>
    <t>A:00099021001 DEVOLUCION RETENCION DE DESCUENTOS EFECTUADOS POR CONVENIOS DE COMPENSACION DE COTIZACIONES CON SEGUROS PROVIDA S.A., CORRESPONDIENTE AL MES DE MARZO/2017 Y AGUINALDO 2013 AL 2016. S/G. CITE SENASIR UAF-TTES 0034/2017.</t>
  </si>
  <si>
    <t>S08886040002</t>
  </si>
  <si>
    <t>||TRANSFERENCIA DE FONDOS S/G. FORMULARIO, CITE' BUN0368/17 DE LA FECHA (HRE-TSO-2690), GASTOS DE FUNCIONAMIENTO PARA PRESERVACION DEL PARQUE AGUARAGUE-SERNAP YACUIBA. A SOLICITUD DEL GOB.AUT.REG.DEL CHACO TARIJEÑO CARAPARI; LIBRETA 00860304201 SERNAP; BUN.</t>
  </si>
  <si>
    <t>S08885960003</t>
  </si>
  <si>
    <t>||PAGO AL BID PRÉSTAMO 3730/BL-BO, VCTO. 15/05/2017 POR CUENTA DEL TGN SEGUN NOTA MEFP/VTCP/DGCP/UODP-429/2017 DE LA FECHA, VALOR 26/05/2017, COMISION DE COMPROMISO USD 48.898,38 LIBRETA N° 00099021001 TGN-RECURSOS ORDINARIOS 3987. REF.:COMISIONES BANCARIAS,SWIFT Y UT.ESCRITORIO</t>
  </si>
  <si>
    <t>S08885990003</t>
  </si>
  <si>
    <t>||PAGO AL BID PRÉSTAMO 3731/OC-BO, VCTO. 15/05/2017 POR CUENTA DEL TGN SEGUN NOTA MEFP/VTCP/DGCP/UODP-429/2017 DE LA FECHA , VALOR 26/05/2017, COMISION DE COMPROMISO USD 90.759,24 LIBRETA N° 00099021001 TGN-RECURSOS ORDINARIOS 3987. REF.:COMISIONES BANCARIAS,SWIFT Y UT.ESCRITORIO</t>
  </si>
  <si>
    <t>S08886080001</t>
  </si>
  <si>
    <t>||COMISION TRANSFERENCIA DE FONDOS AL EXTERIOR 0,10% S/USD4,486,680.- REEMB. GASTOS DE COMUNICACION BS220.- Y EMISION DE CBTE. CONTABLE BS50.- REF.- PAGO N°1 LC I-2016-005 POR CUENTA DE YPFB A FAVOR DE HULUDAO CITY STEEL PIPE INDISTRIAL C.O. LTD LIB. 00513072001 YPFB OPERACIONES GNRGD LIBRETA</t>
  </si>
  <si>
    <t>S08886100003</t>
  </si>
  <si>
    <t>||TRANSFERENCIA DE FONDOS S/G. MENSAJES SWIFT NROS. 07522 - 07510 Y CORREO ELECTRONICO DE AASANA DE LA FECHA (SECTOR PUBLICO). DEBITO DE LA LIBRETA 00117012001 DGAC, REPOSICION UTILES DE ESCRITORIO.</t>
  </si>
  <si>
    <t>S08886110003</t>
  </si>
  <si>
    <t>||TRANSFERENCIA DE FONDOS S/G. MENSAJE SWIFT NRO. 07532 DE LA FECHA (SECTOR PUBLICO). DEBITO DE LA LIBRETA 00117012001 DGAC, REPOSICION UTILES DE ESCRITORIO.</t>
  </si>
  <si>
    <t>G04567970003</t>
  </si>
  <si>
    <t>PROVISION DE FONDOS A SOLICITUD DE YACIMIENTOS PETROLIFEROS FISCALES BOLIVIANOS SEGUN SOLICITUD YPFB-0142-2017 REF: PAGO IDH FEBRERO 2017 LIB. 00513012007 YPFB - RECURSOS NACIONALIZACIÓN</t>
  </si>
  <si>
    <t>G04567990003</t>
  </si>
  <si>
    <t>PAGO A BID PRÉSTAMO 2971/BL-BO VCTO. 26-may-2017 POR CUENTA DE TGN , NTI. 009265 VALOR 26-may-2017 INTERESES USD 26.267,90 CTA. 3987 CUENTA UNICA DEL TESORO-3987 LIB. 00099021001 REF.: COMISIONES BANCARIAS</t>
  </si>
  <si>
    <t>G04568020003</t>
  </si>
  <si>
    <t>PAGO A BID PRÉSTAMO 2971/BL-BO VCTO. 26-may-2017 POR CUENTA DE TGN , NTI. 009264 VALOR 26-may-2017 INTERESES USD 2.014.659,47 CTA. 3987 CUENTA UNICA DEL TESORO-3987 LIB. 00099021001 REF.: COMISIONES BANCARIAS</t>
  </si>
  <si>
    <t>G04568130003</t>
  </si>
  <si>
    <t>PROVISION DE FONDOS A SOLICITUD DE YACIMIENTOS PETROLIFEROS FISCALES BOLIVIANOS SEGUN SOLICITUD YPFB-0149-2017 REF: PAGO REGALIAS FEBRERO 2017 TGN LIB. 00099021001 TGN YPFB PARTICIPACION 6% PRODUCCIÓN BRUTA DE HIDROCARBUROS BOCA DE POZO</t>
  </si>
  <si>
    <t>G04572040004</t>
  </si>
  <si>
    <t>VENTA DE DIVISAS CON TRANSFERENCIA DE FONDOS A SOLICITUD DE UNIDAD DE INVESTIGACIONES FINANCIERAS SEGUN SOLICITUD 2398 REF: HT-33862, TRANSFERENCIAS AL EXTERIOR POR PAGO UNICO A THOMSON REUTERS PARA SUSCRIPCION ANUAL DEL SERVICIO EN LINEA DE LA BASE DE DATOS DEL WORLD CHECK PARA LA GESTION/2017, SE LIB. 00099021001 TGN-RECURSOS ORDINARIOS (3987)</t>
  </si>
  <si>
    <t>G04572090008</t>
  </si>
  <si>
    <t>VENTA DE DIVISAS CON TRANSFERENCIA DE FONDOS A SOLICITUD DE MINISTERIO DE RELACIONES EXTERIORES SEGUN SOLICITUD 2397 REF: ENVIO DE RECURSOS PARA GASTOS DE FUCIONAMINETO DEL SERVICIO EXTERIOR, DIPLOMATICO Y CONSULAR, CORRESPONDIENTE AL MES DE MAYO (ADICIONAL) Y JUNIO PARA LOS CONSULADOS EN CALAMA Y A LIB. 00099021001 TGN-RECURSOS ORDINARIOS (3987)</t>
  </si>
  <si>
    <t>G04574260003</t>
  </si>
  <si>
    <t>TRANSFERENCIA RECIBIDA DEL EXTERIOR SEGÚN MENSAJES SWIFT Nos. 07517-07515 (REM.EXT.) DE FECHA 26-05-2017 POR DESEMBOLSO DE BID PRÉSTAMO 2828/BL-BO REQ 0010 OPS0201721266A LIBRETA N° 00287102001 FPS-RECURSOS PROPIOS REF.: UTILES DE ESCRITORIO</t>
  </si>
  <si>
    <t>G04574270003</t>
  </si>
  <si>
    <t>TRANSFERENCIA RECIBIDA DEL EXTERIOR SEGÚN MENSAJES SWIFT Nos. 07516-07514 (REM.EXT.) DE FECHA 26-05-2017 POR DESEMBOLSO DE BID PRÉSTAMO 2828/BL-BO REQ 0010 OPS0201721266A LIBRETA N° 00287102001 FPS-RECURSOS PROPIOS REF.: UTILES DE ESCRITORIO</t>
  </si>
  <si>
    <t>J03236590001</t>
  </si>
  <si>
    <t>J03236600001</t>
  </si>
  <si>
    <t>J03236610001</t>
  </si>
  <si>
    <t>De: 00099024113 Transferencia en cumplimiento al DS N0913 de 15/06/2011 y el Convenio Intergubernativo de Financiamiento UPRE-CIF-IG/345/2016, suscrito entre la UPRE y el GAM de Irupana proyecto Const. Unidad Educativa 5 de Mayo -Irupana, correspondiente al pago de la planilla N 4, segun la UPRE.</t>
  </si>
  <si>
    <t>J03236620001</t>
  </si>
  <si>
    <t>De: 00099024113 Transferencia en cumplimiento al DS N0913 de 15/06/2011 y el Convenio Interinstitucional de Financiamiento UPRE-CIF-013/2015, suscrito entre la UPRE y el GAM de Turco proyecto Construccion de Aulas de Secundaria U.E. Porvenir Chachacomani, correspondiente al pago de la planilla N 4 d</t>
  </si>
  <si>
    <t>J03236630001</t>
  </si>
  <si>
    <t>De: 00099024113 Transferencia en cumplimiento al DS N0913 de 15/06/2011 y el Convenio Intergubernativo de Financiamiento UPRE-CIF-IG 384/2016, suscrito entre la UPRE y el GAM de San Benito proyecto Construccion Graderias Cancha de Futbol Complejo Deportivo Paracaya San Benito, correspondiente al pag</t>
  </si>
  <si>
    <t>J03236640001</t>
  </si>
  <si>
    <t>De: 00099024113 Transferencia en cumplimiento al DS N0913 de 15/06/2011 y el Convenio Intergubernativo de Financiamiento UPRE-CIF-IG/183/2015, suscrito entre la UPRE y el GAM San Andres de Machaca, Proyecto Construccion Banos y Duchas U.E. Nazacara, correspondiente al pago de la planilla N2 de cierr</t>
  </si>
  <si>
    <t>J03236650001</t>
  </si>
  <si>
    <t>De: 00099024113 Transferencia en cumplimiento al DS N0913 de 15/06/2011 y el Convenio Intergubernativo de Financiamiento UPRE-CIF-IG 395/2016, suscrito entre la UPRE y el GAM Colcapirhua, Proyecto Construccion Campo Deportivo Graderias San Jose Kami, correspondiente al pago de la planilla N3, segun</t>
  </si>
  <si>
    <t>J03236660001</t>
  </si>
  <si>
    <t>De: 00099024113 Transferencia en cumplimiento al DS N0913 de 15/06/2011 y el Convenio Intergubernativo de Financiamiento UPRE-CIF-IG 212/2016, suscrito entre la UPRE y el GAM Desaguadero, Proyecto Construccion Mercado Central Desaguadero, correspondiente al pago de la planilla N4, segun la UPRE.</t>
  </si>
  <si>
    <t>J03236990001</t>
  </si>
  <si>
    <t>De: 00203012009 Transferencia que efectuamos a requerimiento de la Autoridad de Supervision del Sistema Financiero, segun nota CITE: ASFI/JFI/R-73739/2017 y en virtud a la nota interna CITE: MEFP/VPCF/DGCF/UCCF No. 490/17 de la Direccion General de Contabilidad Fiscal de esta Cartera de Estado y de</t>
  </si>
  <si>
    <t>J03237000001</t>
  </si>
  <si>
    <t>De: 00340012003 Transferencia que efectuamos a requerimiento del Servicio General de Identificacion de Personal segun nota CITE: SEGIP/DGE/182/2017 y en virtud a la nota interna CITE: MEFP/VPCF/DGCF/UCCF No.491/17 de la Direccion General de Contabilidad Fiscal de esta Cartera de Estado y de acuerdo</t>
  </si>
  <si>
    <t>J03237010001</t>
  </si>
  <si>
    <t>De: 00340012002 Transferencia que efectuamos a requerimiento del Servicio General de Identificacion de Personal segun nota CITE: SEGIP/DGE/182/2017 y en virtud a la nota interna CITE: MEFP/VPCF/DGCF/UCCF No.491/17 de la Direccion General de Contabilidad Fiscal de esta Cartera de Estado y de acuerdo</t>
  </si>
  <si>
    <t>J03237020001</t>
  </si>
  <si>
    <t>De: 00513012004 Transferencia que se efectua a requerimiento de Yacimientos Petroliferos Fiscales Bolivianos (YPFB), con nota CITE: DFC-1209 URT-0678/2017 y en virtud a la nota interna CITE: MEFP/VPCF/DGCF/UCCF N 487/2017, por concepto de deposito en demasia.</t>
  </si>
  <si>
    <t>J03237030001</t>
  </si>
  <si>
    <t>De: 00513012004 Transferencia que se efectua a requerimiento de Yacimientos Petroliferos Fiscales Bolivianos (YPFB), con nota CITE: DFC-1210 URT-0679/2017 y en virtud a la nota interna CITE: MEFP/VPCF/DGCF/UCCF N 487/2017, por concepto de deposito en demasia.</t>
  </si>
  <si>
    <t>J03237040001</t>
  </si>
  <si>
    <t>De: 00513012004 Transferencia que se efectua a requerimiento de Yacimientos Petroliferos Fiscales Bolivianos (YPFB), con nota CITE: DFC-1211 URT-0680/2017 y en virtud a la nota interna CITE: MEFP/VPCF/DGCF/UCCF N 487/2017, por concepto de deposito en demasia.</t>
  </si>
  <si>
    <t>J03237050001</t>
  </si>
  <si>
    <t>J03237070001</t>
  </si>
  <si>
    <t>De: 00513012004 Transferencia que se efectua a requerimiento de Yacimientos Petroliferos Fiscales Bolivianos (YPFB), con nota CITE: DFC-1095 URT-0608/2017 y en virtud a la nota interna CITE: MEFP/VPCF/DGCF/UCCF N 494/2017, por concepto de deposito erroneo.</t>
  </si>
  <si>
    <t>J03237080001</t>
  </si>
  <si>
    <t>De: 00513012004 Transferencia que se efectua a requerimiento de Yacimientos Petroliferos Fiscales Bolivianos (YPFB), con nota CITE: DFC-1096 URT-0609/2017 y en virtud a la nota interna CITE: MEFP/VPCF/DGCF/UCCF N 494/2017, por concepto de deposito erroneo.</t>
  </si>
  <si>
    <t>J03237090001</t>
  </si>
  <si>
    <t>De: 00513012004 Transferencia que se efectua a requerimiento de Yacimientos Petroliferos Fiscales Bolivianos (YPFB), con nota CITE: DFC-1097 URT-0610/2017 y en virtud a la nota interna CITE: MEFP/VPCF/DGCF/UCCF N 494/2017, por concepto de deposito en demasia.</t>
  </si>
  <si>
    <t>J03237100001</t>
  </si>
  <si>
    <t>De: 00513012004 Transferencia que se efectua a requerimiento de Yacimientos Petroliferos Fiscales Bolivianos (YPFB), con nota CITE: DFC-1098 URT-0611/2017 y en virtud a la nota interna CITE: MEFP/VPCF/DGCF/UCCF N 494/2017, por concepto de deposito erroneo.</t>
  </si>
  <si>
    <t>J03237110001</t>
  </si>
  <si>
    <t>De: 00513012004 Transferencia que se efectua a requerimiento de Yacimientos Petroliferos Fiscales Bolivianos (YPFB), con nota CITE: DFC-1099 URT-0612/2017 y en virtud a la nota interna CITE: MEFP/VPCF/DGCF/UCCF N 494/2017, por concepto de deposito erroneo.</t>
  </si>
  <si>
    <t>J03237120001</t>
  </si>
  <si>
    <t>De: 00513012004 Transferencia que se efectua a requerimiento de Yacimientos Petroliferos Fiscales Bolivianos (YPFB), con nota CITE: DFC-1100 URT-0613/2017 y en virtud a la nota interna CITE: MEFP/VPCF/DGCF/UCCF N 494/2017, por concepto de deposito en demasia.</t>
  </si>
  <si>
    <t>J03237470002</t>
  </si>
  <si>
    <t>A:00099021001 Pago de capital e interes corriente a favor del TGN, adeudados por el GAD Beni, correspondiente al Convenio Subsidiario CAF 2324 Proyecto de Electrificacion Rural Ituba.</t>
  </si>
  <si>
    <t>Q08418640002</t>
  </si>
  <si>
    <t>NUMERO DE LIBRETA CUT: 00046028011 OPERACIÓN E18 TRANSFERENCIA DEL SISTEMA FINANCIERO POR CUENTA DE TERCEROS A LA CUT MIN SALUD Y DEP BS UNICEF</t>
  </si>
  <si>
    <t>Q08422270002</t>
  </si>
  <si>
    <t>NÚMERO DE LIBRETA CUT: 99031009.00 OPERACIÓN T01 TRANSFERENCIA DE FONDOS A LA CUT - TESORO DIRECTO DE BANCO UNION S.A. A CUENTA UNICA DEL TESORO CON NUMERO DE SOLICITUD = 1836780 Y NUMERO CORRELATIVO = 91320029052017958 TRANSFERENCIA POR OPERACIONES DE VE</t>
  </si>
  <si>
    <t>T03698690001</t>
  </si>
  <si>
    <t>T03698710001</t>
  </si>
  <si>
    <t>T03698730001</t>
  </si>
  <si>
    <t>T03698750001</t>
  </si>
  <si>
    <t>T03698770001</t>
  </si>
  <si>
    <t>T03698790001</t>
  </si>
  <si>
    <t>T03697400001</t>
  </si>
  <si>
    <t>T03697420001</t>
  </si>
  <si>
    <t>T03697440001</t>
  </si>
  <si>
    <t>T03697460001</t>
  </si>
  <si>
    <t>T03697480001</t>
  </si>
  <si>
    <t>T03697500001</t>
  </si>
  <si>
    <t>T03697520001</t>
  </si>
  <si>
    <t>T03697540001</t>
  </si>
  <si>
    <t>T03697560001</t>
  </si>
  <si>
    <t>T03697580001</t>
  </si>
  <si>
    <t>T03697600001</t>
  </si>
  <si>
    <t>T03697620001</t>
  </si>
  <si>
    <t>T03697640001</t>
  </si>
  <si>
    <t>T03697660001</t>
  </si>
  <si>
    <t>T03697680001</t>
  </si>
  <si>
    <t>T03697700001</t>
  </si>
  <si>
    <t>T03697720001</t>
  </si>
  <si>
    <t>T03697740001</t>
  </si>
  <si>
    <t>T03697770001</t>
  </si>
  <si>
    <t>T03697790001</t>
  </si>
  <si>
    <t>T03697810001</t>
  </si>
  <si>
    <t>T03697830001</t>
  </si>
  <si>
    <t>T03697850001</t>
  </si>
  <si>
    <t>T03697870001</t>
  </si>
  <si>
    <t>T03697890001</t>
  </si>
  <si>
    <t>T03697910001</t>
  </si>
  <si>
    <t>T03697930001</t>
  </si>
  <si>
    <t>T03697950001</t>
  </si>
  <si>
    <t>T03697970001</t>
  </si>
  <si>
    <t>T03697990001</t>
  </si>
  <si>
    <t>T03698010001</t>
  </si>
  <si>
    <t>T03698030001</t>
  </si>
  <si>
    <t>T03698050001</t>
  </si>
  <si>
    <t>T03698070001</t>
  </si>
  <si>
    <t>T03698090001</t>
  </si>
  <si>
    <t>T03698110001</t>
  </si>
  <si>
    <t>T03698130001</t>
  </si>
  <si>
    <t>T03698150001</t>
  </si>
  <si>
    <t>T03698170001</t>
  </si>
  <si>
    <t>T03698190001</t>
  </si>
  <si>
    <t>T03698210001</t>
  </si>
  <si>
    <t>T03698230001</t>
  </si>
  <si>
    <t>T03698250001</t>
  </si>
  <si>
    <t>T03698270001</t>
  </si>
  <si>
    <t>T03698290001</t>
  </si>
  <si>
    <t>T03698310001</t>
  </si>
  <si>
    <t>T03698330001</t>
  </si>
  <si>
    <t>T03698350001</t>
  </si>
  <si>
    <t>T03698370001</t>
  </si>
  <si>
    <t>T03698390001</t>
  </si>
  <si>
    <t>T03698410001</t>
  </si>
  <si>
    <t>T03698430001</t>
  </si>
  <si>
    <t>T03698450001</t>
  </si>
  <si>
    <t>T03698470001</t>
  </si>
  <si>
    <t>T03698490001</t>
  </si>
  <si>
    <t>T03698510001</t>
  </si>
  <si>
    <t>T03698530001</t>
  </si>
  <si>
    <t>T03698550001</t>
  </si>
  <si>
    <t>T03698570001</t>
  </si>
  <si>
    <t>T03698590001</t>
  </si>
  <si>
    <t>T03698610001</t>
  </si>
  <si>
    <t>T03698630001</t>
  </si>
  <si>
    <t>T03698650001</t>
  </si>
  <si>
    <t>T03698670001</t>
  </si>
  <si>
    <t>G04580500003</t>
  </si>
  <si>
    <t>PROVISION DE FONDOS A SOLICITUD DE YACIMIENTOS PETROLIFEROS FISCALES BOLIVIANOS SEGUN SOLICITUD YPFB-0154-2017 REF: PAGO SERVICIO DE TRANSPORTE DE GN DUCTO MENOR LINEA DE 12 YPFB TRANSPORTE ABRIL 2017 LIB. 00513012007 YPFB - RECURSOS NACIONALIZACIÓN</t>
  </si>
  <si>
    <t>J03237650001</t>
  </si>
  <si>
    <t>De: 00099024113 Transferencia en cumplimiento al DS N0913 de 15/06/2011 y el Convenio Intergubernativo de Financiamiento UPRE-CIF-IG 358/2016, suscrito entre la UPRE y el GAM de Villa Tunari proyecto Construccion U.E. San Francisco KM 21, correspondiente al pago de la planilla N 4, segun la UPRE.</t>
  </si>
  <si>
    <t>S08887340004</t>
  </si>
  <si>
    <t>T03696700001</t>
  </si>
  <si>
    <t>T03696720001</t>
  </si>
  <si>
    <t>T03696740001</t>
  </si>
  <si>
    <t>T03696760001</t>
  </si>
  <si>
    <t>T03696780001</t>
  </si>
  <si>
    <t>T03696800001</t>
  </si>
  <si>
    <t>T03696820001</t>
  </si>
  <si>
    <t>T03696840001</t>
  </si>
  <si>
    <t>T03696860001</t>
  </si>
  <si>
    <t>T03696880001</t>
  </si>
  <si>
    <t>T03696900001</t>
  </si>
  <si>
    <t>T03696920001</t>
  </si>
  <si>
    <t>T03696940001</t>
  </si>
  <si>
    <t>T03696960001</t>
  </si>
  <si>
    <t>T03696980001</t>
  </si>
  <si>
    <t>T03697000001</t>
  </si>
  <si>
    <t>T03697020001</t>
  </si>
  <si>
    <t>T03697040001</t>
  </si>
  <si>
    <t>T03697060001</t>
  </si>
  <si>
    <t>T03697080001</t>
  </si>
  <si>
    <t>T03697100001</t>
  </si>
  <si>
    <t>T03697120001</t>
  </si>
  <si>
    <t>T03697140001</t>
  </si>
  <si>
    <t>T03697160001</t>
  </si>
  <si>
    <t>T03697180001</t>
  </si>
  <si>
    <t>T03697200001</t>
  </si>
  <si>
    <t>T03697220001</t>
  </si>
  <si>
    <t>T03697240001</t>
  </si>
  <si>
    <t>T03697260001</t>
  </si>
  <si>
    <t>T03697280001</t>
  </si>
  <si>
    <t>T03697300001</t>
  </si>
  <si>
    <t>T03697320001</t>
  </si>
  <si>
    <t>T03697340001</t>
  </si>
  <si>
    <t>T03697360001</t>
  </si>
  <si>
    <t>T03697380001</t>
  </si>
  <si>
    <t>J03237700002</t>
  </si>
  <si>
    <t>A:00099021001 A requerimiento de la Unidad de Administracion e Informacion Salarial (UAIS), con nota interna CITE: MEFP/VTCP/DGPOT/UAIS/Nos 2647 y 2646/2017, en la cual solicita la reversion definitiva de las boletas de pago solicitados por el SENASIR consignadas en los Comprobante de Pago Nos. 715</t>
  </si>
  <si>
    <t>J03238020002</t>
  </si>
  <si>
    <t>A:00099021001 Pago de capital e interes corriente a favor del TGN, adeudados por el GAD Potosi, correspondiente al Convenio Subsidiario CAF 2324 Proyecto Electrificacion Rural Aymaya, Layme, Puraca, Jucumani y Kharacha.</t>
  </si>
  <si>
    <t>J03238030002</t>
  </si>
  <si>
    <t>A:00099021001 Pago de capital e interes corriente a favor del TGN, adeudados por el GAD Tarija, correspondiente al Convenio Subsidiario CAF 2324 Proyecto Pre inversion Estudio y Mejoramiento de la Gestion de Riego de Proyecto Multiple San Jacinto.</t>
  </si>
  <si>
    <t>Q08426120002</t>
  </si>
  <si>
    <t>NUMERO DE LIBRETA CUT: 03110108002 OPERACIÓN E18 TRANSFERENCIA DEL SISTEMA FINANCIERO POR CUENTA DE TERCEROS A LA CUT AUTORIDAD DE FISC Y CTROL SOC DE AGUA POTABLE</t>
  </si>
  <si>
    <t>S08889930002</t>
  </si>
  <si>
    <t>'TRANSFERENCIA DE FONDOS DE DPTOS.DE ENCAJE LEGAL DEL SISTEMA FINANCIERO A DPTOS.CTES.DEL SECTOR PUBLICO S/G CITE' BUN/0372/2017||DE LA FECHA (HRE-TSO-2725). REVERSION DE FONDOS POR ERROR EN EL MONTO DE LA TRANSFERENCIA ELECTRONICA DE FECHA 29.05.2017. A SOLICITUD DEL MEFP; LIBRETA 00010011102; BUN.</t>
  </si>
  <si>
    <t>S08888740003</t>
  </si>
  <si>
    <t>||TRANSFERENCIA DE FONDOS S/G. MENSAJES SWIFT NROS. 07573 Y 07564 DE LA FECHA (SECTOR PUBLICO). DEBITO DE LA LIBRETA 00119012001 ADSIB, REPOSICION UTILES DE ESCRITORIO.</t>
  </si>
  <si>
    <t>S08889760003</t>
  </si>
  <si>
    <t>||TRANSFERENCIA DE FONDOS S/G. MENSAJE SWIFT NRO. 07617 DE LA FECHA (SECTOR PUBLICO). DEBITO DE LA LIBRETA 00117012001 DGAC, REPOSICION UTILES DE ESCRITORIO.</t>
  </si>
  <si>
    <t>S08889780003</t>
  </si>
  <si>
    <t>||TRANSFERENCIA DE FONDOS S/G. MENSAJE SWIFT NRO. 07615 DE LA FECHA (SECTOR PUBLICO). DEBITO DE LA LIBRETA 00117012001 DGAC, REPOSICION UTILES DE ESCRITORIO.</t>
  </si>
  <si>
    <t>S08889920001</t>
  </si>
  <si>
    <t>||RESPUESTA DEBITO DEL BANQUERO SG/ SWIFT 07626 DE LA FECHA REF: COBRO COMISION POR TRANSFERENCIA DE EUR 2,497,32 DEL 09/05/2017 SG/ SOLICITUD DEL MINISTERIO DE EDUCACION POR PAGO A/F DIANA JACKELYNE VALDEZ VARGAS CARGO LIBRETA NO. 00099021001 TGN-RECURSOS ORDINARIOS COMIS. DEL BANQUERO EQUIV. EUR 3,50</t>
  </si>
  <si>
    <t>S08889920004</t>
  </si>
  <si>
    <t>||RESPUESTA DEBITO DEL BANQUERO SG/ SWIFT 07626 DE LA FECHA REF: COBRO COMISION POR TRANSFERENCIA DE EUR 2,497,32 DEL 09/05/2017 SG/ SOLICITUD DEL MINISTERIO DE EDUCACION POR PAGO A/F DIANA JACKELYNE VALDEZ VARGAS CARGO LIBRETA NO. 00099021001 TGN-RECURSOS ORDINARIOS, COBRO UTILES DE ESCRITORIO</t>
  </si>
  <si>
    <t>S08889960001</t>
  </si>
  <si>
    <t>||RESPUESTA DEBITO DEL BANQUERO SG/ SWIFT 07625 DE LA FECHA REF: COBRO COMISION POR TRANSFERENCIA DE EUR 29,249,61 DEL 18/05/2017 SG/ SOLICITUD DEL MINISTERIO DE CULTURAS POR PAGO A/F MESSE BERLIN GMBH LIB. 00052027001 BS-PROGRAMA NACIONAL DE TURISMO COMUNITARIO, COMIS. EQUIV. EUR 29,25</t>
  </si>
  <si>
    <t>S08889960004</t>
  </si>
  <si>
    <t>||RESPUESTA DEBITO DEL BANQUERO SG/ SWIFT 07625 DE LA FECHA REF: COBRO COMISION POR TRANSFERENCIA DE EUR 29,249,61 DEL 18/05/2017 SG/ SOLICITUD DEL MINISTERIO DE CULTURAS POR PAGO A/F MESSE BERLIN GMBH ILB. 00052027001 BS-PROGRAMA NACIONAL DE TURISMO COMUNITARIO, COBRO UTILES DE ESCRITORIO</t>
  </si>
  <si>
    <t>S08890070003</t>
  </si>
  <si>
    <t>||TRANSFERENCIA DE FONDOS S/G. MENSAJES SWIFT NROS. 07637 Y 07634 DE LA FECHA. (SECTOR PUBLICO). DEBITO DE LA LIBRETA 00119012001 ADSIB, REPOSICION UTILES DE ESCRITORIO.</t>
  </si>
  <si>
    <t>G04589030004</t>
  </si>
  <si>
    <t>VENTA DE DIVISAS CON TRANSFERENCIA DE FONDOS A SOLICITUD DE MINISTERIO DE LA PRESIDENCIA SEGUN SOLICITUD 2406 REF: DIVISAS USD 48,612.78 TRANSFERENCIA A LA EMPRESA HONEYWELL POR SERVICIO DEL PLAN DE MANTENIMIENTO MSP POR LOS MESES MARZO Y ABRIL 2017 DE LA AERONAVE FAB 002, PAGO A JP MORGAN CHASE BAN LIB. 00099021001 TGN-RECURSOS ORDINARIOS (3987)</t>
  </si>
  <si>
    <t>G04589040004</t>
  </si>
  <si>
    <t>VENTA DE DIVISAS CON TRANSFERENCIA DE FONDOS A SOLICITUD DE MINISTERIO DE LA PRESIDENCIA SEGUN SOLICITUD 2405 REF: DIVISAS USD 383.70 TRANSFERENCIA A LA EMPRESA DASSAULT FALCON JET POR COSTOS DE ENVIO DE REPUESTOS PARA AERONAVE FAB 002, PAGO A BANK OF AMERICA CUENTA 381023401350. LIB. 00099021001 TGN-RECURSOS ORDINARIOS (3987)</t>
  </si>
  <si>
    <t>G04589050004</t>
  </si>
  <si>
    <t>VENTA DE DIVISAS CON TRANSFERENCIA DE FONDOS A SOLICITUD DE ADMINISTRACION DE SERVICIOS PORTUARIOS BOLIVIA SEGUN SOLICITUD 2403 REF: H.R. 73-409-686-712-746-771 - PAGO DE FACTURAS AL TPA POR SERVICIO DE FAENAS CORRESPONDIENTE A LA PRIMERA QUINCENA DE ABRIL, CARGA FIO, REFRIGERACIÓN DE CONTENEDORES, LIB. 00594012001 ASP-B FONDO DE OPERACIONES</t>
  </si>
  <si>
    <t>G04589080003</t>
  </si>
  <si>
    <t>PAGO A BID PRÉSTAMO 2199/BL-BO VCTO. 27-may-2017 POR CUENTA DE TGN , NTI. 009316 VALOR 30-may-2017 CAPITAL USD 291.666,66 INTERESES USD 253.327,34 CTA. 3987 CUENTA UNICA DEL TESORO-3987 LIB. 00099021001 REF.: COMISIONES BANCARIAS</t>
  </si>
  <si>
    <t>G04589090003</t>
  </si>
  <si>
    <t>PAGO A BID PRÉSTAMO 2199/BL-BO VCTO. 27-may-2017 POR CUENTA DE TGN , NTI. 009312 VALOR 30-may-2017 INTERESES USD 7.434,43 CTA. 3987 CUENTA UNICA DEL TESORO-3987 LIB. 00099021001 REF.: COMISIONES BANCARIAS</t>
  </si>
  <si>
    <t>G04589100003</t>
  </si>
  <si>
    <t>PAGO A BID PRÉSTAMO 2216/BL-BO VCTO. 27-may-2017 POR CUENTA DE TGN , NTI. 009315 VALOR 30-may-2017 CAPITAL USD 72.090,10 INTERESES USD 54.319,67 CTA. 3987 CUENTA UNICA DEL TESORO-3987 LIB. 00099021001 REF.: COMISIONES BANCARIAS</t>
  </si>
  <si>
    <t>G04589110003</t>
  </si>
  <si>
    <t>PAGO A BID PRÉSTAMO 2216/BL-BO VCTO. 27-may-2017 POR CUENTA DE TGN , NTI. 009313 VALOR 30-may-2017 INTERESES USD 1.837,54 CTA. 3987 CUENTA UNICA DEL TESORO-3987 LIB. 00099021001 REF.: COMISIONES BANCARIAS</t>
  </si>
  <si>
    <t>G04590350003</t>
  </si>
  <si>
    <t>PROVISION DE FONDOS A SOLICITUD DE YACIMIENTOS PETROLIFEROS FISCALES BOLIVIANOS SEGUN SOLICITUD YPFB-0158-2017 REF: PAGO SERVICIO FIRME DE TRANSPORTE DE GN A YPFB TRANSIERRA SA ABRIL 2017 LIB. 00513012007 YPFB - RECURSOS NACIONALIZACIÓN</t>
  </si>
  <si>
    <t>G04590420003</t>
  </si>
  <si>
    <t>PROVISION DE FONDOS A SOLICITUD DE YACIMIENTOS PETROLIFEROS FISCALES BOLIVIANOS SEGUN SOLICITUD YPFB-0157-2017 REF: PAGO SERVICIO DE TRANSPORTE DE GN MIFIRME E INTERRUMPIBLE Y ME FIRME SCD Y TEMIN A YPFB TRANSPORTE SA ABRIL 2017 LIB. 00513012007 YPFB - RECURSOS NACIONALIZACIÓN</t>
  </si>
  <si>
    <t>G04590510001</t>
  </si>
  <si>
    <t>COBRO COSTOS DE PAPELERIA SEGUN TRANSFERENCIA DEL EXTERIOR POR ORDEN DE COMPANHIA MATOGROSSENSE DE GAS LIB. 00513012007 YPFB - RECURSOS NACIONALIZACIÓN</t>
  </si>
  <si>
    <t>G04592860001</t>
  </si>
  <si>
    <t>PAGO A PDVSA PRÉSTAMO SA137065 VCTO. 28-may-2017 POR CUENTA DE YPFB , NTI. 009300 VALOR 30-may-2017 CAPITAL USD 52.817,38 INTERESES USD 12.676,17 CTA. 00513012004 LBP-YPFB-UNICOMERCIAL (4030005415/1-2188907)</t>
  </si>
  <si>
    <t>G04592860004</t>
  </si>
  <si>
    <t>PAGO A PDVSA PRÉSTAMO SA137065 VCTO. 28-may-2017 POR CUENTA DE YPFB , NTI. 009300 VALOR 30-may-2017 CAPITAL USD 52.817,38 INTERESES USD 12.676,17 CTA. 00513012004 LBP-YPFB-UNICOMERCIAL (4030005415/1-2188907) REF.: COMISIONES BANCARIAS</t>
  </si>
  <si>
    <t>G04592870003</t>
  </si>
  <si>
    <t>PAGO A BID PRÉSTAMO 2223/BL-BO VCTO. 27-may-2017 POR CUENTA DE TGN , NTI. 009290 VALOR 30-may-2017 CAPITAL USD 290.775,68 INTERESES USD 251.013,30 CTA. 3987 CUENTA UNICA DEL TESORO-3987 LIB. 00099021001 REF.: COMISIONES BANCARIAS</t>
  </si>
  <si>
    <t>G04592880003</t>
  </si>
  <si>
    <t>PAGO A BID PRÉSTAMO 2233/BL-BO VCTO. 27-may-2017 POR CUENTA DE TGN , NTI. 009292 VALOR 30-may-2017 CAPITAL USD 364.583,32 INTERESES USD 342.932,38 CTA. 3987 CUENTA UNICA DEL TESORO-3987 LIB. 00099021001 REF.: COMISIONES BANCARIAS</t>
  </si>
  <si>
    <t>G04592910003</t>
  </si>
  <si>
    <t>PAGO A BID PRÉSTAMO 2223/BL-BO VCTO. 27-may-2017 POR CUENTA DE TGN , NTI. 009291 VALOR 30-may-2017 INTERESES USD 7.411,71 CTA. 3987 CUENTA UNICA DEL TESORO-3987 LIB. 00099021001 REF.: COMISIONES BANCARIAS</t>
  </si>
  <si>
    <t>G04592930003</t>
  </si>
  <si>
    <t>PAGO A BID PRÉSTAMO 2233/BL-BO VCTO. 27-may-2017 POR CUENTA DE TGN , NTI. 009293 VALOR 30-may-2017 INTERESES USD 9.293,03 CTA. 3987 CUENTA UNICA DEL TESORO-3987 LIB. 00099021001 REF.: COMISIONES BANCARIAS</t>
  </si>
  <si>
    <t>G04593020003</t>
  </si>
  <si>
    <t>PAGO A CAF PRÉSTAMO CFA007657 VCTO. 30-may-2017 POR CUENTA DE TGN , NTI. 009536 VALOR 30-may-2017 CAPITAL USD 3.218.926,51 INTERESES USD 885.264,35 COMISIONES USD 7.022,66 CTA. 3987 CUENTA UNICA DEL TESORO-3987 LIB. 00099021001 REF.: COMISIONES BANCARIAS</t>
  </si>
  <si>
    <t>G04593030003</t>
  </si>
  <si>
    <t>PAGO A CAF PRÉSTAMO CFA007649 VCTO. 30-may-2017 POR CUENTA DE TGN , NTI. 009426 VALOR 30-may-2017 CAPITAL USD 99.522,46 INTERESES USD 35.907,88 CTA. 3987 CUENTA UNICA DEL TESORO-3987 LIB. 00099021001 REF.: COMISIONES BANCARIAS</t>
  </si>
  <si>
    <t>G04593040003</t>
  </si>
  <si>
    <t>PAGO A CAF PRÉSTAMO CFA009646 VCTO. 30-may-2017 POR CUENTA DE TGN , NTI. 009429 VALOR 30-may-2017 INTERESES USD 469.420,00 COMISIONES USD 6.465,28 CTA. 3987 CUENTA UNICA DEL TESORO-3987 LIB. 00099021001 REF.: COMISIONES BANCARIAS</t>
  </si>
  <si>
    <t>G04596190004</t>
  </si>
  <si>
    <t>VENTA DE DIVISAS CON TRANSFERENCIA DE FONDOS A SOLICITUD DE YACIMIENTOS PETROLIFEROS FISCALES BOLIVIANOS SEGUN SOLICITUD 2410 REF: PAGO A VITOL SA POR SUMINISTRO DE DIESEL OIL MES MAYO 2017 LIB. 00513012004 LBP-YPFB-UNICOMERCIAL (4030005415/1-2188907)</t>
  </si>
  <si>
    <t>G04596200004</t>
  </si>
  <si>
    <t>VENTA DE DIVISAS CON TRANSFERENCIA DE FONDOS A SOLICITUD DE YACIMIENTOS PETROLIFEROS FISCALES BOLIVIANOS SEGUN SOLICITUD 2411 REF: PAGO A EMPRESA PETROPERU SA POR SUMINISTRO DE GASOLINA DEL 10 AL 22 DE MARZO DE 2017 LIB. 00513012004 LBP-YPFB-UNICOMERCIAL (4030005415/1-2188907)</t>
  </si>
  <si>
    <t>G04596230004</t>
  </si>
  <si>
    <t>VENTA DE DIVISAS CON TRANSFERENCIA DE FONDOS A SOLICITUD DE MINISTERIO DE ECONOMIA Y FINANZAS PUBLICAS SEGUN SOLICITUD 2412 REF: TRANSFERENCIA AL B.C.B. CTA.4088069001 PARA PAGO A FAVOR DE THE BANK OF NEW YORK MELLON, POR SERVICIOS ESPECIALIZADOS DE TRUSTEE PARA LA EMISION SOBERANA DEL ESTADO PLURIN LIB. 00099021001 TGN-RECURSOS ORDINARIOS (3987)</t>
  </si>
  <si>
    <t>G04596280004</t>
  </si>
  <si>
    <t>VENTA DE DIVISAS CON TRANSFERENCIA DE FONDOS A SOLICITUD DE AGENCIA BOLIVIANA DE ENERGIA SEGUN SOLICITUD 2408 REF: PAGO A ATOMSTROYEXPORT POR ESTUDIOS PRELIMINARES DE INGENIERIA (EPI) EN EL SITIO DE CONSTRUCCIÓN DEL CIDTN, SEGUN DOCUMENTOS ADJUNTOS. LIB. 00099021001 TGN-RECURSOS ORDINARIOS (3987)</t>
  </si>
  <si>
    <t>G04597550003</t>
  </si>
  <si>
    <t>TRANSFERENCIA RECIBIDA DEL EXTERIOR SEGÚN MENSAJES SWIFT Nos. 07608-07590 (REM.EXT.) DE FECHA 30-05-2017 POR DESEMBOLSO DE CAF PRÉSTAMO CFA008789 CARR.MONTEAGUDO-IPATI SOLICITUD DE DESEMBOLSO NRO.18 LIBRETA N° 00291012002 ABC-RECURSOS PROPIOS REF.: UTILES DE ESCRITORIO</t>
  </si>
  <si>
    <t>G04597570003</t>
  </si>
  <si>
    <t>TRANSFERENCIA RECIBIDA DEL EXTERIOR SEGÚN MENSAJES SWIFT Nos. 07611 - 07593 (REM.EXT.) DE FECHA 30-05-2017 POR DESEMBOLSO DE FONPLATA PRÉSTAMO BOL 21/2014 GAF-BOL-033-2017 DESEMB. N° 7 LIBRETA N° 00291012002 ABC-RECURSOS PROPIOS REF.: UTILES DE ESCRITORIO</t>
  </si>
  <si>
    <t>G04597580003</t>
  </si>
  <si>
    <t>TRANSFERENCIA RECIBIDA DEL EXTERIOR SEGÚN MENSAJES SWIFT Nos. 07609 - 07591 (REM.EXT.) DE FECHA 30-05-2017 POR DESEMBOLSO DE FONPLATA PRÉSTAMO BOL 19/2011 GAF-BOL-034-2017 DESEMB. N° 16 LIBRETA N° 00291012002 ABC-RECURSOS PROPIOS REF.: UTILES DE ESCRITORIO</t>
  </si>
  <si>
    <t>G04597590003</t>
  </si>
  <si>
    <t>TRANSFERENCIA RECIBIDA DEL EXTERIOR SEGÚN MENSAJES SWIFT Nos. 07610 - 07592 (REM.EXT.) DE FECHA 30-05-2017 POR DESEMBOLSO DE FONPLATA PRÉSTAMO BOL 20/2013 GAF-BOL-35-2017 DESEMB. N° 14 LIBRETA N° 00291012002 ABC-RECURSOS PROPIOS REF.: UTILES DE ESCRITORIO</t>
  </si>
  <si>
    <t>G04599080001</t>
  </si>
  <si>
    <t>COBRO COSTOS DE PAPELERIA SEGUN TRANSFERENCIA DEL EXTERIOR POR ORDEN DE COPAPE PROD DE PETROLEO LTDA. REF.: INV.172/2017 LIB. 00513062001 YPFB-OPERACIONES PLANTA DE SEPARACION DE LIQUIDOS RIO GRANDE</t>
  </si>
  <si>
    <t>G04599210001</t>
  </si>
  <si>
    <t>COBRO COSTOS DE PAPELERIA SEGUN TRANSFERENCIA DEL EXTERIOR POR ORDEN DE LLAMA GAS SA REF.: PAGO ND 24 NC 20 Y A CTA ND 17 LIB. 00513062001 YPFB-OPERACIONES PLANTA DE SEPARACION DE LIQUIDOS RIO GRANDE</t>
  </si>
  <si>
    <t>G04599230001</t>
  </si>
  <si>
    <t>COBRO COSTOS DE PAPELERIA SEGUN TRANSFERENCIA DEL EXTERIOR POR ORDEN DE SEGUROS GENERALES S.A. SEGESA REF.: 12-2211821 LIB. 00513012003 LBP-YPFB (2011349681373)</t>
  </si>
  <si>
    <t>G04611860002</t>
  </si>
  <si>
    <t>TRANSFERENCIA DEL EXTERIOR SEGUN SWIFT NO.7722 DE FECHA 31/05/2017 ORDENANTE: CONSULADO GERAL DA BOLIVIA SAO PAULO BRASIL REF.GESTORIA CONSULAR LIB. 00010011102 MIN.RELACIONES EXTERIORES - GESTORIA CONSULAR LEY Nº 3108</t>
  </si>
  <si>
    <t>Q08433500002</t>
  </si>
  <si>
    <t>NUMERO DE LIBRETA CUT: 00041018002 OPERACIÓN E18 TRANSFERENCIA DEL SISTEMA FINANCIERO POR CUENTA DE TERCEROS A LA CUT PARA ABONO EN LA CUENTA N. 3987069001 LIBRETA CUT N.00041018002 DEL MINISTERIO DE DESARROLLO PRODUCTIVO Y ECONOMIA PLURAL A SOLICITUD</t>
  </si>
  <si>
    <t>Q08436850002</t>
  </si>
  <si>
    <t>NUMERO DE LIBRETA CUT: Cuenta Unica del Tesoro OPERACIÓN E18 TRANSFERENCIA DEL SISTEMA FINANCIERO POR CUENTA DE TERCEROS A LA CUT Reversion aporte patronal para la vivienda TGN julio 2016</t>
  </si>
  <si>
    <t>Q08436870002</t>
  </si>
  <si>
    <t>NUMERO DE LIBRETA CUT: Cuenta Unica del Tesoro OPERACIÓN E18 TRANSFERENCIA DEL SISTEMA FINANCIERO POR CUENTA DE TERCEROS A LA CUT Reversion aporte patronal para la vivienda TGN septiembre 2016</t>
  </si>
  <si>
    <t>S08891060002</t>
  </si>
  <si>
    <t>||DEVOLUCION AL TESORO GENERAL DE LA NACION DE LOS PAGOS EFECTUADOS POR COMISIONES BANCARIAS EFECTUADOS A NOMBRE DE ENDE REF: PTMO.CBO-1006-01-F SEGUN NOTA MEFP/VTCP/DGCP/UODP-431/2017 DE 30-5-17 DEL MEFP LIBRETA N° 00099021001 TGN RECURSOS EXTRAORDINARIOS (3987)</t>
  </si>
  <si>
    <t>S08891770002</t>
  </si>
  <si>
    <t>'TRANSFERENCIA'||RECIBIDA DEL EXTERIOR SEGÚN MENSAJES SWIFT NOS. 07663-07655 (REM.EXT.) DE FECHA 31-05-2017, VALOR 30-05-2017 POR CONCEPTO DEL PRIMER DESEMBOLSO SEGÚN ADENDA. LIBRETA N° 00066018015 MPD-BS CAF-IMPLEMENTACION DEL SPIE</t>
  </si>
  <si>
    <t>S08891860002</t>
  </si>
  <si>
    <t>||TRANSFERENCIA DE FONDOS S/G. FORMULARIO, CITE' BUN0375/2017 DE LA FECHA (HRE-TSO-2738). DEVOLUCION DE RECURSOS OTORGADOS A TRAVES DEL PROGRAMA "BOLIVIA CAMBIA", NO EJECUTADOS AL CIERRE DE LA GESTION 2016. A SOLICITUD DEL G.A.M. DE CORQUE; LIBRETA 00099024113 BOLIVIA CAMBIA; BUN.</t>
  </si>
  <si>
    <t>S08891910002</t>
  </si>
  <si>
    <t>||TRANSFERENCIA DE FONDOS S/G. NOTA CITE:BUN0375/17 DE LA FECHA (HRE-TSO-2737), DEVOLUCION RECURSOS NO CANCELADOS A LA EMPRESA CONSTRSUCTORA DE LA OBRA - GAM SAN PEDRO. A SOLICITUD GOB.AUT.MCPAL.SAN PEDRO, LIBRETA 01754014107 M/N.; BUN.</t>
  </si>
  <si>
    <t>J03238960001</t>
  </si>
  <si>
    <t>De: 00572012001 Transferencia que efectuamos a solicitud de EMAPA mediante nota CITE: EMPA/GAF/UF/No 61/2017 por concepto de deposito erroneo y en virtud a la nota CITE: MEFP/VPCF/DGCF/UCCF No 550/2017 de la Direccion General de Contabilidad Fiscal.</t>
  </si>
  <si>
    <t>J03238980001</t>
  </si>
  <si>
    <t>De: 00513012004 Transferencia que se efectua a requerimiento de Yacimientos Petroliferos Fiscales Bolivianos (YPFB), con nota CITE: DFC-1333 URT-0721/2017 y en virtud a la nota interna CITE: MEFP/VPCF/DGCF/UCCF N 556/2017, por concepto de deposito en demasia.</t>
  </si>
  <si>
    <t>J03238990001</t>
  </si>
  <si>
    <t>De: 00340012002 Transferencia que efectuamos a requerimiento del Servicio General de Identificacion de Personal segun nota CITE: SEGIP/DGE/294/2017 y en virtud a la nota interna CITE: MEFP/VPCF/DGCF/UCCF No.557/2017 de la Direccion General de Contabilidad Fiscal de esta Cartera de Estado y de acuerd</t>
  </si>
  <si>
    <t>J03239000001</t>
  </si>
  <si>
    <t>De: 00340012003 Transferencia que efectuamos a requerimiento del Servicio General de Identificacion de Personal segun nota CITE: SEGIP/DGE/294/2017 y en virtud a la nota interna CITE: MEFP/VPCF/DGCF/UCCF No.557/2017 de la Direccion General de Contabilidad Fiscal de esta Cartera de Estado y de acuerd</t>
  </si>
  <si>
    <t>S08890800001</t>
  </si>
  <si>
    <t>'TRANSFERENCIA DE FONDOS S/G CITE Nº' MEFP/VTCP/DGPOT||UPCFTGN/TR/N°1039/2017, DE LA FECHA , A SOL. DEL MIN,DE ECO Y FIN.PUBL. HRE TSO 2727 DEVOLUCIÓN DE RECURSOS DEPOSITADOS ERRÓNEAMENTE EN LA CUENTA RECAUDADORA DE YPFB, HABILITADA EN EL BANCO UNION S.A. DEBITO DE LA LIBRETA 00513012004 LBP - YPFB - UNICOMERCIAL.</t>
  </si>
  <si>
    <t>S08891080003</t>
  </si>
  <si>
    <t>||REGULARIZACION DE NUESTRA OPERACION NRO. 0888168 DE F. 23/05/2017 EN ATENCIÓN A NOTA DE LA AGENCIA PARA EL DESARROLLO DE LA SOCIEDAD DE LA INFORMACIÓN EN BOLIVIA, CITE' ADSIB-DE N°207 DE LA FECHA (HRE-TSO-2728). DEBITO DE LA LIBRETA 00119012001 ADSIB, REPOSICION UTILES DE ESCRITORIO.</t>
  </si>
  <si>
    <t>S08891310003</t>
  </si>
  <si>
    <t>||TRANSFERENCIA DE FONDOS S/G. MENSAJE SWIFT NRO. 07665 DE LA FECHA (SECTOR PUBLICO). DEBITO DE LA LIBRETA 00117012001 DGAC, REPOSICION UTILES DE ESCRITORIO.</t>
  </si>
  <si>
    <t>S08891450001</t>
  </si>
  <si>
    <t>||RESPUESTA A DEBITO DEL BANQUERO SG SWIFT NO.7717 DE LA FECHA REF: COBRO COMISION EUR 10,00 POR TRANSFERENCIA DE EUR 1.058.21 FECHA VALOR 18/05/2017 SG SOL. VICEPRESIDENCIA DEL ESTADO, PAGO A LORENA I CORDOBA PRESENTACION PRODUCTO DE ESTUDIO INTRODUCTORIO OBRA NO.29 LIBRETA 00099021001-TGN-RECURSOS ORDINARIOS</t>
  </si>
  <si>
    <t>S08891450004</t>
  </si>
  <si>
    <t>||RESPUESTA A DEBITO DEL BANQUERO SG SWIFT NO.7717 DE LA FECHA REF: COBRO COMISION EUR 10,00 POR TRANSFERENCIA DE EUR 1.058.21 FECHA VALOR 18/05/2017 SG SOL. VICEPRESIDENCIA DEL ESTADO, PAGO A LORENA I CORDOBA PRESENTACION PRODUCTO DE ESTUDIO INTRODUCTORIO OBRA NO.29 CGO.LIBRETA 00099021001-TGN-RECURSOS ORDINARIOS (UTILES DE ESCRITORIO)</t>
  </si>
  <si>
    <t>S08891470001</t>
  </si>
  <si>
    <t>||RESPUESTA DEBITO DEL BANQUERO SG/ SWIFT 07716 DE LA FECHA REF: COBRO COMISION POR TRANSFERENCIA DE EUR 1,933,34 DEL 16/05/2017 SG/ SOLICITUD DEL MINISTERIO DE EDUCACION POR PAGO A/F SILVANA INES QUITON TAPIA LIB.NO. 00099021001 TGN-RECURSOS ORDINARIOS COMIS. DEL BANQUERO EQUIV. EUR 12,50</t>
  </si>
  <si>
    <t>S08891470004</t>
  </si>
  <si>
    <t>||RESPUESTA DEBITO DEL BANQUERO SG/ SWIFT 07716 DE LA FECHA REF: COBRO COMISION POR TRANSFERENCIA DE EUR 1,933,34 DEL 16/05/2017 SG/ SOLICITUD DEL MINISTERIO DE EDUCACION POR PAGO A/F SILVANA INES QUITON TAPIA LIB.NO. 00099021001 TGN-RECURSOS ORDINARIOS, UTILES DE ESCRITORIO</t>
  </si>
  <si>
    <t>S08891770003</t>
  </si>
  <si>
    <t>'TRANSFERENCIA'||RECIBIDA DEL EXTERIOR SEGÚN MENSAJES SWIFT NOS. 07663-07655 (REM.EXT.) DE FECHA 31-05-2017, VALOR 30-05-2017 POR CONCEPTO DEL PRIMER DESEMBOLSO SEGÚN ADENDA. LIBRETA N° 00066018015 MPD-BS CAF-IMPLEMENTACION DEL SPIE REF.: UTILES DE ESCRITORIO</t>
  </si>
  <si>
    <t>S08891920003</t>
  </si>
  <si>
    <t>||TRANSFERENCIA DE FONDOS S/G. MENSAJE SWIFT NRO. 07709 DE LA FECHA (SECTOR PUBLICO). DEBITO DE LA LIBRETA 00117012001 DGAC, REPOSICION UTILES DE ESCRITORIO.</t>
  </si>
  <si>
    <t>S08891940003</t>
  </si>
  <si>
    <t>||TRANSFERENCIA DE FONDOS S/G. MENSAJES SWIFT NROS. 07708 Y 07701 DE LA FECHA (SECTOR PUBLICO). DEBITO DE LA LIBRETA 00117012001 DGAC, REPOSICION UTILES DE ESCRITORIO.</t>
  </si>
  <si>
    <t>S08891970003</t>
  </si>
  <si>
    <t>||TRANSFERENCIA DE FONDOS S/G. MENSAJE SWIFT NRO. 07721 DE LA FECHA (SECTOR PUBLICO). DEBITO DE LA LIBRETA 00117012001 DGAC, REPOSICION UTILES DE ESCRITORIO.</t>
  </si>
  <si>
    <t>S08892150001</t>
  </si>
  <si>
    <t>||AMPLIACION DE VALIDEZ 0,15% S/USD 737484.- POR 37 DIAS, REEMB. GASTOS DE COMUNICACION BS220.- Y EMISION DE CBTE. CONTABLE BS50.- SEGUN NOTA MC-DESP-DGAA-UFIN N°478/2017 REF.:I-2016-047 MINISTERIO DE COMUNICACION A FAVOR DE SAMSUNG ELECTRONICS CHILE LIMITADA LIB. 00087014201 MIN. COMUNICACION - PRONTIS - TRANSFERENCIA - MOPSV REF. COM. AMPL. VAL. I-2016-047</t>
  </si>
  <si>
    <t>S08892180001</t>
  </si>
  <si>
    <t>||AMPLIACION DE VALIDEZ 0,15% S/USD356.737,60.-POR 30 DIAS,REEMBS.GSTS.COMUNICACION BS220.-Y EMISION COMP.CONTABLE BS50.-,S/G NOTA MH/EEC-GNV-0552/2017,31/05/17 REF.:I-2016-033 P/C MH-EEC-GNV A/F OMVL SPA. LIB.00078034201 MHE -EEC-GNV FONDO DE CONVERSION DE VEHICULOS REF.:COMISIONES ENMIENDA LC I-2016-033</t>
  </si>
  <si>
    <t>S08892190001</t>
  </si>
  <si>
    <t>||AMPLIACION DE VALIDEZ 0,15% S/USD356.737,20.-POR 30 DIAS,REEMBS.GSTS.COMUNICACION BS220.-Y EMISION COMP.CONTABLE BS50.-,S/G NOTA MH/EEC-GNV-0552/2017,31/05/17 REF.:I-2016-035 P/C MH-EEC-GNV A/F OMVL SPA. LIB.00078034201 MHE -EEC-GNV FONDO DE CONVERSION DE VEHICULOS REF.:COMISIONES ENMIENDA LC I-2016-035</t>
  </si>
  <si>
    <t>G04601340003</t>
  </si>
  <si>
    <t>PAGO A BANCO EUROPEO DE INV PRÉSTAMO FIN 82800 VCTO. 31-may-2017 POR CUENTA DE TGN , NTI. 009431 VALOR 31-may-2017 INTERESES USD 113.295,22 CTA. 3987 CUENTA UNICA DEL TESORO-3987 LIB. 00099021001 REF.: COMISIONES BANCARIAS</t>
  </si>
  <si>
    <t>G04607640003</t>
  </si>
  <si>
    <t>TRANSFERENCIA DE FONDOS AL EXTERIOR A SOLICITUD DE MINISTERIO DE DEFENSA SEGUN SOLICITUD 2420 REF: TRANSFERENCIA VIA BCB A LA EMPRESA MIL COM SUPPORT, INC. PARA LA ADQUISICIÓN DE REPUESTOS Y MATERIAL ELÉCTRICO PARA LA AERONAVE SUPER KING AIR 200 MATRICULA FAB-011 DE LA FUERZA AÉREA BOLIVIANA, SEGÚN LIB. 00099021001 TGN-RECURSOS ORDINARIOS (3987)</t>
  </si>
  <si>
    <t>G04607670003</t>
  </si>
  <si>
    <t>TRANSFERENCIA DE FONDOS AL EXTERIOR A SOLICITUD DE MINISTERIO DE DEFENSA SEGUN SOLICITUD 2419 REF: TRANSFERENCIA VIA BCB A LA EMPRESA TEX AIR PARTS INTERNATIONAL LTD., PARA LA ADQUISICION DE REPUESTO (HORIZONTE ARTIFICIAL) PARA LA AERONAVE CESSNA TU-206 MATRICULA FAB-392 DE LA FUERZA AÉREA BOLIVIANA LIB. 00099021001 TGN-RECURSOS ORDINARIOS (3987)</t>
  </si>
  <si>
    <t>G04608250004</t>
  </si>
  <si>
    <t>VENTA DE DIVISAS CON TRANSFERENCIA DE FONDOS A SOLICITUD DE MINISTERIO DE RELACIONES EXTERIORES SEGUN SOLICITUD 2418 REF: REMESA ADICIONAL A FAVOR DEL CONSULADO GENERAL EN MADRID, PARA CUBRIR GASTOS JUDICIALES,S/G GM-DGAA-UFI-CF-IN-175/2017 LIB. 00099021001 TGN-RECURSOS ORDINARIOS (3987)</t>
  </si>
  <si>
    <t>G04608260004</t>
  </si>
  <si>
    <t>VENTA DE DIVISAS CON TRANSFERENCIA DE FONDOS A SOLICITUD DE SERVICIO NACIONAL DE AEROFOTOGRAMETRIA SEGUN SOLICITUD 2417 REF: TRANSFERENCIA VÍA BCB A LA EMPRESA ROBLES PÉREZ ASOCIADOS EIRL, PAGO DEL 10 POR CIENTO A LA ENTREGA DE LOS PLANES DE TRABAJO EQUIVALENTES A USD 1299,09 UN MIL DOSCIENTOS NOVEN LIB. 00244012001 LBP-SERVICIO NAL.DE AEROFOTOGRAMETRIA (4030001235)</t>
  </si>
  <si>
    <t>G04608270004</t>
  </si>
  <si>
    <t>VENTA DE DIVISAS CON TRANSFERENCIA DE FONDOS A SOLICITUD DE ADMINISTRACION DE SERVICIOS PORTUARIOS BOLIVIA SEGUN SOLICITUD 2421 REF: H.R. 673 - 737 -848 - PAGO DE FACTURAS AL TPA POR SERVICIOS DE CARGA EN TRANSITO, SERVICIOS DE REFRIGERACIÓN SEGÚN COMUNICACIÓN INTERNA ASP-B/DOP/UAP/CI - 210 - 211 - LIB. 00594012001 ASP-B FONDO DE OPERACIONES</t>
  </si>
  <si>
    <t>G04608280004</t>
  </si>
  <si>
    <t>VENTA DE DIVISAS CON TRANSFERENCIA DE FONDOS A SOLICITUD DE MINISTERIO DE LA PRESIDENCIA SEGUN SOLICITUD 2422 REF: DIVISAS USD 17,620.50 TRANSFERENCIA A LA EMPRESA ROYAL FBO SERVICE SA POR SERVICIOS PRESTADOS A LA AERONAVE PRESIDENCIAL FAB 001 EN VIAJE DEL 30 DE MARZO AL 5 DE ABRIL 2017, PAGO AL BAN LIB. 00099021001 TGN-RECURSOS ORDINARIOS (3987)</t>
  </si>
  <si>
    <t>G04608290004</t>
  </si>
  <si>
    <t>VENTA DE DIVISAS CON TRANSFERENCIA DE FONDOS A SOLICITUD DE MINISTERIO DE LA PRESIDENCIA SEGUN SOLICITUD 2423 REF: DIVISAS USD 32,085.95 TRANSFERENCIA A LA EMPRESA ROYAL FBO SERVICE SA POR SERVICIOS PRESTADOS A LA AERONAVE PRESIDENCIAL FAB 001 EN VIAJE A EEUU DEL 24 AL 26 DE ABRIL 2017, PAGO AL BANC LIB. 00099021001 TGN-RECURSOS ORDINARIOS (3987)</t>
  </si>
  <si>
    <t>G04608300004</t>
  </si>
  <si>
    <t>VENTA DE DIVISAS CON TRANSFERENCIA DE FONDOS A SOLICITUD DE MINISTERIO DE LA PRESIDENCIA SEGUN SOLICITUD 2424 REF: DIVISAS USD 13,836.- TRANSFERENCIA A LA EMPRESA DASSAULT FALCON JET POR SERVICIO DE ACTUALIZACION DE MANUALES DE OPERACION Y MANTENIMIENTO DE AERONAVE FAB 001, PAGO BANK OF AMERICA CUEN LIB. 00099021001 TGN-RECURSOS ORDINARIOS (3987)</t>
  </si>
  <si>
    <t>G04611870001</t>
  </si>
  <si>
    <t>COBRO COSTOS DE PAPELERIA SEGUN TRANSFERENCIA DEL EXTERIOR POR ORDEN DE CONSULADO GERAL DA BOLIVIA SAO PAULO BRASIL REF.GESTORIA CONSULAR LIB. 00010011102 MIN.RELACIONES EXTERIORES - GESTORIA CONSULAR LEY Nº 3108</t>
  </si>
  <si>
    <t xml:space="preserve">Ministerio De Hidrocarburos </t>
  </si>
  <si>
    <t>TRANSFERENCIA RECIBIDA DEL EXTERIOR SEGÚN MENSAJES SWIFT Nos. 05982-05980 (REM.EXT.) DE FECHA 02-05-2017 POR DESEMBOLSO DE BID PRÉSTAMO 2828/BL-BO REQ 0009 OPS0201715890A LIBRETA N° 00016067001 MEC-USD-PROY.IMPLEM.APO.EDU.SECUN.PRODUCTIVA-BID 2828/BL-BO</t>
  </si>
  <si>
    <t>TRANSFERENCIA RECIBIDA DEL EXTERIOR SEGÚN MENSAJES SWIFT Nos. 05981-05979 (REM.EXT.) DE FECHA 02-05-2017 POR DESEMBOLSO DE BID PRÉSTAMO 2828/BL-BO REQ 0009 OPS0201715890A LIBRETA N° 00016067001 MEC-USD-PROY.IMPLEM.APO.EDU.SECUN.PRODUCTIVA-BID 2828/BL-BO</t>
  </si>
  <si>
    <t>TRANSFERENCIA RECIBIDA DEL EXTERIOR SEGÚN MENSAJES SWIFT Nos. 05982-05980 (REM.EXT.) DE FECHA 02-05-2017 POR DESEMBOLSO DE BID PRÉSTAMO 2828/BL-BO REQ 0009 OPS0201715890A LIBRETA N° 00016067001 MEC-USD-PROY.IMPLEM.APO.EDU.SECUN.PRODUCTIVA-BID 2828/BL-BO REF.: UTILES DE ESCRITORIO</t>
  </si>
  <si>
    <t>TRANSFERENCIA RECIBIDA DEL EXTERIOR SEGÚN MENSAJES SWIFT Nos. 05981-05979 (REM.EXT.) DE FECHA 02-05-2017 POR DESEMBOLSO DE BID PRÉSTAMO 2828/BL-BO REQ 0009 OPS0201715890A LIBRETA N° 00016067001 MEC-USD-PROY.IMPLEM.APO.EDU.SECUN.PRODUCTIVA-BID 2828/BL-BO REF.: UTILES DE ESCRITORIO</t>
  </si>
  <si>
    <t>TRANSFERENCIA RECIBIDA DEL EXTERIOR SEGÚN MENSAJES SWIFT Nos. 06111 - 06103 (REM.EXT.) DE FECHA 03-05-2017 POR DESEMBOLSO DE OPEP PRÉSTAMO 1653-P OF 28/04/2017 WA NO. 4. PAYMENT FOROFID LOAN 1653P. REIMB. LIBRETA N° 00291012001 US-ABC-OTROS RECURSOS ESPECÍFICOS</t>
  </si>
  <si>
    <t>PAGO A CAF PRÉSTAMO CFA003179 VCTO. 03-may-2017 POR CUENTA DE TGN , NTI. 009383 VALOR 03-may-2017 CAPITAL USD 590.524,46 INTERESES USD 87.549,14 CTA. 5970 CUENTA UNICA DEL TESORO DOLARES AMERICANOS LIB. 00099021001</t>
  </si>
  <si>
    <t>PAGO A CAF PRÉSTAMO CFA003177 VCTO. 03-may-2017 POR CUENTA DE TGN , NTI. 009386 VALOR 03-may-2017 CAPITAL USD 1.388.217,46 INTERESES USD 205.812,40 CTA. 5970 CUENTA UNICA DEL TESORO DOLARES AMERICANOS LIB. 00099021001</t>
  </si>
  <si>
    <t>PAGO A BID PRÉSTAMO 3385/BL-BO VCTO. 04-may-2017 POR CUENTA DE TGN , NTI. 009266 VALOR 04-may-2017 INTERESES USD 686.351,39 COMISIONES USD 271.002,79 CTA. 5970 CUENTA UNICA DEL TESORO DOLARES AMERICANOS LIB. 00099021001</t>
  </si>
  <si>
    <t>PAGO A BID PRÉSTAMO 3385/BL-BO VCTO. 04-may-2017 POR CUENTA DE TGN , NTI. 009261 VALOR 04-may-2017 INTERESES USD 12.078,22 CTA. 5970 CUENTA UNICA DEL TESORO DOLARES AMERICANOS LIB. 00099021001</t>
  </si>
  <si>
    <t>TRANSFERENCIA RECIBIDA DEL EXTERIOR SEGÚN MENSAJES SWIFT Nos. 06223-06221 (REM.EXT.) DE FECHA 05-05-2017 POR DESEMBOLSO DE CAF PRÉSTAMO CFA008604 CARR.EPIZANA-COMARAPA-EL TORNO LIBRETA N° 00291014346 ABC-USD-CAF8604 PROY.REHAB F07- EPIZANA-COMARAPA PTE EL TORNO</t>
  </si>
  <si>
    <t>TRANSFERENCIA RECIBIDA DEL EXTERIOR SEGÚN MENSAJES SWIFT Nos. 06222-06220 (REM.EXT.) DE FECHA 05-05-2017 POR DESEMBOLSO DE CAF PRÉSTAMO CFA008604 CARR.EPIZANA-COMARAPA-EL TORNO LIBRETA N° 00291014346 ABC-USD-CAF8604 PROY.REHAB F07- EPIZANA-COMARAPA PTE EL TORNO</t>
  </si>
  <si>
    <t>AJUSTE COMPLEMENTARIO POR REVALORIZACION SALDOS DE ACTIVOS DE RESERVA Y OBLIGACIONES MONEDA EXTRANJERA (DOLARES) Saldo MO = -1412935384.89 ;Bs/Mo: 6.86000000000 ;Saldo Bs: -9692736740.34</t>
  </si>
  <si>
    <t>00099021001 DEP.DE CHEQ.AJENOS,RET.DE CAM.,CONCEPTO: PAGO INTERESES TGN IV,DEP.: FONDECO IV , PROCEDENCIA: BANCO UNION S.A., CHEQUE: 2034, FECHA DE EMISION:08/05/2017</t>
  </si>
  <si>
    <t>TRANSFERENCIA RECIBIDA DEL EXTERIOR SEGÚN MENSAJES SWIFT Nos. 06397-06388 (REM.EXT.) DE FECHA 09-05-2017 POR DESEMBOLSO DE CAF PRÉSTAMO CFA006536 PROG.OBRAS VIALES Y COMPLEMEN. SOLICITUD DE DESEMBOLSO Nro.49 LIBRETA N° 00291014326 U$-ABC_CAF 6536 PROGRAMA DE OBRAS VIALES Y COMPLEMENTARIAS</t>
  </si>
  <si>
    <t>TRANSFERENCIA RECIBIDA DEL EXTERIOR SEGÚN MENSAJES SWIFT Nos. 06449-06434 (REM.EXT.) DE FECHA 10-05-2017 POR DESEMBOLSO DE CAF PRÉSTAMO CFA007840 TUNEL INCAHUASI SOLICITUD DE DESEMBOLSO NRO. 10 LIBRETA N° 00291014338 ABC-USD CFA 7840 PROY. CONSTRUCCION DEL TUNEL DE INCAHUASI</t>
  </si>
  <si>
    <t>TRANSFERENCIA RECIBIDA DEL EXTERIOR SEGÚN MENSAJES SWIFT Nos. 06450-06435 (REM.EXT.) DE FECHA 10-05-2017 POR DESEMBOLSO DE CAF PRÉSTAMO CFA008832 CARRET.V.GRANADO-LA PALIZADA SOLICITUD DE DESEMBOLSO NRO.11 LIBRETA N° 00291014357 ABC-USD-CAF 8832 CONST VILLA GRANADO PTE TAPERAS LA PALIZADA</t>
  </si>
  <si>
    <t>PAGO A CAF PRÉSTAMO CFA005779 VCTO. 10-may-2017 POR CUENTA DE TGN , NTI. 009361 VALOR 10-may-2017 CAPITAL USD 2.350.000,00 INTERESES USD 390.353,14 CTA. 5970 CUENTA UNICA DEL TESORO DOLARES AMERICANOS LIB. 00099021001</t>
  </si>
  <si>
    <t>PAGO A CAF PRÉSTAMO CFA006843 VCTO. 10-may-2017 POR CUENTA DE TGN , NTI. 009363 VALOR 10-may-2017 CAPITAL USD 21.590,50 INTERESES USD 7.044,09 CTA. 5970 CUENTA UNICA DEL TESORO DOLARES AMERICANOS LIB. 00099021001</t>
  </si>
  <si>
    <t>PAGO A BANCO EUROPEO DE INV PRÉSTAMO FIN 82800 VCTO. 10-may-2017 POR CUENTA DE TGN , NTI. 009301 VALOR 10-may-2017 COMISIONES USD 23.213,19 CTA. 5970 CUENTA UNICA DEL TESORO DOLARES AMERICANOS LIB. 00099021001</t>
  </si>
  <si>
    <t>||TRANSFERENCIA DE FONDOS SEGÚN NOTA DEL MINISTERIO DE ECONOMÍA Y FINANZAS PÚBLICA CITE: MEFP/VTCP/DGPOT/UPCFTGN/TR/N°918/2017 RECIBIDA EN LA FECHA REF: TRANSFERENCIA DE RECURSOS (TRAM-TSO-2502) DE LA LIBRETA N° 514017004 ENDE - USD PROY. CONST. CENTRAL HIDROELÉCTRICO SAN JOSÉ - CAF</t>
  </si>
  <si>
    <t>PAGO PRÉSTAMO BID 755-SF-BO VCTO. 12-may-2017 POR CUENTA DE TGN , NTI. 009303 VALOR 12-may-2017 CAPITAL USD 63.031,08 INTERESES USD 10.084,97 CTA. 5970 CUENTA UNICA DEL TESORO DOLARES AMERICANOS LIB. 00099021001</t>
  </si>
  <si>
    <t>||PAGO PRESTAMO 1020/SF-BO VCTO. 13-05-2017 POR CUENTA DEL BANCO DE DESARROLLO PRODUCTIVO A LA CEUNTA DEL TGN SEGUN COD. LIQ. 009334 DE FECHA 12-05-2017 Y NOTA MEFP/VTCP/DGCP/UODP-1167/2013 DE FECHA 12-11-2013, VALOR 15-05-2017 LIB. 00099021001 CTA.5970 CUENTA UNICA DEL TESORO EN DOLARES AMERICANOS</t>
  </si>
  <si>
    <t>PAGO A BID PRÉSTAMO 1940/BL-BO VCTO. 15-may-2017 POR CUENTA DE TGN , NTI. 009309 VALOR 15-may-2017 INTERESES USD 7.788,56 CTA. 5970 CUENTA UNICA DEL TESORO DOLARES AMERICANOS LIB. 00099021001</t>
  </si>
  <si>
    <t>PAGO A BID PRÉSTAMO 3666/BL-BO VCTO. 15-may-2017 POR CUENTA DE TGN , NTI. 009331 VALOR 15-may-2017 INTERESES USD 1.552.808,27 CTA. 5970 CUENTA UNICA DEL TESORO DOLARES AMERICANOS LIB. 00099021001</t>
  </si>
  <si>
    <t>PAGO A BID PRÉSTAMO 3666/BL-BO VCTO. 15-may-2017 POR CUENTA DE TGN , NTI. 009311 VALOR 15-may-2017 INTERESES USD 18.582,69 CTA. 5970 CUENTA UNICA DEL TESORO DOLARES AMERICANOS LIB. 00099021001</t>
  </si>
  <si>
    <t>PAGO A CAF PRÉSTAMO CFA007372 VCTO. 15-may-2017 POR CUENTA DE TGN , NTI. 009414 VALOR 15-may-2017 CAPITAL USD 2.884.615,38 INTERESES USD 748.076,88 CTA. 5970 CUENTA UNICA DEL TESORO DOLARES AMERICANOS LIB. 00099021001</t>
  </si>
  <si>
    <t>PAGO A BID PRÉSTAMO 2828/BL-BO VCTO. 15-may-2017 POR CUENTA DE TGN , NTI. 009294 VALOR 15-may-2017 INTERESES USD 3.640,69 CTA. 5970 CUENTA UNICA DEL TESORO DOLARES AMERICANOS LIB. 00099021001</t>
  </si>
  <si>
    <t>PAGO PRÉSTAMO BID 548-SF-BO VCTO. 15-may-2017 POR CUENTA DE TGN , NTI. 009281 VALOR 15-may-2017 CAPITAL USD 66.666,67 INTERESES USD 2.666,67 CTA. 5970 CUENTA UNICA DEL TESORO DOLARES AMERICANOS LIB. 00099021001</t>
  </si>
  <si>
    <t>PAGO A BID PRÉSTAMO 1020-SF-BO VCTO. 13-may-2017 POR CUENTA DE TGN , NTI. 009324 VALOR 12-may-2017 CAPITAL USD 40.478,11 INTERESES USD 17.650,92 CTA. 5970 CUENTA UNICA DEL TESORO DOLARES AMERICANOS LIB. 00099021001</t>
  </si>
  <si>
    <t>PAGO A FIDA PRÉSTAMO 540-BO VCTO. 15-may-2017 POR CUENTA DE TGN , NTI. 009338 VALOR 15-may-2017 CAPITAL USD 176.962,32 INTERESES USD 31.188,63 CTA. 5970 CUENTA UNICA DEL TESORO DOLARES AMERICANOS LIB. 00099021001</t>
  </si>
  <si>
    <t>PAGO A FIDA PRÉSTAMO 714-BO VCTO. 15-may-2017 POR CUENTA DE TGN , NTI. 009339 VALOR 15-may-2017 CAPITAL USD 109.236,00 INTERESES USD 24.571,26 CTA. 5970 CUENTA UNICA DEL TESORO DOLARES AMERICANOS LIB. 00099021001</t>
  </si>
  <si>
    <t>PAGO A FIDA PRÉSTAMO 354-BO VCTO. 15-may-2017 POR CUENTA DE TGN , NTI. 009337 VALOR 15-may-2017 CAPITAL USD 121.538,70 INTERESES USD 15.496,19 CTA. 5970 CUENTA UNICA DEL TESORO DOLARES AMERICANOS LIB. 00099021001</t>
  </si>
  <si>
    <t>PAGO A FIDA PRÉSTAMO I-858-BO VCTO. 15-may-2017 POR CUENTA DE TGN , NTI. 009432 VALOR 15-may-2017 INTERESES USD 41.895,00 CTA. 5970 CUENTA UNICA DEL TESORO DOLARES AMERICANOS LIB. 00099021001</t>
  </si>
  <si>
    <t>PAGO A FIDA PRÉSTAMO 445-BO VCTO. 15-may-2017 POR CUENTA DE TGN , NTI. 009342 VALOR 15-may-2017 CAPITAL USD 126.190,79 INTERESES USD 18.928,78 CTA. 5970 CUENTA UNICA DEL TESORO DOLARES AMERICANOS LIB. 00099021001</t>
  </si>
  <si>
    <t>PAGO A FIDA PRÉSTAMO 373-BO VCTO. 15-may-2017 POR CUENTA DE TGN , NTI. 009344 VALOR 15-may-2017 CAPITAL USD 86.187,20 INTERESES USD 11.634,37 CTA. 5970 CUENTA UNICA DEL TESORO DOLARES AMERICANOS LIB. 00099021001</t>
  </si>
  <si>
    <t>PAGO A FIDA PRÉSTAMO 800-BO VCTO. 15-may-2017 POR CUENTA DE TGN , NTI. 009441 VALOR 15-may-2017 INTERESES USD 23.980,28 CTA. 5970 CUENTA UNICA DEL TESORO DOLARES AMERICANOS LIB. 00099021001</t>
  </si>
  <si>
    <t>PAGO A FIDA PRÉSTAMO 2000000784 VCTO. 15-may-2017 POR CUENTA DE TGN , NTI. 009442 VALOR 15-may-2017 INTERESES USD 822,45 CTA. 5970 CUENTA UNICA DEL TESORO DOLARES AMERICANOS LIB. 00099021001</t>
  </si>
  <si>
    <t>PAGO A BID PRÉSTAMO 1940/BL-BO VCTO. 15-may-2017 POR CUENTA DE TGN , NTI. 009377 VALOR 15-may-2017 CAPITAL USD 305.942,33 INTERESES USD 164.043,64 CTA. 5970 CUENTA UNICA DEL TESORO DOLARES AMERICANOS LIB. 00099021001</t>
  </si>
  <si>
    <t>PAGO A BID PRÉSTAMO 3667/BL-BO VCTO. 15-may-2017 POR CUENTA DE TGN , NTI. 009284 VALOR 15-may-2017 INTERESES USD 16.724,43 CTA. 5970 CUENTA UNICA DEL TESORO DOLARES AMERICANOS LIB. 00099021001</t>
  </si>
  <si>
    <t>PAGO A BID PRÉSTAMO 3667/BL-BO VCTO. 15-may-2017 POR CUENTA DE TGN , NTI. 009280 VALOR 15-may-2017 INTERESES USD 1.184.928,55 CTA. 5970 CUENTA UNICA DEL TESORO DOLARES AMERICANOS LIB. 00099021001</t>
  </si>
  <si>
    <t>PAGO A OPEP PRÉSTAMO 911-P VCTO. 15-may-2017 POR CUENTA DE TGN , NTI. 009254 VALOR 15-may-2017 CAPITAL USD 186.660,00 INTERESES USD 41.069,20 CTA. 5970 CUENTA UNICA DEL TESORO DOLARES AMERICANOS LIB. 00099021001</t>
  </si>
  <si>
    <t>AJUSTE COMPLEMENTARIO POR REVALORIZACION SALDOS DE ACTIVOS DE RESERVA Y OBLIGACIONES MONEDA EXTRANJERA (DOLARES) Saldo MO = -1384805927.61 ;Bs/Mo: 6.86000000000 ;Saldo Bs: -9499768663.42</t>
  </si>
  <si>
    <t>PAGO A BID PRÉSTAMO 2828/BL-BO VCTO. 15-may-2017 POR CUENTA DE TGN , NTI. 009278 VALOR 15-may-2017 INTERESES USD 192.070,33 COMISIONES USD 50.160,58 CTA. 5970 CUENTA UNICA DEL TESORO DOLARES AMERICANOS LIB. 00099021001</t>
  </si>
  <si>
    <t>AJUSTE COMPLEMENTARIO POR REVALORIZACION SALDOS DE ACTIVOS DE RESERVA Y OBLIGACIONES MONEDA EXTRANJERA (DOLARES) Saldo MO = -1388992555.89 ;Bs/Mo: 6.86000000000 ;Saldo Bs: -9528488933.39</t>
  </si>
  <si>
    <t>||REGULARIZACION DE NUESTRO COMPROBANTE N° S 0887671 DE FECHA 15-05-2017 SEGUN NOTA DE LA ADMINISTRADORA BOLIVIANA DE CARRETERAS ABC/GNAF/SAF/ATE/2017-1283 DE FECHA 16/05/2017. REF.: SWIFT N°06813-06809 DE FECHA 15-05-2017. LIBRETA N° 00291014344 ABC-USD-CAF 8422 PROYECTO CARRETERA PORVENIR PUERTO RICO</t>
  </si>
  <si>
    <t>PAGO A FIDA PRÉSTAMO E-7-BO VCTO. 15-may-2017 POR CUENTA DE TGN , NTI. 009353 VALOR 16-may-2017 INTERESES EUR 14.498,93 CTA. 5970 CUENTA UNICA DEL TESORO DOLARES AMERICANOS LIB. 00099021001</t>
  </si>
  <si>
    <t>PAGO A BID PRÉSTAMO 1839-SF-BO VCTO. 16-may-2017 POR CUENTA DE TGN , NTI. 009295 VALOR 16-may-2017 INTERESES USD 48.537,87 CTA. 5970 CUENTA UNICA DEL TESORO DOLARES AMERICANOS LIB. 00099021001</t>
  </si>
  <si>
    <t>PAGO A BID PRÉSTAMO 2448/BL-BO VCTO. 16-may-2017 POR CUENTA DE TGN , NTI. 009297 VALOR 16-may-2017 INTERESES USD 7.433,20 CTA. 5970 CUENTA UNICA DEL TESORO DOLARES AMERICANOS LIB. 00099021001</t>
  </si>
  <si>
    <t>PAGO A BID PRÉSTAMO 2448/BL-BO VCTO. 16-may-2017 POR CUENTA DE TGN , NTI. 009296 VALOR 16-may-2017 CAPITAL USD 291.666,67 INTERESES USD 368.811,29 CTA. 5970 CUENTA UNICA DEL TESORO DOLARES AMERICANOS LIB. 00099021001</t>
  </si>
  <si>
    <t>TRANSFERENCIA RECIBIDA DEL EXTERIOR SEGÚN MENSAJES SWIFT Nos. 06986 - 06984 (REM.EXT.) DE FECHA 17-05-2017 POR DESEMBOLSO DE CAF PRÉSTAMO CFA007860 SOLICITUD DE DESEMBOLSO N° 38 CARRETERA CHACAPUCO RAVELO LIBRETA N° 00291014337 ABC-USD CFA 7860 CONST. CARRETERA CHACAPUCO RAVELO</t>
  </si>
  <si>
    <t>TRANSFERENCIA RECIBIDA DEL EXTERIOR SEGÚN MENSAJES SWIFT Nos. 06987 - 06985 (REM.EXT.) DE FECHA 17-05-2017 POR DESEMBOLSO DE CAF PRÉSTAMO CFA008832 SOLICITUD DE DESEMBOLSO N° 12 CARRET.V.GRANADO-LA PALIZADA LIBRETA N° 00291014357 ABC-USD-CAF 8832 CONST VILLA GRANADO PTE TAPERAS LA PALIZADA</t>
  </si>
  <si>
    <t>PAGO A CAF PRÉSTAMO CFA009344 VCTO. 17-may-2017 POR CUENTA DE TGN , NTI. 009418 VALOR 17-may-2017 INTERESES USD 115.569,52 COMISIONES USD 109.809,21 CTA. 5970 CUENTA UNICA DEL TESORO DOLARES AMERICANOS LIB. 00099021001</t>
  </si>
  <si>
    <t>PAGO A BID PRÉSTAMO 17-CD-BO VCTO. 17-05-2017 POR CUENTA DE TGN COD. LIQ. 9355, VALOR 17-05-2017 CAPITAL CAD 21.197,53 INTERESES CAD 529,94 LIBRETA 00099021001 RECURSOS ORDINARIOS DOLARES AMERICANOS (5970)</t>
  </si>
  <si>
    <t>AJUSTE COMPLEMENTARIO POR REVALORIZACION SALDOS DE ACTIVOS DE RESERVA Y OBLIGACIONES MONEDA EXTRANJERA (DOLARES) Saldo MO = -1372440504.59 ;Bs/Mo: 6.86000000000 ;Saldo Bs: -9414941861.48</t>
  </si>
  <si>
    <t>TRANSFERENCIA RECIBIDA DEL EXTERIOR SEGÚN MENSAJES SWIFT Nos. 07052 - 07050 (REM.EXT.) DE FECHA 18-05-2017 POR DESEMBOLSO DE BID PRÉSTAMO 2238/BL-BO REQ 0048 OPS0201719459A LIBRETA N° 00514017001 ENDE-US-PROYECTO HIDROELECTRICO MISICUNI BID 2238/BL-BO</t>
  </si>
  <si>
    <t>TRANSFERENCIA RECIBIDA DEL EXTERIOR SEGÚN MENSAJES SWIFT Nos. 07053 - 07051 (REM.EXT.) DE FECHA 18-05-2017 POR DESEMBOLSO DE BID PRÉSTAMO 2238/BL-BO REQ 0048 OPS0201719459A LIBRETA N° 00514017001 ENDE-US-PROYECTO HIDROELECTRICO MISICUNI BID 2238/BL-BO</t>
  </si>
  <si>
    <t>TRANSFERENCIA RECIBIDA DEL EXTERIOR SEGÚN MENSAJES SWIFT Nos. 07052 - 07050 (REM.EXT.) DE FECHA 18-05-2017 POR DESEMBOLSO DE BID PRÉSTAMO 2238/BL-BO REQ 0048 OPS0201719459A LIBRETA N° 00514017001 ENDE-US-PROYECTO HIDROELECTRICO MISICUNI BID 2238/BL-BO REF.: UTILES DE ESCRITORIO</t>
  </si>
  <si>
    <t>TRANSFERENCIA RECIBIDA DEL EXTERIOR SEGÚN MENSAJES SWIFT Nos. 07053 - 07051 (REM.EXT.) DE FECHA 18-05-2017 POR DESEMBOLSO DE BID PRÉSTAMO 2238/BL-BO REQ 0048 OPS0201719459A LIBRETA N° 00514017001 ENDE-US-PROYECTO HIDROELECTRICO MISICUNI BID 2238/BL-BO REF.: UTILES DE ESCRITORIO</t>
  </si>
  <si>
    <t>AJUSTE COMPLEMENTARIO POR REVALORIZACION SALDOS DE ACTIVOS DE RESERVA Y OBLIGACIONES MONEDA EXTRANJERA (DOLARES) Saldo MO = -1371501027.73 ;Bs/Mo: 6.86000000000 ;Saldo Bs: -9408497050.22</t>
  </si>
  <si>
    <t>00076011101 DEP.DE CHEQ.AJENOS,RET.DE CAM.,CONCEPTO: RECUPERACIÓN DE RECURSOS MEDIANTE PROCESO JUDICIAL A MAGALY ILLANES ROSS,DEP.: ORGANO JUDICIAL - DAF , PROCEDENCIA: BANCO UNION S.A., CHEQUE: 1644, FECHA DE EMISION:24/04/2017</t>
  </si>
  <si>
    <t>||PAGO A EXIMBANK CHINA POPUL PRESTAMO GCL 2016 (29) 599 VCTO. 26/05/2017 POR CUENTA DEL TGN, NTI. 009433 VALOR 22/05/2017 COMISION DE ADMINISTRACION RMY 1.750.000.- CTA. 5970 CUENTA UNICA DEL TESORO DOLARES AMERICANOS</t>
  </si>
  <si>
    <t>TRANSFERENCIA RECIBIDA DEL EXTERIOR SEGÚN MENSAJES SWIFT Nos. 07240-07233 (REM.EXT.) DE FECHA 22-05-2017 POR DESEMBOLSO DE CAF PRÉSTAMO CFA008422 CARRETERA PORVENIR-PUERTO RICO SOLICITUD DE DESEMBOLSO NRO. 8 LIBRETA N 00291014344 ABC-USD-CAF 8422 PROYECTO CARRETERA PORVENIR PUERTO RICO</t>
  </si>
  <si>
    <t>00076011101 DEP.DE CHEQ.AJENOS,RET.DE CAM.,CONCEPTO: RECUPERACIÓN DE RECURSOS MEDIANTE PROCESO JUDICIAL A GUILLERMO SAAVEDRA RAMIREZ,DEP.: ORGANO JUDICIAL - DAF , PROCEDENCIA: BANCO UNION S.A., CHEQUE: 1643, FECHA DE EMISION:24/04/2017</t>
  </si>
  <si>
    <t>PAGO A EXIMBANK CHINA POPUL PRÉSTAMO GCL 2016 (29) 599 VCTO. 26-may-2017 POR CUENTA DE TGN , NTI. 009433 VALOR 22-may-2017 COMISIONES RMY 1.750.000,00 CTA. 5970 CUENTA UNICA DEL TESORO DOLARES AMERICANOS</t>
  </si>
  <si>
    <t>PAGO A CAF PRÉSTAMO CFA005802 VCTO. 22-may-2017 POR CUENTA DE TGN , NTI. 009527 VALOR 22-may-2017 CAPITAL USD 2.799.302,44 INTERESES USD 911.139,50 COMISIONES USD 2.710,87 CTA. 5970 CUENTA UNICA DEL TESORO DOLARES AMERICANOS LIB. 00099021001</t>
  </si>
  <si>
    <t>||PAGO A EXIMBANK CHINA POPUL PRESTAMO GCL 2016 (29) 599 VCTO. 26/05/2017 POR CUENTA DEL TGN, NTI. 009433 VALOR 22/05/2017 COMISION DE ADMINISTRACION RMY 1.750.000.- LIBRETA N 00099021001 RECURSOS ORDINARIOS DOLARES AMERICANOS</t>
  </si>
  <si>
    <t>PAGO A CAF PRÉSTAMO CFA002962 VCTO. 22-may-2017 POR CUENTA DE TGN , NTI. 009421 VALOR 22-may-2017 CAPITAL USD 153.126,91 INTERESES USD 11.115,26 CTA. 5970 CUENTA UNICA DEL TESORO DOLARES AMERICANOS LIB. 00099021001</t>
  </si>
  <si>
    <t>||PAGO A LA CAF COMISION POR AVAL CFC003073 VCTO. 22-05-2017 POR CUENTA DEL TGN SEGÚN NOTA MEFP/VTCP/DGCP/UODP-415/2017 DE FECHA 22-05-2017 LIBRETA N00099021001 CUENTA UNICA DEL TESORO EN DOLARES AMERICANOS CTA 5970</t>
  </si>
  <si>
    <t>PAGO PRÉSTAMO BID 803-SF-BO VCTO. 20-may-2017 POR CUENTA DE TGN , NTI. 009332 VALOR 22-may-2017 CAPITAL USD 83.325,60 INTERESES USD 17.498,37 CTA. 5970 CUENTA UNICA DEL TESORO DOLARES AMERICANOS LIB. 00099021001</t>
  </si>
  <si>
    <t>PAGO A FONPLATA PRÉSTAMO BOL-18/2004 VCTO. 22-may-2017 POR CUENTA DE TGN , NTI. 009328 VALOR 22-may-2017 CAPITAL USD 2.320.847,47 INTERESES USD 329.951,19 CTA. 5970 CUENTA UNICA DEL TESORO DOLARES AMERICANOS LIB. 00099021001</t>
  </si>
  <si>
    <t>||COMPLEMENTO A NUESTRO COMPROBANTE CONTABLE G 0453121 DE LA FECHA POR PAGO AL EXIMBANK CHINA PRÉSTAMO GCL 2016 (29) 599 POR CUENTA DEL TGN, COBRO DE COMISIONES DEL BANQUERO USD 10.- CORRESPONDIENTES AL PAGO DE LA COMISIÓN DE ADMINISTRACIÓN POR RMY 1.750.000.- LIBRETA N 00099021001 RECURSOS ORDINARIOS DOLARES AMERICANOS</t>
  </si>
  <si>
    <t>PAGO A CAF PRÉSTAMO CFA003390 VCTO. 22-may-2017 POR CUENTA DE TGN , NTI. 009420 VALOR 22-may-2017 CAPITAL USD 924.737,48 INTERESES USD 206.606,58 CTA. 5970 CUENTA UNICA DEL TESORO DOLARES AMERICANOS LIB. 00099021001</t>
  </si>
  <si>
    <t>TRANSFERENCIA RECIBIDA DEL EXTERIOR SEGÚN MENSAJES SWIFT Nos. 07253-07255 (REM.EXT.) DE FECHA 23-05-2017 POR DESEMBOLSO DE BID PRÉSTAMO 3060/BL-BO REQ 0017 OPS0201719908A LIBRETA N° 00086047002 MMAYA - IMPLEMENTACION PRONAREC II U$$</t>
  </si>
  <si>
    <t>TRANSFERENCIA RECIBIDA DEL EXTERIOR SEGÚN MENSAJES SWIFT Nos. 07254-07252 (REM.EXT.) DE FECHA 23-05-2017 POR DESEMBOLSO DE BID PRÉSTAMO 3060/BL-BO REQ 0017 OPS0201719908A LIBRETA N° 00086047002 MMAYA - IMPLEMENTACION PRONAREC II U$$</t>
  </si>
  <si>
    <t>00099021001 DEP.DE CHEQ.AJENOS,RET.DE CAM.,CONCEPTO: DEVOLUCIÓN ASISTENCIA TECNICA - FONDESIF,DEP.: FUNDACIÓN SARTAWI , PROCEDENCIA: BANCO UNION S.A., CHEQUE: 137, FECHA DE EMISION:18/05/2017</t>
  </si>
  <si>
    <t>TRANSFERENCIA RECIBIDA DEL EXTERIOR SEGÚN MENSAJES SWIFT Nos. 07293-07290 (REM.EXT.) DE FECHA 23-05-2017 POR DESEMBOLSO DE CAF PRÉSTAMO CFA008789 CARR.MONTEAGUDO-MUYU-IPA SOLICITUD DE DESEMBOLSO NRO. 17 LIBRETA N° 00291014360 ABC-USD-CAF 8789 PORY MONTE IPATI, TUNEL INCAHUASI Y PTE FISCULCO</t>
  </si>
  <si>
    <t>PAGO A BID PRÉSTAMO 1057-SF-BO VCTO. 23-may-2017 POR CUENTA DE TGN , NTI. 009326 VALOR 23-may-2017 CAPITAL USD 312.285,27 INTERESES USD 145.482,01 CTA. 5970 CUENTA UNICA DEL TESORO DOLARES AMERICANOS LIB. 00099021001</t>
  </si>
  <si>
    <t>PAGO A BID PRÉSTAMO 1056-SF-BO VCTO. 23-may-2017 POR CUENTA DE TGN , NTI. 009304 VALOR 23-may-2017 CAPITAL USD 13.761,77 INTERESES USD 6.411,09 CTA. 5970 CUENTA UNICA DEL TESORO DOLARES AMERICANOS LIB. 00099021001</t>
  </si>
  <si>
    <t>PAGO A BID PRÉSTAMO 1743-SF-BO VCTO. 23-may-2017 POR CUENTA DE TGN , NTI. 009282 VALOR 23-may-2017 CAPITAL USD 250.000,00 INTERESES USD 148.679,54 CTA. 5970 CUENTA UNICA DEL TESORO DOLARES AMERICANOS LIB. 00099021001</t>
  </si>
  <si>
    <t>TRANSFERENCIA RECIBIDA DEL EXTERIOR SEGÚN MENSAJES SWIFT Nos. 07253-07255 (REM.EXT.) DE FECHA 23-05-2017 POR DESEMBOLSO DE BID PRÉSTAMO 3060/BL-BO REQ 0017 OPS0201719908A LIBRETA N° 00086047002 MMAYA - IMPLEMENTACION PRONAREC II U$$ REF.: UTILES DE ESCRITORIO</t>
  </si>
  <si>
    <t>TRANSFERENCIA RECIBIDA DEL EXTERIOR SEGÚN MENSAJES SWIFT Nos. 07254-07252 (REM.EXT.) DE FECHA 23-05-2017 POR DESEMBOLSO DE BID PRÉSTAMO 3060/BL-BO REQ 0017 OPS0201719908A LIBRETA N° 00086047002 MMAYA - IMPLEMENTACION PRONAREC II U$$ REF.: UTILES DE ESCRITORIO</t>
  </si>
  <si>
    <t>||COMISIONES QUE COBRA EL BANK OF TOKYO MITSUBISHI UFJ LTD. POR EL PAGO DEL PRÉSTAMO BID 1057-SF-BO, VCTO. 23/05/2017 POR CUENTA DEL TGN LIB. 00099021001 RECURSOS ORDINARIOS DOLARES AMERICANOS</t>
  </si>
  <si>
    <t>TRANSFERENCIA RECIBIDA DEL EXTERIOR SEGÚN MENSAJES SWIFT Nos. 07330-07329 (REM.EXT.) DE FECHA 24-05-2017 POR DESEMBOLSO DE CAF PRÉSTAMO CFA008785 PROGRAMA MI RIEGO SOLICITUD DE DESEMBOLSO FONDO ROTATORIO LIBRETA N° 00287104314 FPS - U$ - MI RIEGO CAF</t>
  </si>
  <si>
    <t>PAGO A FONPLATA PRÉSTAMO BOL 21/2014 VCTO. 24-may-2017 POR CUENTA DE TGN , NTI. 009336 VALOR 24-may-2017 INTERESES USD 178.380,48 COMISIONES USD 56.819,14 CTA. 5970 CUENTA UNICA DEL TESORO DOLARES AMERICANOS LIB. 00099021001</t>
  </si>
  <si>
    <t>PAGO A FONPLATA PRÉSTAMO BOL 22/2014 VCTO. 24-may-2017 POR CUENTA DE TGN , NTI. 009350 VALOR 24-may-2017 INTERESES USD 127.897,26 COMISIONES USD 32.255,13 CTA. 5970 CUENTA UNICA DEL TESORO DOLARES AMERICANOS LIB. 00099021001</t>
  </si>
  <si>
    <t>PAGO PRÉSTAMO BID 579-SF-BO VCTO. 24-may-2017 POR CUENTA DE TGN , NTI. 009305 VALOR 24-may-2017 CAPITAL USD 16.576,10 INTERESES USD 828,80 CTA. 5970 CUENTA UNICA DEL TESORO DOLARES AMERICANOS LIB. 00099021001</t>
  </si>
  <si>
    <t>PAGO PRÉSTAMO BID 571-2-SF-BO VCTO. 24-may-2017 POR CUENTA DE TGN , NTI. 009349 VALOR 24-may-2017 CAPITAL USD 118.333,33 INTERESES USD 5.916,67 CTA. 5970 CUENTA UNICA DEL TESORO DOLARES AMERICANOS LIB. 00099021001</t>
  </si>
  <si>
    <t>PAGO PRÉSTAMO BID 569-SF-BO VCTO. 24-may-2017 POR CUENTA DE TGN , NTI. 009285 VALOR 24-may-2017 CAPITAL USD 9.884,75 INTERESES USD 494,24 CTA. 5970 CUENTA UNICA DEL TESORO DOLARES AMERICANOS LIB. 00099021001</t>
  </si>
  <si>
    <t>PAGO A BID PRÉSTAMO 2880/BL-BO VCTO. 25-may-2017 POR CUENTA DE TGN , NTI. 009318 VALOR 25-may-2017 INTERESES USD 70.022,66 COMISIONES USD 3.128,24 CTA. 5970 CUENTA UNICA DEL TESORO DOLARES AMERICANOS LIB. 00099021001</t>
  </si>
  <si>
    <t>PAGO A BID PRÉSTAMO 1099-SF-BO VCTO. 25-may-2017 POR CUENTA DE TGN , NTI. 009306 VALOR 25-may-2017 CAPITAL USD 322.323,01 INTERESES USD 162.942,57 CTA. 5970 CUENTA UNICA DEL TESORO DOLARES AMERICANOS LIB. 00099021001</t>
  </si>
  <si>
    <t>PAGO A BID PRÉSTAMO 2951/BL-BO VCTO. 25-may-2017 POR CUENTA DE TGN , NTI. 009263 VALOR 25-may-2017 INTERESES USD 2.655,16 CTA. 5970 CUENTA UNICA DEL TESORO DOLARES AMERICANOS LIB. 00099021001</t>
  </si>
  <si>
    <t>PAGO A BID PRÉSTAMO 2951/BL-BO VCTO. 25-may-2017 POR CUENTA DE TGN , NTI. 009262 VALOR 25-may-2017 INTERESES USD 88.651,99 COMISIONES USD 124.469,06 CTA. 5970 CUENTA UNICA DEL TESORO DOLARES AMERICANOS LIB. 00099021001</t>
  </si>
  <si>
    <t>PAGO A BID PRÉSTAMO 2880/BL-BO VCTO. 25-may-2017 POR CUENTA DE TGN , NTI. 009317 VALOR 25-may-2017 INTERESES USD 1.264,30 CTA. 5970 CUENTA UNICA DEL TESORO DOLARES AMERICANOS LIB. 00099021001</t>
  </si>
  <si>
    <t>PAGO A BID PRÉSTAMO 1101-SF-BO VCTO. 25-may-2017 POR CUENTA DE TGN , NTI. 009327 VALOR 25-may-2017 CAPITAL USD 1.224.985,66 INTERESES USD 619.261,75 CTA. 5970 CUENTA UNICA DEL TESORO DOLARES AMERICANOS LIB. 00099021001</t>
  </si>
  <si>
    <t>PAGO A BID PRÉSTAMO 2880/BL-BO VCTO. 25-may-2017 POR CUENTA DE TGN , NTI. 009323 VALOR 25-may-2017 COMISIONES USD 9.152,72 CTA. 5970 CUENTA UNICA DEL TESORO DOLARES AMERICANOS LIB. 00099021001</t>
  </si>
  <si>
    <t>NUMERO DE LIBRETACUT: 00078031101 OPERACIÓN E46 TRANSFERENCIA DEL SISTEMA FINANCIERO POR CUENTA DE TERCEROS A LA CUT EN DOLARES AMERICANOS A SOL. ESC. MEGAGAS SRL</t>
  </si>
  <si>
    <t>TRANSFERENCIA RECIBIDA DEL EXTERIOR SEGÚN MENSAJES SWIFT Nos. 07516-07514 (REM.EXT.) DE FECHA 26-05-2017 POR DESEMBOLSO DE BID PRÉSTAMO 2828/BL-BO REQ 0010 OPS0201721266A LIBRETA N° 00287104315 FPS-U$-INTERNADOS BID 2828/BL-BO</t>
  </si>
  <si>
    <t>TRANSFERENCIA RECIBIDA DEL EXTERIOR SEGÚN MENSAJES SWIFT Nos. 07517-07515 (REM.EXT.) DE FECHA 26-05-2017 POR DESEMBOLSO DE BID PRÉSTAMO 2828/BL-BO REQ 0010 OPS0201721266A LIBRETA N° 00287104315 FPS-U$-INTERNADOS BID 2828/BL-BO</t>
  </si>
  <si>
    <t>TRANSFERENCIA RECIBIDA DEL EXTERIOR SEGÚN MENSAJES SWIFT Nos. 07465-07464 (REM.EXT.) DE FECHA 26-05-2017 POR DESEMBOLSO DE CAF PRÉSTAMO CFA009609 PROGR DINAM TURIST SALAR UYUNI LIBRETA N° 00052047001 MDCT-USD DINAMIZACION TURISTICA SALAR DE UYUNI Y LAGUNA DE COLORES POTOSI CAF</t>
  </si>
  <si>
    <t>PAGO A BID PRÉSTAMO 2971/BL-BO VCTO. 26-may-2017 POR CUENTA DE TGN , NTI. 009265 VALOR 26-may-2017 INTERESES USD 26.267,90 CTA. 5970 CUENTA UNICA DEL TESORO DOLARES AMERICANOS LIB. 00099021001</t>
  </si>
  <si>
    <t>PAGO A BID PRÉSTAMO 2971/BL-BO VCTO. 26-may-2017 POR CUENTA DE TGN , NTI. 009264 VALOR 26-may-2017 INTERESES USD 2.014.659,47 CTA. 5970 CUENTA UNICA DEL TESORO DOLARES AMERICANOS LIB. 00099021001</t>
  </si>
  <si>
    <t>TRANSFERENCIA RECIBIDA DEL EXTERIOR SEGÚN MENSAJES SWIFT Nos. 07465-07464 (REM.EXT.) DE FECHA 26-05-2017 POR DESEMBOLSO DE CAF PRÉSTAMO CFA009609 PROGR DINAM TURIST SALAR UYUNI LIBRETA N° 00052047001 MDCT-USD DINAMIZACION TURISTICA SALAR DE UYUNI Y LAGUNA DE COLORES POTOSI CAF REF.: UTILES DE ESCRITORIO</t>
  </si>
  <si>
    <t>||PAGO AL BID PRÉSTAMO 3731/OC-BO, VCTO. 15/05/2017 POR CUENTA DEL TGN SEGUN NOTA MEFP/VTCP/DGCP/UODP-429/2017 DE LA FECHA , VALOR 26/05/2017, COMISION DE COMPROMISO USD 90.759,24 LIBRETA N° 00099021001 TGN-RECURSOS ORDINARIOS DOLARES AMERICANOS</t>
  </si>
  <si>
    <t>||PAGO AL BID PRÉSTAMO 3730/BL-BO, VCTO. 15/05/2017 POR CUENTA DEL TGN SEGUN NOTA MEFP/VTCP/DGCP/UODP-429/2017 DE LA FECHA, VALOR 26/05/2017, COMISION DE COMPROMISO USD 48.898,38 LIBRETA N° 00099021001 TGN-RECURSOS ORDINARIOS DOLARES AMERICANOS</t>
  </si>
  <si>
    <t>TRANSFERENCIA RECIBIDA DEL EXTERIOR SEGÚN MENSAJES SWIFT Nos. 07608-07590 (REM.EXT.) DE FECHA 30-05-2017 POR DESEMBOLSO DE CAF PRÉSTAMO CFA008789 CARR.MONTEAGUDO-IPATI SOLICITUD DE DESEMBOLSO NRO.18 LIBRETA N° 00291014360 ABC-USD-CAF 8789 PORY MONTE IPATI, TUNEL INCAHUASI Y PTE FISCULCO</t>
  </si>
  <si>
    <t>||RECEPCIÓN DE FONDOS SEGÚN SWIFT N° 7589 Y 7614 RECIBIDOS EN LA FECHA (DESEMBOLSO AL SECTOR PÚBLICO) REF: PARA ABONO EN LA CUENTA 5970 ADMINISTRADORA BOLIVIANA DE CARRETERAS - ORDENANTE OPEC FUND FOR INTERNATIONAL X DEVELOPMENT - LOAN N° 1527P ABONO EN LA LIBRETA N° 00291012001 ABC</t>
  </si>
  <si>
    <t>TRANSFERENCIA RECIBIDA DEL EXTERIOR SEGÚN MENSAJES SWIFT Nos. 07610 - 07592 (REM.EXT.) DE FECHA 30-05-2017 POR DESEMBOLSO DE FONPLATA PRÉSTAMO BOL 20/2013 GAF-BOL-35-2017 DESEMB. N° 14 LIBRETA N° 00291014345 ABC-USD-BOL20/2013 P.REHAB.TR.SAN RAMON CONCEPCION RIO URUGUA</t>
  </si>
  <si>
    <t>TRANSFERENCIA RECIBIDA DEL EXTERIOR SEGÚN MENSAJES SWIFT Nos. 07609 - 07591 (REM.EXT.) DE FECHA 30-05-2017 POR DESEMBOLSO DE FONPLATA PRÉSTAMO BOL 19/2011 GAF-BOL-034-2017 DESEMB. N° 16 LIBRETA N° 00291014329 USABCPROY.CONST.RIO URUG.STA ROSA ROCA SAN.IG.VEL.BOL19/2011</t>
  </si>
  <si>
    <t>TRANSFERENCIA RECIBIDA DEL EXTERIOR SEGÚN MENSAJES SWIFT Nos. 07611 - 07593 (REM.EXT.) DE FECHA 30-05-2017 POR DESEMBOLSO DE FONPLATA PRÉSTAMO BOL 21/2014 GAF-BOL-033-2017 DESEMB. N° 7 LIBRETA N° 00291014347 ABC-$US-BOL21/2014 DOBLE VIA MONTERO CRISTALMAYU PTE MARIPOS</t>
  </si>
  <si>
    <t>PAGO A BID PRÉSTAMO 2223/BL-BO VCTO. 27-may-2017 POR CUENTA DE TGN , NTI. 009291 VALOR 30-may-2017 INTERESES USD 7.411,71 CTA. 5970 CUENTA UNICA DEL TESORO DOLARES AMERICANOS LIB. 00099021001</t>
  </si>
  <si>
    <t>PAGO A BID PRÉSTAMO 2233/BL-BO VCTO. 27-may-2017 POR CUENTA DE TGN , NTI. 009292 VALOR 30-may-2017 CAPITAL USD 364.583,32 INTERESES USD 342.932,38 CTA. 5970 CUENTA UNICA DEL TESORO DOLARES AMERICANOS LIB. 00099021001</t>
  </si>
  <si>
    <t>PAGO A BID PRÉSTAMO 2223/BL-BO VCTO. 27-may-2017 POR CUENTA DE TGN , NTI. 009290 VALOR 30-may-2017 CAPITAL USD 290.775,68 INTERESES USD 251.013,30 CTA. 5970 CUENTA UNICA DEL TESORO DOLARES AMERICANOS LIB. 00099021001</t>
  </si>
  <si>
    <t>PAGO A BID PRÉSTAMO 2216/BL-BO VCTO. 27-may-2017 POR CUENTA DE TGN , NTI. 009313 VALOR 30-may-2017 INTERESES USD 1.837,54 CTA. 5970 CUENTA UNICA DEL TESORO DOLARES AMERICANOS LIB. 00099021001</t>
  </si>
  <si>
    <t>PAGO A BID PRÉSTAMO 2216/BL-BO VCTO. 27-may-2017 POR CUENTA DE TGN , NTI. 009315 VALOR 30-may-2017 CAPITAL USD 72.090,10 INTERESES USD 54.319,67 CTA. 5970 CUENTA UNICA DEL TESORO DOLARES AMERICANOS LIB. 00099021001</t>
  </si>
  <si>
    <t>PAGO A BID PRÉSTAMO 2199/BL-BO VCTO. 27-may-2017 POR CUENTA DE TGN , NTI. 009312 VALOR 30-may-2017 INTERESES USD 7.434,43 CTA. 5970 CUENTA UNICA DEL TESORO DOLARES AMERICANOS LIB. 00099021001</t>
  </si>
  <si>
    <t>PAGO A BID PRÉSTAMO 2233/BL-BO VCTO. 27-may-2017 POR CUENTA DE TGN , NTI. 009293 VALOR 30-may-2017 INTERESES USD 9.293,03 CTA. 5970 CUENTA UNICA DEL TESORO DOLARES AMERICANOS LIB. 00099021001</t>
  </si>
  <si>
    <t>PAGO A CAF PRÉSTAMO CFA009646 VCTO. 30-may-2017 POR CUENTA DE TGN , NTI. 009429 VALOR 30-may-2017 INTERESES USD 469.420,00 COMISIONES USD 6.465,28 CTA. 5970 CUENTA UNICA DEL TESORO DOLARES AMERICANOS LIB. 00099021001</t>
  </si>
  <si>
    <t>PAGO A CAF PRÉSTAMO CFA007649 VCTO. 30-may-2017 POR CUENTA DE TGN , NTI. 009426 VALOR 30-may-2017 CAPITAL USD 99.522,46 INTERESES USD 35.907,88 CTA. 5970 CUENTA UNICA DEL TESORO DOLARES AMERICANOS LIB. 00099021001</t>
  </si>
  <si>
    <t>PAGO A BID PRÉSTAMO 2199/BL-BO VCTO. 27-may-2017 POR CUENTA DE TGN , NTI. 009316 VALOR 30-may-2017 CAPITAL USD 291.666,66 INTERESES USD 253.327,34 CTA. 5970 CUENTA UNICA DEL TESORO DOLARES AMERICANOS LIB. 00099021001</t>
  </si>
  <si>
    <t>AJUSTE COMPLEMENTARIO POR REVALORIZACION SALDOS DE ACTIVOS DE RESERVA Y OBLIGACIONES MONEDA EXTRANJERA (DOLARES) Saldo MO = -1345961444.49 ;Bs/Mo: 6.86000000000 ;Saldo Bs: -9233295509.21</t>
  </si>
  <si>
    <t>PAGO A CAF PRÉSTAMO CFA007657 VCTO. 30-may-2017 POR CUENTA DE TGN , NTI. 009536 VALOR 30-may-2017 CAPITAL USD 3.218.926,51 INTERESES USD 885.264,35 COMISIONES USD 7.022,66 CTA. 5970 CUENTA UNICA DEL TESORO DOLARES AMERICANOS LIB. 00099021001</t>
  </si>
  <si>
    <t>NUMERO DE LIBRETACUT: 05850102001 OPERACIÓN E46 TRANSFERENCIA DEL SISTEMA FINANCIERO POR CUENTA DE TERCEROS A LA CUT EN DOLARES AMERICANOS TRANSFERENCIA DE FONDO P-PAGO PROVEEDORES POR VENTA DE SERVICISOS DE COMUNICACION EMP. ESTRATEGICA A.B.E.</t>
  </si>
  <si>
    <t>AJUSTE COMPLEMENTARIO POR REVALORIZACION SALDOS DE ACTIVOS DE RESERVA Y OBLIGACIONES MONEDA EXTRANJERA (DOLARES) Saldo MO = -1343620143.35 ;Bs/Mo: 6.86000000000 ;Saldo Bs: -9217234183.37</t>
  </si>
  <si>
    <t>||DEVOLUCION AL TESORO GENERAL DE LA NACION DE LOS PAGOS DE COMISION DE COMPROMISO EFECTUADOS A NOMBRE DE ENDE POR LOS VCTOS.4-5-16 EUR 300.000,00, 10-8-16 EUR 151.666,67 Y 10-2-17 EUR 153.333,33 REF: PTMO.CBO-1006-01-F SEGUN NOTA MEFP/VTCP/DGCP/UODP-431/2017 DE 30-5-17 MEFP LIBRETA N° 00099021001 TGN RECURSOS ORDINARIOS</t>
  </si>
  <si>
    <t>PAGO A BANCO EUROPEO DE INV PRÉSTAMO FIN 82800 VCTO. 31-may-2017 POR CUENTA DE TGN , NTI. 009431 VALOR 31-may-2017 INTERESES USD 113.295,22 CTA. 5970 CUENTA UNICA DEL TESORO DOLARES AMERICANOS LIB. 00099021001</t>
  </si>
  <si>
    <t>17/05/2017</t>
  </si>
  <si>
    <t>2382</t>
  </si>
  <si>
    <t>De: 00099014102 A:00572012001 TRANSFERENCIA DE RECURSOS A SOLICITUD DE LA EMPRESA DE APOYO A LA PRODUCCIÓN DE ALIMENTOS (EMAPA) S/G NOTA CITE: EMAPA/GAF/UF/ N° 186/16 Y PROCEDIMIENTO MEFP/VPCF/DGCF/UCCF Nº478/2017 POR DEVOLUCIÓN DE RECUPE</t>
  </si>
  <si>
    <t>30/05/2017</t>
  </si>
  <si>
    <t>2585</t>
  </si>
  <si>
    <t>De: 00291012002 A:00099021001 TRANSFERENCIA DE RECURSOS A SOLICITUD DE LA ADMINISTRADORA BOLIVIANA DE CARRETERAS MEDIANTE NOTA CITE: ABC/GNAF/SAF/ATE/2017-1362; SEGÚN PROCEDIMIENTO MEFP/VPCF/DGCF/UCCF N°300/2017. Ref: COMISIONES BANCARIAS</t>
  </si>
  <si>
    <t>00291012002</t>
  </si>
  <si>
    <t>Adm.de Aeropuertos y Servicios Auxiliares a la Naveg. Aérea</t>
  </si>
  <si>
    <r>
      <t xml:space="preserve">Estas operaciones deben ser registradas en el SIGEP hasta el </t>
    </r>
    <r>
      <rPr>
        <b/>
        <u/>
        <sz val="10"/>
        <rFont val="Arial"/>
        <family val="2"/>
      </rPr>
      <t>16 del presente mes</t>
    </r>
    <r>
      <rPr>
        <sz val="10"/>
        <rFont val="Arial"/>
        <family val="2"/>
      </rPr>
      <t xml:space="preserve"> a efectos de evitar las sanciones previstas en normativa vigente, coordinando para el efecto con la Dirección General de Contabilidad Fiscal, en oficinas del piso 8vo del Edificio del Ministerio de Economía y Finanzas Públicas ubicado en la Av. 16 de Julio, Esq. Loayza</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</si>
</sst>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_-* #,##0.00_-;\-* #,##0.00_-;_-* &quot;-&quot;??_-;_-@_-"/>
    <numFmt numFmtId="166" formatCode="#,##0.00_ ;[Red]\-#,##0.00\ "/>
    <numFmt numFmtId="167" formatCode="#,##0.00\ ;[Red]\(#,##0.00\);\ \-\ \ \ \ \ "/>
    <numFmt numFmtId="168" formatCode="#,##0.00;[Red]\(#,##0.00\);\ \-\ \ \ \ "/>
    <numFmt numFmtId="169" formatCode="#,##0.00;\(#,##0.00\);\ \-\ \ \ \ \ "/>
  </numFmts>
  <fonts count="80">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2"/>
      <name val="Arial"/>
      <family val="2"/>
    </font>
    <font>
      <sz val="12"/>
      <name val="Arial"/>
      <family val="2"/>
    </font>
    <font>
      <b/>
      <sz val="13"/>
      <name val="Arial"/>
      <family val="2"/>
    </font>
    <font>
      <b/>
      <sz val="9"/>
      <name val="Arial"/>
      <family val="2"/>
    </font>
    <font>
      <sz val="7"/>
      <name val="Arial"/>
      <family val="2"/>
    </font>
    <font>
      <sz val="8"/>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theme="1"/>
      <name val="Calibri"/>
      <family val="2"/>
      <charset val="134"/>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b/>
      <sz val="8"/>
      <name val="Arial"/>
      <family val="2"/>
    </font>
    <font>
      <b/>
      <sz val="7"/>
      <name val="Arial"/>
      <family val="2"/>
    </font>
    <font>
      <sz val="11"/>
      <name val="Arial"/>
      <family val="2"/>
    </font>
    <font>
      <b/>
      <sz val="11"/>
      <name val="Arial"/>
      <family val="2"/>
    </font>
    <font>
      <sz val="8"/>
      <name val="Calibri"/>
      <family val="2"/>
      <scheme val="minor"/>
    </font>
    <font>
      <b/>
      <sz val="11"/>
      <name val="Calibri"/>
      <family val="2"/>
      <scheme val="minor"/>
    </font>
    <font>
      <sz val="8"/>
      <color theme="1"/>
      <name val="Calibri"/>
      <family val="2"/>
      <scheme val="minor"/>
    </font>
    <font>
      <b/>
      <sz val="8"/>
      <name val="Calibri"/>
      <family val="2"/>
      <scheme val="minor"/>
    </font>
    <font>
      <sz val="8"/>
      <color theme="1"/>
      <name val="Arial"/>
      <family val="2"/>
    </font>
    <font>
      <sz val="7.5"/>
      <name val="Arial"/>
      <family val="2"/>
    </font>
    <font>
      <sz val="8"/>
      <name val="Tahoma"/>
      <family val="2"/>
    </font>
    <font>
      <b/>
      <sz val="8"/>
      <name val="Tahoma"/>
      <family val="2"/>
    </font>
    <font>
      <b/>
      <sz val="10"/>
      <color rgb="FFFF0000"/>
      <name val="Calibri"/>
      <family val="2"/>
      <scheme val="minor"/>
    </font>
    <font>
      <b/>
      <sz val="9"/>
      <color theme="1"/>
      <name val="Calibri"/>
      <family val="2"/>
      <scheme val="minor"/>
    </font>
    <font>
      <b/>
      <sz val="8"/>
      <color theme="1"/>
      <name val="Calibri"/>
      <family val="2"/>
      <scheme val="minor"/>
    </font>
    <font>
      <b/>
      <sz val="11"/>
      <color theme="1"/>
      <name val="Calibri"/>
      <family val="2"/>
    </font>
    <font>
      <b/>
      <sz val="14"/>
      <color theme="1"/>
      <name val="Calibri"/>
      <family val="2"/>
    </font>
    <font>
      <b/>
      <sz val="13"/>
      <color theme="0"/>
      <name val="Calibri"/>
      <family val="2"/>
    </font>
    <font>
      <sz val="13"/>
      <color theme="1"/>
      <name val="Calibri"/>
      <family val="2"/>
    </font>
    <font>
      <b/>
      <sz val="8"/>
      <color theme="1"/>
      <name val="Tahoma"/>
      <family val="2"/>
    </font>
    <font>
      <sz val="9"/>
      <color theme="1"/>
      <name val="Calibri"/>
      <family val="2"/>
    </font>
    <font>
      <b/>
      <u/>
      <sz val="8"/>
      <color rgb="FFFF0000"/>
      <name val="Calibri"/>
      <family val="2"/>
      <scheme val="minor"/>
    </font>
    <font>
      <u/>
      <sz val="11"/>
      <color theme="10"/>
      <name val="Calibri"/>
      <family val="2"/>
    </font>
    <font>
      <b/>
      <sz val="9"/>
      <color indexed="81"/>
      <name val="Tahoma"/>
      <family val="2"/>
    </font>
    <font>
      <b/>
      <sz val="9"/>
      <color indexed="10"/>
      <name val="Tahoma"/>
      <family val="2"/>
    </font>
    <font>
      <sz val="11"/>
      <name val="Calibri"/>
      <family val="2"/>
    </font>
    <font>
      <u/>
      <sz val="7"/>
      <name val="Calibri"/>
      <family val="2"/>
    </font>
    <font>
      <sz val="10"/>
      <name val="Calibri"/>
      <family val="2"/>
    </font>
    <font>
      <b/>
      <sz val="12"/>
      <color theme="1"/>
      <name val="Arial"/>
      <family val="2"/>
    </font>
    <font>
      <u/>
      <sz val="9"/>
      <color theme="1"/>
      <name val="Calibri"/>
      <family val="2"/>
    </font>
    <font>
      <b/>
      <sz val="9"/>
      <color theme="1"/>
      <name val="Calibri"/>
      <family val="2"/>
    </font>
    <font>
      <b/>
      <u/>
      <sz val="9"/>
      <color theme="1"/>
      <name val="Calibri"/>
      <family val="2"/>
    </font>
    <font>
      <sz val="8"/>
      <color theme="1"/>
      <name val="Calibri"/>
      <family val="2"/>
    </font>
    <font>
      <b/>
      <sz val="8"/>
      <color theme="1"/>
      <name val="Calibri"/>
      <family val="2"/>
    </font>
    <font>
      <sz val="7"/>
      <color theme="1"/>
      <name val="Times New Roman"/>
      <family val="1"/>
    </font>
    <font>
      <b/>
      <sz val="16"/>
      <color indexed="81"/>
      <name val="Tahoma"/>
      <family val="2"/>
    </font>
    <font>
      <sz val="16"/>
      <color indexed="81"/>
      <name val="Tahoma"/>
      <family val="2"/>
    </font>
    <font>
      <b/>
      <sz val="11"/>
      <name val="Arial Narrow"/>
      <family val="2"/>
    </font>
    <font>
      <b/>
      <sz val="8"/>
      <name val="Agency FB"/>
      <family val="2"/>
    </font>
    <font>
      <b/>
      <sz val="8"/>
      <color theme="1"/>
      <name val="Arial"/>
      <family val="2"/>
    </font>
    <font>
      <sz val="11"/>
      <name val="Calibri"/>
      <family val="2"/>
      <scheme val="minor"/>
    </font>
    <font>
      <b/>
      <u/>
      <sz val="9"/>
      <color rgb="FFFF0000"/>
      <name val="Calibri"/>
      <family val="2"/>
      <scheme val="minor"/>
    </font>
    <font>
      <b/>
      <u/>
      <sz val="10"/>
      <color rgb="FFFF0000"/>
      <name val="Calibri"/>
      <family val="2"/>
      <scheme val="minor"/>
    </font>
    <font>
      <b/>
      <sz val="9"/>
      <color rgb="FFFF0000"/>
      <name val="Calibri"/>
      <family val="2"/>
      <scheme val="minor"/>
    </font>
    <font>
      <u/>
      <sz val="8"/>
      <color theme="1"/>
      <name val="Calibri"/>
      <family val="2"/>
    </font>
    <font>
      <b/>
      <u/>
      <sz val="8"/>
      <color theme="1"/>
      <name val="Calibri"/>
      <family val="2"/>
    </font>
    <font>
      <sz val="8"/>
      <color theme="1"/>
      <name val="Times New Roman"/>
      <family val="1"/>
    </font>
    <font>
      <b/>
      <sz val="8"/>
      <name val="Calibri"/>
      <family val="2"/>
    </font>
    <font>
      <sz val="8"/>
      <name val="Calibri"/>
      <family val="2"/>
    </font>
    <font>
      <b/>
      <u/>
      <sz val="10"/>
      <name val="Arial"/>
      <family val="2"/>
    </font>
    <font>
      <sz val="8"/>
      <color rgb="FFFF000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36">
    <xf numFmtId="0" fontId="0" fillId="0" borderId="0"/>
    <xf numFmtId="0" fontId="5" fillId="0" borderId="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4" fillId="2" borderId="0" applyNumberFormat="0" applyBorder="0" applyAlignment="0" applyProtection="0"/>
    <xf numFmtId="0" fontId="15" fillId="6" borderId="4" applyNumberFormat="0" applyAlignment="0" applyProtection="0"/>
    <xf numFmtId="0" fontId="16" fillId="7" borderId="7" applyNumberFormat="0" applyAlignment="0" applyProtection="0"/>
    <xf numFmtId="0" fontId="17" fillId="0" borderId="6" applyNumberFormat="0" applyFill="0" applyAlignment="0" applyProtection="0"/>
    <xf numFmtId="0" fontId="18" fillId="0" borderId="0" applyNumberFormat="0" applyFill="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9" fillId="5" borderId="4" applyNumberFormat="0" applyAlignment="0" applyProtection="0"/>
    <xf numFmtId="0" fontId="20" fillId="3" borderId="0" applyNumberFormat="0" applyBorder="0" applyAlignment="0" applyProtection="0"/>
    <xf numFmtId="165"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1" fillId="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5"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22" fillId="0" borderId="0">
      <alignment vertical="center"/>
    </xf>
    <xf numFmtId="0" fontId="5" fillId="0" borderId="0"/>
    <xf numFmtId="0" fontId="12" fillId="0" borderId="0"/>
    <xf numFmtId="0" fontId="12" fillId="0" borderId="0"/>
    <xf numFmtId="0" fontId="5" fillId="0" borderId="0"/>
    <xf numFmtId="0" fontId="12"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8" borderId="8" applyNumberFormat="0" applyFont="0" applyAlignment="0" applyProtection="0"/>
    <xf numFmtId="0" fontId="23" fillId="6" borderId="5"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 applyNumberFormat="0" applyFill="0" applyAlignment="0" applyProtection="0"/>
    <xf numFmtId="0" fontId="27" fillId="0" borderId="2" applyNumberFormat="0" applyFill="0" applyAlignment="0" applyProtection="0"/>
    <xf numFmtId="0" fontId="18" fillId="0" borderId="3" applyNumberFormat="0" applyFill="0" applyAlignment="0" applyProtection="0"/>
    <xf numFmtId="0" fontId="28" fillId="0" borderId="9" applyNumberFormat="0" applyFill="0" applyAlignment="0" applyProtection="0"/>
    <xf numFmtId="0" fontId="3" fillId="0" borderId="0"/>
    <xf numFmtId="164" fontId="3" fillId="0" borderId="0" applyFont="0" applyFill="0" applyBorder="0" applyAlignment="0" applyProtection="0"/>
    <xf numFmtId="0" fontId="3" fillId="0" borderId="0"/>
    <xf numFmtId="0" fontId="51" fillId="0" borderId="0" applyNumberFormat="0" applyFill="0" applyBorder="0" applyAlignment="0" applyProtection="0"/>
    <xf numFmtId="0" fontId="2" fillId="0" borderId="0"/>
    <xf numFmtId="0" fontId="2" fillId="0" borderId="0"/>
    <xf numFmtId="0" fontId="1" fillId="0" borderId="0"/>
    <xf numFmtId="0" fontId="1" fillId="0" borderId="0"/>
    <xf numFmtId="43" fontId="4" fillId="0" borderId="0" applyFont="0" applyFill="0" applyBorder="0" applyAlignment="0" applyProtection="0"/>
  </cellStyleXfs>
  <cellXfs count="335">
    <xf numFmtId="0" fontId="0" fillId="0" borderId="0" xfId="0"/>
    <xf numFmtId="0" fontId="39" fillId="0" borderId="23" xfId="152" applyNumberFormat="1" applyFont="1" applyFill="1" applyBorder="1" applyAlignment="1" applyProtection="1">
      <alignment horizontal="center"/>
    </xf>
    <xf numFmtId="0" fontId="39" fillId="0" borderId="23" xfId="152" applyNumberFormat="1" applyFont="1" applyFill="1" applyBorder="1" applyAlignment="1" applyProtection="1"/>
    <xf numFmtId="0" fontId="39" fillId="0" borderId="24" xfId="152" applyNumberFormat="1" applyFont="1" applyFill="1" applyBorder="1" applyAlignment="1" applyProtection="1">
      <alignment horizontal="center"/>
    </xf>
    <xf numFmtId="0" fontId="39" fillId="0" borderId="24" xfId="152" applyNumberFormat="1" applyFont="1" applyFill="1" applyBorder="1" applyAlignment="1" applyProtection="1"/>
    <xf numFmtId="0" fontId="39" fillId="0" borderId="25" xfId="152" applyNumberFormat="1" applyFont="1" applyFill="1" applyBorder="1" applyAlignment="1" applyProtection="1">
      <alignment horizontal="center"/>
    </xf>
    <xf numFmtId="0" fontId="39" fillId="0" borderId="26" xfId="152" applyNumberFormat="1" applyFont="1" applyFill="1" applyBorder="1" applyAlignment="1" applyProtection="1"/>
    <xf numFmtId="0" fontId="39" fillId="0" borderId="24" xfId="152" applyNumberFormat="1" applyFont="1" applyFill="1" applyBorder="1" applyAlignment="1" applyProtection="1">
      <alignment horizontal="left"/>
    </xf>
    <xf numFmtId="0" fontId="48" fillId="40" borderId="13" xfId="157" applyNumberFormat="1" applyFont="1" applyFill="1" applyBorder="1" applyAlignment="1" applyProtection="1">
      <alignment vertical="center" wrapText="1"/>
    </xf>
    <xf numFmtId="0" fontId="48" fillId="40" borderId="21" xfId="157" applyNumberFormat="1" applyFont="1" applyFill="1" applyBorder="1" applyAlignment="1" applyProtection="1">
      <alignment vertical="center" wrapText="1"/>
    </xf>
    <xf numFmtId="0" fontId="54" fillId="0" borderId="0" xfId="0" applyFont="1" applyProtection="1">
      <protection locked="0"/>
    </xf>
    <xf numFmtId="0" fontId="56" fillId="0" borderId="0" xfId="0" applyFont="1" applyProtection="1">
      <protection locked="0"/>
    </xf>
    <xf numFmtId="0" fontId="33" fillId="0" borderId="0" xfId="427" applyFont="1" applyFill="1" applyBorder="1" applyAlignment="1" applyProtection="1">
      <alignment vertical="center"/>
    </xf>
    <xf numFmtId="0" fontId="34" fillId="0" borderId="0" xfId="427" applyNumberFormat="1" applyFont="1" applyFill="1" applyBorder="1" applyAlignment="1" applyProtection="1">
      <alignment horizontal="center" vertical="center"/>
    </xf>
    <xf numFmtId="164" fontId="34" fillId="0" borderId="0" xfId="428" applyFont="1" applyFill="1" applyBorder="1" applyAlignment="1" applyProtection="1">
      <alignment horizontal="center" vertical="center"/>
    </xf>
    <xf numFmtId="14" fontId="33" fillId="0" borderId="0" xfId="427" applyNumberFormat="1" applyFont="1" applyFill="1" applyBorder="1" applyAlignment="1" applyProtection="1">
      <alignment vertical="center"/>
    </xf>
    <xf numFmtId="0" fontId="33" fillId="0" borderId="0" xfId="427" applyFont="1" applyFill="1" applyBorder="1" applyAlignment="1" applyProtection="1">
      <alignment horizontal="center" vertical="center"/>
    </xf>
    <xf numFmtId="0" fontId="33" fillId="0" borderId="0" xfId="427" applyFont="1" applyFill="1" applyBorder="1" applyAlignment="1" applyProtection="1">
      <alignment horizontal="left" vertical="center" wrapText="1"/>
    </xf>
    <xf numFmtId="164" fontId="33" fillId="0" borderId="0" xfId="428" applyFont="1" applyFill="1" applyBorder="1" applyAlignment="1" applyProtection="1">
      <alignment horizontal="right" vertical="center"/>
    </xf>
    <xf numFmtId="0" fontId="3" fillId="0" borderId="0" xfId="429" applyProtection="1">
      <protection locked="0"/>
    </xf>
    <xf numFmtId="0" fontId="3" fillId="0" borderId="0" xfId="429" applyAlignment="1" applyProtection="1">
      <alignment horizontal="center"/>
      <protection locked="0"/>
    </xf>
    <xf numFmtId="0" fontId="3" fillId="0" borderId="0" xfId="429" applyProtection="1"/>
    <xf numFmtId="0" fontId="3" fillId="0" borderId="0" xfId="429" applyAlignment="1" applyProtection="1">
      <alignment horizontal="center"/>
    </xf>
    <xf numFmtId="0" fontId="3" fillId="0" borderId="0" xfId="429" applyAlignment="1" applyProtection="1">
      <alignment horizontal="left"/>
      <protection locked="0"/>
    </xf>
    <xf numFmtId="1" fontId="33" fillId="0" borderId="13" xfId="428" applyNumberFormat="1" applyFont="1" applyFill="1" applyBorder="1" applyAlignment="1" applyProtection="1">
      <alignment horizontal="center"/>
      <protection locked="0"/>
    </xf>
    <xf numFmtId="0" fontId="35" fillId="0" borderId="13" xfId="429" applyFont="1" applyBorder="1" applyAlignment="1" applyProtection="1">
      <alignment horizontal="left"/>
      <protection locked="0"/>
    </xf>
    <xf numFmtId="14" fontId="33" fillId="0" borderId="13" xfId="428" applyNumberFormat="1" applyFont="1" applyFill="1" applyBorder="1" applyAlignment="1" applyProtection="1">
      <alignment horizontal="center"/>
      <protection locked="0"/>
    </xf>
    <xf numFmtId="1" fontId="33" fillId="0" borderId="13" xfId="428" applyNumberFormat="1" applyFont="1" applyFill="1" applyBorder="1" applyAlignment="1" applyProtection="1">
      <alignment horizontal="left"/>
      <protection locked="0"/>
    </xf>
    <xf numFmtId="167" fontId="39" fillId="0" borderId="13" xfId="429" applyNumberFormat="1" applyFont="1" applyFill="1" applyBorder="1" applyAlignment="1" applyProtection="1">
      <alignment horizontal="right"/>
      <protection locked="0"/>
    </xf>
    <xf numFmtId="167" fontId="40" fillId="0" borderId="22" xfId="429" applyNumberFormat="1" applyFont="1" applyFill="1" applyBorder="1" applyAlignment="1" applyProtection="1">
      <alignment horizontal="right"/>
      <protection locked="0"/>
    </xf>
    <xf numFmtId="0" fontId="28" fillId="0" borderId="0" xfId="429" applyFont="1" applyAlignment="1" applyProtection="1">
      <alignment horizontal="center"/>
    </xf>
    <xf numFmtId="0" fontId="3" fillId="0" borderId="0" xfId="429" applyAlignment="1" applyProtection="1">
      <alignment horizontal="left"/>
    </xf>
    <xf numFmtId="0" fontId="4" fillId="0" borderId="0" xfId="81" applyFont="1" applyAlignment="1" applyProtection="1">
      <alignment horizontal="center" vertical="center"/>
      <protection locked="0"/>
    </xf>
    <xf numFmtId="0" fontId="4" fillId="0" borderId="0" xfId="81" applyFont="1" applyAlignment="1" applyProtection="1">
      <alignment vertical="center" wrapText="1"/>
      <protection locked="0"/>
    </xf>
    <xf numFmtId="0" fontId="4" fillId="0" borderId="0" xfId="81" applyFont="1" applyAlignment="1" applyProtection="1">
      <alignment horizontal="center" vertical="center" wrapText="1"/>
      <protection locked="0"/>
    </xf>
    <xf numFmtId="0" fontId="4" fillId="0" borderId="0" xfId="81" applyFont="1" applyAlignment="1" applyProtection="1">
      <alignment vertical="center"/>
      <protection locked="0"/>
    </xf>
    <xf numFmtId="0" fontId="4" fillId="0" borderId="0" xfId="81" applyFont="1" applyProtection="1">
      <protection locked="0"/>
    </xf>
    <xf numFmtId="0" fontId="47" fillId="0" borderId="0" xfId="81" applyFont="1" applyProtection="1">
      <protection locked="0"/>
    </xf>
    <xf numFmtId="4" fontId="4" fillId="0" borderId="0" xfId="81" applyNumberFormat="1" applyFont="1" applyProtection="1">
      <protection locked="0"/>
    </xf>
    <xf numFmtId="4" fontId="4" fillId="0" borderId="0" xfId="81" applyNumberFormat="1" applyFont="1" applyAlignment="1" applyProtection="1">
      <alignment vertical="center"/>
      <protection locked="0"/>
    </xf>
    <xf numFmtId="3" fontId="4" fillId="0" borderId="0" xfId="81" applyNumberFormat="1" applyFont="1" applyAlignment="1" applyProtection="1">
      <alignment vertical="center"/>
      <protection locked="0"/>
    </xf>
    <xf numFmtId="0" fontId="44" fillId="0" borderId="0" xfId="81" applyFont="1" applyAlignment="1" applyProtection="1">
      <alignment vertical="center"/>
      <protection locked="0"/>
    </xf>
    <xf numFmtId="4" fontId="44" fillId="0" borderId="20" xfId="81" applyNumberFormat="1" applyFont="1" applyBorder="1" applyAlignment="1" applyProtection="1">
      <alignment vertical="center"/>
      <protection locked="0"/>
    </xf>
    <xf numFmtId="0" fontId="4" fillId="0" borderId="0" xfId="81" applyFont="1" applyAlignment="1" applyProtection="1">
      <alignment horizontal="center" vertical="center"/>
    </xf>
    <xf numFmtId="0" fontId="4" fillId="0" borderId="0" xfId="81" applyFont="1" applyAlignment="1" applyProtection="1">
      <alignment vertical="center" wrapText="1"/>
    </xf>
    <xf numFmtId="0" fontId="4" fillId="0" borderId="0" xfId="81" applyFont="1" applyAlignment="1" applyProtection="1">
      <alignment horizontal="center" vertical="center" wrapText="1"/>
    </xf>
    <xf numFmtId="0" fontId="4" fillId="0" borderId="0" xfId="81" applyFont="1" applyAlignment="1" applyProtection="1">
      <alignment vertical="center"/>
    </xf>
    <xf numFmtId="0" fontId="4" fillId="0" borderId="0" xfId="81" applyFont="1" applyProtection="1"/>
    <xf numFmtId="0" fontId="45" fillId="0" borderId="0" xfId="81" applyFont="1" applyAlignment="1" applyProtection="1">
      <alignment vertical="center" wrapText="1"/>
    </xf>
    <xf numFmtId="0" fontId="45" fillId="0" borderId="0" xfId="81" applyFont="1" applyAlignment="1" applyProtection="1">
      <alignment horizontal="center" vertical="center" wrapText="1"/>
    </xf>
    <xf numFmtId="40" fontId="4" fillId="0" borderId="0" xfId="81" applyNumberFormat="1" applyFont="1" applyAlignment="1" applyProtection="1">
      <alignment vertical="center"/>
      <protection locked="0"/>
    </xf>
    <xf numFmtId="0" fontId="54" fillId="0" borderId="0" xfId="0" applyFont="1" applyProtection="1"/>
    <xf numFmtId="0" fontId="5" fillId="0" borderId="0" xfId="1" applyFont="1" applyProtection="1"/>
    <xf numFmtId="0" fontId="5" fillId="0" borderId="0" xfId="1" applyFont="1" applyFill="1" applyAlignment="1" applyProtection="1">
      <alignment horizontal="center"/>
    </xf>
    <xf numFmtId="0" fontId="7" fillId="0" borderId="0" xfId="1" applyFont="1" applyFill="1" applyAlignment="1" applyProtection="1"/>
    <xf numFmtId="0" fontId="7" fillId="0" borderId="0" xfId="1" applyFont="1" applyFill="1" applyBorder="1" applyAlignment="1" applyProtection="1">
      <alignment horizontal="center"/>
    </xf>
    <xf numFmtId="49" fontId="5" fillId="0" borderId="0" xfId="1" applyNumberFormat="1" applyFont="1" applyFill="1" applyBorder="1" applyAlignment="1" applyProtection="1">
      <alignment horizontal="center"/>
    </xf>
    <xf numFmtId="0" fontId="7" fillId="0" borderId="0" xfId="1" applyFont="1" applyFill="1" applyAlignment="1" applyProtection="1">
      <alignment horizontal="center"/>
    </xf>
    <xf numFmtId="0" fontId="31" fillId="0" borderId="0" xfId="1" applyFont="1" applyFill="1" applyAlignment="1" applyProtection="1">
      <alignment horizontal="center"/>
    </xf>
    <xf numFmtId="0" fontId="31" fillId="0" borderId="0" xfId="1" applyFont="1" applyFill="1" applyAlignment="1" applyProtection="1">
      <alignment horizontal="left"/>
    </xf>
    <xf numFmtId="0" fontId="32" fillId="0" borderId="0" xfId="1" applyFont="1" applyFill="1" applyBorder="1" applyAlignment="1" applyProtection="1">
      <alignment horizontal="center"/>
    </xf>
    <xf numFmtId="0" fontId="32" fillId="0" borderId="0" xfId="1" applyFont="1" applyFill="1" applyAlignment="1" applyProtection="1">
      <alignment horizontal="center"/>
    </xf>
    <xf numFmtId="0" fontId="32" fillId="0" borderId="0" xfId="1" applyFont="1" applyFill="1" applyAlignment="1" applyProtection="1">
      <alignment horizontal="left"/>
    </xf>
    <xf numFmtId="0" fontId="7" fillId="0" borderId="0" xfId="1" applyFont="1" applyFill="1" applyAlignment="1" applyProtection="1">
      <alignment horizontal="justify" vertical="top" wrapText="1"/>
    </xf>
    <xf numFmtId="0" fontId="11" fillId="0" borderId="0" xfId="1" applyFont="1" applyFill="1" applyAlignment="1" applyProtection="1">
      <alignment horizontal="left" vertical="top"/>
    </xf>
    <xf numFmtId="0" fontId="0" fillId="0" borderId="0" xfId="0" applyProtection="1">
      <protection locked="0"/>
    </xf>
    <xf numFmtId="0" fontId="0" fillId="0" borderId="0" xfId="0" applyProtection="1"/>
    <xf numFmtId="0" fontId="57" fillId="0" borderId="0" xfId="0" applyFont="1" applyAlignment="1" applyProtection="1">
      <alignment horizontal="center" vertical="center"/>
    </xf>
    <xf numFmtId="0" fontId="49" fillId="0" borderId="0" xfId="0" applyFont="1" applyAlignment="1" applyProtection="1">
      <alignment horizontal="justify" vertical="center"/>
    </xf>
    <xf numFmtId="0" fontId="59" fillId="0" borderId="27" xfId="0" applyFont="1" applyBorder="1" applyAlignment="1" applyProtection="1">
      <alignment horizontal="justify" vertical="center" wrapText="1"/>
    </xf>
    <xf numFmtId="0" fontId="61" fillId="0" borderId="28" xfId="0" applyFont="1" applyBorder="1" applyAlignment="1" applyProtection="1">
      <alignment horizontal="justify" vertical="center" wrapText="1"/>
    </xf>
    <xf numFmtId="0" fontId="61" fillId="0" borderId="29" xfId="0" applyFont="1" applyBorder="1" applyAlignment="1" applyProtection="1">
      <alignment horizontal="justify" vertical="center" wrapText="1"/>
    </xf>
    <xf numFmtId="0" fontId="59" fillId="0" borderId="28" xfId="0" applyFont="1" applyBorder="1" applyAlignment="1" applyProtection="1">
      <alignment horizontal="justify" vertical="center" wrapText="1"/>
    </xf>
    <xf numFmtId="0" fontId="62" fillId="0" borderId="0" xfId="0" applyFont="1" applyProtection="1"/>
    <xf numFmtId="0" fontId="9" fillId="0" borderId="0" xfId="1" applyFont="1" applyFill="1" applyAlignment="1" applyProtection="1">
      <alignment horizontal="center" vertical="top" wrapText="1"/>
    </xf>
    <xf numFmtId="164" fontId="37" fillId="0" borderId="0" xfId="428" applyFont="1" applyFill="1" applyBorder="1" applyAlignment="1" applyProtection="1">
      <alignment vertical="center"/>
      <protection locked="0"/>
    </xf>
    <xf numFmtId="0" fontId="37" fillId="0" borderId="0" xfId="429" applyFont="1" applyProtection="1">
      <protection locked="0"/>
    </xf>
    <xf numFmtId="0" fontId="45" fillId="0" borderId="0" xfId="81" applyFont="1" applyAlignment="1" applyProtection="1">
      <alignment horizontal="center" vertical="center"/>
    </xf>
    <xf numFmtId="0" fontId="71" fillId="0" borderId="0" xfId="429" applyFont="1" applyFill="1" applyAlignment="1" applyProtection="1">
      <alignment horizontal="left"/>
    </xf>
    <xf numFmtId="0" fontId="36" fillId="35" borderId="13" xfId="427" applyNumberFormat="1" applyFont="1" applyFill="1" applyBorder="1" applyAlignment="1" applyProtection="1">
      <alignment horizontal="center" vertical="center" wrapText="1"/>
    </xf>
    <xf numFmtId="0" fontId="36" fillId="34" borderId="13" xfId="427" applyFont="1" applyFill="1" applyBorder="1" applyAlignment="1" applyProtection="1">
      <alignment horizontal="center" vertical="center" wrapText="1"/>
    </xf>
    <xf numFmtId="0" fontId="36" fillId="35" borderId="13" xfId="427" applyFont="1" applyFill="1" applyBorder="1" applyAlignment="1" applyProtection="1">
      <alignment horizontal="center" vertical="center" wrapText="1"/>
    </xf>
    <xf numFmtId="0" fontId="36" fillId="34" borderId="13" xfId="0" applyFont="1" applyFill="1" applyBorder="1" applyAlignment="1" applyProtection="1">
      <alignment horizontal="center" vertical="center" wrapText="1"/>
    </xf>
    <xf numFmtId="164" fontId="36" fillId="34" borderId="13" xfId="428" applyFont="1" applyFill="1" applyBorder="1" applyAlignment="1" applyProtection="1">
      <alignment horizontal="center" vertical="center" wrapText="1"/>
    </xf>
    <xf numFmtId="0" fontId="46" fillId="38" borderId="13" xfId="81" applyFont="1" applyFill="1" applyBorder="1" applyAlignment="1" applyProtection="1">
      <alignment horizontal="center" vertical="center"/>
    </xf>
    <xf numFmtId="0" fontId="46" fillId="38" borderId="13" xfId="81" applyFont="1" applyFill="1" applyBorder="1" applyAlignment="1" applyProtection="1">
      <alignment vertical="center" wrapText="1"/>
    </xf>
    <xf numFmtId="0" fontId="46" fillId="38" borderId="13" xfId="81" applyFont="1" applyFill="1" applyBorder="1" applyAlignment="1" applyProtection="1">
      <alignment horizontal="center" vertical="center" wrapText="1"/>
    </xf>
    <xf numFmtId="0" fontId="4" fillId="0" borderId="13" xfId="81" applyFont="1" applyBorder="1" applyAlignment="1" applyProtection="1">
      <alignment horizontal="center" vertical="center"/>
    </xf>
    <xf numFmtId="0" fontId="4" fillId="0" borderId="13" xfId="81" applyFont="1" applyBorder="1" applyAlignment="1" applyProtection="1">
      <alignment vertical="center" wrapText="1"/>
    </xf>
    <xf numFmtId="0" fontId="4" fillId="0" borderId="13" xfId="81" applyFont="1" applyBorder="1" applyAlignment="1" applyProtection="1">
      <alignment horizontal="center" vertical="center" wrapText="1"/>
    </xf>
    <xf numFmtId="168" fontId="4" fillId="0" borderId="13" xfId="81" applyNumberFormat="1" applyFont="1" applyBorder="1" applyAlignment="1" applyProtection="1">
      <alignment vertical="center"/>
    </xf>
    <xf numFmtId="168" fontId="4" fillId="0" borderId="13" xfId="81" applyNumberFormat="1" applyFont="1" applyBorder="1" applyProtection="1"/>
    <xf numFmtId="0" fontId="0" fillId="0" borderId="13" xfId="81" applyFont="1" applyBorder="1" applyAlignment="1" applyProtection="1">
      <alignment horizontal="center" vertical="center" wrapText="1"/>
    </xf>
    <xf numFmtId="168" fontId="4" fillId="0" borderId="21" xfId="81" applyNumberFormat="1" applyFont="1" applyBorder="1" applyAlignment="1" applyProtection="1">
      <alignment vertical="center"/>
    </xf>
    <xf numFmtId="168" fontId="4" fillId="0" borderId="0" xfId="81" applyNumberFormat="1" applyFont="1" applyBorder="1" applyProtection="1"/>
    <xf numFmtId="0" fontId="44" fillId="0" borderId="13" xfId="81" applyFont="1" applyBorder="1" applyAlignment="1" applyProtection="1">
      <alignment vertical="center" wrapText="1"/>
    </xf>
    <xf numFmtId="0" fontId="44" fillId="0" borderId="13" xfId="81" applyFont="1" applyBorder="1" applyAlignment="1" applyProtection="1">
      <alignment horizontal="center" vertical="center" wrapText="1"/>
    </xf>
    <xf numFmtId="168" fontId="4" fillId="39" borderId="22" xfId="81" applyNumberFormat="1" applyFont="1" applyFill="1" applyBorder="1" applyAlignment="1" applyProtection="1">
      <alignment vertical="center"/>
    </xf>
    <xf numFmtId="40" fontId="4" fillId="0" borderId="0" xfId="81" applyNumberFormat="1" applyFont="1" applyProtection="1">
      <protection locked="0"/>
    </xf>
    <xf numFmtId="0" fontId="3" fillId="0" borderId="0" xfId="429" applyFill="1" applyAlignment="1" applyProtection="1">
      <alignment vertical="center"/>
      <protection locked="0"/>
    </xf>
    <xf numFmtId="0" fontId="3" fillId="0" borderId="0" xfId="429" applyAlignment="1" applyProtection="1">
      <alignment horizontal="center" vertical="center"/>
      <protection locked="0"/>
    </xf>
    <xf numFmtId="0" fontId="35" fillId="0" borderId="0" xfId="429" applyFont="1" applyAlignment="1" applyProtection="1">
      <alignment vertical="center" wrapText="1"/>
      <protection locked="0"/>
    </xf>
    <xf numFmtId="0" fontId="3" fillId="0" borderId="0" xfId="429" applyAlignment="1" applyProtection="1">
      <alignment vertical="center"/>
      <protection locked="0"/>
    </xf>
    <xf numFmtId="0" fontId="2" fillId="0" borderId="0" xfId="429" applyFont="1" applyAlignment="1" applyProtection="1">
      <alignment vertical="center"/>
      <protection locked="0"/>
    </xf>
    <xf numFmtId="0" fontId="37" fillId="0" borderId="0" xfId="429" applyFont="1" applyAlignment="1" applyProtection="1">
      <alignment vertical="center" wrapText="1"/>
      <protection locked="0"/>
    </xf>
    <xf numFmtId="0" fontId="70" fillId="0" borderId="0" xfId="429" applyFont="1" applyFill="1" applyAlignment="1" applyProtection="1">
      <alignment horizontal="left"/>
      <protection locked="0"/>
    </xf>
    <xf numFmtId="0" fontId="38" fillId="0" borderId="0" xfId="429" applyFont="1" applyAlignment="1" applyProtection="1">
      <alignment horizontal="center" vertical="center"/>
      <protection locked="0"/>
    </xf>
    <xf numFmtId="0" fontId="11" fillId="0" borderId="0" xfId="429" applyFont="1" applyAlignment="1" applyProtection="1">
      <alignment horizontal="left" vertical="center" wrapText="1"/>
      <protection locked="0"/>
    </xf>
    <xf numFmtId="0" fontId="38" fillId="0" borderId="0" xfId="429" applyFont="1" applyAlignment="1" applyProtection="1">
      <alignment horizontal="left" vertical="center"/>
      <protection locked="0"/>
    </xf>
    <xf numFmtId="0" fontId="29" fillId="34" borderId="13" xfId="429" applyFont="1" applyFill="1" applyBorder="1" applyAlignment="1" applyProtection="1">
      <alignment horizontal="center" vertical="center" wrapText="1"/>
    </xf>
    <xf numFmtId="0" fontId="29" fillId="35" borderId="13" xfId="429" applyFont="1" applyFill="1" applyBorder="1" applyAlignment="1" applyProtection="1">
      <alignment horizontal="center" vertical="center" wrapText="1"/>
    </xf>
    <xf numFmtId="0" fontId="11" fillId="36" borderId="13" xfId="429" applyFont="1" applyFill="1" applyBorder="1" applyAlignment="1" applyProtection="1">
      <alignment horizontal="center" vertical="center" wrapText="1"/>
    </xf>
    <xf numFmtId="0" fontId="29" fillId="34" borderId="13" xfId="1" applyNumberFormat="1" applyFont="1" applyFill="1" applyBorder="1" applyAlignment="1" applyProtection="1">
      <alignment horizontal="center" vertical="center" wrapText="1"/>
    </xf>
    <xf numFmtId="0" fontId="29" fillId="34" borderId="13" xfId="1" applyNumberFormat="1" applyFont="1" applyFill="1" applyBorder="1" applyAlignment="1" applyProtection="1">
      <alignment horizontal="center" vertical="center"/>
    </xf>
    <xf numFmtId="1" fontId="33" fillId="0" borderId="13" xfId="428" applyNumberFormat="1" applyFont="1" applyFill="1" applyBorder="1" applyAlignment="1" applyProtection="1">
      <alignment horizontal="center" vertical="center"/>
    </xf>
    <xf numFmtId="14" fontId="33" fillId="0" borderId="13" xfId="428" applyNumberFormat="1" applyFont="1" applyFill="1" applyBorder="1" applyAlignment="1" applyProtection="1">
      <alignment horizontal="center" vertical="center"/>
    </xf>
    <xf numFmtId="1" fontId="33" fillId="0" borderId="13" xfId="428" applyNumberFormat="1" applyFont="1" applyFill="1" applyBorder="1" applyAlignment="1" applyProtection="1">
      <alignment horizontal="left" vertical="center" wrapText="1"/>
    </xf>
    <xf numFmtId="167" fontId="39" fillId="0" borderId="13" xfId="429" applyNumberFormat="1" applyFont="1" applyFill="1" applyBorder="1" applyAlignment="1" applyProtection="1">
      <alignment horizontal="right" vertical="center"/>
    </xf>
    <xf numFmtId="0" fontId="33" fillId="0" borderId="13" xfId="0" applyNumberFormat="1" applyFont="1" applyFill="1" applyBorder="1" applyAlignment="1" applyProtection="1">
      <alignment horizontal="center" vertical="center"/>
    </xf>
    <xf numFmtId="0" fontId="33" fillId="0" borderId="13" xfId="429" applyFont="1" applyFill="1" applyBorder="1" applyAlignment="1" applyProtection="1">
      <alignment horizontal="left" vertical="center" wrapText="1"/>
    </xf>
    <xf numFmtId="0" fontId="34" fillId="0" borderId="0" xfId="427" applyNumberFormat="1" applyFont="1" applyFill="1" applyBorder="1" applyAlignment="1" applyProtection="1">
      <alignment horizontal="left" vertical="center"/>
    </xf>
    <xf numFmtId="0" fontId="28" fillId="0" borderId="0" xfId="429" applyFont="1" applyAlignment="1" applyProtection="1">
      <alignment horizontal="left"/>
    </xf>
    <xf numFmtId="0" fontId="45" fillId="0" borderId="0" xfId="81" applyFont="1" applyAlignment="1" applyProtection="1">
      <alignment horizontal="center" vertical="center"/>
    </xf>
    <xf numFmtId="0" fontId="1" fillId="0" borderId="0" xfId="433" applyProtection="1"/>
    <xf numFmtId="0" fontId="28" fillId="0" borderId="0" xfId="433" applyFont="1" applyFill="1" applyAlignment="1" applyProtection="1">
      <alignment horizontal="center"/>
    </xf>
    <xf numFmtId="0" fontId="72" fillId="0" borderId="0" xfId="433" applyFont="1" applyFill="1" applyAlignment="1" applyProtection="1">
      <alignment horizontal="left"/>
    </xf>
    <xf numFmtId="0" fontId="42" fillId="0" borderId="0" xfId="433" applyFont="1" applyFill="1" applyAlignment="1" applyProtection="1">
      <alignment horizontal="left"/>
    </xf>
    <xf numFmtId="0" fontId="42" fillId="0" borderId="0" xfId="433" applyFont="1" applyFill="1" applyAlignment="1" applyProtection="1">
      <alignment horizontal="center" wrapText="1"/>
    </xf>
    <xf numFmtId="0" fontId="1" fillId="0" borderId="0" xfId="433" applyAlignment="1" applyProtection="1">
      <alignment wrapText="1"/>
    </xf>
    <xf numFmtId="0" fontId="36" fillId="35" borderId="13" xfId="434" applyNumberFormat="1" applyFont="1" applyFill="1" applyBorder="1" applyAlignment="1" applyProtection="1">
      <alignment horizontal="center" vertical="center" wrapText="1"/>
      <protection locked="0"/>
    </xf>
    <xf numFmtId="0" fontId="36" fillId="34" borderId="13" xfId="433" applyFont="1" applyFill="1" applyBorder="1" applyAlignment="1" applyProtection="1">
      <alignment horizontal="center" vertical="center"/>
      <protection locked="0"/>
    </xf>
    <xf numFmtId="0" fontId="36" fillId="34" borderId="13" xfId="433" applyFont="1" applyFill="1" applyBorder="1" applyAlignment="1" applyProtection="1">
      <alignment horizontal="center" vertical="center" wrapText="1"/>
      <protection locked="0"/>
    </xf>
    <xf numFmtId="0" fontId="1" fillId="0" borderId="0" xfId="433" applyProtection="1">
      <protection locked="0"/>
    </xf>
    <xf numFmtId="4" fontId="1" fillId="0" borderId="0" xfId="433" applyNumberFormat="1" applyProtection="1">
      <protection locked="0"/>
    </xf>
    <xf numFmtId="0" fontId="1" fillId="0" borderId="0" xfId="433" applyAlignment="1" applyProtection="1">
      <alignment wrapText="1"/>
      <protection locked="0"/>
    </xf>
    <xf numFmtId="0" fontId="36" fillId="35" borderId="13" xfId="433" applyFont="1" applyFill="1" applyBorder="1" applyAlignment="1" applyProtection="1">
      <alignment horizontal="center" vertical="center"/>
      <protection locked="0"/>
    </xf>
    <xf numFmtId="0" fontId="36" fillId="35" borderId="13" xfId="433" applyFont="1" applyFill="1" applyBorder="1" applyAlignment="1" applyProtection="1">
      <alignment horizontal="center" vertical="center" wrapText="1"/>
      <protection locked="0"/>
    </xf>
    <xf numFmtId="0" fontId="68" fillId="0" borderId="0" xfId="0" applyFont="1" applyAlignment="1" applyProtection="1">
      <alignment horizontal="center" vertical="center"/>
    </xf>
    <xf numFmtId="0" fontId="61" fillId="0" borderId="0" xfId="0" applyFont="1"/>
    <xf numFmtId="0" fontId="61" fillId="0" borderId="0" xfId="0" applyFont="1" applyAlignment="1" applyProtection="1">
      <alignment horizontal="justify" vertical="center"/>
    </xf>
    <xf numFmtId="0" fontId="62" fillId="0" borderId="27" xfId="0" applyFont="1" applyBorder="1" applyAlignment="1" applyProtection="1">
      <alignment horizontal="justify" vertical="center" wrapText="1"/>
    </xf>
    <xf numFmtId="0" fontId="62" fillId="0" borderId="28" xfId="0" applyFont="1" applyBorder="1" applyAlignment="1" applyProtection="1">
      <alignment horizontal="justify" vertical="center" wrapText="1"/>
    </xf>
    <xf numFmtId="0" fontId="61" fillId="0" borderId="38" xfId="0" applyFont="1" applyBorder="1" applyAlignment="1" applyProtection="1">
      <alignment horizontal="justify" vertical="center" wrapText="1"/>
    </xf>
    <xf numFmtId="0" fontId="62" fillId="0" borderId="38" xfId="0" applyFont="1" applyBorder="1" applyAlignment="1" applyProtection="1">
      <alignment horizontal="justify" vertical="center" wrapText="1"/>
    </xf>
    <xf numFmtId="0" fontId="62" fillId="0" borderId="27" xfId="0" applyFont="1" applyFill="1" applyBorder="1" applyAlignment="1" applyProtection="1">
      <alignment horizontal="justify" vertical="center" wrapText="1"/>
    </xf>
    <xf numFmtId="0" fontId="62" fillId="0" borderId="28" xfId="0" applyFont="1" applyFill="1" applyBorder="1" applyAlignment="1" applyProtection="1">
      <alignment horizontal="justify" vertical="center" wrapText="1"/>
    </xf>
    <xf numFmtId="0" fontId="61" fillId="0" borderId="0" xfId="0" applyFont="1" applyFill="1"/>
    <xf numFmtId="0" fontId="61" fillId="0" borderId="28" xfId="0" applyFont="1" applyFill="1" applyBorder="1" applyAlignment="1" applyProtection="1">
      <alignment horizontal="justify" vertical="center" wrapText="1"/>
    </xf>
    <xf numFmtId="0" fontId="61" fillId="0" borderId="29" xfId="0" applyFont="1" applyFill="1" applyBorder="1" applyAlignment="1" applyProtection="1">
      <alignment horizontal="justify" vertical="center" wrapText="1"/>
    </xf>
    <xf numFmtId="0" fontId="4" fillId="36" borderId="13" xfId="81" applyFont="1" applyFill="1" applyBorder="1" applyAlignment="1" applyProtection="1">
      <alignment horizontal="center" vertical="center"/>
    </xf>
    <xf numFmtId="0" fontId="4" fillId="36" borderId="13" xfId="81" applyFont="1" applyFill="1" applyBorder="1" applyAlignment="1" applyProtection="1">
      <alignment vertical="center" wrapText="1"/>
    </xf>
    <xf numFmtId="0" fontId="4" fillId="36" borderId="13" xfId="81" applyFont="1" applyFill="1" applyBorder="1" applyAlignment="1" applyProtection="1">
      <alignment horizontal="center" vertical="center" wrapText="1"/>
    </xf>
    <xf numFmtId="168" fontId="4" fillId="36" borderId="13" xfId="81" applyNumberFormat="1" applyFont="1" applyFill="1" applyBorder="1" applyAlignment="1" applyProtection="1">
      <alignment vertical="center"/>
    </xf>
    <xf numFmtId="168" fontId="4" fillId="36" borderId="13" xfId="81" applyNumberFormat="1" applyFont="1" applyFill="1" applyBorder="1" applyProtection="1"/>
    <xf numFmtId="0" fontId="0" fillId="36" borderId="13" xfId="81" applyFont="1" applyFill="1" applyBorder="1" applyAlignment="1" applyProtection="1">
      <alignment horizontal="center" vertical="center" wrapText="1"/>
    </xf>
    <xf numFmtId="2" fontId="62" fillId="0" borderId="0" xfId="0" applyNumberFormat="1" applyFont="1" applyAlignment="1" applyProtection="1">
      <alignment horizontal="justify" vertical="justify" wrapText="1"/>
    </xf>
    <xf numFmtId="0" fontId="7" fillId="0" borderId="0" xfId="1" applyFont="1" applyFill="1" applyAlignment="1" applyProtection="1">
      <alignment horizontal="center"/>
      <protection locked="0"/>
    </xf>
    <xf numFmtId="0" fontId="9" fillId="0" borderId="0" xfId="1" applyFont="1" applyFill="1" applyAlignment="1" applyProtection="1">
      <alignment horizontal="center" vertical="top" wrapText="1"/>
      <protection locked="0"/>
    </xf>
    <xf numFmtId="0" fontId="11" fillId="0" borderId="0" xfId="1" applyFont="1" applyFill="1" applyAlignment="1" applyProtection="1">
      <alignment horizontal="left" vertical="top"/>
      <protection locked="0"/>
    </xf>
    <xf numFmtId="0" fontId="10" fillId="0" borderId="0" xfId="1" applyFont="1" applyFill="1" applyAlignment="1" applyProtection="1">
      <alignment horizontal="left"/>
      <protection locked="0"/>
    </xf>
    <xf numFmtId="0" fontId="76" fillId="0" borderId="38" xfId="0" applyFont="1" applyBorder="1" applyAlignment="1" applyProtection="1">
      <alignment horizontal="justify" vertical="center" wrapText="1"/>
    </xf>
    <xf numFmtId="0" fontId="32" fillId="0" borderId="0" xfId="1" applyFont="1" applyFill="1" applyAlignment="1" applyProtection="1">
      <alignment horizontal="left"/>
      <protection locked="0"/>
    </xf>
    <xf numFmtId="0" fontId="6" fillId="0" borderId="0" xfId="1" applyFont="1" applyFill="1" applyAlignment="1" applyProtection="1">
      <alignment horizontal="center"/>
    </xf>
    <xf numFmtId="0" fontId="31" fillId="0" borderId="0" xfId="1" applyFont="1" applyFill="1" applyAlignment="1" applyProtection="1">
      <alignment horizontal="center"/>
      <protection locked="0"/>
    </xf>
    <xf numFmtId="0" fontId="32" fillId="0" borderId="0" xfId="1" applyFont="1" applyFill="1" applyAlignment="1" applyProtection="1">
      <alignment horizontal="center"/>
      <protection locked="0"/>
    </xf>
    <xf numFmtId="0" fontId="31" fillId="0" borderId="0" xfId="1" applyFont="1" applyFill="1" applyAlignment="1" applyProtection="1">
      <alignment horizontal="justify" vertical="top" wrapText="1"/>
      <protection locked="0"/>
    </xf>
    <xf numFmtId="169" fontId="54" fillId="0" borderId="0" xfId="0" applyNumberFormat="1" applyFont="1" applyProtection="1"/>
    <xf numFmtId="0" fontId="35" fillId="0" borderId="13" xfId="0" applyFont="1" applyFill="1" applyBorder="1" applyAlignment="1">
      <alignment horizontal="center" vertical="center" wrapText="1"/>
    </xf>
    <xf numFmtId="14" fontId="35" fillId="0" borderId="13" xfId="0" applyNumberFormat="1" applyFont="1" applyFill="1" applyBorder="1" applyAlignment="1">
      <alignment horizontal="center" vertical="center"/>
    </xf>
    <xf numFmtId="0" fontId="35" fillId="0" borderId="13" xfId="0" applyFont="1" applyFill="1" applyBorder="1" applyAlignment="1">
      <alignment horizontal="center" vertical="center"/>
    </xf>
    <xf numFmtId="0" fontId="35" fillId="0" borderId="13" xfId="0" applyFont="1" applyFill="1" applyBorder="1" applyAlignment="1">
      <alignment vertical="center" wrapText="1"/>
    </xf>
    <xf numFmtId="43" fontId="35" fillId="0" borderId="13" xfId="435" applyFont="1" applyFill="1" applyBorder="1" applyAlignment="1">
      <alignment vertical="center"/>
    </xf>
    <xf numFmtId="43" fontId="35" fillId="0" borderId="13" xfId="435" applyFont="1" applyFill="1" applyBorder="1" applyAlignment="1">
      <alignment horizontal="right" vertical="center"/>
    </xf>
    <xf numFmtId="0" fontId="33" fillId="0" borderId="13" xfId="0" applyFont="1" applyFill="1" applyBorder="1" applyAlignment="1">
      <alignment vertical="center"/>
    </xf>
    <xf numFmtId="0" fontId="33" fillId="0" borderId="13" xfId="0" applyNumberFormat="1" applyFont="1" applyFill="1" applyBorder="1" applyAlignment="1">
      <alignment horizontal="center" vertical="center"/>
    </xf>
    <xf numFmtId="0" fontId="37" fillId="0" borderId="13" xfId="0" applyFont="1" applyFill="1" applyBorder="1" applyAlignment="1">
      <alignment horizontal="center" vertical="center"/>
    </xf>
    <xf numFmtId="0" fontId="35" fillId="0" borderId="13" xfId="0" applyFont="1" applyFill="1" applyBorder="1" applyAlignment="1">
      <alignment wrapText="1"/>
    </xf>
    <xf numFmtId="43" fontId="79" fillId="0" borderId="13" xfId="435" applyFont="1" applyFill="1" applyBorder="1" applyAlignment="1">
      <alignment horizontal="right" vertical="center"/>
    </xf>
    <xf numFmtId="0" fontId="43" fillId="33" borderId="13" xfId="0" applyFont="1" applyFill="1" applyBorder="1" applyAlignment="1">
      <alignment horizontal="center" vertical="center" wrapText="1"/>
    </xf>
    <xf numFmtId="1" fontId="33" fillId="0" borderId="13" xfId="435" applyNumberFormat="1" applyFont="1" applyFill="1" applyBorder="1" applyAlignment="1">
      <alignment horizontal="left" wrapText="1"/>
    </xf>
    <xf numFmtId="0" fontId="70" fillId="0" borderId="0" xfId="433" applyFont="1" applyFill="1" applyAlignment="1" applyProtection="1">
      <alignment horizontal="left"/>
    </xf>
    <xf numFmtId="0" fontId="4" fillId="0" borderId="13" xfId="81" applyFont="1" applyFill="1" applyBorder="1" applyAlignment="1">
      <alignment horizontal="center" vertical="center"/>
    </xf>
    <xf numFmtId="0" fontId="4" fillId="0" borderId="13" xfId="81" applyFont="1" applyFill="1" applyBorder="1" applyAlignment="1">
      <alignment vertical="center" wrapText="1"/>
    </xf>
    <xf numFmtId="0" fontId="4" fillId="0" borderId="13" xfId="81" applyFont="1" applyFill="1" applyBorder="1" applyAlignment="1">
      <alignment horizontal="center" vertical="center" wrapText="1"/>
    </xf>
    <xf numFmtId="0" fontId="4" fillId="0" borderId="13" xfId="81" applyFont="1" applyBorder="1" applyAlignment="1">
      <alignment horizontal="center" vertical="center"/>
    </xf>
    <xf numFmtId="0" fontId="4" fillId="0" borderId="13" xfId="81" applyFont="1" applyBorder="1" applyAlignment="1">
      <alignment vertical="center" wrapText="1"/>
    </xf>
    <xf numFmtId="0" fontId="4" fillId="0" borderId="13" xfId="81" applyFont="1" applyBorder="1" applyAlignment="1">
      <alignment horizontal="center" vertical="center" wrapText="1"/>
    </xf>
    <xf numFmtId="0" fontId="34" fillId="0" borderId="0" xfId="427" applyNumberFormat="1" applyFont="1" applyFill="1" applyBorder="1" applyAlignment="1" applyProtection="1">
      <alignment horizontal="left" vertical="center" wrapText="1"/>
    </xf>
    <xf numFmtId="0" fontId="34" fillId="0" borderId="0" xfId="427" applyNumberFormat="1" applyFont="1" applyFill="1" applyBorder="1" applyAlignment="1" applyProtection="1">
      <alignment horizontal="center" vertical="center" wrapText="1"/>
    </xf>
    <xf numFmtId="0" fontId="0" fillId="0" borderId="0" xfId="0" applyAlignment="1">
      <alignment wrapText="1"/>
    </xf>
    <xf numFmtId="0" fontId="35" fillId="0" borderId="13" xfId="0" applyFont="1" applyBorder="1"/>
    <xf numFmtId="0" fontId="35" fillId="0" borderId="13" xfId="0" applyFont="1" applyBorder="1" applyAlignment="1">
      <alignment wrapText="1"/>
    </xf>
    <xf numFmtId="0" fontId="34" fillId="0" borderId="0" xfId="427" applyNumberFormat="1" applyFont="1" applyFill="1" applyBorder="1" applyAlignment="1" applyProtection="1">
      <alignment vertical="center"/>
    </xf>
    <xf numFmtId="0" fontId="50" fillId="0" borderId="0" xfId="427" applyFont="1" applyFill="1" applyBorder="1" applyAlignment="1" applyProtection="1"/>
    <xf numFmtId="0" fontId="3" fillId="0" borderId="0" xfId="427" applyAlignment="1" applyProtection="1"/>
    <xf numFmtId="166" fontId="28" fillId="0" borderId="0" xfId="427" applyNumberFormat="1" applyFont="1" applyBorder="1" applyAlignment="1" applyProtection="1"/>
    <xf numFmtId="0" fontId="0" fillId="0" borderId="0" xfId="0" applyAlignment="1"/>
    <xf numFmtId="0" fontId="35" fillId="0" borderId="13" xfId="0" applyFont="1" applyBorder="1" applyAlignment="1">
      <alignment horizontal="center" vertical="center" wrapText="1"/>
    </xf>
    <xf numFmtId="0" fontId="35" fillId="0" borderId="13" xfId="0" applyFont="1" applyBorder="1" applyAlignment="1">
      <alignment horizontal="center" vertical="center"/>
    </xf>
    <xf numFmtId="43" fontId="43" fillId="33" borderId="13" xfId="435" applyFont="1" applyFill="1" applyBorder="1" applyAlignment="1">
      <alignment horizontal="right" vertical="center"/>
    </xf>
    <xf numFmtId="43" fontId="0" fillId="0" borderId="0" xfId="435" applyFont="1"/>
    <xf numFmtId="43" fontId="34" fillId="0" borderId="0" xfId="435" applyFont="1" applyFill="1" applyBorder="1" applyAlignment="1" applyProtection="1">
      <alignment horizontal="left" vertical="center"/>
    </xf>
    <xf numFmtId="43" fontId="34" fillId="0" borderId="0" xfId="435" applyFont="1" applyFill="1" applyBorder="1" applyAlignment="1" applyProtection="1">
      <alignment horizontal="center" vertical="center"/>
    </xf>
    <xf numFmtId="43" fontId="33" fillId="0" borderId="0" xfId="435" applyFont="1" applyFill="1" applyBorder="1" applyAlignment="1" applyProtection="1">
      <alignment horizontal="right" vertical="center"/>
    </xf>
    <xf numFmtId="43" fontId="36" fillId="34" borderId="13" xfId="435" applyFont="1" applyFill="1" applyBorder="1" applyAlignment="1" applyProtection="1">
      <alignment horizontal="center" vertical="center" wrapText="1"/>
    </xf>
    <xf numFmtId="43" fontId="35" fillId="0" borderId="13" xfId="435" applyFont="1" applyBorder="1" applyAlignment="1">
      <alignment horizontal="right" vertical="center"/>
    </xf>
    <xf numFmtId="0" fontId="35" fillId="0" borderId="0" xfId="0" applyFont="1" applyBorder="1" applyAlignment="1">
      <alignment horizontal="center" vertical="center"/>
    </xf>
    <xf numFmtId="0" fontId="35" fillId="0" borderId="0" xfId="0" applyFont="1" applyBorder="1" applyAlignment="1">
      <alignment horizontal="center" vertical="center" wrapText="1"/>
    </xf>
    <xf numFmtId="0" fontId="35" fillId="0" borderId="0" xfId="0" applyFont="1" applyBorder="1"/>
    <xf numFmtId="0" fontId="35" fillId="0" borderId="0" xfId="0" applyFont="1" applyBorder="1" applyAlignment="1">
      <alignment wrapText="1"/>
    </xf>
    <xf numFmtId="43" fontId="35" fillId="0" borderId="0" xfId="435" applyFont="1" applyBorder="1" applyAlignment="1">
      <alignment horizontal="right" vertical="center"/>
    </xf>
    <xf numFmtId="0" fontId="35" fillId="35" borderId="13" xfId="0" applyFont="1" applyFill="1" applyBorder="1" applyAlignment="1">
      <alignment horizontal="center" vertical="center"/>
    </xf>
    <xf numFmtId="43" fontId="2" fillId="0" borderId="0" xfId="435" applyFont="1" applyAlignment="1" applyProtection="1">
      <alignment vertical="center"/>
      <protection locked="0"/>
    </xf>
    <xf numFmtId="43" fontId="37" fillId="0" borderId="0" xfId="435" applyFont="1" applyAlignment="1" applyProtection="1">
      <alignment horizontal="center" vertical="center"/>
      <protection locked="0"/>
    </xf>
    <xf numFmtId="43" fontId="37" fillId="0" borderId="0" xfId="435" applyFont="1" applyAlignment="1" applyProtection="1">
      <alignment vertical="center" wrapText="1"/>
      <protection locked="0"/>
    </xf>
    <xf numFmtId="43" fontId="38" fillId="0" borderId="0" xfId="435" applyFont="1" applyAlignment="1" applyProtection="1">
      <alignment horizontal="left" vertical="center"/>
      <protection locked="0"/>
    </xf>
    <xf numFmtId="43" fontId="11" fillId="0" borderId="0" xfId="435" applyFont="1" applyAlignment="1" applyProtection="1">
      <alignment horizontal="center" vertical="center"/>
      <protection locked="0"/>
    </xf>
    <xf numFmtId="43" fontId="11" fillId="0" borderId="0" xfId="435" applyFont="1" applyAlignment="1" applyProtection="1">
      <alignment horizontal="left" vertical="center" wrapText="1"/>
      <protection locked="0"/>
    </xf>
    <xf numFmtId="43" fontId="11" fillId="34" borderId="13" xfId="435" applyFont="1" applyFill="1" applyBorder="1" applyAlignment="1" applyProtection="1">
      <alignment horizontal="center" vertical="center" wrapText="1"/>
    </xf>
    <xf numFmtId="43" fontId="11" fillId="36" borderId="13" xfId="435" applyFont="1" applyFill="1" applyBorder="1" applyAlignment="1" applyProtection="1">
      <alignment horizontal="center" vertical="center" wrapText="1"/>
    </xf>
    <xf numFmtId="0" fontId="28" fillId="0" borderId="0" xfId="429" applyFont="1" applyAlignment="1" applyProtection="1">
      <alignment horizontal="center" vertical="center"/>
    </xf>
    <xf numFmtId="0" fontId="28" fillId="0" borderId="0" xfId="429" applyFont="1" applyAlignment="1" applyProtection="1">
      <alignment horizontal="left" vertical="center"/>
    </xf>
    <xf numFmtId="0" fontId="71" fillId="0" borderId="0" xfId="429" applyFont="1" applyFill="1" applyAlignment="1" applyProtection="1">
      <alignment horizontal="left" vertical="center"/>
    </xf>
    <xf numFmtId="0" fontId="3" fillId="0" borderId="0" xfId="429" applyAlignment="1" applyProtection="1">
      <alignment vertical="center"/>
    </xf>
    <xf numFmtId="0" fontId="3" fillId="0" borderId="0" xfId="429" applyAlignment="1" applyProtection="1">
      <alignment horizontal="center" vertical="center"/>
    </xf>
    <xf numFmtId="0" fontId="3" fillId="0" borderId="0" xfId="429" applyAlignment="1" applyProtection="1">
      <alignment horizontal="left" vertical="center"/>
    </xf>
    <xf numFmtId="1" fontId="33" fillId="0" borderId="13" xfId="435" applyNumberFormat="1" applyFont="1" applyFill="1" applyBorder="1" applyAlignment="1">
      <alignment horizontal="center" vertical="center"/>
    </xf>
    <xf numFmtId="0" fontId="35" fillId="0" borderId="13" xfId="0" applyFont="1" applyBorder="1" applyAlignment="1">
      <alignment horizontal="left" vertical="center" wrapText="1"/>
    </xf>
    <xf numFmtId="14" fontId="33" fillId="0" borderId="13" xfId="435" applyNumberFormat="1" applyFont="1" applyFill="1" applyBorder="1" applyAlignment="1">
      <alignment horizontal="center" vertical="center"/>
    </xf>
    <xf numFmtId="0" fontId="0" fillId="0" borderId="0" xfId="0" applyAlignment="1">
      <alignment vertical="center"/>
    </xf>
    <xf numFmtId="43" fontId="28" fillId="0" borderId="0" xfId="435" applyFont="1" applyAlignment="1" applyProtection="1">
      <alignment horizontal="center" wrapText="1"/>
    </xf>
    <xf numFmtId="43" fontId="3" fillId="0" borderId="0" xfId="435" applyFont="1" applyAlignment="1" applyProtection="1">
      <alignment horizontal="center" wrapText="1"/>
    </xf>
    <xf numFmtId="43" fontId="29" fillId="34" borderId="13" xfId="435" applyFont="1" applyFill="1" applyBorder="1" applyAlignment="1" applyProtection="1">
      <alignment horizontal="center" vertical="center" wrapText="1"/>
    </xf>
    <xf numFmtId="43" fontId="33" fillId="0" borderId="13" xfId="435" applyFont="1" applyFill="1" applyBorder="1" applyAlignment="1" applyProtection="1">
      <alignment horizontal="right"/>
    </xf>
    <xf numFmtId="43" fontId="62" fillId="33" borderId="13" xfId="435" applyFont="1" applyFill="1" applyBorder="1"/>
    <xf numFmtId="43" fontId="28" fillId="0" borderId="0" xfId="435" applyFont="1" applyAlignment="1" applyProtection="1">
      <alignment horizontal="center" vertical="center"/>
    </xf>
    <xf numFmtId="43" fontId="3" fillId="0" borderId="0" xfId="435" applyFont="1" applyAlignment="1" applyProtection="1">
      <alignment vertical="center"/>
    </xf>
    <xf numFmtId="43" fontId="33" fillId="0" borderId="13" xfId="435" applyFont="1" applyFill="1" applyBorder="1" applyAlignment="1" applyProtection="1">
      <alignment horizontal="right" vertical="center"/>
    </xf>
    <xf numFmtId="43" fontId="36" fillId="33" borderId="13" xfId="435" applyFont="1" applyFill="1" applyBorder="1" applyAlignment="1" applyProtection="1">
      <alignment horizontal="right" vertical="center"/>
    </xf>
    <xf numFmtId="43" fontId="0" fillId="0" borderId="0" xfId="435" applyFont="1" applyAlignment="1">
      <alignment vertical="center"/>
    </xf>
    <xf numFmtId="0" fontId="69" fillId="0" borderId="0" xfId="429" applyFont="1" applyAlignment="1" applyProtection="1">
      <alignment horizontal="center" vertical="center"/>
      <protection locked="0"/>
    </xf>
    <xf numFmtId="43" fontId="44" fillId="33" borderId="13" xfId="435" applyFont="1" applyFill="1" applyBorder="1" applyAlignment="1">
      <alignment vertical="center"/>
    </xf>
    <xf numFmtId="0" fontId="33" fillId="0" borderId="13" xfId="0" applyFont="1" applyFill="1" applyBorder="1" applyAlignment="1">
      <alignment horizontal="center" vertical="center" wrapText="1"/>
    </xf>
    <xf numFmtId="0" fontId="33" fillId="0" borderId="13" xfId="0" applyFont="1" applyFill="1" applyBorder="1" applyAlignment="1">
      <alignment vertical="center" wrapText="1"/>
    </xf>
    <xf numFmtId="0" fontId="28" fillId="0" borderId="0" xfId="433" applyFont="1" applyFill="1" applyAlignment="1" applyProtection="1">
      <alignment horizontal="center" vertical="center"/>
    </xf>
    <xf numFmtId="0" fontId="42" fillId="0" borderId="0" xfId="433" applyFont="1" applyFill="1" applyAlignment="1" applyProtection="1">
      <alignment horizontal="center" vertical="center"/>
    </xf>
    <xf numFmtId="0" fontId="41" fillId="0" borderId="0" xfId="433" applyFont="1" applyFill="1" applyAlignment="1" applyProtection="1">
      <alignment horizontal="center" vertical="center"/>
    </xf>
    <xf numFmtId="0" fontId="1" fillId="0" borderId="0" xfId="433" applyAlignment="1" applyProtection="1">
      <alignment vertical="center"/>
    </xf>
    <xf numFmtId="43" fontId="33" fillId="0" borderId="13" xfId="435" applyFont="1" applyFill="1" applyBorder="1" applyAlignment="1">
      <alignment vertical="center" wrapText="1"/>
    </xf>
    <xf numFmtId="43" fontId="33" fillId="0" borderId="0" xfId="435" applyFont="1" applyFill="1" applyBorder="1" applyAlignment="1">
      <alignment vertical="center" wrapText="1"/>
    </xf>
    <xf numFmtId="43" fontId="0" fillId="0" borderId="0" xfId="435" applyFont="1" applyFill="1" applyAlignment="1">
      <alignment vertical="center" wrapText="1"/>
    </xf>
    <xf numFmtId="0" fontId="1" fillId="0" borderId="0" xfId="433" applyAlignment="1" applyProtection="1">
      <alignment vertical="center"/>
      <protection locked="0"/>
    </xf>
    <xf numFmtId="4" fontId="1" fillId="0" borderId="0" xfId="433" applyNumberFormat="1" applyAlignment="1" applyProtection="1">
      <alignment vertical="center"/>
      <protection locked="0"/>
    </xf>
    <xf numFmtId="43" fontId="4" fillId="0" borderId="0" xfId="435" applyFont="1" applyAlignment="1" applyProtection="1">
      <alignment vertical="center"/>
    </xf>
    <xf numFmtId="43" fontId="4" fillId="0" borderId="0" xfId="435" applyFont="1" applyProtection="1"/>
    <xf numFmtId="43" fontId="46" fillId="38" borderId="13" xfId="435" applyFont="1" applyFill="1" applyBorder="1" applyAlignment="1" applyProtection="1">
      <alignment horizontal="center" vertical="center" wrapText="1"/>
    </xf>
    <xf numFmtId="43" fontId="46" fillId="38" borderId="13" xfId="435" applyFont="1" applyFill="1" applyBorder="1" applyAlignment="1" applyProtection="1">
      <alignment horizontal="center" vertical="center"/>
    </xf>
    <xf numFmtId="43" fontId="4" fillId="0" borderId="13" xfId="435" applyFont="1" applyFill="1" applyBorder="1" applyAlignment="1">
      <alignment vertical="center"/>
    </xf>
    <xf numFmtId="43" fontId="4" fillId="0" borderId="13" xfId="435" applyFont="1" applyBorder="1" applyProtection="1"/>
    <xf numFmtId="43" fontId="4" fillId="0" borderId="13" xfId="435" applyFont="1" applyBorder="1" applyAlignment="1">
      <alignment vertical="center"/>
    </xf>
    <xf numFmtId="43" fontId="4" fillId="0" borderId="21" xfId="435" applyFont="1" applyBorder="1" applyAlignment="1" applyProtection="1">
      <alignment vertical="center"/>
    </xf>
    <xf numFmtId="43" fontId="4" fillId="0" borderId="0" xfId="435" applyFont="1" applyBorder="1" applyProtection="1"/>
    <xf numFmtId="43" fontId="4" fillId="39" borderId="22" xfId="435" applyFont="1" applyFill="1" applyBorder="1" applyAlignment="1" applyProtection="1">
      <alignment vertical="center"/>
    </xf>
    <xf numFmtId="43" fontId="4" fillId="0" borderId="0" xfId="435" applyFont="1" applyAlignment="1" applyProtection="1">
      <alignment vertical="center"/>
      <protection locked="0"/>
    </xf>
    <xf numFmtId="43" fontId="4" fillId="0" borderId="0" xfId="435" applyFont="1" applyProtection="1">
      <protection locked="0"/>
    </xf>
    <xf numFmtId="43" fontId="44" fillId="0" borderId="20" xfId="435" applyFont="1" applyBorder="1" applyAlignment="1" applyProtection="1">
      <alignment vertical="center"/>
      <protection locked="0"/>
    </xf>
    <xf numFmtId="0" fontId="6" fillId="0" borderId="0" xfId="1" applyFont="1" applyFill="1" applyAlignment="1" applyProtection="1">
      <alignment horizontal="center"/>
    </xf>
    <xf numFmtId="0" fontId="66" fillId="0" borderId="0" xfId="1" applyFont="1" applyFill="1" applyAlignment="1" applyProtection="1">
      <alignment horizontal="center"/>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10" xfId="1" applyFont="1" applyFill="1" applyBorder="1" applyAlignment="1" applyProtection="1">
      <alignment horizontal="left" vertical="center" wrapText="1"/>
    </xf>
    <xf numFmtId="0" fontId="5" fillId="0" borderId="11" xfId="1" applyFont="1" applyFill="1" applyBorder="1" applyAlignment="1" applyProtection="1">
      <alignment horizontal="left" vertical="center" wrapText="1"/>
    </xf>
    <xf numFmtId="0" fontId="5" fillId="0" borderId="12" xfId="1" applyFont="1" applyFill="1" applyBorder="1" applyAlignment="1" applyProtection="1">
      <alignment horizontal="left" vertical="center" wrapText="1"/>
    </xf>
    <xf numFmtId="0" fontId="5" fillId="0" borderId="10" xfId="1" applyFont="1" applyFill="1" applyBorder="1" applyAlignment="1" applyProtection="1">
      <alignment horizontal="center" vertical="center"/>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169" fontId="55" fillId="0" borderId="10" xfId="430" applyNumberFormat="1" applyFont="1" applyFill="1" applyBorder="1" applyAlignment="1" applyProtection="1">
      <alignment horizontal="right" vertical="center"/>
    </xf>
    <xf numFmtId="169" fontId="55" fillId="0" borderId="11" xfId="430" applyNumberFormat="1" applyFont="1" applyFill="1" applyBorder="1" applyAlignment="1" applyProtection="1">
      <alignment horizontal="right" vertical="center"/>
    </xf>
    <xf numFmtId="169" fontId="55" fillId="0" borderId="12" xfId="430" applyNumberFormat="1" applyFont="1" applyFill="1" applyBorder="1" applyAlignment="1" applyProtection="1">
      <alignment horizontal="right" vertical="center"/>
    </xf>
    <xf numFmtId="0" fontId="5" fillId="0" borderId="0" xfId="1" applyFont="1" applyFill="1" applyAlignment="1" applyProtection="1">
      <alignment horizontal="justify" vertical="top" wrapText="1"/>
      <protection locked="0"/>
    </xf>
    <xf numFmtId="0" fontId="67" fillId="0" borderId="0" xfId="1" applyFont="1" applyFill="1" applyAlignment="1" applyProtection="1">
      <alignment horizontal="center" vertical="top" wrapText="1"/>
    </xf>
    <xf numFmtId="0" fontId="5" fillId="0" borderId="30" xfId="1" applyFont="1" applyFill="1" applyBorder="1" applyAlignment="1" applyProtection="1">
      <alignment horizontal="justify" vertical="top" wrapText="1"/>
      <protection locked="0"/>
    </xf>
    <xf numFmtId="0" fontId="5" fillId="0" borderId="31" xfId="1" applyFont="1" applyFill="1" applyBorder="1" applyAlignment="1" applyProtection="1">
      <alignment horizontal="justify" vertical="top" wrapText="1"/>
      <protection locked="0"/>
    </xf>
    <xf numFmtId="0" fontId="5" fillId="0" borderId="32" xfId="1" applyFont="1" applyFill="1" applyBorder="1" applyAlignment="1" applyProtection="1">
      <alignment horizontal="justify" vertical="top" wrapText="1"/>
      <protection locked="0"/>
    </xf>
    <xf numFmtId="0" fontId="5" fillId="0" borderId="33" xfId="1" applyFont="1" applyFill="1" applyBorder="1" applyAlignment="1" applyProtection="1">
      <alignment horizontal="justify" vertical="top" wrapText="1"/>
      <protection locked="0"/>
    </xf>
    <xf numFmtId="0" fontId="5" fillId="0" borderId="0" xfId="1" applyFont="1" applyFill="1" applyBorder="1" applyAlignment="1" applyProtection="1">
      <alignment horizontal="justify" vertical="top" wrapText="1"/>
      <protection locked="0"/>
    </xf>
    <xf numFmtId="0" fontId="5" fillId="0" borderId="34" xfId="1" applyFont="1" applyFill="1" applyBorder="1" applyAlignment="1" applyProtection="1">
      <alignment horizontal="justify" vertical="top" wrapText="1"/>
      <protection locked="0"/>
    </xf>
    <xf numFmtId="0" fontId="5" fillId="0" borderId="35" xfId="1" applyFont="1" applyFill="1" applyBorder="1" applyAlignment="1" applyProtection="1">
      <alignment horizontal="justify" vertical="top" wrapText="1"/>
      <protection locked="0"/>
    </xf>
    <xf numFmtId="0" fontId="5" fillId="0" borderId="36" xfId="1" applyFont="1" applyFill="1" applyBorder="1" applyAlignment="1" applyProtection="1">
      <alignment horizontal="justify" vertical="top" wrapText="1"/>
      <protection locked="0"/>
    </xf>
    <xf numFmtId="0" fontId="5" fillId="0" borderId="37" xfId="1" applyFont="1" applyFill="1" applyBorder="1" applyAlignment="1" applyProtection="1">
      <alignment horizontal="justify" vertical="top" wrapText="1"/>
      <protection locked="0"/>
    </xf>
    <xf numFmtId="0" fontId="6" fillId="0" borderId="10" xfId="1" applyFont="1" applyFill="1" applyBorder="1" applyAlignment="1" applyProtection="1">
      <alignment horizontal="left"/>
      <protection locked="0"/>
    </xf>
    <xf numFmtId="0" fontId="6" fillId="0" borderId="11" xfId="1" applyFont="1" applyFill="1" applyBorder="1" applyAlignment="1" applyProtection="1">
      <alignment horizontal="left"/>
      <protection locked="0"/>
    </xf>
    <xf numFmtId="0" fontId="6" fillId="0" borderId="12" xfId="1" applyFont="1" applyFill="1" applyBorder="1" applyAlignment="1" applyProtection="1">
      <alignment horizontal="left"/>
      <protection locked="0"/>
    </xf>
    <xf numFmtId="0" fontId="7" fillId="0" borderId="10" xfId="1" applyFont="1" applyFill="1" applyBorder="1" applyAlignment="1" applyProtection="1">
      <alignment horizontal="left"/>
      <protection locked="0"/>
    </xf>
    <xf numFmtId="0" fontId="7" fillId="0" borderId="11" xfId="1" applyFont="1" applyFill="1" applyBorder="1" applyAlignment="1" applyProtection="1">
      <alignment horizontal="left"/>
      <protection locked="0"/>
    </xf>
    <xf numFmtId="0" fontId="7" fillId="0" borderId="12" xfId="1" applyFont="1" applyFill="1" applyBorder="1" applyAlignment="1" applyProtection="1">
      <alignment horizontal="left"/>
      <protection locked="0"/>
    </xf>
    <xf numFmtId="0" fontId="8" fillId="0" borderId="0" xfId="1" applyFont="1" applyFill="1" applyAlignment="1" applyProtection="1">
      <alignment horizontal="center"/>
    </xf>
    <xf numFmtId="0" fontId="8" fillId="0" borderId="0" xfId="1" applyFont="1" applyFill="1" applyAlignment="1" applyProtection="1">
      <alignment horizontal="center" wrapText="1"/>
    </xf>
    <xf numFmtId="0" fontId="31" fillId="0" borderId="0" xfId="1" applyFont="1" applyFill="1" applyAlignment="1" applyProtection="1">
      <alignment horizontal="justify" vertical="top" wrapText="1"/>
    </xf>
    <xf numFmtId="0" fontId="6" fillId="33" borderId="13" xfId="1" applyFont="1" applyFill="1" applyBorder="1" applyAlignment="1" applyProtection="1">
      <alignment horizontal="center" vertical="center" wrapText="1"/>
    </xf>
    <xf numFmtId="0" fontId="6" fillId="33" borderId="19" xfId="1" applyFont="1" applyFill="1" applyBorder="1" applyAlignment="1" applyProtection="1">
      <alignment horizontal="center" vertical="center" wrapText="1"/>
    </xf>
    <xf numFmtId="0" fontId="6" fillId="33" borderId="18" xfId="1" applyFont="1" applyFill="1" applyBorder="1" applyAlignment="1" applyProtection="1">
      <alignment horizontal="center" vertical="center" wrapText="1"/>
    </xf>
    <xf numFmtId="0" fontId="6" fillId="33" borderId="17" xfId="1" applyFont="1" applyFill="1" applyBorder="1" applyAlignment="1" applyProtection="1">
      <alignment horizontal="center" vertical="center" wrapText="1"/>
    </xf>
    <xf numFmtId="0" fontId="6" fillId="33" borderId="16" xfId="1" applyFont="1" applyFill="1" applyBorder="1" applyAlignment="1" applyProtection="1">
      <alignment horizontal="center" vertical="center" wrapText="1"/>
    </xf>
    <xf numFmtId="0" fontId="6" fillId="33" borderId="15" xfId="1" applyFont="1" applyFill="1" applyBorder="1" applyAlignment="1" applyProtection="1">
      <alignment horizontal="center" vertical="center" wrapText="1"/>
    </xf>
    <xf numFmtId="0" fontId="6" fillId="33" borderId="14" xfId="1" applyFont="1" applyFill="1" applyBorder="1" applyAlignment="1" applyProtection="1">
      <alignment horizontal="center" vertical="center" wrapText="1"/>
    </xf>
    <xf numFmtId="14" fontId="32" fillId="0" borderId="10" xfId="1" applyNumberFormat="1" applyFont="1" applyFill="1" applyBorder="1" applyAlignment="1" applyProtection="1">
      <alignment horizontal="center"/>
      <protection locked="0"/>
    </xf>
    <xf numFmtId="0" fontId="32" fillId="0" borderId="11" xfId="1" applyFont="1" applyFill="1" applyBorder="1" applyAlignment="1" applyProtection="1">
      <alignment horizontal="center"/>
      <protection locked="0"/>
    </xf>
    <xf numFmtId="0" fontId="32" fillId="0" borderId="12" xfId="1" applyFont="1" applyFill="1" applyBorder="1" applyAlignment="1" applyProtection="1">
      <alignment horizontal="center"/>
      <protection locked="0"/>
    </xf>
    <xf numFmtId="0" fontId="6" fillId="33" borderId="13" xfId="1" applyFont="1" applyFill="1" applyBorder="1" applyAlignment="1" applyProtection="1">
      <alignment horizontal="center" vertical="top" wrapText="1"/>
    </xf>
    <xf numFmtId="0" fontId="29" fillId="33" borderId="13" xfId="1" applyFont="1" applyFill="1" applyBorder="1" applyAlignment="1" applyProtection="1">
      <alignment horizontal="center" vertical="top" wrapText="1"/>
    </xf>
    <xf numFmtId="0" fontId="32" fillId="0" borderId="13" xfId="1" applyFont="1" applyFill="1" applyBorder="1" applyAlignment="1" applyProtection="1">
      <alignment horizontal="center"/>
      <protection locked="0"/>
    </xf>
    <xf numFmtId="0" fontId="32" fillId="0" borderId="18" xfId="1" applyFont="1" applyFill="1" applyBorder="1" applyAlignment="1" applyProtection="1">
      <alignment horizontal="center"/>
      <protection locked="0"/>
    </xf>
    <xf numFmtId="0" fontId="45" fillId="0" borderId="0" xfId="81" applyFont="1" applyAlignment="1" applyProtection="1">
      <alignment horizontal="center" vertical="center"/>
    </xf>
    <xf numFmtId="43" fontId="45" fillId="36" borderId="10" xfId="435" applyFont="1" applyFill="1" applyBorder="1" applyAlignment="1" applyProtection="1">
      <alignment horizontal="center" vertical="center"/>
    </xf>
    <xf numFmtId="43" fontId="45" fillId="36" borderId="11" xfId="435" applyFont="1" applyFill="1" applyBorder="1" applyAlignment="1" applyProtection="1">
      <alignment horizontal="center" vertical="center"/>
    </xf>
    <xf numFmtId="43" fontId="45" fillId="36" borderId="12" xfId="435" applyFont="1" applyFill="1" applyBorder="1" applyAlignment="1" applyProtection="1">
      <alignment horizontal="center" vertical="center"/>
    </xf>
    <xf numFmtId="43" fontId="45" fillId="37" borderId="15" xfId="435" applyFont="1" applyFill="1" applyBorder="1" applyAlignment="1" applyProtection="1">
      <alignment horizontal="center" vertical="center"/>
    </xf>
    <xf numFmtId="43" fontId="45" fillId="37" borderId="14" xfId="435" applyFont="1" applyFill="1" applyBorder="1" applyAlignment="1" applyProtection="1">
      <alignment horizontal="center" vertical="center"/>
    </xf>
    <xf numFmtId="0" fontId="34" fillId="0" borderId="0" xfId="427" applyNumberFormat="1" applyFont="1" applyFill="1" applyBorder="1" applyAlignment="1" applyProtection="1">
      <alignment horizontal="left" vertical="center"/>
    </xf>
    <xf numFmtId="40" fontId="34" fillId="0" borderId="0" xfId="427" applyNumberFormat="1" applyFont="1" applyFill="1" applyBorder="1" applyAlignment="1" applyProtection="1">
      <alignment horizontal="left" vertical="center"/>
    </xf>
    <xf numFmtId="0" fontId="34" fillId="0" borderId="0" xfId="429" applyFont="1" applyAlignment="1" applyProtection="1">
      <alignment horizontal="left"/>
      <protection locked="0"/>
    </xf>
    <xf numFmtId="0" fontId="28" fillId="0" borderId="0" xfId="429" applyFont="1" applyAlignment="1" applyProtection="1">
      <alignment horizontal="left"/>
    </xf>
    <xf numFmtId="0" fontId="43" fillId="33" borderId="10" xfId="429" applyFont="1" applyFill="1" applyBorder="1" applyAlignment="1" applyProtection="1">
      <alignment horizontal="center"/>
      <protection locked="0"/>
    </xf>
    <xf numFmtId="0" fontId="43" fillId="33" borderId="11" xfId="429" applyFont="1" applyFill="1" applyBorder="1" applyAlignment="1" applyProtection="1">
      <alignment horizontal="center"/>
      <protection locked="0"/>
    </xf>
    <xf numFmtId="0" fontId="43" fillId="33" borderId="12" xfId="429" applyFont="1" applyFill="1" applyBorder="1" applyAlignment="1" applyProtection="1">
      <alignment horizontal="center"/>
      <protection locked="0"/>
    </xf>
    <xf numFmtId="0" fontId="28" fillId="0" borderId="0" xfId="433" applyFont="1" applyFill="1" applyAlignment="1" applyProtection="1">
      <alignment horizontal="left"/>
    </xf>
    <xf numFmtId="0" fontId="34" fillId="0" borderId="0" xfId="433" applyFont="1" applyFill="1" applyAlignment="1" applyProtection="1">
      <alignment horizontal="left"/>
    </xf>
    <xf numFmtId="0" fontId="41" fillId="0" borderId="0" xfId="433" applyFont="1" applyFill="1" applyAlignment="1" applyProtection="1">
      <alignment horizontal="center" vertical="center"/>
    </xf>
    <xf numFmtId="0" fontId="45" fillId="37" borderId="15" xfId="81" applyFont="1" applyFill="1" applyBorder="1" applyAlignment="1" applyProtection="1">
      <alignment horizontal="center" vertical="center"/>
    </xf>
    <xf numFmtId="0" fontId="45" fillId="37" borderId="14" xfId="81" applyFont="1" applyFill="1" applyBorder="1" applyAlignment="1" applyProtection="1">
      <alignment horizontal="center" vertical="center"/>
    </xf>
    <xf numFmtId="0" fontId="45" fillId="36" borderId="10" xfId="81" applyFont="1" applyFill="1" applyBorder="1" applyAlignment="1" applyProtection="1">
      <alignment horizontal="center" vertical="center"/>
    </xf>
    <xf numFmtId="0" fontId="45" fillId="36" borderId="11" xfId="81" applyFont="1" applyFill="1" applyBorder="1" applyAlignment="1" applyProtection="1">
      <alignment horizontal="center" vertical="center"/>
    </xf>
    <xf numFmtId="0" fontId="45" fillId="36" borderId="12" xfId="81" applyFont="1" applyFill="1" applyBorder="1" applyAlignment="1" applyProtection="1">
      <alignment horizontal="center" vertical="center"/>
    </xf>
  </cellXfs>
  <cellStyles count="43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xfId="430" builtinId="8"/>
    <cellStyle name="Incorrecto 2" xfId="32"/>
    <cellStyle name="Millares" xfId="435" builtinId="3"/>
    <cellStyle name="Millares 10" xfId="428"/>
    <cellStyle name="Millares 2" xfId="33"/>
    <cellStyle name="Millares 2 2" xfId="34"/>
    <cellStyle name="Millares 3" xfId="35"/>
    <cellStyle name="Millares 4" xfId="36"/>
    <cellStyle name="Millares 5" xfId="37"/>
    <cellStyle name="Millares 6" xfId="38"/>
    <cellStyle name="Millares 7" xfId="39"/>
    <cellStyle name="Millares 7 2" xfId="40"/>
    <cellStyle name="Millares 7 2 2" xfId="41"/>
    <cellStyle name="Millares 7 2 2 2" xfId="42"/>
    <cellStyle name="Millares 7 2 2 2 2" xfId="43"/>
    <cellStyle name="Millares 7 2 2 3" xfId="44"/>
    <cellStyle name="Millares 7 2 2 4" xfId="45"/>
    <cellStyle name="Millares 7 2 2 5" xfId="46"/>
    <cellStyle name="Millares 7 2 3" xfId="47"/>
    <cellStyle name="Millares 7 2 3 2" xfId="48"/>
    <cellStyle name="Millares 7 2 3 2 2" xfId="49"/>
    <cellStyle name="Millares 7 2 3 3" xfId="50"/>
    <cellStyle name="Millares 7 2 3 4" xfId="51"/>
    <cellStyle name="Millares 7 2 3 5" xfId="52"/>
    <cellStyle name="Millares 7 2 4" xfId="53"/>
    <cellStyle name="Millares 7 2 4 2" xfId="54"/>
    <cellStyle name="Millares 7 2 5" xfId="55"/>
    <cellStyle name="Millares 7 2 6" xfId="56"/>
    <cellStyle name="Millares 7 2 7" xfId="57"/>
    <cellStyle name="Millares 7 3" xfId="58"/>
    <cellStyle name="Millares 7 3 2" xfId="59"/>
    <cellStyle name="Millares 7 3 2 2" xfId="60"/>
    <cellStyle name="Millares 7 3 3" xfId="61"/>
    <cellStyle name="Millares 7 3 4" xfId="62"/>
    <cellStyle name="Millares 7 3 5" xfId="63"/>
    <cellStyle name="Millares 7 4" xfId="64"/>
    <cellStyle name="Millares 7 4 2" xfId="65"/>
    <cellStyle name="Millares 7 4 2 2" xfId="66"/>
    <cellStyle name="Millares 7 4 3" xfId="67"/>
    <cellStyle name="Millares 7 4 4" xfId="68"/>
    <cellStyle name="Millares 7 4 5" xfId="69"/>
    <cellStyle name="Millares 7 5" xfId="70"/>
    <cellStyle name="Millares 7 5 2" xfId="71"/>
    <cellStyle name="Millares 7 6" xfId="72"/>
    <cellStyle name="Millares 7 7" xfId="73"/>
    <cellStyle name="Millares 7 8" xfId="74"/>
    <cellStyle name="Millares 8" xfId="75"/>
    <cellStyle name="Millares 9" xfId="76"/>
    <cellStyle name="Neutral 2" xfId="77"/>
    <cellStyle name="Normal" xfId="0" builtinId="0"/>
    <cellStyle name="Normal 10" xfId="78"/>
    <cellStyle name="Normal 10 2" xfId="79"/>
    <cellStyle name="Normal 10 2 2" xfId="80"/>
    <cellStyle name="Normal 10 2 2 2" xfId="81"/>
    <cellStyle name="Normal 10 2 2 2 2" xfId="82"/>
    <cellStyle name="Normal 10 2 2 3" xfId="83"/>
    <cellStyle name="Normal 10 2 2 4" xfId="84"/>
    <cellStyle name="Normal 10 2 2 5" xfId="85"/>
    <cellStyle name="Normal 10 2 3" xfId="86"/>
    <cellStyle name="Normal 10 2 3 2" xfId="87"/>
    <cellStyle name="Normal 10 2 3 2 2" xfId="88"/>
    <cellStyle name="Normal 10 2 3 3" xfId="89"/>
    <cellStyle name="Normal 10 2 3 4" xfId="90"/>
    <cellStyle name="Normal 10 2 3 5" xfId="91"/>
    <cellStyle name="Normal 10 2 4" xfId="92"/>
    <cellStyle name="Normal 10 2 4 2" xfId="93"/>
    <cellStyle name="Normal 10 2 5" xfId="94"/>
    <cellStyle name="Normal 10 2 6" xfId="95"/>
    <cellStyle name="Normal 10 2 7" xfId="96"/>
    <cellStyle name="Normal 10 3" xfId="97"/>
    <cellStyle name="Normal 10 3 2" xfId="98"/>
    <cellStyle name="Normal 10 3 2 2" xfId="99"/>
    <cellStyle name="Normal 10 3 3" xfId="100"/>
    <cellStyle name="Normal 10 3 4" xfId="101"/>
    <cellStyle name="Normal 10 3 5" xfId="102"/>
    <cellStyle name="Normal 10 4" xfId="103"/>
    <cellStyle name="Normal 10 4 2" xfId="104"/>
    <cellStyle name="Normal 10 4 2 2" xfId="105"/>
    <cellStyle name="Normal 10 4 3" xfId="106"/>
    <cellStyle name="Normal 10 4 4" xfId="107"/>
    <cellStyle name="Normal 10 4 5" xfId="108"/>
    <cellStyle name="Normal 10 5" xfId="109"/>
    <cellStyle name="Normal 10 5 2" xfId="110"/>
    <cellStyle name="Normal 10 6" xfId="111"/>
    <cellStyle name="Normal 10 7" xfId="112"/>
    <cellStyle name="Normal 10 8" xfId="113"/>
    <cellStyle name="Normal 11" xfId="114"/>
    <cellStyle name="Normal 12" xfId="115"/>
    <cellStyle name="Normal 12 2" xfId="116"/>
    <cellStyle name="Normal 12 2 2" xfId="117"/>
    <cellStyle name="Normal 12 2 2 2" xfId="118"/>
    <cellStyle name="Normal 12 2 3" xfId="119"/>
    <cellStyle name="Normal 12 2 4" xfId="120"/>
    <cellStyle name="Normal 12 2 5" xfId="121"/>
    <cellStyle name="Normal 12 3" xfId="122"/>
    <cellStyle name="Normal 12 3 2" xfId="123"/>
    <cellStyle name="Normal 12 3 2 2" xfId="124"/>
    <cellStyle name="Normal 12 3 3" xfId="125"/>
    <cellStyle name="Normal 12 3 4" xfId="126"/>
    <cellStyle name="Normal 12 3 5" xfId="127"/>
    <cellStyle name="Normal 12 4" xfId="128"/>
    <cellStyle name="Normal 12 4 2" xfId="129"/>
    <cellStyle name="Normal 12 5" xfId="130"/>
    <cellStyle name="Normal 12 6" xfId="131"/>
    <cellStyle name="Normal 12 7" xfId="132"/>
    <cellStyle name="Normal 13" xfId="133"/>
    <cellStyle name="Normal 13 2" xfId="134"/>
    <cellStyle name="Normal 13 2 2" xfId="135"/>
    <cellStyle name="Normal 13 3" xfId="136"/>
    <cellStyle name="Normal 13 4" xfId="137"/>
    <cellStyle name="Normal 13 5" xfId="138"/>
    <cellStyle name="Normal 14" xfId="139"/>
    <cellStyle name="Normal 14 2" xfId="140"/>
    <cellStyle name="Normal 15" xfId="141"/>
    <cellStyle name="Normal 15 2" xfId="429"/>
    <cellStyle name="Normal 15 2 2" xfId="431"/>
    <cellStyle name="Normal 15 2 3" xfId="433"/>
    <cellStyle name="Normal 16" xfId="142"/>
    <cellStyle name="Normal 17" xfId="143"/>
    <cellStyle name="Normal 18" xfId="144"/>
    <cellStyle name="Normal 19" xfId="427"/>
    <cellStyle name="Normal 19 2" xfId="432"/>
    <cellStyle name="Normal 19 3" xfId="434"/>
    <cellStyle name="Normal 2" xfId="1"/>
    <cellStyle name="Normal 2 2" xfId="145"/>
    <cellStyle name="Normal 2 2 2" xfId="146"/>
    <cellStyle name="Normal 2 2 2 2" xfId="147"/>
    <cellStyle name="Normal 2 2 2 2 2" xfId="148"/>
    <cellStyle name="Normal 2 2 2 2 2 2" xfId="149"/>
    <cellStyle name="Normal 2 2 2 3" xfId="150"/>
    <cellStyle name="Normal 2 2 2 4" xfId="151"/>
    <cellStyle name="Normal 2 2 2 5" xfId="152"/>
    <cellStyle name="Normal 2 2 3" xfId="153"/>
    <cellStyle name="Normal 2 2 4" xfId="154"/>
    <cellStyle name="Normal 2 3" xfId="155"/>
    <cellStyle name="Normal 2 4" xfId="156"/>
    <cellStyle name="Normal 2 4 2" xfId="157"/>
    <cellStyle name="Normal 2 5" xfId="158"/>
    <cellStyle name="Normal 3" xfId="159"/>
    <cellStyle name="Normal 3 2" xfId="160"/>
    <cellStyle name="Normal 3 3" xfId="161"/>
    <cellStyle name="Normal 4" xfId="162"/>
    <cellStyle name="Normal 4 2" xfId="163"/>
    <cellStyle name="Normal 5" xfId="164"/>
    <cellStyle name="Normal 5 10" xfId="165"/>
    <cellStyle name="Normal 5 2" xfId="166"/>
    <cellStyle name="Normal 5 2 2" xfId="167"/>
    <cellStyle name="Normal 5 2 2 2" xfId="168"/>
    <cellStyle name="Normal 5 2 2 2 2" xfId="169"/>
    <cellStyle name="Normal 5 2 2 2 2 2" xfId="170"/>
    <cellStyle name="Normal 5 2 2 2 2 2 2" xfId="171"/>
    <cellStyle name="Normal 5 2 2 2 2 3" xfId="172"/>
    <cellStyle name="Normal 5 2 2 2 2 4" xfId="173"/>
    <cellStyle name="Normal 5 2 2 2 2 5" xfId="174"/>
    <cellStyle name="Normal 5 2 2 2 3" xfId="175"/>
    <cellStyle name="Normal 5 2 2 2 3 2" xfId="176"/>
    <cellStyle name="Normal 5 2 2 2 3 2 2" xfId="177"/>
    <cellStyle name="Normal 5 2 2 2 3 3" xfId="178"/>
    <cellStyle name="Normal 5 2 2 2 3 4" xfId="179"/>
    <cellStyle name="Normal 5 2 2 2 3 5" xfId="180"/>
    <cellStyle name="Normal 5 2 2 2 4" xfId="181"/>
    <cellStyle name="Normal 5 2 2 2 4 2" xfId="182"/>
    <cellStyle name="Normal 5 2 2 2 5" xfId="183"/>
    <cellStyle name="Normal 5 2 2 2 6" xfId="184"/>
    <cellStyle name="Normal 5 2 2 2 7" xfId="185"/>
    <cellStyle name="Normal 5 2 2 3" xfId="186"/>
    <cellStyle name="Normal 5 2 2 3 2" xfId="187"/>
    <cellStyle name="Normal 5 2 2 3 2 2" xfId="188"/>
    <cellStyle name="Normal 5 2 2 3 3" xfId="189"/>
    <cellStyle name="Normal 5 2 2 3 4" xfId="190"/>
    <cellStyle name="Normal 5 2 2 3 5" xfId="191"/>
    <cellStyle name="Normal 5 2 2 4" xfId="192"/>
    <cellStyle name="Normal 5 2 2 4 2" xfId="193"/>
    <cellStyle name="Normal 5 2 2 4 2 2" xfId="194"/>
    <cellStyle name="Normal 5 2 2 4 3" xfId="195"/>
    <cellStyle name="Normal 5 2 2 4 4" xfId="196"/>
    <cellStyle name="Normal 5 2 2 4 5" xfId="197"/>
    <cellStyle name="Normal 5 2 2 5" xfId="198"/>
    <cellStyle name="Normal 5 2 2 5 2" xfId="199"/>
    <cellStyle name="Normal 5 2 2 6" xfId="200"/>
    <cellStyle name="Normal 5 2 2 7" xfId="201"/>
    <cellStyle name="Normal 5 2 2 8" xfId="202"/>
    <cellStyle name="Normal 5 2 3" xfId="203"/>
    <cellStyle name="Normal 5 2 3 2" xfId="204"/>
    <cellStyle name="Normal 5 2 3 2 2" xfId="205"/>
    <cellStyle name="Normal 5 2 3 2 2 2" xfId="206"/>
    <cellStyle name="Normal 5 2 3 2 3" xfId="207"/>
    <cellStyle name="Normal 5 2 3 2 4" xfId="208"/>
    <cellStyle name="Normal 5 2 3 2 5" xfId="209"/>
    <cellStyle name="Normal 5 2 3 3" xfId="210"/>
    <cellStyle name="Normal 5 2 3 3 2" xfId="211"/>
    <cellStyle name="Normal 5 2 3 3 2 2" xfId="212"/>
    <cellStyle name="Normal 5 2 3 3 3" xfId="213"/>
    <cellStyle name="Normal 5 2 3 3 4" xfId="214"/>
    <cellStyle name="Normal 5 2 3 3 5" xfId="215"/>
    <cellStyle name="Normal 5 2 3 4" xfId="216"/>
    <cellStyle name="Normal 5 2 3 4 2" xfId="217"/>
    <cellStyle name="Normal 5 2 3 5" xfId="218"/>
    <cellStyle name="Normal 5 2 3 6" xfId="219"/>
    <cellStyle name="Normal 5 2 3 7" xfId="220"/>
    <cellStyle name="Normal 5 2 4" xfId="221"/>
    <cellStyle name="Normal 5 2 4 2" xfId="222"/>
    <cellStyle name="Normal 5 2 4 2 2" xfId="223"/>
    <cellStyle name="Normal 5 2 4 3" xfId="224"/>
    <cellStyle name="Normal 5 2 4 4" xfId="225"/>
    <cellStyle name="Normal 5 2 4 5" xfId="226"/>
    <cellStyle name="Normal 5 2 5" xfId="227"/>
    <cellStyle name="Normal 5 2 5 2" xfId="228"/>
    <cellStyle name="Normal 5 2 5 2 2" xfId="229"/>
    <cellStyle name="Normal 5 2 5 3" xfId="230"/>
    <cellStyle name="Normal 5 2 5 4" xfId="231"/>
    <cellStyle name="Normal 5 2 5 5" xfId="232"/>
    <cellStyle name="Normal 5 2 6" xfId="233"/>
    <cellStyle name="Normal 5 2 6 2" xfId="234"/>
    <cellStyle name="Normal 5 2 7" xfId="235"/>
    <cellStyle name="Normal 5 2 8" xfId="236"/>
    <cellStyle name="Normal 5 2 9" xfId="237"/>
    <cellStyle name="Normal 5 3" xfId="238"/>
    <cellStyle name="Normal 5 3 2" xfId="239"/>
    <cellStyle name="Normal 5 3 2 2" xfId="240"/>
    <cellStyle name="Normal 5 3 2 2 2" xfId="241"/>
    <cellStyle name="Normal 5 3 2 2 2 2" xfId="242"/>
    <cellStyle name="Normal 5 3 2 2 3" xfId="243"/>
    <cellStyle name="Normal 5 3 2 2 4" xfId="244"/>
    <cellStyle name="Normal 5 3 2 2 5" xfId="245"/>
    <cellStyle name="Normal 5 3 2 3" xfId="246"/>
    <cellStyle name="Normal 5 3 2 3 2" xfId="247"/>
    <cellStyle name="Normal 5 3 2 3 2 2" xfId="248"/>
    <cellStyle name="Normal 5 3 2 3 3" xfId="249"/>
    <cellStyle name="Normal 5 3 2 3 4" xfId="250"/>
    <cellStyle name="Normal 5 3 2 3 5" xfId="251"/>
    <cellStyle name="Normal 5 3 2 4" xfId="252"/>
    <cellStyle name="Normal 5 3 2 4 2" xfId="253"/>
    <cellStyle name="Normal 5 3 2 5" xfId="254"/>
    <cellStyle name="Normal 5 3 2 6" xfId="255"/>
    <cellStyle name="Normal 5 3 2 7" xfId="256"/>
    <cellStyle name="Normal 5 3 3" xfId="257"/>
    <cellStyle name="Normal 5 3 3 2" xfId="258"/>
    <cellStyle name="Normal 5 3 3 2 2" xfId="259"/>
    <cellStyle name="Normal 5 3 3 3" xfId="260"/>
    <cellStyle name="Normal 5 3 3 4" xfId="261"/>
    <cellStyle name="Normal 5 3 3 5" xfId="262"/>
    <cellStyle name="Normal 5 3 4" xfId="263"/>
    <cellStyle name="Normal 5 3 4 2" xfId="264"/>
    <cellStyle name="Normal 5 3 4 2 2" xfId="265"/>
    <cellStyle name="Normal 5 3 4 3" xfId="266"/>
    <cellStyle name="Normal 5 3 4 4" xfId="267"/>
    <cellStyle name="Normal 5 3 4 5" xfId="268"/>
    <cellStyle name="Normal 5 3 5" xfId="269"/>
    <cellStyle name="Normal 5 3 5 2" xfId="270"/>
    <cellStyle name="Normal 5 3 6" xfId="271"/>
    <cellStyle name="Normal 5 3 7" xfId="272"/>
    <cellStyle name="Normal 5 3 8" xfId="273"/>
    <cellStyle name="Normal 5 4" xfId="274"/>
    <cellStyle name="Normal 5 4 2" xfId="275"/>
    <cellStyle name="Normal 5 4 2 2" xfId="276"/>
    <cellStyle name="Normal 5 4 2 2 2" xfId="277"/>
    <cellStyle name="Normal 5 4 2 3" xfId="278"/>
    <cellStyle name="Normal 5 4 2 4" xfId="279"/>
    <cellStyle name="Normal 5 4 2 5" xfId="280"/>
    <cellStyle name="Normal 5 4 3" xfId="281"/>
    <cellStyle name="Normal 5 4 3 2" xfId="282"/>
    <cellStyle name="Normal 5 4 3 2 2" xfId="283"/>
    <cellStyle name="Normal 5 4 3 3" xfId="284"/>
    <cellStyle name="Normal 5 4 3 4" xfId="285"/>
    <cellStyle name="Normal 5 4 3 5" xfId="286"/>
    <cellStyle name="Normal 5 4 4" xfId="287"/>
    <cellStyle name="Normal 5 4 4 2" xfId="288"/>
    <cellStyle name="Normal 5 4 5" xfId="289"/>
    <cellStyle name="Normal 5 4 6" xfId="290"/>
    <cellStyle name="Normal 5 4 7" xfId="291"/>
    <cellStyle name="Normal 5 5" xfId="292"/>
    <cellStyle name="Normal 5 5 2" xfId="293"/>
    <cellStyle name="Normal 5 5 2 2" xfId="294"/>
    <cellStyle name="Normal 5 5 3" xfId="295"/>
    <cellStyle name="Normal 5 5 4" xfId="296"/>
    <cellStyle name="Normal 5 5 5" xfId="297"/>
    <cellStyle name="Normal 5 6" xfId="298"/>
    <cellStyle name="Normal 5 6 2" xfId="299"/>
    <cellStyle name="Normal 5 6 2 2" xfId="300"/>
    <cellStyle name="Normal 5 6 3" xfId="301"/>
    <cellStyle name="Normal 5 6 4" xfId="302"/>
    <cellStyle name="Normal 5 6 5" xfId="303"/>
    <cellStyle name="Normal 5 7" xfId="304"/>
    <cellStyle name="Normal 5 7 2" xfId="305"/>
    <cellStyle name="Normal 5 8" xfId="306"/>
    <cellStyle name="Normal 5 9" xfId="307"/>
    <cellStyle name="Normal 6" xfId="308"/>
    <cellStyle name="Normal 6 2" xfId="309"/>
    <cellStyle name="Normal 6 2 2" xfId="310"/>
    <cellStyle name="Normal 6 2 2 2" xfId="311"/>
    <cellStyle name="Normal 6 2 2 2 2" xfId="312"/>
    <cellStyle name="Normal 6 2 2 2 2 2" xfId="313"/>
    <cellStyle name="Normal 6 2 2 2 3" xfId="314"/>
    <cellStyle name="Normal 6 2 2 2 4" xfId="315"/>
    <cellStyle name="Normal 6 2 2 2 5" xfId="316"/>
    <cellStyle name="Normal 6 2 2 3" xfId="317"/>
    <cellStyle name="Normal 6 2 2 3 2" xfId="318"/>
    <cellStyle name="Normal 6 2 2 3 2 2" xfId="319"/>
    <cellStyle name="Normal 6 2 2 3 3" xfId="320"/>
    <cellStyle name="Normal 6 2 2 3 4" xfId="321"/>
    <cellStyle name="Normal 6 2 2 3 5" xfId="322"/>
    <cellStyle name="Normal 6 2 2 4" xfId="323"/>
    <cellStyle name="Normal 6 2 2 4 2" xfId="324"/>
    <cellStyle name="Normal 6 2 2 5" xfId="325"/>
    <cellStyle name="Normal 6 2 2 6" xfId="326"/>
    <cellStyle name="Normal 6 2 2 7" xfId="327"/>
    <cellStyle name="Normal 6 2 3" xfId="328"/>
    <cellStyle name="Normal 6 2 3 2" xfId="329"/>
    <cellStyle name="Normal 6 2 3 2 2" xfId="330"/>
    <cellStyle name="Normal 6 2 3 3" xfId="331"/>
    <cellStyle name="Normal 6 2 3 4" xfId="332"/>
    <cellStyle name="Normal 6 2 3 5" xfId="333"/>
    <cellStyle name="Normal 6 2 4" xfId="334"/>
    <cellStyle name="Normal 6 2 4 2" xfId="335"/>
    <cellStyle name="Normal 6 2 4 2 2" xfId="336"/>
    <cellStyle name="Normal 6 2 4 3" xfId="337"/>
    <cellStyle name="Normal 6 2 4 4" xfId="338"/>
    <cellStyle name="Normal 6 2 4 5" xfId="339"/>
    <cellStyle name="Normal 6 2 5" xfId="340"/>
    <cellStyle name="Normal 6 2 5 2" xfId="341"/>
    <cellStyle name="Normal 6 2 6" xfId="342"/>
    <cellStyle name="Normal 6 2 7" xfId="343"/>
    <cellStyle name="Normal 6 2 8" xfId="344"/>
    <cellStyle name="Normal 6 3" xfId="345"/>
    <cellStyle name="Normal 6 3 2" xfId="346"/>
    <cellStyle name="Normal 6 3 2 2" xfId="347"/>
    <cellStyle name="Normal 6 3 2 2 2" xfId="348"/>
    <cellStyle name="Normal 6 3 2 3" xfId="349"/>
    <cellStyle name="Normal 6 3 2 4" xfId="350"/>
    <cellStyle name="Normal 6 3 2 5" xfId="351"/>
    <cellStyle name="Normal 6 3 3" xfId="352"/>
    <cellStyle name="Normal 6 3 3 2" xfId="353"/>
    <cellStyle name="Normal 6 3 3 2 2" xfId="354"/>
    <cellStyle name="Normal 6 3 3 3" xfId="355"/>
    <cellStyle name="Normal 6 3 3 4" xfId="356"/>
    <cellStyle name="Normal 6 3 3 5" xfId="357"/>
    <cellStyle name="Normal 6 3 4" xfId="358"/>
    <cellStyle name="Normal 6 3 4 2" xfId="359"/>
    <cellStyle name="Normal 6 3 5" xfId="360"/>
    <cellStyle name="Normal 6 3 6" xfId="361"/>
    <cellStyle name="Normal 6 3 7" xfId="362"/>
    <cellStyle name="Normal 6 4" xfId="363"/>
    <cellStyle name="Normal 6 4 2" xfId="364"/>
    <cellStyle name="Normal 6 4 2 2" xfId="365"/>
    <cellStyle name="Normal 6 4 3" xfId="366"/>
    <cellStyle name="Normal 6 4 4" xfId="367"/>
    <cellStyle name="Normal 6 4 5" xfId="368"/>
    <cellStyle name="Normal 6 5" xfId="369"/>
    <cellStyle name="Normal 6 5 2" xfId="370"/>
    <cellStyle name="Normal 6 5 2 2" xfId="371"/>
    <cellStyle name="Normal 6 5 3" xfId="372"/>
    <cellStyle name="Normal 6 5 4" xfId="373"/>
    <cellStyle name="Normal 6 5 5" xfId="374"/>
    <cellStyle name="Normal 6 6" xfId="375"/>
    <cellStyle name="Normal 6 6 2" xfId="376"/>
    <cellStyle name="Normal 6 7" xfId="377"/>
    <cellStyle name="Normal 6 8" xfId="378"/>
    <cellStyle name="Normal 6 9" xfId="379"/>
    <cellStyle name="Normal 7" xfId="380"/>
    <cellStyle name="Normal 8" xfId="381"/>
    <cellStyle name="Normal 8 2" xfId="382"/>
    <cellStyle name="Normal 9" xfId="383"/>
    <cellStyle name="Normal 9 2" xfId="384"/>
    <cellStyle name="Normal 9 2 2" xfId="385"/>
    <cellStyle name="Normal 9 2 2 2" xfId="386"/>
    <cellStyle name="Normal 9 2 2 2 2" xfId="387"/>
    <cellStyle name="Normal 9 2 2 3" xfId="388"/>
    <cellStyle name="Normal 9 2 2 4" xfId="389"/>
    <cellStyle name="Normal 9 2 2 5" xfId="390"/>
    <cellStyle name="Normal 9 2 3" xfId="391"/>
    <cellStyle name="Normal 9 2 3 2" xfId="392"/>
    <cellStyle name="Normal 9 2 3 2 2" xfId="393"/>
    <cellStyle name="Normal 9 2 3 3" xfId="394"/>
    <cellStyle name="Normal 9 2 3 4" xfId="395"/>
    <cellStyle name="Normal 9 2 3 5" xfId="396"/>
    <cellStyle name="Normal 9 2 4" xfId="397"/>
    <cellStyle name="Normal 9 2 4 2" xfId="398"/>
    <cellStyle name="Normal 9 2 5" xfId="399"/>
    <cellStyle name="Normal 9 2 6" xfId="400"/>
    <cellStyle name="Normal 9 2 7" xfId="401"/>
    <cellStyle name="Normal 9 3" xfId="402"/>
    <cellStyle name="Normal 9 3 2" xfId="403"/>
    <cellStyle name="Normal 9 3 2 2" xfId="404"/>
    <cellStyle name="Normal 9 3 3" xfId="405"/>
    <cellStyle name="Normal 9 3 4" xfId="406"/>
    <cellStyle name="Normal 9 3 5" xfId="407"/>
    <cellStyle name="Normal 9 4" xfId="408"/>
    <cellStyle name="Normal 9 4 2" xfId="409"/>
    <cellStyle name="Normal 9 4 2 2" xfId="410"/>
    <cellStyle name="Normal 9 4 3" xfId="411"/>
    <cellStyle name="Normal 9 4 4" xfId="412"/>
    <cellStyle name="Normal 9 4 5" xfId="413"/>
    <cellStyle name="Normal 9 5" xfId="414"/>
    <cellStyle name="Normal 9 5 2" xfId="415"/>
    <cellStyle name="Normal 9 6" xfId="416"/>
    <cellStyle name="Normal 9 7" xfId="417"/>
    <cellStyle name="Normal 9 8" xfId="418"/>
    <cellStyle name="Notas 2" xfId="419"/>
    <cellStyle name="Salida 2" xfId="420"/>
    <cellStyle name="Texto de advertencia 2" xfId="421"/>
    <cellStyle name="Texto explicativo 2" xfId="422"/>
    <cellStyle name="Título 1 2" xfId="423"/>
    <cellStyle name="Título 2 2" xfId="424"/>
    <cellStyle name="Título 3 2" xfId="425"/>
    <cellStyle name="Total 2" xfId="42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104775</xdr:rowOff>
    </xdr:from>
    <xdr:to>
      <xdr:col>8</xdr:col>
      <xdr:colOff>3831</xdr:colOff>
      <xdr:row>4</xdr:row>
      <xdr:rowOff>85725</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104775"/>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145679</xdr:colOff>
      <xdr:row>5</xdr:row>
      <xdr:rowOff>11205</xdr:rowOff>
    </xdr:from>
    <xdr:to>
      <xdr:col>1</xdr:col>
      <xdr:colOff>1311088</xdr:colOff>
      <xdr:row>6</xdr:row>
      <xdr:rowOff>201704</xdr:rowOff>
    </xdr:to>
    <xdr:sp macro="" textlink="">
      <xdr:nvSpPr>
        <xdr:cNvPr id="3" name="2 CuadroTexto"/>
        <xdr:cNvSpPr txBox="1"/>
      </xdr:nvSpPr>
      <xdr:spPr>
        <a:xfrm>
          <a:off x="145679" y="1030380"/>
          <a:ext cx="1708334" cy="428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0</xdr:col>
      <xdr:colOff>123265</xdr:colOff>
      <xdr:row>1</xdr:row>
      <xdr:rowOff>112059</xdr:rowOff>
    </xdr:from>
    <xdr:to>
      <xdr:col>1</xdr:col>
      <xdr:colOff>1170364</xdr:colOff>
      <xdr:row>5</xdr:row>
      <xdr:rowOff>65555</xdr:rowOff>
    </xdr:to>
    <xdr:pic>
      <xdr:nvPicPr>
        <xdr:cNvPr id="5" name="Imagen 4"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5" y="302559"/>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661150</xdr:colOff>
      <xdr:row>3</xdr:row>
      <xdr:rowOff>134470</xdr:rowOff>
    </xdr:from>
    <xdr:to>
      <xdr:col>35</xdr:col>
      <xdr:colOff>56029</xdr:colOff>
      <xdr:row>6</xdr:row>
      <xdr:rowOff>0</xdr:rowOff>
    </xdr:to>
    <xdr:sp macro="" textlink="">
      <xdr:nvSpPr>
        <xdr:cNvPr id="2" name="2 CuadroTexto"/>
        <xdr:cNvSpPr txBox="1"/>
      </xdr:nvSpPr>
      <xdr:spPr>
        <a:xfrm>
          <a:off x="1199032" y="705970"/>
          <a:ext cx="2689409"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800" b="1">
              <a:solidFill>
                <a:schemeClr val="dk1"/>
              </a:solidFill>
              <a:effectLst/>
              <a:latin typeface="+mn-lt"/>
              <a:ea typeface="+mn-ea"/>
              <a:cs typeface="+mn-cs"/>
            </a:rPr>
            <a:t>DIRECCIÓN</a:t>
          </a:r>
          <a:r>
            <a:rPr lang="es-ES" sz="800" b="1" baseline="0">
              <a:solidFill>
                <a:schemeClr val="dk1"/>
              </a:solidFill>
              <a:effectLst/>
              <a:latin typeface="+mn-lt"/>
              <a:ea typeface="+mn-ea"/>
              <a:cs typeface="+mn-cs"/>
            </a:rPr>
            <a:t> GENERAL DE CONTABILIDAD FISCAL</a:t>
          </a:r>
          <a:endParaRPr lang="es-ES" sz="900">
            <a:effectLst/>
          </a:endParaRPr>
        </a:p>
      </xdr:txBody>
    </xdr:sp>
    <xdr:clientData/>
  </xdr:twoCellAnchor>
  <xdr:twoCellAnchor>
    <xdr:from>
      <xdr:col>1</xdr:col>
      <xdr:colOff>1030941</xdr:colOff>
      <xdr:row>0</xdr:row>
      <xdr:rowOff>33618</xdr:rowOff>
    </xdr:from>
    <xdr:to>
      <xdr:col>1</xdr:col>
      <xdr:colOff>2615922</xdr:colOff>
      <xdr:row>4</xdr:row>
      <xdr:rowOff>43143</xdr:rowOff>
    </xdr:to>
    <xdr:pic>
      <xdr:nvPicPr>
        <xdr:cNvPr id="3" name="Imagen 2" descr="marca con escudo (pequeñ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823" y="33618"/>
          <a:ext cx="1584981"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bloLaura/Desktop/PRLS/OPERACIONES%20PENDIENTES%20EN%20LA%20CUT%202017/PT%20-%20ELABORACI&#211;N%20FORMULARIO%20N&#176;9/ABRIL/0%20HT%20-%20OPER%20PEND%20ENERO%20A%20ABRIL%202017%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BOD"/>
      <sheetName val="RESUMEN"/>
      <sheetName val="PT CUT Bs"/>
      <sheetName val="CUT Bs"/>
      <sheetName val="PT CUT USD"/>
      <sheetName val="EMMA $US"/>
      <sheetName val="CUT USD"/>
      <sheetName val="PT TRL Bs"/>
      <sheetName val="PT TRL $us"/>
      <sheetName val="RES. TRL"/>
      <sheetName val="PT CDI"/>
      <sheetName val="CTR WIL"/>
      <sheetName val="Din 2"/>
      <sheetName val="CTR RESUMEN"/>
      <sheetName val="RES.CDI"/>
      <sheetName val="List_16"/>
      <sheetName val="Cod_16"/>
      <sheetName val="GRAL POR ENTIDAD"/>
      <sheetName val="R.1"/>
      <sheetName val="R.2"/>
      <sheetName val="ENT"/>
      <sheetName val="bd_lista"/>
      <sheetName val="bd_DA"/>
    </sheetNames>
    <sheetDataSet>
      <sheetData sheetId="0"/>
      <sheetData sheetId="1"/>
      <sheetData sheetId="2"/>
      <sheetData sheetId="3"/>
      <sheetData sheetId="4">
        <row r="1">
          <cell r="B1">
            <v>2</v>
          </cell>
        </row>
      </sheetData>
      <sheetData sheetId="5"/>
      <sheetData sheetId="6"/>
      <sheetData sheetId="7">
        <row r="1">
          <cell r="B1">
            <v>2</v>
          </cell>
        </row>
      </sheetData>
      <sheetData sheetId="8"/>
      <sheetData sheetId="9"/>
      <sheetData sheetId="10">
        <row r="1">
          <cell r="A1" t="str">
            <v>RESUMEN DE TRL…. Bolivianos</v>
          </cell>
        </row>
      </sheetData>
      <sheetData sheetId="11"/>
      <sheetData sheetId="12"/>
      <sheetData sheetId="13"/>
      <sheetData sheetId="14"/>
      <sheetData sheetId="15">
        <row r="3">
          <cell r="A3" t="str">
            <v>Etiquetas de fila</v>
          </cell>
        </row>
      </sheetData>
      <sheetData sheetId="16">
        <row r="2">
          <cell r="B2">
            <v>6</v>
          </cell>
          <cell r="C2" t="str">
            <v>Vicepresidencia del Estado Plurinacional</v>
          </cell>
        </row>
        <row r="3">
          <cell r="B3">
            <v>10</v>
          </cell>
          <cell r="C3" t="str">
            <v>Ministerio de Relaciones Exteriores</v>
          </cell>
        </row>
        <row r="4">
          <cell r="B4">
            <v>15</v>
          </cell>
          <cell r="C4" t="str">
            <v>Ministerio de Gobierno</v>
          </cell>
        </row>
        <row r="5">
          <cell r="B5">
            <v>16</v>
          </cell>
          <cell r="C5" t="str">
            <v>Ministerio de Educación</v>
          </cell>
        </row>
        <row r="6">
          <cell r="B6">
            <v>20</v>
          </cell>
          <cell r="C6" t="str">
            <v>Ministerio de Defensa</v>
          </cell>
        </row>
        <row r="7">
          <cell r="B7">
            <v>25</v>
          </cell>
          <cell r="C7" t="str">
            <v>Ministerio de la Presidencia</v>
          </cell>
        </row>
        <row r="8">
          <cell r="B8">
            <v>30</v>
          </cell>
          <cell r="C8" t="str">
            <v>Ministerio de Justicia</v>
          </cell>
        </row>
        <row r="9">
          <cell r="B9">
            <v>35</v>
          </cell>
          <cell r="C9" t="str">
            <v>Ministerio de Economía y Finanzas Públicas</v>
          </cell>
        </row>
        <row r="10">
          <cell r="B10">
            <v>41</v>
          </cell>
          <cell r="C10" t="str">
            <v>Ministerio de Desarrollo Productivo y Economía Plural</v>
          </cell>
        </row>
        <row r="11">
          <cell r="B11">
            <v>46</v>
          </cell>
          <cell r="C11" t="str">
            <v>Ministerio de Salud</v>
          </cell>
        </row>
        <row r="12">
          <cell r="B12">
            <v>47</v>
          </cell>
          <cell r="C12" t="str">
            <v>Ministerio de Desarrollo Rural y Tierras</v>
          </cell>
        </row>
        <row r="13">
          <cell r="B13">
            <v>48</v>
          </cell>
          <cell r="C13" t="str">
            <v>Ministerio de Deportes</v>
          </cell>
        </row>
        <row r="14">
          <cell r="B14">
            <v>50</v>
          </cell>
          <cell r="C14" t="str">
            <v>Min de Transparencia Inst. y Lucha Contra la Corrupción</v>
          </cell>
        </row>
        <row r="15">
          <cell r="B15">
            <v>51</v>
          </cell>
          <cell r="C15" t="str">
            <v>Ministerio de Autonomias</v>
          </cell>
        </row>
        <row r="16">
          <cell r="B16">
            <v>52</v>
          </cell>
          <cell r="C16" t="str">
            <v>Ministerio de Culturas y Turismo</v>
          </cell>
        </row>
        <row r="17">
          <cell r="B17">
            <v>66</v>
          </cell>
          <cell r="C17" t="str">
            <v>Ministerio de Planificación del Desarrollo</v>
          </cell>
        </row>
        <row r="18">
          <cell r="B18">
            <v>70</v>
          </cell>
          <cell r="C18" t="str">
            <v>Ministerio de Trabajo, Empleo y Previsión Social</v>
          </cell>
        </row>
        <row r="19">
          <cell r="B19">
            <v>76</v>
          </cell>
          <cell r="C19" t="str">
            <v>Ministerio de Minería y Metalurgia</v>
          </cell>
        </row>
        <row r="20">
          <cell r="B20">
            <v>78</v>
          </cell>
          <cell r="C20" t="str">
            <v xml:space="preserve">Ministerio de Hidrocarburos </v>
          </cell>
        </row>
        <row r="21">
          <cell r="B21">
            <v>81</v>
          </cell>
          <cell r="C21" t="str">
            <v>Ministerio de Obras Públicas, Servicios y Vivienda</v>
          </cell>
        </row>
        <row r="22">
          <cell r="B22">
            <v>85</v>
          </cell>
          <cell r="C22" t="str">
            <v>Ministerio de Energías</v>
          </cell>
        </row>
        <row r="23">
          <cell r="B23">
            <v>86</v>
          </cell>
          <cell r="C23" t="str">
            <v>Ministerio de Medio Ambiente y Agua</v>
          </cell>
        </row>
        <row r="24">
          <cell r="B24">
            <v>87</v>
          </cell>
          <cell r="C24" t="str">
            <v>Ministerio de Comunicación</v>
          </cell>
        </row>
        <row r="25">
          <cell r="B25">
            <v>95</v>
          </cell>
          <cell r="C25" t="str">
            <v>Consejo Supremo de Defensa Plurinacional</v>
          </cell>
        </row>
        <row r="26">
          <cell r="B26" t="str">
            <v>99 - 01</v>
          </cell>
          <cell r="C26" t="str">
            <v>Dirección General de Programación y Operaciones del Tesoro</v>
          </cell>
        </row>
        <row r="27">
          <cell r="B27" t="str">
            <v>99 - 02</v>
          </cell>
          <cell r="C27" t="str">
            <v>Dirección General de Programación y Operaciones del Tesoro</v>
          </cell>
        </row>
        <row r="28">
          <cell r="B28" t="str">
            <v>99 - 03</v>
          </cell>
          <cell r="C28" t="str">
            <v>Dirección General de Crédito Público</v>
          </cell>
        </row>
        <row r="29">
          <cell r="B29" t="str">
            <v>99 - 04</v>
          </cell>
          <cell r="C29" t="str">
            <v>Dirección General de Administración y Finanzas Territoriales</v>
          </cell>
        </row>
        <row r="30">
          <cell r="B30">
            <v>108</v>
          </cell>
          <cell r="C30" t="str">
            <v>Orquesta Sinfónica Nacional</v>
          </cell>
        </row>
        <row r="31">
          <cell r="B31">
            <v>109</v>
          </cell>
          <cell r="C31" t="str">
            <v>Conservatorio Plurinacional de Musica</v>
          </cell>
        </row>
        <row r="32">
          <cell r="B32">
            <v>111</v>
          </cell>
          <cell r="C32" t="str">
            <v>Instituto Boliviano de la Ceguera</v>
          </cell>
        </row>
        <row r="33">
          <cell r="B33">
            <v>112</v>
          </cell>
          <cell r="C33" t="str">
            <v>Comité Nacional de la Persona con Discapacidad</v>
          </cell>
        </row>
        <row r="34">
          <cell r="B34">
            <v>117</v>
          </cell>
          <cell r="C34" t="str">
            <v>Dirección General de Aeronáutica Civil</v>
          </cell>
        </row>
        <row r="35">
          <cell r="B35">
            <v>119</v>
          </cell>
          <cell r="C35" t="str">
            <v>Agencia para el Des. de la Soc. de la Información en Bolivia</v>
          </cell>
        </row>
        <row r="36">
          <cell r="B36">
            <v>121</v>
          </cell>
          <cell r="C36" t="str">
            <v>Instituto Boliviano de Ciencia y Tecnología Nuclear</v>
          </cell>
        </row>
        <row r="37">
          <cell r="B37">
            <v>124</v>
          </cell>
          <cell r="C37" t="str">
            <v>Academia Nacional de Ciencias</v>
          </cell>
        </row>
        <row r="38">
          <cell r="B38">
            <v>129</v>
          </cell>
          <cell r="C38" t="str">
            <v>Escuela de Gestión Pública Plurinacional</v>
          </cell>
        </row>
        <row r="39">
          <cell r="B39">
            <v>130</v>
          </cell>
          <cell r="C39" t="str">
            <v>Fondo de Financiamiento para la Minería</v>
          </cell>
        </row>
        <row r="40">
          <cell r="B40">
            <v>132</v>
          </cell>
          <cell r="C40" t="str">
            <v>Servicio de Desarrollo de las Empresas Púb. Productivas</v>
          </cell>
        </row>
        <row r="41">
          <cell r="B41">
            <v>133</v>
          </cell>
          <cell r="C41" t="str">
            <v>Lotería Nacional de Beneficencia y Salubridad</v>
          </cell>
        </row>
        <row r="42">
          <cell r="B42">
            <v>134</v>
          </cell>
          <cell r="C42" t="str">
            <v>Consejo Nacional de Vivienda Policial</v>
          </cell>
        </row>
        <row r="43">
          <cell r="B43">
            <v>137</v>
          </cell>
          <cell r="C43" t="str">
            <v>Comité Ejecutivo de la Universidad Boliviana</v>
          </cell>
        </row>
        <row r="44">
          <cell r="B44">
            <v>138</v>
          </cell>
          <cell r="C44" t="str">
            <v>Universidad Mayor Real y Pontificia de San Francisco Xavier</v>
          </cell>
        </row>
        <row r="45">
          <cell r="B45">
            <v>139</v>
          </cell>
          <cell r="C45" t="str">
            <v>Universidad Mayor de San Andrés</v>
          </cell>
        </row>
        <row r="46">
          <cell r="B46">
            <v>140</v>
          </cell>
          <cell r="C46" t="str">
            <v>Universidad Pública de El Alto</v>
          </cell>
        </row>
        <row r="47">
          <cell r="B47">
            <v>141</v>
          </cell>
          <cell r="C47" t="str">
            <v>Universidad Mayor de San Simón</v>
          </cell>
        </row>
        <row r="48">
          <cell r="B48">
            <v>142</v>
          </cell>
          <cell r="C48" t="str">
            <v>Universidad Técnica de Oruro</v>
          </cell>
        </row>
        <row r="49">
          <cell r="B49">
            <v>143</v>
          </cell>
          <cell r="C49" t="str">
            <v>Universidad Autónoma Tomás Frías</v>
          </cell>
        </row>
        <row r="50">
          <cell r="B50">
            <v>144</v>
          </cell>
          <cell r="C50" t="str">
            <v>Universidad Nacional Siglo XX</v>
          </cell>
        </row>
        <row r="51">
          <cell r="B51">
            <v>145</v>
          </cell>
          <cell r="C51" t="str">
            <v>Universidad Autónoma Juan Misael Saracho</v>
          </cell>
        </row>
        <row r="52">
          <cell r="B52">
            <v>146</v>
          </cell>
          <cell r="C52" t="str">
            <v>Universidad Autónoma Gabriel René Moreno</v>
          </cell>
        </row>
        <row r="53">
          <cell r="B53">
            <v>147</v>
          </cell>
          <cell r="C53" t="str">
            <v>Universidad Autónoma del Beni José  Ballivián</v>
          </cell>
        </row>
        <row r="54">
          <cell r="B54">
            <v>148</v>
          </cell>
          <cell r="C54" t="str">
            <v>Universidad Amazónica de Pando</v>
          </cell>
        </row>
        <row r="55">
          <cell r="B55">
            <v>149</v>
          </cell>
          <cell r="C55" t="str">
            <v>Consejo Nacional del Cine</v>
          </cell>
        </row>
        <row r="56">
          <cell r="B56">
            <v>150</v>
          </cell>
          <cell r="C56" t="str">
            <v>Proyecto Sucre Ciudad Universitaria</v>
          </cell>
        </row>
        <row r="57">
          <cell r="B57">
            <v>152</v>
          </cell>
          <cell r="C57" t="str">
            <v>Servicio Plurinacional de Defensa Pública</v>
          </cell>
        </row>
        <row r="58">
          <cell r="B58">
            <v>153</v>
          </cell>
          <cell r="C58" t="str">
            <v>Observatorio Plurinacional de la Calidad  Educativa</v>
          </cell>
        </row>
        <row r="59">
          <cell r="B59">
            <v>154</v>
          </cell>
          <cell r="C59" t="str">
            <v>Museo Nacional de Historia Natural</v>
          </cell>
        </row>
        <row r="60">
          <cell r="B60">
            <v>155</v>
          </cell>
          <cell r="C60" t="str">
            <v>Dirección del Notariado Plurinacional</v>
          </cell>
        </row>
        <row r="61">
          <cell r="B61">
            <v>156</v>
          </cell>
          <cell r="C61" t="str">
            <v>Servicio Plurinacional de Asistencia a la Víctima</v>
          </cell>
        </row>
        <row r="62">
          <cell r="B62">
            <v>157</v>
          </cell>
          <cell r="C62" t="str">
            <v>Servicio para la Prevención de la Tortura</v>
          </cell>
        </row>
        <row r="63">
          <cell r="B63">
            <v>159</v>
          </cell>
          <cell r="C63" t="str">
            <v>OficinaTécnica para el Fortalecimiento de la Empresa Pública</v>
          </cell>
        </row>
        <row r="64">
          <cell r="B64">
            <v>163</v>
          </cell>
          <cell r="C64" t="str">
            <v>Agencia Nacional de Hidrocarburos</v>
          </cell>
        </row>
        <row r="65">
          <cell r="B65">
            <v>169</v>
          </cell>
          <cell r="C65" t="str">
            <v>Autoridad General de Impugnación Tributaria</v>
          </cell>
        </row>
        <row r="66">
          <cell r="B66">
            <v>170</v>
          </cell>
          <cell r="C66" t="str">
            <v>Escuela Militar de Ingeniería</v>
          </cell>
        </row>
        <row r="67">
          <cell r="B67">
            <v>171</v>
          </cell>
          <cell r="C67" t="str">
            <v>Centro de Investigación Agrícola Tropical</v>
          </cell>
        </row>
        <row r="68">
          <cell r="B68">
            <v>190</v>
          </cell>
          <cell r="C68" t="str">
            <v>Autoridad Jurisdiccional Administrativa Minera</v>
          </cell>
        </row>
        <row r="69">
          <cell r="B69">
            <v>192</v>
          </cell>
          <cell r="C69" t="str">
            <v>Servicio al Mejoramiento de la Navegación Amazónica</v>
          </cell>
        </row>
        <row r="70">
          <cell r="B70">
            <v>197</v>
          </cell>
          <cell r="C70" t="str">
            <v>Dirección Estratégica de Reivindicación Marítima</v>
          </cell>
        </row>
        <row r="71">
          <cell r="B71">
            <v>200</v>
          </cell>
          <cell r="C71" t="str">
            <v>Registro Único para la Administración Tributaria Municipal</v>
          </cell>
        </row>
        <row r="72">
          <cell r="B72">
            <v>201</v>
          </cell>
          <cell r="C72" t="str">
            <v>Agencia para el Des. de las Macroreg. y Zonas Fronterizas</v>
          </cell>
        </row>
        <row r="73">
          <cell r="B73">
            <v>203</v>
          </cell>
          <cell r="C73" t="str">
            <v>Autoridad de Supervisión del Sistema Financiero</v>
          </cell>
        </row>
        <row r="74">
          <cell r="B74">
            <v>206</v>
          </cell>
          <cell r="C74" t="str">
            <v>Instituto Nacional de Estadística</v>
          </cell>
        </row>
        <row r="75">
          <cell r="B75">
            <v>210</v>
          </cell>
          <cell r="C75" t="str">
            <v>Unidad de Análisis de Políticas Sociales y Económicas</v>
          </cell>
        </row>
        <row r="76">
          <cell r="B76">
            <v>212</v>
          </cell>
          <cell r="C76" t="str">
            <v>Instituto Nacional de Reforma Agraria</v>
          </cell>
        </row>
        <row r="77">
          <cell r="B77">
            <v>213</v>
          </cell>
          <cell r="C77" t="str">
            <v>Servicio Nacional de Meteorología e Hidrología</v>
          </cell>
        </row>
        <row r="78">
          <cell r="B78">
            <v>221</v>
          </cell>
          <cell r="C78" t="str">
            <v>Serv. Nal. de Reg. y Control de la Comer. de Minerales y Metales</v>
          </cell>
        </row>
        <row r="79">
          <cell r="B79">
            <v>222</v>
          </cell>
          <cell r="C79" t="str">
            <v>Instituto Nacional de Innovación Agropecuaria y Forestal</v>
          </cell>
        </row>
        <row r="80">
          <cell r="B80">
            <v>223</v>
          </cell>
          <cell r="C80" t="str">
            <v>Fondo Nacional de Desarrollo Forestal</v>
          </cell>
        </row>
        <row r="81">
          <cell r="B81">
            <v>224</v>
          </cell>
          <cell r="C81" t="str">
            <v>Insumos Bolivia</v>
          </cell>
        </row>
        <row r="82">
          <cell r="B82">
            <v>225</v>
          </cell>
          <cell r="C82" t="str">
            <v>Serv. Nal. para la Sostenibilidad en Saneamiento Básico</v>
          </cell>
        </row>
        <row r="83">
          <cell r="B83">
            <v>226</v>
          </cell>
          <cell r="C83" t="str">
            <v>Servicio Estatal de Autonomías</v>
          </cell>
        </row>
        <row r="84">
          <cell r="B84">
            <v>227</v>
          </cell>
          <cell r="C84" t="str">
            <v>Zona Franca Comercial e Industrial de Cobija</v>
          </cell>
        </row>
        <row r="85">
          <cell r="B85">
            <v>234</v>
          </cell>
          <cell r="C85" t="str">
            <v xml:space="preserve">Servicio Geológico Minero </v>
          </cell>
        </row>
        <row r="86">
          <cell r="B86">
            <v>243</v>
          </cell>
          <cell r="C86" t="str">
            <v>Servicio Nacional de Hidrografía Naval</v>
          </cell>
        </row>
        <row r="87">
          <cell r="B87">
            <v>244</v>
          </cell>
          <cell r="C87" t="str">
            <v>Servicio Nacional de Aerofotogrametría</v>
          </cell>
        </row>
        <row r="88">
          <cell r="B88">
            <v>245</v>
          </cell>
          <cell r="C88" t="str">
            <v>Servicio Geodésico de Mapas</v>
          </cell>
        </row>
        <row r="89">
          <cell r="B89">
            <v>249</v>
          </cell>
          <cell r="C89" t="str">
            <v>Central de Abastecimiento y Suministros de Salud</v>
          </cell>
        </row>
        <row r="90">
          <cell r="B90">
            <v>251</v>
          </cell>
          <cell r="C90" t="str">
            <v>Instituto Nacional de Salud Ocupacional</v>
          </cell>
        </row>
        <row r="91">
          <cell r="B91">
            <v>253</v>
          </cell>
          <cell r="C91" t="str">
            <v>Entidad Ejecutora de Medio Ambiente y Agua</v>
          </cell>
        </row>
        <row r="92">
          <cell r="B92">
            <v>254</v>
          </cell>
          <cell r="C92" t="str">
            <v>Instituto del Seguro Agrario</v>
          </cell>
        </row>
        <row r="93">
          <cell r="B93">
            <v>265</v>
          </cell>
          <cell r="C93" t="str">
            <v>Direc. Dptal. de Educación  Chuquisaca</v>
          </cell>
        </row>
        <row r="94">
          <cell r="B94">
            <v>266</v>
          </cell>
          <cell r="C94" t="str">
            <v>Direc. Dptal. de Educación La Paz</v>
          </cell>
        </row>
        <row r="95">
          <cell r="B95">
            <v>267</v>
          </cell>
          <cell r="C95" t="str">
            <v>Direc. Dptal. de Educación Cochabamba</v>
          </cell>
        </row>
        <row r="96">
          <cell r="B96">
            <v>268</v>
          </cell>
          <cell r="C96" t="str">
            <v>Direc. Dptal. de Educación Oruro</v>
          </cell>
        </row>
        <row r="97">
          <cell r="B97">
            <v>269</v>
          </cell>
          <cell r="C97" t="str">
            <v>Direc. Dptal. de Educación Potosí</v>
          </cell>
        </row>
        <row r="98">
          <cell r="B98">
            <v>270</v>
          </cell>
          <cell r="C98" t="str">
            <v>Direc. Dptal. de Educación Tarija</v>
          </cell>
        </row>
        <row r="99">
          <cell r="B99">
            <v>271</v>
          </cell>
          <cell r="C99" t="str">
            <v>Direc. Dptal. de Educación Santa Cruz</v>
          </cell>
        </row>
        <row r="100">
          <cell r="B100">
            <v>272</v>
          </cell>
          <cell r="C100" t="str">
            <v>Direc. Dptal. de Educación Beni</v>
          </cell>
        </row>
        <row r="101">
          <cell r="B101">
            <v>273</v>
          </cell>
          <cell r="C101" t="str">
            <v>Direc. Dptal. de Educación Pando</v>
          </cell>
        </row>
        <row r="102">
          <cell r="B102">
            <v>281</v>
          </cell>
          <cell r="C102" t="str">
            <v>Oficina Técnica Nacional de los Ríos Pilcomayo y Bermejo</v>
          </cell>
        </row>
        <row r="103">
          <cell r="B103">
            <v>283</v>
          </cell>
          <cell r="C103" t="str">
            <v>Aduana Nacional</v>
          </cell>
        </row>
        <row r="104">
          <cell r="B104">
            <v>287</v>
          </cell>
          <cell r="C104" t="str">
            <v>Fondo Nacional de Inversión Productiva y Social</v>
          </cell>
        </row>
        <row r="105">
          <cell r="B105">
            <v>288</v>
          </cell>
          <cell r="C105" t="str">
            <v>Servicio Nacional de Riego</v>
          </cell>
        </row>
        <row r="106">
          <cell r="B106">
            <v>290</v>
          </cell>
          <cell r="C106" t="str">
            <v>Servicio de Impuestos Nacionales</v>
          </cell>
        </row>
        <row r="107">
          <cell r="B107">
            <v>291</v>
          </cell>
          <cell r="C107" t="str">
            <v>Administradora Boliviana de Carreteras</v>
          </cell>
        </row>
        <row r="108">
          <cell r="B108">
            <v>292</v>
          </cell>
          <cell r="C108" t="str">
            <v>Vías Bolivia</v>
          </cell>
        </row>
        <row r="109">
          <cell r="B109">
            <v>293</v>
          </cell>
          <cell r="C109" t="str">
            <v>Fundación Cultural del Banco Central de Bolivia</v>
          </cell>
        </row>
        <row r="110">
          <cell r="B110">
            <v>294</v>
          </cell>
          <cell r="C110" t="str">
            <v>Univ. Indígena Bol. Comun. Intercultl Prod. Tupak Katari</v>
          </cell>
        </row>
        <row r="111">
          <cell r="B111">
            <v>295</v>
          </cell>
          <cell r="C111" t="str">
            <v>Univ. Indígena Bol. Comun. Intercult Prod. Casimiro Huanca</v>
          </cell>
        </row>
        <row r="112">
          <cell r="B112">
            <v>296</v>
          </cell>
          <cell r="C112" t="str">
            <v>Univ. Indígena Bol. Comun. Intercult Prod. Apiaguaiki Tupa</v>
          </cell>
        </row>
        <row r="113">
          <cell r="B113">
            <v>298</v>
          </cell>
          <cell r="C113" t="str">
            <v>Servicio Departamental de Riego - Chuquisaca</v>
          </cell>
        </row>
        <row r="114">
          <cell r="B114">
            <v>299</v>
          </cell>
          <cell r="C114" t="str">
            <v>Servicio Departamental de Riego - La Paz</v>
          </cell>
        </row>
        <row r="115">
          <cell r="B115">
            <v>300</v>
          </cell>
          <cell r="C115" t="str">
            <v>Servicio Departamental de Riego - Cochabamba</v>
          </cell>
        </row>
        <row r="116">
          <cell r="B116">
            <v>301</v>
          </cell>
          <cell r="C116" t="str">
            <v>Servicio Departamental de Riego - Oruro</v>
          </cell>
        </row>
        <row r="117">
          <cell r="B117">
            <v>302</v>
          </cell>
          <cell r="C117" t="str">
            <v>Servicio Departamental de Riego - Potosí</v>
          </cell>
        </row>
        <row r="118">
          <cell r="B118">
            <v>303</v>
          </cell>
          <cell r="C118" t="str">
            <v>Servicio Departamental de Riego - Tarija</v>
          </cell>
        </row>
        <row r="119">
          <cell r="B119">
            <v>309</v>
          </cell>
          <cell r="C119" t="str">
            <v>Autoridad de Fiscalización del Juego</v>
          </cell>
        </row>
        <row r="120">
          <cell r="B120">
            <v>310</v>
          </cell>
          <cell r="C120" t="str">
            <v>Autoridad de Regulación y Fiscalización de Telecomunicaciones y Transportes</v>
          </cell>
        </row>
        <row r="121">
          <cell r="B121">
            <v>311</v>
          </cell>
          <cell r="C121" t="str">
            <v>Autoridad de Fisc y Ctrol Soc de Agua Potable Saneam.Básico</v>
          </cell>
        </row>
        <row r="122">
          <cell r="B122">
            <v>312</v>
          </cell>
          <cell r="C122" t="str">
            <v>Autoridad de Fiscalizac. y Control Soc de Bosques y Tierras</v>
          </cell>
        </row>
        <row r="123">
          <cell r="B123">
            <v>313</v>
          </cell>
          <cell r="C123" t="str">
            <v>Autoridad de Fiscalización y Control de Pensiones y Seguros - APS</v>
          </cell>
        </row>
        <row r="124">
          <cell r="B124">
            <v>314</v>
          </cell>
          <cell r="C124" t="str">
            <v>Autoridad de Fiscalización y Control Social de Electricidad</v>
          </cell>
        </row>
        <row r="125">
          <cell r="B125">
            <v>315</v>
          </cell>
          <cell r="C125" t="str">
            <v>Autoridad de Fiscalización de Empresas</v>
          </cell>
        </row>
        <row r="126">
          <cell r="B126">
            <v>324</v>
          </cell>
          <cell r="C126" t="str">
            <v>Escuela Boliviana Intercultural de Música</v>
          </cell>
        </row>
        <row r="127">
          <cell r="B127">
            <v>340</v>
          </cell>
          <cell r="C127" t="str">
            <v>Servicio General de Identificación Personal</v>
          </cell>
        </row>
        <row r="128">
          <cell r="B128">
            <v>342</v>
          </cell>
          <cell r="C128" t="str">
            <v>Agencia Estatal de Vivienda</v>
          </cell>
        </row>
        <row r="129">
          <cell r="B129">
            <v>343</v>
          </cell>
          <cell r="C129" t="str">
            <v>Escuela de Jueces del Estado</v>
          </cell>
        </row>
        <row r="130">
          <cell r="B130">
            <v>344</v>
          </cell>
          <cell r="C130" t="str">
            <v>Instituto Plurinacional de Estudio de Lenguas y Culturas</v>
          </cell>
        </row>
        <row r="131">
          <cell r="B131">
            <v>345</v>
          </cell>
          <cell r="C131" t="str">
            <v>Mutual de Servicios al Policía</v>
          </cell>
        </row>
        <row r="132">
          <cell r="B132">
            <v>346</v>
          </cell>
          <cell r="C132" t="str">
            <v>Unidad de Investigaciones Financieras</v>
          </cell>
        </row>
        <row r="133">
          <cell r="B133">
            <v>347</v>
          </cell>
          <cell r="C133" t="str">
            <v>Autoridad de Fiscalización y Control de Cooperativas</v>
          </cell>
        </row>
        <row r="134">
          <cell r="B134">
            <v>348</v>
          </cell>
          <cell r="C134" t="str">
            <v>Autoridad Plurinacional de la Madre Tierra</v>
          </cell>
        </row>
        <row r="135">
          <cell r="B135">
            <v>349</v>
          </cell>
          <cell r="C135" t="str">
            <v>Centro de Inv.Arqueológicas,Antropológicas y Adm.de Tiwanaku</v>
          </cell>
        </row>
        <row r="136">
          <cell r="B136">
            <v>371</v>
          </cell>
          <cell r="C136" t="str">
            <v>Centro Internacional de la Quinua</v>
          </cell>
        </row>
        <row r="137">
          <cell r="B137">
            <v>372</v>
          </cell>
          <cell r="C137" t="str">
            <v>Unidad de Liquidación del Fondo de Desarrollo para los Pueblos Indígenas, Originarios y Comunidades Campesinas</v>
          </cell>
        </row>
        <row r="138">
          <cell r="B138">
            <v>373</v>
          </cell>
          <cell r="C138" t="str">
            <v>Fondo de Desarrollo Indigena</v>
          </cell>
        </row>
        <row r="139">
          <cell r="B139">
            <v>374</v>
          </cell>
          <cell r="C139" t="str">
            <v>Agencia de Gobierno Electrónico y Tecnologías de Información y Comunicación</v>
          </cell>
        </row>
        <row r="140">
          <cell r="B140">
            <v>375</v>
          </cell>
          <cell r="C140" t="str">
            <v>Comité Organizador de los XI Juegos Suramericanos Cochabamba 2018</v>
          </cell>
        </row>
        <row r="141">
          <cell r="B141">
            <v>376</v>
          </cell>
          <cell r="C141" t="str">
            <v>Agencia Boliviana de Energía Nuclear</v>
          </cell>
        </row>
        <row r="142">
          <cell r="B142">
            <v>377</v>
          </cell>
          <cell r="C142" t="str">
            <v>Dir. Estrg. de Defensa de los Manantiales del Silala y todos los Rec. Hídricos en frontera con la Rep.de Chile</v>
          </cell>
        </row>
        <row r="143">
          <cell r="B143">
            <v>378</v>
          </cell>
          <cell r="C143" t="str">
            <v>Servicio Nacional Textil</v>
          </cell>
        </row>
        <row r="144">
          <cell r="B144">
            <v>411</v>
          </cell>
          <cell r="C144" t="str">
            <v>Corporación del Seguro Social Militar</v>
          </cell>
        </row>
        <row r="145">
          <cell r="B145">
            <v>417</v>
          </cell>
          <cell r="C145" t="str">
            <v>Caja Nacional de Salud</v>
          </cell>
        </row>
        <row r="146">
          <cell r="B146">
            <v>418</v>
          </cell>
          <cell r="C146" t="str">
            <v>Caja Petrolera de Salud</v>
          </cell>
        </row>
        <row r="147">
          <cell r="B147">
            <v>422</v>
          </cell>
          <cell r="C147" t="str">
            <v>Caja Bancaria Estatal de Salud</v>
          </cell>
        </row>
        <row r="148">
          <cell r="B148">
            <v>423</v>
          </cell>
          <cell r="C148" t="str">
            <v>Caja de Salud del Servicio Nal. de Caminos y Ramas Anexas</v>
          </cell>
        </row>
        <row r="149">
          <cell r="B149">
            <v>424</v>
          </cell>
          <cell r="C149" t="str">
            <v>Caja de Salud CORDES</v>
          </cell>
        </row>
        <row r="150">
          <cell r="B150">
            <v>425</v>
          </cell>
          <cell r="C150" t="str">
            <v>Seguro Social Universitario de Cochabamba</v>
          </cell>
        </row>
        <row r="151">
          <cell r="B151">
            <v>426</v>
          </cell>
          <cell r="C151" t="str">
            <v>Seguro Social Universitario de Oruro</v>
          </cell>
        </row>
        <row r="152">
          <cell r="B152">
            <v>427</v>
          </cell>
          <cell r="C152" t="str">
            <v>Seguro Social Universitario de Santa Cruz</v>
          </cell>
        </row>
        <row r="153">
          <cell r="B153">
            <v>428</v>
          </cell>
          <cell r="C153" t="str">
            <v>Seguro Social Universitario de Sucre</v>
          </cell>
        </row>
        <row r="154">
          <cell r="B154">
            <v>429</v>
          </cell>
          <cell r="C154" t="str">
            <v>Seguro Social Universitario de La Paz</v>
          </cell>
        </row>
        <row r="155">
          <cell r="B155">
            <v>432</v>
          </cell>
          <cell r="C155" t="str">
            <v>Seguro Social Universitario de Tarija</v>
          </cell>
        </row>
        <row r="156">
          <cell r="B156">
            <v>433</v>
          </cell>
          <cell r="C156" t="str">
            <v>Seguro Social Universitario de Potosí</v>
          </cell>
        </row>
        <row r="157">
          <cell r="B157">
            <v>434</v>
          </cell>
          <cell r="C157" t="str">
            <v>Seguro Social Universitario de Beni</v>
          </cell>
        </row>
        <row r="158">
          <cell r="B158">
            <v>435</v>
          </cell>
          <cell r="C158" t="str">
            <v>Seguro Integral de Salud</v>
          </cell>
        </row>
        <row r="159">
          <cell r="B159">
            <v>512</v>
          </cell>
          <cell r="C159" t="str">
            <v>Adm.de Aeropuertos y Servicios Auxiliares a la Naveg. Aérea</v>
          </cell>
        </row>
        <row r="160">
          <cell r="B160">
            <v>513</v>
          </cell>
          <cell r="C160" t="str">
            <v>Yacimientos Petrolíferos Fiscales Bolivianos</v>
          </cell>
        </row>
        <row r="161">
          <cell r="B161">
            <v>514</v>
          </cell>
          <cell r="C161" t="str">
            <v>Empresa Nacional de Electricidad</v>
          </cell>
        </row>
        <row r="162">
          <cell r="B162">
            <v>517</v>
          </cell>
          <cell r="C162" t="str">
            <v>Corporación Minera de Bolivia</v>
          </cell>
        </row>
        <row r="163">
          <cell r="B163">
            <v>520</v>
          </cell>
          <cell r="C163" t="str">
            <v>Empresa Metalúrgica VINTO - Nacionalizada</v>
          </cell>
        </row>
        <row r="164">
          <cell r="B164">
            <v>522</v>
          </cell>
          <cell r="C164" t="str">
            <v>Empresa Nacional de Ferrocarriles - Residual</v>
          </cell>
        </row>
        <row r="165">
          <cell r="B165">
            <v>523</v>
          </cell>
          <cell r="C165" t="str">
            <v>Empresa de Correos de Bolivia</v>
          </cell>
        </row>
        <row r="166">
          <cell r="B166">
            <v>525</v>
          </cell>
          <cell r="C166" t="str">
            <v>Transportes Aéreos Bolivianos</v>
          </cell>
        </row>
        <row r="167">
          <cell r="B167">
            <v>526</v>
          </cell>
          <cell r="C167" t="str">
            <v>Bolivia TV</v>
          </cell>
        </row>
        <row r="168">
          <cell r="B168">
            <v>548</v>
          </cell>
          <cell r="C168" t="str">
            <v>Corporación de las Fuerzas Armadas p/ el Des. Nacional</v>
          </cell>
        </row>
        <row r="169">
          <cell r="B169">
            <v>551</v>
          </cell>
          <cell r="C169" t="str">
            <v>Empresa Naviera Boliviana</v>
          </cell>
        </row>
        <row r="170">
          <cell r="B170">
            <v>572</v>
          </cell>
          <cell r="C170" t="str">
            <v>Empresa de Apoyo a la Producción de Alimentos</v>
          </cell>
        </row>
        <row r="171">
          <cell r="B171">
            <v>573</v>
          </cell>
          <cell r="C171" t="str">
            <v>Empresa Siderúrgica del Mutún</v>
          </cell>
        </row>
        <row r="172">
          <cell r="B172">
            <v>574</v>
          </cell>
          <cell r="C172" t="str">
            <v>Empresa Pública Nacional Estratégica Lácteos de Bolivia</v>
          </cell>
        </row>
        <row r="173">
          <cell r="B173">
            <v>576</v>
          </cell>
          <cell r="C173" t="str">
            <v>Empresa Pública Nacional Estratégica Cartones de Bolivia</v>
          </cell>
        </row>
        <row r="174">
          <cell r="B174">
            <v>578</v>
          </cell>
          <cell r="C174" t="str">
            <v>Boliviana de Aviación</v>
          </cell>
        </row>
        <row r="175">
          <cell r="B175">
            <v>580</v>
          </cell>
          <cell r="C175" t="str">
            <v>Depósitos Aduaneros Bolivianos</v>
          </cell>
        </row>
        <row r="176">
          <cell r="B176">
            <v>582</v>
          </cell>
          <cell r="C176" t="str">
            <v>Empresa Boliviana de Almendras y Derivados</v>
          </cell>
        </row>
        <row r="177">
          <cell r="B177">
            <v>584</v>
          </cell>
          <cell r="C177" t="str">
            <v>Empresa Boliviana de Industrializacion de Hidrocarburos</v>
          </cell>
        </row>
        <row r="178">
          <cell r="B178">
            <v>585</v>
          </cell>
          <cell r="C178" t="str">
            <v>Agencia Boliviana Espacial</v>
          </cell>
        </row>
        <row r="179">
          <cell r="B179">
            <v>586</v>
          </cell>
          <cell r="C179" t="str">
            <v>Empresa Azucarera San Buenaventura</v>
          </cell>
        </row>
        <row r="180">
          <cell r="B180">
            <v>587</v>
          </cell>
          <cell r="C180" t="str">
            <v>Empresa Estratégica Boliviana de Construcción y Conservación de Infraestructura Civil</v>
          </cell>
        </row>
        <row r="181">
          <cell r="B181">
            <v>588</v>
          </cell>
          <cell r="C181" t="str">
            <v>Empresa Pública Nacional Textil</v>
          </cell>
        </row>
        <row r="182">
          <cell r="B182">
            <v>590</v>
          </cell>
          <cell r="C182" t="str">
            <v>Empresa Pública "QUIPUS"</v>
          </cell>
        </row>
        <row r="183">
          <cell r="B183">
            <v>591</v>
          </cell>
          <cell r="C183" t="str">
            <v>Empresa Estatal de Transporte por Cable "Mi teleférico"</v>
          </cell>
        </row>
        <row r="184">
          <cell r="B184">
            <v>592</v>
          </cell>
          <cell r="C184" t="str">
            <v>Empresa Estatal "Boliviana de Turismo"</v>
          </cell>
        </row>
        <row r="185">
          <cell r="B185">
            <v>593</v>
          </cell>
          <cell r="C185" t="str">
            <v>Empresa Pública YACANA</v>
          </cell>
        </row>
        <row r="186">
          <cell r="B186">
            <v>594</v>
          </cell>
          <cell r="C186" t="str">
            <v>Administración de Servicios Portuarios - Bolivia</v>
          </cell>
        </row>
        <row r="187">
          <cell r="B187">
            <v>595</v>
          </cell>
          <cell r="C187" t="str">
            <v>Gestora Pública de la Seguridad Social de Largo Plazo</v>
          </cell>
        </row>
        <row r="188">
          <cell r="B188">
            <v>633</v>
          </cell>
          <cell r="C188" t="str">
            <v>Empresa Misicuni</v>
          </cell>
        </row>
        <row r="189">
          <cell r="B189">
            <v>634</v>
          </cell>
          <cell r="C189" t="str">
            <v>Empresa Púb. Deptal. Hotel Terminal-Terminal de Buses Oruro</v>
          </cell>
        </row>
        <row r="190">
          <cell r="B190">
            <v>650</v>
          </cell>
          <cell r="C190" t="str">
            <v>Asamblea Legislativa Plurinacional</v>
          </cell>
        </row>
        <row r="191">
          <cell r="B191">
            <v>660</v>
          </cell>
          <cell r="C191" t="str">
            <v>Órgano Judicial</v>
          </cell>
        </row>
        <row r="192">
          <cell r="B192">
            <v>661</v>
          </cell>
          <cell r="C192" t="str">
            <v>Tribunal Constitucional Plurinacional</v>
          </cell>
        </row>
        <row r="193">
          <cell r="B193">
            <v>670</v>
          </cell>
          <cell r="C193" t="str">
            <v>Órgano Electoral Plurinacional</v>
          </cell>
        </row>
        <row r="194">
          <cell r="B194">
            <v>680</v>
          </cell>
          <cell r="C194" t="str">
            <v>Contraloria General del Estado</v>
          </cell>
        </row>
        <row r="195">
          <cell r="B195">
            <v>681</v>
          </cell>
          <cell r="C195" t="str">
            <v>Ministerio Público</v>
          </cell>
        </row>
        <row r="196">
          <cell r="B196">
            <v>682</v>
          </cell>
          <cell r="C196" t="str">
            <v>Defensoria del Pueblo</v>
          </cell>
        </row>
        <row r="197">
          <cell r="B197">
            <v>683</v>
          </cell>
          <cell r="C197" t="str">
            <v>Procuraduria General del Estado</v>
          </cell>
        </row>
        <row r="198">
          <cell r="B198">
            <v>716</v>
          </cell>
          <cell r="C198" t="str">
            <v>Empresa Tarijeña del Gas</v>
          </cell>
        </row>
        <row r="199">
          <cell r="B199">
            <v>761</v>
          </cell>
          <cell r="C199" t="str">
            <v>Servicio Autónomo Municipal de Agua Potable y Alcantarillado</v>
          </cell>
        </row>
        <row r="200">
          <cell r="B200">
            <v>781</v>
          </cell>
          <cell r="C200" t="str">
            <v>Servicio Municipal de Agua Potable y Alcantarillado</v>
          </cell>
        </row>
        <row r="201">
          <cell r="B201">
            <v>802</v>
          </cell>
          <cell r="C201" t="str">
            <v>Empresa Local de Agua Potable y Alcantarillado Sucre</v>
          </cell>
        </row>
        <row r="202">
          <cell r="B202">
            <v>821</v>
          </cell>
          <cell r="C202" t="str">
            <v>Administración Autónoma para Obras Sanitarias - Potosí</v>
          </cell>
        </row>
        <row r="203">
          <cell r="B203">
            <v>831</v>
          </cell>
          <cell r="C203" t="str">
            <v>Servicio Local de Acueductos y Alcantarillado - Oruro</v>
          </cell>
        </row>
        <row r="204">
          <cell r="B204">
            <v>862</v>
          </cell>
          <cell r="C204" t="str">
            <v>Fondo Nacional de Desarrollo Regional</v>
          </cell>
        </row>
        <row r="205">
          <cell r="B205">
            <v>865</v>
          </cell>
          <cell r="C205" t="str">
            <v>Fondo de Desarrollo del Sist.Fin. y Apoyo al Sec.Productivo</v>
          </cell>
        </row>
        <row r="206">
          <cell r="B206">
            <v>867</v>
          </cell>
          <cell r="C206" t="str">
            <v>Fondo Rotatorio de Fomento Productivo Regional</v>
          </cell>
        </row>
        <row r="207">
          <cell r="B207">
            <v>901</v>
          </cell>
          <cell r="C207" t="str">
            <v>Gobierno Autónomo Departamental de Chuquisaca</v>
          </cell>
        </row>
        <row r="208">
          <cell r="B208">
            <v>902</v>
          </cell>
          <cell r="C208" t="str">
            <v>Gobierno Autónomo Departamental de La Paz</v>
          </cell>
        </row>
        <row r="209">
          <cell r="B209">
            <v>903</v>
          </cell>
          <cell r="C209" t="str">
            <v>Gobierno Autónomo Departamental de Cochabamba</v>
          </cell>
        </row>
        <row r="210">
          <cell r="B210">
            <v>904</v>
          </cell>
          <cell r="C210" t="str">
            <v>Gobierno Autónomo Departamental de Oruro</v>
          </cell>
        </row>
        <row r="211">
          <cell r="B211">
            <v>905</v>
          </cell>
          <cell r="C211" t="str">
            <v>Gobierno Autónomo Departamental de Potosí</v>
          </cell>
        </row>
        <row r="212">
          <cell r="B212">
            <v>906</v>
          </cell>
          <cell r="C212" t="str">
            <v>Gobierno Autónomo Departamental de Tarija</v>
          </cell>
        </row>
        <row r="213">
          <cell r="B213">
            <v>907</v>
          </cell>
          <cell r="C213" t="str">
            <v>Gobierno Autónomo Departamental de Santa Cruz</v>
          </cell>
        </row>
        <row r="214">
          <cell r="B214">
            <v>908</v>
          </cell>
          <cell r="C214" t="str">
            <v>Gobierno Autónomo Departamental del Beni</v>
          </cell>
        </row>
        <row r="215">
          <cell r="B215">
            <v>909</v>
          </cell>
          <cell r="C215" t="str">
            <v>Gobierno Autónomo Departamental de Pando</v>
          </cell>
        </row>
        <row r="216">
          <cell r="B216">
            <v>951</v>
          </cell>
          <cell r="C216" t="str">
            <v>Banco Central de Bolivia</v>
          </cell>
        </row>
        <row r="217">
          <cell r="B217">
            <v>1101</v>
          </cell>
          <cell r="C217" t="str">
            <v>Gobierno Autónomo Municipal de Sucre</v>
          </cell>
        </row>
        <row r="218">
          <cell r="B218">
            <v>1102</v>
          </cell>
          <cell r="C218" t="str">
            <v>Gobierno Autónomo Municipal de Yotala</v>
          </cell>
        </row>
        <row r="219">
          <cell r="B219">
            <v>1103</v>
          </cell>
          <cell r="C219" t="str">
            <v>Gobierno Autónomo Municipal de Poroma</v>
          </cell>
        </row>
        <row r="220">
          <cell r="B220">
            <v>1104</v>
          </cell>
          <cell r="C220" t="str">
            <v>Gobierno Autónomo Municipal de Villa Azurduy</v>
          </cell>
        </row>
        <row r="221">
          <cell r="B221">
            <v>1105</v>
          </cell>
          <cell r="C221" t="str">
            <v>Gobierno Autónomo Municipal de Tarvita (Villa Orías)</v>
          </cell>
        </row>
        <row r="222">
          <cell r="B222">
            <v>1106</v>
          </cell>
          <cell r="C222" t="str">
            <v>Gobierno Autónomo Municipal de Villa Zudañez (Tacopaya)</v>
          </cell>
        </row>
        <row r="223">
          <cell r="B223">
            <v>1107</v>
          </cell>
          <cell r="C223" t="str">
            <v>Gobierno Autónomo Municipal de Presto</v>
          </cell>
        </row>
        <row r="224">
          <cell r="B224">
            <v>1108</v>
          </cell>
          <cell r="C224" t="str">
            <v>Gobierno Autónomo Municipal de Villa Mojocoya</v>
          </cell>
        </row>
        <row r="225">
          <cell r="B225">
            <v>1109</v>
          </cell>
          <cell r="C225" t="str">
            <v>Gobierno Autónomo Municipal de Icla</v>
          </cell>
        </row>
        <row r="226">
          <cell r="B226">
            <v>1110</v>
          </cell>
          <cell r="C226" t="str">
            <v>Gobierno Autónomo Municipal de Padilla</v>
          </cell>
        </row>
        <row r="227">
          <cell r="B227">
            <v>1111</v>
          </cell>
          <cell r="C227" t="str">
            <v>Gobierno Autónomo Municipal de Tomina</v>
          </cell>
        </row>
        <row r="228">
          <cell r="B228">
            <v>1112</v>
          </cell>
          <cell r="C228" t="str">
            <v>Gobierno Autónomo Municipal de Sopachuy</v>
          </cell>
        </row>
        <row r="229">
          <cell r="B229">
            <v>1113</v>
          </cell>
          <cell r="C229" t="str">
            <v>Gobierno Autónomo Municipal de Villa Alcalá</v>
          </cell>
        </row>
        <row r="230">
          <cell r="B230">
            <v>1114</v>
          </cell>
          <cell r="C230" t="str">
            <v>Gobierno Autónomo Municipal de El Villar</v>
          </cell>
        </row>
        <row r="231">
          <cell r="B231">
            <v>1115</v>
          </cell>
          <cell r="C231" t="str">
            <v>Gobierno Autónomo Municipal de Monteagudo</v>
          </cell>
        </row>
        <row r="232">
          <cell r="B232">
            <v>1116</v>
          </cell>
          <cell r="C232" t="str">
            <v>Gobierno Autónomo Municipal de San Pablo de Huacareta</v>
          </cell>
        </row>
        <row r="233">
          <cell r="B233">
            <v>1117</v>
          </cell>
          <cell r="C233" t="str">
            <v>Gobierno Autónomo Municipal de Tarabuco</v>
          </cell>
        </row>
        <row r="234">
          <cell r="B234">
            <v>1118</v>
          </cell>
          <cell r="C234" t="str">
            <v>Gobierno Autónomo Municipal de Yamparáez</v>
          </cell>
        </row>
        <row r="235">
          <cell r="B235">
            <v>1119</v>
          </cell>
          <cell r="C235" t="str">
            <v>Gobierno Autónomo Municipal de Camargo</v>
          </cell>
        </row>
        <row r="236">
          <cell r="B236">
            <v>1120</v>
          </cell>
          <cell r="C236" t="str">
            <v>Gobierno Autónomo Municipal de San Lucas</v>
          </cell>
        </row>
        <row r="237">
          <cell r="B237">
            <v>1121</v>
          </cell>
          <cell r="C237" t="str">
            <v>Gobierno Autónomo Municipal de Incahuasi</v>
          </cell>
        </row>
        <row r="238">
          <cell r="B238">
            <v>1122</v>
          </cell>
          <cell r="C238" t="str">
            <v>Gobierno Autónomo Municipal de Villa Serrano</v>
          </cell>
        </row>
        <row r="239">
          <cell r="B239">
            <v>1123</v>
          </cell>
          <cell r="C239" t="str">
            <v>Gobierno Autónomo Municipal de Camataqui (Villa Abecia)</v>
          </cell>
        </row>
        <row r="240">
          <cell r="B240">
            <v>1124</v>
          </cell>
          <cell r="C240" t="str">
            <v>Gobierno Autónomo Municipal de Culpina</v>
          </cell>
        </row>
        <row r="241">
          <cell r="B241">
            <v>1125</v>
          </cell>
          <cell r="C241" t="str">
            <v>Gobierno Autónomo Municipal de Las Carreras</v>
          </cell>
        </row>
        <row r="242">
          <cell r="B242">
            <v>1126</v>
          </cell>
          <cell r="C242" t="str">
            <v>Gobierno Autónomo Municipal de Villa Vaca Guzmán</v>
          </cell>
        </row>
        <row r="243">
          <cell r="B243">
            <v>1127</v>
          </cell>
          <cell r="C243" t="str">
            <v>Gobierno Autónomo Municipal de Villa de Huacaya</v>
          </cell>
        </row>
        <row r="244">
          <cell r="B244">
            <v>1128</v>
          </cell>
          <cell r="C244" t="str">
            <v>Gobierno Autónomo Municipal de Machareti</v>
          </cell>
        </row>
        <row r="245">
          <cell r="B245">
            <v>1129</v>
          </cell>
          <cell r="C245" t="str">
            <v>Gobierno Autónomo Municipal de Villa Charcas</v>
          </cell>
        </row>
        <row r="246">
          <cell r="B246">
            <v>1201</v>
          </cell>
          <cell r="C246" t="str">
            <v>Gobierno Autónomo Municipal de La Paz</v>
          </cell>
        </row>
        <row r="247">
          <cell r="B247">
            <v>1202</v>
          </cell>
          <cell r="C247" t="str">
            <v>Gobierno Autónomo Municipal de Palca</v>
          </cell>
        </row>
        <row r="248">
          <cell r="B248">
            <v>1203</v>
          </cell>
          <cell r="C248" t="str">
            <v>Gobierno Autónomo Municipal de Mecapaca</v>
          </cell>
        </row>
        <row r="249">
          <cell r="B249">
            <v>1204</v>
          </cell>
          <cell r="C249" t="str">
            <v>Gobierno Autónomo Municipal de Achocalla</v>
          </cell>
        </row>
        <row r="250">
          <cell r="B250">
            <v>1205</v>
          </cell>
          <cell r="C250" t="str">
            <v>Gobierno Autónomo Municipal de El Alto de La Paz</v>
          </cell>
        </row>
        <row r="251">
          <cell r="B251">
            <v>1206</v>
          </cell>
          <cell r="C251" t="str">
            <v>Gobierno Autónomo Municipal de Viacha</v>
          </cell>
        </row>
        <row r="252">
          <cell r="B252">
            <v>1207</v>
          </cell>
          <cell r="C252" t="str">
            <v>Gobierno Autónomo Municipal de Guaqui</v>
          </cell>
        </row>
        <row r="253">
          <cell r="B253">
            <v>1208</v>
          </cell>
          <cell r="C253" t="str">
            <v>Gobierno Autónomo Municipal de Tiahuanacu</v>
          </cell>
        </row>
        <row r="254">
          <cell r="B254">
            <v>1209</v>
          </cell>
          <cell r="C254" t="str">
            <v>Gobierno Autónomo Municipal de Desaguadero</v>
          </cell>
        </row>
        <row r="255">
          <cell r="B255">
            <v>1210</v>
          </cell>
          <cell r="C255" t="str">
            <v>Gobierno Autónomo Municipal de Caranavi</v>
          </cell>
        </row>
        <row r="256">
          <cell r="B256">
            <v>1211</v>
          </cell>
          <cell r="C256" t="str">
            <v>Gobierno Autónomo Municipal de Sica Sica (Villa Aroma)</v>
          </cell>
        </row>
        <row r="257">
          <cell r="B257">
            <v>1212</v>
          </cell>
          <cell r="C257" t="str">
            <v>Gobierno Autónomo Municipal de Umala</v>
          </cell>
        </row>
        <row r="258">
          <cell r="B258">
            <v>1213</v>
          </cell>
          <cell r="C258" t="str">
            <v>Gobierno Autónomo Municipal de Ayo Ayo</v>
          </cell>
        </row>
        <row r="259">
          <cell r="B259">
            <v>1214</v>
          </cell>
          <cell r="C259" t="str">
            <v>Gobierno Autónomo Municipal de Calamarca</v>
          </cell>
        </row>
        <row r="260">
          <cell r="B260">
            <v>1215</v>
          </cell>
          <cell r="C260" t="str">
            <v>Gobierno Autónomo Municipal de Patacamaya</v>
          </cell>
        </row>
        <row r="261">
          <cell r="B261">
            <v>1216</v>
          </cell>
          <cell r="C261" t="str">
            <v>Gobierno Autónomo Municipal de Colquencha</v>
          </cell>
        </row>
        <row r="262">
          <cell r="B262">
            <v>1217</v>
          </cell>
          <cell r="C262" t="str">
            <v>Gobierno Autónomo Municipal de Collana</v>
          </cell>
        </row>
        <row r="263">
          <cell r="B263">
            <v>1218</v>
          </cell>
          <cell r="C263" t="str">
            <v>Gobierno Autónomo Municipal de Inquisivi</v>
          </cell>
        </row>
        <row r="264">
          <cell r="B264">
            <v>1219</v>
          </cell>
          <cell r="C264" t="str">
            <v>Gobierno Autónomo Municipal de Quime</v>
          </cell>
        </row>
        <row r="265">
          <cell r="B265">
            <v>1220</v>
          </cell>
          <cell r="C265" t="str">
            <v>Gobierno Autónomo Municipal de Cajuata</v>
          </cell>
        </row>
        <row r="266">
          <cell r="B266">
            <v>1221</v>
          </cell>
          <cell r="C266" t="str">
            <v>Gobierno Autónomo Municipal de Colquiri</v>
          </cell>
        </row>
        <row r="267">
          <cell r="B267">
            <v>1222</v>
          </cell>
          <cell r="C267" t="str">
            <v>Gobierno Autónomo Municipal de Ichoca</v>
          </cell>
        </row>
        <row r="268">
          <cell r="B268">
            <v>1223</v>
          </cell>
          <cell r="C268" t="str">
            <v>Gobierno Autónomo Municipal de Villa Libertad Licoma</v>
          </cell>
        </row>
        <row r="269">
          <cell r="B269">
            <v>1224</v>
          </cell>
          <cell r="C269" t="str">
            <v>Gobierno Autónomo Municipal de Achacachi</v>
          </cell>
        </row>
        <row r="270">
          <cell r="B270">
            <v>1225</v>
          </cell>
          <cell r="C270" t="str">
            <v>Gobierno Autónomo Municipal de Ancoraimes</v>
          </cell>
        </row>
        <row r="271">
          <cell r="B271">
            <v>1226</v>
          </cell>
          <cell r="C271" t="str">
            <v>Gobierno Autónomo Municipal de Sorata</v>
          </cell>
        </row>
        <row r="272">
          <cell r="B272">
            <v>1227</v>
          </cell>
          <cell r="C272" t="str">
            <v>Gobierno Autónomo Municipal de Guanay</v>
          </cell>
        </row>
        <row r="273">
          <cell r="B273">
            <v>1228</v>
          </cell>
          <cell r="C273" t="str">
            <v>Gobierno Autónomo Municipal de Tacacoma</v>
          </cell>
        </row>
        <row r="274">
          <cell r="B274">
            <v>1229</v>
          </cell>
          <cell r="C274" t="str">
            <v>Gobierno Autónomo Municipal de Tipuani</v>
          </cell>
        </row>
        <row r="275">
          <cell r="B275">
            <v>1230</v>
          </cell>
          <cell r="C275" t="str">
            <v>Gobierno Autónomo Municipal de Quiabaya</v>
          </cell>
        </row>
        <row r="276">
          <cell r="B276">
            <v>1231</v>
          </cell>
          <cell r="C276" t="str">
            <v>Gobierno Autónomo Municipal de Combaya</v>
          </cell>
        </row>
        <row r="277">
          <cell r="B277">
            <v>1232</v>
          </cell>
          <cell r="C277" t="str">
            <v>Gobierno Autónomo Municipal de Copacabana</v>
          </cell>
        </row>
        <row r="278">
          <cell r="B278">
            <v>1233</v>
          </cell>
          <cell r="C278" t="str">
            <v>Gobierno Autónomo Municipal de San Pedro de Tiquina</v>
          </cell>
        </row>
        <row r="279">
          <cell r="B279">
            <v>1234</v>
          </cell>
          <cell r="C279" t="str">
            <v>Gobierno Autónomo Municipal de Tito Yupanqui</v>
          </cell>
        </row>
        <row r="280">
          <cell r="B280">
            <v>1235</v>
          </cell>
          <cell r="C280" t="str">
            <v>Gobierno Autónomo Municipal de Chuma</v>
          </cell>
        </row>
        <row r="281">
          <cell r="B281">
            <v>1236</v>
          </cell>
          <cell r="C281" t="str">
            <v>Gobierno Autónomo Municipal de Ayata</v>
          </cell>
        </row>
        <row r="282">
          <cell r="B282">
            <v>1237</v>
          </cell>
          <cell r="C282" t="str">
            <v>Gobierno Autónomo Municipal de Aucapata</v>
          </cell>
        </row>
        <row r="283">
          <cell r="B283">
            <v>1238</v>
          </cell>
          <cell r="C283" t="str">
            <v>Gobierno Autónomo Municipal de Corocoro</v>
          </cell>
        </row>
        <row r="284">
          <cell r="B284">
            <v>1239</v>
          </cell>
          <cell r="C284" t="str">
            <v>Gobierno Autónomo Municipal de Caquiaviri</v>
          </cell>
        </row>
        <row r="285">
          <cell r="B285">
            <v>1240</v>
          </cell>
          <cell r="C285" t="str">
            <v>Gobierno Autónomo Municipal de Calacoto</v>
          </cell>
        </row>
        <row r="286">
          <cell r="B286">
            <v>1241</v>
          </cell>
          <cell r="C286" t="str">
            <v>Gobierno Autónomo Municipal de Comanche</v>
          </cell>
        </row>
        <row r="287">
          <cell r="B287">
            <v>1242</v>
          </cell>
          <cell r="C287" t="str">
            <v>Gobierno Autónomo Municipal de Charaña</v>
          </cell>
        </row>
        <row r="288">
          <cell r="B288">
            <v>1243</v>
          </cell>
          <cell r="C288" t="str">
            <v>Gobierno Autónomo Municipal de Waldo Ballivián</v>
          </cell>
        </row>
        <row r="289">
          <cell r="B289">
            <v>1244</v>
          </cell>
          <cell r="C289" t="str">
            <v>Gobierno Autónomo Municipal de Nazacara de Pacajes</v>
          </cell>
        </row>
        <row r="290">
          <cell r="B290">
            <v>1245</v>
          </cell>
          <cell r="C290" t="str">
            <v>Gobierno Autónomo Municipal de Santiago de Callapa</v>
          </cell>
        </row>
        <row r="291">
          <cell r="B291">
            <v>1246</v>
          </cell>
          <cell r="C291" t="str">
            <v>Gobierno Autónomo Municipal de Puerto Acosta</v>
          </cell>
        </row>
        <row r="292">
          <cell r="B292">
            <v>1247</v>
          </cell>
          <cell r="C292" t="str">
            <v>Gobierno Autónomo Municipal de Mocomoco</v>
          </cell>
        </row>
        <row r="293">
          <cell r="B293">
            <v>1248</v>
          </cell>
          <cell r="C293" t="str">
            <v>Gobierno Autónomo Municipal de Carabuco</v>
          </cell>
        </row>
        <row r="294">
          <cell r="B294">
            <v>1249</v>
          </cell>
          <cell r="C294" t="str">
            <v>Gobierno Autónomo Municipal de Apolo</v>
          </cell>
        </row>
        <row r="295">
          <cell r="B295">
            <v>1250</v>
          </cell>
          <cell r="C295" t="str">
            <v>Gobierno Autónomo Municipal de Pelechuco</v>
          </cell>
        </row>
        <row r="296">
          <cell r="B296">
            <v>1251</v>
          </cell>
          <cell r="C296" t="str">
            <v>Gobierno Autónomo Municipal de Luribay</v>
          </cell>
        </row>
        <row r="297">
          <cell r="B297">
            <v>1252</v>
          </cell>
          <cell r="C297" t="str">
            <v>Gobierno Autónomo Municipal de Sapahaqui</v>
          </cell>
        </row>
        <row r="298">
          <cell r="B298">
            <v>1253</v>
          </cell>
          <cell r="C298" t="str">
            <v>Gobierno Autónomo Municipal de Yaco</v>
          </cell>
        </row>
        <row r="299">
          <cell r="B299">
            <v>1254</v>
          </cell>
          <cell r="C299" t="str">
            <v>Gobierno Autónomo Municipal de Malla</v>
          </cell>
        </row>
        <row r="300">
          <cell r="B300">
            <v>1255</v>
          </cell>
          <cell r="C300" t="str">
            <v>Gobierno Autónomo Municipal de Cairoma</v>
          </cell>
        </row>
        <row r="301">
          <cell r="B301">
            <v>1256</v>
          </cell>
          <cell r="C301" t="str">
            <v>Gobierno Autónomo Municipal de Chulumani (Villa de la Libertad)</v>
          </cell>
        </row>
        <row r="302">
          <cell r="B302">
            <v>1257</v>
          </cell>
          <cell r="C302" t="str">
            <v>Gobierno Autónomo Municipal de Irupana (Villa de Lanza)</v>
          </cell>
        </row>
        <row r="303">
          <cell r="B303">
            <v>1258</v>
          </cell>
          <cell r="C303" t="str">
            <v>Gobierno Autónomo Municipal de Yanacachi</v>
          </cell>
        </row>
        <row r="304">
          <cell r="B304">
            <v>1259</v>
          </cell>
          <cell r="C304" t="str">
            <v>Gobierno Autónomo Municipal de Palos Blancos</v>
          </cell>
        </row>
        <row r="305">
          <cell r="B305">
            <v>1260</v>
          </cell>
          <cell r="C305" t="str">
            <v>Gobierno Autónomo Municipal de La Asunta</v>
          </cell>
        </row>
        <row r="306">
          <cell r="B306">
            <v>1261</v>
          </cell>
          <cell r="C306" t="str">
            <v>Gobierno Autónomo Municipal de Pucarani</v>
          </cell>
        </row>
        <row r="307">
          <cell r="B307">
            <v>1262</v>
          </cell>
          <cell r="C307" t="str">
            <v>Gobierno Autónomo Municipal de Laja</v>
          </cell>
        </row>
        <row r="308">
          <cell r="B308">
            <v>1263</v>
          </cell>
          <cell r="C308" t="str">
            <v>Gobierno Autónomo Municipal de Batallas</v>
          </cell>
        </row>
        <row r="309">
          <cell r="B309">
            <v>1264</v>
          </cell>
          <cell r="C309" t="str">
            <v>Gobierno Autónomo Municipal de Puerto Pérez</v>
          </cell>
        </row>
        <row r="310">
          <cell r="B310">
            <v>1265</v>
          </cell>
          <cell r="C310" t="str">
            <v>Gobierno Autónomo Municipal de Coroico</v>
          </cell>
        </row>
        <row r="311">
          <cell r="B311">
            <v>1266</v>
          </cell>
          <cell r="C311" t="str">
            <v>Gobierno Autónomo Municipal de Coripata</v>
          </cell>
        </row>
        <row r="312">
          <cell r="B312">
            <v>1267</v>
          </cell>
          <cell r="C312" t="str">
            <v>Gobierno Autónomo Municipal de Ixiamas</v>
          </cell>
        </row>
        <row r="313">
          <cell r="B313">
            <v>1268</v>
          </cell>
          <cell r="C313" t="str">
            <v>Gobierno Autónomo Municipal de San Buenaventura</v>
          </cell>
        </row>
        <row r="314">
          <cell r="B314">
            <v>1269</v>
          </cell>
          <cell r="C314" t="str">
            <v>Gobierno Autónomo Municipal de General Juan José Pérez (Charazani)</v>
          </cell>
        </row>
        <row r="315">
          <cell r="B315">
            <v>1270</v>
          </cell>
          <cell r="C315" t="str">
            <v>Gobierno Autónomo Municipal de Curva</v>
          </cell>
        </row>
        <row r="316">
          <cell r="B316">
            <v>1271</v>
          </cell>
          <cell r="C316" t="str">
            <v>Gobierno Autónomo Municipal de San Pedro de Curahuara</v>
          </cell>
        </row>
        <row r="317">
          <cell r="B317">
            <v>1272</v>
          </cell>
          <cell r="C317" t="str">
            <v>Gobierno Autónomo Municipal de Papel Pampa</v>
          </cell>
        </row>
        <row r="318">
          <cell r="B318">
            <v>1273</v>
          </cell>
          <cell r="C318" t="str">
            <v>Gobierno Autónomo Municipal de Chacarilla</v>
          </cell>
        </row>
        <row r="319">
          <cell r="B319">
            <v>1274</v>
          </cell>
          <cell r="C319" t="str">
            <v>Gobierno Autónomo Municipal de Santiago de Machaca</v>
          </cell>
        </row>
        <row r="320">
          <cell r="B320">
            <v>1275</v>
          </cell>
          <cell r="C320" t="str">
            <v>Gobierno Autónomo Municipal de Catacora</v>
          </cell>
        </row>
        <row r="321">
          <cell r="B321">
            <v>1276</v>
          </cell>
          <cell r="C321" t="str">
            <v>Gobierno Autónomo Municipal de Mapiri</v>
          </cell>
        </row>
        <row r="322">
          <cell r="B322">
            <v>1277</v>
          </cell>
          <cell r="C322" t="str">
            <v>Gobierno Autónomo Municipal de Teoponte</v>
          </cell>
        </row>
        <row r="323">
          <cell r="B323">
            <v>1278</v>
          </cell>
          <cell r="C323" t="str">
            <v>Gobierno Autónomo Municipal de San Andrés de Machaca</v>
          </cell>
        </row>
        <row r="324">
          <cell r="B324">
            <v>1279</v>
          </cell>
          <cell r="C324" t="str">
            <v>Gobierno Autónomo Municipal de Jesús de Machaca</v>
          </cell>
        </row>
        <row r="325">
          <cell r="B325">
            <v>1280</v>
          </cell>
          <cell r="C325" t="str">
            <v>Gobierno Autónomo Municipal de Taraco</v>
          </cell>
        </row>
        <row r="326">
          <cell r="B326">
            <v>1281</v>
          </cell>
          <cell r="C326" t="str">
            <v>Gobierno Autónomo Municipal de Huarina</v>
          </cell>
        </row>
        <row r="327">
          <cell r="B327">
            <v>1282</v>
          </cell>
          <cell r="C327" t="str">
            <v>Gobierno Autónomo Municipal de Santiago de Huata</v>
          </cell>
        </row>
        <row r="328">
          <cell r="B328">
            <v>1283</v>
          </cell>
          <cell r="C328" t="str">
            <v>Gobierno Autónomo Municipal de Escoma</v>
          </cell>
        </row>
        <row r="329">
          <cell r="B329">
            <v>1284</v>
          </cell>
          <cell r="C329" t="str">
            <v>Gobierno Autónomo Municipal de Humanata</v>
          </cell>
        </row>
        <row r="330">
          <cell r="B330">
            <v>1285</v>
          </cell>
          <cell r="C330" t="str">
            <v>Gobierno Autónomo Municipal de Alto Beni</v>
          </cell>
        </row>
        <row r="331">
          <cell r="B331">
            <v>1286</v>
          </cell>
          <cell r="C331" t="str">
            <v>Gobierno Autónomo Municipal de Huatajata</v>
          </cell>
        </row>
        <row r="332">
          <cell r="B332">
            <v>1287</v>
          </cell>
          <cell r="C332" t="str">
            <v>Gobierno Autónomo Municipal de Chua Cocani</v>
          </cell>
        </row>
        <row r="333">
          <cell r="B333">
            <v>1301</v>
          </cell>
          <cell r="C333" t="str">
            <v>Gobierno Autónomo Municipal de Cochabamba</v>
          </cell>
        </row>
        <row r="334">
          <cell r="B334">
            <v>1302</v>
          </cell>
          <cell r="C334" t="str">
            <v>Gobierno Autónomo Municipal de Quillacollo</v>
          </cell>
        </row>
        <row r="335">
          <cell r="B335">
            <v>1303</v>
          </cell>
          <cell r="C335" t="str">
            <v>Gobierno Autónomo Municipal de Sipe Sipe</v>
          </cell>
        </row>
        <row r="336">
          <cell r="B336">
            <v>1304</v>
          </cell>
          <cell r="C336" t="str">
            <v>Gobierno Autónomo Municipal de Tiquipaya</v>
          </cell>
        </row>
        <row r="337">
          <cell r="B337">
            <v>1305</v>
          </cell>
          <cell r="C337" t="str">
            <v>Gobierno Autónomo Municipal de Vinto</v>
          </cell>
        </row>
        <row r="338">
          <cell r="B338">
            <v>1306</v>
          </cell>
          <cell r="C338" t="str">
            <v>Gobierno Autónomo Municipal de Colcapirhua</v>
          </cell>
        </row>
        <row r="339">
          <cell r="B339">
            <v>1307</v>
          </cell>
          <cell r="C339" t="str">
            <v>Gobierno Autónomo Municipal de Aiquile</v>
          </cell>
        </row>
        <row r="340">
          <cell r="B340">
            <v>1308</v>
          </cell>
          <cell r="C340" t="str">
            <v>Gobierno Autónomo Municipal de Pasorapa</v>
          </cell>
        </row>
        <row r="341">
          <cell r="B341">
            <v>1309</v>
          </cell>
          <cell r="C341" t="str">
            <v>Gobierno Autónomo Municipal de Omereque</v>
          </cell>
        </row>
        <row r="342">
          <cell r="B342">
            <v>1310</v>
          </cell>
          <cell r="C342" t="str">
            <v>Gobierno Autónomo Municipal de Independencia</v>
          </cell>
        </row>
        <row r="343">
          <cell r="B343">
            <v>1311</v>
          </cell>
          <cell r="C343" t="str">
            <v>Gobierno Autónomo Municipal de Morochata</v>
          </cell>
        </row>
        <row r="344">
          <cell r="B344">
            <v>1312</v>
          </cell>
          <cell r="C344" t="str">
            <v>Gobierno Autónomo Municipal de Sacaba</v>
          </cell>
        </row>
        <row r="345">
          <cell r="B345">
            <v>1313</v>
          </cell>
          <cell r="C345" t="str">
            <v>Gobierno Autónomo Municipal de Colomi</v>
          </cell>
        </row>
        <row r="346">
          <cell r="B346">
            <v>1314</v>
          </cell>
          <cell r="C346" t="str">
            <v>Gobierno Autónomo Municipal de Villa Tunari</v>
          </cell>
        </row>
        <row r="347">
          <cell r="B347">
            <v>1315</v>
          </cell>
          <cell r="C347" t="str">
            <v>Gobierno Autónomo Municipal de Punata</v>
          </cell>
        </row>
        <row r="348">
          <cell r="B348">
            <v>1316</v>
          </cell>
          <cell r="C348" t="str">
            <v>Gobierno Autónomo Municipal de Villa Rivero</v>
          </cell>
        </row>
        <row r="349">
          <cell r="B349">
            <v>1317</v>
          </cell>
          <cell r="C349" t="str">
            <v>Gobierno Autónomo Municipal de San Benito (Villa José Quintín Mendoza)</v>
          </cell>
        </row>
        <row r="350">
          <cell r="B350">
            <v>1318</v>
          </cell>
          <cell r="C350" t="str">
            <v>Gobierno Autónomo Municipal de Tacachi</v>
          </cell>
        </row>
        <row r="351">
          <cell r="B351">
            <v>1319</v>
          </cell>
          <cell r="C351" t="str">
            <v>Gobierno Autónomo Municipal Villa Gualberto Villarroel</v>
          </cell>
        </row>
        <row r="352">
          <cell r="B352">
            <v>1320</v>
          </cell>
          <cell r="C352" t="str">
            <v>Gobierno Autónomo Municipal de Tarata</v>
          </cell>
        </row>
        <row r="353">
          <cell r="B353">
            <v>1321</v>
          </cell>
          <cell r="C353" t="str">
            <v>Gobierno Autónomo Municipal de Anzaldo</v>
          </cell>
        </row>
        <row r="354">
          <cell r="B354">
            <v>1322</v>
          </cell>
          <cell r="C354" t="str">
            <v>Gobierno Autónomo Municipal de Arbieto</v>
          </cell>
        </row>
        <row r="355">
          <cell r="B355">
            <v>1323</v>
          </cell>
          <cell r="C355" t="str">
            <v>Gobierno Autónomo Municipal de Sacabamba</v>
          </cell>
        </row>
        <row r="356">
          <cell r="B356">
            <v>1324</v>
          </cell>
          <cell r="C356" t="str">
            <v>Gobierno Autónomo Municipal de Cliza</v>
          </cell>
        </row>
        <row r="357">
          <cell r="B357">
            <v>1325</v>
          </cell>
          <cell r="C357" t="str">
            <v>Gobierno Autónomo Municipal de Toco</v>
          </cell>
        </row>
        <row r="358">
          <cell r="B358">
            <v>1326</v>
          </cell>
          <cell r="C358" t="str">
            <v>Gobierno Autónomo Municipal de Tolata</v>
          </cell>
        </row>
        <row r="359">
          <cell r="B359">
            <v>1327</v>
          </cell>
          <cell r="C359" t="str">
            <v>Gobierno Autónomo Municipal de Capinota</v>
          </cell>
        </row>
        <row r="360">
          <cell r="B360">
            <v>1328</v>
          </cell>
          <cell r="C360" t="str">
            <v>Gobierno Autónomo Municipal de Santivañez</v>
          </cell>
        </row>
        <row r="361">
          <cell r="B361">
            <v>1329</v>
          </cell>
          <cell r="C361" t="str">
            <v>Gobierno Autónomo Municipal de Sicaya</v>
          </cell>
        </row>
        <row r="362">
          <cell r="B362">
            <v>1330</v>
          </cell>
          <cell r="C362" t="str">
            <v>Gobierno Autónomo Municipal de Tapacari</v>
          </cell>
        </row>
        <row r="363">
          <cell r="B363">
            <v>1331</v>
          </cell>
          <cell r="C363" t="str">
            <v>Gobierno Autónomo Municipal de Totora</v>
          </cell>
        </row>
        <row r="364">
          <cell r="B364">
            <v>1332</v>
          </cell>
          <cell r="C364" t="str">
            <v>Gobierno Autónomo Municipal de Pojo</v>
          </cell>
        </row>
        <row r="365">
          <cell r="B365">
            <v>1333</v>
          </cell>
          <cell r="C365" t="str">
            <v>Gobierno Autónomo Municipal de Pocona</v>
          </cell>
        </row>
        <row r="366">
          <cell r="B366">
            <v>1334</v>
          </cell>
          <cell r="C366" t="str">
            <v>Gobierno Autónomo Municipal de Chimoré</v>
          </cell>
        </row>
        <row r="367">
          <cell r="B367">
            <v>1335</v>
          </cell>
          <cell r="C367" t="str">
            <v>Gobierno Autónomo Municipal de Puerto Villarroel</v>
          </cell>
        </row>
        <row r="368">
          <cell r="B368">
            <v>1336</v>
          </cell>
          <cell r="C368" t="str">
            <v>Gobierno Autónomo Municipal de Arani</v>
          </cell>
        </row>
        <row r="369">
          <cell r="B369">
            <v>1337</v>
          </cell>
          <cell r="C369" t="str">
            <v>Gobierno Autónomo Municipal de Vacas</v>
          </cell>
        </row>
        <row r="370">
          <cell r="B370">
            <v>1338</v>
          </cell>
          <cell r="C370" t="str">
            <v>Gobierno Autónomo Municipal de Arque</v>
          </cell>
        </row>
        <row r="371">
          <cell r="B371">
            <v>1339</v>
          </cell>
          <cell r="C371" t="str">
            <v>Gobierno Autónomo Municipal de Tacopaya</v>
          </cell>
        </row>
        <row r="372">
          <cell r="B372">
            <v>1340</v>
          </cell>
          <cell r="C372" t="str">
            <v>Gobierno Autónomo Municipal de Bolivar</v>
          </cell>
        </row>
        <row r="373">
          <cell r="B373">
            <v>1341</v>
          </cell>
          <cell r="C373" t="str">
            <v>Gobierno Autónomo Municipal de Tiraque</v>
          </cell>
        </row>
        <row r="374">
          <cell r="B374">
            <v>1342</v>
          </cell>
          <cell r="C374" t="str">
            <v>Gobierno Autónomo Municipal de Mizque</v>
          </cell>
        </row>
        <row r="375">
          <cell r="B375">
            <v>1343</v>
          </cell>
          <cell r="C375" t="str">
            <v>Gobierno Autónomo Municipal de Vila Vila</v>
          </cell>
        </row>
        <row r="376">
          <cell r="B376">
            <v>1344</v>
          </cell>
          <cell r="C376" t="str">
            <v>Gobierno Autónomo Municipal de Alalay</v>
          </cell>
        </row>
        <row r="377">
          <cell r="B377">
            <v>1345</v>
          </cell>
          <cell r="C377" t="str">
            <v>Gobierno Autónomo Municipal de Entre Rios</v>
          </cell>
        </row>
        <row r="378">
          <cell r="B378">
            <v>1346</v>
          </cell>
          <cell r="C378" t="str">
            <v>Gobierno Autónomo Municipal de Cocapata</v>
          </cell>
        </row>
        <row r="379">
          <cell r="B379">
            <v>1347</v>
          </cell>
          <cell r="C379" t="str">
            <v>Gobierno Autónomo Municipal de Shinahota</v>
          </cell>
        </row>
        <row r="380">
          <cell r="B380">
            <v>1401</v>
          </cell>
          <cell r="C380" t="str">
            <v>Gobierno Autónomo Municipal de Oruro</v>
          </cell>
        </row>
        <row r="381">
          <cell r="B381">
            <v>1402</v>
          </cell>
          <cell r="C381" t="str">
            <v>Gobierno Autónomo Municipal de Caracollo</v>
          </cell>
        </row>
        <row r="382">
          <cell r="B382">
            <v>1403</v>
          </cell>
          <cell r="C382" t="str">
            <v>Gobierno Autónomo Municipal de El Choro</v>
          </cell>
        </row>
        <row r="383">
          <cell r="B383">
            <v>1404</v>
          </cell>
          <cell r="C383" t="str">
            <v>Gobierno Autónomo Municipal de Challapata</v>
          </cell>
        </row>
        <row r="384">
          <cell r="B384">
            <v>1405</v>
          </cell>
          <cell r="C384" t="str">
            <v>Gobierno Autónomo Municipal de Santuario de Quillacas</v>
          </cell>
        </row>
        <row r="385">
          <cell r="B385">
            <v>1406</v>
          </cell>
          <cell r="C385" t="str">
            <v>Gobierno Autónomo Municipal de Huanuni</v>
          </cell>
        </row>
        <row r="386">
          <cell r="B386">
            <v>1407</v>
          </cell>
          <cell r="C386" t="str">
            <v>Gobierno Autónomo Municipal de Machacamarca</v>
          </cell>
        </row>
        <row r="387">
          <cell r="B387">
            <v>1408</v>
          </cell>
          <cell r="C387" t="str">
            <v>Gobierno Autónomo Municipal de Poopó (Villa Poopó)</v>
          </cell>
        </row>
        <row r="388">
          <cell r="B388">
            <v>1409</v>
          </cell>
          <cell r="C388" t="str">
            <v>Gobierno Autónomo Municipal de Pazña</v>
          </cell>
        </row>
        <row r="389">
          <cell r="B389">
            <v>1410</v>
          </cell>
          <cell r="C389" t="str">
            <v>Gobierno Autónomo Municipal de Antequera</v>
          </cell>
        </row>
        <row r="390">
          <cell r="B390">
            <v>1411</v>
          </cell>
          <cell r="C390" t="str">
            <v>Gobierno Autónomo Municipal de Eucaliptus</v>
          </cell>
        </row>
        <row r="391">
          <cell r="B391">
            <v>1412</v>
          </cell>
          <cell r="C391" t="str">
            <v>Gobierno Autónomo Municipal de Santiago de Huari</v>
          </cell>
        </row>
        <row r="392">
          <cell r="B392">
            <v>1413</v>
          </cell>
          <cell r="C392" t="str">
            <v>Gobierno Autónomo Municipal de Totora</v>
          </cell>
        </row>
        <row r="393">
          <cell r="B393">
            <v>1414</v>
          </cell>
          <cell r="C393" t="str">
            <v>Gobierno Autónomo Municipal de Corque</v>
          </cell>
        </row>
        <row r="394">
          <cell r="B394">
            <v>1415</v>
          </cell>
          <cell r="C394" t="str">
            <v>Gobierno Autónomo Municipal de Choquecota</v>
          </cell>
        </row>
        <row r="395">
          <cell r="B395">
            <v>1416</v>
          </cell>
          <cell r="C395" t="str">
            <v>Gobierno Autónomo Municipal de Curahuara de Carangas</v>
          </cell>
        </row>
        <row r="396">
          <cell r="B396">
            <v>1417</v>
          </cell>
          <cell r="C396" t="str">
            <v>Gobierno Autónomo Municipal de Turco</v>
          </cell>
        </row>
        <row r="397">
          <cell r="B397">
            <v>1418</v>
          </cell>
          <cell r="C397" t="str">
            <v>Gobierno Autónomo Municipal de Huachacalla</v>
          </cell>
        </row>
        <row r="398">
          <cell r="B398">
            <v>1419</v>
          </cell>
          <cell r="C398" t="str">
            <v>Gobierno Autónomo Municipal de Escara</v>
          </cell>
        </row>
        <row r="399">
          <cell r="B399">
            <v>1420</v>
          </cell>
          <cell r="C399" t="str">
            <v>Gobierno Autónomo Municipal de Cruz de Machacamarca</v>
          </cell>
        </row>
        <row r="400">
          <cell r="B400">
            <v>1421</v>
          </cell>
          <cell r="C400" t="str">
            <v>Gobierno Autónomo Municipal de Yunguyo de Litoral</v>
          </cell>
        </row>
        <row r="401">
          <cell r="B401">
            <v>1422</v>
          </cell>
          <cell r="C401" t="str">
            <v>Gobierno Autónomo Municipal de Esmeralda</v>
          </cell>
        </row>
        <row r="402">
          <cell r="B402">
            <v>1423</v>
          </cell>
          <cell r="C402" t="str">
            <v>Gobierno Autónomo Municipal de Toledo</v>
          </cell>
        </row>
        <row r="403">
          <cell r="B403">
            <v>1424</v>
          </cell>
          <cell r="C403" t="str">
            <v>Gobierno Autónomo Municipal de Andamarca (Santiago de Andamarca)</v>
          </cell>
        </row>
        <row r="404">
          <cell r="B404">
            <v>1425</v>
          </cell>
          <cell r="C404" t="str">
            <v>Gobierno Autónomo Municipal de Belén de Andamarca</v>
          </cell>
        </row>
        <row r="405">
          <cell r="B405">
            <v>1426</v>
          </cell>
          <cell r="C405" t="str">
            <v>Gobierno Autónomo Municipal de Salinas de G. Mendoza</v>
          </cell>
        </row>
        <row r="406">
          <cell r="B406">
            <v>1427</v>
          </cell>
          <cell r="C406" t="str">
            <v>Gobierno Autónomo Municipal de Pampa Aullagas</v>
          </cell>
        </row>
        <row r="407">
          <cell r="B407">
            <v>1428</v>
          </cell>
          <cell r="C407" t="str">
            <v>Gobierno Autónomo Municipal de La Rivera</v>
          </cell>
        </row>
        <row r="408">
          <cell r="B408">
            <v>1429</v>
          </cell>
          <cell r="C408" t="str">
            <v>Gobierno Autónomo Municipal de Todos Santos</v>
          </cell>
        </row>
        <row r="409">
          <cell r="B409">
            <v>1430</v>
          </cell>
          <cell r="C409" t="str">
            <v>Gobierno Autónomo Municipal de Carangas</v>
          </cell>
        </row>
        <row r="410">
          <cell r="B410">
            <v>1431</v>
          </cell>
          <cell r="C410" t="str">
            <v>Gobierno Autónomo Municipal de Sabaya</v>
          </cell>
        </row>
        <row r="411">
          <cell r="B411">
            <v>1432</v>
          </cell>
          <cell r="C411" t="str">
            <v>Gobierno Autónomo Municipal de Coipasa</v>
          </cell>
        </row>
        <row r="412">
          <cell r="B412">
            <v>1433</v>
          </cell>
          <cell r="C412" t="str">
            <v>Gobierno Autónomo Municipal de Chipaya</v>
          </cell>
        </row>
        <row r="413">
          <cell r="B413">
            <v>1434</v>
          </cell>
          <cell r="C413" t="str">
            <v>Gobierno Autónomo Municipal de Huayllamarca (Santiago de Huayllamarca)</v>
          </cell>
        </row>
        <row r="414">
          <cell r="B414">
            <v>1435</v>
          </cell>
          <cell r="C414" t="str">
            <v>Gobierno Autónomo Municipal de Soracachi</v>
          </cell>
        </row>
        <row r="415">
          <cell r="B415">
            <v>1501</v>
          </cell>
          <cell r="C415" t="str">
            <v>Gobierno Autónomo Municipal de Potosí</v>
          </cell>
        </row>
        <row r="416">
          <cell r="B416">
            <v>1502</v>
          </cell>
          <cell r="C416" t="str">
            <v>Gobierno Autónomo Municipal de Tinguipaya</v>
          </cell>
        </row>
        <row r="417">
          <cell r="B417">
            <v>1503</v>
          </cell>
          <cell r="C417" t="str">
            <v>Gobierno Autónomo Municipal de Yocalla</v>
          </cell>
        </row>
        <row r="418">
          <cell r="B418">
            <v>1504</v>
          </cell>
          <cell r="C418" t="str">
            <v>Gobierno Autónomo Municipal de Urmiri</v>
          </cell>
        </row>
        <row r="419">
          <cell r="B419">
            <v>1505</v>
          </cell>
          <cell r="C419" t="str">
            <v>Gobierno Autónomo Municipal de Uncía</v>
          </cell>
        </row>
        <row r="420">
          <cell r="B420">
            <v>1506</v>
          </cell>
          <cell r="C420" t="str">
            <v>Gobierno Autónomo Municipal de Chayanta</v>
          </cell>
        </row>
        <row r="421">
          <cell r="B421">
            <v>1507</v>
          </cell>
          <cell r="C421" t="str">
            <v>Gobierno Autónomo Municipal de Llallagua</v>
          </cell>
        </row>
        <row r="422">
          <cell r="B422">
            <v>1508</v>
          </cell>
          <cell r="C422" t="str">
            <v>Gobierno Autónomo Municipal de Betanzos</v>
          </cell>
        </row>
        <row r="423">
          <cell r="B423">
            <v>1509</v>
          </cell>
          <cell r="C423" t="str">
            <v>Gobierno Autónomo Municipal de Chaqui</v>
          </cell>
        </row>
        <row r="424">
          <cell r="B424">
            <v>1510</v>
          </cell>
          <cell r="C424" t="str">
            <v>Gobierno Autónomo Municipal de Tacobamba</v>
          </cell>
        </row>
        <row r="425">
          <cell r="B425">
            <v>1511</v>
          </cell>
          <cell r="C425" t="str">
            <v>Gobierno Autónomo Municipal de Colquechaca</v>
          </cell>
        </row>
        <row r="426">
          <cell r="B426">
            <v>1512</v>
          </cell>
          <cell r="C426" t="str">
            <v>Gobierno Autónomo Municipal de Ravelo</v>
          </cell>
        </row>
        <row r="427">
          <cell r="B427">
            <v>1513</v>
          </cell>
          <cell r="C427" t="str">
            <v>Gobierno Autónomo Municipal de Pocoata</v>
          </cell>
        </row>
        <row r="428">
          <cell r="B428">
            <v>1514</v>
          </cell>
          <cell r="C428" t="str">
            <v>Gobierno Autónomo Municipal de Ocurí</v>
          </cell>
        </row>
        <row r="429">
          <cell r="B429">
            <v>1515</v>
          </cell>
          <cell r="C429" t="str">
            <v>Gobierno Autónomo Municipal de San Pedro de Buena Vista</v>
          </cell>
        </row>
        <row r="430">
          <cell r="B430">
            <v>1516</v>
          </cell>
          <cell r="C430" t="str">
            <v>Gobierno Autónomo Municipal de Toro Toro</v>
          </cell>
        </row>
        <row r="431">
          <cell r="B431">
            <v>1517</v>
          </cell>
          <cell r="C431" t="str">
            <v>Gobierno Autónomo Municipal de Cotagaita</v>
          </cell>
        </row>
        <row r="432">
          <cell r="B432">
            <v>1518</v>
          </cell>
          <cell r="C432" t="str">
            <v>Gobierno Autónomo Municipal de Vitichi</v>
          </cell>
        </row>
        <row r="433">
          <cell r="B433">
            <v>1519</v>
          </cell>
          <cell r="C433" t="str">
            <v>Gobierno Autónomo Municipal de Tupiza</v>
          </cell>
        </row>
        <row r="434">
          <cell r="B434">
            <v>1520</v>
          </cell>
          <cell r="C434" t="str">
            <v>Gobierno Autónomo Municipal de Atocha</v>
          </cell>
        </row>
        <row r="435">
          <cell r="B435">
            <v>1521</v>
          </cell>
          <cell r="C435" t="str">
            <v>Gobierno Autónomo Municipal de Colcha"K" (Villa Martín)</v>
          </cell>
        </row>
        <row r="436">
          <cell r="B436">
            <v>1522</v>
          </cell>
          <cell r="C436" t="str">
            <v>Gobierno Autónomo Municipal de San Pedro de Quemes</v>
          </cell>
        </row>
        <row r="437">
          <cell r="B437">
            <v>1523</v>
          </cell>
          <cell r="C437" t="str">
            <v>Gobierno Autónomo Municipal de San Pablo de Lípez</v>
          </cell>
        </row>
        <row r="438">
          <cell r="B438">
            <v>1524</v>
          </cell>
          <cell r="C438" t="str">
            <v>Gobierno Autónomo Municipal de Mojinete</v>
          </cell>
        </row>
        <row r="439">
          <cell r="B439">
            <v>1525</v>
          </cell>
          <cell r="C439" t="str">
            <v>Gobierno Autónomo Municipal de San Antonio de Esmoruco</v>
          </cell>
        </row>
        <row r="440">
          <cell r="B440">
            <v>1526</v>
          </cell>
          <cell r="C440" t="str">
            <v>Gobierno Autónomo Municipal de Sacaca (Villa de Sacaca)</v>
          </cell>
        </row>
        <row r="441">
          <cell r="B441">
            <v>1527</v>
          </cell>
          <cell r="C441" t="str">
            <v>Gobierno Autónomo Municipal de Caripuyo</v>
          </cell>
        </row>
        <row r="442">
          <cell r="B442">
            <v>1528</v>
          </cell>
          <cell r="C442" t="str">
            <v>Gobierno Autónomo Municipal de Puna (Villa Talavera)</v>
          </cell>
        </row>
        <row r="443">
          <cell r="B443">
            <v>1529</v>
          </cell>
          <cell r="C443" t="str">
            <v>Gobierno Autónomo Municipal de Caiza "D"</v>
          </cell>
        </row>
        <row r="444">
          <cell r="B444">
            <v>1530</v>
          </cell>
          <cell r="C444" t="str">
            <v>Gobierno Autónomo Municipal de Uyuni</v>
          </cell>
        </row>
        <row r="445">
          <cell r="B445">
            <v>1531</v>
          </cell>
          <cell r="C445" t="str">
            <v>Gobierno Autónomo Municipal de Tomave</v>
          </cell>
        </row>
        <row r="446">
          <cell r="B446">
            <v>1532</v>
          </cell>
          <cell r="C446" t="str">
            <v>Gobierno Autónomo Municipal de Porco</v>
          </cell>
        </row>
        <row r="447">
          <cell r="B447">
            <v>1533</v>
          </cell>
          <cell r="C447" t="str">
            <v>Gobierno Autónomo Municipal de Arampampa</v>
          </cell>
        </row>
        <row r="448">
          <cell r="B448">
            <v>1534</v>
          </cell>
          <cell r="C448" t="str">
            <v>Gobierno Autónomo Municipal de Acasio</v>
          </cell>
        </row>
        <row r="449">
          <cell r="B449">
            <v>1535</v>
          </cell>
          <cell r="C449" t="str">
            <v>Gobierno Autónomo Municipal de Llica</v>
          </cell>
        </row>
        <row r="450">
          <cell r="B450">
            <v>1536</v>
          </cell>
          <cell r="C450" t="str">
            <v>Gobierno Autónomo Municipal de Tahua</v>
          </cell>
        </row>
        <row r="451">
          <cell r="B451">
            <v>1537</v>
          </cell>
          <cell r="C451" t="str">
            <v>Gobierno Autónomo Municipal de Villazón</v>
          </cell>
        </row>
        <row r="452">
          <cell r="B452">
            <v>1538</v>
          </cell>
          <cell r="C452" t="str">
            <v>Gobierno Autónomo Municipal de San Agustín</v>
          </cell>
        </row>
        <row r="453">
          <cell r="B453">
            <v>1539</v>
          </cell>
          <cell r="C453" t="str">
            <v>Gobierno Autónomo Municipal de Ckochas</v>
          </cell>
        </row>
        <row r="454">
          <cell r="B454">
            <v>1540</v>
          </cell>
          <cell r="C454" t="str">
            <v>Gobierno Autónomo Municipal de Chuquihuta Ayllu Jucumani</v>
          </cell>
        </row>
        <row r="455">
          <cell r="B455">
            <v>1601</v>
          </cell>
          <cell r="C455" t="str">
            <v>Gobierno Autónomo Municipal de Tarija</v>
          </cell>
        </row>
        <row r="456">
          <cell r="B456">
            <v>1602</v>
          </cell>
          <cell r="C456" t="str">
            <v>Gobierno Autónomo Municipal de Padcaya</v>
          </cell>
        </row>
        <row r="457">
          <cell r="B457">
            <v>1603</v>
          </cell>
          <cell r="C457" t="str">
            <v>Gobierno Autónomo Municipal de Bermejo</v>
          </cell>
        </row>
        <row r="458">
          <cell r="B458">
            <v>1604</v>
          </cell>
          <cell r="C458" t="str">
            <v>Gobierno Autónomo Municipal de Yacuiba</v>
          </cell>
        </row>
        <row r="459">
          <cell r="B459">
            <v>1605</v>
          </cell>
          <cell r="C459" t="str">
            <v>Gobierno Autónomo Municipal de Caraparí</v>
          </cell>
        </row>
        <row r="460">
          <cell r="B460">
            <v>1606</v>
          </cell>
          <cell r="C460" t="str">
            <v>Gobierno Autónomo Municipal de Villamontes</v>
          </cell>
        </row>
        <row r="461">
          <cell r="B461">
            <v>1607</v>
          </cell>
          <cell r="C461" t="str">
            <v>Gobierno Autónomo Municipal de Uriondo (Concepción)</v>
          </cell>
        </row>
        <row r="462">
          <cell r="B462">
            <v>1608</v>
          </cell>
          <cell r="C462" t="str">
            <v>Gobierno Autónomo Municipal de Yunchara</v>
          </cell>
        </row>
        <row r="463">
          <cell r="B463">
            <v>1609</v>
          </cell>
          <cell r="C463" t="str">
            <v>Gobierno Autónomo Municipal de San Lorenzo</v>
          </cell>
        </row>
        <row r="464">
          <cell r="B464">
            <v>1610</v>
          </cell>
          <cell r="C464" t="str">
            <v>Gobierno Autónomo Municipal de El Puente</v>
          </cell>
        </row>
        <row r="465">
          <cell r="B465">
            <v>1611</v>
          </cell>
          <cell r="C465" t="str">
            <v>Gobierno Autónomo Municipal de Entre Ríos</v>
          </cell>
        </row>
        <row r="466">
          <cell r="B466">
            <v>1701</v>
          </cell>
          <cell r="C466" t="str">
            <v>Gobierno Autónomo Municipal de Santa Cruz de La Sierra</v>
          </cell>
        </row>
        <row r="467">
          <cell r="B467">
            <v>1702</v>
          </cell>
          <cell r="C467" t="str">
            <v>Gobierno Autónomo Municipal de Cotoca</v>
          </cell>
        </row>
        <row r="468">
          <cell r="B468">
            <v>1703</v>
          </cell>
          <cell r="C468" t="str">
            <v>Gobierno Autónomo Municipal de Porongo (Ayacucho)</v>
          </cell>
        </row>
        <row r="469">
          <cell r="B469">
            <v>1704</v>
          </cell>
          <cell r="C469" t="str">
            <v>Gobierno Autónomo Municipal de La Guardia</v>
          </cell>
        </row>
        <row r="470">
          <cell r="B470">
            <v>1705</v>
          </cell>
          <cell r="C470" t="str">
            <v>Gobierno Autónomo Municipal de El Torno</v>
          </cell>
        </row>
        <row r="471">
          <cell r="B471">
            <v>1706</v>
          </cell>
          <cell r="C471" t="str">
            <v>Gobierno Autónomo Municipal de Warnes</v>
          </cell>
        </row>
        <row r="472">
          <cell r="B472">
            <v>1707</v>
          </cell>
          <cell r="C472" t="str">
            <v>Gobierno Autónomo Municipal de San Ignacio (San Ignacio de Velasco)</v>
          </cell>
        </row>
        <row r="473">
          <cell r="B473">
            <v>1708</v>
          </cell>
          <cell r="C473" t="str">
            <v>Gobierno Autónomo Municipal de San Miguel (San Miguel de Velasco)</v>
          </cell>
        </row>
        <row r="474">
          <cell r="B474">
            <v>1709</v>
          </cell>
          <cell r="C474" t="str">
            <v>Gobierno Autónomo Municipal de San Rafael</v>
          </cell>
        </row>
        <row r="475">
          <cell r="B475">
            <v>1710</v>
          </cell>
          <cell r="C475" t="str">
            <v>Gobierno Autónomo Municipal de Buena Vista</v>
          </cell>
        </row>
        <row r="476">
          <cell r="B476">
            <v>1711</v>
          </cell>
          <cell r="C476" t="str">
            <v>Gobierno Autónomo Municipal de San Carlos</v>
          </cell>
        </row>
        <row r="477">
          <cell r="B477">
            <v>1712</v>
          </cell>
          <cell r="C477" t="str">
            <v>Gobierno Autónomo Municipal de Yapacaní</v>
          </cell>
        </row>
        <row r="478">
          <cell r="B478">
            <v>1713</v>
          </cell>
          <cell r="C478" t="str">
            <v>Gobierno Autónomo Municipal de San José</v>
          </cell>
        </row>
        <row r="479">
          <cell r="B479">
            <v>1714</v>
          </cell>
          <cell r="C479" t="str">
            <v>Gobierno Autónomo Municipal de Pailón</v>
          </cell>
        </row>
        <row r="480">
          <cell r="B480">
            <v>1715</v>
          </cell>
          <cell r="C480" t="str">
            <v>Gobierno Autónomo Municipal de Roboré</v>
          </cell>
        </row>
        <row r="481">
          <cell r="B481">
            <v>1716</v>
          </cell>
          <cell r="C481" t="str">
            <v>Gobierno Autónomo Municipal de Portachuelo</v>
          </cell>
        </row>
        <row r="482">
          <cell r="B482">
            <v>1717</v>
          </cell>
          <cell r="C482" t="str">
            <v>Gobierno Autónomo Municipal de Santa Rosa del Sara</v>
          </cell>
        </row>
        <row r="483">
          <cell r="B483">
            <v>1718</v>
          </cell>
          <cell r="C483" t="str">
            <v>Gobierno Autónomo Municipal de Lagunillas</v>
          </cell>
        </row>
        <row r="484">
          <cell r="B484">
            <v>1719</v>
          </cell>
          <cell r="C484" t="str">
            <v>Gobierno Autónomo Municipal de Charagua</v>
          </cell>
        </row>
        <row r="485">
          <cell r="B485">
            <v>1720</v>
          </cell>
          <cell r="C485" t="str">
            <v>Gobierno Autónomo Municipal de Cabezas</v>
          </cell>
        </row>
        <row r="486">
          <cell r="B486">
            <v>1721</v>
          </cell>
          <cell r="C486" t="str">
            <v>Gobierno Autónomo Municipal de Cuevo</v>
          </cell>
        </row>
        <row r="487">
          <cell r="B487">
            <v>1722</v>
          </cell>
          <cell r="C487" t="str">
            <v>Gobierno Autónomo Municipal de Gutiérrez</v>
          </cell>
        </row>
        <row r="488">
          <cell r="B488">
            <v>1723</v>
          </cell>
          <cell r="C488" t="str">
            <v>Gobierno Autónomo Municipal de Camiri</v>
          </cell>
        </row>
        <row r="489">
          <cell r="B489">
            <v>1724</v>
          </cell>
          <cell r="C489" t="str">
            <v>Gobierno Autónomo Municipal de Boyuibe</v>
          </cell>
        </row>
        <row r="490">
          <cell r="B490">
            <v>1725</v>
          </cell>
          <cell r="C490" t="str">
            <v>Gobierno Autónomo Municipal de Vallegrande</v>
          </cell>
        </row>
        <row r="491">
          <cell r="B491">
            <v>1726</v>
          </cell>
          <cell r="C491" t="str">
            <v>Gobierno Autónomo Municipal de Trigal</v>
          </cell>
        </row>
        <row r="492">
          <cell r="B492">
            <v>1727</v>
          </cell>
          <cell r="C492" t="str">
            <v>Gobierno Autónomo Municipal de Moro Moro</v>
          </cell>
        </row>
        <row r="493">
          <cell r="B493">
            <v>1728</v>
          </cell>
          <cell r="C493" t="str">
            <v>Gobierno Autónomo Municipal de Postrer Valle</v>
          </cell>
        </row>
        <row r="494">
          <cell r="B494">
            <v>1729</v>
          </cell>
          <cell r="C494" t="str">
            <v>Gobierno Autónomo Municipal de Pucara</v>
          </cell>
        </row>
        <row r="495">
          <cell r="B495">
            <v>1730</v>
          </cell>
          <cell r="C495" t="str">
            <v>Gobierno Autónomo Municipal de Samaipata</v>
          </cell>
        </row>
        <row r="496">
          <cell r="B496">
            <v>1731</v>
          </cell>
          <cell r="C496" t="str">
            <v>Gobierno Autónomo Municipal de Pampa Grande</v>
          </cell>
        </row>
        <row r="497">
          <cell r="B497">
            <v>1732</v>
          </cell>
          <cell r="C497" t="str">
            <v>Gobierno Autónomo Municipal de Mairana</v>
          </cell>
        </row>
        <row r="498">
          <cell r="B498">
            <v>1733</v>
          </cell>
          <cell r="C498" t="str">
            <v>Gobierno Autónomo Municipal de Quirusillas</v>
          </cell>
        </row>
        <row r="499">
          <cell r="B499">
            <v>1734</v>
          </cell>
          <cell r="C499" t="str">
            <v>Gobierno Autónomo Municipal de Montero</v>
          </cell>
        </row>
        <row r="500">
          <cell r="B500">
            <v>1735</v>
          </cell>
          <cell r="C500" t="str">
            <v>Gobierno Autónomo Municipal de General Agustín Saavedra</v>
          </cell>
        </row>
        <row r="501">
          <cell r="B501">
            <v>1736</v>
          </cell>
          <cell r="C501" t="str">
            <v>Gobierno Autónomo Municipal de Mineros</v>
          </cell>
        </row>
        <row r="502">
          <cell r="B502">
            <v>1737</v>
          </cell>
          <cell r="C502" t="str">
            <v>Gobierno Autónomo Municipal de Concepción</v>
          </cell>
        </row>
        <row r="503">
          <cell r="B503">
            <v>1738</v>
          </cell>
          <cell r="C503" t="str">
            <v>Gobierno Autónomo Municipal de San Javier</v>
          </cell>
        </row>
        <row r="504">
          <cell r="B504">
            <v>1739</v>
          </cell>
          <cell r="C504" t="str">
            <v>Gobierno Autónomo Municipal de San Julián</v>
          </cell>
        </row>
        <row r="505">
          <cell r="B505">
            <v>1740</v>
          </cell>
          <cell r="C505" t="str">
            <v>Gobierno Autónomo Municipal de San Matías</v>
          </cell>
        </row>
        <row r="506">
          <cell r="B506">
            <v>1741</v>
          </cell>
          <cell r="C506" t="str">
            <v>Gobierno Autónomo Municipal de Comarapa</v>
          </cell>
        </row>
        <row r="507">
          <cell r="B507">
            <v>1742</v>
          </cell>
          <cell r="C507" t="str">
            <v>Gobierno Autónomo Municipal de Saipina</v>
          </cell>
        </row>
        <row r="508">
          <cell r="B508">
            <v>1743</v>
          </cell>
          <cell r="C508" t="str">
            <v>Gobierno Autónomo Municipal de Puerto Suárez</v>
          </cell>
        </row>
        <row r="509">
          <cell r="B509">
            <v>1744</v>
          </cell>
          <cell r="C509" t="str">
            <v>Gobierno Autónomo Municipal de Puerto Quijarro</v>
          </cell>
        </row>
        <row r="510">
          <cell r="B510">
            <v>1745</v>
          </cell>
          <cell r="C510" t="str">
            <v>Gobierno Autónomo Municipal de Ascención de Guarayos</v>
          </cell>
        </row>
        <row r="511">
          <cell r="B511">
            <v>1746</v>
          </cell>
          <cell r="C511" t="str">
            <v>Gobierno Autónomo Municipal de Urubicha</v>
          </cell>
        </row>
        <row r="512">
          <cell r="B512">
            <v>1747</v>
          </cell>
          <cell r="C512" t="str">
            <v>Gobierno Autónomo Municipal de El Puente</v>
          </cell>
        </row>
        <row r="513">
          <cell r="B513">
            <v>1748</v>
          </cell>
          <cell r="C513" t="str">
            <v>Gobierno Autónomo Municipal de Okinawa Uno</v>
          </cell>
        </row>
        <row r="514">
          <cell r="B514">
            <v>1749</v>
          </cell>
          <cell r="C514" t="str">
            <v>Gobierno Autónomo Municipal de San Antonio de Lomerio</v>
          </cell>
        </row>
        <row r="515">
          <cell r="B515">
            <v>1750</v>
          </cell>
          <cell r="C515" t="str">
            <v>Gobierno Autónomo Municipal de San Ramón</v>
          </cell>
        </row>
        <row r="516">
          <cell r="B516">
            <v>1751</v>
          </cell>
          <cell r="C516" t="str">
            <v>Gobierno Autónomo Municipal de El Carmen Rivero Tórrez</v>
          </cell>
        </row>
        <row r="517">
          <cell r="B517">
            <v>1752</v>
          </cell>
          <cell r="C517" t="str">
            <v>Gobierno Autónomo Municipal de San Juan</v>
          </cell>
        </row>
        <row r="518">
          <cell r="B518">
            <v>1753</v>
          </cell>
          <cell r="C518" t="str">
            <v>Gobierno Autónomo Municipal de Fernández Alonso</v>
          </cell>
        </row>
        <row r="519">
          <cell r="B519">
            <v>1754</v>
          </cell>
          <cell r="C519" t="str">
            <v>Gobierno Autónomo Municipal de San Pedro</v>
          </cell>
        </row>
        <row r="520">
          <cell r="B520">
            <v>1755</v>
          </cell>
          <cell r="C520" t="str">
            <v>Gobierno Autónomo Municipal de Cuatro Cañadas</v>
          </cell>
        </row>
        <row r="521">
          <cell r="B521">
            <v>1756</v>
          </cell>
          <cell r="C521" t="str">
            <v>Gobierno Autónomo Municipal de Colpa Bélgica</v>
          </cell>
        </row>
        <row r="522">
          <cell r="B522">
            <v>1801</v>
          </cell>
          <cell r="C522" t="str">
            <v>Gobierno Autónomo Municipal de Trinidad</v>
          </cell>
        </row>
        <row r="523">
          <cell r="B523">
            <v>1802</v>
          </cell>
          <cell r="C523" t="str">
            <v>Gobierno Autónomo Municipal de San Javier</v>
          </cell>
        </row>
        <row r="524">
          <cell r="B524">
            <v>1803</v>
          </cell>
          <cell r="C524" t="str">
            <v>Gobierno Autónomo Municipal de Riberalta</v>
          </cell>
        </row>
        <row r="525">
          <cell r="B525">
            <v>1805</v>
          </cell>
          <cell r="C525" t="str">
            <v>Gobierno Autónomo Municipal de Puerto Guayaramerín</v>
          </cell>
        </row>
        <row r="526">
          <cell r="B526">
            <v>1806</v>
          </cell>
          <cell r="C526" t="str">
            <v>Gobierno Autónomo Municipal de Reyes</v>
          </cell>
        </row>
        <row r="527">
          <cell r="B527">
            <v>1807</v>
          </cell>
          <cell r="C527" t="str">
            <v>Gobierno Autónomo Municipal de Puerto Rurrenabaque</v>
          </cell>
        </row>
        <row r="528">
          <cell r="B528">
            <v>1808</v>
          </cell>
          <cell r="C528" t="str">
            <v>Gobierno Autónomo Municipal de San Borja</v>
          </cell>
        </row>
        <row r="529">
          <cell r="B529">
            <v>1809</v>
          </cell>
          <cell r="C529" t="str">
            <v>Gobierno Autónomo Municipal de Santa Rosa</v>
          </cell>
        </row>
        <row r="530">
          <cell r="B530">
            <v>1810</v>
          </cell>
          <cell r="C530" t="str">
            <v>Gobierno Autónomo Municipal de Santa Ana</v>
          </cell>
        </row>
        <row r="531">
          <cell r="B531">
            <v>1811</v>
          </cell>
          <cell r="C531" t="str">
            <v>Gobierno Autónomo Municipal de San Ignacio</v>
          </cell>
        </row>
        <row r="532">
          <cell r="B532">
            <v>1812</v>
          </cell>
          <cell r="C532" t="str">
            <v>Gobierno Autónomo Municipal de Loreto</v>
          </cell>
        </row>
        <row r="533">
          <cell r="B533">
            <v>1813</v>
          </cell>
          <cell r="C533" t="str">
            <v>Gobierno Autónomo Municipal de San Andrés</v>
          </cell>
        </row>
        <row r="534">
          <cell r="B534">
            <v>1814</v>
          </cell>
          <cell r="C534" t="str">
            <v>Gobierno Autónomo Municipal de San Joaquín</v>
          </cell>
        </row>
        <row r="535">
          <cell r="B535">
            <v>1815</v>
          </cell>
          <cell r="C535" t="str">
            <v>Gobierno Autónomo Municipal de San Ramón</v>
          </cell>
        </row>
        <row r="536">
          <cell r="B536">
            <v>1816</v>
          </cell>
          <cell r="C536" t="str">
            <v>Gobierno Autónomo Municipal de Puerto Síles</v>
          </cell>
        </row>
        <row r="537">
          <cell r="B537">
            <v>1817</v>
          </cell>
          <cell r="C537" t="str">
            <v>Gobierno Autónomo Municipal de Magdalena</v>
          </cell>
        </row>
        <row r="538">
          <cell r="B538">
            <v>1818</v>
          </cell>
          <cell r="C538" t="str">
            <v>Gobierno Autónomo Municipal de Baures</v>
          </cell>
        </row>
        <row r="539">
          <cell r="B539">
            <v>1819</v>
          </cell>
          <cell r="C539" t="str">
            <v>Gobierno Autónomo Municipal de Huacaraje</v>
          </cell>
        </row>
        <row r="540">
          <cell r="B540">
            <v>1820</v>
          </cell>
          <cell r="C540" t="str">
            <v>Gobierno Autónomo Municipal de Exaltación</v>
          </cell>
        </row>
        <row r="541">
          <cell r="B541">
            <v>1901</v>
          </cell>
          <cell r="C541" t="str">
            <v>Gobierno Autónomo Municipal de Cobija</v>
          </cell>
        </row>
        <row r="542">
          <cell r="B542">
            <v>1902</v>
          </cell>
          <cell r="C542" t="str">
            <v>Gobierno Autónomo Municipal de Porvenir</v>
          </cell>
        </row>
        <row r="543">
          <cell r="B543">
            <v>1903</v>
          </cell>
          <cell r="C543" t="str">
            <v>Gobierno Autónomo Municipal de Bolpebra</v>
          </cell>
        </row>
        <row r="544">
          <cell r="B544">
            <v>1904</v>
          </cell>
          <cell r="C544" t="str">
            <v>Gobierno Autónomo Municipal de Bella Flor</v>
          </cell>
        </row>
        <row r="545">
          <cell r="B545">
            <v>1905</v>
          </cell>
          <cell r="C545" t="str">
            <v>Gobierno Autónomo Municipal de Puerto Rico</v>
          </cell>
        </row>
        <row r="546">
          <cell r="B546">
            <v>1906</v>
          </cell>
          <cell r="C546" t="str">
            <v>Gobierno Autónomo Municipal de San Pedro</v>
          </cell>
        </row>
        <row r="547">
          <cell r="B547">
            <v>1907</v>
          </cell>
          <cell r="C547" t="str">
            <v>Gobierno Autónomo Municipal de Filadelfia</v>
          </cell>
        </row>
        <row r="548">
          <cell r="B548">
            <v>1908</v>
          </cell>
          <cell r="C548" t="str">
            <v>Gobierno Autónomo Municipal de Puerto Gonzalo Moreno</v>
          </cell>
        </row>
        <row r="549">
          <cell r="B549">
            <v>1909</v>
          </cell>
          <cell r="C549" t="str">
            <v>Gobierno Autónomo Municipal de San Lorenzo</v>
          </cell>
        </row>
        <row r="550">
          <cell r="B550">
            <v>1910</v>
          </cell>
          <cell r="C550" t="str">
            <v>Gobierno Autónomo Municipal de Sena</v>
          </cell>
        </row>
        <row r="551">
          <cell r="B551">
            <v>1911</v>
          </cell>
          <cell r="C551" t="str">
            <v>Gobierno Autónomo Municipal de Santa Rosa del Abuná</v>
          </cell>
        </row>
        <row r="552">
          <cell r="B552">
            <v>1912</v>
          </cell>
          <cell r="C552" t="str">
            <v>Gobierno Autónomo Municipal de Ingavi (Humaita)</v>
          </cell>
        </row>
        <row r="553">
          <cell r="B553">
            <v>1913</v>
          </cell>
          <cell r="C553" t="str">
            <v>Gobierno Autónomo Municipal de Nueva Esperanza</v>
          </cell>
        </row>
        <row r="554">
          <cell r="B554">
            <v>1914</v>
          </cell>
          <cell r="C554" t="str">
            <v>Gobierno Autónomo Municipal de Villa Nueva (Loma Alta)</v>
          </cell>
        </row>
        <row r="555">
          <cell r="B555">
            <v>1915</v>
          </cell>
          <cell r="C555" t="str">
            <v>Gobierno Autónomo Municipal de Santos Mercado</v>
          </cell>
        </row>
        <row r="556">
          <cell r="B556">
            <v>2301</v>
          </cell>
          <cell r="C556" t="str">
            <v>Empresa Municipal de Gestión de Residuos Sólidos</v>
          </cell>
        </row>
        <row r="557">
          <cell r="B557">
            <v>2302</v>
          </cell>
          <cell r="C557" t="str">
            <v>Empresa Municipal de Agua Potable y Alcantarillado Sacaba</v>
          </cell>
        </row>
        <row r="558">
          <cell r="B558">
            <v>2303</v>
          </cell>
          <cell r="C558" t="str">
            <v>Empresa Municipal de Areas Verdes y Recreación alternativa</v>
          </cell>
        </row>
        <row r="559">
          <cell r="B559">
            <v>2311</v>
          </cell>
          <cell r="C559" t="str">
            <v>SERVICIO DE ENCAUZAMIENTO DE RIOS (SEARPI)</v>
          </cell>
        </row>
        <row r="560">
          <cell r="B560">
            <v>2312</v>
          </cell>
          <cell r="C560" t="str">
            <v>EMPRESA MUNICIPAL DE AGUA POTABLE Y ALCANTARILLADO VIACHA</v>
          </cell>
        </row>
        <row r="561">
          <cell r="B561">
            <v>2313</v>
          </cell>
          <cell r="C561" t="str">
            <v>ENTIDAD MUNICIPAL DE ASEO URBANO SUCRE</v>
          </cell>
        </row>
        <row r="562">
          <cell r="B562">
            <v>2314</v>
          </cell>
          <cell r="C562" t="str">
            <v>EMPRESA MUNICIPAL DE AREAS VERDES SUCRE</v>
          </cell>
        </row>
        <row r="563">
          <cell r="B563">
            <v>2315</v>
          </cell>
          <cell r="C563" t="str">
            <v xml:space="preserve">Empresa Municipal de Servicio de Aseo </v>
          </cell>
        </row>
        <row r="564">
          <cell r="B564">
            <v>2316</v>
          </cell>
          <cell r="C564" t="str">
            <v>Empresa Municipal de Áreas Verdes, Parques y Forestación</v>
          </cell>
        </row>
        <row r="565">
          <cell r="B565">
            <v>2317</v>
          </cell>
          <cell r="C565" t="str">
            <v>Empresa Municipal de Asfaltos y Vías</v>
          </cell>
        </row>
        <row r="566">
          <cell r="B566">
            <v>2318</v>
          </cell>
          <cell r="C566" t="str">
            <v>Entidad Descentralizada UMMIPRE PROMAN</v>
          </cell>
        </row>
        <row r="567">
          <cell r="B567">
            <v>2319</v>
          </cell>
          <cell r="C567" t="str">
            <v>EMPRESA PÚBLICA DEPARTAMENTAL ESTRATÉGICA DE AGUAS - LA PAZ</v>
          </cell>
        </row>
        <row r="568">
          <cell r="B568">
            <v>2320</v>
          </cell>
          <cell r="C568" t="str">
            <v>EMPRESA PUBLICA MUNICIPAL DE SERVICIOS DE AGUA Y ALCANTARRILLADO SANITARIO DE COBIJA</v>
          </cell>
        </row>
        <row r="569">
          <cell r="B569">
            <v>2321</v>
          </cell>
          <cell r="C569" t="str">
            <v>EMPRESA MUNICIPAL DE ASEO DE EL ALTO</v>
          </cell>
        </row>
        <row r="570">
          <cell r="B570">
            <v>2322</v>
          </cell>
          <cell r="C570" t="str">
            <v>ENTIDAD MATADERO FRIGORIFICO MUNICIPAL DE TARIJA</v>
          </cell>
        </row>
        <row r="571">
          <cell r="B571">
            <v>2323</v>
          </cell>
          <cell r="C571" t="str">
            <v>ENTIDAD ASEO MUNICIPAL DE TARIJA</v>
          </cell>
        </row>
        <row r="572">
          <cell r="B572">
            <v>2324</v>
          </cell>
          <cell r="C572" t="str">
            <v>ENTIDAD OBRAS PUBLICAS MUNICIPALES DE TARIJA</v>
          </cell>
        </row>
        <row r="573">
          <cell r="B573">
            <v>2325</v>
          </cell>
          <cell r="C573" t="str">
            <v>ENTIDAD ORDENAMIENTO TERRITORIAL DE TARIJA</v>
          </cell>
        </row>
        <row r="574">
          <cell r="B574">
            <v>2326</v>
          </cell>
          <cell r="C574" t="str">
            <v>ENTIDAD ORDEN Y SEGURIDAD CIUDADANA MUNICIPAL DE TARIJA</v>
          </cell>
        </row>
        <row r="575">
          <cell r="B575">
            <v>2327</v>
          </cell>
          <cell r="C575" t="str">
            <v>EMPRESA MUNICIPAL AUTONOMA DE AGUA POTABLE Y ALCANTARILLADO  DE YACUIBA</v>
          </cell>
        </row>
        <row r="576">
          <cell r="B576">
            <v>2328</v>
          </cell>
          <cell r="C576" t="str">
            <v>EMPRESA MUNICIPAL DE AGUA POTABLE Y ALCANTARILLADO SANITARIO DE URIONDO</v>
          </cell>
        </row>
      </sheetData>
      <sheetData sheetId="17"/>
      <sheetData sheetId="18"/>
      <sheetData sheetId="19"/>
      <sheetData sheetId="20"/>
      <sheetData sheetId="21"/>
      <sheetData sheetId="22">
        <row r="2">
          <cell r="A2" t="str">
            <v>COD.
ENT.</v>
          </cell>
          <cell r="B2" t="str">
            <v>DESCRIPCIÓN</v>
          </cell>
          <cell r="C2" t="str">
            <v>RESP.</v>
          </cell>
          <cell r="D2" t="str">
            <v>RESPONSABLE</v>
          </cell>
        </row>
        <row r="3">
          <cell r="A3">
            <v>0</v>
          </cell>
          <cell r="B3">
            <v>0</v>
          </cell>
          <cell r="C3">
            <v>0</v>
          </cell>
          <cell r="D3">
            <v>0</v>
          </cell>
        </row>
        <row r="4">
          <cell r="A4">
            <v>0</v>
          </cell>
          <cell r="B4" t="str">
            <v>Sin  nombre</v>
          </cell>
          <cell r="C4" t="e">
            <v>#N/A</v>
          </cell>
          <cell r="D4">
            <v>0</v>
          </cell>
        </row>
        <row r="5">
          <cell r="A5">
            <v>6</v>
          </cell>
          <cell r="B5" t="str">
            <v>Vicepresidencia del Estado Plurinacional</v>
          </cell>
          <cell r="C5" t="str">
            <v>JAD</v>
          </cell>
          <cell r="D5" t="str">
            <v>Joyce</v>
          </cell>
        </row>
        <row r="6">
          <cell r="A6">
            <v>10</v>
          </cell>
          <cell r="B6" t="str">
            <v>Ministerio de Relaciones Exteriores</v>
          </cell>
          <cell r="C6" t="str">
            <v>YAP</v>
          </cell>
          <cell r="D6" t="str">
            <v>Yesenia</v>
          </cell>
        </row>
        <row r="7">
          <cell r="A7">
            <v>15</v>
          </cell>
          <cell r="B7" t="str">
            <v>Ministerio de Gobierno</v>
          </cell>
          <cell r="C7" t="str">
            <v>WCF</v>
          </cell>
          <cell r="D7" t="str">
            <v>Wilson</v>
          </cell>
        </row>
        <row r="8">
          <cell r="A8">
            <v>16</v>
          </cell>
          <cell r="B8" t="str">
            <v>Ministerio de Educación</v>
          </cell>
          <cell r="C8" t="str">
            <v>SGP</v>
          </cell>
          <cell r="D8" t="str">
            <v>Sonia</v>
          </cell>
        </row>
        <row r="9">
          <cell r="A9">
            <v>20</v>
          </cell>
          <cell r="B9" t="str">
            <v>Ministerio de Defensa</v>
          </cell>
          <cell r="C9" t="str">
            <v>BCC</v>
          </cell>
          <cell r="D9" t="str">
            <v>Bladimir</v>
          </cell>
        </row>
        <row r="10">
          <cell r="A10">
            <v>25</v>
          </cell>
          <cell r="B10" t="str">
            <v>Ministerio de la Presidencia</v>
          </cell>
          <cell r="C10" t="str">
            <v>JMT</v>
          </cell>
          <cell r="D10" t="str">
            <v>Iran</v>
          </cell>
        </row>
        <row r="11">
          <cell r="A11">
            <v>30</v>
          </cell>
          <cell r="B11" t="str">
            <v>Ministerio de Justicia y Transparencia Institucional</v>
          </cell>
          <cell r="C11" t="str">
            <v>JAD</v>
          </cell>
          <cell r="D11" t="str">
            <v>Joyce</v>
          </cell>
        </row>
        <row r="12">
          <cell r="A12">
            <v>35</v>
          </cell>
          <cell r="B12" t="str">
            <v>Ministerio de Economía y Finanzas Públicas</v>
          </cell>
          <cell r="C12" t="str">
            <v>DCS</v>
          </cell>
          <cell r="D12" t="str">
            <v>Donato</v>
          </cell>
        </row>
        <row r="13">
          <cell r="A13">
            <v>41</v>
          </cell>
          <cell r="B13" t="str">
            <v>Ministerio de Desarrollo Productivo y Economía Plural</v>
          </cell>
          <cell r="C13" t="str">
            <v>MPG</v>
          </cell>
          <cell r="D13" t="str">
            <v>Marcos</v>
          </cell>
        </row>
        <row r="14">
          <cell r="A14">
            <v>46</v>
          </cell>
          <cell r="B14" t="str">
            <v>Ministerio de Salud</v>
          </cell>
          <cell r="C14" t="str">
            <v>ETC</v>
          </cell>
          <cell r="D14" t="str">
            <v>Emma</v>
          </cell>
        </row>
        <row r="15">
          <cell r="A15">
            <v>47</v>
          </cell>
          <cell r="B15" t="str">
            <v>Ministerio de Desarrollo Rural y Tierras</v>
          </cell>
          <cell r="C15" t="str">
            <v>WCF</v>
          </cell>
          <cell r="D15" t="str">
            <v>Wilson</v>
          </cell>
        </row>
        <row r="16">
          <cell r="A16">
            <v>48</v>
          </cell>
          <cell r="B16" t="str">
            <v>Ministerio de Deportes</v>
          </cell>
          <cell r="C16" t="str">
            <v>JMT</v>
          </cell>
          <cell r="D16" t="str">
            <v>Iran</v>
          </cell>
        </row>
        <row r="17">
          <cell r="A17">
            <v>50</v>
          </cell>
          <cell r="B17" t="str">
            <v>Min de Transparencia Inst. y Lucha Contra la Corrupción</v>
          </cell>
          <cell r="C17" t="str">
            <v>JMT</v>
          </cell>
          <cell r="D17" t="str">
            <v>Iran</v>
          </cell>
        </row>
        <row r="18">
          <cell r="A18">
            <v>51</v>
          </cell>
          <cell r="B18" t="str">
            <v>Ministerio de Autonomias</v>
          </cell>
          <cell r="C18" t="str">
            <v>JAD</v>
          </cell>
          <cell r="D18" t="str">
            <v>Joyce</v>
          </cell>
        </row>
        <row r="19">
          <cell r="A19">
            <v>52</v>
          </cell>
          <cell r="B19" t="str">
            <v>Ministerio de Culturas y Turismo</v>
          </cell>
          <cell r="C19" t="str">
            <v>JAD</v>
          </cell>
          <cell r="D19" t="str">
            <v>Joyce</v>
          </cell>
        </row>
        <row r="20">
          <cell r="A20">
            <v>66</v>
          </cell>
          <cell r="B20" t="str">
            <v>Ministerio de Planificación del Desarrollo</v>
          </cell>
          <cell r="C20" t="str">
            <v>DCS</v>
          </cell>
          <cell r="D20" t="str">
            <v>Donato</v>
          </cell>
        </row>
        <row r="21">
          <cell r="A21">
            <v>70</v>
          </cell>
          <cell r="B21" t="str">
            <v>Ministerio de Trabajo, Empleo y Previsión Social</v>
          </cell>
          <cell r="C21" t="str">
            <v>SGP</v>
          </cell>
          <cell r="D21" t="str">
            <v>Sonia</v>
          </cell>
        </row>
        <row r="22">
          <cell r="A22">
            <v>76</v>
          </cell>
          <cell r="B22" t="str">
            <v>Ministerio de Minería y Metalurgia</v>
          </cell>
          <cell r="C22" t="str">
            <v>SGP</v>
          </cell>
          <cell r="D22" t="str">
            <v>Sonia</v>
          </cell>
        </row>
        <row r="23">
          <cell r="A23">
            <v>78</v>
          </cell>
          <cell r="B23" t="str">
            <v>Ministerio de Hidrocarburos</v>
          </cell>
          <cell r="C23" t="str">
            <v>BCC</v>
          </cell>
          <cell r="D23" t="str">
            <v>Bladimir</v>
          </cell>
        </row>
        <row r="24">
          <cell r="A24">
            <v>80</v>
          </cell>
          <cell r="B24" t="str">
            <v>Ministerio de Defensa Legal del Estado</v>
          </cell>
          <cell r="C24" t="e">
            <v>#N/A</v>
          </cell>
          <cell r="D24">
            <v>0</v>
          </cell>
        </row>
        <row r="25">
          <cell r="A25">
            <v>81</v>
          </cell>
          <cell r="B25" t="str">
            <v>Ministerio de Obras Públicas, Servicios y Vivienda</v>
          </cell>
          <cell r="C25" t="str">
            <v>ETC</v>
          </cell>
          <cell r="D25" t="str">
            <v>Emma</v>
          </cell>
        </row>
        <row r="26">
          <cell r="A26">
            <v>85</v>
          </cell>
          <cell r="B26" t="str">
            <v>Ministerio de Energias</v>
          </cell>
          <cell r="C26" t="e">
            <v>#N/A</v>
          </cell>
          <cell r="D26">
            <v>0</v>
          </cell>
        </row>
        <row r="27">
          <cell r="A27">
            <v>86</v>
          </cell>
          <cell r="B27" t="str">
            <v>Ministerio de Medio Ambiente y Agua</v>
          </cell>
          <cell r="C27" t="str">
            <v>BCC</v>
          </cell>
          <cell r="D27" t="str">
            <v>Bladimir</v>
          </cell>
        </row>
        <row r="28">
          <cell r="A28">
            <v>87</v>
          </cell>
          <cell r="B28" t="str">
            <v>Ministerio de Comunicación</v>
          </cell>
          <cell r="C28" t="str">
            <v>WAM</v>
          </cell>
          <cell r="D28" t="str">
            <v>Willys 2</v>
          </cell>
        </row>
        <row r="29">
          <cell r="A29">
            <v>95</v>
          </cell>
          <cell r="B29" t="str">
            <v>Consejo Supremo de Defensa Plurinacional</v>
          </cell>
          <cell r="C29" t="e">
            <v>#N/A</v>
          </cell>
          <cell r="D29">
            <v>0</v>
          </cell>
        </row>
        <row r="30">
          <cell r="A30">
            <v>99</v>
          </cell>
          <cell r="B30" t="str">
            <v>Tesoro General de la Nación</v>
          </cell>
          <cell r="C30" t="e">
            <v>#N/A</v>
          </cell>
          <cell r="D30">
            <v>0</v>
          </cell>
        </row>
        <row r="31">
          <cell r="A31">
            <v>108</v>
          </cell>
          <cell r="B31" t="str">
            <v>Orquesta Sinfónica Nacional</v>
          </cell>
          <cell r="C31" t="str">
            <v>JYA</v>
          </cell>
          <cell r="D31" t="str">
            <v>Javier</v>
          </cell>
        </row>
        <row r="32">
          <cell r="A32">
            <v>109</v>
          </cell>
          <cell r="B32" t="str">
            <v>Conservatorio Plurinacional de Música</v>
          </cell>
          <cell r="C32" t="str">
            <v>ETC</v>
          </cell>
          <cell r="D32" t="str">
            <v>Emma</v>
          </cell>
        </row>
        <row r="33">
          <cell r="A33">
            <v>111</v>
          </cell>
          <cell r="B33" t="str">
            <v>Instituto Boliviano de la Ceguera</v>
          </cell>
          <cell r="C33" t="str">
            <v>SGP</v>
          </cell>
          <cell r="D33" t="str">
            <v>Sonia</v>
          </cell>
        </row>
        <row r="34">
          <cell r="A34">
            <v>112</v>
          </cell>
          <cell r="B34" t="str">
            <v>Comité Nacional de la Persona con Discapacidad</v>
          </cell>
          <cell r="C34" t="str">
            <v>SGP</v>
          </cell>
          <cell r="D34" t="str">
            <v>Sonia</v>
          </cell>
        </row>
        <row r="35">
          <cell r="A35">
            <v>113</v>
          </cell>
          <cell r="B35" t="str">
            <v>Fondo de Inversión para el Deporte</v>
          </cell>
          <cell r="C35" t="str">
            <v>YAP</v>
          </cell>
          <cell r="D35" t="str">
            <v>Yesenia</v>
          </cell>
        </row>
        <row r="36">
          <cell r="A36">
            <v>115</v>
          </cell>
          <cell r="B36" t="str">
            <v>Inst. Boliviano del Dep. la Educ. Física y la Recreación</v>
          </cell>
          <cell r="C36" t="str">
            <v>DCS</v>
          </cell>
          <cell r="D36" t="str">
            <v>Donato</v>
          </cell>
        </row>
        <row r="37">
          <cell r="A37">
            <v>117</v>
          </cell>
          <cell r="B37" t="str">
            <v>Dirección General de Aeronáutica Civil</v>
          </cell>
          <cell r="C37" t="str">
            <v>SGP</v>
          </cell>
          <cell r="D37" t="str">
            <v>Sonia</v>
          </cell>
        </row>
        <row r="38">
          <cell r="A38">
            <v>119</v>
          </cell>
          <cell r="B38" t="str">
            <v>Agencia para el Des. de la Soc. de la Información en Bolivia</v>
          </cell>
          <cell r="C38" t="str">
            <v>DCS</v>
          </cell>
          <cell r="D38" t="str">
            <v>Donato</v>
          </cell>
        </row>
        <row r="39">
          <cell r="A39">
            <v>121</v>
          </cell>
          <cell r="B39" t="str">
            <v>Instituto Boliviano de Ciencia y Tecnología Nuclear</v>
          </cell>
          <cell r="C39" t="str">
            <v>DCS</v>
          </cell>
          <cell r="D39" t="str">
            <v>Donato</v>
          </cell>
        </row>
        <row r="40">
          <cell r="A40">
            <v>124</v>
          </cell>
          <cell r="B40" t="str">
            <v>Academia Nacional de Ciencias</v>
          </cell>
          <cell r="C40" t="str">
            <v>DCS</v>
          </cell>
          <cell r="D40" t="str">
            <v>Donato</v>
          </cell>
        </row>
        <row r="41">
          <cell r="A41">
            <v>129</v>
          </cell>
          <cell r="B41" t="str">
            <v>Escuela de Gestión Pública Plurinacional</v>
          </cell>
          <cell r="C41" t="str">
            <v>SGP</v>
          </cell>
          <cell r="D41" t="str">
            <v>Sonia</v>
          </cell>
        </row>
        <row r="42">
          <cell r="A42">
            <v>130</v>
          </cell>
          <cell r="B42" t="str">
            <v>Fondo de Financiamiento para la Minería</v>
          </cell>
          <cell r="C42" t="str">
            <v>YAP</v>
          </cell>
          <cell r="D42" t="str">
            <v>Yesenia</v>
          </cell>
        </row>
        <row r="43">
          <cell r="A43">
            <v>132</v>
          </cell>
          <cell r="B43" t="str">
            <v>Servicio de Desarrollo de las Empresas Púb. Productivas</v>
          </cell>
          <cell r="C43" t="str">
            <v>YAP</v>
          </cell>
          <cell r="D43" t="str">
            <v>Yesenia</v>
          </cell>
        </row>
        <row r="44">
          <cell r="A44">
            <v>133</v>
          </cell>
          <cell r="B44" t="str">
            <v>Lotería Nacional de Beneficencia y Salubridad</v>
          </cell>
          <cell r="C44" t="str">
            <v>DCS</v>
          </cell>
          <cell r="D44" t="str">
            <v>Donato</v>
          </cell>
        </row>
        <row r="45">
          <cell r="A45">
            <v>134</v>
          </cell>
          <cell r="B45" t="str">
            <v>Consejo Nacional de Vivienda Policial</v>
          </cell>
          <cell r="C45" t="str">
            <v>WCF</v>
          </cell>
          <cell r="D45" t="str">
            <v>Wilson</v>
          </cell>
        </row>
        <row r="46">
          <cell r="A46">
            <v>137</v>
          </cell>
          <cell r="B46" t="str">
            <v>Comité Ejecutivo de la Universidad Boliviana</v>
          </cell>
          <cell r="C46" t="str">
            <v>YAP</v>
          </cell>
          <cell r="D46" t="str">
            <v>Yesenia</v>
          </cell>
        </row>
        <row r="47">
          <cell r="A47">
            <v>138</v>
          </cell>
          <cell r="B47" t="str">
            <v>Universidad Mayor Real y Pontificia de San Francisco Xavier</v>
          </cell>
          <cell r="C47" t="e">
            <v>#N/A</v>
          </cell>
          <cell r="D47">
            <v>0</v>
          </cell>
        </row>
        <row r="48">
          <cell r="A48">
            <v>139</v>
          </cell>
          <cell r="B48" t="str">
            <v>Universidad Mayor de San Andrés</v>
          </cell>
          <cell r="C48" t="e">
            <v>#N/A</v>
          </cell>
          <cell r="D48">
            <v>0</v>
          </cell>
        </row>
        <row r="49">
          <cell r="A49">
            <v>140</v>
          </cell>
          <cell r="B49" t="str">
            <v>Universidad Pública de El Alto</v>
          </cell>
          <cell r="C49" t="e">
            <v>#N/A</v>
          </cell>
          <cell r="D49">
            <v>0</v>
          </cell>
        </row>
        <row r="50">
          <cell r="A50">
            <v>141</v>
          </cell>
          <cell r="B50" t="str">
            <v>Universidad Mayor de San Simón</v>
          </cell>
          <cell r="C50" t="e">
            <v>#N/A</v>
          </cell>
          <cell r="D50">
            <v>0</v>
          </cell>
        </row>
        <row r="51">
          <cell r="A51">
            <v>142</v>
          </cell>
          <cell r="B51" t="str">
            <v>Universidad Técnica de Oruro</v>
          </cell>
          <cell r="C51" t="e">
            <v>#N/A</v>
          </cell>
          <cell r="D51">
            <v>0</v>
          </cell>
        </row>
        <row r="52">
          <cell r="A52">
            <v>143</v>
          </cell>
          <cell r="B52" t="str">
            <v>Universidad Autónoma Tomás Frías</v>
          </cell>
          <cell r="C52" t="e">
            <v>#N/A</v>
          </cell>
          <cell r="D52">
            <v>0</v>
          </cell>
        </row>
        <row r="53">
          <cell r="A53">
            <v>144</v>
          </cell>
          <cell r="B53" t="str">
            <v>Universidad Nacional Siglo XX</v>
          </cell>
          <cell r="C53" t="e">
            <v>#N/A</v>
          </cell>
          <cell r="D53">
            <v>0</v>
          </cell>
        </row>
        <row r="54">
          <cell r="A54">
            <v>145</v>
          </cell>
          <cell r="B54" t="str">
            <v>Universidad Autónoma Juan Misael Saracho</v>
          </cell>
          <cell r="C54" t="e">
            <v>#N/A</v>
          </cell>
          <cell r="D54">
            <v>0</v>
          </cell>
        </row>
        <row r="55">
          <cell r="A55">
            <v>146</v>
          </cell>
          <cell r="B55" t="str">
            <v>Universidad Autónoma Gabriel René Moreno</v>
          </cell>
          <cell r="C55" t="e">
            <v>#N/A</v>
          </cell>
          <cell r="D55">
            <v>0</v>
          </cell>
        </row>
        <row r="56">
          <cell r="A56">
            <v>147</v>
          </cell>
          <cell r="B56" t="str">
            <v>Universidad Autónoma del Beni José  Ballivián</v>
          </cell>
          <cell r="C56" t="e">
            <v>#N/A</v>
          </cell>
          <cell r="D56">
            <v>0</v>
          </cell>
        </row>
        <row r="57">
          <cell r="A57">
            <v>148</v>
          </cell>
          <cell r="B57" t="str">
            <v>Universidad Amazónica de Pando</v>
          </cell>
          <cell r="C57" t="e">
            <v>#N/A</v>
          </cell>
          <cell r="D57">
            <v>0</v>
          </cell>
        </row>
        <row r="58">
          <cell r="A58">
            <v>149</v>
          </cell>
          <cell r="B58" t="str">
            <v>Consejo Nacional del Cine</v>
          </cell>
          <cell r="C58" t="str">
            <v>JMT</v>
          </cell>
          <cell r="D58" t="str">
            <v>Iran</v>
          </cell>
        </row>
        <row r="59">
          <cell r="A59">
            <v>150</v>
          </cell>
          <cell r="B59" t="str">
            <v>Proyecto Sucre Ciudad Universitaria</v>
          </cell>
          <cell r="C59" t="str">
            <v>JAD</v>
          </cell>
          <cell r="D59" t="str">
            <v>Joyce</v>
          </cell>
        </row>
        <row r="60">
          <cell r="A60">
            <v>152</v>
          </cell>
          <cell r="B60" t="str">
            <v>Servicio Plurinacional de Defensa Pública</v>
          </cell>
          <cell r="C60" t="str">
            <v>DCS</v>
          </cell>
          <cell r="D60" t="str">
            <v>Donato</v>
          </cell>
        </row>
        <row r="61">
          <cell r="A61">
            <v>153</v>
          </cell>
          <cell r="B61" t="str">
            <v>Observatorio Plurinacional de la Calidad  Educativa</v>
          </cell>
          <cell r="C61" t="str">
            <v>SGP</v>
          </cell>
          <cell r="D61" t="str">
            <v>Sonia</v>
          </cell>
        </row>
        <row r="62">
          <cell r="A62">
            <v>154</v>
          </cell>
          <cell r="B62" t="str">
            <v>Museo Nacional de Historia Natural</v>
          </cell>
          <cell r="C62" t="str">
            <v>DCS</v>
          </cell>
          <cell r="D62" t="str">
            <v>Donato</v>
          </cell>
        </row>
        <row r="63">
          <cell r="A63">
            <v>155</v>
          </cell>
          <cell r="B63" t="str">
            <v>Dirección del Notariado Plurinacional</v>
          </cell>
          <cell r="C63" t="str">
            <v>DCS</v>
          </cell>
          <cell r="D63" t="str">
            <v>Donato</v>
          </cell>
        </row>
        <row r="64">
          <cell r="A64">
            <v>156</v>
          </cell>
          <cell r="B64" t="str">
            <v>Servicio Plurinacional de Asistencia a la Víctima</v>
          </cell>
          <cell r="C64" t="str">
            <v>SGP</v>
          </cell>
          <cell r="D64" t="str">
            <v>Sonia</v>
          </cell>
        </row>
        <row r="65">
          <cell r="A65">
            <v>157</v>
          </cell>
          <cell r="B65" t="str">
            <v>Servicio para la Prevención de la Tortura</v>
          </cell>
          <cell r="C65" t="str">
            <v>DCS</v>
          </cell>
          <cell r="D65" t="str">
            <v>Donato</v>
          </cell>
        </row>
        <row r="66">
          <cell r="A66">
            <v>159</v>
          </cell>
          <cell r="B66" t="str">
            <v>OficinaTécnica para el Fortalecimiento de la Empresa Pública</v>
          </cell>
          <cell r="C66" t="str">
            <v>SGP</v>
          </cell>
          <cell r="D66" t="str">
            <v>Sonia</v>
          </cell>
        </row>
        <row r="67">
          <cell r="A67">
            <v>163</v>
          </cell>
          <cell r="B67" t="str">
            <v>Agencia Nacional de Hidrocarburos</v>
          </cell>
          <cell r="C67" t="str">
            <v>WCF</v>
          </cell>
          <cell r="D67" t="str">
            <v>Wilson</v>
          </cell>
        </row>
        <row r="68">
          <cell r="A68">
            <v>169</v>
          </cell>
          <cell r="B68" t="str">
            <v>Autoridad General de Impugnación Tributaria</v>
          </cell>
          <cell r="C68" t="str">
            <v>JMT</v>
          </cell>
          <cell r="D68" t="str">
            <v>Iran</v>
          </cell>
        </row>
        <row r="69">
          <cell r="A69">
            <v>170</v>
          </cell>
          <cell r="B69" t="str">
            <v>Escuela Militar de Ingeniería</v>
          </cell>
          <cell r="C69" t="str">
            <v>BCC</v>
          </cell>
          <cell r="D69" t="str">
            <v>Bladimir</v>
          </cell>
        </row>
        <row r="70">
          <cell r="A70">
            <v>171</v>
          </cell>
          <cell r="B70" t="str">
            <v>Centro de Investigación Agrícola Tropical</v>
          </cell>
          <cell r="C70" t="str">
            <v>YAP</v>
          </cell>
          <cell r="D70" t="str">
            <v>Yesenia</v>
          </cell>
        </row>
        <row r="71">
          <cell r="A71">
            <v>188</v>
          </cell>
          <cell r="B71" t="str">
            <v>Complejo Indus. de los Rec.Evaporíticos del Salar de Uyuni</v>
          </cell>
          <cell r="C71" t="str">
            <v>DCS</v>
          </cell>
          <cell r="D71" t="str">
            <v>Donato</v>
          </cell>
        </row>
        <row r="72">
          <cell r="A72">
            <v>190</v>
          </cell>
          <cell r="B72" t="str">
            <v>Autoridad Jurisdiccional Administrativa Minera</v>
          </cell>
          <cell r="C72" t="str">
            <v>WCF</v>
          </cell>
          <cell r="D72" t="str">
            <v>Wilson</v>
          </cell>
        </row>
        <row r="73">
          <cell r="A73">
            <v>192</v>
          </cell>
          <cell r="B73" t="str">
            <v>Servicio al Mejoramiento de la Navegación Amazónica</v>
          </cell>
          <cell r="C73" t="str">
            <v>DCS</v>
          </cell>
          <cell r="D73" t="str">
            <v>Donato</v>
          </cell>
        </row>
        <row r="74">
          <cell r="A74">
            <v>197</v>
          </cell>
          <cell r="B74" t="str">
            <v>Dirección Estratégica de Reivindicación Marítima</v>
          </cell>
          <cell r="C74" t="str">
            <v>ETC</v>
          </cell>
          <cell r="D74" t="str">
            <v>Emma</v>
          </cell>
        </row>
        <row r="75">
          <cell r="A75">
            <v>200</v>
          </cell>
          <cell r="B75" t="str">
            <v>Registro Único para la Administración Tributaria Municipal</v>
          </cell>
          <cell r="C75" t="str">
            <v>MPG</v>
          </cell>
          <cell r="D75" t="str">
            <v>Marcos</v>
          </cell>
        </row>
        <row r="76">
          <cell r="A76">
            <v>201</v>
          </cell>
          <cell r="B76" t="str">
            <v>Agencia para el Des. de las Macroreg. y Zonas Fronterizas</v>
          </cell>
          <cell r="C76" t="str">
            <v>ETC</v>
          </cell>
          <cell r="D76" t="str">
            <v>Emma</v>
          </cell>
        </row>
        <row r="77">
          <cell r="A77">
            <v>203</v>
          </cell>
          <cell r="B77" t="str">
            <v>Autoridad de Supervisión del Sistema Financiero</v>
          </cell>
          <cell r="C77" t="str">
            <v>ETC</v>
          </cell>
          <cell r="D77" t="str">
            <v>Emma</v>
          </cell>
        </row>
        <row r="78">
          <cell r="A78">
            <v>206</v>
          </cell>
          <cell r="B78" t="str">
            <v>Instituto Nacional de Estadística</v>
          </cell>
          <cell r="C78" t="str">
            <v>WCF</v>
          </cell>
          <cell r="D78" t="str">
            <v>Wilson</v>
          </cell>
        </row>
        <row r="79">
          <cell r="A79">
            <v>209</v>
          </cell>
          <cell r="B79" t="str">
            <v>Administración de Servicios Portuarios - Bolivia</v>
          </cell>
          <cell r="C79" t="str">
            <v>YAP</v>
          </cell>
          <cell r="D79" t="str">
            <v>Yesenia</v>
          </cell>
        </row>
        <row r="80">
          <cell r="A80">
            <v>210</v>
          </cell>
          <cell r="B80" t="str">
            <v>Unidad de Análisis de Políticas Sociales y Económicas</v>
          </cell>
          <cell r="C80" t="str">
            <v>MPG</v>
          </cell>
          <cell r="D80" t="str">
            <v>Marcos</v>
          </cell>
        </row>
        <row r="81">
          <cell r="A81">
            <v>212</v>
          </cell>
          <cell r="B81" t="str">
            <v>Instituto Nacional de Reforma Agraria</v>
          </cell>
          <cell r="C81" t="str">
            <v>WCF</v>
          </cell>
          <cell r="D81" t="str">
            <v>Wilson</v>
          </cell>
        </row>
        <row r="82">
          <cell r="A82">
            <v>213</v>
          </cell>
          <cell r="B82" t="str">
            <v>Servicio Nacional de Meteorología e Hidrología</v>
          </cell>
          <cell r="C82" t="str">
            <v>DCS</v>
          </cell>
          <cell r="D82" t="str">
            <v>Donato</v>
          </cell>
        </row>
        <row r="83">
          <cell r="A83">
            <v>221</v>
          </cell>
          <cell r="B83" t="str">
            <v>Serv. Nal. de Reg. y Control de la Comer. de Minerales y Metales</v>
          </cell>
          <cell r="C83" t="str">
            <v>DCS</v>
          </cell>
          <cell r="D83" t="str">
            <v>Donato</v>
          </cell>
        </row>
        <row r="84">
          <cell r="A84">
            <v>222</v>
          </cell>
          <cell r="B84" t="str">
            <v>Instituto Nacional de Innovación Agropecuaria y Forestal</v>
          </cell>
          <cell r="C84" t="str">
            <v>WCF</v>
          </cell>
          <cell r="D84" t="str">
            <v>Wilson</v>
          </cell>
        </row>
        <row r="85">
          <cell r="A85">
            <v>223</v>
          </cell>
          <cell r="B85" t="str">
            <v>Fondo Nacional de Desarrollo Forestal</v>
          </cell>
          <cell r="C85" t="str">
            <v>BCC</v>
          </cell>
          <cell r="D85" t="str">
            <v>Bladimir</v>
          </cell>
        </row>
        <row r="86">
          <cell r="A86">
            <v>224</v>
          </cell>
          <cell r="B86" t="str">
            <v>Insumos Bolivia</v>
          </cell>
          <cell r="C86" t="str">
            <v>BCC</v>
          </cell>
          <cell r="D86" t="str">
            <v>Bladimir</v>
          </cell>
        </row>
        <row r="87">
          <cell r="A87">
            <v>225</v>
          </cell>
          <cell r="B87" t="str">
            <v>Serv. Nal. para la Sostenibilidad en Saneamiento Básico</v>
          </cell>
          <cell r="C87" t="str">
            <v>SGP</v>
          </cell>
          <cell r="D87" t="str">
            <v>Sonia</v>
          </cell>
        </row>
        <row r="88">
          <cell r="A88">
            <v>226</v>
          </cell>
          <cell r="B88" t="str">
            <v>Servicio Estatal de Autonomías</v>
          </cell>
          <cell r="C88" t="str">
            <v>JMT</v>
          </cell>
          <cell r="D88" t="str">
            <v>Iran</v>
          </cell>
        </row>
        <row r="89">
          <cell r="A89">
            <v>227</v>
          </cell>
          <cell r="B89" t="str">
            <v>Zona Franca Comercial e Industrial de Cobija</v>
          </cell>
          <cell r="C89" t="str">
            <v>JMT</v>
          </cell>
          <cell r="D89" t="str">
            <v>Iran</v>
          </cell>
        </row>
        <row r="90">
          <cell r="A90">
            <v>234</v>
          </cell>
          <cell r="B90" t="str">
            <v>Servicio Geológico Minero</v>
          </cell>
          <cell r="C90" t="str">
            <v>MPG</v>
          </cell>
          <cell r="D90" t="str">
            <v>Marcos</v>
          </cell>
        </row>
        <row r="91">
          <cell r="A91">
            <v>242</v>
          </cell>
          <cell r="B91" t="str">
            <v>Comando de Ingeniería del Ejército</v>
          </cell>
          <cell r="C91" t="str">
            <v>MPG</v>
          </cell>
          <cell r="D91" t="str">
            <v>Marcos</v>
          </cell>
        </row>
        <row r="92">
          <cell r="A92">
            <v>243</v>
          </cell>
          <cell r="B92" t="str">
            <v>Servicio Nacional de Hidrografía Naval</v>
          </cell>
          <cell r="C92" t="str">
            <v>BCC</v>
          </cell>
          <cell r="D92" t="str">
            <v>Bladimir</v>
          </cell>
        </row>
        <row r="93">
          <cell r="A93">
            <v>244</v>
          </cell>
          <cell r="B93" t="str">
            <v>Servicio Nacional de Aerofotogrametría</v>
          </cell>
          <cell r="C93" t="str">
            <v>JAD</v>
          </cell>
          <cell r="D93" t="str">
            <v>Joyce</v>
          </cell>
        </row>
        <row r="94">
          <cell r="A94">
            <v>245</v>
          </cell>
          <cell r="B94" t="str">
            <v>Servicio Geodésico de Mapas</v>
          </cell>
          <cell r="C94" t="str">
            <v>DCS</v>
          </cell>
          <cell r="D94" t="str">
            <v>Donato</v>
          </cell>
        </row>
        <row r="95">
          <cell r="A95">
            <v>247</v>
          </cell>
          <cell r="B95" t="str">
            <v>Corporación Gestora del Proyecto Abapo - Izozog</v>
          </cell>
          <cell r="C95" t="str">
            <v>DCS</v>
          </cell>
          <cell r="D95" t="str">
            <v>Donato</v>
          </cell>
        </row>
        <row r="96">
          <cell r="A96">
            <v>248</v>
          </cell>
          <cell r="B96" t="str">
            <v>Centro de Investigación y Desarrollo Acuícola Boliviano</v>
          </cell>
          <cell r="C96" t="str">
            <v>SGP</v>
          </cell>
          <cell r="D96" t="str">
            <v>Sonia</v>
          </cell>
        </row>
        <row r="97">
          <cell r="A97">
            <v>249</v>
          </cell>
          <cell r="B97" t="str">
            <v>Central de Abastecimiento y Suministros de Salud</v>
          </cell>
          <cell r="C97" t="str">
            <v>YAP</v>
          </cell>
          <cell r="D97" t="str">
            <v>Yesenia</v>
          </cell>
        </row>
        <row r="98">
          <cell r="A98">
            <v>250</v>
          </cell>
          <cell r="B98" t="str">
            <v>Fondo de Des. para los Pueblos Indígenas, Orig. y Com. Camp.</v>
          </cell>
          <cell r="C98" t="str">
            <v>BCC</v>
          </cell>
          <cell r="D98" t="str">
            <v>Bladimir</v>
          </cell>
        </row>
        <row r="99">
          <cell r="A99">
            <v>251</v>
          </cell>
          <cell r="B99" t="str">
            <v>Instituto Nacional de Salud Ocupacional</v>
          </cell>
          <cell r="C99" t="str">
            <v>JAD</v>
          </cell>
          <cell r="D99" t="str">
            <v>Joyce</v>
          </cell>
        </row>
        <row r="100">
          <cell r="A100">
            <v>253</v>
          </cell>
          <cell r="B100" t="str">
            <v>Entidad Ejecutora de Medio Ambiente y Agua</v>
          </cell>
          <cell r="C100" t="str">
            <v>MPG</v>
          </cell>
          <cell r="D100" t="str">
            <v>Marcos</v>
          </cell>
        </row>
        <row r="101">
          <cell r="A101">
            <v>254</v>
          </cell>
          <cell r="B101" t="str">
            <v>Instituto del Seguro Agrario</v>
          </cell>
          <cell r="C101" t="str">
            <v>YAP</v>
          </cell>
          <cell r="D101" t="str">
            <v>Yesenia</v>
          </cell>
        </row>
        <row r="102">
          <cell r="A102">
            <v>265</v>
          </cell>
          <cell r="B102" t="str">
            <v>Direc. Dptal. de Educación  Chuquisaca</v>
          </cell>
          <cell r="C102" t="str">
            <v>JMT</v>
          </cell>
          <cell r="D102" t="str">
            <v>Iran</v>
          </cell>
        </row>
        <row r="103">
          <cell r="A103">
            <v>266</v>
          </cell>
          <cell r="B103" t="str">
            <v>Direc. Dptal. de Educación La Paz</v>
          </cell>
          <cell r="C103" t="str">
            <v>JMT</v>
          </cell>
          <cell r="D103" t="str">
            <v>Iran</v>
          </cell>
        </row>
        <row r="104">
          <cell r="A104">
            <v>267</v>
          </cell>
          <cell r="B104" t="str">
            <v>Direc. Dptal. de Educación Cochabamba</v>
          </cell>
          <cell r="C104" t="str">
            <v>JMT</v>
          </cell>
          <cell r="D104" t="str">
            <v>Iran</v>
          </cell>
        </row>
        <row r="105">
          <cell r="A105">
            <v>268</v>
          </cell>
          <cell r="B105" t="str">
            <v>Direc. Dptal. de Educación Oruro</v>
          </cell>
          <cell r="C105" t="str">
            <v>JMT</v>
          </cell>
          <cell r="D105" t="str">
            <v>Iran</v>
          </cell>
        </row>
        <row r="106">
          <cell r="A106">
            <v>269</v>
          </cell>
          <cell r="B106" t="str">
            <v>Direc. Dptal. de Educación Potosí</v>
          </cell>
          <cell r="C106" t="str">
            <v>JMT</v>
          </cell>
          <cell r="D106" t="str">
            <v>Iran</v>
          </cell>
        </row>
        <row r="107">
          <cell r="A107">
            <v>270</v>
          </cell>
          <cell r="B107" t="str">
            <v>Direc. Dptal. de Educación Tarija</v>
          </cell>
          <cell r="C107" t="str">
            <v>JMT</v>
          </cell>
          <cell r="D107" t="str">
            <v>Iran</v>
          </cell>
        </row>
        <row r="108">
          <cell r="A108">
            <v>271</v>
          </cell>
          <cell r="B108" t="str">
            <v>Direc. Dptal. de Educación Santa Cruz</v>
          </cell>
          <cell r="C108" t="str">
            <v>JMT</v>
          </cell>
          <cell r="D108" t="str">
            <v>Iran</v>
          </cell>
        </row>
        <row r="109">
          <cell r="A109">
            <v>272</v>
          </cell>
          <cell r="B109" t="str">
            <v>Direc. Dptal. de Educación Beni</v>
          </cell>
          <cell r="C109" t="str">
            <v>JMT</v>
          </cell>
          <cell r="D109" t="str">
            <v>Iran</v>
          </cell>
        </row>
        <row r="110">
          <cell r="A110">
            <v>273</v>
          </cell>
          <cell r="B110" t="str">
            <v>Direc. Dptal. de Educación Pando</v>
          </cell>
          <cell r="C110" t="str">
            <v>JMT</v>
          </cell>
          <cell r="D110" t="str">
            <v>Iran</v>
          </cell>
        </row>
        <row r="111">
          <cell r="A111">
            <v>281</v>
          </cell>
          <cell r="B111" t="str">
            <v>Oficina Técnica Nacional de los Ríos Pilcomayo y Bermejo</v>
          </cell>
          <cell r="C111" t="str">
            <v>YAP</v>
          </cell>
          <cell r="D111" t="str">
            <v>Yesenia</v>
          </cell>
        </row>
        <row r="112">
          <cell r="A112">
            <v>283</v>
          </cell>
          <cell r="B112" t="str">
            <v>Aduana Nacional</v>
          </cell>
          <cell r="C112" t="str">
            <v>WAM</v>
          </cell>
          <cell r="D112" t="str">
            <v>Willys 2</v>
          </cell>
        </row>
        <row r="113">
          <cell r="A113">
            <v>287</v>
          </cell>
          <cell r="B113" t="str">
            <v>Fondo Nacional de Inversión Productiva y Social</v>
          </cell>
          <cell r="C113" t="str">
            <v>WAM</v>
          </cell>
          <cell r="D113" t="str">
            <v>Willys 2</v>
          </cell>
        </row>
        <row r="114">
          <cell r="A114">
            <v>288</v>
          </cell>
          <cell r="B114" t="str">
            <v>Servicio Nacional de Riego</v>
          </cell>
          <cell r="C114" t="str">
            <v>JYA</v>
          </cell>
          <cell r="D114" t="str">
            <v>Javier</v>
          </cell>
        </row>
        <row r="115">
          <cell r="A115">
            <v>289</v>
          </cell>
          <cell r="B115" t="str">
            <v>Mutual de Seguros del Policía</v>
          </cell>
          <cell r="C115" t="str">
            <v>WCF</v>
          </cell>
          <cell r="D115" t="str">
            <v>Wilson</v>
          </cell>
        </row>
        <row r="116">
          <cell r="A116">
            <v>290</v>
          </cell>
          <cell r="B116" t="str">
            <v>Servicio de Impuestos Nacionales</v>
          </cell>
          <cell r="C116" t="str">
            <v>ETC</v>
          </cell>
          <cell r="D116" t="str">
            <v>Emma</v>
          </cell>
        </row>
        <row r="117">
          <cell r="A117">
            <v>291</v>
          </cell>
          <cell r="B117" t="str">
            <v>Administradora Boliviana de Carreteras</v>
          </cell>
          <cell r="C117" t="str">
            <v>ETC</v>
          </cell>
          <cell r="D117" t="str">
            <v>Emma</v>
          </cell>
        </row>
        <row r="118">
          <cell r="A118">
            <v>292</v>
          </cell>
          <cell r="B118" t="str">
            <v>Vías Bolivia</v>
          </cell>
          <cell r="C118" t="str">
            <v>WCF</v>
          </cell>
          <cell r="D118" t="str">
            <v>Wilson</v>
          </cell>
        </row>
        <row r="119">
          <cell r="A119">
            <v>293</v>
          </cell>
          <cell r="B119" t="str">
            <v>Fundación Cultural del Banco Central de Bolivia</v>
          </cell>
          <cell r="C119" t="str">
            <v>ETC</v>
          </cell>
          <cell r="D119" t="str">
            <v>Emma</v>
          </cell>
        </row>
        <row r="120">
          <cell r="A120">
            <v>294</v>
          </cell>
          <cell r="B120" t="str">
            <v>Univ. Indígena Bol. Comun. Intercultl Prod. Tupak Katari</v>
          </cell>
          <cell r="C120" t="e">
            <v>#N/A</v>
          </cell>
          <cell r="D120">
            <v>0</v>
          </cell>
        </row>
        <row r="121">
          <cell r="A121">
            <v>295</v>
          </cell>
          <cell r="B121" t="str">
            <v>Univ. Indígena Bol. Comun. Intercult Prod. Casimiro Huanca</v>
          </cell>
          <cell r="C121" t="e">
            <v>#N/A</v>
          </cell>
          <cell r="D121">
            <v>0</v>
          </cell>
        </row>
        <row r="122">
          <cell r="A122">
            <v>296</v>
          </cell>
          <cell r="B122" t="str">
            <v>Univ. Indígena Bol. Comun. Intercult Prod. Apiaguaiki Tupa</v>
          </cell>
          <cell r="C122" t="e">
            <v>#N/A</v>
          </cell>
          <cell r="D122">
            <v>0</v>
          </cell>
        </row>
        <row r="123">
          <cell r="A123">
            <v>297</v>
          </cell>
          <cell r="B123" t="str">
            <v>Servicio Nacional de Caminos Residual</v>
          </cell>
          <cell r="C123" t="str">
            <v>DCS</v>
          </cell>
          <cell r="D123" t="str">
            <v>Donato</v>
          </cell>
        </row>
        <row r="124">
          <cell r="A124">
            <v>298</v>
          </cell>
          <cell r="B124" t="str">
            <v>Servicio Departamental de Riego - Chuquisaca</v>
          </cell>
          <cell r="C124" t="str">
            <v>JYA</v>
          </cell>
          <cell r="D124" t="str">
            <v>Javier</v>
          </cell>
        </row>
        <row r="125">
          <cell r="A125">
            <v>299</v>
          </cell>
          <cell r="B125" t="str">
            <v>Servicio Departamental de Riego - La Paz</v>
          </cell>
          <cell r="C125" t="str">
            <v>JYA</v>
          </cell>
          <cell r="D125" t="str">
            <v>Javier</v>
          </cell>
        </row>
        <row r="126">
          <cell r="A126">
            <v>300</v>
          </cell>
          <cell r="B126" t="str">
            <v>Servicio Departamental de Riego - Cochabamba</v>
          </cell>
          <cell r="C126" t="str">
            <v>JYA</v>
          </cell>
          <cell r="D126" t="str">
            <v>Javier</v>
          </cell>
        </row>
        <row r="127">
          <cell r="A127">
            <v>301</v>
          </cell>
          <cell r="B127" t="str">
            <v>Servicio Departamental de Riego - Oruro</v>
          </cell>
          <cell r="C127" t="str">
            <v>JYA</v>
          </cell>
          <cell r="D127" t="str">
            <v>Javier</v>
          </cell>
        </row>
        <row r="128">
          <cell r="A128">
            <v>302</v>
          </cell>
          <cell r="B128" t="str">
            <v>Servicio Departamental de Riego - Potosí</v>
          </cell>
          <cell r="C128" t="str">
            <v>JYA</v>
          </cell>
          <cell r="D128" t="str">
            <v>Javier</v>
          </cell>
        </row>
        <row r="129">
          <cell r="A129">
            <v>303</v>
          </cell>
          <cell r="B129" t="str">
            <v>Servicio Departamental de Riego - Tarija</v>
          </cell>
          <cell r="C129" t="str">
            <v>JYA</v>
          </cell>
          <cell r="D129" t="str">
            <v>Javier</v>
          </cell>
        </row>
        <row r="130">
          <cell r="A130">
            <v>304</v>
          </cell>
          <cell r="B130" t="str">
            <v>Servicio Departamental de Riego - Santa Cruz</v>
          </cell>
          <cell r="C130" t="str">
            <v>JYA</v>
          </cell>
          <cell r="D130" t="str">
            <v>Javier</v>
          </cell>
        </row>
        <row r="131">
          <cell r="A131">
            <v>305</v>
          </cell>
          <cell r="B131" t="str">
            <v>Servicio Departamental de Riego - Beni</v>
          </cell>
          <cell r="C131" t="str">
            <v>JYA</v>
          </cell>
          <cell r="D131" t="str">
            <v>Javier</v>
          </cell>
        </row>
        <row r="132">
          <cell r="A132">
            <v>306</v>
          </cell>
          <cell r="B132" t="str">
            <v>Servicio Departamental de Riego - Pando</v>
          </cell>
          <cell r="C132" t="str">
            <v>JYA</v>
          </cell>
          <cell r="D132" t="str">
            <v>Javier</v>
          </cell>
        </row>
        <row r="133">
          <cell r="A133">
            <v>309</v>
          </cell>
          <cell r="B133" t="str">
            <v>Autoridad de Fiscalización y Control Social del Juego</v>
          </cell>
          <cell r="C133" t="str">
            <v>SGP</v>
          </cell>
          <cell r="D133" t="str">
            <v>Sonia</v>
          </cell>
        </row>
        <row r="134">
          <cell r="A134">
            <v>310</v>
          </cell>
          <cell r="B134" t="str">
            <v>Autoridad de Regulación y Fiscalización de Telecomunicaciones y Transportes</v>
          </cell>
          <cell r="C134" t="str">
            <v>ETC</v>
          </cell>
          <cell r="D134" t="str">
            <v>Emma</v>
          </cell>
        </row>
        <row r="135">
          <cell r="A135">
            <v>311</v>
          </cell>
          <cell r="B135" t="str">
            <v>Autoridad de Fisc y Ctrol Soc de Agua Potable Saneam.Básico</v>
          </cell>
          <cell r="C135" t="str">
            <v>ETC</v>
          </cell>
          <cell r="D135" t="str">
            <v>Emma</v>
          </cell>
        </row>
        <row r="136">
          <cell r="A136">
            <v>312</v>
          </cell>
          <cell r="B136" t="str">
            <v>Autoridad de Fiscalizac. y Control Soc de Bosques y Tierras</v>
          </cell>
          <cell r="C136" t="str">
            <v>SGP</v>
          </cell>
          <cell r="D136" t="str">
            <v>Sonia</v>
          </cell>
        </row>
        <row r="137">
          <cell r="A137">
            <v>313</v>
          </cell>
          <cell r="B137" t="str">
            <v>Autoridad de Fiscalización y Control de Pensiones y Seguros - APS</v>
          </cell>
          <cell r="C137" t="str">
            <v>ETC</v>
          </cell>
          <cell r="D137" t="str">
            <v>Emma</v>
          </cell>
        </row>
        <row r="138">
          <cell r="A138">
            <v>314</v>
          </cell>
          <cell r="B138" t="str">
            <v>Autoridad de Fiscalización y Control Social de Electricidad</v>
          </cell>
          <cell r="C138" t="str">
            <v>ETC</v>
          </cell>
          <cell r="D138" t="str">
            <v>Emma</v>
          </cell>
        </row>
        <row r="139">
          <cell r="A139">
            <v>315</v>
          </cell>
          <cell r="B139" t="str">
            <v>Autoridad de Fiscalización y Control Social de Empresas</v>
          </cell>
          <cell r="C139" t="str">
            <v>ETC</v>
          </cell>
          <cell r="D139" t="str">
            <v>Emma</v>
          </cell>
        </row>
        <row r="140">
          <cell r="A140">
            <v>324</v>
          </cell>
          <cell r="B140" t="str">
            <v>Escuela Boliviana Intercultural de Música</v>
          </cell>
          <cell r="C140" t="str">
            <v>MPG</v>
          </cell>
          <cell r="D140" t="str">
            <v>Marcos</v>
          </cell>
        </row>
        <row r="141">
          <cell r="A141">
            <v>340</v>
          </cell>
          <cell r="B141" t="str">
            <v>Servicio General de Identificación Personal</v>
          </cell>
          <cell r="C141" t="str">
            <v>YAP</v>
          </cell>
          <cell r="D141" t="str">
            <v>Yesenia</v>
          </cell>
        </row>
        <row r="142">
          <cell r="A142">
            <v>341</v>
          </cell>
          <cell r="B142" t="str">
            <v>Servicio General de Licencias de Conducir</v>
          </cell>
          <cell r="C142" t="str">
            <v>YAP</v>
          </cell>
          <cell r="D142" t="str">
            <v>Yesenia</v>
          </cell>
        </row>
        <row r="143">
          <cell r="A143">
            <v>342</v>
          </cell>
          <cell r="B143" t="str">
            <v>Agencia Estatal de Vivienda</v>
          </cell>
          <cell r="C143" t="str">
            <v>JYA</v>
          </cell>
          <cell r="D143" t="str">
            <v>Javier</v>
          </cell>
        </row>
        <row r="144">
          <cell r="A144">
            <v>343</v>
          </cell>
          <cell r="B144" t="str">
            <v>Escuela de Jueces del Estado</v>
          </cell>
          <cell r="C144" t="str">
            <v>ETC</v>
          </cell>
          <cell r="D144" t="str">
            <v>Emma</v>
          </cell>
        </row>
        <row r="145">
          <cell r="A145">
            <v>344</v>
          </cell>
          <cell r="B145" t="str">
            <v>Instituto Plurinacional de Estudio de Lenguas y Culturas</v>
          </cell>
          <cell r="C145" t="str">
            <v>ETC</v>
          </cell>
          <cell r="D145" t="str">
            <v>Emma</v>
          </cell>
        </row>
        <row r="146">
          <cell r="A146">
            <v>345</v>
          </cell>
          <cell r="B146" t="str">
            <v>Mutual de Servicios al Policía</v>
          </cell>
          <cell r="C146" t="str">
            <v>WCF</v>
          </cell>
          <cell r="D146" t="str">
            <v>Wilson</v>
          </cell>
        </row>
        <row r="147">
          <cell r="A147">
            <v>346</v>
          </cell>
          <cell r="B147" t="str">
            <v>Unidad de Investigaciones Financieras</v>
          </cell>
          <cell r="C147" t="str">
            <v>JAD</v>
          </cell>
          <cell r="D147" t="str">
            <v>Joyce</v>
          </cell>
        </row>
        <row r="148">
          <cell r="A148">
            <v>347</v>
          </cell>
          <cell r="B148" t="str">
            <v>Autoridad de Fiscalización y Control de Cooperativas</v>
          </cell>
          <cell r="C148" t="str">
            <v>JAD</v>
          </cell>
          <cell r="D148" t="str">
            <v>Joyce</v>
          </cell>
        </row>
        <row r="149">
          <cell r="A149">
            <v>348</v>
          </cell>
          <cell r="B149" t="str">
            <v>Autoridad Plurinacional de la Madre Tierra</v>
          </cell>
          <cell r="C149" t="str">
            <v>SGP</v>
          </cell>
          <cell r="D149" t="str">
            <v>Sonia</v>
          </cell>
        </row>
        <row r="150">
          <cell r="A150">
            <v>349</v>
          </cell>
          <cell r="B150" t="str">
            <v>Centro de Inv.Arqueológicas,Antropológicas y Adm.de Tiwanaku</v>
          </cell>
          <cell r="C150" t="str">
            <v>JAD</v>
          </cell>
          <cell r="D150" t="str">
            <v>Joyce</v>
          </cell>
        </row>
        <row r="151">
          <cell r="A151">
            <v>371</v>
          </cell>
          <cell r="B151" t="str">
            <v>Centro Internacional de la Quinua</v>
          </cell>
          <cell r="C151" t="e">
            <v>#N/A</v>
          </cell>
          <cell r="D151">
            <v>0</v>
          </cell>
        </row>
        <row r="152">
          <cell r="A152">
            <v>411</v>
          </cell>
          <cell r="B152" t="str">
            <v>Corporación del Seguro Social Militar</v>
          </cell>
          <cell r="C152" t="e">
            <v>#N/A</v>
          </cell>
          <cell r="D152">
            <v>0</v>
          </cell>
        </row>
        <row r="153">
          <cell r="A153">
            <v>417</v>
          </cell>
          <cell r="B153" t="str">
            <v>Caja Nacional de Salud</v>
          </cell>
          <cell r="C153" t="e">
            <v>#N/A</v>
          </cell>
          <cell r="D153">
            <v>0</v>
          </cell>
        </row>
        <row r="154">
          <cell r="A154">
            <v>418</v>
          </cell>
          <cell r="B154" t="str">
            <v>Caja Petrolera de Salud</v>
          </cell>
          <cell r="C154" t="e">
            <v>#N/A</v>
          </cell>
          <cell r="D154">
            <v>0</v>
          </cell>
        </row>
        <row r="155">
          <cell r="A155">
            <v>422</v>
          </cell>
          <cell r="B155" t="str">
            <v>Caja Bancaria Estatal de Salud</v>
          </cell>
          <cell r="C155" t="e">
            <v>#N/A</v>
          </cell>
          <cell r="D155">
            <v>0</v>
          </cell>
        </row>
        <row r="156">
          <cell r="A156">
            <v>423</v>
          </cell>
          <cell r="B156" t="str">
            <v>Caja de Salud del Servicio Nal. de Caminos y Ramas Anexas</v>
          </cell>
          <cell r="C156" t="e">
            <v>#N/A</v>
          </cell>
          <cell r="D156">
            <v>0</v>
          </cell>
        </row>
        <row r="157">
          <cell r="A157">
            <v>424</v>
          </cell>
          <cell r="B157" t="str">
            <v>Caja de Salud CORDES</v>
          </cell>
          <cell r="C157" t="e">
            <v>#N/A</v>
          </cell>
          <cell r="D157">
            <v>0</v>
          </cell>
        </row>
        <row r="158">
          <cell r="A158">
            <v>425</v>
          </cell>
          <cell r="B158" t="str">
            <v>Seguro Social Universitario de Cochabamba</v>
          </cell>
          <cell r="C158" t="e">
            <v>#N/A</v>
          </cell>
          <cell r="D158">
            <v>0</v>
          </cell>
        </row>
        <row r="159">
          <cell r="A159">
            <v>426</v>
          </cell>
          <cell r="B159" t="str">
            <v>Seguro Social Universitario de Oruro</v>
          </cell>
          <cell r="C159" t="e">
            <v>#N/A</v>
          </cell>
          <cell r="D159">
            <v>0</v>
          </cell>
        </row>
        <row r="160">
          <cell r="A160">
            <v>427</v>
          </cell>
          <cell r="B160" t="str">
            <v>Seguro Social Universitario de Santa Cruz</v>
          </cell>
          <cell r="C160" t="e">
            <v>#N/A</v>
          </cell>
          <cell r="D160">
            <v>0</v>
          </cell>
        </row>
        <row r="161">
          <cell r="A161">
            <v>428</v>
          </cell>
          <cell r="B161" t="str">
            <v>Seguro Social Universitario de Sucre</v>
          </cell>
          <cell r="C161" t="e">
            <v>#N/A</v>
          </cell>
          <cell r="D161">
            <v>0</v>
          </cell>
        </row>
        <row r="162">
          <cell r="A162">
            <v>429</v>
          </cell>
          <cell r="B162" t="str">
            <v>Seguro Social Universitario de La Paz</v>
          </cell>
          <cell r="C162" t="e">
            <v>#N/A</v>
          </cell>
          <cell r="D162">
            <v>0</v>
          </cell>
        </row>
        <row r="163">
          <cell r="A163">
            <v>432</v>
          </cell>
          <cell r="B163" t="str">
            <v>Seguro Social Universitario de Tarija</v>
          </cell>
          <cell r="C163" t="e">
            <v>#N/A</v>
          </cell>
          <cell r="D163">
            <v>0</v>
          </cell>
        </row>
        <row r="164">
          <cell r="A164">
            <v>433</v>
          </cell>
          <cell r="B164" t="str">
            <v>Seguro Social Universitario de Potosí</v>
          </cell>
          <cell r="C164" t="e">
            <v>#N/A</v>
          </cell>
          <cell r="D164">
            <v>0</v>
          </cell>
        </row>
        <row r="165">
          <cell r="A165">
            <v>434</v>
          </cell>
          <cell r="B165" t="str">
            <v>Seguro Social Universitario de Beni</v>
          </cell>
          <cell r="C165" t="e">
            <v>#N/A</v>
          </cell>
          <cell r="D165">
            <v>0</v>
          </cell>
        </row>
        <row r="166">
          <cell r="A166">
            <v>435</v>
          </cell>
          <cell r="B166" t="str">
            <v>Seguro Integral de Salud</v>
          </cell>
          <cell r="C166" t="e">
            <v>#N/A</v>
          </cell>
          <cell r="D166">
            <v>0</v>
          </cell>
        </row>
        <row r="167">
          <cell r="A167">
            <v>512</v>
          </cell>
          <cell r="B167" t="str">
            <v>Adm.de Aeropuertos y Servicios Auxiliares a la Naveg. Aérea</v>
          </cell>
          <cell r="C167" t="str">
            <v>ETC</v>
          </cell>
          <cell r="D167" t="str">
            <v>Emma</v>
          </cell>
        </row>
        <row r="168">
          <cell r="A168">
            <v>513</v>
          </cell>
          <cell r="B168" t="str">
            <v>Yacimientos Petrolíferos Fiscales Bolivianos</v>
          </cell>
          <cell r="C168" t="str">
            <v>YAP</v>
          </cell>
          <cell r="D168" t="str">
            <v>Yesenia</v>
          </cell>
        </row>
        <row r="169">
          <cell r="A169">
            <v>514</v>
          </cell>
          <cell r="B169" t="str">
            <v>Empresa Nacional de Electricidad</v>
          </cell>
          <cell r="C169" t="str">
            <v>BCC</v>
          </cell>
          <cell r="D169" t="str">
            <v>Bladimir</v>
          </cell>
        </row>
        <row r="170">
          <cell r="A170">
            <v>517</v>
          </cell>
          <cell r="B170" t="str">
            <v>Corporación Minera de Bolivia</v>
          </cell>
          <cell r="C170" t="str">
            <v>WAM</v>
          </cell>
          <cell r="D170" t="str">
            <v>Willys 2</v>
          </cell>
        </row>
        <row r="171">
          <cell r="A171">
            <v>520</v>
          </cell>
          <cell r="B171" t="str">
            <v>Empresa Metalúrgica VINTO - Nacionalizada</v>
          </cell>
          <cell r="C171" t="str">
            <v>WAM</v>
          </cell>
          <cell r="D171" t="str">
            <v>Willys 2</v>
          </cell>
        </row>
        <row r="172">
          <cell r="A172">
            <v>522</v>
          </cell>
          <cell r="B172" t="str">
            <v>Empresa Nacional de Ferrocarriles - Residual</v>
          </cell>
          <cell r="C172" t="str">
            <v>ETC</v>
          </cell>
          <cell r="D172" t="str">
            <v>Emma</v>
          </cell>
        </row>
        <row r="173">
          <cell r="A173">
            <v>523</v>
          </cell>
          <cell r="B173" t="str">
            <v>Empresa de Correos de Bolivia</v>
          </cell>
          <cell r="C173" t="str">
            <v>WAM</v>
          </cell>
          <cell r="D173" t="str">
            <v>Willys 2</v>
          </cell>
        </row>
        <row r="174">
          <cell r="A174">
            <v>525</v>
          </cell>
          <cell r="B174" t="str">
            <v>Transportes Aéreos Bolivianos</v>
          </cell>
          <cell r="C174" t="str">
            <v>WAM</v>
          </cell>
          <cell r="D174" t="str">
            <v>Willys 2</v>
          </cell>
        </row>
        <row r="175">
          <cell r="A175">
            <v>526</v>
          </cell>
          <cell r="B175" t="str">
            <v>Bolivia TV</v>
          </cell>
          <cell r="C175" t="str">
            <v>SGP</v>
          </cell>
          <cell r="D175" t="str">
            <v>Sonia</v>
          </cell>
        </row>
        <row r="176">
          <cell r="A176">
            <v>548</v>
          </cell>
          <cell r="B176" t="str">
            <v>Corporación de las Fuerzas Armadas p/ el Des. Nacional</v>
          </cell>
          <cell r="C176" t="str">
            <v>BCC</v>
          </cell>
          <cell r="D176" t="str">
            <v>Bladimir</v>
          </cell>
        </row>
        <row r="177">
          <cell r="A177">
            <v>551</v>
          </cell>
          <cell r="B177" t="str">
            <v>Empresa Naviera Boliviana</v>
          </cell>
          <cell r="C177" t="str">
            <v>BCC</v>
          </cell>
          <cell r="D177" t="str">
            <v>Bladimir</v>
          </cell>
        </row>
        <row r="178">
          <cell r="A178">
            <v>572</v>
          </cell>
          <cell r="B178" t="str">
            <v>Empresa de Apoyo a la Producción de Alimentos</v>
          </cell>
          <cell r="C178" t="str">
            <v>JMT</v>
          </cell>
          <cell r="D178" t="str">
            <v>Iran</v>
          </cell>
        </row>
        <row r="179">
          <cell r="A179">
            <v>573</v>
          </cell>
          <cell r="B179" t="str">
            <v>Empresa Siderúrgica del Mutún</v>
          </cell>
          <cell r="C179" t="str">
            <v>MPG</v>
          </cell>
          <cell r="D179" t="str">
            <v>Marcos</v>
          </cell>
        </row>
        <row r="180">
          <cell r="A180">
            <v>574</v>
          </cell>
          <cell r="B180" t="str">
            <v>Lácteos de Bolivia</v>
          </cell>
          <cell r="C180" t="str">
            <v>JAD</v>
          </cell>
          <cell r="D180" t="str">
            <v>Joyce</v>
          </cell>
        </row>
        <row r="181">
          <cell r="A181">
            <v>575</v>
          </cell>
          <cell r="B181" t="str">
            <v>Papeles de Bolivia</v>
          </cell>
          <cell r="C181" t="str">
            <v>JAD</v>
          </cell>
          <cell r="D181" t="str">
            <v>Joyce</v>
          </cell>
        </row>
        <row r="182">
          <cell r="A182">
            <v>576</v>
          </cell>
          <cell r="B182" t="str">
            <v>Cartones de Bolivia</v>
          </cell>
          <cell r="C182" t="str">
            <v>JAD</v>
          </cell>
          <cell r="D182" t="str">
            <v>Joyce</v>
          </cell>
        </row>
        <row r="183">
          <cell r="A183">
            <v>578</v>
          </cell>
          <cell r="B183" t="str">
            <v>Boliviana de Aviación</v>
          </cell>
          <cell r="C183" t="str">
            <v>WCF</v>
          </cell>
          <cell r="D183" t="str">
            <v>Wilson</v>
          </cell>
        </row>
        <row r="184">
          <cell r="A184">
            <v>579</v>
          </cell>
          <cell r="B184" t="str">
            <v>Empresa Púb. Nal. Estratégica Cementos de Bolivia</v>
          </cell>
          <cell r="C184" t="str">
            <v>BCC</v>
          </cell>
          <cell r="D184" t="str">
            <v>Bladimir</v>
          </cell>
        </row>
        <row r="185">
          <cell r="A185">
            <v>580</v>
          </cell>
          <cell r="B185" t="str">
            <v>Depósitos Aduaneros Bolivianos</v>
          </cell>
          <cell r="C185" t="str">
            <v>MPG</v>
          </cell>
          <cell r="D185" t="str">
            <v>Marcos</v>
          </cell>
        </row>
        <row r="186">
          <cell r="A186">
            <v>581</v>
          </cell>
          <cell r="B186" t="str">
            <v>Empresa Púb. Nal. Estratégica Azúcar de Bolivia - Bermejo</v>
          </cell>
          <cell r="C186" t="str">
            <v>WAM</v>
          </cell>
          <cell r="D186" t="str">
            <v>Willys 2</v>
          </cell>
        </row>
        <row r="187">
          <cell r="A187">
            <v>582</v>
          </cell>
          <cell r="B187" t="str">
            <v>Empresa Boliviana de Almendras y Derivados</v>
          </cell>
          <cell r="C187" t="str">
            <v>WAM</v>
          </cell>
          <cell r="D187" t="str">
            <v>Willys 2</v>
          </cell>
        </row>
        <row r="188">
          <cell r="A188">
            <v>584</v>
          </cell>
          <cell r="B188" t="str">
            <v>Empresa Boliviana de Industrializacion de Hidrocarburos</v>
          </cell>
          <cell r="C188" t="str">
            <v>WAM</v>
          </cell>
          <cell r="D188" t="str">
            <v>Willys 2</v>
          </cell>
        </row>
        <row r="189">
          <cell r="A189">
            <v>585</v>
          </cell>
          <cell r="B189" t="str">
            <v>Agencia Boliviana Espacial</v>
          </cell>
          <cell r="C189" t="str">
            <v>WAM</v>
          </cell>
          <cell r="D189" t="str">
            <v>Willys 2</v>
          </cell>
        </row>
        <row r="190">
          <cell r="A190">
            <v>586</v>
          </cell>
          <cell r="B190" t="str">
            <v>Empresa Azucarera San Buenaventura</v>
          </cell>
          <cell r="C190" t="str">
            <v>JAD</v>
          </cell>
          <cell r="D190" t="str">
            <v>Joyce</v>
          </cell>
        </row>
        <row r="191">
          <cell r="A191">
            <v>587</v>
          </cell>
          <cell r="B191" t="str">
            <v>Empresa Estratégica Boliviana de Construcción y Conservación de Infraestructura Civil</v>
          </cell>
          <cell r="C191" t="str">
            <v>WAM</v>
          </cell>
          <cell r="D191" t="str">
            <v>Willys 2</v>
          </cell>
        </row>
        <row r="192">
          <cell r="A192">
            <v>588</v>
          </cell>
          <cell r="B192" t="str">
            <v>Empresa Pública Nacional Textil</v>
          </cell>
          <cell r="C192" t="str">
            <v>JAD</v>
          </cell>
          <cell r="D192" t="str">
            <v>Joyce</v>
          </cell>
        </row>
        <row r="193">
          <cell r="A193">
            <v>589</v>
          </cell>
          <cell r="B193" t="str">
            <v>Empresa de Construcciones del Ejército</v>
          </cell>
          <cell r="C193" t="str">
            <v>JAD</v>
          </cell>
          <cell r="D193" t="str">
            <v>Joyce</v>
          </cell>
        </row>
        <row r="194">
          <cell r="A194">
            <v>590</v>
          </cell>
          <cell r="B194" t="str">
            <v>Empresa Pública "QUIPUS"</v>
          </cell>
          <cell r="C194" t="str">
            <v>BCC</v>
          </cell>
          <cell r="D194" t="str">
            <v>Bladimir</v>
          </cell>
        </row>
        <row r="195">
          <cell r="A195">
            <v>591</v>
          </cell>
          <cell r="B195" t="str">
            <v>Empresa Estatal de Transporte por Cable Mi Teleférico</v>
          </cell>
          <cell r="C195" t="str">
            <v>WAM</v>
          </cell>
          <cell r="D195" t="str">
            <v>Willys 2</v>
          </cell>
        </row>
        <row r="196">
          <cell r="A196">
            <v>592</v>
          </cell>
          <cell r="B196" t="str">
            <v>Empresa Estatal Boliviana de Turismo</v>
          </cell>
          <cell r="C196" t="str">
            <v>JMT</v>
          </cell>
          <cell r="D196" t="str">
            <v>Iran</v>
          </cell>
        </row>
        <row r="197">
          <cell r="A197">
            <v>593</v>
          </cell>
          <cell r="B197" t="str">
            <v>Empresa Pública YACANA</v>
          </cell>
          <cell r="C197" t="str">
            <v>WAM</v>
          </cell>
          <cell r="D197" t="str">
            <v>Willys 2</v>
          </cell>
        </row>
        <row r="198">
          <cell r="A198">
            <v>620</v>
          </cell>
          <cell r="B198" t="str">
            <v>Complejo Agroindustrial de San Buena Aventura</v>
          </cell>
          <cell r="C198" t="str">
            <v>JAD</v>
          </cell>
          <cell r="D198" t="str">
            <v>Joyce</v>
          </cell>
        </row>
        <row r="199">
          <cell r="A199">
            <v>633</v>
          </cell>
          <cell r="B199" t="str">
            <v>Empresa Misicuni</v>
          </cell>
          <cell r="C199" t="str">
            <v>MPG</v>
          </cell>
          <cell r="D199" t="str">
            <v>Marcos</v>
          </cell>
        </row>
        <row r="200">
          <cell r="A200">
            <v>634</v>
          </cell>
          <cell r="B200" t="str">
            <v>Empresa Púb. Deptal. Hotel Terminal-Terminal de Buses Oruro</v>
          </cell>
          <cell r="C200" t="str">
            <v>JMT</v>
          </cell>
          <cell r="D200" t="str">
            <v>Iran</v>
          </cell>
        </row>
        <row r="201">
          <cell r="A201">
            <v>650</v>
          </cell>
          <cell r="B201" t="str">
            <v>Asamblea Legislativa Plurinacional</v>
          </cell>
          <cell r="C201" t="str">
            <v>JMT</v>
          </cell>
          <cell r="D201" t="str">
            <v>Iran</v>
          </cell>
        </row>
        <row r="202">
          <cell r="A202">
            <v>660</v>
          </cell>
          <cell r="B202" t="str">
            <v>Órgano Judicial</v>
          </cell>
          <cell r="C202" t="str">
            <v>JMT</v>
          </cell>
          <cell r="D202" t="str">
            <v>Iran</v>
          </cell>
        </row>
        <row r="203">
          <cell r="A203">
            <v>661</v>
          </cell>
          <cell r="B203" t="str">
            <v>Tribunal Constitucional Plurinacional</v>
          </cell>
          <cell r="C203" t="str">
            <v>JMT</v>
          </cell>
          <cell r="D203" t="str">
            <v>Iran</v>
          </cell>
        </row>
        <row r="204">
          <cell r="A204">
            <v>670</v>
          </cell>
          <cell r="B204" t="str">
            <v>Órgano Electoral Plurinacional</v>
          </cell>
          <cell r="C204" t="str">
            <v>JAD</v>
          </cell>
          <cell r="D204" t="str">
            <v>Joyce</v>
          </cell>
        </row>
        <row r="205">
          <cell r="A205">
            <v>680</v>
          </cell>
          <cell r="B205" t="str">
            <v>Contraloria General del Estado</v>
          </cell>
          <cell r="C205" t="str">
            <v>YAP</v>
          </cell>
          <cell r="D205" t="str">
            <v>Yesenia</v>
          </cell>
        </row>
        <row r="206">
          <cell r="A206">
            <v>681</v>
          </cell>
          <cell r="B206" t="str">
            <v>Ministerio Público</v>
          </cell>
          <cell r="C206" t="str">
            <v>BCC</v>
          </cell>
          <cell r="D206" t="str">
            <v>Bladimir</v>
          </cell>
        </row>
        <row r="207">
          <cell r="A207">
            <v>682</v>
          </cell>
          <cell r="B207" t="str">
            <v>Defensoría del Pueblo</v>
          </cell>
          <cell r="C207" t="str">
            <v>WAM</v>
          </cell>
          <cell r="D207" t="str">
            <v>Willys 2</v>
          </cell>
        </row>
        <row r="208">
          <cell r="A208">
            <v>683</v>
          </cell>
          <cell r="B208" t="str">
            <v>Procuraduría General del Estado</v>
          </cell>
          <cell r="C208" t="str">
            <v>SGP</v>
          </cell>
          <cell r="D208" t="str">
            <v>Sonia</v>
          </cell>
        </row>
        <row r="209">
          <cell r="A209">
            <v>716</v>
          </cell>
          <cell r="B209" t="str">
            <v>Empresa Tarijeña del Gas</v>
          </cell>
          <cell r="C209" t="str">
            <v>JAD</v>
          </cell>
          <cell r="D209" t="str">
            <v>Joyce</v>
          </cell>
        </row>
        <row r="210">
          <cell r="A210">
            <v>718</v>
          </cell>
          <cell r="B210" t="str">
            <v>Complejo Agroindustrial Buena Vista</v>
          </cell>
          <cell r="C210" t="str">
            <v>DCS</v>
          </cell>
          <cell r="D210" t="str">
            <v>Donato</v>
          </cell>
        </row>
        <row r="211">
          <cell r="A211">
            <v>761</v>
          </cell>
          <cell r="B211" t="str">
            <v>Servicio Autónomo Municipal de Agua Potable y Alcantarillado</v>
          </cell>
          <cell r="C211" t="str">
            <v>JYA</v>
          </cell>
          <cell r="D211" t="str">
            <v>Javier</v>
          </cell>
        </row>
        <row r="212">
          <cell r="A212">
            <v>781</v>
          </cell>
          <cell r="B212" t="str">
            <v>Servicio Municipal de Agua Potable y Alcantarillado</v>
          </cell>
          <cell r="C212" t="str">
            <v>JYA</v>
          </cell>
          <cell r="D212" t="str">
            <v>Javier</v>
          </cell>
        </row>
        <row r="213">
          <cell r="A213">
            <v>802</v>
          </cell>
          <cell r="B213" t="str">
            <v>Empresa Local de Agua Potable y Alcantarillado Sucre</v>
          </cell>
          <cell r="C213" t="str">
            <v>MPG</v>
          </cell>
          <cell r="D213" t="str">
            <v>Marcos</v>
          </cell>
        </row>
        <row r="214">
          <cell r="A214">
            <v>821</v>
          </cell>
          <cell r="B214" t="str">
            <v>Administración Autónoma para Obras Sanitarias - Potosí</v>
          </cell>
          <cell r="C214" t="str">
            <v>MPG</v>
          </cell>
          <cell r="D214" t="str">
            <v>Marcos</v>
          </cell>
        </row>
        <row r="215">
          <cell r="A215">
            <v>831</v>
          </cell>
          <cell r="B215" t="str">
            <v>Servicio Local de Acueductos y Alcantarillado - Oruro</v>
          </cell>
          <cell r="C215" t="str">
            <v>WAM</v>
          </cell>
          <cell r="D215" t="str">
            <v>Willys 2</v>
          </cell>
        </row>
        <row r="216">
          <cell r="A216">
            <v>862</v>
          </cell>
          <cell r="B216" t="str">
            <v>Fondo Nacional de Desarrollo Regional</v>
          </cell>
          <cell r="C216" t="str">
            <v>WCF</v>
          </cell>
          <cell r="D216" t="str">
            <v>Wilson</v>
          </cell>
        </row>
        <row r="217">
          <cell r="A217">
            <v>865</v>
          </cell>
          <cell r="B217" t="str">
            <v>Fondo de Desarrollo del Sist.Fin. y Apoyo al Sec.Productivo</v>
          </cell>
          <cell r="C217" t="str">
            <v>SGP</v>
          </cell>
          <cell r="D217" t="str">
            <v>Sonia</v>
          </cell>
        </row>
        <row r="218">
          <cell r="A218">
            <v>866</v>
          </cell>
          <cell r="B218" t="str">
            <v>Directorio Unico de Fondos</v>
          </cell>
          <cell r="C218" t="str">
            <v>SGP</v>
          </cell>
          <cell r="D218" t="str">
            <v>Sonia</v>
          </cell>
        </row>
        <row r="219">
          <cell r="A219">
            <v>867</v>
          </cell>
          <cell r="B219" t="str">
            <v>Fondo Rotatorio de Fomento Productivo Regional</v>
          </cell>
          <cell r="C219" t="str">
            <v>BCC</v>
          </cell>
          <cell r="D219" t="str">
            <v>Bladimir</v>
          </cell>
        </row>
        <row r="220">
          <cell r="A220">
            <v>901</v>
          </cell>
          <cell r="B220" t="str">
            <v>Gobierno Autónomo Departamental de Chuquisaca</v>
          </cell>
          <cell r="C220" t="str">
            <v>JYA</v>
          </cell>
          <cell r="D220" t="str">
            <v>Javier</v>
          </cell>
        </row>
        <row r="221">
          <cell r="A221">
            <v>902</v>
          </cell>
          <cell r="B221" t="str">
            <v>Gobierno Autónomo Departamental de La Paz</v>
          </cell>
          <cell r="C221" t="str">
            <v>JYA</v>
          </cell>
          <cell r="D221" t="str">
            <v>Javier</v>
          </cell>
        </row>
        <row r="222">
          <cell r="A222">
            <v>903</v>
          </cell>
          <cell r="B222" t="str">
            <v>Gobierno Autónomo Departamental de Cochabamba</v>
          </cell>
          <cell r="C222" t="str">
            <v>JYA</v>
          </cell>
          <cell r="D222" t="str">
            <v>Javier</v>
          </cell>
        </row>
        <row r="223">
          <cell r="A223">
            <v>904</v>
          </cell>
          <cell r="B223" t="str">
            <v>Gobierno Autónomo Departamental de Oruro</v>
          </cell>
          <cell r="C223" t="str">
            <v>JYA</v>
          </cell>
          <cell r="D223" t="str">
            <v>Javier</v>
          </cell>
        </row>
        <row r="224">
          <cell r="A224">
            <v>905</v>
          </cell>
          <cell r="B224" t="str">
            <v>Gobierno Autónomo Departamental de Potosí</v>
          </cell>
          <cell r="C224" t="str">
            <v>JYA</v>
          </cell>
          <cell r="D224" t="str">
            <v>Javier</v>
          </cell>
        </row>
        <row r="225">
          <cell r="A225">
            <v>906</v>
          </cell>
          <cell r="B225" t="str">
            <v>Gobierno Autónomo Departamental de Tarija</v>
          </cell>
          <cell r="C225" t="str">
            <v>JYA</v>
          </cell>
          <cell r="D225" t="str">
            <v>Javier</v>
          </cell>
        </row>
        <row r="226">
          <cell r="A226">
            <v>907</v>
          </cell>
          <cell r="B226" t="str">
            <v>Gobierno Autónomo Departamental de Santa Cruz</v>
          </cell>
          <cell r="C226" t="str">
            <v>JYA</v>
          </cell>
          <cell r="D226" t="str">
            <v>Javier</v>
          </cell>
        </row>
        <row r="227">
          <cell r="A227">
            <v>908</v>
          </cell>
          <cell r="B227" t="str">
            <v>Gobierno Autónomo Departamental del Beni</v>
          </cell>
          <cell r="C227" t="str">
            <v>JYA</v>
          </cell>
          <cell r="D227" t="str">
            <v>Javier</v>
          </cell>
        </row>
        <row r="228">
          <cell r="A228">
            <v>909</v>
          </cell>
          <cell r="B228" t="str">
            <v>Gobierno Autónomo Departamental de Pando</v>
          </cell>
          <cell r="C228" t="str">
            <v>JYA</v>
          </cell>
          <cell r="D228" t="str">
            <v>Javier</v>
          </cell>
        </row>
        <row r="229">
          <cell r="A229">
            <v>950</v>
          </cell>
          <cell r="B229" t="str">
            <v>Banco Vivienda</v>
          </cell>
          <cell r="C229" t="e">
            <v>#N/A</v>
          </cell>
          <cell r="D229">
            <v>0</v>
          </cell>
        </row>
        <row r="230">
          <cell r="A230">
            <v>951</v>
          </cell>
          <cell r="B230" t="str">
            <v>Banco Central de Bolivia</v>
          </cell>
          <cell r="C230" t="e">
            <v>#N/A</v>
          </cell>
          <cell r="D230">
            <v>0</v>
          </cell>
        </row>
        <row r="231">
          <cell r="A231">
            <v>999</v>
          </cell>
          <cell r="B231" t="str">
            <v>Sector Privado</v>
          </cell>
          <cell r="C231" t="e">
            <v>#N/A</v>
          </cell>
          <cell r="D231">
            <v>0</v>
          </cell>
        </row>
        <row r="232">
          <cell r="A232">
            <v>1101</v>
          </cell>
          <cell r="B232" t="str">
            <v>Gobierno Autónomo Municipal de Sucre</v>
          </cell>
          <cell r="C232" t="str">
            <v>JYA</v>
          </cell>
          <cell r="D232" t="str">
            <v>Javier</v>
          </cell>
        </row>
        <row r="233">
          <cell r="A233">
            <v>1102</v>
          </cell>
          <cell r="B233" t="str">
            <v>Gobierno Autónomo Municipal de Yotala</v>
          </cell>
          <cell r="C233" t="str">
            <v>JYA</v>
          </cell>
          <cell r="D233" t="str">
            <v>Javier</v>
          </cell>
        </row>
        <row r="234">
          <cell r="A234">
            <v>1103</v>
          </cell>
          <cell r="B234" t="str">
            <v>Gobierno Autónomo Municipal de Poroma</v>
          </cell>
          <cell r="C234" t="str">
            <v>JYA</v>
          </cell>
          <cell r="D234" t="str">
            <v>Javier</v>
          </cell>
        </row>
        <row r="235">
          <cell r="A235">
            <v>1104</v>
          </cell>
          <cell r="B235" t="str">
            <v>Gobierno Autónomo Municipal de Villa Azurduy</v>
          </cell>
          <cell r="C235" t="str">
            <v>JYA</v>
          </cell>
          <cell r="D235" t="str">
            <v>Javier</v>
          </cell>
        </row>
        <row r="236">
          <cell r="A236">
            <v>1105</v>
          </cell>
          <cell r="B236" t="str">
            <v>Gobierno Autónomo Municipal de Tarvita (Villa Orías)</v>
          </cell>
          <cell r="C236" t="str">
            <v>JYA</v>
          </cell>
          <cell r="D236" t="str">
            <v>Javier</v>
          </cell>
        </row>
        <row r="237">
          <cell r="A237">
            <v>1106</v>
          </cell>
          <cell r="B237" t="str">
            <v>Gobierno Autónomo Municipal de Villa Zudañez (Tacopaya)</v>
          </cell>
          <cell r="C237" t="str">
            <v>JYA</v>
          </cell>
          <cell r="D237" t="str">
            <v>Javier</v>
          </cell>
        </row>
        <row r="238">
          <cell r="A238">
            <v>1107</v>
          </cell>
          <cell r="B238" t="str">
            <v>Gobierno Autónomo Municipal de Presto</v>
          </cell>
          <cell r="C238" t="str">
            <v>JYA</v>
          </cell>
          <cell r="D238" t="str">
            <v>Javier</v>
          </cell>
        </row>
        <row r="239">
          <cell r="A239">
            <v>1108</v>
          </cell>
          <cell r="B239" t="str">
            <v>Gobierno Autónomo Municipal de Villa Mojocoya</v>
          </cell>
          <cell r="C239" t="str">
            <v>JYA</v>
          </cell>
          <cell r="D239" t="str">
            <v>Javier</v>
          </cell>
        </row>
        <row r="240">
          <cell r="A240">
            <v>1109</v>
          </cell>
          <cell r="B240" t="str">
            <v>Gobierno Autónomo Municipal de Icla</v>
          </cell>
          <cell r="C240" t="str">
            <v>JYA</v>
          </cell>
          <cell r="D240" t="str">
            <v>Javier</v>
          </cell>
        </row>
        <row r="241">
          <cell r="A241">
            <v>1110</v>
          </cell>
          <cell r="B241" t="str">
            <v>Gobierno Autónomo Municipal de Padilla</v>
          </cell>
          <cell r="C241" t="str">
            <v>JYA</v>
          </cell>
          <cell r="D241" t="str">
            <v>Javier</v>
          </cell>
        </row>
        <row r="242">
          <cell r="A242">
            <v>1111</v>
          </cell>
          <cell r="B242" t="str">
            <v>Gobierno Autónomo Municipal de Tomina</v>
          </cell>
          <cell r="C242" t="str">
            <v>JYA</v>
          </cell>
          <cell r="D242" t="str">
            <v>Javier</v>
          </cell>
        </row>
        <row r="243">
          <cell r="A243">
            <v>1112</v>
          </cell>
          <cell r="B243" t="str">
            <v>Gobierno Autónomo Municipal de Sopachuy</v>
          </cell>
          <cell r="C243" t="str">
            <v>JYA</v>
          </cell>
          <cell r="D243" t="str">
            <v>Javier</v>
          </cell>
        </row>
        <row r="244">
          <cell r="A244">
            <v>1113</v>
          </cell>
          <cell r="B244" t="str">
            <v>Gobierno Autónomo Municipal de Villa Alcalá</v>
          </cell>
          <cell r="C244" t="str">
            <v>JYA</v>
          </cell>
          <cell r="D244" t="str">
            <v>Javier</v>
          </cell>
        </row>
        <row r="245">
          <cell r="A245">
            <v>1114</v>
          </cell>
          <cell r="B245" t="str">
            <v>Gobierno Autónomo Municipal de El Villar</v>
          </cell>
          <cell r="C245" t="str">
            <v>JYA</v>
          </cell>
          <cell r="D245" t="str">
            <v>Javier</v>
          </cell>
        </row>
        <row r="246">
          <cell r="A246">
            <v>1115</v>
          </cell>
          <cell r="B246" t="str">
            <v>Gobierno Autónomo Municipal de Monteagudo</v>
          </cell>
          <cell r="C246" t="str">
            <v>JYA</v>
          </cell>
          <cell r="D246" t="str">
            <v>Javier</v>
          </cell>
        </row>
        <row r="247">
          <cell r="A247">
            <v>1116</v>
          </cell>
          <cell r="B247" t="str">
            <v>Gobierno Autónomo Municipal de San Pablo de Huacareta</v>
          </cell>
          <cell r="C247" t="str">
            <v>JYA</v>
          </cell>
          <cell r="D247" t="str">
            <v>Javier</v>
          </cell>
        </row>
        <row r="248">
          <cell r="A248">
            <v>1117</v>
          </cell>
          <cell r="B248" t="str">
            <v>Gobierno Autónomo Municipal de Tarabuco</v>
          </cell>
          <cell r="C248" t="str">
            <v>JYA</v>
          </cell>
          <cell r="D248" t="str">
            <v>Javier</v>
          </cell>
        </row>
        <row r="249">
          <cell r="A249">
            <v>1118</v>
          </cell>
          <cell r="B249" t="str">
            <v>Gobierno Autónomo Municipal de Yamparáez</v>
          </cell>
          <cell r="C249" t="str">
            <v>JYA</v>
          </cell>
          <cell r="D249" t="str">
            <v>Javier</v>
          </cell>
        </row>
        <row r="250">
          <cell r="A250">
            <v>1119</v>
          </cell>
          <cell r="B250" t="str">
            <v>Gobierno Autónomo Municipal de Camargo</v>
          </cell>
          <cell r="C250" t="str">
            <v>JYA</v>
          </cell>
          <cell r="D250" t="str">
            <v>Javier</v>
          </cell>
        </row>
        <row r="251">
          <cell r="A251">
            <v>1120</v>
          </cell>
          <cell r="B251" t="str">
            <v>Gobierno Autónomo Municipal de San Lucas</v>
          </cell>
          <cell r="C251" t="str">
            <v>JYA</v>
          </cell>
          <cell r="D251" t="str">
            <v>Javier</v>
          </cell>
        </row>
        <row r="252">
          <cell r="A252">
            <v>1121</v>
          </cell>
          <cell r="B252" t="str">
            <v>Gobierno Autónomo Municipal de Incahuasi</v>
          </cell>
          <cell r="C252" t="str">
            <v>JYA</v>
          </cell>
          <cell r="D252" t="str">
            <v>Javier</v>
          </cell>
        </row>
        <row r="253">
          <cell r="A253">
            <v>1122</v>
          </cell>
          <cell r="B253" t="str">
            <v>Gobierno Autónomo Municipal de Villa Serrano</v>
          </cell>
          <cell r="C253" t="str">
            <v>JYA</v>
          </cell>
          <cell r="D253" t="str">
            <v>Javier</v>
          </cell>
        </row>
        <row r="254">
          <cell r="A254">
            <v>1123</v>
          </cell>
          <cell r="B254" t="str">
            <v>Gobierno Autónomo Municipal de Camataqui (Villa Abecia)</v>
          </cell>
          <cell r="C254" t="str">
            <v>JYA</v>
          </cell>
          <cell r="D254" t="str">
            <v>Javier</v>
          </cell>
        </row>
        <row r="255">
          <cell r="A255">
            <v>1124</v>
          </cell>
          <cell r="B255" t="str">
            <v>Gobierno Autónomo Municipal de Culpina</v>
          </cell>
          <cell r="C255" t="str">
            <v>JYA</v>
          </cell>
          <cell r="D255" t="str">
            <v>Javier</v>
          </cell>
        </row>
        <row r="256">
          <cell r="A256">
            <v>1125</v>
          </cell>
          <cell r="B256" t="str">
            <v>Gobierno Autónomo Municipal de Las Carreras</v>
          </cell>
          <cell r="C256" t="str">
            <v>JYA</v>
          </cell>
          <cell r="D256" t="str">
            <v>Javier</v>
          </cell>
        </row>
        <row r="257">
          <cell r="A257">
            <v>1126</v>
          </cell>
          <cell r="B257" t="str">
            <v>Gobierno Autónomo Municipal de Villa Vaca Guzmán</v>
          </cell>
          <cell r="C257" t="str">
            <v>JYA</v>
          </cell>
          <cell r="D257" t="str">
            <v>Javier</v>
          </cell>
        </row>
        <row r="258">
          <cell r="A258">
            <v>1127</v>
          </cell>
          <cell r="B258" t="str">
            <v>Gobierno Autónomo Municipal de Villa de Huacaya</v>
          </cell>
          <cell r="C258" t="str">
            <v>JYA</v>
          </cell>
          <cell r="D258" t="str">
            <v>Javier</v>
          </cell>
        </row>
        <row r="259">
          <cell r="A259">
            <v>1128</v>
          </cell>
          <cell r="B259" t="str">
            <v>Gobierno Autónomo Municipal de Machareti</v>
          </cell>
          <cell r="C259" t="str">
            <v>JYA</v>
          </cell>
          <cell r="D259" t="str">
            <v>Javier</v>
          </cell>
        </row>
        <row r="260">
          <cell r="A260">
            <v>1129</v>
          </cell>
          <cell r="B260" t="str">
            <v>Gobierno Autónomo Municipal de Villa Charcas</v>
          </cell>
          <cell r="C260" t="str">
            <v>JYA</v>
          </cell>
          <cell r="D260" t="str">
            <v>Javier</v>
          </cell>
        </row>
        <row r="261">
          <cell r="A261">
            <v>1201</v>
          </cell>
          <cell r="B261" t="str">
            <v>Gobierno Autónomo Municipal de La Paz</v>
          </cell>
          <cell r="C261" t="str">
            <v>JYA</v>
          </cell>
          <cell r="D261" t="str">
            <v>Javier</v>
          </cell>
        </row>
        <row r="262">
          <cell r="A262">
            <v>1202</v>
          </cell>
          <cell r="B262" t="str">
            <v>Gobierno Autónomo Municipal de Palca</v>
          </cell>
          <cell r="C262" t="str">
            <v>JYA</v>
          </cell>
          <cell r="D262" t="str">
            <v>Javier</v>
          </cell>
        </row>
        <row r="263">
          <cell r="A263">
            <v>1203</v>
          </cell>
          <cell r="B263" t="str">
            <v>Gobierno Autónomo Municipal de Mecapaca</v>
          </cell>
          <cell r="C263" t="str">
            <v>JYA</v>
          </cell>
          <cell r="D263" t="str">
            <v>Javier</v>
          </cell>
        </row>
        <row r="264">
          <cell r="A264">
            <v>1204</v>
          </cell>
          <cell r="B264" t="str">
            <v>Gobierno Autónomo Municipal de Achocalla</v>
          </cell>
          <cell r="C264" t="str">
            <v>JYA</v>
          </cell>
          <cell r="D264" t="str">
            <v>Javier</v>
          </cell>
        </row>
        <row r="265">
          <cell r="A265">
            <v>1205</v>
          </cell>
          <cell r="B265" t="str">
            <v>Gobierno Autónomo Municipal de El Alto de La Paz</v>
          </cell>
          <cell r="C265" t="str">
            <v>JYA</v>
          </cell>
          <cell r="D265" t="str">
            <v>Javier</v>
          </cell>
        </row>
        <row r="266">
          <cell r="A266">
            <v>1206</v>
          </cell>
          <cell r="B266" t="str">
            <v>Gobierno Autónomo Municipal de Viacha</v>
          </cell>
          <cell r="C266" t="str">
            <v>JYA</v>
          </cell>
          <cell r="D266" t="str">
            <v>Javier</v>
          </cell>
        </row>
        <row r="267">
          <cell r="A267">
            <v>1207</v>
          </cell>
          <cell r="B267" t="str">
            <v>Gobierno Autónomo Municipal de Guaqui</v>
          </cell>
          <cell r="C267" t="str">
            <v>JYA</v>
          </cell>
          <cell r="D267" t="str">
            <v>Javier</v>
          </cell>
        </row>
        <row r="268">
          <cell r="A268">
            <v>1208</v>
          </cell>
          <cell r="B268" t="str">
            <v>Gobierno Autónomo Municipal de Tiahuanacu</v>
          </cell>
          <cell r="C268" t="str">
            <v>JYA</v>
          </cell>
          <cell r="D268" t="str">
            <v>Javier</v>
          </cell>
        </row>
        <row r="269">
          <cell r="A269">
            <v>1209</v>
          </cell>
          <cell r="B269" t="str">
            <v>Gobierno Autónomo Municipal de Desaguadero</v>
          </cell>
          <cell r="C269" t="str">
            <v>JYA</v>
          </cell>
          <cell r="D269" t="str">
            <v>Javier</v>
          </cell>
        </row>
        <row r="270">
          <cell r="A270">
            <v>1210</v>
          </cell>
          <cell r="B270" t="str">
            <v>Gobierno Autónomo Municipal de Caranavi</v>
          </cell>
          <cell r="C270" t="str">
            <v>JYA</v>
          </cell>
          <cell r="D270" t="str">
            <v>Javier</v>
          </cell>
        </row>
        <row r="271">
          <cell r="A271">
            <v>1211</v>
          </cell>
          <cell r="B271" t="str">
            <v>Gobierno Autónomo Municipal de Sica Sica (Villa Aroma)</v>
          </cell>
          <cell r="C271" t="str">
            <v>JYA</v>
          </cell>
          <cell r="D271" t="str">
            <v>Javier</v>
          </cell>
        </row>
        <row r="272">
          <cell r="A272">
            <v>1212</v>
          </cell>
          <cell r="B272" t="str">
            <v>Gobierno Autónomo Municipal de Umala</v>
          </cell>
          <cell r="C272" t="str">
            <v>JYA</v>
          </cell>
          <cell r="D272" t="str">
            <v>Javier</v>
          </cell>
        </row>
        <row r="273">
          <cell r="A273">
            <v>1213</v>
          </cell>
          <cell r="B273" t="str">
            <v>Gobierno Autónomo Municipal de Ayo Ayo</v>
          </cell>
          <cell r="C273" t="str">
            <v>JYA</v>
          </cell>
          <cell r="D273" t="str">
            <v>Javier</v>
          </cell>
        </row>
        <row r="274">
          <cell r="A274">
            <v>1214</v>
          </cell>
          <cell r="B274" t="str">
            <v>Gobierno Autónomo Municipal de Calamarca</v>
          </cell>
          <cell r="C274" t="str">
            <v>JYA</v>
          </cell>
          <cell r="D274" t="str">
            <v>Javier</v>
          </cell>
        </row>
        <row r="275">
          <cell r="A275">
            <v>1215</v>
          </cell>
          <cell r="B275" t="str">
            <v>Gobierno Autónomo Municipal de Patacamaya</v>
          </cell>
          <cell r="C275" t="str">
            <v>JYA</v>
          </cell>
          <cell r="D275" t="str">
            <v>Javier</v>
          </cell>
        </row>
        <row r="276">
          <cell r="A276">
            <v>1216</v>
          </cell>
          <cell r="B276" t="str">
            <v>Gobierno Autónomo Municipal de Colquencha</v>
          </cell>
          <cell r="C276" t="str">
            <v>JYA</v>
          </cell>
          <cell r="D276" t="str">
            <v>Javier</v>
          </cell>
        </row>
        <row r="277">
          <cell r="A277">
            <v>1217</v>
          </cell>
          <cell r="B277" t="str">
            <v>Gobierno Autónomo Municipal de Collana</v>
          </cell>
          <cell r="C277" t="str">
            <v>JYA</v>
          </cell>
          <cell r="D277" t="str">
            <v>Javier</v>
          </cell>
        </row>
        <row r="278">
          <cell r="A278">
            <v>1218</v>
          </cell>
          <cell r="B278" t="str">
            <v>Gobierno Autónomo Municipal de Inquisivi</v>
          </cell>
          <cell r="C278" t="str">
            <v>JYA</v>
          </cell>
          <cell r="D278" t="str">
            <v>Javier</v>
          </cell>
        </row>
        <row r="279">
          <cell r="A279">
            <v>1219</v>
          </cell>
          <cell r="B279" t="str">
            <v>Gobierno Autónomo Municipal de Quime</v>
          </cell>
          <cell r="C279" t="str">
            <v>JYA</v>
          </cell>
          <cell r="D279" t="str">
            <v>Javier</v>
          </cell>
        </row>
        <row r="280">
          <cell r="A280">
            <v>1220</v>
          </cell>
          <cell r="B280" t="str">
            <v>Gobierno Autónomo Municipal de Cajuata</v>
          </cell>
          <cell r="C280" t="str">
            <v>JYA</v>
          </cell>
          <cell r="D280" t="str">
            <v>Javier</v>
          </cell>
        </row>
        <row r="281">
          <cell r="A281">
            <v>1221</v>
          </cell>
          <cell r="B281" t="str">
            <v>Gobierno Autónomo Municipal de Colquiri</v>
          </cell>
          <cell r="C281" t="str">
            <v>JYA</v>
          </cell>
          <cell r="D281" t="str">
            <v>Javier</v>
          </cell>
        </row>
        <row r="282">
          <cell r="A282">
            <v>1222</v>
          </cell>
          <cell r="B282" t="str">
            <v>Gobierno Autónomo Municipal de Ichoca</v>
          </cell>
          <cell r="C282" t="str">
            <v>JYA</v>
          </cell>
          <cell r="D282" t="str">
            <v>Javier</v>
          </cell>
        </row>
        <row r="283">
          <cell r="A283">
            <v>1223</v>
          </cell>
          <cell r="B283" t="str">
            <v>Gobierno Autónomo Municipal de Villa Libertad Licoma</v>
          </cell>
          <cell r="C283" t="str">
            <v>JYA</v>
          </cell>
          <cell r="D283" t="str">
            <v>Javier</v>
          </cell>
        </row>
        <row r="284">
          <cell r="A284">
            <v>1224</v>
          </cell>
          <cell r="B284" t="str">
            <v>Gobierno Autónomo Municipal de Achacachi</v>
          </cell>
          <cell r="C284" t="str">
            <v>JYA</v>
          </cell>
          <cell r="D284" t="str">
            <v>Javier</v>
          </cell>
        </row>
        <row r="285">
          <cell r="A285">
            <v>1225</v>
          </cell>
          <cell r="B285" t="str">
            <v>Gobierno Autónomo Municipal de Ancoraimes</v>
          </cell>
          <cell r="C285" t="str">
            <v>JYA</v>
          </cell>
          <cell r="D285" t="str">
            <v>Javier</v>
          </cell>
        </row>
        <row r="286">
          <cell r="A286">
            <v>1226</v>
          </cell>
          <cell r="B286" t="str">
            <v>Gobierno Autónomo Municipal de Sorata</v>
          </cell>
          <cell r="C286" t="str">
            <v>JYA</v>
          </cell>
          <cell r="D286" t="str">
            <v>Javier</v>
          </cell>
        </row>
        <row r="287">
          <cell r="A287">
            <v>1227</v>
          </cell>
          <cell r="B287" t="str">
            <v>Gobierno Autónomo Municipal de Guanay</v>
          </cell>
          <cell r="C287" t="str">
            <v>JYA</v>
          </cell>
          <cell r="D287" t="str">
            <v>Javier</v>
          </cell>
        </row>
        <row r="288">
          <cell r="A288">
            <v>1228</v>
          </cell>
          <cell r="B288" t="str">
            <v>Gobierno Autónomo Municipal de Tacacoma</v>
          </cell>
          <cell r="C288" t="str">
            <v>JYA</v>
          </cell>
          <cell r="D288" t="str">
            <v>Javier</v>
          </cell>
        </row>
        <row r="289">
          <cell r="A289">
            <v>1229</v>
          </cell>
          <cell r="B289" t="str">
            <v>Gobierno Autónomo Municipal de Tipuani</v>
          </cell>
          <cell r="C289" t="str">
            <v>JYA</v>
          </cell>
          <cell r="D289" t="str">
            <v>Javier</v>
          </cell>
        </row>
        <row r="290">
          <cell r="A290">
            <v>1230</v>
          </cell>
          <cell r="B290" t="str">
            <v>Gobierno Autónomo Municipal de Quiabaya</v>
          </cell>
          <cell r="C290" t="str">
            <v>JYA</v>
          </cell>
          <cell r="D290" t="str">
            <v>Javier</v>
          </cell>
        </row>
        <row r="291">
          <cell r="A291">
            <v>1231</v>
          </cell>
          <cell r="B291" t="str">
            <v>Gobierno Autónomo Municipal de Combaya</v>
          </cell>
          <cell r="C291" t="str">
            <v>JYA</v>
          </cell>
          <cell r="D291" t="str">
            <v>Javier</v>
          </cell>
        </row>
        <row r="292">
          <cell r="A292">
            <v>1232</v>
          </cell>
          <cell r="B292" t="str">
            <v>Gobierno Autónomo Municipal de Copacabana</v>
          </cell>
          <cell r="C292" t="str">
            <v>JYA</v>
          </cell>
          <cell r="D292" t="str">
            <v>Javier</v>
          </cell>
        </row>
        <row r="293">
          <cell r="A293">
            <v>1233</v>
          </cell>
          <cell r="B293" t="str">
            <v>Gobierno Autónomo Municipal de San Pedro de Tiquina</v>
          </cell>
          <cell r="C293" t="str">
            <v>JYA</v>
          </cell>
          <cell r="D293" t="str">
            <v>Javier</v>
          </cell>
        </row>
        <row r="294">
          <cell r="A294">
            <v>1234</v>
          </cell>
          <cell r="B294" t="str">
            <v>Gobierno Autónomo Municipal de Tito Yupanqui</v>
          </cell>
          <cell r="C294" t="str">
            <v>JYA</v>
          </cell>
          <cell r="D294" t="str">
            <v>Javier</v>
          </cell>
        </row>
        <row r="295">
          <cell r="A295">
            <v>1235</v>
          </cell>
          <cell r="B295" t="str">
            <v>Gobierno Autónomo Municipal de Chuma</v>
          </cell>
          <cell r="C295" t="str">
            <v>JYA</v>
          </cell>
          <cell r="D295" t="str">
            <v>Javier</v>
          </cell>
        </row>
        <row r="296">
          <cell r="A296">
            <v>1236</v>
          </cell>
          <cell r="B296" t="str">
            <v>Gobierno Autónomo Municipal de Ayata</v>
          </cell>
          <cell r="C296" t="str">
            <v>JYA</v>
          </cell>
          <cell r="D296" t="str">
            <v>Javier</v>
          </cell>
        </row>
        <row r="297">
          <cell r="A297">
            <v>1237</v>
          </cell>
          <cell r="B297" t="str">
            <v>Gobierno Autónomo Municipal de Aucapata</v>
          </cell>
          <cell r="C297" t="str">
            <v>JYA</v>
          </cell>
          <cell r="D297" t="str">
            <v>Javier</v>
          </cell>
        </row>
        <row r="298">
          <cell r="A298">
            <v>1238</v>
          </cell>
          <cell r="B298" t="str">
            <v>Gobierno Autónomo Municipal de Corocoro</v>
          </cell>
          <cell r="C298" t="str">
            <v>JYA</v>
          </cell>
          <cell r="D298" t="str">
            <v>Javier</v>
          </cell>
        </row>
        <row r="299">
          <cell r="A299">
            <v>1239</v>
          </cell>
          <cell r="B299" t="str">
            <v>Gobierno Autónomo Municipal de Caquiaviri</v>
          </cell>
          <cell r="C299" t="str">
            <v>JYA</v>
          </cell>
          <cell r="D299" t="str">
            <v>Javier</v>
          </cell>
        </row>
        <row r="300">
          <cell r="A300">
            <v>1240</v>
          </cell>
          <cell r="B300" t="str">
            <v>Gobierno Autónomo Municipal de Calacoto</v>
          </cell>
          <cell r="C300" t="str">
            <v>JYA</v>
          </cell>
          <cell r="D300" t="str">
            <v>Javier</v>
          </cell>
        </row>
        <row r="301">
          <cell r="A301">
            <v>1241</v>
          </cell>
          <cell r="B301" t="str">
            <v>Gobierno Autónomo Municipal de Comanche</v>
          </cell>
          <cell r="C301" t="str">
            <v>JYA</v>
          </cell>
          <cell r="D301" t="str">
            <v>Javier</v>
          </cell>
        </row>
        <row r="302">
          <cell r="A302">
            <v>1242</v>
          </cell>
          <cell r="B302" t="str">
            <v>Gobierno Autónomo Municipal de Charaña</v>
          </cell>
          <cell r="C302" t="str">
            <v>JYA</v>
          </cell>
          <cell r="D302" t="str">
            <v>Javier</v>
          </cell>
        </row>
        <row r="303">
          <cell r="A303">
            <v>1243</v>
          </cell>
          <cell r="B303" t="str">
            <v>Gobierno Autónomo Municipal de Waldo Ballivián</v>
          </cell>
          <cell r="C303" t="str">
            <v>JYA</v>
          </cell>
          <cell r="D303" t="str">
            <v>Javier</v>
          </cell>
        </row>
        <row r="304">
          <cell r="A304">
            <v>1244</v>
          </cell>
          <cell r="B304" t="str">
            <v>Gobierno Autónomo Municipal de Nazacara de Pacajes</v>
          </cell>
          <cell r="C304" t="str">
            <v>JYA</v>
          </cell>
          <cell r="D304" t="str">
            <v>Javier</v>
          </cell>
        </row>
        <row r="305">
          <cell r="A305">
            <v>1245</v>
          </cell>
          <cell r="B305" t="str">
            <v>Gobierno Autónomo Municipal de Santiago de Callapa</v>
          </cell>
          <cell r="C305" t="str">
            <v>JYA</v>
          </cell>
          <cell r="D305" t="str">
            <v>Javier</v>
          </cell>
        </row>
        <row r="306">
          <cell r="A306">
            <v>1246</v>
          </cell>
          <cell r="B306" t="str">
            <v>Gobierno Autónomo Municipal de Puerto Acosta</v>
          </cell>
          <cell r="C306" t="str">
            <v>JYA</v>
          </cell>
          <cell r="D306" t="str">
            <v>Javier</v>
          </cell>
        </row>
        <row r="307">
          <cell r="A307">
            <v>1247</v>
          </cell>
          <cell r="B307" t="str">
            <v>Gobierno Autónomo Municipal de Mocomoco</v>
          </cell>
          <cell r="C307" t="str">
            <v>JYA</v>
          </cell>
          <cell r="D307" t="str">
            <v>Javier</v>
          </cell>
        </row>
        <row r="308">
          <cell r="A308">
            <v>1248</v>
          </cell>
          <cell r="B308" t="str">
            <v>Gobierno Autónomo Municipal de Carabuco</v>
          </cell>
          <cell r="C308" t="str">
            <v>JYA</v>
          </cell>
          <cell r="D308" t="str">
            <v>Javier</v>
          </cell>
        </row>
        <row r="309">
          <cell r="A309">
            <v>1249</v>
          </cell>
          <cell r="B309" t="str">
            <v>Gobierno Autónomo Municipal de Apolo</v>
          </cell>
          <cell r="C309" t="str">
            <v>JYA</v>
          </cell>
          <cell r="D309" t="str">
            <v>Javier</v>
          </cell>
        </row>
        <row r="310">
          <cell r="A310">
            <v>1250</v>
          </cell>
          <cell r="B310" t="str">
            <v>Gobierno Autónomo Municipal de Pelechuco</v>
          </cell>
          <cell r="C310" t="str">
            <v>JYA</v>
          </cell>
          <cell r="D310" t="str">
            <v>Javier</v>
          </cell>
        </row>
        <row r="311">
          <cell r="A311">
            <v>1251</v>
          </cell>
          <cell r="B311" t="str">
            <v>Gobierno Autónomo Municipal de Luribay</v>
          </cell>
          <cell r="C311" t="str">
            <v>JYA</v>
          </cell>
          <cell r="D311" t="str">
            <v>Javier</v>
          </cell>
        </row>
        <row r="312">
          <cell r="A312">
            <v>1252</v>
          </cell>
          <cell r="B312" t="str">
            <v>Gobierno Autónomo Municipal de Sapahaqui</v>
          </cell>
          <cell r="C312" t="str">
            <v>JYA</v>
          </cell>
          <cell r="D312" t="str">
            <v>Javier</v>
          </cell>
        </row>
        <row r="313">
          <cell r="A313">
            <v>1253</v>
          </cell>
          <cell r="B313" t="str">
            <v>Gobierno Autónomo Municipal de Yaco</v>
          </cell>
          <cell r="C313" t="str">
            <v>JYA</v>
          </cell>
          <cell r="D313" t="str">
            <v>Javier</v>
          </cell>
        </row>
        <row r="314">
          <cell r="A314">
            <v>1254</v>
          </cell>
          <cell r="B314" t="str">
            <v>Gobierno Autónomo Municipal de Malla</v>
          </cell>
          <cell r="C314" t="str">
            <v>JYA</v>
          </cell>
          <cell r="D314" t="str">
            <v>Javier</v>
          </cell>
        </row>
        <row r="315">
          <cell r="A315">
            <v>1255</v>
          </cell>
          <cell r="B315" t="str">
            <v>Gobierno Autónomo Municipal de Cairoma</v>
          </cell>
          <cell r="C315" t="str">
            <v>JYA</v>
          </cell>
          <cell r="D315" t="str">
            <v>Javier</v>
          </cell>
        </row>
        <row r="316">
          <cell r="A316">
            <v>1256</v>
          </cell>
          <cell r="B316" t="str">
            <v>Gobierno Autónomo Municipal de Chulumani (Villa de la Libertad)</v>
          </cell>
          <cell r="C316" t="str">
            <v>JYA</v>
          </cell>
          <cell r="D316" t="str">
            <v>Javier</v>
          </cell>
        </row>
        <row r="317">
          <cell r="A317">
            <v>1257</v>
          </cell>
          <cell r="B317" t="str">
            <v>Gobierno Autónomo Municipal de Irupana (Villa de Lanza)</v>
          </cell>
          <cell r="C317" t="str">
            <v>JYA</v>
          </cell>
          <cell r="D317" t="str">
            <v>Javier</v>
          </cell>
        </row>
        <row r="318">
          <cell r="A318">
            <v>1258</v>
          </cell>
          <cell r="B318" t="str">
            <v>Gobierno Autónomo Municipal de Yanacachi</v>
          </cell>
          <cell r="C318" t="str">
            <v>JYA</v>
          </cell>
          <cell r="D318" t="str">
            <v>Javier</v>
          </cell>
        </row>
        <row r="319">
          <cell r="A319">
            <v>1259</v>
          </cell>
          <cell r="B319" t="str">
            <v>Gobierno Autónomo Municipal de Palos Blancos</v>
          </cell>
          <cell r="C319" t="str">
            <v>JYA</v>
          </cell>
          <cell r="D319" t="str">
            <v>Javier</v>
          </cell>
        </row>
        <row r="320">
          <cell r="A320">
            <v>1260</v>
          </cell>
          <cell r="B320" t="str">
            <v>Gobierno Autónomo Municipal de La Asunta</v>
          </cell>
          <cell r="C320" t="str">
            <v>JYA</v>
          </cell>
          <cell r="D320" t="str">
            <v>Javier</v>
          </cell>
        </row>
        <row r="321">
          <cell r="A321">
            <v>1261</v>
          </cell>
          <cell r="B321" t="str">
            <v>Gobierno Autónomo Municipal de Pucarani</v>
          </cell>
          <cell r="C321" t="str">
            <v>JYA</v>
          </cell>
          <cell r="D321" t="str">
            <v>Javier</v>
          </cell>
        </row>
        <row r="322">
          <cell r="A322">
            <v>1262</v>
          </cell>
          <cell r="B322" t="str">
            <v>Gobierno Autónomo Municipal de Laja</v>
          </cell>
          <cell r="C322" t="str">
            <v>JYA</v>
          </cell>
          <cell r="D322" t="str">
            <v>Javier</v>
          </cell>
        </row>
        <row r="323">
          <cell r="A323">
            <v>1263</v>
          </cell>
          <cell r="B323" t="str">
            <v>Gobierno Autónomo Municipal de Batallas</v>
          </cell>
          <cell r="C323" t="str">
            <v>JYA</v>
          </cell>
          <cell r="D323" t="str">
            <v>Javier</v>
          </cell>
        </row>
        <row r="324">
          <cell r="A324">
            <v>1264</v>
          </cell>
          <cell r="B324" t="str">
            <v>Gobierno Autónomo Municipal de Puerto Pérez</v>
          </cell>
          <cell r="C324" t="str">
            <v>JYA</v>
          </cell>
          <cell r="D324" t="str">
            <v>Javier</v>
          </cell>
        </row>
        <row r="325">
          <cell r="A325">
            <v>1265</v>
          </cell>
          <cell r="B325" t="str">
            <v>Gobierno Autónomo Municipal de Coroico</v>
          </cell>
          <cell r="C325" t="str">
            <v>JYA</v>
          </cell>
          <cell r="D325" t="str">
            <v>Javier</v>
          </cell>
        </row>
        <row r="326">
          <cell r="A326">
            <v>1266</v>
          </cell>
          <cell r="B326" t="str">
            <v>Gobierno Autónomo Municipal de Coripata</v>
          </cell>
          <cell r="C326" t="str">
            <v>JYA</v>
          </cell>
          <cell r="D326" t="str">
            <v>Javier</v>
          </cell>
        </row>
        <row r="327">
          <cell r="A327">
            <v>1267</v>
          </cell>
          <cell r="B327" t="str">
            <v>Gobierno Autónomo Municipal de Ixiamas</v>
          </cell>
          <cell r="C327" t="str">
            <v>JYA</v>
          </cell>
          <cell r="D327" t="str">
            <v>Javier</v>
          </cell>
        </row>
        <row r="328">
          <cell r="A328">
            <v>1268</v>
          </cell>
          <cell r="B328" t="str">
            <v>Gobierno Autónomo Municipal de San Buenaventura</v>
          </cell>
          <cell r="C328" t="str">
            <v>JYA</v>
          </cell>
          <cell r="D328" t="str">
            <v>Javier</v>
          </cell>
        </row>
        <row r="329">
          <cell r="A329">
            <v>1269</v>
          </cell>
          <cell r="B329" t="str">
            <v>Gobierno Autónomo Municipal de General Juan José Pérez (Charazani)</v>
          </cell>
          <cell r="C329" t="str">
            <v>JYA</v>
          </cell>
          <cell r="D329" t="str">
            <v>Javier</v>
          </cell>
        </row>
        <row r="330">
          <cell r="A330">
            <v>1270</v>
          </cell>
          <cell r="B330" t="str">
            <v>Gobierno Autónomo Municipal de Curva</v>
          </cell>
          <cell r="C330" t="str">
            <v>JYA</v>
          </cell>
          <cell r="D330" t="str">
            <v>Javier</v>
          </cell>
        </row>
        <row r="331">
          <cell r="A331">
            <v>1271</v>
          </cell>
          <cell r="B331" t="str">
            <v>Gobierno Autónomo Municipal de San Pedro de Curahuara</v>
          </cell>
          <cell r="C331" t="str">
            <v>JYA</v>
          </cell>
          <cell r="D331" t="str">
            <v>Javier</v>
          </cell>
        </row>
        <row r="332">
          <cell r="A332">
            <v>1272</v>
          </cell>
          <cell r="B332" t="str">
            <v>Gobierno Autónomo Municipal de Papel Pampa</v>
          </cell>
          <cell r="C332" t="str">
            <v>JYA</v>
          </cell>
          <cell r="D332" t="str">
            <v>Javier</v>
          </cell>
        </row>
        <row r="333">
          <cell r="A333">
            <v>1273</v>
          </cell>
          <cell r="B333" t="str">
            <v>Gobierno Autónomo Municipal de Chacarilla</v>
          </cell>
          <cell r="C333" t="str">
            <v>JYA</v>
          </cell>
          <cell r="D333" t="str">
            <v>Javier</v>
          </cell>
        </row>
        <row r="334">
          <cell r="A334">
            <v>1274</v>
          </cell>
          <cell r="B334" t="str">
            <v>Gobierno Autónomo Municipal de Santiago de Machaca</v>
          </cell>
          <cell r="C334" t="str">
            <v>JYA</v>
          </cell>
          <cell r="D334" t="str">
            <v>Javier</v>
          </cell>
        </row>
        <row r="335">
          <cell r="A335">
            <v>1275</v>
          </cell>
          <cell r="B335" t="str">
            <v>Gobierno Autónomo Municipal de Catacora</v>
          </cell>
          <cell r="C335" t="str">
            <v>JYA</v>
          </cell>
          <cell r="D335" t="str">
            <v>Javier</v>
          </cell>
        </row>
        <row r="336">
          <cell r="A336">
            <v>1276</v>
          </cell>
          <cell r="B336" t="str">
            <v>Gobierno Autónomo Municipal de Mapiri</v>
          </cell>
          <cell r="C336" t="str">
            <v>JYA</v>
          </cell>
          <cell r="D336" t="str">
            <v>Javier</v>
          </cell>
        </row>
        <row r="337">
          <cell r="A337">
            <v>1277</v>
          </cell>
          <cell r="B337" t="str">
            <v>Gobierno Autónomo Municipal de Teoponte</v>
          </cell>
          <cell r="C337" t="str">
            <v>JYA</v>
          </cell>
          <cell r="D337" t="str">
            <v>Javier</v>
          </cell>
        </row>
        <row r="338">
          <cell r="A338">
            <v>1278</v>
          </cell>
          <cell r="B338" t="str">
            <v>Gobierno Autónomo Municipal de San Andrés de Machaca</v>
          </cell>
          <cell r="C338" t="str">
            <v>JYA</v>
          </cell>
          <cell r="D338" t="str">
            <v>Javier</v>
          </cell>
        </row>
        <row r="339">
          <cell r="A339">
            <v>1279</v>
          </cell>
          <cell r="B339" t="str">
            <v>Gobierno Autónomo Municipal de Jesús de Machaca</v>
          </cell>
          <cell r="C339" t="str">
            <v>JYA</v>
          </cell>
          <cell r="D339" t="str">
            <v>Javier</v>
          </cell>
        </row>
        <row r="340">
          <cell r="A340">
            <v>1280</v>
          </cell>
          <cell r="B340" t="str">
            <v>Gobierno Autónomo Municipal de Taraco</v>
          </cell>
          <cell r="C340" t="str">
            <v>JYA</v>
          </cell>
          <cell r="D340" t="str">
            <v>Javier</v>
          </cell>
        </row>
        <row r="341">
          <cell r="A341">
            <v>1281</v>
          </cell>
          <cell r="B341" t="str">
            <v>Gobierno Autónomo Municipal de Huarina</v>
          </cell>
          <cell r="C341" t="str">
            <v>JYA</v>
          </cell>
          <cell r="D341" t="str">
            <v>Javier</v>
          </cell>
        </row>
        <row r="342">
          <cell r="A342">
            <v>1282</v>
          </cell>
          <cell r="B342" t="str">
            <v>Gobierno Autónomo Municipal de Santiago de Huata</v>
          </cell>
          <cell r="C342" t="str">
            <v>JYA</v>
          </cell>
          <cell r="D342" t="str">
            <v>Javier</v>
          </cell>
        </row>
        <row r="343">
          <cell r="A343">
            <v>1283</v>
          </cell>
          <cell r="B343" t="str">
            <v>Gobierno Autónomo Municipal de Escoma</v>
          </cell>
          <cell r="C343" t="str">
            <v>JYA</v>
          </cell>
          <cell r="D343" t="str">
            <v>Javier</v>
          </cell>
        </row>
        <row r="344">
          <cell r="A344">
            <v>1284</v>
          </cell>
          <cell r="B344" t="str">
            <v>Gobierno Autónomo Municipal de Humanata</v>
          </cell>
          <cell r="C344" t="str">
            <v>JYA</v>
          </cell>
          <cell r="D344" t="str">
            <v>Javier</v>
          </cell>
        </row>
        <row r="345">
          <cell r="A345">
            <v>1285</v>
          </cell>
          <cell r="B345" t="str">
            <v>Gobierno Autónomo Municipal de Alto Beni</v>
          </cell>
          <cell r="C345" t="str">
            <v>JYA</v>
          </cell>
          <cell r="D345" t="str">
            <v>Javier</v>
          </cell>
        </row>
        <row r="346">
          <cell r="A346">
            <v>1286</v>
          </cell>
          <cell r="B346" t="str">
            <v>Gobierno Autónomo Municipal de Huatajata</v>
          </cell>
          <cell r="C346" t="str">
            <v>JYA</v>
          </cell>
          <cell r="D346" t="str">
            <v>Javier</v>
          </cell>
        </row>
        <row r="347">
          <cell r="A347">
            <v>1287</v>
          </cell>
          <cell r="B347" t="str">
            <v>Gobierno Autónomo Municipal de Chua Cocani</v>
          </cell>
          <cell r="C347" t="str">
            <v>JYA</v>
          </cell>
          <cell r="D347" t="str">
            <v>Javier</v>
          </cell>
        </row>
        <row r="348">
          <cell r="A348">
            <v>1301</v>
          </cell>
          <cell r="B348" t="str">
            <v>Gobierno Autónomo Municipal de Cochabamba</v>
          </cell>
          <cell r="C348" t="str">
            <v>JYA</v>
          </cell>
          <cell r="D348" t="str">
            <v>Javier</v>
          </cell>
        </row>
        <row r="349">
          <cell r="A349">
            <v>1302</v>
          </cell>
          <cell r="B349" t="str">
            <v>Gobierno Autónomo Municipal de Quillacollo</v>
          </cell>
          <cell r="C349" t="str">
            <v>JYA</v>
          </cell>
          <cell r="D349" t="str">
            <v>Javier</v>
          </cell>
        </row>
        <row r="350">
          <cell r="A350">
            <v>1303</v>
          </cell>
          <cell r="B350" t="str">
            <v>Gobierno Autónomo Municipal de Sipe Sipe</v>
          </cell>
          <cell r="C350" t="str">
            <v>JYA</v>
          </cell>
          <cell r="D350" t="str">
            <v>Javier</v>
          </cell>
        </row>
        <row r="351">
          <cell r="A351">
            <v>1304</v>
          </cell>
          <cell r="B351" t="str">
            <v>Gobierno Autónomo Municipal de Tiquipaya</v>
          </cell>
          <cell r="C351" t="str">
            <v>JYA</v>
          </cell>
          <cell r="D351" t="str">
            <v>Javier</v>
          </cell>
        </row>
        <row r="352">
          <cell r="A352">
            <v>1305</v>
          </cell>
          <cell r="B352" t="str">
            <v>Gobierno Autónomo Municipal de Vinto</v>
          </cell>
          <cell r="C352" t="str">
            <v>JYA</v>
          </cell>
          <cell r="D352" t="str">
            <v>Javier</v>
          </cell>
        </row>
        <row r="353">
          <cell r="A353">
            <v>1306</v>
          </cell>
          <cell r="B353" t="str">
            <v>Gobierno Autónomo Municipal de Colcapirhua</v>
          </cell>
          <cell r="C353" t="str">
            <v>JYA</v>
          </cell>
          <cell r="D353" t="str">
            <v>Javier</v>
          </cell>
        </row>
        <row r="354">
          <cell r="A354">
            <v>1307</v>
          </cell>
          <cell r="B354" t="str">
            <v>Gobierno Autónomo Municipal de Aiquile</v>
          </cell>
          <cell r="C354" t="str">
            <v>JYA</v>
          </cell>
          <cell r="D354" t="str">
            <v>Javier</v>
          </cell>
        </row>
        <row r="355">
          <cell r="A355">
            <v>1308</v>
          </cell>
          <cell r="B355" t="str">
            <v>Gobierno Autónomo Municipal de Pasorapa</v>
          </cell>
          <cell r="C355" t="str">
            <v>JYA</v>
          </cell>
          <cell r="D355" t="str">
            <v>Javier</v>
          </cell>
        </row>
        <row r="356">
          <cell r="A356">
            <v>1309</v>
          </cell>
          <cell r="B356" t="str">
            <v>Gobierno Autónomo Municipal de Omereque</v>
          </cell>
          <cell r="C356" t="str">
            <v>JYA</v>
          </cell>
          <cell r="D356" t="str">
            <v>Javier</v>
          </cell>
        </row>
        <row r="357">
          <cell r="A357">
            <v>1310</v>
          </cell>
          <cell r="B357" t="str">
            <v>Gobierno Autónomo Municipal de Independencia</v>
          </cell>
          <cell r="C357" t="str">
            <v>JYA</v>
          </cell>
          <cell r="D357" t="str">
            <v>Javier</v>
          </cell>
        </row>
        <row r="358">
          <cell r="A358">
            <v>1311</v>
          </cell>
          <cell r="B358" t="str">
            <v>Gobierno Autónomo Municipal de Morochata</v>
          </cell>
          <cell r="C358" t="str">
            <v>JYA</v>
          </cell>
          <cell r="D358" t="str">
            <v>Javier</v>
          </cell>
        </row>
        <row r="359">
          <cell r="A359">
            <v>1312</v>
          </cell>
          <cell r="B359" t="str">
            <v>Gobierno Autónomo Municipal de Sacaba</v>
          </cell>
          <cell r="C359" t="str">
            <v>JYA</v>
          </cell>
          <cell r="D359" t="str">
            <v>Javier</v>
          </cell>
        </row>
        <row r="360">
          <cell r="A360">
            <v>1313</v>
          </cell>
          <cell r="B360" t="str">
            <v>Gobierno Autónomo Municipal de Colomi</v>
          </cell>
          <cell r="C360" t="str">
            <v>JYA</v>
          </cell>
          <cell r="D360" t="str">
            <v>Javier</v>
          </cell>
        </row>
        <row r="361">
          <cell r="A361">
            <v>1314</v>
          </cell>
          <cell r="B361" t="str">
            <v>Gobierno Autónomo Municipal de Villa Tunari</v>
          </cell>
          <cell r="C361" t="str">
            <v>JYA</v>
          </cell>
          <cell r="D361" t="str">
            <v>Javier</v>
          </cell>
        </row>
        <row r="362">
          <cell r="A362">
            <v>1315</v>
          </cell>
          <cell r="B362" t="str">
            <v>Gobierno Autónomo Municipal de Punata</v>
          </cell>
          <cell r="C362" t="str">
            <v>JYA</v>
          </cell>
          <cell r="D362" t="str">
            <v>Javier</v>
          </cell>
        </row>
        <row r="363">
          <cell r="A363">
            <v>1316</v>
          </cell>
          <cell r="B363" t="str">
            <v>Gobierno Autónomo Municipal de Villa Rivero</v>
          </cell>
          <cell r="C363" t="str">
            <v>JYA</v>
          </cell>
          <cell r="D363" t="str">
            <v>Javier</v>
          </cell>
        </row>
        <row r="364">
          <cell r="A364">
            <v>1317</v>
          </cell>
          <cell r="B364" t="str">
            <v>Gobierno Autónomo Municipal de San Benito (Villa José Quintín Mendoza)</v>
          </cell>
          <cell r="C364" t="str">
            <v>JYA</v>
          </cell>
          <cell r="D364" t="str">
            <v>Javier</v>
          </cell>
        </row>
        <row r="365">
          <cell r="A365">
            <v>1318</v>
          </cell>
          <cell r="B365" t="str">
            <v>Gobierno Autónomo Municipal de Tacachi</v>
          </cell>
          <cell r="C365" t="str">
            <v>JYA</v>
          </cell>
          <cell r="D365" t="str">
            <v>Javier</v>
          </cell>
        </row>
        <row r="366">
          <cell r="A366">
            <v>1319</v>
          </cell>
          <cell r="B366" t="str">
            <v>Gobierno Autónomo Municipal Villa Gualberto Villarroel</v>
          </cell>
          <cell r="C366" t="str">
            <v>JYA</v>
          </cell>
          <cell r="D366" t="str">
            <v>Javier</v>
          </cell>
        </row>
        <row r="367">
          <cell r="A367">
            <v>1320</v>
          </cell>
          <cell r="B367" t="str">
            <v>Gobierno Autónomo Municipal de Tarata</v>
          </cell>
          <cell r="C367" t="str">
            <v>JYA</v>
          </cell>
          <cell r="D367" t="str">
            <v>Javier</v>
          </cell>
        </row>
        <row r="368">
          <cell r="A368">
            <v>1321</v>
          </cell>
          <cell r="B368" t="str">
            <v>Gobierno Autónomo Municipal de Anzaldo</v>
          </cell>
          <cell r="C368" t="str">
            <v>JYA</v>
          </cell>
          <cell r="D368" t="str">
            <v>Javier</v>
          </cell>
        </row>
        <row r="369">
          <cell r="A369">
            <v>1322</v>
          </cell>
          <cell r="B369" t="str">
            <v>Gobierno Autónomo Municipal de Arbieto</v>
          </cell>
          <cell r="C369" t="str">
            <v>JYA</v>
          </cell>
          <cell r="D369" t="str">
            <v>Javier</v>
          </cell>
        </row>
        <row r="370">
          <cell r="A370">
            <v>1323</v>
          </cell>
          <cell r="B370" t="str">
            <v>Gobierno Autónomo Municipal de Sacabamba</v>
          </cell>
          <cell r="C370" t="str">
            <v>JYA</v>
          </cell>
          <cell r="D370" t="str">
            <v>Javier</v>
          </cell>
        </row>
        <row r="371">
          <cell r="A371">
            <v>1324</v>
          </cell>
          <cell r="B371" t="str">
            <v>Gobierno Autónomo Municipal de Cliza</v>
          </cell>
          <cell r="C371" t="str">
            <v>JYA</v>
          </cell>
          <cell r="D371" t="str">
            <v>Javier</v>
          </cell>
        </row>
        <row r="372">
          <cell r="A372">
            <v>1325</v>
          </cell>
          <cell r="B372" t="str">
            <v>Gobierno Autónomo Municipal de Toco</v>
          </cell>
          <cell r="C372" t="str">
            <v>JYA</v>
          </cell>
          <cell r="D372" t="str">
            <v>Javier</v>
          </cell>
        </row>
        <row r="373">
          <cell r="A373">
            <v>1326</v>
          </cell>
          <cell r="B373" t="str">
            <v>Gobierno Autónomo Municipal de Tolata</v>
          </cell>
          <cell r="C373" t="str">
            <v>JYA</v>
          </cell>
          <cell r="D373" t="str">
            <v>Javier</v>
          </cell>
        </row>
        <row r="374">
          <cell r="A374">
            <v>1327</v>
          </cell>
          <cell r="B374" t="str">
            <v>Gobierno Autónomo Municipal de Capinota</v>
          </cell>
          <cell r="C374" t="str">
            <v>JYA</v>
          </cell>
          <cell r="D374" t="str">
            <v>Javier</v>
          </cell>
        </row>
        <row r="375">
          <cell r="A375">
            <v>1328</v>
          </cell>
          <cell r="B375" t="str">
            <v>Gobierno Autónomo Municipal de Santivañez</v>
          </cell>
          <cell r="C375" t="str">
            <v>JYA</v>
          </cell>
          <cell r="D375" t="str">
            <v>Javier</v>
          </cell>
        </row>
        <row r="376">
          <cell r="A376">
            <v>1329</v>
          </cell>
          <cell r="B376" t="str">
            <v>Gobierno Autónomo Municipal de Sicaya</v>
          </cell>
          <cell r="C376" t="str">
            <v>JYA</v>
          </cell>
          <cell r="D376" t="str">
            <v>Javier</v>
          </cell>
        </row>
        <row r="377">
          <cell r="A377">
            <v>1330</v>
          </cell>
          <cell r="B377" t="str">
            <v>Gobierno Autónomo Municipal de Tapacari</v>
          </cell>
          <cell r="C377" t="str">
            <v>JYA</v>
          </cell>
          <cell r="D377" t="str">
            <v>Javier</v>
          </cell>
        </row>
        <row r="378">
          <cell r="A378">
            <v>1331</v>
          </cell>
          <cell r="B378" t="str">
            <v>Gobierno Autónomo Municipal de Totora</v>
          </cell>
          <cell r="C378" t="str">
            <v>JYA</v>
          </cell>
          <cell r="D378" t="str">
            <v>Javier</v>
          </cell>
        </row>
        <row r="379">
          <cell r="A379">
            <v>1332</v>
          </cell>
          <cell r="B379" t="str">
            <v>Gobierno Autónomo Municipal de Pojo</v>
          </cell>
          <cell r="C379" t="str">
            <v>JYA</v>
          </cell>
          <cell r="D379" t="str">
            <v>Javier</v>
          </cell>
        </row>
        <row r="380">
          <cell r="A380">
            <v>1333</v>
          </cell>
          <cell r="B380" t="str">
            <v>Gobierno Autónomo Municipal de Pocona</v>
          </cell>
          <cell r="C380" t="str">
            <v>JYA</v>
          </cell>
          <cell r="D380" t="str">
            <v>Javier</v>
          </cell>
        </row>
        <row r="381">
          <cell r="A381">
            <v>1334</v>
          </cell>
          <cell r="B381" t="str">
            <v>Gobierno Autónomo Municipal de Chimoré</v>
          </cell>
          <cell r="C381" t="str">
            <v>JYA</v>
          </cell>
          <cell r="D381" t="str">
            <v>Javier</v>
          </cell>
        </row>
        <row r="382">
          <cell r="A382">
            <v>1335</v>
          </cell>
          <cell r="B382" t="str">
            <v>Gobierno Autónomo Municipal de Puerto Villarroel</v>
          </cell>
          <cell r="C382" t="str">
            <v>JYA</v>
          </cell>
          <cell r="D382" t="str">
            <v>Javier</v>
          </cell>
        </row>
        <row r="383">
          <cell r="A383">
            <v>1336</v>
          </cell>
          <cell r="B383" t="str">
            <v>Gobierno Autónomo Municipal de Arani</v>
          </cell>
          <cell r="C383" t="str">
            <v>JYA</v>
          </cell>
          <cell r="D383" t="str">
            <v>Javier</v>
          </cell>
        </row>
        <row r="384">
          <cell r="A384">
            <v>1337</v>
          </cell>
          <cell r="B384" t="str">
            <v>Gobierno Autónomo Municipal de Vacas</v>
          </cell>
          <cell r="C384" t="str">
            <v>JYA</v>
          </cell>
          <cell r="D384" t="str">
            <v>Javier</v>
          </cell>
        </row>
        <row r="385">
          <cell r="A385">
            <v>1338</v>
          </cell>
          <cell r="B385" t="str">
            <v>Gobierno Autónomo Municipal de Arque</v>
          </cell>
          <cell r="C385" t="str">
            <v>JYA</v>
          </cell>
          <cell r="D385" t="str">
            <v>Javier</v>
          </cell>
        </row>
        <row r="386">
          <cell r="A386">
            <v>1339</v>
          </cell>
          <cell r="B386" t="str">
            <v>Gobierno Autónomo Municipal de Tacopaya</v>
          </cell>
          <cell r="C386" t="str">
            <v>JYA</v>
          </cell>
          <cell r="D386" t="str">
            <v>Javier</v>
          </cell>
        </row>
        <row r="387">
          <cell r="A387">
            <v>1340</v>
          </cell>
          <cell r="B387" t="str">
            <v>Gobierno Autónomo Municipal de Bolivar</v>
          </cell>
          <cell r="C387" t="str">
            <v>JYA</v>
          </cell>
          <cell r="D387" t="str">
            <v>Javier</v>
          </cell>
        </row>
        <row r="388">
          <cell r="A388">
            <v>1341</v>
          </cell>
          <cell r="B388" t="str">
            <v>Gobierno Autónomo Municipal de Tiraque</v>
          </cell>
          <cell r="C388" t="str">
            <v>JYA</v>
          </cell>
          <cell r="D388" t="str">
            <v>Javier</v>
          </cell>
        </row>
        <row r="389">
          <cell r="A389">
            <v>1342</v>
          </cell>
          <cell r="B389" t="str">
            <v>Gobierno Autónomo Municipal de Mizque</v>
          </cell>
          <cell r="C389" t="str">
            <v>JYA</v>
          </cell>
          <cell r="D389" t="str">
            <v>Javier</v>
          </cell>
        </row>
        <row r="390">
          <cell r="A390">
            <v>1343</v>
          </cell>
          <cell r="B390" t="str">
            <v>Gobierno Autónomo Municipal de Vila Vila</v>
          </cell>
          <cell r="C390" t="str">
            <v>JYA</v>
          </cell>
          <cell r="D390" t="str">
            <v>Javier</v>
          </cell>
        </row>
        <row r="391">
          <cell r="A391">
            <v>1344</v>
          </cell>
          <cell r="B391" t="str">
            <v>Gobierno Autónomo Municipal de Alalay</v>
          </cell>
          <cell r="C391" t="str">
            <v>JYA</v>
          </cell>
          <cell r="D391" t="str">
            <v>Javier</v>
          </cell>
        </row>
        <row r="392">
          <cell r="A392">
            <v>1345</v>
          </cell>
          <cell r="B392" t="str">
            <v>Gobierno Autónomo Municipal de Entre Rios</v>
          </cell>
          <cell r="C392" t="str">
            <v>JYA</v>
          </cell>
          <cell r="D392" t="str">
            <v>Javier</v>
          </cell>
        </row>
        <row r="393">
          <cell r="A393">
            <v>1346</v>
          </cell>
          <cell r="B393" t="str">
            <v>Gobierno Autónomo Municipal de Cocapata</v>
          </cell>
          <cell r="C393" t="str">
            <v>JYA</v>
          </cell>
          <cell r="D393" t="str">
            <v>Javier</v>
          </cell>
        </row>
        <row r="394">
          <cell r="A394">
            <v>1347</v>
          </cell>
          <cell r="B394" t="str">
            <v>Gobierno Autónomo Municipal de Shinahota</v>
          </cell>
          <cell r="C394" t="str">
            <v>JYA</v>
          </cell>
          <cell r="D394" t="str">
            <v>Javier</v>
          </cell>
        </row>
        <row r="395">
          <cell r="A395">
            <v>1401</v>
          </cell>
          <cell r="B395" t="str">
            <v>Gobierno Autónomo Municipal de Oruro</v>
          </cell>
          <cell r="C395" t="str">
            <v>JYA</v>
          </cell>
          <cell r="D395" t="str">
            <v>Javier</v>
          </cell>
        </row>
        <row r="396">
          <cell r="A396">
            <v>1402</v>
          </cell>
          <cell r="B396" t="str">
            <v>Gobierno Autónomo Municipal de Caracollo</v>
          </cell>
          <cell r="C396" t="str">
            <v>JYA</v>
          </cell>
          <cell r="D396" t="str">
            <v>Javier</v>
          </cell>
        </row>
        <row r="397">
          <cell r="A397">
            <v>1403</v>
          </cell>
          <cell r="B397" t="str">
            <v>Gobierno Autónomo Municipal de El Choro</v>
          </cell>
          <cell r="C397" t="str">
            <v>JYA</v>
          </cell>
          <cell r="D397" t="str">
            <v>Javier</v>
          </cell>
        </row>
        <row r="398">
          <cell r="A398">
            <v>1404</v>
          </cell>
          <cell r="B398" t="str">
            <v>Gobierno Autónomo Municipal de Challapata</v>
          </cell>
          <cell r="C398" t="str">
            <v>JYA</v>
          </cell>
          <cell r="D398" t="str">
            <v>Javier</v>
          </cell>
        </row>
        <row r="399">
          <cell r="A399">
            <v>1405</v>
          </cell>
          <cell r="B399" t="str">
            <v>Gobierno Autónomo Municipal de Santuario de Quillacas</v>
          </cell>
          <cell r="C399" t="str">
            <v>JYA</v>
          </cell>
          <cell r="D399" t="str">
            <v>Javier</v>
          </cell>
        </row>
        <row r="400">
          <cell r="A400">
            <v>1406</v>
          </cell>
          <cell r="B400" t="str">
            <v>Gobierno Autónomo Municipal de Huanuni</v>
          </cell>
          <cell r="C400" t="str">
            <v>JYA</v>
          </cell>
          <cell r="D400" t="str">
            <v>Javier</v>
          </cell>
        </row>
        <row r="401">
          <cell r="A401">
            <v>1407</v>
          </cell>
          <cell r="B401" t="str">
            <v>Gobierno Autónomo Municipal de Machacamarca</v>
          </cell>
          <cell r="C401" t="str">
            <v>JYA</v>
          </cell>
          <cell r="D401" t="str">
            <v>Javier</v>
          </cell>
        </row>
        <row r="402">
          <cell r="A402">
            <v>1408</v>
          </cell>
          <cell r="B402" t="str">
            <v>Gobierno Autónomo Municipal de Poopó (Villa Poopó)</v>
          </cell>
          <cell r="C402" t="str">
            <v>JYA</v>
          </cell>
          <cell r="D402" t="str">
            <v>Javier</v>
          </cell>
        </row>
        <row r="403">
          <cell r="A403">
            <v>1409</v>
          </cell>
          <cell r="B403" t="str">
            <v>Gobierno Autónomo Municipal de Pazña</v>
          </cell>
          <cell r="C403" t="str">
            <v>JYA</v>
          </cell>
          <cell r="D403" t="str">
            <v>Javier</v>
          </cell>
        </row>
        <row r="404">
          <cell r="A404">
            <v>1410</v>
          </cell>
          <cell r="B404" t="str">
            <v>Gobierno Autónomo Municipal de Antequera</v>
          </cell>
          <cell r="C404" t="str">
            <v>JYA</v>
          </cell>
          <cell r="D404" t="str">
            <v>Javier</v>
          </cell>
        </row>
        <row r="405">
          <cell r="A405">
            <v>1411</v>
          </cell>
          <cell r="B405" t="str">
            <v>Gobierno Autónomo Municipal de Eucaliptus</v>
          </cell>
          <cell r="C405" t="str">
            <v>JYA</v>
          </cell>
          <cell r="D405" t="str">
            <v>Javier</v>
          </cell>
        </row>
        <row r="406">
          <cell r="A406">
            <v>1412</v>
          </cell>
          <cell r="B406" t="str">
            <v>Gobierno Autónomo Municipal de Santiago de Huari</v>
          </cell>
          <cell r="C406" t="str">
            <v>JYA</v>
          </cell>
          <cell r="D406" t="str">
            <v>Javier</v>
          </cell>
        </row>
        <row r="407">
          <cell r="A407">
            <v>1413</v>
          </cell>
          <cell r="B407" t="str">
            <v>Gobierno Autónomo Municipal de Totora</v>
          </cell>
          <cell r="C407" t="str">
            <v>JYA</v>
          </cell>
          <cell r="D407" t="str">
            <v>Javier</v>
          </cell>
        </row>
        <row r="408">
          <cell r="A408">
            <v>1414</v>
          </cell>
          <cell r="B408" t="str">
            <v>Gobierno Autónomo Municipal de Corque</v>
          </cell>
          <cell r="C408" t="str">
            <v>JYA</v>
          </cell>
          <cell r="D408" t="str">
            <v>Javier</v>
          </cell>
        </row>
        <row r="409">
          <cell r="A409">
            <v>1415</v>
          </cell>
          <cell r="B409" t="str">
            <v>Gobierno Autónomo Municipal de Choquecota</v>
          </cell>
          <cell r="C409" t="str">
            <v>JYA</v>
          </cell>
          <cell r="D409" t="str">
            <v>Javier</v>
          </cell>
        </row>
        <row r="410">
          <cell r="A410">
            <v>1416</v>
          </cell>
          <cell r="B410" t="str">
            <v>Gobierno Autónomo Municipal de Curahuara de Carangas</v>
          </cell>
          <cell r="C410" t="str">
            <v>JYA</v>
          </cell>
          <cell r="D410" t="str">
            <v>Javier</v>
          </cell>
        </row>
        <row r="411">
          <cell r="A411">
            <v>1417</v>
          </cell>
          <cell r="B411" t="str">
            <v>Gobierno Autónomo Municipal de Turco</v>
          </cell>
          <cell r="C411" t="str">
            <v>JYA</v>
          </cell>
          <cell r="D411" t="str">
            <v>Javier</v>
          </cell>
        </row>
        <row r="412">
          <cell r="A412">
            <v>1418</v>
          </cell>
          <cell r="B412" t="str">
            <v>Gobierno Autónomo Municipal de Huachacalla</v>
          </cell>
          <cell r="C412" t="str">
            <v>JYA</v>
          </cell>
          <cell r="D412" t="str">
            <v>Javier</v>
          </cell>
        </row>
        <row r="413">
          <cell r="A413">
            <v>1419</v>
          </cell>
          <cell r="B413" t="str">
            <v>Gobierno Autónomo Municipal de Escara</v>
          </cell>
          <cell r="C413" t="str">
            <v>JYA</v>
          </cell>
          <cell r="D413" t="str">
            <v>Javier</v>
          </cell>
        </row>
        <row r="414">
          <cell r="A414">
            <v>1420</v>
          </cell>
          <cell r="B414" t="str">
            <v>Gobierno Autónomo Municipal de Cruz de Machacamarca</v>
          </cell>
          <cell r="C414" t="str">
            <v>JYA</v>
          </cell>
          <cell r="D414" t="str">
            <v>Javier</v>
          </cell>
        </row>
        <row r="415">
          <cell r="A415">
            <v>1421</v>
          </cell>
          <cell r="B415" t="str">
            <v>Gobierno Autónomo Municipal de Yunguyo de Litoral</v>
          </cell>
          <cell r="C415" t="str">
            <v>JYA</v>
          </cell>
          <cell r="D415" t="str">
            <v>Javier</v>
          </cell>
        </row>
        <row r="416">
          <cell r="A416">
            <v>1422</v>
          </cell>
          <cell r="B416" t="str">
            <v>Gobierno Autónomo Municipal de Esmeralda</v>
          </cell>
          <cell r="C416" t="str">
            <v>JYA</v>
          </cell>
          <cell r="D416" t="str">
            <v>Javier</v>
          </cell>
        </row>
        <row r="417">
          <cell r="A417">
            <v>1423</v>
          </cell>
          <cell r="B417" t="str">
            <v>Gobierno Autónomo Municipal de Toledo</v>
          </cell>
          <cell r="C417" t="str">
            <v>JYA</v>
          </cell>
          <cell r="D417" t="str">
            <v>Javier</v>
          </cell>
        </row>
        <row r="418">
          <cell r="A418">
            <v>1424</v>
          </cell>
          <cell r="B418" t="str">
            <v>Gobierno Autónomo Municipal de Andamarca (Santiago de Andamarca)</v>
          </cell>
          <cell r="C418" t="str">
            <v>JYA</v>
          </cell>
          <cell r="D418" t="str">
            <v>Javier</v>
          </cell>
        </row>
        <row r="419">
          <cell r="A419">
            <v>1425</v>
          </cell>
          <cell r="B419" t="str">
            <v>Gobierno Autónomo Municipal de Belén de Andamarca</v>
          </cell>
          <cell r="C419" t="str">
            <v>JYA</v>
          </cell>
          <cell r="D419" t="str">
            <v>Javier</v>
          </cell>
        </row>
        <row r="420">
          <cell r="A420">
            <v>1426</v>
          </cell>
          <cell r="B420" t="str">
            <v>Gobierno Autónomo Municipal de Salinas de G. Mendoza</v>
          </cell>
          <cell r="C420" t="str">
            <v>JYA</v>
          </cell>
          <cell r="D420" t="str">
            <v>Javier</v>
          </cell>
        </row>
        <row r="421">
          <cell r="A421">
            <v>1427</v>
          </cell>
          <cell r="B421" t="str">
            <v>Gobierno Autónomo Municipal de Pampa Aullagas</v>
          </cell>
          <cell r="C421" t="str">
            <v>JYA</v>
          </cell>
          <cell r="D421" t="str">
            <v>Javier</v>
          </cell>
        </row>
        <row r="422">
          <cell r="A422">
            <v>1428</v>
          </cell>
          <cell r="B422" t="str">
            <v>Gobierno Autónomo Municipal de La Rivera</v>
          </cell>
          <cell r="C422" t="str">
            <v>JYA</v>
          </cell>
          <cell r="D422" t="str">
            <v>Javier</v>
          </cell>
        </row>
        <row r="423">
          <cell r="A423">
            <v>1429</v>
          </cell>
          <cell r="B423" t="str">
            <v>Gobierno Autónomo Municipal de Todos Santos</v>
          </cell>
          <cell r="C423" t="str">
            <v>JYA</v>
          </cell>
          <cell r="D423" t="str">
            <v>Javier</v>
          </cell>
        </row>
        <row r="424">
          <cell r="A424">
            <v>1430</v>
          </cell>
          <cell r="B424" t="str">
            <v>Gobierno Autónomo Municipal de Carangas</v>
          </cell>
          <cell r="C424" t="str">
            <v>JYA</v>
          </cell>
          <cell r="D424" t="str">
            <v>Javier</v>
          </cell>
        </row>
        <row r="425">
          <cell r="A425">
            <v>1431</v>
          </cell>
          <cell r="B425" t="str">
            <v>Gobierno Autónomo Municipal de Sabaya</v>
          </cell>
          <cell r="C425" t="str">
            <v>JYA</v>
          </cell>
          <cell r="D425" t="str">
            <v>Javier</v>
          </cell>
        </row>
        <row r="426">
          <cell r="A426">
            <v>1432</v>
          </cell>
          <cell r="B426" t="str">
            <v>Gobierno Autónomo Municipal de Coipasa</v>
          </cell>
          <cell r="C426" t="str">
            <v>JYA</v>
          </cell>
          <cell r="D426" t="str">
            <v>Javier</v>
          </cell>
        </row>
        <row r="427">
          <cell r="A427">
            <v>1433</v>
          </cell>
          <cell r="B427" t="str">
            <v>Gobierno Autónomo Municipal de Chipaya</v>
          </cell>
          <cell r="C427" t="str">
            <v>JYA</v>
          </cell>
          <cell r="D427" t="str">
            <v>Javier</v>
          </cell>
        </row>
        <row r="428">
          <cell r="A428">
            <v>1434</v>
          </cell>
          <cell r="B428" t="str">
            <v>Gobierno Autónomo Municipal de Huayllamarca (Santiago de Huayllamarca)</v>
          </cell>
          <cell r="C428" t="str">
            <v>JYA</v>
          </cell>
          <cell r="D428" t="str">
            <v>Javier</v>
          </cell>
        </row>
        <row r="429">
          <cell r="A429">
            <v>1435</v>
          </cell>
          <cell r="B429" t="str">
            <v>Gobierno Autónomo Municipal de Soracachi</v>
          </cell>
          <cell r="C429" t="str">
            <v>JYA</v>
          </cell>
          <cell r="D429" t="str">
            <v>Javier</v>
          </cell>
        </row>
        <row r="430">
          <cell r="A430">
            <v>1501</v>
          </cell>
          <cell r="B430" t="str">
            <v>Gobierno Autónomo Municipal de Potosí</v>
          </cell>
          <cell r="C430" t="str">
            <v>JYA</v>
          </cell>
          <cell r="D430" t="str">
            <v>Javier</v>
          </cell>
        </row>
        <row r="431">
          <cell r="A431">
            <v>1502</v>
          </cell>
          <cell r="B431" t="str">
            <v>Gobierno Autónomo Municipal de Tinguipaya</v>
          </cell>
          <cell r="C431" t="str">
            <v>JYA</v>
          </cell>
          <cell r="D431" t="str">
            <v>Javier</v>
          </cell>
        </row>
        <row r="432">
          <cell r="A432">
            <v>1503</v>
          </cell>
          <cell r="B432" t="str">
            <v>Gobierno Autónomo Municipal de Yocalla</v>
          </cell>
          <cell r="C432" t="str">
            <v>JYA</v>
          </cell>
          <cell r="D432" t="str">
            <v>Javier</v>
          </cell>
        </row>
        <row r="433">
          <cell r="A433">
            <v>1504</v>
          </cell>
          <cell r="B433" t="str">
            <v>Gobierno Autónomo Municipal de Urmiri</v>
          </cell>
          <cell r="C433" t="str">
            <v>JYA</v>
          </cell>
          <cell r="D433" t="str">
            <v>Javier</v>
          </cell>
        </row>
        <row r="434">
          <cell r="A434">
            <v>1505</v>
          </cell>
          <cell r="B434" t="str">
            <v>Gobierno Autónomo Municipal de Uncía</v>
          </cell>
          <cell r="C434" t="str">
            <v>JYA</v>
          </cell>
          <cell r="D434" t="str">
            <v>Javier</v>
          </cell>
        </row>
        <row r="435">
          <cell r="A435">
            <v>1506</v>
          </cell>
          <cell r="B435" t="str">
            <v>Gobierno Autónomo Municipal de Chayanta</v>
          </cell>
          <cell r="C435" t="str">
            <v>JYA</v>
          </cell>
          <cell r="D435" t="str">
            <v>Javier</v>
          </cell>
        </row>
        <row r="436">
          <cell r="A436">
            <v>1507</v>
          </cell>
          <cell r="B436" t="str">
            <v>Gobierno Autónomo Municipal de Llallagua</v>
          </cell>
          <cell r="C436" t="str">
            <v>JYA</v>
          </cell>
          <cell r="D436" t="str">
            <v>Javier</v>
          </cell>
        </row>
        <row r="437">
          <cell r="A437">
            <v>1508</v>
          </cell>
          <cell r="B437" t="str">
            <v>Gobierno Autónomo Municipal de Betanzos</v>
          </cell>
          <cell r="C437" t="str">
            <v>JYA</v>
          </cell>
          <cell r="D437" t="str">
            <v>Javier</v>
          </cell>
        </row>
        <row r="438">
          <cell r="A438">
            <v>1509</v>
          </cell>
          <cell r="B438" t="str">
            <v>Gobierno Autónomo Municipal de Chaqui</v>
          </cell>
          <cell r="C438" t="str">
            <v>JYA</v>
          </cell>
          <cell r="D438" t="str">
            <v>Javier</v>
          </cell>
        </row>
        <row r="439">
          <cell r="A439">
            <v>1510</v>
          </cell>
          <cell r="B439" t="str">
            <v>Gobierno Autónomo Municipal de Tacobamba</v>
          </cell>
          <cell r="C439" t="str">
            <v>JYA</v>
          </cell>
          <cell r="D439" t="str">
            <v>Javier</v>
          </cell>
        </row>
        <row r="440">
          <cell r="A440">
            <v>1511</v>
          </cell>
          <cell r="B440" t="str">
            <v>Gobierno Autónomo Municipal de Colquechaca</v>
          </cell>
          <cell r="C440" t="str">
            <v>JYA</v>
          </cell>
          <cell r="D440" t="str">
            <v>Javier</v>
          </cell>
        </row>
        <row r="441">
          <cell r="A441">
            <v>1512</v>
          </cell>
          <cell r="B441" t="str">
            <v>Gobierno Autónomo Municipal de Ravelo</v>
          </cell>
          <cell r="C441" t="str">
            <v>JYA</v>
          </cell>
          <cell r="D441" t="str">
            <v>Javier</v>
          </cell>
        </row>
        <row r="442">
          <cell r="A442">
            <v>1513</v>
          </cell>
          <cell r="B442" t="str">
            <v>Gobierno Autónomo Municipal de Pocoata</v>
          </cell>
          <cell r="C442" t="str">
            <v>JYA</v>
          </cell>
          <cell r="D442" t="str">
            <v>Javier</v>
          </cell>
        </row>
        <row r="443">
          <cell r="A443">
            <v>1514</v>
          </cell>
          <cell r="B443" t="str">
            <v>Gobierno Autónomo Municipal de Ocurí</v>
          </cell>
          <cell r="C443" t="str">
            <v>JYA</v>
          </cell>
          <cell r="D443" t="str">
            <v>Javier</v>
          </cell>
        </row>
        <row r="444">
          <cell r="A444">
            <v>1515</v>
          </cell>
          <cell r="B444" t="str">
            <v>Gobierno Autónomo Municipal de San Pedro de Buena Vista</v>
          </cell>
          <cell r="C444" t="str">
            <v>JYA</v>
          </cell>
          <cell r="D444" t="str">
            <v>Javier</v>
          </cell>
        </row>
        <row r="445">
          <cell r="A445">
            <v>1516</v>
          </cell>
          <cell r="B445" t="str">
            <v>Gobierno Autónomo Municipal de Toro Toro</v>
          </cell>
          <cell r="C445" t="str">
            <v>JYA</v>
          </cell>
          <cell r="D445" t="str">
            <v>Javier</v>
          </cell>
        </row>
        <row r="446">
          <cell r="A446">
            <v>1517</v>
          </cell>
          <cell r="B446" t="str">
            <v>Gobierno Autónomo Municipal de Cotagaita</v>
          </cell>
          <cell r="C446" t="str">
            <v>JYA</v>
          </cell>
          <cell r="D446" t="str">
            <v>Javier</v>
          </cell>
        </row>
        <row r="447">
          <cell r="A447">
            <v>1518</v>
          </cell>
          <cell r="B447" t="str">
            <v>Gobierno Autónomo Municipal de Vitichi</v>
          </cell>
          <cell r="C447" t="str">
            <v>JYA</v>
          </cell>
          <cell r="D447" t="str">
            <v>Javier</v>
          </cell>
        </row>
        <row r="448">
          <cell r="A448">
            <v>1519</v>
          </cell>
          <cell r="B448" t="str">
            <v>Gobierno Autónomo Municipal de Tupiza</v>
          </cell>
          <cell r="C448" t="str">
            <v>JYA</v>
          </cell>
          <cell r="D448" t="str">
            <v>Javier</v>
          </cell>
        </row>
        <row r="449">
          <cell r="A449">
            <v>1520</v>
          </cell>
          <cell r="B449" t="str">
            <v>Gobierno Autónomo Municipal de Atocha</v>
          </cell>
          <cell r="C449" t="str">
            <v>JYA</v>
          </cell>
          <cell r="D449" t="str">
            <v>Javier</v>
          </cell>
        </row>
        <row r="450">
          <cell r="A450">
            <v>1521</v>
          </cell>
          <cell r="B450" t="str">
            <v>Gobierno Autónomo Municipal de Colcha"K" (Villa Martín)</v>
          </cell>
          <cell r="C450" t="str">
            <v>JYA</v>
          </cell>
          <cell r="D450" t="str">
            <v>Javier</v>
          </cell>
        </row>
        <row r="451">
          <cell r="A451">
            <v>1522</v>
          </cell>
          <cell r="B451" t="str">
            <v>Gobierno Autónomo Municipal de San Pedro de Quemes</v>
          </cell>
          <cell r="C451" t="str">
            <v>JYA</v>
          </cell>
          <cell r="D451" t="str">
            <v>Javier</v>
          </cell>
        </row>
        <row r="452">
          <cell r="A452">
            <v>1523</v>
          </cell>
          <cell r="B452" t="str">
            <v>Gobierno Autónomo Municipal de San Pablo de Lípez</v>
          </cell>
          <cell r="C452" t="str">
            <v>JYA</v>
          </cell>
          <cell r="D452" t="str">
            <v>Javier</v>
          </cell>
        </row>
        <row r="453">
          <cell r="A453">
            <v>1524</v>
          </cell>
          <cell r="B453" t="str">
            <v>Gobierno Autónomo Municipal de Mojinete</v>
          </cell>
          <cell r="C453" t="str">
            <v>JYA</v>
          </cell>
          <cell r="D453" t="str">
            <v>Javier</v>
          </cell>
        </row>
        <row r="454">
          <cell r="A454">
            <v>1525</v>
          </cell>
          <cell r="B454" t="str">
            <v>Gobierno Autónomo Municipal de San Antonio de Esmoruco</v>
          </cell>
          <cell r="C454" t="str">
            <v>JYA</v>
          </cell>
          <cell r="D454" t="str">
            <v>Javier</v>
          </cell>
        </row>
        <row r="455">
          <cell r="A455">
            <v>1526</v>
          </cell>
          <cell r="B455" t="str">
            <v>Gobierno Autónomo Municipal de Sacaca (Villa de Sacaca)</v>
          </cell>
          <cell r="C455" t="str">
            <v>JYA</v>
          </cell>
          <cell r="D455" t="str">
            <v>Javier</v>
          </cell>
        </row>
        <row r="456">
          <cell r="A456">
            <v>1527</v>
          </cell>
          <cell r="B456" t="str">
            <v>Gobierno Autónomo Municipal de Caripuyo</v>
          </cell>
          <cell r="C456" t="str">
            <v>JYA</v>
          </cell>
          <cell r="D456" t="str">
            <v>Javier</v>
          </cell>
        </row>
        <row r="457">
          <cell r="A457">
            <v>1528</v>
          </cell>
          <cell r="B457" t="str">
            <v>Gobierno Autónomo Municipal de Puna (Villa Talavera)</v>
          </cell>
          <cell r="C457" t="str">
            <v>JYA</v>
          </cell>
          <cell r="D457" t="str">
            <v>Javier</v>
          </cell>
        </row>
        <row r="458">
          <cell r="A458">
            <v>1529</v>
          </cell>
          <cell r="B458" t="str">
            <v>Gobierno Autónomo Municipal de Caiza "D"</v>
          </cell>
          <cell r="C458" t="str">
            <v>JYA</v>
          </cell>
          <cell r="D458" t="str">
            <v>Javier</v>
          </cell>
        </row>
        <row r="459">
          <cell r="A459">
            <v>1530</v>
          </cell>
          <cell r="B459" t="str">
            <v>Gobierno Autónomo Municipal de Uyuni</v>
          </cell>
          <cell r="C459" t="str">
            <v>JYA</v>
          </cell>
          <cell r="D459" t="str">
            <v>Javier</v>
          </cell>
        </row>
        <row r="460">
          <cell r="A460">
            <v>1531</v>
          </cell>
          <cell r="B460" t="str">
            <v>Gobierno Autónomo Municipal de Tomave</v>
          </cell>
          <cell r="C460" t="str">
            <v>JYA</v>
          </cell>
          <cell r="D460" t="str">
            <v>Javier</v>
          </cell>
        </row>
        <row r="461">
          <cell r="A461">
            <v>1532</v>
          </cell>
          <cell r="B461" t="str">
            <v>Gobierno Autónomo Municipal de Porco</v>
          </cell>
          <cell r="C461" t="str">
            <v>JYA</v>
          </cell>
          <cell r="D461" t="str">
            <v>Javier</v>
          </cell>
        </row>
        <row r="462">
          <cell r="A462">
            <v>1533</v>
          </cell>
          <cell r="B462" t="str">
            <v>Gobierno Autónomo Municipal de Arampampa</v>
          </cell>
          <cell r="C462" t="str">
            <v>JYA</v>
          </cell>
          <cell r="D462" t="str">
            <v>Javier</v>
          </cell>
        </row>
        <row r="463">
          <cell r="A463">
            <v>1534</v>
          </cell>
          <cell r="B463" t="str">
            <v>Gobierno Autónomo Municipal de Acasio</v>
          </cell>
          <cell r="C463" t="str">
            <v>JYA</v>
          </cell>
          <cell r="D463" t="str">
            <v>Javier</v>
          </cell>
        </row>
        <row r="464">
          <cell r="A464">
            <v>1535</v>
          </cell>
          <cell r="B464" t="str">
            <v>Gobierno Autónomo Municipal de Llica</v>
          </cell>
          <cell r="C464" t="str">
            <v>JYA</v>
          </cell>
          <cell r="D464" t="str">
            <v>Javier</v>
          </cell>
        </row>
        <row r="465">
          <cell r="A465">
            <v>1536</v>
          </cell>
          <cell r="B465" t="str">
            <v>Gobierno Autónomo Municipal de Tahua</v>
          </cell>
          <cell r="C465" t="str">
            <v>JYA</v>
          </cell>
          <cell r="D465" t="str">
            <v>Javier</v>
          </cell>
        </row>
        <row r="466">
          <cell r="A466">
            <v>1537</v>
          </cell>
          <cell r="B466" t="str">
            <v>Gobierno Autónomo Municipal de Villazón</v>
          </cell>
          <cell r="C466" t="str">
            <v>JYA</v>
          </cell>
          <cell r="D466" t="str">
            <v>Javier</v>
          </cell>
        </row>
        <row r="467">
          <cell r="A467">
            <v>1538</v>
          </cell>
          <cell r="B467" t="str">
            <v>Gobierno Autónomo Municipal de San Agustín</v>
          </cell>
          <cell r="C467" t="str">
            <v>JYA</v>
          </cell>
          <cell r="D467" t="str">
            <v>Javier</v>
          </cell>
        </row>
        <row r="468">
          <cell r="A468">
            <v>1539</v>
          </cell>
          <cell r="B468" t="str">
            <v>Gobierno Autónomo Municipal de Ckochas</v>
          </cell>
          <cell r="C468" t="str">
            <v>JYA</v>
          </cell>
          <cell r="D468" t="str">
            <v>Javier</v>
          </cell>
        </row>
        <row r="469">
          <cell r="A469">
            <v>1540</v>
          </cell>
          <cell r="B469" t="str">
            <v>Gobierno Autónomo Municipal de Chuquiuta "Ayllu Jucumani"</v>
          </cell>
          <cell r="C469" t="str">
            <v>JYA</v>
          </cell>
          <cell r="D469" t="str">
            <v>Javier</v>
          </cell>
        </row>
        <row r="470">
          <cell r="A470">
            <v>1601</v>
          </cell>
          <cell r="B470" t="str">
            <v>Gobierno Autónomo Municipal de Tarija</v>
          </cell>
          <cell r="C470" t="str">
            <v>JYA</v>
          </cell>
          <cell r="D470" t="str">
            <v>Javier</v>
          </cell>
        </row>
        <row r="471">
          <cell r="A471">
            <v>1602</v>
          </cell>
          <cell r="B471" t="str">
            <v>Gobierno Autónomo Municipal de Padcaya</v>
          </cell>
          <cell r="C471" t="str">
            <v>JYA</v>
          </cell>
          <cell r="D471" t="str">
            <v>Javier</v>
          </cell>
        </row>
        <row r="472">
          <cell r="A472">
            <v>1603</v>
          </cell>
          <cell r="B472" t="str">
            <v>Gobierno Autónomo Municipal de Bermejo</v>
          </cell>
          <cell r="C472" t="str">
            <v>JYA</v>
          </cell>
          <cell r="D472" t="str">
            <v>Javier</v>
          </cell>
        </row>
        <row r="473">
          <cell r="A473">
            <v>1604</v>
          </cell>
          <cell r="B473" t="str">
            <v>Gobierno Autónomo Municipal de Yacuiba</v>
          </cell>
          <cell r="C473" t="str">
            <v>JYA</v>
          </cell>
          <cell r="D473" t="str">
            <v>Javier</v>
          </cell>
        </row>
        <row r="474">
          <cell r="A474">
            <v>1605</v>
          </cell>
          <cell r="B474" t="str">
            <v>Gobierno Autónomo Municipal de Caraparí</v>
          </cell>
          <cell r="C474" t="str">
            <v>JYA</v>
          </cell>
          <cell r="D474" t="str">
            <v>Javier</v>
          </cell>
        </row>
        <row r="475">
          <cell r="A475">
            <v>1606</v>
          </cell>
          <cell r="B475" t="str">
            <v>Gobierno Autónomo Municipal de Villamontes</v>
          </cell>
          <cell r="C475" t="str">
            <v>JYA</v>
          </cell>
          <cell r="D475" t="str">
            <v>Javier</v>
          </cell>
        </row>
        <row r="476">
          <cell r="A476">
            <v>1607</v>
          </cell>
          <cell r="B476" t="str">
            <v>Gobierno Autónomo Municipal de Uriondo (Concepción)</v>
          </cell>
          <cell r="C476" t="str">
            <v>JYA</v>
          </cell>
          <cell r="D476" t="str">
            <v>Javier</v>
          </cell>
        </row>
        <row r="477">
          <cell r="A477">
            <v>1608</v>
          </cell>
          <cell r="B477" t="str">
            <v>Gobierno Autónomo Municipal de Yunchara</v>
          </cell>
          <cell r="C477" t="str">
            <v>JYA</v>
          </cell>
          <cell r="D477" t="str">
            <v>Javier</v>
          </cell>
        </row>
        <row r="478">
          <cell r="A478">
            <v>1609</v>
          </cell>
          <cell r="B478" t="str">
            <v>Gobierno Autónomo Municipal de San Lorenzo</v>
          </cell>
          <cell r="C478" t="str">
            <v>JYA</v>
          </cell>
          <cell r="D478" t="str">
            <v>Javier</v>
          </cell>
        </row>
        <row r="479">
          <cell r="A479">
            <v>1610</v>
          </cell>
          <cell r="B479" t="str">
            <v>Gobierno Autónomo Municipal de El Puente</v>
          </cell>
          <cell r="C479" t="str">
            <v>JYA</v>
          </cell>
          <cell r="D479" t="str">
            <v>Javier</v>
          </cell>
        </row>
        <row r="480">
          <cell r="A480">
            <v>1611</v>
          </cell>
          <cell r="B480" t="str">
            <v>Gobierno Autónomo Municipal de Entre Ríos</v>
          </cell>
          <cell r="C480" t="str">
            <v>JYA</v>
          </cell>
          <cell r="D480" t="str">
            <v>Javier</v>
          </cell>
        </row>
        <row r="481">
          <cell r="A481">
            <v>1701</v>
          </cell>
          <cell r="B481" t="str">
            <v>Gobierno Autónomo Municipal de Santa Cruz de La Sierra</v>
          </cell>
          <cell r="C481" t="str">
            <v>JYA</v>
          </cell>
          <cell r="D481" t="str">
            <v>Javier</v>
          </cell>
        </row>
        <row r="482">
          <cell r="A482">
            <v>1702</v>
          </cell>
          <cell r="B482" t="str">
            <v>Gobierno Autónomo Municipal de Cotoca</v>
          </cell>
          <cell r="C482" t="str">
            <v>JYA</v>
          </cell>
          <cell r="D482" t="str">
            <v>Javier</v>
          </cell>
        </row>
        <row r="483">
          <cell r="A483">
            <v>1703</v>
          </cell>
          <cell r="B483" t="str">
            <v>Gobierno Autónomo Municipal de Porongo (Ayacucho)</v>
          </cell>
          <cell r="C483" t="str">
            <v>JYA</v>
          </cell>
          <cell r="D483" t="str">
            <v>Javier</v>
          </cell>
        </row>
        <row r="484">
          <cell r="A484">
            <v>1704</v>
          </cell>
          <cell r="B484" t="str">
            <v>Gobierno Autónomo Municipal de La Guardia</v>
          </cell>
          <cell r="C484" t="str">
            <v>JYA</v>
          </cell>
          <cell r="D484" t="str">
            <v>Javier</v>
          </cell>
        </row>
        <row r="485">
          <cell r="A485">
            <v>1705</v>
          </cell>
          <cell r="B485" t="str">
            <v>Gobierno Autónomo Municipal de El Torno</v>
          </cell>
          <cell r="C485" t="str">
            <v>JYA</v>
          </cell>
          <cell r="D485" t="str">
            <v>Javier</v>
          </cell>
        </row>
        <row r="486">
          <cell r="A486">
            <v>1706</v>
          </cell>
          <cell r="B486" t="str">
            <v>Gobierno Autónomo Municipal de Warnes</v>
          </cell>
          <cell r="C486" t="str">
            <v>JYA</v>
          </cell>
          <cell r="D486" t="str">
            <v>Javier</v>
          </cell>
        </row>
        <row r="487">
          <cell r="A487">
            <v>1707</v>
          </cell>
          <cell r="B487" t="str">
            <v>Gobierno Autónomo Municipal de San Ignacio (San Ignacio de Velasco)</v>
          </cell>
          <cell r="C487" t="str">
            <v>JYA</v>
          </cell>
          <cell r="D487" t="str">
            <v>Javier</v>
          </cell>
        </row>
        <row r="488">
          <cell r="A488">
            <v>1708</v>
          </cell>
          <cell r="B488" t="str">
            <v>Gobierno Autónomo Municipal de San Miguel (San Miguel de Velasco)</v>
          </cell>
          <cell r="C488" t="str">
            <v>JYA</v>
          </cell>
          <cell r="D488" t="str">
            <v>Javier</v>
          </cell>
        </row>
        <row r="489">
          <cell r="A489">
            <v>1709</v>
          </cell>
          <cell r="B489" t="str">
            <v>Gobierno Autónomo Municipal de San Rafael</v>
          </cell>
          <cell r="C489" t="str">
            <v>JYA</v>
          </cell>
          <cell r="D489" t="str">
            <v>Javier</v>
          </cell>
        </row>
        <row r="490">
          <cell r="A490">
            <v>1710</v>
          </cell>
          <cell r="B490" t="str">
            <v>Gobierno Autónomo Municipal de Buena Vista</v>
          </cell>
          <cell r="C490" t="str">
            <v>JYA</v>
          </cell>
          <cell r="D490" t="str">
            <v>Javier</v>
          </cell>
        </row>
        <row r="491">
          <cell r="A491">
            <v>1711</v>
          </cell>
          <cell r="B491" t="str">
            <v>Gobierno Autónomo Municipal de San Carlos</v>
          </cell>
          <cell r="C491" t="str">
            <v>JYA</v>
          </cell>
          <cell r="D491" t="str">
            <v>Javier</v>
          </cell>
        </row>
        <row r="492">
          <cell r="A492">
            <v>1712</v>
          </cell>
          <cell r="B492" t="str">
            <v>Gobierno Autónomo Municipal de Yapacaní</v>
          </cell>
          <cell r="C492" t="str">
            <v>JYA</v>
          </cell>
          <cell r="D492" t="str">
            <v>Javier</v>
          </cell>
        </row>
        <row r="493">
          <cell r="A493">
            <v>1713</v>
          </cell>
          <cell r="B493" t="str">
            <v>Gobierno Autónomo Municipal de San José</v>
          </cell>
          <cell r="C493" t="str">
            <v>JYA</v>
          </cell>
          <cell r="D493" t="str">
            <v>Javier</v>
          </cell>
        </row>
        <row r="494">
          <cell r="A494">
            <v>1714</v>
          </cell>
          <cell r="B494" t="str">
            <v>Gobierno Autónomo Municipal de Pailón</v>
          </cell>
          <cell r="C494" t="str">
            <v>JYA</v>
          </cell>
          <cell r="D494" t="str">
            <v>Javier</v>
          </cell>
        </row>
        <row r="495">
          <cell r="A495">
            <v>1715</v>
          </cell>
          <cell r="B495" t="str">
            <v>Gobierno Autónomo Municipal de Roboré</v>
          </cell>
          <cell r="C495" t="str">
            <v>JYA</v>
          </cell>
          <cell r="D495" t="str">
            <v>Javier</v>
          </cell>
        </row>
        <row r="496">
          <cell r="A496">
            <v>1716</v>
          </cell>
          <cell r="B496" t="str">
            <v>Gobierno Autónomo Municipal de Portachuelo</v>
          </cell>
          <cell r="C496" t="str">
            <v>JYA</v>
          </cell>
          <cell r="D496" t="str">
            <v>Javier</v>
          </cell>
        </row>
        <row r="497">
          <cell r="A497">
            <v>1717</v>
          </cell>
          <cell r="B497" t="str">
            <v>Gobierno Autónomo Municipal de Santa Rosa del Sara</v>
          </cell>
          <cell r="C497" t="str">
            <v>JYA</v>
          </cell>
          <cell r="D497" t="str">
            <v>Javier</v>
          </cell>
        </row>
        <row r="498">
          <cell r="A498">
            <v>1718</v>
          </cell>
          <cell r="B498" t="str">
            <v>Gobierno Autónomo Municipal de Lagunillas</v>
          </cell>
          <cell r="C498" t="str">
            <v>JYA</v>
          </cell>
          <cell r="D498" t="str">
            <v>Javier</v>
          </cell>
        </row>
        <row r="499">
          <cell r="A499">
            <v>1719</v>
          </cell>
          <cell r="B499" t="str">
            <v>Gobierno Autónomo Municipal de Charagua</v>
          </cell>
          <cell r="C499" t="str">
            <v>JYA</v>
          </cell>
          <cell r="D499" t="str">
            <v>Javier</v>
          </cell>
        </row>
        <row r="500">
          <cell r="A500">
            <v>1720</v>
          </cell>
          <cell r="B500" t="str">
            <v>Gobierno Autónomo Municipal de Cabezas</v>
          </cell>
          <cell r="C500" t="str">
            <v>JYA</v>
          </cell>
          <cell r="D500" t="str">
            <v>Javier</v>
          </cell>
        </row>
        <row r="501">
          <cell r="A501">
            <v>1721</v>
          </cell>
          <cell r="B501" t="str">
            <v>Gobierno Autónomo Municipal de Cuevo</v>
          </cell>
          <cell r="C501" t="str">
            <v>JYA</v>
          </cell>
          <cell r="D501" t="str">
            <v>Javier</v>
          </cell>
        </row>
        <row r="502">
          <cell r="A502">
            <v>1722</v>
          </cell>
          <cell r="B502" t="str">
            <v>Gobierno Autónomo Municipal de Gutiérrez</v>
          </cell>
          <cell r="C502" t="str">
            <v>JYA</v>
          </cell>
          <cell r="D502" t="str">
            <v>Javier</v>
          </cell>
        </row>
        <row r="503">
          <cell r="A503">
            <v>1723</v>
          </cell>
          <cell r="B503" t="str">
            <v>Gobierno Autónomo Municipal de Camiri</v>
          </cell>
          <cell r="C503" t="str">
            <v>JYA</v>
          </cell>
          <cell r="D503" t="str">
            <v>Javier</v>
          </cell>
        </row>
        <row r="504">
          <cell r="A504">
            <v>1724</v>
          </cell>
          <cell r="B504" t="str">
            <v>Gobierno Autónomo Municipal de Boyuibe</v>
          </cell>
          <cell r="C504" t="str">
            <v>JYA</v>
          </cell>
          <cell r="D504" t="str">
            <v>Javier</v>
          </cell>
        </row>
        <row r="505">
          <cell r="A505">
            <v>1725</v>
          </cell>
          <cell r="B505" t="str">
            <v>Gobierno Autónomo Municipal de Vallegrande</v>
          </cell>
          <cell r="C505" t="str">
            <v>JYA</v>
          </cell>
          <cell r="D505" t="str">
            <v>Javier</v>
          </cell>
        </row>
        <row r="506">
          <cell r="A506">
            <v>1726</v>
          </cell>
          <cell r="B506" t="str">
            <v>Gobierno Autónomo Municipal de Trigal</v>
          </cell>
          <cell r="C506" t="str">
            <v>JYA</v>
          </cell>
          <cell r="D506" t="str">
            <v>Javier</v>
          </cell>
        </row>
        <row r="507">
          <cell r="A507">
            <v>1727</v>
          </cell>
          <cell r="B507" t="str">
            <v>Gobierno Autónomo Municipal de Moro Moro</v>
          </cell>
          <cell r="C507" t="str">
            <v>JYA</v>
          </cell>
          <cell r="D507" t="str">
            <v>Javier</v>
          </cell>
        </row>
        <row r="508">
          <cell r="A508">
            <v>1728</v>
          </cell>
          <cell r="B508" t="str">
            <v>Gobierno Autónomo Municipal de Postrer Valle</v>
          </cell>
          <cell r="C508" t="str">
            <v>JYA</v>
          </cell>
          <cell r="D508" t="str">
            <v>Javier</v>
          </cell>
        </row>
        <row r="509">
          <cell r="A509">
            <v>1729</v>
          </cell>
          <cell r="B509" t="str">
            <v>Gobierno Autónomo Municipal de Pucara</v>
          </cell>
          <cell r="C509" t="str">
            <v>JYA</v>
          </cell>
          <cell r="D509" t="str">
            <v>Javier</v>
          </cell>
        </row>
        <row r="510">
          <cell r="A510">
            <v>1730</v>
          </cell>
          <cell r="B510" t="str">
            <v>Gobierno Autónomo Municipal de Samaipata</v>
          </cell>
          <cell r="C510" t="str">
            <v>JYA</v>
          </cell>
          <cell r="D510" t="str">
            <v>Javier</v>
          </cell>
        </row>
        <row r="511">
          <cell r="A511">
            <v>1731</v>
          </cell>
          <cell r="B511" t="str">
            <v>Gobierno Autónomo Municipal de Pampa Grande</v>
          </cell>
          <cell r="C511" t="str">
            <v>JYA</v>
          </cell>
          <cell r="D511" t="str">
            <v>Javier</v>
          </cell>
        </row>
        <row r="512">
          <cell r="A512">
            <v>1732</v>
          </cell>
          <cell r="B512" t="str">
            <v>Gobierno Autónomo Municipal de Mairana</v>
          </cell>
          <cell r="C512" t="str">
            <v>JYA</v>
          </cell>
          <cell r="D512" t="str">
            <v>Javier</v>
          </cell>
        </row>
        <row r="513">
          <cell r="A513">
            <v>1733</v>
          </cell>
          <cell r="B513" t="str">
            <v>Gobierno Autónomo Municipal de Quirusillas</v>
          </cell>
          <cell r="C513" t="str">
            <v>JYA</v>
          </cell>
          <cell r="D513" t="str">
            <v>Javier</v>
          </cell>
        </row>
        <row r="514">
          <cell r="A514">
            <v>1734</v>
          </cell>
          <cell r="B514" t="str">
            <v>Gobierno Autónomo Municipal de Montero</v>
          </cell>
          <cell r="C514" t="str">
            <v>JYA</v>
          </cell>
          <cell r="D514" t="str">
            <v>Javier</v>
          </cell>
        </row>
        <row r="515">
          <cell r="A515">
            <v>1735</v>
          </cell>
          <cell r="B515" t="str">
            <v>Gobierno Autónomo Municipal de General Agustín Saavedra</v>
          </cell>
          <cell r="C515" t="str">
            <v>JYA</v>
          </cell>
          <cell r="D515" t="str">
            <v>Javier</v>
          </cell>
        </row>
        <row r="516">
          <cell r="A516">
            <v>1736</v>
          </cell>
          <cell r="B516" t="str">
            <v>Gobierno Autónomo Municipal de Mineros</v>
          </cell>
          <cell r="C516" t="str">
            <v>JYA</v>
          </cell>
          <cell r="D516" t="str">
            <v>Javier</v>
          </cell>
        </row>
        <row r="517">
          <cell r="A517">
            <v>1737</v>
          </cell>
          <cell r="B517" t="str">
            <v>Gobierno Autónomo Municipal de Concepción</v>
          </cell>
          <cell r="C517" t="str">
            <v>JYA</v>
          </cell>
          <cell r="D517" t="str">
            <v>Javier</v>
          </cell>
        </row>
        <row r="518">
          <cell r="A518">
            <v>1738</v>
          </cell>
          <cell r="B518" t="str">
            <v>Gobierno Autónomo Municipal de San Javier</v>
          </cell>
          <cell r="C518" t="str">
            <v>JYA</v>
          </cell>
          <cell r="D518" t="str">
            <v>Javier</v>
          </cell>
        </row>
        <row r="519">
          <cell r="A519">
            <v>1739</v>
          </cell>
          <cell r="B519" t="str">
            <v>Gobierno Autónomo Municipal de San Julián</v>
          </cell>
          <cell r="C519" t="str">
            <v>JYA</v>
          </cell>
          <cell r="D519" t="str">
            <v>Javier</v>
          </cell>
        </row>
        <row r="520">
          <cell r="A520">
            <v>1740</v>
          </cell>
          <cell r="B520" t="str">
            <v>Gobierno Autónomo Municipal de San Matías</v>
          </cell>
          <cell r="C520" t="str">
            <v>JYA</v>
          </cell>
          <cell r="D520" t="str">
            <v>Javier</v>
          </cell>
        </row>
        <row r="521">
          <cell r="A521">
            <v>1741</v>
          </cell>
          <cell r="B521" t="str">
            <v>Gobierno Autónomo Municipal de Comarapa</v>
          </cell>
          <cell r="C521" t="str">
            <v>JYA</v>
          </cell>
          <cell r="D521" t="str">
            <v>Javier</v>
          </cell>
        </row>
        <row r="522">
          <cell r="A522">
            <v>1742</v>
          </cell>
          <cell r="B522" t="str">
            <v>Gobierno Autónomo Municipal de Saipina</v>
          </cell>
          <cell r="C522" t="str">
            <v>JYA</v>
          </cell>
          <cell r="D522" t="str">
            <v>Javier</v>
          </cell>
        </row>
        <row r="523">
          <cell r="A523">
            <v>1743</v>
          </cell>
          <cell r="B523" t="str">
            <v>Gobierno Autónomo Municipal de Puerto Suárez</v>
          </cell>
          <cell r="C523" t="str">
            <v>JYA</v>
          </cell>
          <cell r="D523" t="str">
            <v>Javier</v>
          </cell>
        </row>
        <row r="524">
          <cell r="A524">
            <v>1744</v>
          </cell>
          <cell r="B524" t="str">
            <v>Gobierno Autónomo Municipal de Puerto Quijarro</v>
          </cell>
          <cell r="C524" t="str">
            <v>JYA</v>
          </cell>
          <cell r="D524" t="str">
            <v>Javier</v>
          </cell>
        </row>
        <row r="525">
          <cell r="A525">
            <v>1745</v>
          </cell>
          <cell r="B525" t="str">
            <v>Gobierno Autónomo Municipal de Ascención de Guarayos</v>
          </cell>
          <cell r="C525" t="str">
            <v>JYA</v>
          </cell>
          <cell r="D525" t="str">
            <v>Javier</v>
          </cell>
        </row>
        <row r="526">
          <cell r="A526">
            <v>1746</v>
          </cell>
          <cell r="B526" t="str">
            <v>Gobierno Autónomo Municipal de Urubicha</v>
          </cell>
          <cell r="C526" t="str">
            <v>JYA</v>
          </cell>
          <cell r="D526" t="str">
            <v>Javier</v>
          </cell>
        </row>
        <row r="527">
          <cell r="A527">
            <v>1747</v>
          </cell>
          <cell r="B527" t="str">
            <v>Gobierno Autónomo Municipal de El Puente</v>
          </cell>
          <cell r="C527" t="str">
            <v>JYA</v>
          </cell>
          <cell r="D527" t="str">
            <v>Javier</v>
          </cell>
        </row>
        <row r="528">
          <cell r="A528">
            <v>1748</v>
          </cell>
          <cell r="B528" t="str">
            <v>Gobierno Autónomo Municipal de Okinawa Uno</v>
          </cell>
          <cell r="C528" t="str">
            <v>JYA</v>
          </cell>
          <cell r="D528" t="str">
            <v>Javier</v>
          </cell>
        </row>
        <row r="529">
          <cell r="A529">
            <v>1749</v>
          </cell>
          <cell r="B529" t="str">
            <v>Gobierno Autónomo Municipal de San Antonio de Lomerio</v>
          </cell>
          <cell r="C529" t="str">
            <v>JYA</v>
          </cell>
          <cell r="D529" t="str">
            <v>Javier</v>
          </cell>
        </row>
        <row r="530">
          <cell r="A530">
            <v>1750</v>
          </cell>
          <cell r="B530" t="str">
            <v>Gobierno Autónomo Municipal de San Ramón</v>
          </cell>
          <cell r="C530" t="str">
            <v>JYA</v>
          </cell>
          <cell r="D530" t="str">
            <v>Javier</v>
          </cell>
        </row>
        <row r="531">
          <cell r="A531">
            <v>1751</v>
          </cell>
          <cell r="B531" t="str">
            <v>Gobierno Autónomo Municipal de El Carmen Rivero Tórrez</v>
          </cell>
          <cell r="C531" t="str">
            <v>JYA</v>
          </cell>
          <cell r="D531" t="str">
            <v>Javier</v>
          </cell>
        </row>
        <row r="532">
          <cell r="A532">
            <v>1752</v>
          </cell>
          <cell r="B532" t="str">
            <v>Gobierno Autónomo Municipal de San Juan</v>
          </cell>
          <cell r="C532" t="str">
            <v>JYA</v>
          </cell>
          <cell r="D532" t="str">
            <v>Javier</v>
          </cell>
        </row>
        <row r="533">
          <cell r="A533">
            <v>1753</v>
          </cell>
          <cell r="B533" t="str">
            <v>Gobierno Autónomo Municipal de Fernández Alonso</v>
          </cell>
          <cell r="C533" t="str">
            <v>JYA</v>
          </cell>
          <cell r="D533" t="str">
            <v>Javier</v>
          </cell>
        </row>
        <row r="534">
          <cell r="A534">
            <v>1754</v>
          </cell>
          <cell r="B534" t="str">
            <v>Gobierno Autónomo Municipal de San Pedro</v>
          </cell>
          <cell r="C534" t="str">
            <v>JYA</v>
          </cell>
          <cell r="D534" t="str">
            <v>Javier</v>
          </cell>
        </row>
        <row r="535">
          <cell r="A535">
            <v>1755</v>
          </cell>
          <cell r="B535" t="str">
            <v>Gobierno Autónomo Municipal de Cuatro Cañadas</v>
          </cell>
          <cell r="C535" t="str">
            <v>JYA</v>
          </cell>
          <cell r="D535" t="str">
            <v>Javier</v>
          </cell>
        </row>
        <row r="536">
          <cell r="A536">
            <v>1756</v>
          </cell>
          <cell r="B536" t="str">
            <v>Gobierno Autónomo Municipal de Colpa Bélgica</v>
          </cell>
          <cell r="C536" t="str">
            <v>JYA</v>
          </cell>
          <cell r="D536" t="str">
            <v>Javier</v>
          </cell>
        </row>
        <row r="537">
          <cell r="A537">
            <v>1801</v>
          </cell>
          <cell r="B537" t="str">
            <v>Gobierno Autónomo Municipal de Trinidad</v>
          </cell>
          <cell r="C537" t="str">
            <v>JYA</v>
          </cell>
          <cell r="D537" t="str">
            <v>Javier</v>
          </cell>
        </row>
        <row r="538">
          <cell r="A538">
            <v>1802</v>
          </cell>
          <cell r="B538" t="str">
            <v>Gobierno Autónomo Municipal de San Javier</v>
          </cell>
          <cell r="C538" t="str">
            <v>JYA</v>
          </cell>
          <cell r="D538" t="str">
            <v>Javier</v>
          </cell>
        </row>
        <row r="539">
          <cell r="A539">
            <v>1803</v>
          </cell>
          <cell r="B539" t="str">
            <v>Gobierno Autónomo Municipal de Riberalta</v>
          </cell>
          <cell r="C539" t="str">
            <v>JYA</v>
          </cell>
          <cell r="D539" t="str">
            <v>Javier</v>
          </cell>
        </row>
        <row r="540">
          <cell r="A540">
            <v>1805</v>
          </cell>
          <cell r="B540" t="str">
            <v>Gobierno Autónomo Municipal de Puerto Guayaramerín</v>
          </cell>
          <cell r="C540" t="str">
            <v>JYA</v>
          </cell>
          <cell r="D540" t="str">
            <v>Javier</v>
          </cell>
        </row>
        <row r="541">
          <cell r="A541">
            <v>1806</v>
          </cell>
          <cell r="B541" t="str">
            <v>Gobierno Autónomo Municipal de Reyes</v>
          </cell>
          <cell r="C541" t="str">
            <v>JYA</v>
          </cell>
          <cell r="D541" t="str">
            <v>Javier</v>
          </cell>
        </row>
        <row r="542">
          <cell r="A542">
            <v>1807</v>
          </cell>
          <cell r="B542" t="str">
            <v>Gobierno Autónomo Municipal de Puerto Rurrenabaque</v>
          </cell>
          <cell r="C542" t="str">
            <v>JYA</v>
          </cell>
          <cell r="D542" t="str">
            <v>Javier</v>
          </cell>
        </row>
        <row r="543">
          <cell r="A543">
            <v>1808</v>
          </cell>
          <cell r="B543" t="str">
            <v>Gobierno Autónomo Municipal de San Borja</v>
          </cell>
          <cell r="C543" t="str">
            <v>JYA</v>
          </cell>
          <cell r="D543" t="str">
            <v>Javier</v>
          </cell>
        </row>
        <row r="544">
          <cell r="A544">
            <v>1809</v>
          </cell>
          <cell r="B544" t="str">
            <v>Gobierno Autónomo Municipal de Santa Rosa</v>
          </cell>
          <cell r="C544" t="str">
            <v>JYA</v>
          </cell>
          <cell r="D544" t="str">
            <v>Javier</v>
          </cell>
        </row>
        <row r="545">
          <cell r="A545">
            <v>1810</v>
          </cell>
          <cell r="B545" t="str">
            <v>Gobierno Autónomo Municipal de Santa Ana</v>
          </cell>
          <cell r="C545" t="str">
            <v>JYA</v>
          </cell>
          <cell r="D545" t="str">
            <v>Javier</v>
          </cell>
        </row>
        <row r="546">
          <cell r="A546">
            <v>1811</v>
          </cell>
          <cell r="B546" t="str">
            <v>Gobierno Autónomo Municipal de San Ignacio</v>
          </cell>
          <cell r="C546" t="str">
            <v>JYA</v>
          </cell>
          <cell r="D546" t="str">
            <v>Javier</v>
          </cell>
        </row>
        <row r="547">
          <cell r="A547">
            <v>1812</v>
          </cell>
          <cell r="B547" t="str">
            <v>Gobierno Autónomo Municipal de Loreto</v>
          </cell>
          <cell r="C547" t="str">
            <v>JYA</v>
          </cell>
          <cell r="D547" t="str">
            <v>Javier</v>
          </cell>
        </row>
        <row r="548">
          <cell r="A548">
            <v>1813</v>
          </cell>
          <cell r="B548" t="str">
            <v>Gobierno Autónomo Municipal de San Andrés</v>
          </cell>
          <cell r="C548" t="str">
            <v>JYA</v>
          </cell>
          <cell r="D548" t="str">
            <v>Javier</v>
          </cell>
        </row>
        <row r="549">
          <cell r="A549">
            <v>1814</v>
          </cell>
          <cell r="B549" t="str">
            <v>Gobierno Autónomo Municipal de San Joaquín</v>
          </cell>
          <cell r="C549" t="str">
            <v>JYA</v>
          </cell>
          <cell r="D549" t="str">
            <v>Javier</v>
          </cell>
        </row>
        <row r="550">
          <cell r="A550">
            <v>1815</v>
          </cell>
          <cell r="B550" t="str">
            <v>Gobierno Autónomo Municipal de San Ramón</v>
          </cell>
          <cell r="C550" t="str">
            <v>JYA</v>
          </cell>
          <cell r="D550" t="str">
            <v>Javier</v>
          </cell>
        </row>
        <row r="551">
          <cell r="A551">
            <v>1816</v>
          </cell>
          <cell r="B551" t="str">
            <v>Gobierno Autónomo Municipal de Puerto Síles</v>
          </cell>
          <cell r="C551" t="str">
            <v>JYA</v>
          </cell>
          <cell r="D551" t="str">
            <v>Javier</v>
          </cell>
        </row>
        <row r="552">
          <cell r="A552">
            <v>1817</v>
          </cell>
          <cell r="B552" t="str">
            <v>Gobierno Autónomo Municipal de Magdalena</v>
          </cell>
          <cell r="C552" t="str">
            <v>JYA</v>
          </cell>
          <cell r="D552" t="str">
            <v>Javier</v>
          </cell>
        </row>
        <row r="553">
          <cell r="A553">
            <v>1818</v>
          </cell>
          <cell r="B553" t="str">
            <v>Gobierno Autónomo Municipal de Baures</v>
          </cell>
          <cell r="C553" t="str">
            <v>JYA</v>
          </cell>
          <cell r="D553" t="str">
            <v>Javier</v>
          </cell>
        </row>
        <row r="554">
          <cell r="A554">
            <v>1819</v>
          </cell>
          <cell r="B554" t="str">
            <v>Gobierno Autónomo Municipal de Huacaraje</v>
          </cell>
          <cell r="C554" t="str">
            <v>JYA</v>
          </cell>
          <cell r="D554" t="str">
            <v>Javier</v>
          </cell>
        </row>
        <row r="555">
          <cell r="A555">
            <v>1820</v>
          </cell>
          <cell r="B555" t="str">
            <v>Gobierno Autónomo Municipal de Exaltación</v>
          </cell>
          <cell r="C555" t="str">
            <v>JYA</v>
          </cell>
          <cell r="D555" t="str">
            <v>Javier</v>
          </cell>
        </row>
        <row r="556">
          <cell r="A556">
            <v>1901</v>
          </cell>
          <cell r="B556" t="str">
            <v>Gobierno Autónomo Municipal de Cobija</v>
          </cell>
          <cell r="C556" t="str">
            <v>JYA</v>
          </cell>
          <cell r="D556" t="str">
            <v>Javier</v>
          </cell>
        </row>
        <row r="557">
          <cell r="A557">
            <v>1902</v>
          </cell>
          <cell r="B557" t="str">
            <v>Gobierno Autónomo Municipal de Porvenir</v>
          </cell>
          <cell r="C557" t="str">
            <v>JYA</v>
          </cell>
          <cell r="D557" t="str">
            <v>Javier</v>
          </cell>
        </row>
        <row r="558">
          <cell r="A558">
            <v>1903</v>
          </cell>
          <cell r="B558" t="str">
            <v>Gobierno Autónomo Municipal de Bolpebra</v>
          </cell>
          <cell r="C558" t="str">
            <v>JYA</v>
          </cell>
          <cell r="D558" t="str">
            <v>Javier</v>
          </cell>
        </row>
        <row r="559">
          <cell r="A559">
            <v>1904</v>
          </cell>
          <cell r="B559" t="str">
            <v>Gobierno Autónomo Municipal de Bella Flor</v>
          </cell>
          <cell r="C559" t="str">
            <v>JYA</v>
          </cell>
          <cell r="D559" t="str">
            <v>Javier</v>
          </cell>
        </row>
        <row r="560">
          <cell r="A560">
            <v>1905</v>
          </cell>
          <cell r="B560" t="str">
            <v>Gobierno Autónomo Municipal de Puerto Rico</v>
          </cell>
          <cell r="C560" t="str">
            <v>JYA</v>
          </cell>
          <cell r="D560" t="str">
            <v>Javier</v>
          </cell>
        </row>
        <row r="561">
          <cell r="A561">
            <v>1906</v>
          </cell>
          <cell r="B561" t="str">
            <v>Gobierno Autónomo Municipal de San Pedro</v>
          </cell>
          <cell r="C561" t="str">
            <v>JYA</v>
          </cell>
          <cell r="D561" t="str">
            <v>Javier</v>
          </cell>
        </row>
        <row r="562">
          <cell r="A562">
            <v>1907</v>
          </cell>
          <cell r="B562" t="str">
            <v>Gobierno Autónomo Municipal de Filadelfia</v>
          </cell>
          <cell r="C562" t="str">
            <v>JYA</v>
          </cell>
          <cell r="D562" t="str">
            <v>Javier</v>
          </cell>
        </row>
        <row r="563">
          <cell r="A563">
            <v>1908</v>
          </cell>
          <cell r="B563" t="str">
            <v>Gobierno Autónomo Municipal de Puerto Gonzalo Moreno</v>
          </cell>
          <cell r="C563" t="str">
            <v>JYA</v>
          </cell>
          <cell r="D563" t="str">
            <v>Javier</v>
          </cell>
        </row>
        <row r="564">
          <cell r="A564">
            <v>1909</v>
          </cell>
          <cell r="B564" t="str">
            <v>Gobierno Autónomo Municipal de San Lorenzo</v>
          </cell>
          <cell r="C564" t="str">
            <v>JYA</v>
          </cell>
          <cell r="D564" t="str">
            <v>Javier</v>
          </cell>
        </row>
        <row r="565">
          <cell r="A565">
            <v>1910</v>
          </cell>
          <cell r="B565" t="str">
            <v>Gobierno Autónomo Municipal de Sena</v>
          </cell>
          <cell r="C565" t="str">
            <v>JYA</v>
          </cell>
          <cell r="D565" t="str">
            <v>Javier</v>
          </cell>
        </row>
        <row r="566">
          <cell r="A566">
            <v>1911</v>
          </cell>
          <cell r="B566" t="str">
            <v>Gobierno Autónomo Municipal de Santa Rosa del Abuná</v>
          </cell>
          <cell r="C566" t="str">
            <v>JYA</v>
          </cell>
          <cell r="D566" t="str">
            <v>Javier</v>
          </cell>
        </row>
        <row r="567">
          <cell r="A567">
            <v>1912</v>
          </cell>
          <cell r="B567" t="str">
            <v>Gobierno Autónomo Municipal de Ingavi (Humaita)</v>
          </cell>
          <cell r="C567" t="str">
            <v>JYA</v>
          </cell>
          <cell r="D567" t="str">
            <v>Javier</v>
          </cell>
        </row>
        <row r="568">
          <cell r="A568">
            <v>1913</v>
          </cell>
          <cell r="B568" t="str">
            <v>Gobierno Autónomo Municipal de Nueva Esperanza</v>
          </cell>
          <cell r="C568" t="str">
            <v>JYA</v>
          </cell>
          <cell r="D568" t="str">
            <v>Javier</v>
          </cell>
        </row>
        <row r="569">
          <cell r="A569">
            <v>1914</v>
          </cell>
          <cell r="B569" t="str">
            <v>Gobierno Autónomo Municipal de Villa Nueva (Loma Alta)</v>
          </cell>
          <cell r="C569" t="str">
            <v>JYA</v>
          </cell>
          <cell r="D569" t="str">
            <v>Javier</v>
          </cell>
        </row>
        <row r="570">
          <cell r="A570">
            <v>1915</v>
          </cell>
          <cell r="B570" t="str">
            <v>Gobierno Autónomo Municipal de Santos Mercado</v>
          </cell>
          <cell r="C570" t="str">
            <v>JYA</v>
          </cell>
          <cell r="D570" t="str">
            <v>Javier</v>
          </cell>
        </row>
        <row r="571">
          <cell r="A571">
            <v>2301</v>
          </cell>
          <cell r="B571" t="str">
            <v>Empresa Municipal de Gestión de Residuos Sólidos</v>
          </cell>
          <cell r="C571" t="str">
            <v>JMT</v>
          </cell>
          <cell r="D571" t="str">
            <v>Iran</v>
          </cell>
        </row>
        <row r="572">
          <cell r="A572">
            <v>2302</v>
          </cell>
          <cell r="B572" t="str">
            <v>Empresa Municipal de Agua Potable y Alcantarillado Sacaba</v>
          </cell>
          <cell r="C572" t="str">
            <v>JMT</v>
          </cell>
          <cell r="D572" t="str">
            <v>Iran</v>
          </cell>
        </row>
        <row r="573">
          <cell r="A573">
            <v>2303</v>
          </cell>
          <cell r="B573" t="str">
            <v>Empresa Municipal de Areas Verdes y Recreación Alternativa</v>
          </cell>
          <cell r="C573" t="e">
            <v>#N/A</v>
          </cell>
          <cell r="D573">
            <v>0</v>
          </cell>
        </row>
        <row r="574">
          <cell r="A574">
            <v>2311</v>
          </cell>
          <cell r="B574" t="str">
            <v>SERVICIO DE CUENCAS (SEARPI)</v>
          </cell>
          <cell r="C574" t="e">
            <v>#N/A</v>
          </cell>
          <cell r="D574">
            <v>0</v>
          </cell>
        </row>
        <row r="575">
          <cell r="A575">
            <v>2312</v>
          </cell>
          <cell r="B575" t="str">
            <v>EMPRESA MUNICIPAL DE AGUA POTABLE Y ALCANTARILLADO VIACHA</v>
          </cell>
          <cell r="C575" t="e">
            <v>#N/A</v>
          </cell>
          <cell r="D575">
            <v>0</v>
          </cell>
        </row>
        <row r="576">
          <cell r="A576">
            <v>2313</v>
          </cell>
          <cell r="B576" t="str">
            <v>ENTIDAD MUNICIPAL DE ASEO URBANO SUCRE</v>
          </cell>
          <cell r="C576" t="e">
            <v>#N/A</v>
          </cell>
          <cell r="D576">
            <v>0</v>
          </cell>
        </row>
        <row r="577">
          <cell r="A577">
            <v>2314</v>
          </cell>
          <cell r="B577" t="str">
            <v>EMPRESA MUNICIPAL DE AREAS VERDES SUCRE</v>
          </cell>
          <cell r="C577" t="e">
            <v>#N/A</v>
          </cell>
          <cell r="D577">
            <v>0</v>
          </cell>
        </row>
        <row r="578">
          <cell r="A578">
            <v>2315</v>
          </cell>
          <cell r="B578" t="str">
            <v xml:space="preserve">Empresa Municipal de Servicio de Aseo </v>
          </cell>
          <cell r="C578" t="e">
            <v>#N/A</v>
          </cell>
          <cell r="D578">
            <v>0</v>
          </cell>
        </row>
        <row r="579">
          <cell r="A579">
            <v>2316</v>
          </cell>
          <cell r="B579" t="str">
            <v>Empresa Municipal de Áreas Verdes, Parques y Forestación</v>
          </cell>
          <cell r="C579" t="e">
            <v>#N/A</v>
          </cell>
          <cell r="D579">
            <v>0</v>
          </cell>
        </row>
        <row r="580">
          <cell r="A580">
            <v>2317</v>
          </cell>
          <cell r="B580" t="str">
            <v>Empresa Municipal de Asfaltos y Vías</v>
          </cell>
          <cell r="C580" t="e">
            <v>#N/A</v>
          </cell>
          <cell r="D580">
            <v>0</v>
          </cell>
        </row>
        <row r="581">
          <cell r="A581">
            <v>2318</v>
          </cell>
          <cell r="B581" t="str">
            <v>Entidad Descentralizada UMMIPRE PROMAN</v>
          </cell>
          <cell r="C581" t="e">
            <v>#N/A</v>
          </cell>
          <cell r="D581">
            <v>0</v>
          </cell>
        </row>
        <row r="582">
          <cell r="A582">
            <v>2319</v>
          </cell>
          <cell r="B582" t="str">
            <v>EMPRESA PÚBLICA DEPARTAMENTAL ESTRATÉGICA DE AGUAS - LA PAZ</v>
          </cell>
          <cell r="C582" t="e">
            <v>#N/A</v>
          </cell>
          <cell r="D582">
            <v>0</v>
          </cell>
        </row>
        <row r="583">
          <cell r="A583">
            <v>2320</v>
          </cell>
          <cell r="B583" t="str">
            <v>EMPRESA PUBLICA MUNICIPAL DE SERVICIOS DE AGUA Y ALCANTARRILLADO SANITARIO DE COBIJA</v>
          </cell>
          <cell r="C583" t="e">
            <v>#N/A</v>
          </cell>
          <cell r="D583">
            <v>0</v>
          </cell>
        </row>
        <row r="584">
          <cell r="A584">
            <v>2321</v>
          </cell>
          <cell r="B584" t="str">
            <v>EMPRESA MUNICIPAL DE ASEO DE EL ALTO</v>
          </cell>
          <cell r="C584" t="e">
            <v>#N/A</v>
          </cell>
          <cell r="D584">
            <v>0</v>
          </cell>
        </row>
        <row r="585">
          <cell r="A585">
            <v>2322</v>
          </cell>
          <cell r="B585" t="str">
            <v>ENTIDAD MATADERO FRIGORIFICO MUNICIPAL DE TARIJA</v>
          </cell>
          <cell r="C585" t="e">
            <v>#N/A</v>
          </cell>
          <cell r="D585">
            <v>0</v>
          </cell>
        </row>
        <row r="586">
          <cell r="A586">
            <v>2323</v>
          </cell>
          <cell r="B586" t="str">
            <v>ENTIDAD ASEO MUNICIPAL DE TARIJA</v>
          </cell>
          <cell r="C586" t="e">
            <v>#N/A</v>
          </cell>
          <cell r="D586">
            <v>0</v>
          </cell>
        </row>
        <row r="587">
          <cell r="A587">
            <v>2324</v>
          </cell>
          <cell r="B587" t="str">
            <v>ENTIDAD OBRAS PUBLICAS MUNICIPALES DE TARIJA</v>
          </cell>
          <cell r="C587" t="e">
            <v>#N/A</v>
          </cell>
          <cell r="D587">
            <v>0</v>
          </cell>
        </row>
        <row r="588">
          <cell r="A588">
            <v>2325</v>
          </cell>
          <cell r="B588" t="str">
            <v>ENTIDAD ORDENAMIENTO TERRITORIAL DE TARIJA</v>
          </cell>
          <cell r="C588" t="e">
            <v>#N/A</v>
          </cell>
          <cell r="D588">
            <v>0</v>
          </cell>
        </row>
        <row r="589">
          <cell r="A589">
            <v>2326</v>
          </cell>
          <cell r="B589" t="str">
            <v>ENTIDAD ORDEN Y SEGURIDAD CIUDADANA MUNICIPAL DE TARIJA</v>
          </cell>
          <cell r="C589" t="e">
            <v>#N/A</v>
          </cell>
          <cell r="D589">
            <v>0</v>
          </cell>
        </row>
        <row r="590">
          <cell r="A590">
            <v>2327</v>
          </cell>
          <cell r="B590" t="str">
            <v>EMPRESA MUNICIPAL AUTONOMA DE AGUA POTABLE Y ALCANTARILLADO  DE YACUIBA</v>
          </cell>
          <cell r="C590" t="e">
            <v>#N/A</v>
          </cell>
          <cell r="D590">
            <v>0</v>
          </cell>
        </row>
        <row r="591">
          <cell r="A591">
            <v>9001</v>
          </cell>
          <cell r="B591" t="str">
            <v>Federación de Asociaciones Municipales de Bolivia</v>
          </cell>
          <cell r="C591" t="e">
            <v>#N/A</v>
          </cell>
          <cell r="D591">
            <v>0</v>
          </cell>
        </row>
        <row r="592">
          <cell r="A592" t="str">
            <v>99 - 01</v>
          </cell>
          <cell r="B592" t="str">
            <v>DIRECCIÓN GENERAL DE PROGRAMACIÓN Y OPERACIONES DEL TESORO</v>
          </cell>
          <cell r="C592" t="str">
            <v>MPG</v>
          </cell>
          <cell r="D592" t="str">
            <v>Marcos</v>
          </cell>
        </row>
        <row r="593">
          <cell r="A593" t="str">
            <v>99 - 02</v>
          </cell>
          <cell r="B593" t="str">
            <v>DIRECCIÓN GENERAL DE PROGRAMACIÓN Y OPERACIONES DEL TESORO</v>
          </cell>
          <cell r="C593" t="str">
            <v>MPG</v>
          </cell>
          <cell r="D593" t="str">
            <v>Marcos</v>
          </cell>
        </row>
        <row r="594">
          <cell r="A594" t="str">
            <v>99 - 03</v>
          </cell>
          <cell r="B594" t="str">
            <v>DIRECCIÓN GENERAL DE CRÉDITO PÚBLICO</v>
          </cell>
          <cell r="C594" t="str">
            <v>SGP</v>
          </cell>
          <cell r="D594" t="str">
            <v>Sonia</v>
          </cell>
        </row>
        <row r="595">
          <cell r="A595" t="str">
            <v>99 - 04</v>
          </cell>
          <cell r="B595" t="str">
            <v>DIRECCIÓN GENERAL DE ADMINISTRACIÓN Y FINANZAS TERRITORIALES</v>
          </cell>
          <cell r="C595" t="str">
            <v>JYA</v>
          </cell>
          <cell r="D595" t="str">
            <v>Javier</v>
          </cell>
        </row>
        <row r="596">
          <cell r="A596" t="str">
            <v>99 - 07</v>
          </cell>
          <cell r="B596" t="str">
            <v>DIRECCIÓN GENERAL DE PENSIONES Y JUBILACIONES</v>
          </cell>
          <cell r="C596" t="str">
            <v>JYA</v>
          </cell>
          <cell r="D596" t="str">
            <v>Javier</v>
          </cell>
        </row>
        <row r="597">
          <cell r="A597" t="str">
            <v>AFP</v>
          </cell>
          <cell r="B597" t="str">
            <v>ACREEDORES</v>
          </cell>
          <cell r="C597" t="str">
            <v>MZCh</v>
          </cell>
          <cell r="D597" t="str">
            <v>Malcom</v>
          </cell>
        </row>
        <row r="598">
          <cell r="A598" t="str">
            <v>CONTA</v>
          </cell>
          <cell r="B598" t="str">
            <v>AREA DE CONTABILIDAD</v>
          </cell>
          <cell r="C598" t="e">
            <v>#N/A</v>
          </cell>
          <cell r="D598">
            <v>0</v>
          </cell>
        </row>
        <row r="599">
          <cell r="A599" t="str">
            <v>N/I</v>
          </cell>
          <cell r="B599" t="str">
            <v>NO IDENTIFICADO</v>
          </cell>
          <cell r="C599" t="e">
            <v>#N/A</v>
          </cell>
          <cell r="D599">
            <v>0</v>
          </cell>
        </row>
      </sheetData>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FF00"/>
  </sheetPr>
  <dimension ref="A1:AH231"/>
  <sheetViews>
    <sheetView showGridLines="0" tabSelected="1" view="pageBreakPreview" topLeftCell="A13" zoomScaleNormal="115" zoomScaleSheetLayoutView="100" workbookViewId="0">
      <selection activeCell="I37" sqref="I37:L37"/>
    </sheetView>
  </sheetViews>
  <sheetFormatPr baseColWidth="10" defaultRowHeight="15"/>
  <cols>
    <col min="1" max="32" width="3.7109375" style="10" customWidth="1"/>
    <col min="33" max="33" width="11.42578125" style="10"/>
    <col min="34" max="34" width="18.7109375" style="10" customWidth="1"/>
    <col min="35" max="16384" width="11.42578125" style="10"/>
  </cols>
  <sheetData>
    <row r="1" spans="1:34">
      <c r="Y1" s="51"/>
      <c r="Z1" s="51"/>
      <c r="AA1" s="51"/>
      <c r="AB1" s="51"/>
      <c r="AC1" s="51"/>
      <c r="AD1" s="51"/>
      <c r="AE1" s="51"/>
      <c r="AF1" s="51"/>
    </row>
    <row r="2" spans="1:34" ht="15.75">
      <c r="A2" s="52"/>
      <c r="B2" s="52"/>
      <c r="C2" s="52"/>
      <c r="D2" s="52"/>
      <c r="E2" s="52"/>
      <c r="F2" s="52"/>
      <c r="G2" s="52"/>
      <c r="H2" s="52"/>
      <c r="I2" s="52"/>
      <c r="J2" s="52"/>
      <c r="K2" s="52"/>
      <c r="L2" s="52"/>
      <c r="M2" s="52"/>
      <c r="N2" s="52"/>
      <c r="O2" s="52"/>
      <c r="P2" s="52"/>
      <c r="Q2" s="52"/>
      <c r="R2" s="52"/>
      <c r="S2" s="52"/>
      <c r="T2" s="52"/>
      <c r="U2" s="52"/>
      <c r="V2" s="52"/>
      <c r="W2" s="52"/>
      <c r="X2" s="291" t="s">
        <v>35</v>
      </c>
      <c r="Y2" s="292"/>
      <c r="Z2" s="292"/>
      <c r="AA2" s="292"/>
      <c r="AB2" s="292"/>
      <c r="AC2" s="292"/>
      <c r="AD2" s="292"/>
      <c r="AE2" s="293"/>
      <c r="AF2" s="52"/>
    </row>
    <row r="3" spans="1:34" ht="15.75">
      <c r="A3" s="52"/>
      <c r="B3" s="52"/>
      <c r="C3" s="53"/>
      <c r="D3" s="53"/>
      <c r="E3" s="53"/>
      <c r="F3" s="52"/>
      <c r="G3" s="52"/>
      <c r="H3" s="52"/>
      <c r="I3" s="52"/>
      <c r="J3" s="52"/>
      <c r="K3" s="52"/>
      <c r="L3" s="52"/>
      <c r="M3" s="52"/>
      <c r="N3" s="52"/>
      <c r="O3" s="52"/>
      <c r="P3" s="52"/>
      <c r="Q3" s="52"/>
      <c r="R3" s="52"/>
      <c r="S3" s="52"/>
      <c r="T3" s="52"/>
      <c r="U3" s="52"/>
      <c r="V3" s="52"/>
      <c r="W3" s="52"/>
      <c r="X3" s="294" t="s">
        <v>10312</v>
      </c>
      <c r="Y3" s="295"/>
      <c r="Z3" s="295"/>
      <c r="AA3" s="295"/>
      <c r="AB3" s="295"/>
      <c r="AC3" s="295"/>
      <c r="AD3" s="295"/>
      <c r="AE3" s="296"/>
      <c r="AF3" s="52"/>
    </row>
    <row r="4" spans="1:34" ht="15.75">
      <c r="A4" s="52"/>
      <c r="B4" s="52"/>
      <c r="C4" s="53"/>
      <c r="D4" s="53"/>
      <c r="E4" s="53"/>
      <c r="F4" s="52"/>
      <c r="G4" s="52"/>
      <c r="H4" s="52"/>
      <c r="I4" s="52"/>
      <c r="J4" s="52"/>
      <c r="K4" s="52"/>
      <c r="L4" s="52"/>
      <c r="M4" s="52"/>
      <c r="N4" s="52"/>
      <c r="O4" s="52"/>
      <c r="P4" s="52"/>
      <c r="Q4" s="52"/>
      <c r="R4" s="52"/>
      <c r="S4" s="52"/>
      <c r="T4" s="52"/>
      <c r="U4" s="52"/>
      <c r="V4" s="52"/>
      <c r="W4" s="52"/>
      <c r="X4" s="294" t="s">
        <v>10313</v>
      </c>
      <c r="Y4" s="295"/>
      <c r="Z4" s="295"/>
      <c r="AA4" s="295"/>
      <c r="AB4" s="295"/>
      <c r="AC4" s="295"/>
      <c r="AD4" s="295"/>
      <c r="AE4" s="296"/>
      <c r="AF4" s="52"/>
    </row>
    <row r="5" spans="1:34" ht="15.75">
      <c r="A5" s="52"/>
      <c r="B5" s="52"/>
      <c r="C5" s="53"/>
      <c r="D5" s="53"/>
      <c r="E5" s="53"/>
      <c r="F5" s="52"/>
      <c r="G5" s="52"/>
      <c r="H5" s="52"/>
      <c r="I5" s="52"/>
      <c r="J5" s="52"/>
      <c r="K5" s="52"/>
      <c r="L5" s="52"/>
      <c r="M5" s="52"/>
      <c r="N5" s="52"/>
      <c r="O5" s="52"/>
      <c r="P5" s="52"/>
      <c r="Q5" s="52"/>
      <c r="R5" s="52"/>
      <c r="S5" s="52"/>
      <c r="T5" s="52"/>
      <c r="U5" s="52"/>
      <c r="V5" s="52"/>
      <c r="W5" s="52"/>
      <c r="X5" s="54"/>
      <c r="Y5" s="52"/>
      <c r="Z5" s="55"/>
      <c r="AA5" s="55"/>
      <c r="AB5" s="56"/>
      <c r="AC5" s="56"/>
      <c r="AD5" s="56"/>
      <c r="AE5" s="56"/>
      <c r="AF5" s="52"/>
    </row>
    <row r="6" spans="1:34" ht="16.5">
      <c r="A6" s="297" t="s">
        <v>34</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row>
    <row r="7" spans="1:34" ht="16.5">
      <c r="A7" s="298" t="s">
        <v>1267</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row>
    <row r="8" spans="1:34" ht="15.75">
      <c r="A8" s="57"/>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7"/>
      <c r="AD8" s="57"/>
      <c r="AE8" s="57"/>
      <c r="AF8" s="57"/>
    </row>
    <row r="9" spans="1:34" ht="15.75">
      <c r="A9" s="57"/>
      <c r="B9" s="58"/>
      <c r="C9" s="58"/>
      <c r="D9" s="58"/>
      <c r="E9" s="58"/>
      <c r="F9" s="58"/>
      <c r="G9" s="59" t="s">
        <v>26</v>
      </c>
      <c r="H9" s="58"/>
      <c r="I9" s="58"/>
      <c r="J9" s="58"/>
      <c r="K9" s="58"/>
      <c r="L9" s="58"/>
      <c r="M9" s="58"/>
      <c r="N9" s="58"/>
      <c r="O9" s="58"/>
      <c r="P9" s="307">
        <v>42736</v>
      </c>
      <c r="Q9" s="308"/>
      <c r="R9" s="308"/>
      <c r="S9" s="309"/>
      <c r="T9" s="58"/>
      <c r="U9" s="58" t="s">
        <v>0</v>
      </c>
      <c r="V9" s="307">
        <v>42886</v>
      </c>
      <c r="W9" s="308"/>
      <c r="X9" s="308"/>
      <c r="Y9" s="309"/>
      <c r="Z9" s="58"/>
      <c r="AA9" s="58"/>
      <c r="AB9" s="58"/>
      <c r="AC9" s="57"/>
      <c r="AD9" s="57"/>
      <c r="AE9" s="57"/>
      <c r="AF9" s="57"/>
    </row>
    <row r="10" spans="1:34" ht="15.75">
      <c r="A10" s="57"/>
      <c r="B10" s="58"/>
      <c r="C10" s="58"/>
      <c r="D10" s="58"/>
      <c r="E10" s="58"/>
      <c r="F10" s="58"/>
      <c r="G10" s="59"/>
      <c r="H10" s="58"/>
      <c r="I10" s="58"/>
      <c r="J10" s="58"/>
      <c r="K10" s="58"/>
      <c r="L10" s="58"/>
      <c r="M10" s="58"/>
      <c r="N10" s="58"/>
      <c r="O10" s="58"/>
      <c r="P10" s="60"/>
      <c r="Q10" s="60"/>
      <c r="R10" s="60"/>
      <c r="S10" s="60"/>
      <c r="T10" s="58"/>
      <c r="U10" s="58"/>
      <c r="V10" s="60"/>
      <c r="W10" s="60"/>
      <c r="X10" s="60"/>
      <c r="Y10" s="60"/>
      <c r="Z10" s="58"/>
      <c r="AA10" s="58"/>
      <c r="AB10" s="58"/>
      <c r="AC10" s="57"/>
      <c r="AD10" s="57"/>
      <c r="AE10" s="57"/>
      <c r="AF10" s="57"/>
    </row>
    <row r="11" spans="1:34" ht="15.75">
      <c r="A11" s="57"/>
      <c r="B11" s="58"/>
      <c r="C11" s="61" t="s">
        <v>1</v>
      </c>
      <c r="D11" s="61"/>
      <c r="E11" s="61"/>
      <c r="F11" s="161" t="s">
        <v>36</v>
      </c>
      <c r="G11" s="163"/>
      <c r="H11" s="163"/>
      <c r="I11" s="163"/>
      <c r="J11" s="163"/>
      <c r="K11" s="163"/>
      <c r="L11" s="163"/>
      <c r="M11" s="163"/>
      <c r="N11" s="163"/>
      <c r="O11" s="163"/>
      <c r="P11" s="163"/>
      <c r="Q11" s="163"/>
      <c r="R11" s="163"/>
      <c r="S11" s="163"/>
      <c r="T11" s="163"/>
      <c r="U11" s="163"/>
      <c r="V11" s="163"/>
      <c r="W11" s="163"/>
      <c r="X11" s="163"/>
      <c r="Y11" s="163"/>
      <c r="Z11" s="163"/>
      <c r="AA11" s="163"/>
      <c r="AB11" s="163"/>
      <c r="AC11" s="156"/>
      <c r="AD11" s="156"/>
      <c r="AE11" s="156"/>
      <c r="AF11" s="156"/>
    </row>
    <row r="12" spans="1:34" ht="15.75">
      <c r="A12" s="57"/>
      <c r="B12" s="58"/>
      <c r="C12" s="51"/>
      <c r="D12" s="51"/>
      <c r="E12" s="162"/>
      <c r="F12" s="161" t="str">
        <f>VLOOKUP(H14,bd_lista!A3:B606,2,FALSE)</f>
        <v>SIN  NOMBRE</v>
      </c>
      <c r="G12" s="164"/>
      <c r="H12" s="164"/>
      <c r="I12" s="163"/>
      <c r="J12" s="163"/>
      <c r="K12" s="163"/>
      <c r="L12" s="163"/>
      <c r="M12" s="163"/>
      <c r="N12" s="163"/>
      <c r="O12" s="163"/>
      <c r="P12" s="163"/>
      <c r="Q12" s="163"/>
      <c r="R12" s="163"/>
      <c r="S12" s="163"/>
      <c r="T12" s="163"/>
      <c r="U12" s="163"/>
      <c r="V12" s="163"/>
      <c r="W12" s="163"/>
      <c r="X12" s="163"/>
      <c r="Y12" s="163"/>
      <c r="Z12" s="163"/>
      <c r="AA12" s="163"/>
      <c r="AB12" s="163"/>
      <c r="AC12" s="156"/>
      <c r="AD12" s="156"/>
      <c r="AE12" s="156"/>
      <c r="AF12" s="156"/>
    </row>
    <row r="13" spans="1:34" ht="15.75">
      <c r="A13" s="57"/>
      <c r="B13" s="57"/>
      <c r="C13" s="51"/>
      <c r="D13" s="51"/>
      <c r="E13" s="51"/>
      <c r="F13" s="51"/>
      <c r="G13" s="162"/>
      <c r="H13" s="162"/>
      <c r="I13" s="57"/>
      <c r="J13" s="57"/>
      <c r="K13" s="57"/>
      <c r="L13" s="57"/>
      <c r="M13" s="57"/>
      <c r="N13" s="57"/>
      <c r="O13" s="57"/>
      <c r="P13" s="57"/>
      <c r="Q13" s="57"/>
      <c r="R13" s="57"/>
      <c r="S13" s="57"/>
      <c r="T13" s="57"/>
      <c r="U13" s="57"/>
      <c r="V13" s="57"/>
      <c r="W13" s="57"/>
      <c r="X13" s="57"/>
      <c r="Y13" s="57"/>
      <c r="Z13" s="57"/>
      <c r="AA13" s="57"/>
      <c r="AB13" s="57"/>
      <c r="AC13" s="57"/>
      <c r="AD13" s="57"/>
      <c r="AE13" s="57"/>
      <c r="AF13" s="57"/>
    </row>
    <row r="14" spans="1:34" ht="15.75" customHeight="1">
      <c r="A14" s="57"/>
      <c r="B14" s="62" t="s">
        <v>1266</v>
      </c>
      <c r="C14" s="57"/>
      <c r="D14" s="57"/>
      <c r="E14" s="57"/>
      <c r="F14" s="57"/>
      <c r="G14" s="57"/>
      <c r="H14" s="312">
        <v>0</v>
      </c>
      <c r="I14" s="312"/>
      <c r="J14" s="57"/>
      <c r="K14" s="57"/>
      <c r="L14" s="57"/>
      <c r="M14" s="57"/>
      <c r="N14" s="57"/>
      <c r="O14" s="57"/>
      <c r="P14" s="57"/>
      <c r="Q14" s="57"/>
      <c r="R14" s="57"/>
      <c r="S14" s="57"/>
      <c r="T14" s="57"/>
      <c r="U14" s="57"/>
      <c r="V14" s="57"/>
      <c r="W14" s="57"/>
      <c r="X14" s="57"/>
      <c r="Y14" s="57"/>
      <c r="Z14" s="57"/>
      <c r="AA14" s="57"/>
      <c r="AB14" s="57"/>
      <c r="AC14" s="57"/>
      <c r="AD14" s="57"/>
      <c r="AE14" s="57"/>
      <c r="AF14" s="57"/>
    </row>
    <row r="15" spans="1:34" ht="6" customHeight="1">
      <c r="A15" s="156"/>
      <c r="B15" s="161"/>
      <c r="C15" s="156"/>
      <c r="D15" s="156"/>
      <c r="E15" s="156"/>
      <c r="F15" s="156"/>
      <c r="G15" s="156"/>
      <c r="H15" s="313"/>
      <c r="I15" s="313"/>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row>
    <row r="16" spans="1:34" ht="15.75" customHeight="1">
      <c r="A16" s="57"/>
      <c r="B16" s="299" t="s">
        <v>33</v>
      </c>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57"/>
      <c r="AH16" s="166" t="e">
        <f>SUM(C21:H39)</f>
        <v>#N/A</v>
      </c>
    </row>
    <row r="17" spans="1:32" ht="15.75">
      <c r="A17" s="57"/>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57"/>
    </row>
    <row r="18" spans="1:32" ht="7.5" customHeight="1">
      <c r="A18" s="57"/>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57"/>
    </row>
    <row r="19" spans="1:32" ht="15.75" customHeight="1">
      <c r="A19" s="57"/>
      <c r="B19" s="63"/>
      <c r="C19" s="310" t="s">
        <v>1268</v>
      </c>
      <c r="D19" s="310"/>
      <c r="E19" s="310"/>
      <c r="F19" s="310"/>
      <c r="G19" s="310"/>
      <c r="H19" s="310"/>
      <c r="I19" s="300" t="s">
        <v>32</v>
      </c>
      <c r="J19" s="300"/>
      <c r="K19" s="300"/>
      <c r="L19" s="300"/>
      <c r="M19" s="301" t="s">
        <v>2</v>
      </c>
      <c r="N19" s="302"/>
      <c r="O19" s="302"/>
      <c r="P19" s="302"/>
      <c r="Q19" s="302"/>
      <c r="R19" s="302"/>
      <c r="S19" s="302"/>
      <c r="T19" s="302"/>
      <c r="U19" s="302"/>
      <c r="V19" s="302"/>
      <c r="W19" s="302"/>
      <c r="X19" s="302"/>
      <c r="Y19" s="303"/>
      <c r="Z19" s="300" t="s">
        <v>1350</v>
      </c>
      <c r="AA19" s="300"/>
      <c r="AB19" s="300"/>
      <c r="AC19" s="300"/>
      <c r="AD19" s="300"/>
      <c r="AE19" s="63"/>
      <c r="AF19" s="57"/>
    </row>
    <row r="20" spans="1:32" ht="24" customHeight="1">
      <c r="A20" s="57"/>
      <c r="B20" s="63"/>
      <c r="C20" s="311" t="s">
        <v>31</v>
      </c>
      <c r="D20" s="311"/>
      <c r="E20" s="311"/>
      <c r="F20" s="311" t="s">
        <v>1269</v>
      </c>
      <c r="G20" s="311"/>
      <c r="H20" s="311"/>
      <c r="I20" s="300"/>
      <c r="J20" s="300"/>
      <c r="K20" s="300"/>
      <c r="L20" s="300"/>
      <c r="M20" s="304"/>
      <c r="N20" s="305"/>
      <c r="O20" s="305"/>
      <c r="P20" s="305"/>
      <c r="Q20" s="305"/>
      <c r="R20" s="305"/>
      <c r="S20" s="305"/>
      <c r="T20" s="305"/>
      <c r="U20" s="305"/>
      <c r="V20" s="305"/>
      <c r="W20" s="305"/>
      <c r="X20" s="305"/>
      <c r="Y20" s="306"/>
      <c r="Z20" s="300"/>
      <c r="AA20" s="300"/>
      <c r="AB20" s="300"/>
      <c r="AC20" s="300"/>
      <c r="AD20" s="300"/>
      <c r="AE20" s="63"/>
      <c r="AF20" s="57"/>
    </row>
    <row r="21" spans="1:32" ht="17.100000000000001" customHeight="1">
      <c r="A21" s="57"/>
      <c r="B21" s="63"/>
      <c r="C21" s="277" t="e">
        <f>VLOOKUP(H14,RESUMEN!$A$11:$AK$613,7,FALSE)</f>
        <v>#N/A</v>
      </c>
      <c r="D21" s="278"/>
      <c r="E21" s="279"/>
      <c r="F21" s="277" t="e">
        <f>VLOOKUP(H14,RESUMEN!$A$11:$AK$613,25,FALSE)</f>
        <v>#N/A</v>
      </c>
      <c r="G21" s="278"/>
      <c r="H21" s="279"/>
      <c r="I21" s="268" t="s">
        <v>3</v>
      </c>
      <c r="J21" s="269"/>
      <c r="K21" s="269"/>
      <c r="L21" s="270"/>
      <c r="M21" s="271" t="s">
        <v>4</v>
      </c>
      <c r="N21" s="272"/>
      <c r="O21" s="272"/>
      <c r="P21" s="272"/>
      <c r="Q21" s="272"/>
      <c r="R21" s="272"/>
      <c r="S21" s="272"/>
      <c r="T21" s="272"/>
      <c r="U21" s="272"/>
      <c r="V21" s="272"/>
      <c r="W21" s="272"/>
      <c r="X21" s="272"/>
      <c r="Y21" s="273"/>
      <c r="Z21" s="274" t="s">
        <v>5</v>
      </c>
      <c r="AA21" s="275"/>
      <c r="AB21" s="275"/>
      <c r="AC21" s="275"/>
      <c r="AD21" s="276"/>
      <c r="AE21" s="63"/>
      <c r="AF21" s="57"/>
    </row>
    <row r="22" spans="1:32" ht="17.100000000000001" customHeight="1">
      <c r="A22" s="57"/>
      <c r="B22" s="63"/>
      <c r="C22" s="277" t="e">
        <f>VLOOKUP(H14,RESUMEN!$A$11:$AK$613,8,FALSE)</f>
        <v>#N/A</v>
      </c>
      <c r="D22" s="278"/>
      <c r="E22" s="279"/>
      <c r="F22" s="277">
        <v>0</v>
      </c>
      <c r="G22" s="278"/>
      <c r="H22" s="279"/>
      <c r="I22" s="268" t="s">
        <v>1285</v>
      </c>
      <c r="J22" s="269"/>
      <c r="K22" s="269"/>
      <c r="L22" s="270"/>
      <c r="M22" s="271" t="s">
        <v>1293</v>
      </c>
      <c r="N22" s="272"/>
      <c r="O22" s="272"/>
      <c r="P22" s="272"/>
      <c r="Q22" s="272"/>
      <c r="R22" s="272"/>
      <c r="S22" s="272"/>
      <c r="T22" s="272"/>
      <c r="U22" s="272"/>
      <c r="V22" s="272"/>
      <c r="W22" s="272"/>
      <c r="X22" s="272"/>
      <c r="Y22" s="273"/>
      <c r="Z22" s="274" t="s">
        <v>10</v>
      </c>
      <c r="AA22" s="275"/>
      <c r="AB22" s="275"/>
      <c r="AC22" s="275"/>
      <c r="AD22" s="276"/>
      <c r="AE22" s="63"/>
      <c r="AF22" s="57"/>
    </row>
    <row r="23" spans="1:32" ht="17.100000000000001" customHeight="1">
      <c r="A23" s="57"/>
      <c r="B23" s="63"/>
      <c r="C23" s="277">
        <v>0</v>
      </c>
      <c r="D23" s="278"/>
      <c r="E23" s="279"/>
      <c r="F23" s="277" t="e">
        <f>VLOOKUP(H14,RESUMEN!$A$11:$AK$613,26,FALSE)</f>
        <v>#N/A</v>
      </c>
      <c r="G23" s="278"/>
      <c r="H23" s="279"/>
      <c r="I23" s="268" t="s">
        <v>643</v>
      </c>
      <c r="J23" s="269"/>
      <c r="K23" s="269"/>
      <c r="L23" s="270"/>
      <c r="M23" s="271" t="s">
        <v>1365</v>
      </c>
      <c r="N23" s="272"/>
      <c r="O23" s="272"/>
      <c r="P23" s="272"/>
      <c r="Q23" s="272"/>
      <c r="R23" s="272"/>
      <c r="S23" s="272"/>
      <c r="T23" s="272"/>
      <c r="U23" s="272"/>
      <c r="V23" s="272"/>
      <c r="W23" s="272"/>
      <c r="X23" s="272"/>
      <c r="Y23" s="273"/>
      <c r="Z23" s="274" t="s">
        <v>10</v>
      </c>
      <c r="AA23" s="275"/>
      <c r="AB23" s="275"/>
      <c r="AC23" s="275"/>
      <c r="AD23" s="276"/>
      <c r="AE23" s="63"/>
      <c r="AF23" s="57"/>
    </row>
    <row r="24" spans="1:32" ht="17.100000000000001" customHeight="1">
      <c r="A24" s="57"/>
      <c r="B24" s="63"/>
      <c r="C24" s="277" t="e">
        <f>VLOOKUP(H14,RESUMEN!$A$11:$AK$613,9,FALSE)</f>
        <v>#N/A</v>
      </c>
      <c r="D24" s="278"/>
      <c r="E24" s="279"/>
      <c r="F24" s="277" t="e">
        <f>VLOOKUP(H14,RESUMEN!$A$11:$AK$613,27,FALSE)</f>
        <v>#N/A</v>
      </c>
      <c r="G24" s="278"/>
      <c r="H24" s="279"/>
      <c r="I24" s="268" t="s">
        <v>11</v>
      </c>
      <c r="J24" s="269"/>
      <c r="K24" s="269"/>
      <c r="L24" s="270"/>
      <c r="M24" s="271" t="s">
        <v>1291</v>
      </c>
      <c r="N24" s="272"/>
      <c r="O24" s="272"/>
      <c r="P24" s="272"/>
      <c r="Q24" s="272"/>
      <c r="R24" s="272"/>
      <c r="S24" s="272"/>
      <c r="T24" s="272"/>
      <c r="U24" s="272"/>
      <c r="V24" s="272"/>
      <c r="W24" s="272"/>
      <c r="X24" s="272"/>
      <c r="Y24" s="273"/>
      <c r="Z24" s="274" t="s">
        <v>12</v>
      </c>
      <c r="AA24" s="275"/>
      <c r="AB24" s="275"/>
      <c r="AC24" s="275"/>
      <c r="AD24" s="276"/>
      <c r="AE24" s="63"/>
      <c r="AF24" s="57"/>
    </row>
    <row r="25" spans="1:32" ht="17.100000000000001" customHeight="1">
      <c r="A25" s="57"/>
      <c r="B25" s="63"/>
      <c r="C25" s="277" t="e">
        <f>VLOOKUP(H14,RESUMEN!$A$11:$AK$613,10,FALSE)</f>
        <v>#N/A</v>
      </c>
      <c r="D25" s="278"/>
      <c r="E25" s="279"/>
      <c r="F25" s="277" t="e">
        <f>VLOOKUP(H14,RESUMEN!$A$11:$AK$613,28,FALSE)</f>
        <v>#N/A</v>
      </c>
      <c r="G25" s="278"/>
      <c r="H25" s="279"/>
      <c r="I25" s="268" t="s">
        <v>6</v>
      </c>
      <c r="J25" s="269"/>
      <c r="K25" s="269"/>
      <c r="L25" s="270"/>
      <c r="M25" s="271" t="s">
        <v>7</v>
      </c>
      <c r="N25" s="272"/>
      <c r="O25" s="272"/>
      <c r="P25" s="272"/>
      <c r="Q25" s="272"/>
      <c r="R25" s="272"/>
      <c r="S25" s="272"/>
      <c r="T25" s="272"/>
      <c r="U25" s="272"/>
      <c r="V25" s="272"/>
      <c r="W25" s="272"/>
      <c r="X25" s="272"/>
      <c r="Y25" s="273"/>
      <c r="Z25" s="274" t="s">
        <v>5</v>
      </c>
      <c r="AA25" s="275"/>
      <c r="AB25" s="275"/>
      <c r="AC25" s="275"/>
      <c r="AD25" s="276"/>
      <c r="AE25" s="63"/>
      <c r="AF25" s="57"/>
    </row>
    <row r="26" spans="1:32" ht="17.100000000000001" customHeight="1">
      <c r="A26" s="57"/>
      <c r="B26" s="63"/>
      <c r="C26" s="277" t="e">
        <f>VLOOKUP(H14,RESUMEN!$A$11:$AK$613,12,FALSE)</f>
        <v>#N/A</v>
      </c>
      <c r="D26" s="278"/>
      <c r="E26" s="279"/>
      <c r="F26" s="277">
        <v>0</v>
      </c>
      <c r="G26" s="278"/>
      <c r="H26" s="279"/>
      <c r="I26" s="268" t="s">
        <v>15</v>
      </c>
      <c r="J26" s="269"/>
      <c r="K26" s="269"/>
      <c r="L26" s="270"/>
      <c r="M26" s="271" t="s">
        <v>16</v>
      </c>
      <c r="N26" s="272"/>
      <c r="O26" s="272"/>
      <c r="P26" s="272"/>
      <c r="Q26" s="272"/>
      <c r="R26" s="272"/>
      <c r="S26" s="272"/>
      <c r="T26" s="272"/>
      <c r="U26" s="272"/>
      <c r="V26" s="272"/>
      <c r="W26" s="272"/>
      <c r="X26" s="272"/>
      <c r="Y26" s="273"/>
      <c r="Z26" s="274" t="s">
        <v>12</v>
      </c>
      <c r="AA26" s="275"/>
      <c r="AB26" s="275"/>
      <c r="AC26" s="275"/>
      <c r="AD26" s="276"/>
      <c r="AE26" s="63"/>
      <c r="AF26" s="57"/>
    </row>
    <row r="27" spans="1:32" ht="17.100000000000001" customHeight="1">
      <c r="A27" s="57"/>
      <c r="B27" s="63"/>
      <c r="C27" s="277" t="e">
        <f>VLOOKUP(H14,RESUMEN!$A$11:$AK$613,13,FALSE)</f>
        <v>#N/A</v>
      </c>
      <c r="D27" s="278"/>
      <c r="E27" s="279"/>
      <c r="F27" s="277">
        <v>0</v>
      </c>
      <c r="G27" s="278"/>
      <c r="H27" s="279"/>
      <c r="I27" s="268" t="s">
        <v>1286</v>
      </c>
      <c r="J27" s="269"/>
      <c r="K27" s="269"/>
      <c r="L27" s="270"/>
      <c r="M27" s="271" t="s">
        <v>1294</v>
      </c>
      <c r="N27" s="272"/>
      <c r="O27" s="272"/>
      <c r="P27" s="272"/>
      <c r="Q27" s="272"/>
      <c r="R27" s="272"/>
      <c r="S27" s="272"/>
      <c r="T27" s="272"/>
      <c r="U27" s="272"/>
      <c r="V27" s="272"/>
      <c r="W27" s="272"/>
      <c r="X27" s="272"/>
      <c r="Y27" s="273"/>
      <c r="Z27" s="274" t="s">
        <v>10</v>
      </c>
      <c r="AA27" s="275"/>
      <c r="AB27" s="275"/>
      <c r="AC27" s="275"/>
      <c r="AD27" s="276"/>
      <c r="AE27" s="63"/>
      <c r="AF27" s="57"/>
    </row>
    <row r="28" spans="1:32" ht="17.100000000000001" customHeight="1">
      <c r="A28" s="57"/>
      <c r="B28" s="63"/>
      <c r="C28" s="277" t="e">
        <f>VLOOKUP(H14,RESUMEN!$A$11:$AK$613,14,FALSE)</f>
        <v>#N/A</v>
      </c>
      <c r="D28" s="278"/>
      <c r="E28" s="279"/>
      <c r="F28" s="277" t="e">
        <f>VLOOKUP(H14,RESUMEN!$A$11:$AK$613,29,FALSE)</f>
        <v>#N/A</v>
      </c>
      <c r="G28" s="278"/>
      <c r="H28" s="279"/>
      <c r="I28" s="268" t="s">
        <v>17</v>
      </c>
      <c r="J28" s="269"/>
      <c r="K28" s="269"/>
      <c r="L28" s="270"/>
      <c r="M28" s="271" t="s">
        <v>18</v>
      </c>
      <c r="N28" s="272"/>
      <c r="O28" s="272"/>
      <c r="P28" s="272"/>
      <c r="Q28" s="272"/>
      <c r="R28" s="272"/>
      <c r="S28" s="272"/>
      <c r="T28" s="272"/>
      <c r="U28" s="272"/>
      <c r="V28" s="272"/>
      <c r="W28" s="272"/>
      <c r="X28" s="272"/>
      <c r="Y28" s="273"/>
      <c r="Z28" s="274" t="s">
        <v>19</v>
      </c>
      <c r="AA28" s="275"/>
      <c r="AB28" s="275"/>
      <c r="AC28" s="275"/>
      <c r="AD28" s="276"/>
      <c r="AE28" s="63"/>
      <c r="AF28" s="57"/>
    </row>
    <row r="29" spans="1:32" ht="17.100000000000001" customHeight="1">
      <c r="A29" s="57"/>
      <c r="B29" s="63"/>
      <c r="C29" s="277" t="e">
        <f>VLOOKUP(H14,RESUMEN!$A$11:$AK$613,15,FALSE)</f>
        <v>#N/A</v>
      </c>
      <c r="D29" s="278"/>
      <c r="E29" s="279"/>
      <c r="F29" s="277" t="e">
        <f>VLOOKUP(H14,RESUMEN!$A$11:$AK$613,30,FALSE)</f>
        <v>#N/A</v>
      </c>
      <c r="G29" s="278"/>
      <c r="H29" s="279"/>
      <c r="I29" s="268" t="s">
        <v>13</v>
      </c>
      <c r="J29" s="269"/>
      <c r="K29" s="269"/>
      <c r="L29" s="270"/>
      <c r="M29" s="271" t="s">
        <v>14</v>
      </c>
      <c r="N29" s="272"/>
      <c r="O29" s="272"/>
      <c r="P29" s="272"/>
      <c r="Q29" s="272"/>
      <c r="R29" s="272"/>
      <c r="S29" s="272"/>
      <c r="T29" s="272"/>
      <c r="U29" s="272"/>
      <c r="V29" s="272"/>
      <c r="W29" s="272"/>
      <c r="X29" s="272"/>
      <c r="Y29" s="273"/>
      <c r="Z29" s="274" t="s">
        <v>12</v>
      </c>
      <c r="AA29" s="275"/>
      <c r="AB29" s="275"/>
      <c r="AC29" s="275"/>
      <c r="AD29" s="276"/>
      <c r="AE29" s="63"/>
      <c r="AF29" s="57"/>
    </row>
    <row r="30" spans="1:32" ht="17.100000000000001" customHeight="1">
      <c r="A30" s="57"/>
      <c r="B30" s="63"/>
      <c r="C30" s="277" t="e">
        <f>VLOOKUP(H14,RESUMEN!$A$11:$AK$613,16,FALSE)</f>
        <v>#N/A</v>
      </c>
      <c r="D30" s="278"/>
      <c r="E30" s="279"/>
      <c r="F30" s="277" t="e">
        <f>VLOOKUP(H14,RESUMEN!$A$11:$AK$613,31,FALSE)</f>
        <v>#N/A</v>
      </c>
      <c r="G30" s="278"/>
      <c r="H30" s="279"/>
      <c r="I30" s="268" t="s">
        <v>1287</v>
      </c>
      <c r="J30" s="269"/>
      <c r="K30" s="269"/>
      <c r="L30" s="270"/>
      <c r="M30" s="271" t="s">
        <v>1290</v>
      </c>
      <c r="N30" s="272"/>
      <c r="O30" s="272"/>
      <c r="P30" s="272"/>
      <c r="Q30" s="272"/>
      <c r="R30" s="272"/>
      <c r="S30" s="272"/>
      <c r="T30" s="272"/>
      <c r="U30" s="272"/>
      <c r="V30" s="272"/>
      <c r="W30" s="272"/>
      <c r="X30" s="272"/>
      <c r="Y30" s="273"/>
      <c r="Z30" s="274" t="s">
        <v>19</v>
      </c>
      <c r="AA30" s="275"/>
      <c r="AB30" s="275"/>
      <c r="AC30" s="275"/>
      <c r="AD30" s="276"/>
      <c r="AE30" s="63"/>
      <c r="AF30" s="57"/>
    </row>
    <row r="31" spans="1:32" ht="17.100000000000001" customHeight="1">
      <c r="A31" s="57"/>
      <c r="B31" s="63"/>
      <c r="C31" s="277" t="e">
        <f>VLOOKUP(H14,RESUMEN!$A$11:$AK$613,17,FALSE)</f>
        <v>#N/A</v>
      </c>
      <c r="D31" s="278"/>
      <c r="E31" s="279"/>
      <c r="F31" s="277" t="e">
        <f>VLOOKUP(H14,RESUMEN!$A$11:$AK$613,32,FALSE)</f>
        <v>#N/A</v>
      </c>
      <c r="G31" s="278"/>
      <c r="H31" s="279"/>
      <c r="I31" s="268" t="s">
        <v>1500</v>
      </c>
      <c r="J31" s="269"/>
      <c r="K31" s="269"/>
      <c r="L31" s="270"/>
      <c r="M31" s="271" t="s">
        <v>5922</v>
      </c>
      <c r="N31" s="272"/>
      <c r="O31" s="272"/>
      <c r="P31" s="272"/>
      <c r="Q31" s="272"/>
      <c r="R31" s="272"/>
      <c r="S31" s="272"/>
      <c r="T31" s="272"/>
      <c r="U31" s="272"/>
      <c r="V31" s="272"/>
      <c r="W31" s="272"/>
      <c r="X31" s="272"/>
      <c r="Y31" s="273"/>
      <c r="Z31" s="274" t="s">
        <v>19</v>
      </c>
      <c r="AA31" s="275"/>
      <c r="AB31" s="275"/>
      <c r="AC31" s="275"/>
      <c r="AD31" s="276"/>
      <c r="AE31" s="63"/>
      <c r="AF31" s="57"/>
    </row>
    <row r="32" spans="1:32" ht="17.100000000000001" customHeight="1">
      <c r="A32" s="57"/>
      <c r="B32" s="63"/>
      <c r="C32" s="277" t="e">
        <f>VLOOKUP(H14,RESUMEN!$A$11:$AK$613,18,FALSE)</f>
        <v>#N/A</v>
      </c>
      <c r="D32" s="278"/>
      <c r="E32" s="279"/>
      <c r="F32" s="277" t="e">
        <f>VLOOKUP(H14,RESUMEN!$A$11:$AK$613,33,FALSE)</f>
        <v>#N/A</v>
      </c>
      <c r="G32" s="278"/>
      <c r="H32" s="279"/>
      <c r="I32" s="268" t="s">
        <v>20</v>
      </c>
      <c r="J32" s="269"/>
      <c r="K32" s="269"/>
      <c r="L32" s="270"/>
      <c r="M32" s="271" t="s">
        <v>1292</v>
      </c>
      <c r="N32" s="272"/>
      <c r="O32" s="272"/>
      <c r="P32" s="272"/>
      <c r="Q32" s="272"/>
      <c r="R32" s="272"/>
      <c r="S32" s="272"/>
      <c r="T32" s="272"/>
      <c r="U32" s="272"/>
      <c r="V32" s="272"/>
      <c r="W32" s="272"/>
      <c r="X32" s="272"/>
      <c r="Y32" s="273"/>
      <c r="Z32" s="274" t="s">
        <v>12</v>
      </c>
      <c r="AA32" s="275"/>
      <c r="AB32" s="275"/>
      <c r="AC32" s="275"/>
      <c r="AD32" s="276"/>
      <c r="AE32" s="63"/>
      <c r="AF32" s="57"/>
    </row>
    <row r="33" spans="1:32" ht="17.100000000000001" customHeight="1">
      <c r="A33" s="57"/>
      <c r="B33" s="63"/>
      <c r="C33" s="277" t="e">
        <f>VLOOKUP(H14,RESUMEN!$A$11:$AK$613,19,FALSE)</f>
        <v>#N/A</v>
      </c>
      <c r="D33" s="278"/>
      <c r="E33" s="279"/>
      <c r="F33" s="277" t="e">
        <f>VLOOKUP(H14,RESUMEN!$A$11:$AK$613,34,FALSE)</f>
        <v>#N/A</v>
      </c>
      <c r="G33" s="278"/>
      <c r="H33" s="279"/>
      <c r="I33" s="268" t="s">
        <v>21</v>
      </c>
      <c r="J33" s="269"/>
      <c r="K33" s="269"/>
      <c r="L33" s="270"/>
      <c r="M33" s="271" t="s">
        <v>22</v>
      </c>
      <c r="N33" s="272"/>
      <c r="O33" s="272"/>
      <c r="P33" s="272"/>
      <c r="Q33" s="272"/>
      <c r="R33" s="272"/>
      <c r="S33" s="272"/>
      <c r="T33" s="272"/>
      <c r="U33" s="272"/>
      <c r="V33" s="272"/>
      <c r="W33" s="272"/>
      <c r="X33" s="272"/>
      <c r="Y33" s="273"/>
      <c r="Z33" s="274" t="s">
        <v>12</v>
      </c>
      <c r="AA33" s="275"/>
      <c r="AB33" s="275"/>
      <c r="AC33" s="275"/>
      <c r="AD33" s="276"/>
      <c r="AE33" s="63"/>
      <c r="AF33" s="57"/>
    </row>
    <row r="34" spans="1:32" ht="17.100000000000001" customHeight="1">
      <c r="A34" s="57"/>
      <c r="B34" s="63"/>
      <c r="C34" s="277">
        <v>0</v>
      </c>
      <c r="D34" s="278"/>
      <c r="E34" s="279"/>
      <c r="F34" s="277" t="e">
        <f>VLOOKUP(H14,RESUMEN!$A$11:$AK$613,35,FALSE)</f>
        <v>#N/A</v>
      </c>
      <c r="G34" s="278"/>
      <c r="H34" s="279"/>
      <c r="I34" s="268" t="s">
        <v>23</v>
      </c>
      <c r="J34" s="269"/>
      <c r="K34" s="269"/>
      <c r="L34" s="270"/>
      <c r="M34" s="271" t="s">
        <v>24</v>
      </c>
      <c r="N34" s="272"/>
      <c r="O34" s="272"/>
      <c r="P34" s="272"/>
      <c r="Q34" s="272"/>
      <c r="R34" s="272"/>
      <c r="S34" s="272"/>
      <c r="T34" s="272"/>
      <c r="U34" s="272"/>
      <c r="V34" s="272"/>
      <c r="W34" s="272"/>
      <c r="X34" s="272"/>
      <c r="Y34" s="273"/>
      <c r="Z34" s="274" t="s">
        <v>19</v>
      </c>
      <c r="AA34" s="275"/>
      <c r="AB34" s="275"/>
      <c r="AC34" s="275"/>
      <c r="AD34" s="276"/>
      <c r="AE34" s="63"/>
      <c r="AF34" s="57"/>
    </row>
    <row r="35" spans="1:32" ht="17.100000000000001" customHeight="1">
      <c r="A35" s="57"/>
      <c r="B35" s="63"/>
      <c r="C35" s="277" t="e">
        <f>VLOOKUP(H14,RESUMEN!$A$11:$AK$613,20,FALSE)</f>
        <v>#N/A</v>
      </c>
      <c r="D35" s="278"/>
      <c r="E35" s="279"/>
      <c r="F35" s="277">
        <v>0</v>
      </c>
      <c r="G35" s="278"/>
      <c r="H35" s="279"/>
      <c r="I35" s="268" t="s">
        <v>8</v>
      </c>
      <c r="J35" s="269"/>
      <c r="K35" s="269"/>
      <c r="L35" s="270"/>
      <c r="M35" s="271" t="s">
        <v>9</v>
      </c>
      <c r="N35" s="272"/>
      <c r="O35" s="272"/>
      <c r="P35" s="272"/>
      <c r="Q35" s="272"/>
      <c r="R35" s="272"/>
      <c r="S35" s="272"/>
      <c r="T35" s="272"/>
      <c r="U35" s="272"/>
      <c r="V35" s="272"/>
      <c r="W35" s="272"/>
      <c r="X35" s="272"/>
      <c r="Y35" s="273"/>
      <c r="Z35" s="274" t="s">
        <v>10</v>
      </c>
      <c r="AA35" s="275"/>
      <c r="AB35" s="275"/>
      <c r="AC35" s="275"/>
      <c r="AD35" s="276"/>
      <c r="AE35" s="63"/>
      <c r="AF35" s="57"/>
    </row>
    <row r="36" spans="1:32" ht="17.100000000000001" customHeight="1">
      <c r="A36" s="57"/>
      <c r="B36" s="63"/>
      <c r="C36" s="277" t="e">
        <f>VLOOKUP(H14,RESUMEN!$A$11:$AK$613,21,FALSE)</f>
        <v>#N/A</v>
      </c>
      <c r="D36" s="278"/>
      <c r="E36" s="279"/>
      <c r="F36" s="277" t="e">
        <f>VLOOKUP(H14,RESUMEN!$A$11:$AK$613,36,FALSE)</f>
        <v>#N/A</v>
      </c>
      <c r="G36" s="278"/>
      <c r="H36" s="279"/>
      <c r="I36" s="268" t="s">
        <v>1271</v>
      </c>
      <c r="J36" s="269"/>
      <c r="K36" s="269"/>
      <c r="L36" s="270"/>
      <c r="M36" s="271" t="s">
        <v>1289</v>
      </c>
      <c r="N36" s="272"/>
      <c r="O36" s="272"/>
      <c r="P36" s="272"/>
      <c r="Q36" s="272"/>
      <c r="R36" s="272"/>
      <c r="S36" s="272"/>
      <c r="T36" s="272"/>
      <c r="U36" s="272"/>
      <c r="V36" s="272"/>
      <c r="W36" s="272"/>
      <c r="X36" s="272"/>
      <c r="Y36" s="273"/>
      <c r="Z36" s="274" t="s">
        <v>1271</v>
      </c>
      <c r="AA36" s="275"/>
      <c r="AB36" s="275"/>
      <c r="AC36" s="275"/>
      <c r="AD36" s="276"/>
      <c r="AE36" s="63"/>
      <c r="AF36" s="57"/>
    </row>
    <row r="37" spans="1:32" ht="17.100000000000001" customHeight="1">
      <c r="A37" s="57"/>
      <c r="B37" s="63"/>
      <c r="C37" s="277" t="e">
        <f>VLOOKUP(H14,RESUMEN!$A$11:$AK$613,22,FALSE)</f>
        <v>#N/A</v>
      </c>
      <c r="D37" s="278"/>
      <c r="E37" s="279"/>
      <c r="F37" s="277" t="e">
        <f>VLOOKUP(H14,RESUMEN!$A$11:$AK$613,37,FALSE)</f>
        <v>#N/A</v>
      </c>
      <c r="G37" s="278"/>
      <c r="H37" s="279"/>
      <c r="I37" s="268" t="s">
        <v>1297</v>
      </c>
      <c r="J37" s="269"/>
      <c r="K37" s="269"/>
      <c r="L37" s="270"/>
      <c r="M37" s="271" t="s">
        <v>1307</v>
      </c>
      <c r="N37" s="272"/>
      <c r="O37" s="272"/>
      <c r="P37" s="272"/>
      <c r="Q37" s="272"/>
      <c r="R37" s="272"/>
      <c r="S37" s="272"/>
      <c r="T37" s="272"/>
      <c r="U37" s="272"/>
      <c r="V37" s="272"/>
      <c r="W37" s="272"/>
      <c r="X37" s="272"/>
      <c r="Y37" s="273"/>
      <c r="Z37" s="274" t="s">
        <v>19</v>
      </c>
      <c r="AA37" s="275"/>
      <c r="AB37" s="275"/>
      <c r="AC37" s="275"/>
      <c r="AD37" s="276"/>
      <c r="AE37" s="63"/>
      <c r="AF37" s="57"/>
    </row>
    <row r="38" spans="1:32" ht="17.100000000000001" customHeight="1">
      <c r="A38" s="57"/>
      <c r="B38" s="63"/>
      <c r="C38" s="277" t="e">
        <f>VLOOKUP(H14,RESUMEN!$A$11:$AK$613,6,FALSE)</f>
        <v>#N/A</v>
      </c>
      <c r="D38" s="278"/>
      <c r="E38" s="279"/>
      <c r="F38" s="277">
        <v>0</v>
      </c>
      <c r="G38" s="278"/>
      <c r="H38" s="279"/>
      <c r="I38" s="268" t="s">
        <v>27</v>
      </c>
      <c r="J38" s="269"/>
      <c r="K38" s="269"/>
      <c r="L38" s="270"/>
      <c r="M38" s="271" t="s">
        <v>29</v>
      </c>
      <c r="N38" s="272"/>
      <c r="O38" s="272"/>
      <c r="P38" s="272"/>
      <c r="Q38" s="272"/>
      <c r="R38" s="272"/>
      <c r="S38" s="272"/>
      <c r="T38" s="272"/>
      <c r="U38" s="272"/>
      <c r="V38" s="272"/>
      <c r="W38" s="272"/>
      <c r="X38" s="272"/>
      <c r="Y38" s="273"/>
      <c r="Z38" s="274" t="s">
        <v>19</v>
      </c>
      <c r="AA38" s="275"/>
      <c r="AB38" s="275"/>
      <c r="AC38" s="275"/>
      <c r="AD38" s="276"/>
      <c r="AE38" s="63"/>
      <c r="AF38" s="57"/>
    </row>
    <row r="39" spans="1:32" ht="17.100000000000001" customHeight="1">
      <c r="A39" s="57"/>
      <c r="B39" s="63"/>
      <c r="C39" s="277" t="e">
        <f>VLOOKUP(H14,RESUMEN!$A$11:$AK$613,4,FALSE)+VLOOKUP(H14,RESUMEN!$A$11:$AK$613,5,FALSE)</f>
        <v>#N/A</v>
      </c>
      <c r="D39" s="278"/>
      <c r="E39" s="279"/>
      <c r="F39" s="277" t="e">
        <f>VLOOKUP(H14,RESUMEN!$A$11:$AK$613,23,FALSE)+VLOOKUP(H14,RESUMEN!$A$11:$AK$613,24,FALSE)</f>
        <v>#N/A</v>
      </c>
      <c r="G39" s="278"/>
      <c r="H39" s="279"/>
      <c r="I39" s="268" t="s">
        <v>28</v>
      </c>
      <c r="J39" s="269"/>
      <c r="K39" s="269"/>
      <c r="L39" s="270"/>
      <c r="M39" s="271" t="s">
        <v>30</v>
      </c>
      <c r="N39" s="272"/>
      <c r="O39" s="272"/>
      <c r="P39" s="272"/>
      <c r="Q39" s="272"/>
      <c r="R39" s="272"/>
      <c r="S39" s="272"/>
      <c r="T39" s="272"/>
      <c r="U39" s="272"/>
      <c r="V39" s="272"/>
      <c r="W39" s="272"/>
      <c r="X39" s="272"/>
      <c r="Y39" s="273"/>
      <c r="Z39" s="274" t="s">
        <v>19</v>
      </c>
      <c r="AA39" s="275"/>
      <c r="AB39" s="275"/>
      <c r="AC39" s="275"/>
      <c r="AD39" s="276"/>
      <c r="AE39" s="63"/>
      <c r="AF39" s="57"/>
    </row>
    <row r="40" spans="1:32" ht="10.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row>
    <row r="41" spans="1:32" ht="15.75">
      <c r="A41" s="156"/>
      <c r="B41" s="280" t="s">
        <v>14366</v>
      </c>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156"/>
    </row>
    <row r="42" spans="1:32" ht="15.75">
      <c r="A42" s="156"/>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156"/>
    </row>
    <row r="43" spans="1:32" ht="15.75">
      <c r="A43" s="156"/>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156"/>
    </row>
    <row r="44" spans="1:32" ht="6.75" customHeight="1" thickBot="1">
      <c r="A44" s="156"/>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56"/>
    </row>
    <row r="45" spans="1:32" ht="15.75">
      <c r="A45" s="156"/>
      <c r="B45" s="282" t="s">
        <v>5921</v>
      </c>
      <c r="C45" s="283"/>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4"/>
      <c r="AF45" s="156"/>
    </row>
    <row r="46" spans="1:32" ht="15.75" customHeight="1">
      <c r="A46" s="156"/>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7"/>
      <c r="AF46" s="156"/>
    </row>
    <row r="47" spans="1:32" ht="16.5" thickBot="1">
      <c r="A47" s="156"/>
      <c r="B47" s="288"/>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90"/>
      <c r="AF47" s="156"/>
    </row>
    <row r="48" spans="1:32" ht="12"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row>
    <row r="49" spans="1:32" ht="12.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row>
    <row r="50" spans="1:32" ht="15.7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row>
    <row r="51" spans="1:32" ht="21"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row>
    <row r="52" spans="1:32" ht="6.75" customHeight="1">
      <c r="A52" s="57"/>
      <c r="B52" s="266" t="s">
        <v>25</v>
      </c>
      <c r="C52" s="266"/>
      <c r="D52" s="266"/>
      <c r="E52" s="266"/>
      <c r="F52" s="266"/>
      <c r="G52" s="266"/>
      <c r="H52" s="266"/>
      <c r="I52" s="266"/>
      <c r="J52" s="266"/>
      <c r="K52" s="266"/>
      <c r="L52" s="266" t="s">
        <v>25</v>
      </c>
      <c r="M52" s="266"/>
      <c r="N52" s="266"/>
      <c r="O52" s="266"/>
      <c r="P52" s="266"/>
      <c r="Q52" s="266"/>
      <c r="R52" s="266"/>
      <c r="S52" s="266"/>
      <c r="T52" s="266"/>
      <c r="U52" s="266"/>
      <c r="V52" s="266" t="s">
        <v>25</v>
      </c>
      <c r="W52" s="266"/>
      <c r="X52" s="266"/>
      <c r="Y52" s="266"/>
      <c r="Z52" s="266"/>
      <c r="AA52" s="266"/>
      <c r="AB52" s="266"/>
      <c r="AC52" s="266"/>
      <c r="AD52" s="266"/>
      <c r="AE52" s="266"/>
      <c r="AF52" s="57"/>
    </row>
    <row r="53" spans="1:32" ht="16.5">
      <c r="A53" s="57"/>
      <c r="B53" s="267" t="s">
        <v>7646</v>
      </c>
      <c r="C53" s="267"/>
      <c r="D53" s="267"/>
      <c r="E53" s="267"/>
      <c r="F53" s="267"/>
      <c r="G53" s="267"/>
      <c r="H53" s="267"/>
      <c r="I53" s="267"/>
      <c r="J53" s="267"/>
      <c r="K53" s="267"/>
      <c r="L53" s="267" t="s">
        <v>1262</v>
      </c>
      <c r="M53" s="267"/>
      <c r="N53" s="267"/>
      <c r="O53" s="267"/>
      <c r="P53" s="267"/>
      <c r="Q53" s="267"/>
      <c r="R53" s="267"/>
      <c r="S53" s="267"/>
      <c r="T53" s="267"/>
      <c r="U53" s="267"/>
      <c r="V53" s="267" t="s">
        <v>1282</v>
      </c>
      <c r="W53" s="267"/>
      <c r="X53" s="267"/>
      <c r="Y53" s="267"/>
      <c r="Z53" s="267"/>
      <c r="AA53" s="267"/>
      <c r="AB53" s="267"/>
      <c r="AC53" s="267"/>
      <c r="AD53" s="267"/>
      <c r="AE53" s="267"/>
      <c r="AF53" s="57"/>
    </row>
    <row r="54" spans="1:32" ht="15.75">
      <c r="A54" s="57"/>
      <c r="B54" s="281" t="s">
        <v>7647</v>
      </c>
      <c r="C54" s="281"/>
      <c r="D54" s="281"/>
      <c r="E54" s="281"/>
      <c r="F54" s="281"/>
      <c r="G54" s="281"/>
      <c r="H54" s="281"/>
      <c r="I54" s="281"/>
      <c r="J54" s="281"/>
      <c r="K54" s="281"/>
      <c r="L54" s="281" t="s">
        <v>1263</v>
      </c>
      <c r="M54" s="281"/>
      <c r="N54" s="281"/>
      <c r="O54" s="281"/>
      <c r="P54" s="281"/>
      <c r="Q54" s="281"/>
      <c r="R54" s="281"/>
      <c r="S54" s="281"/>
      <c r="T54" s="281"/>
      <c r="U54" s="281"/>
      <c r="V54" s="281" t="s">
        <v>1283</v>
      </c>
      <c r="W54" s="281"/>
      <c r="X54" s="281"/>
      <c r="Y54" s="281"/>
      <c r="Z54" s="281"/>
      <c r="AA54" s="281"/>
      <c r="AB54" s="281"/>
      <c r="AC54" s="281"/>
      <c r="AD54" s="281"/>
      <c r="AE54" s="281"/>
      <c r="AF54" s="57"/>
    </row>
    <row r="55" spans="1:32" ht="26.25" customHeight="1">
      <c r="A55" s="57"/>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57"/>
    </row>
    <row r="56" spans="1:32" ht="16.5" customHeight="1">
      <c r="A56" s="57"/>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57"/>
    </row>
    <row r="57" spans="1:32" ht="14.25" customHeight="1">
      <c r="A57" s="57"/>
      <c r="B57" s="64" t="s">
        <v>1295</v>
      </c>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57"/>
    </row>
    <row r="58" spans="1:32" ht="14.25" customHeight="1">
      <c r="A58" s="57"/>
      <c r="B58" s="64" t="s">
        <v>1270</v>
      </c>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57"/>
    </row>
    <row r="59" spans="1:32" ht="14.25" customHeight="1">
      <c r="A59" s="156"/>
      <c r="B59" s="158"/>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6"/>
    </row>
    <row r="60" spans="1:32" ht="14.25" customHeight="1">
      <c r="A60" s="156"/>
      <c r="B60" s="158"/>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6"/>
    </row>
    <row r="61" spans="1:32" ht="4.5" customHeight="1">
      <c r="A61" s="156"/>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6"/>
    </row>
    <row r="62" spans="1:32" ht="10.5" customHeight="1">
      <c r="A62" s="156"/>
      <c r="B62" s="159"/>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row>
    <row r="63" spans="1:32" ht="10.5" customHeight="1">
      <c r="A63" s="156"/>
      <c r="B63" s="159"/>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row>
    <row r="64" spans="1:32" ht="10.5" customHeight="1">
      <c r="A64" s="156"/>
      <c r="B64" s="159"/>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row>
    <row r="65" spans="2:3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row>
    <row r="66" spans="2:3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row>
    <row r="67" spans="2:3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row>
    <row r="68" spans="2:3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row>
    <row r="69" spans="2:3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row>
    <row r="70" spans="2:3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row>
    <row r="71" spans="2:3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row>
    <row r="72" spans="2:3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row>
    <row r="73" spans="2:3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row>
    <row r="74" spans="2:3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row>
    <row r="75" spans="2:3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row>
    <row r="76" spans="2:3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row>
    <row r="77" spans="2:3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2:3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2:3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row>
    <row r="80" spans="2:3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row>
    <row r="81" spans="2:3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row>
    <row r="82" spans="2:3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row>
    <row r="83" spans="2:3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row>
    <row r="84" spans="2:3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row>
    <row r="85" spans="2:3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row>
    <row r="86" spans="2:3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row>
    <row r="87" spans="2:3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row>
    <row r="88" spans="2:3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row>
    <row r="89" spans="2:3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row>
    <row r="90" spans="2:3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row>
    <row r="91" spans="2:3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row>
    <row r="92" spans="2:3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row>
    <row r="93" spans="2:3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row>
    <row r="94" spans="2:3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row>
    <row r="95" spans="2:3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row>
    <row r="96" spans="2:3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row>
    <row r="97" spans="2:3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row>
    <row r="98" spans="2:3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row>
    <row r="99" spans="2:3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row>
    <row r="100" spans="2:3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row>
    <row r="101" spans="2:3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row>
    <row r="102" spans="2:3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row>
    <row r="103" spans="2:3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row>
    <row r="104" spans="2:3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row>
    <row r="105" spans="2:3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row>
    <row r="106" spans="2:3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row>
    <row r="107" spans="2:3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row>
    <row r="108" spans="2:3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2:3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row>
    <row r="110" spans="2:3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row>
    <row r="111" spans="2:3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2:3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row>
    <row r="113" spans="2:3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row>
    <row r="114" spans="2:3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row>
    <row r="115" spans="2:3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row>
    <row r="116" spans="2:3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row>
    <row r="117" spans="2:3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row>
    <row r="118" spans="2:3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row>
    <row r="119" spans="2:3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row>
    <row r="120" spans="2:3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row>
    <row r="121" spans="2:3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row>
    <row r="122" spans="2:3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row>
    <row r="123" spans="2:3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row>
    <row r="124" spans="2:3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row>
    <row r="125" spans="2:3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row>
    <row r="126" spans="2:3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row>
    <row r="127" spans="2:3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row>
    <row r="128" spans="2:3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row>
    <row r="129" spans="2:3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row>
    <row r="130" spans="2:3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row>
    <row r="131" spans="2:3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row>
    <row r="132" spans="2:3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row>
    <row r="133" spans="2:3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row>
    <row r="134" spans="2:3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row>
    <row r="135" spans="2:3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row>
    <row r="136" spans="2:3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row>
    <row r="137" spans="2:3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row>
    <row r="138" spans="2:3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row>
    <row r="139" spans="2:3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row>
    <row r="140" spans="2:3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row>
    <row r="141" spans="2:3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row>
    <row r="142" spans="2:3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row>
    <row r="143" spans="2:3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row>
    <row r="144" spans="2:3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row>
    <row r="145" spans="2:3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row>
    <row r="146" spans="2:3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row>
    <row r="147" spans="2:3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row>
    <row r="148" spans="2:3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row>
    <row r="149" spans="2:3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row>
    <row r="150" spans="2:3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row>
    <row r="151" spans="2:3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row>
    <row r="152" spans="2:3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row>
    <row r="153" spans="2:3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row>
    <row r="154" spans="2:3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row>
    <row r="155" spans="2:3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row>
    <row r="156" spans="2:3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row>
    <row r="157" spans="2:3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row>
    <row r="158" spans="2:3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row>
    <row r="159" spans="2:3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row>
    <row r="160" spans="2:3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row>
    <row r="161" spans="2:3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row>
    <row r="162" spans="2:3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row>
    <row r="163" spans="2:3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row>
    <row r="164" spans="2:3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row>
    <row r="165" spans="2:3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row>
    <row r="166" spans="2:3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row>
    <row r="167" spans="2:3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row>
    <row r="168" spans="2:3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row>
    <row r="169" spans="2:3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row>
    <row r="170" spans="2:3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row>
    <row r="171" spans="2:3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row>
    <row r="172" spans="2:3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row>
    <row r="173" spans="2:3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row>
    <row r="174" spans="2:3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row>
    <row r="175" spans="2:3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row>
    <row r="176" spans="2:3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row>
    <row r="177" spans="2:3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row>
    <row r="178" spans="2:3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row>
    <row r="179" spans="2:3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row>
    <row r="180" spans="2:3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row>
    <row r="181" spans="2:3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row>
    <row r="182" spans="2:3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row>
    <row r="183" spans="2:3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row>
    <row r="184" spans="2:3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row>
    <row r="185" spans="2:3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row>
    <row r="186" spans="2:3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row>
    <row r="187" spans="2:3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row>
    <row r="188" spans="2:3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row>
    <row r="189" spans="2:3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row>
    <row r="190" spans="2:3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row>
    <row r="191" spans="2:3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row>
    <row r="192" spans="2:3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row>
    <row r="193" spans="2:3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row>
    <row r="194" spans="2:3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row>
    <row r="195" spans="2:3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row>
    <row r="196" spans="2:3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row>
    <row r="197" spans="2:3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row>
    <row r="198" spans="2:3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row>
    <row r="199" spans="2:3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row>
    <row r="200" spans="2:3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row>
    <row r="201" spans="2:3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row>
    <row r="202" spans="2:3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row>
    <row r="203" spans="2:3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row>
    <row r="204" spans="2:3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row>
    <row r="205" spans="2:3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row>
    <row r="206" spans="2:3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row>
    <row r="207" spans="2:3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row>
    <row r="208" spans="2:3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row>
    <row r="209" spans="2:3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row>
    <row r="210" spans="2:3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row>
    <row r="211" spans="2:3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row>
    <row r="212" spans="2:3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row>
    <row r="213" spans="2:3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row>
    <row r="214" spans="2:3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row>
    <row r="215" spans="2:3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row>
    <row r="216" spans="2:3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row>
    <row r="217" spans="2:3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row>
    <row r="218" spans="2:3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row>
    <row r="219" spans="2:3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row>
    <row r="220" spans="2:3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row>
    <row r="221" spans="2:3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row>
    <row r="222" spans="2:3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row>
    <row r="223" spans="2:3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row>
    <row r="224" spans="2:3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row>
    <row r="225" spans="2:3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row>
    <row r="226" spans="2:3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row>
    <row r="227" spans="2:3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row>
    <row r="228" spans="2:3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row>
    <row r="229" spans="2:3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row>
    <row r="230" spans="2:3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row>
    <row r="231" spans="2:3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row>
  </sheetData>
  <sheetProtection algorithmName="SHA-512" hashValue="Txfo0DCuqprQhXabl68RAq6kOB/4G1JVvTdeeL8gEgGN16WwpyThf2azkVPGufgYLUuf9RnmlYpKdzXwe8YzIQ==" saltValue="hU7iSfNn1YYBcSBBiIWgEg==" spinCount="100000" sheet="1" objects="1" scenarios="1" formatCells="0" formatColumns="0" formatRows="0" insertColumns="0" insertRows="0" insertHyperlinks="0" deleteColumns="0" deleteRows="0" sort="0"/>
  <protectedRanges>
    <protectedRange algorithmName="SHA-512" hashValue="H8XH2ef3wjafZWNVgUhr4Th7ybZdSzKj4HVSL0U8OqvJbYaB8oE6WxoGEwtRcECQAl8BFJst+At5/plK8Sotyg==" saltValue="CjRcFSK3QWUOQ5pxPQsq5g==" spinCount="100000" sqref="A1:E11 F1:F10 G1:XFD11" name="Rango1"/>
  </protectedRanges>
  <mergeCells count="122">
    <mergeCell ref="C21:E21"/>
    <mergeCell ref="X2:AE2"/>
    <mergeCell ref="X3:AE3"/>
    <mergeCell ref="X4:AE4"/>
    <mergeCell ref="A6:AF6"/>
    <mergeCell ref="A7:AF7"/>
    <mergeCell ref="B16:AE17"/>
    <mergeCell ref="I19:L20"/>
    <mergeCell ref="Z19:AD20"/>
    <mergeCell ref="M19:Y20"/>
    <mergeCell ref="P9:S9"/>
    <mergeCell ref="V9:Y9"/>
    <mergeCell ref="C19:H19"/>
    <mergeCell ref="C20:E20"/>
    <mergeCell ref="F20:H20"/>
    <mergeCell ref="H14:I14"/>
    <mergeCell ref="H15:I15"/>
    <mergeCell ref="Z21:AD21"/>
    <mergeCell ref="F21:H21"/>
    <mergeCell ref="M21:Y21"/>
    <mergeCell ref="I21:L21"/>
    <mergeCell ref="B54:K55"/>
    <mergeCell ref="L54:U55"/>
    <mergeCell ref="V54:AE55"/>
    <mergeCell ref="B45:AE47"/>
    <mergeCell ref="M35:Y35"/>
    <mergeCell ref="M32:Y32"/>
    <mergeCell ref="M33:Y33"/>
    <mergeCell ref="I35:L35"/>
    <mergeCell ref="I24:L24"/>
    <mergeCell ref="I29:L29"/>
    <mergeCell ref="I26:L26"/>
    <mergeCell ref="I28:L28"/>
    <mergeCell ref="C34:E34"/>
    <mergeCell ref="F34:H34"/>
    <mergeCell ref="C28:E28"/>
    <mergeCell ref="F28:H28"/>
    <mergeCell ref="Z28:AD28"/>
    <mergeCell ref="C27:E27"/>
    <mergeCell ref="F27:H27"/>
    <mergeCell ref="Z31:AD31"/>
    <mergeCell ref="I25:L25"/>
    <mergeCell ref="C26:E26"/>
    <mergeCell ref="Z25:AD25"/>
    <mergeCell ref="C25:E25"/>
    <mergeCell ref="C24:E24"/>
    <mergeCell ref="F24:H24"/>
    <mergeCell ref="I23:L23"/>
    <mergeCell ref="C23:E23"/>
    <mergeCell ref="Z24:AD24"/>
    <mergeCell ref="Z26:AD26"/>
    <mergeCell ref="C22:E22"/>
    <mergeCell ref="F22:H22"/>
    <mergeCell ref="I22:L22"/>
    <mergeCell ref="F25:H25"/>
    <mergeCell ref="F26:H26"/>
    <mergeCell ref="M22:Y22"/>
    <mergeCell ref="M23:Y23"/>
    <mergeCell ref="Z23:AD23"/>
    <mergeCell ref="M26:Y26"/>
    <mergeCell ref="M24:Y24"/>
    <mergeCell ref="M30:Y30"/>
    <mergeCell ref="F33:H33"/>
    <mergeCell ref="I34:L34"/>
    <mergeCell ref="M31:Y31"/>
    <mergeCell ref="I27:L27"/>
    <mergeCell ref="F30:H30"/>
    <mergeCell ref="M34:Y34"/>
    <mergeCell ref="F23:H23"/>
    <mergeCell ref="Z22:AD22"/>
    <mergeCell ref="M27:Y27"/>
    <mergeCell ref="M25:Y25"/>
    <mergeCell ref="Z32:AD32"/>
    <mergeCell ref="Z33:AD33"/>
    <mergeCell ref="Z34:AD34"/>
    <mergeCell ref="M28:Y28"/>
    <mergeCell ref="Z27:AD27"/>
    <mergeCell ref="Z30:AD30"/>
    <mergeCell ref="M29:Y29"/>
    <mergeCell ref="Z29:AD29"/>
    <mergeCell ref="C29:E29"/>
    <mergeCell ref="F32:H32"/>
    <mergeCell ref="C33:E33"/>
    <mergeCell ref="F29:H29"/>
    <mergeCell ref="I32:L32"/>
    <mergeCell ref="I33:L33"/>
    <mergeCell ref="C32:E32"/>
    <mergeCell ref="C31:E31"/>
    <mergeCell ref="F31:H31"/>
    <mergeCell ref="I31:L31"/>
    <mergeCell ref="C30:E30"/>
    <mergeCell ref="I30:L30"/>
    <mergeCell ref="Z36:AD36"/>
    <mergeCell ref="M38:Y38"/>
    <mergeCell ref="Z38:AD38"/>
    <mergeCell ref="C36:E36"/>
    <mergeCell ref="F36:H36"/>
    <mergeCell ref="I36:L36"/>
    <mergeCell ref="M36:Y36"/>
    <mergeCell ref="C35:E35"/>
    <mergeCell ref="F35:H35"/>
    <mergeCell ref="Z35:AD35"/>
    <mergeCell ref="B52:K52"/>
    <mergeCell ref="L52:U52"/>
    <mergeCell ref="V52:AE52"/>
    <mergeCell ref="B53:K53"/>
    <mergeCell ref="L53:U53"/>
    <mergeCell ref="V53:AE53"/>
    <mergeCell ref="I37:L37"/>
    <mergeCell ref="M37:Y37"/>
    <mergeCell ref="Z37:AD37"/>
    <mergeCell ref="C37:E37"/>
    <mergeCell ref="F37:H37"/>
    <mergeCell ref="M39:Y39"/>
    <mergeCell ref="Z39:AD39"/>
    <mergeCell ref="C39:E39"/>
    <mergeCell ref="F39:H39"/>
    <mergeCell ref="I39:L39"/>
    <mergeCell ref="B41:AE43"/>
    <mergeCell ref="C38:E38"/>
    <mergeCell ref="F38:H38"/>
    <mergeCell ref="I38:L38"/>
  </mergeCells>
  <hyperlinks>
    <hyperlink ref="C38:E38" location="'CDI '!A1" display="'CDI '!A1"/>
    <hyperlink ref="C39:E39" location="'TRL BS'!A1" display="'TRL BS'!A1"/>
    <hyperlink ref="F38:H38" location="'CUT BS'!A1" display="'CUT BS'!A1"/>
    <hyperlink ref="F39:H39" location="'TRL USD'!A1" display="'TRL USD'!A1"/>
    <hyperlink ref="C21:E21" location="'CUT BS'!A1" display="'CUT BS'!A1"/>
    <hyperlink ref="F21:H21" location="'CUT USD'!A1" display="'CUT USD'!A1"/>
  </hyperlinks>
  <pageMargins left="0.44" right="0.3" top="0.3" bottom="0.17" header="0.3" footer="0.19"/>
  <pageSetup scale="80" orientation="portrait" r:id="rId1"/>
  <rowBreaks count="1" manualBreakCount="1">
    <brk id="60" max="3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view="pageBreakPreview" zoomScale="130" zoomScaleNormal="100" zoomScaleSheetLayoutView="130" workbookViewId="0">
      <selection activeCell="B1" sqref="B1:B1048576"/>
    </sheetView>
  </sheetViews>
  <sheetFormatPr baseColWidth="10" defaultRowHeight="15"/>
  <cols>
    <col min="1" max="1" width="3.5703125" style="65" customWidth="1"/>
    <col min="2" max="2" width="105.7109375" style="65" customWidth="1"/>
    <col min="3" max="3" width="2.5703125" style="65" customWidth="1"/>
    <col min="4" max="16384" width="11.42578125" style="65"/>
  </cols>
  <sheetData>
    <row r="1" spans="1:2" ht="15.75">
      <c r="A1" s="66"/>
      <c r="B1" s="67" t="s">
        <v>669</v>
      </c>
    </row>
    <row r="2" spans="1:2" ht="3.75" customHeight="1">
      <c r="A2" s="66"/>
      <c r="B2" s="67"/>
    </row>
    <row r="3" spans="1:2" ht="91.5" customHeight="1">
      <c r="A3" s="66"/>
      <c r="B3" s="68" t="s">
        <v>670</v>
      </c>
    </row>
    <row r="4" spans="1:2" ht="65.25" customHeight="1">
      <c r="A4" s="66"/>
      <c r="B4" s="68" t="s">
        <v>671</v>
      </c>
    </row>
    <row r="5" spans="1:2" ht="27" customHeight="1">
      <c r="A5" s="66"/>
      <c r="B5" s="68" t="s">
        <v>672</v>
      </c>
    </row>
    <row r="6" spans="1:2" ht="15.75" thickBot="1">
      <c r="A6" s="66"/>
      <c r="B6" s="68" t="s">
        <v>673</v>
      </c>
    </row>
    <row r="7" spans="1:2" ht="13.5" customHeight="1">
      <c r="A7" s="66"/>
      <c r="B7" s="69" t="s">
        <v>674</v>
      </c>
    </row>
    <row r="8" spans="1:2" ht="22.5">
      <c r="A8" s="66"/>
      <c r="B8" s="70" t="s">
        <v>675</v>
      </c>
    </row>
    <row r="9" spans="1:2" ht="23.25" thickBot="1">
      <c r="A9" s="66"/>
      <c r="B9" s="71" t="s">
        <v>676</v>
      </c>
    </row>
    <row r="10" spans="1:2" ht="12.75" customHeight="1">
      <c r="A10" s="66"/>
      <c r="B10" s="72" t="s">
        <v>677</v>
      </c>
    </row>
    <row r="11" spans="1:2">
      <c r="A11" s="66"/>
      <c r="B11" s="70" t="s">
        <v>678</v>
      </c>
    </row>
    <row r="12" spans="1:2" ht="57" thickBot="1">
      <c r="A12" s="66"/>
      <c r="B12" s="71" t="s">
        <v>679</v>
      </c>
    </row>
    <row r="13" spans="1:2" ht="13.5" customHeight="1">
      <c r="A13" s="66"/>
      <c r="B13" s="72" t="s">
        <v>680</v>
      </c>
    </row>
    <row r="14" spans="1:2">
      <c r="A14" s="66"/>
      <c r="B14" s="70" t="s">
        <v>681</v>
      </c>
    </row>
    <row r="15" spans="1:2" ht="15.75" thickBot="1">
      <c r="A15" s="66"/>
      <c r="B15" s="71" t="s">
        <v>682</v>
      </c>
    </row>
    <row r="16" spans="1:2" ht="12.75" customHeight="1">
      <c r="A16" s="66"/>
      <c r="B16" s="72" t="s">
        <v>683</v>
      </c>
    </row>
    <row r="17" spans="1:2">
      <c r="A17" s="66"/>
      <c r="B17" s="70" t="s">
        <v>684</v>
      </c>
    </row>
    <row r="18" spans="1:2" ht="23.25" thickBot="1">
      <c r="A18" s="66"/>
      <c r="B18" s="71" t="s">
        <v>685</v>
      </c>
    </row>
    <row r="19" spans="1:2" ht="12.75" customHeight="1">
      <c r="A19" s="66"/>
      <c r="B19" s="72" t="s">
        <v>686</v>
      </c>
    </row>
    <row r="20" spans="1:2">
      <c r="A20" s="66"/>
      <c r="B20" s="70" t="s">
        <v>687</v>
      </c>
    </row>
    <row r="21" spans="1:2" ht="23.25" thickBot="1">
      <c r="A21" s="66"/>
      <c r="B21" s="71" t="s">
        <v>688</v>
      </c>
    </row>
    <row r="22" spans="1:2" ht="12" customHeight="1">
      <c r="A22" s="66"/>
      <c r="B22" s="72" t="s">
        <v>689</v>
      </c>
    </row>
    <row r="23" spans="1:2">
      <c r="A23" s="66"/>
      <c r="B23" s="70" t="s">
        <v>690</v>
      </c>
    </row>
    <row r="24" spans="1:2" ht="15.75" thickBot="1">
      <c r="A24" s="66"/>
      <c r="B24" s="71" t="s">
        <v>691</v>
      </c>
    </row>
    <row r="25" spans="1:2" ht="13.5" customHeight="1">
      <c r="A25" s="66"/>
      <c r="B25" s="72" t="s">
        <v>692</v>
      </c>
    </row>
    <row r="26" spans="1:2">
      <c r="A26" s="66"/>
      <c r="B26" s="70" t="s">
        <v>693</v>
      </c>
    </row>
    <row r="27" spans="1:2" ht="15.75" thickBot="1">
      <c r="A27" s="66"/>
      <c r="B27" s="71" t="s">
        <v>694</v>
      </c>
    </row>
    <row r="28" spans="1:2" ht="12.75" customHeight="1">
      <c r="A28" s="66"/>
      <c r="B28" s="72" t="s">
        <v>695</v>
      </c>
    </row>
    <row r="29" spans="1:2">
      <c r="A29" s="66"/>
      <c r="B29" s="70" t="s">
        <v>696</v>
      </c>
    </row>
    <row r="30" spans="1:2" ht="15.75" thickBot="1">
      <c r="A30" s="66"/>
      <c r="B30" s="71" t="s">
        <v>697</v>
      </c>
    </row>
    <row r="31" spans="1:2" ht="13.5" customHeight="1">
      <c r="A31" s="66"/>
      <c r="B31" s="72" t="s">
        <v>698</v>
      </c>
    </row>
    <row r="32" spans="1:2">
      <c r="A32" s="66"/>
      <c r="B32" s="70" t="s">
        <v>699</v>
      </c>
    </row>
    <row r="33" spans="1:2" ht="15.75" thickBot="1">
      <c r="A33" s="66"/>
      <c r="B33" s="71" t="s">
        <v>697</v>
      </c>
    </row>
    <row r="34" spans="1:2" ht="13.5" customHeight="1">
      <c r="A34" s="66"/>
      <c r="B34" s="72" t="s">
        <v>700</v>
      </c>
    </row>
    <row r="35" spans="1:2" ht="22.5">
      <c r="A35" s="66"/>
      <c r="B35" s="70" t="s">
        <v>701</v>
      </c>
    </row>
    <row r="36" spans="1:2" ht="23.25" thickBot="1">
      <c r="A36" s="66"/>
      <c r="B36" s="71" t="s">
        <v>702</v>
      </c>
    </row>
    <row r="37" spans="1:2" ht="13.5" customHeight="1">
      <c r="A37" s="66"/>
      <c r="B37" s="72" t="s">
        <v>703</v>
      </c>
    </row>
    <row r="38" spans="1:2" ht="22.5">
      <c r="A38" s="66"/>
      <c r="B38" s="70" t="s">
        <v>704</v>
      </c>
    </row>
    <row r="39" spans="1:2">
      <c r="A39" s="66"/>
      <c r="B39" s="70" t="s">
        <v>705</v>
      </c>
    </row>
    <row r="40" spans="1:2" ht="23.25" thickBot="1">
      <c r="A40" s="66"/>
      <c r="B40" s="71" t="s">
        <v>706</v>
      </c>
    </row>
    <row r="41" spans="1:2" ht="13.5" customHeight="1">
      <c r="A41" s="66"/>
      <c r="B41" s="72" t="s">
        <v>707</v>
      </c>
    </row>
    <row r="42" spans="1:2">
      <c r="A42" s="66"/>
      <c r="B42" s="70" t="s">
        <v>708</v>
      </c>
    </row>
    <row r="43" spans="1:2">
      <c r="A43" s="66"/>
      <c r="B43" s="70" t="s">
        <v>709</v>
      </c>
    </row>
    <row r="44" spans="1:2" ht="13.5" customHeight="1">
      <c r="A44" s="66"/>
      <c r="B44" s="70" t="s">
        <v>710</v>
      </c>
    </row>
    <row r="45" spans="1:2" ht="19.5" customHeight="1" thickBot="1">
      <c r="A45" s="66"/>
      <c r="B45" s="71" t="s">
        <v>711</v>
      </c>
    </row>
    <row r="46" spans="1:2">
      <c r="A46" s="66"/>
      <c r="B46" s="73" t="s">
        <v>712</v>
      </c>
    </row>
  </sheetData>
  <sheetProtection algorithmName="SHA-512" hashValue="rp4YXOsjj5TFMAxNUMmowZAwMGUPDo3rwy2eFiNcRk07VUlznx6J7af6rPeqslU+Sy1vjMQMMT7iDAlb2Lo9zA==" saltValue="PfTY19JXt0rNtk/eE9T6ow==" spinCount="100000" sheet="1" objects="1" scenarios="1"/>
  <pageMargins left="0.25" right="0.25" top="0.27" bottom="0.22" header="0.17" footer="0.17"/>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606"/>
  <sheetViews>
    <sheetView topLeftCell="A8" workbookViewId="0">
      <selection activeCell="C11" sqref="C11"/>
    </sheetView>
  </sheetViews>
  <sheetFormatPr baseColWidth="10" defaultRowHeight="15"/>
  <cols>
    <col min="1" max="1" width="11.42578125" style="65"/>
    <col min="2" max="2" width="76.7109375" style="65" bestFit="1" customWidth="1"/>
    <col min="3" max="3" width="73" style="65" bestFit="1" customWidth="1"/>
    <col min="4" max="16384" width="11.42578125" style="65"/>
  </cols>
  <sheetData>
    <row r="1" spans="1:3" ht="15" customHeight="1"/>
    <row r="2" spans="1:3" ht="21">
      <c r="A2" s="8" t="s">
        <v>40</v>
      </c>
      <c r="B2" s="9" t="str">
        <f>UPPER(C2)</f>
        <v>DESCRIPCIÓN</v>
      </c>
      <c r="C2" s="9" t="s">
        <v>2</v>
      </c>
    </row>
    <row r="3" spans="1:3">
      <c r="A3" s="1">
        <v>0</v>
      </c>
      <c r="B3" s="2" t="str">
        <f t="shared" ref="B3:B67" si="0">UPPER(C3)</f>
        <v>SIN  NOMBRE</v>
      </c>
      <c r="C3" s="2" t="s">
        <v>649</v>
      </c>
    </row>
    <row r="4" spans="1:3">
      <c r="A4" s="3">
        <v>6</v>
      </c>
      <c r="B4" s="4" t="str">
        <f t="shared" si="0"/>
        <v>VICEPRESIDENCIA DEL ESTADO PLURINACIONAL</v>
      </c>
      <c r="C4" s="4" t="s">
        <v>49</v>
      </c>
    </row>
    <row r="5" spans="1:3">
      <c r="A5" s="3">
        <v>10</v>
      </c>
      <c r="B5" s="4" t="str">
        <f t="shared" si="0"/>
        <v>MINISTERIO DE RELACIONES EXTERIORES</v>
      </c>
      <c r="C5" s="4" t="s">
        <v>50</v>
      </c>
    </row>
    <row r="6" spans="1:3">
      <c r="A6" s="3">
        <v>15</v>
      </c>
      <c r="B6" s="4" t="str">
        <f t="shared" si="0"/>
        <v>MINISTERIO DE GOBIERNO</v>
      </c>
      <c r="C6" s="4" t="s">
        <v>51</v>
      </c>
    </row>
    <row r="7" spans="1:3">
      <c r="A7" s="3">
        <v>16</v>
      </c>
      <c r="B7" s="4" t="str">
        <f t="shared" si="0"/>
        <v>MINISTERIO DE EDUCACIÓN</v>
      </c>
      <c r="C7" s="4" t="s">
        <v>52</v>
      </c>
    </row>
    <row r="8" spans="1:3">
      <c r="A8" s="3">
        <v>20</v>
      </c>
      <c r="B8" s="4" t="str">
        <f t="shared" si="0"/>
        <v>MINISTERIO DE DEFENSA</v>
      </c>
      <c r="C8" s="4" t="s">
        <v>53</v>
      </c>
    </row>
    <row r="9" spans="1:3">
      <c r="A9" s="3">
        <v>25</v>
      </c>
      <c r="B9" s="4" t="str">
        <f t="shared" si="0"/>
        <v>MINISTERIO DE LA PRESIDENCIA</v>
      </c>
      <c r="C9" s="4" t="s">
        <v>54</v>
      </c>
    </row>
    <row r="10" spans="1:3">
      <c r="A10" s="3">
        <v>30</v>
      </c>
      <c r="B10" s="4" t="str">
        <f t="shared" si="0"/>
        <v>MINISTERIO DE JUSTICIA Y TRANSPARENCIA INSTITUCIONAL</v>
      </c>
      <c r="C10" s="4" t="s">
        <v>10311</v>
      </c>
    </row>
    <row r="11" spans="1:3">
      <c r="A11" s="3">
        <v>35</v>
      </c>
      <c r="B11" s="4" t="str">
        <f t="shared" si="0"/>
        <v>MINISTERIO DE ECONOMÍA Y FINANZAS PÚBLICAS</v>
      </c>
      <c r="C11" s="4" t="s">
        <v>55</v>
      </c>
    </row>
    <row r="12" spans="1:3">
      <c r="A12" s="3">
        <v>41</v>
      </c>
      <c r="B12" s="4" t="str">
        <f t="shared" si="0"/>
        <v>MINISTERIO DE DESARROLLO PRODUCTIVO Y ECONOMÍA PLURAL</v>
      </c>
      <c r="C12" s="4" t="s">
        <v>56</v>
      </c>
    </row>
    <row r="13" spans="1:3">
      <c r="A13" s="3">
        <v>46</v>
      </c>
      <c r="B13" s="4" t="str">
        <f t="shared" si="0"/>
        <v>MINISTERIO DE SALUD</v>
      </c>
      <c r="C13" s="4" t="s">
        <v>57</v>
      </c>
    </row>
    <row r="14" spans="1:3">
      <c r="A14" s="3">
        <v>47</v>
      </c>
      <c r="B14" s="4" t="str">
        <f t="shared" si="0"/>
        <v>MINISTERIO DE DESARROLLO RURAL Y TIERRAS</v>
      </c>
      <c r="C14" s="4" t="s">
        <v>58</v>
      </c>
    </row>
    <row r="15" spans="1:3">
      <c r="A15" s="5">
        <v>48</v>
      </c>
      <c r="B15" s="6" t="str">
        <f t="shared" si="0"/>
        <v>MINISTERIO DE DEPORTES</v>
      </c>
      <c r="C15" s="6" t="s">
        <v>59</v>
      </c>
    </row>
    <row r="16" spans="1:3">
      <c r="A16" s="3">
        <v>50</v>
      </c>
      <c r="B16" s="4" t="str">
        <f t="shared" si="0"/>
        <v>MIN DE TRANSPARENCIA INST. Y LUCHA CONTRA LA CORRUPCIÓN</v>
      </c>
      <c r="C16" s="4" t="s">
        <v>60</v>
      </c>
    </row>
    <row r="17" spans="1:3">
      <c r="A17" s="3">
        <v>51</v>
      </c>
      <c r="B17" s="4" t="str">
        <f t="shared" si="0"/>
        <v>MINISTERIO DE AUTONOMIAS</v>
      </c>
      <c r="C17" s="4" t="s">
        <v>61</v>
      </c>
    </row>
    <row r="18" spans="1:3">
      <c r="A18" s="3">
        <v>52</v>
      </c>
      <c r="B18" s="4" t="str">
        <f t="shared" si="0"/>
        <v>MINISTERIO DE CULTURAS Y TURISMO</v>
      </c>
      <c r="C18" s="4" t="s">
        <v>62</v>
      </c>
    </row>
    <row r="19" spans="1:3">
      <c r="A19" s="3">
        <v>66</v>
      </c>
      <c r="B19" s="4" t="str">
        <f t="shared" si="0"/>
        <v>MINISTERIO DE PLANIFICACIÓN DEL DESARROLLO</v>
      </c>
      <c r="C19" s="4" t="s">
        <v>63</v>
      </c>
    </row>
    <row r="20" spans="1:3">
      <c r="A20" s="3">
        <v>70</v>
      </c>
      <c r="B20" s="4" t="str">
        <f t="shared" si="0"/>
        <v>MINISTERIO DE TRABAJO, EMPLEO Y PREVISIÓN SOCIAL</v>
      </c>
      <c r="C20" s="4" t="s">
        <v>64</v>
      </c>
    </row>
    <row r="21" spans="1:3">
      <c r="A21" s="3">
        <v>76</v>
      </c>
      <c r="B21" s="4" t="str">
        <f t="shared" si="0"/>
        <v>MINISTERIO DE MINERÍA Y METALURGIA</v>
      </c>
      <c r="C21" s="4" t="s">
        <v>65</v>
      </c>
    </row>
    <row r="22" spans="1:3">
      <c r="A22" s="3">
        <v>78</v>
      </c>
      <c r="B22" s="4" t="str">
        <f t="shared" si="0"/>
        <v>MINISTERIO DE HIDROCARBUROS</v>
      </c>
      <c r="C22" s="4" t="s">
        <v>5923</v>
      </c>
    </row>
    <row r="23" spans="1:3">
      <c r="A23" s="3">
        <v>80</v>
      </c>
      <c r="B23" s="4" t="str">
        <f t="shared" si="0"/>
        <v>MINISTERIO DE DEFENSA LEGAL DEL ESTADO</v>
      </c>
      <c r="C23" s="4" t="s">
        <v>66</v>
      </c>
    </row>
    <row r="24" spans="1:3">
      <c r="A24" s="3">
        <v>81</v>
      </c>
      <c r="B24" s="4" t="str">
        <f t="shared" si="0"/>
        <v>MINISTERIO DE OBRAS PÚBLICAS, SERVICIOS Y VIVIENDA</v>
      </c>
      <c r="C24" s="4" t="s">
        <v>67</v>
      </c>
    </row>
    <row r="25" spans="1:3">
      <c r="A25" s="3">
        <v>86</v>
      </c>
      <c r="B25" s="4" t="str">
        <f t="shared" si="0"/>
        <v>MINISTERIO DE MEDIO AMBIENTE Y AGUA</v>
      </c>
      <c r="C25" s="4" t="s">
        <v>68</v>
      </c>
    </row>
    <row r="26" spans="1:3">
      <c r="A26" s="3">
        <v>85</v>
      </c>
      <c r="B26" s="4" t="str">
        <f t="shared" si="0"/>
        <v>MINISTERIO DE ENERGÍAS</v>
      </c>
      <c r="C26" s="4" t="s">
        <v>7648</v>
      </c>
    </row>
    <row r="27" spans="1:3">
      <c r="A27" s="3">
        <v>87</v>
      </c>
      <c r="B27" s="4" t="str">
        <f t="shared" si="0"/>
        <v>MINISTERIO DE COMUNICACIÓN</v>
      </c>
      <c r="C27" s="4" t="s">
        <v>69</v>
      </c>
    </row>
    <row r="28" spans="1:3">
      <c r="A28" s="5">
        <v>95</v>
      </c>
      <c r="B28" s="6" t="str">
        <f t="shared" si="0"/>
        <v>CONSEJO SUPREMO DE DEFENSA PLURINACIONAL</v>
      </c>
      <c r="C28" s="6" t="s">
        <v>70</v>
      </c>
    </row>
    <row r="29" spans="1:3">
      <c r="A29" s="3">
        <v>99</v>
      </c>
      <c r="B29" s="4" t="str">
        <f t="shared" si="0"/>
        <v>TESORO GENERAL DE LA NACIÓN</v>
      </c>
      <c r="C29" s="4" t="s">
        <v>71</v>
      </c>
    </row>
    <row r="30" spans="1:3">
      <c r="A30" s="3">
        <v>108</v>
      </c>
      <c r="B30" s="4" t="str">
        <f t="shared" si="0"/>
        <v>ORQUESTA SINFÓNICA NACIONAL</v>
      </c>
      <c r="C30" s="4" t="s">
        <v>72</v>
      </c>
    </row>
    <row r="31" spans="1:3">
      <c r="A31" s="3">
        <v>109</v>
      </c>
      <c r="B31" s="6" t="str">
        <f t="shared" si="0"/>
        <v>CONSERVATORIO PLURINACIONAL DE MÚSICA</v>
      </c>
      <c r="C31" s="6" t="s">
        <v>73</v>
      </c>
    </row>
    <row r="32" spans="1:3">
      <c r="A32" s="3">
        <v>111</v>
      </c>
      <c r="B32" s="4" t="str">
        <f t="shared" si="0"/>
        <v>INSTITUTO BOLIVIANO DE LA CEGUERA</v>
      </c>
      <c r="C32" s="4" t="s">
        <v>74</v>
      </c>
    </row>
    <row r="33" spans="1:3">
      <c r="A33" s="3">
        <v>112</v>
      </c>
      <c r="B33" s="4" t="str">
        <f t="shared" si="0"/>
        <v>COMITÉ NACIONAL DE LA PERSONA CON DISCAPACIDAD</v>
      </c>
      <c r="C33" s="4" t="s">
        <v>75</v>
      </c>
    </row>
    <row r="34" spans="1:3">
      <c r="A34" s="3">
        <v>113</v>
      </c>
      <c r="B34" s="4" t="str">
        <f t="shared" si="0"/>
        <v>FONDO DE INVERSIÓN PARA EL DEPORTE</v>
      </c>
      <c r="C34" s="4" t="s">
        <v>76</v>
      </c>
    </row>
    <row r="35" spans="1:3">
      <c r="A35" s="3">
        <v>115</v>
      </c>
      <c r="B35" s="4" t="str">
        <f t="shared" si="0"/>
        <v>INST. BOLIVIANO DEL DEP. LA EDUC. FÍSICA Y LA RECREACIÓN</v>
      </c>
      <c r="C35" s="4" t="s">
        <v>77</v>
      </c>
    </row>
    <row r="36" spans="1:3">
      <c r="A36" s="3">
        <v>117</v>
      </c>
      <c r="B36" s="4" t="str">
        <f t="shared" si="0"/>
        <v>DIRECCIÓN GENERAL DE AERONÁUTICA CIVIL</v>
      </c>
      <c r="C36" s="4" t="s">
        <v>78</v>
      </c>
    </row>
    <row r="37" spans="1:3">
      <c r="A37" s="3">
        <v>119</v>
      </c>
      <c r="B37" s="4" t="str">
        <f t="shared" si="0"/>
        <v>AGENCIA PARA EL DES. DE LA SOC. DE LA INFORMACIÓN EN BOLIVIA</v>
      </c>
      <c r="C37" s="4" t="s">
        <v>79</v>
      </c>
    </row>
    <row r="38" spans="1:3">
      <c r="A38" s="3">
        <v>121</v>
      </c>
      <c r="B38" s="4" t="str">
        <f t="shared" si="0"/>
        <v>INSTITUTO BOLIVIANO DE CIENCIA Y TECNOLOGÍA NUCLEAR</v>
      </c>
      <c r="C38" s="4" t="s">
        <v>80</v>
      </c>
    </row>
    <row r="39" spans="1:3">
      <c r="A39" s="3">
        <v>124</v>
      </c>
      <c r="B39" s="4" t="str">
        <f t="shared" si="0"/>
        <v>ACADEMIA NACIONAL DE CIENCIAS</v>
      </c>
      <c r="C39" s="4" t="s">
        <v>81</v>
      </c>
    </row>
    <row r="40" spans="1:3">
      <c r="A40" s="3">
        <v>129</v>
      </c>
      <c r="B40" s="4" t="str">
        <f t="shared" si="0"/>
        <v>ESCUELA DE GESTIÓN PÚBLICA PLURINACIONAL</v>
      </c>
      <c r="C40" s="4" t="s">
        <v>82</v>
      </c>
    </row>
    <row r="41" spans="1:3">
      <c r="A41" s="3">
        <v>130</v>
      </c>
      <c r="B41" s="4" t="str">
        <f t="shared" si="0"/>
        <v>FONDO DE FINANCIAMIENTO PARA LA MINERÍA</v>
      </c>
      <c r="C41" s="4" t="s">
        <v>83</v>
      </c>
    </row>
    <row r="42" spans="1:3">
      <c r="A42" s="3">
        <v>132</v>
      </c>
      <c r="B42" s="4" t="str">
        <f t="shared" si="0"/>
        <v>SERVICIO DE DESARROLLO DE LAS EMPRESAS PÚB. PRODUCTIVAS</v>
      </c>
      <c r="C42" s="4" t="s">
        <v>84</v>
      </c>
    </row>
    <row r="43" spans="1:3">
      <c r="A43" s="3">
        <v>133</v>
      </c>
      <c r="B43" s="4" t="str">
        <f t="shared" si="0"/>
        <v>LOTERÍA NACIONAL DE BENEFICENCIA Y SALUBRIDAD</v>
      </c>
      <c r="C43" s="4" t="s">
        <v>85</v>
      </c>
    </row>
    <row r="44" spans="1:3">
      <c r="A44" s="5">
        <v>134</v>
      </c>
      <c r="B44" s="6" t="str">
        <f t="shared" si="0"/>
        <v>CONSEJO NACIONAL DE VIVIENDA POLICIAL</v>
      </c>
      <c r="C44" s="6" t="s">
        <v>86</v>
      </c>
    </row>
    <row r="45" spans="1:3">
      <c r="A45" s="3">
        <v>137</v>
      </c>
      <c r="B45" s="4" t="str">
        <f t="shared" si="0"/>
        <v>COMITÉ EJECUTIVO DE LA UNIVERSIDAD BOLIVIANA</v>
      </c>
      <c r="C45" s="4" t="s">
        <v>87</v>
      </c>
    </row>
    <row r="46" spans="1:3">
      <c r="A46" s="3">
        <v>138</v>
      </c>
      <c r="B46" s="4" t="str">
        <f t="shared" si="0"/>
        <v>UNIVERSIDAD MAYOR REAL Y PONTIFICIA DE SAN FRANCISCO XAVIER</v>
      </c>
      <c r="C46" s="4" t="s">
        <v>88</v>
      </c>
    </row>
    <row r="47" spans="1:3">
      <c r="A47" s="3">
        <v>139</v>
      </c>
      <c r="B47" s="4" t="str">
        <f t="shared" si="0"/>
        <v>UNIVERSIDAD MAYOR DE SAN ANDRÉS</v>
      </c>
      <c r="C47" s="4" t="s">
        <v>89</v>
      </c>
    </row>
    <row r="48" spans="1:3">
      <c r="A48" s="3">
        <v>140</v>
      </c>
      <c r="B48" s="4" t="str">
        <f t="shared" si="0"/>
        <v>UNIVERSIDAD PÚBLICA DE EL ALTO</v>
      </c>
      <c r="C48" s="4" t="s">
        <v>90</v>
      </c>
    </row>
    <row r="49" spans="1:3">
      <c r="A49" s="3">
        <v>141</v>
      </c>
      <c r="B49" s="4" t="str">
        <f t="shared" si="0"/>
        <v>UNIVERSIDAD MAYOR DE SAN SIMÓN</v>
      </c>
      <c r="C49" s="4" t="s">
        <v>91</v>
      </c>
    </row>
    <row r="50" spans="1:3">
      <c r="A50" s="3">
        <v>142</v>
      </c>
      <c r="B50" s="4" t="str">
        <f t="shared" si="0"/>
        <v>UNIVERSIDAD TÉCNICA DE ORURO</v>
      </c>
      <c r="C50" s="4" t="s">
        <v>92</v>
      </c>
    </row>
    <row r="51" spans="1:3">
      <c r="A51" s="5">
        <v>143</v>
      </c>
      <c r="B51" s="6" t="str">
        <f t="shared" si="0"/>
        <v>UNIVERSIDAD AUTÓNOMA TOMÁS FRÍAS</v>
      </c>
      <c r="C51" s="6" t="s">
        <v>93</v>
      </c>
    </row>
    <row r="52" spans="1:3">
      <c r="A52" s="3">
        <v>144</v>
      </c>
      <c r="B52" s="4" t="str">
        <f t="shared" si="0"/>
        <v>UNIVERSIDAD NACIONAL SIGLO XX</v>
      </c>
      <c r="C52" s="4" t="s">
        <v>94</v>
      </c>
    </row>
    <row r="53" spans="1:3">
      <c r="A53" s="3">
        <v>145</v>
      </c>
      <c r="B53" s="4" t="str">
        <f t="shared" si="0"/>
        <v>UNIVERSIDAD AUTÓNOMA JUAN MISAEL SARACHO</v>
      </c>
      <c r="C53" s="4" t="s">
        <v>95</v>
      </c>
    </row>
    <row r="54" spans="1:3">
      <c r="A54" s="3">
        <v>146</v>
      </c>
      <c r="B54" s="4" t="str">
        <f t="shared" si="0"/>
        <v>UNIVERSIDAD AUTÓNOMA GABRIEL RENÉ MORENO</v>
      </c>
      <c r="C54" s="4" t="s">
        <v>96</v>
      </c>
    </row>
    <row r="55" spans="1:3">
      <c r="A55" s="3">
        <v>147</v>
      </c>
      <c r="B55" s="4" t="str">
        <f t="shared" si="0"/>
        <v>UNIVERSIDAD AUTÓNOMA DEL BENI JOSÉ  BALLIVIÁN</v>
      </c>
      <c r="C55" s="4" t="s">
        <v>97</v>
      </c>
    </row>
    <row r="56" spans="1:3">
      <c r="A56" s="3">
        <v>148</v>
      </c>
      <c r="B56" s="4" t="str">
        <f t="shared" si="0"/>
        <v>UNIVERSIDAD AMAZÓNICA DE PANDO</v>
      </c>
      <c r="C56" s="4" t="s">
        <v>98</v>
      </c>
    </row>
    <row r="57" spans="1:3">
      <c r="A57" s="3">
        <v>149</v>
      </c>
      <c r="B57" s="4" t="str">
        <f t="shared" si="0"/>
        <v>CONSEJO NACIONAL DEL CINE</v>
      </c>
      <c r="C57" s="4" t="s">
        <v>99</v>
      </c>
    </row>
    <row r="58" spans="1:3">
      <c r="A58" s="3">
        <v>150</v>
      </c>
      <c r="B58" s="4" t="str">
        <f t="shared" si="0"/>
        <v>PROYECTO SUCRE CIUDAD UNIVERSITARIA</v>
      </c>
      <c r="C58" s="4" t="s">
        <v>100</v>
      </c>
    </row>
    <row r="59" spans="1:3">
      <c r="A59" s="3">
        <v>152</v>
      </c>
      <c r="B59" s="4" t="str">
        <f t="shared" si="0"/>
        <v>SERVICIO PLURINACIONAL DE DEFENSA PÚBLICA</v>
      </c>
      <c r="C59" s="4" t="s">
        <v>101</v>
      </c>
    </row>
    <row r="60" spans="1:3">
      <c r="A60" s="3">
        <v>153</v>
      </c>
      <c r="B60" s="4" t="str">
        <f t="shared" si="0"/>
        <v>OBSERVATORIO PLURINACIONAL DE LA CALIDAD  EDUCATIVA</v>
      </c>
      <c r="C60" s="4" t="s">
        <v>102</v>
      </c>
    </row>
    <row r="61" spans="1:3">
      <c r="A61" s="3">
        <v>154</v>
      </c>
      <c r="B61" s="4" t="str">
        <f t="shared" si="0"/>
        <v>MUSEO NACIONAL DE HISTORIA NATURAL</v>
      </c>
      <c r="C61" s="4" t="s">
        <v>103</v>
      </c>
    </row>
    <row r="62" spans="1:3">
      <c r="A62" s="3">
        <v>155</v>
      </c>
      <c r="B62" s="4" t="str">
        <f t="shared" si="0"/>
        <v>DIRECCIÓN DEL NOTARIADO PLURINACIONAL</v>
      </c>
      <c r="C62" s="4" t="s">
        <v>104</v>
      </c>
    </row>
    <row r="63" spans="1:3">
      <c r="A63" s="3">
        <v>156</v>
      </c>
      <c r="B63" s="4" t="str">
        <f t="shared" si="0"/>
        <v>SERVICIO PLURINACIONAL DE ASISTENCIA A LA VÍCTIMA</v>
      </c>
      <c r="C63" s="4" t="s">
        <v>105</v>
      </c>
    </row>
    <row r="64" spans="1:3">
      <c r="A64" s="3">
        <v>157</v>
      </c>
      <c r="B64" s="4" t="str">
        <f t="shared" si="0"/>
        <v>SERVICIO PARA LA PREVENCIÓN DE LA TORTURA</v>
      </c>
      <c r="C64" s="4" t="s">
        <v>106</v>
      </c>
    </row>
    <row r="65" spans="1:3">
      <c r="A65" s="3">
        <v>159</v>
      </c>
      <c r="B65" s="4" t="str">
        <f t="shared" si="0"/>
        <v>OFICINATÉCNICA PARA EL FORTALECIMIENTO DE LA EMPRESA PÚBLICA</v>
      </c>
      <c r="C65" s="4" t="s">
        <v>107</v>
      </c>
    </row>
    <row r="66" spans="1:3">
      <c r="A66" s="3">
        <v>163</v>
      </c>
      <c r="B66" s="4" t="str">
        <f t="shared" si="0"/>
        <v>AGENCIA NACIONAL DE HIDROCARBUROS</v>
      </c>
      <c r="C66" s="4" t="s">
        <v>108</v>
      </c>
    </row>
    <row r="67" spans="1:3">
      <c r="A67" s="3">
        <v>169</v>
      </c>
      <c r="B67" s="4" t="str">
        <f t="shared" si="0"/>
        <v>AUTORIDAD GENERAL DE IMPUGNACIÓN TRIBUTARIA</v>
      </c>
      <c r="C67" s="4" t="s">
        <v>109</v>
      </c>
    </row>
    <row r="68" spans="1:3">
      <c r="A68" s="3">
        <v>170</v>
      </c>
      <c r="B68" s="4" t="str">
        <f t="shared" ref="B68:B131" si="1">UPPER(C68)</f>
        <v>ESCUELA MILITAR DE INGENIERÍA</v>
      </c>
      <c r="C68" s="4" t="s">
        <v>110</v>
      </c>
    </row>
    <row r="69" spans="1:3">
      <c r="A69" s="3">
        <v>171</v>
      </c>
      <c r="B69" s="4" t="str">
        <f t="shared" si="1"/>
        <v>CENTRO DE INVESTIGACIÓN AGRÍCOLA TROPICAL</v>
      </c>
      <c r="C69" s="4" t="s">
        <v>111</v>
      </c>
    </row>
    <row r="70" spans="1:3">
      <c r="A70" s="3">
        <v>188</v>
      </c>
      <c r="B70" s="4" t="str">
        <f t="shared" si="1"/>
        <v>COMPLEJO INDUS. DE LOS REC.EVAPORÍTICOS DEL SALAR DE UYUNI</v>
      </c>
      <c r="C70" s="4" t="s">
        <v>112</v>
      </c>
    </row>
    <row r="71" spans="1:3">
      <c r="A71" s="3">
        <v>190</v>
      </c>
      <c r="B71" s="4" t="str">
        <f t="shared" si="1"/>
        <v>AUTORIDAD JURISDICCIONAL ADMINISTRATIVA MINERA</v>
      </c>
      <c r="C71" s="4" t="s">
        <v>113</v>
      </c>
    </row>
    <row r="72" spans="1:3">
      <c r="A72" s="3">
        <v>192</v>
      </c>
      <c r="B72" s="4" t="str">
        <f t="shared" si="1"/>
        <v>SERVICIO AL MEJORAMIENTO DE LA NAVEGACIÓN AMAZÓNICA</v>
      </c>
      <c r="C72" s="4" t="s">
        <v>114</v>
      </c>
    </row>
    <row r="73" spans="1:3">
      <c r="A73" s="3">
        <v>197</v>
      </c>
      <c r="B73" s="4" t="str">
        <f t="shared" si="1"/>
        <v>DIRECCIÓN ESTRATÉGICA DE REIVINDICACIÓN MARÍTIMA</v>
      </c>
      <c r="C73" s="4" t="s">
        <v>115</v>
      </c>
    </row>
    <row r="74" spans="1:3">
      <c r="A74" s="3">
        <v>200</v>
      </c>
      <c r="B74" s="4" t="str">
        <f t="shared" si="1"/>
        <v>REGISTRO ÚNICO PARA LA ADMINISTRACIÓN TRIBUTARIA MUNICIPAL</v>
      </c>
      <c r="C74" s="4" t="s">
        <v>116</v>
      </c>
    </row>
    <row r="75" spans="1:3">
      <c r="A75" s="3">
        <v>201</v>
      </c>
      <c r="B75" s="4" t="str">
        <f t="shared" si="1"/>
        <v>AGENCIA PARA EL DES. DE LAS MACROREG. Y ZONAS FRONTERIZAS</v>
      </c>
      <c r="C75" s="4" t="s">
        <v>117</v>
      </c>
    </row>
    <row r="76" spans="1:3">
      <c r="A76" s="3">
        <v>203</v>
      </c>
      <c r="B76" s="4" t="str">
        <f t="shared" si="1"/>
        <v>AUTORIDAD DE SUPERVISIÓN DEL SISTEMA FINANCIERO</v>
      </c>
      <c r="C76" s="4" t="s">
        <v>118</v>
      </c>
    </row>
    <row r="77" spans="1:3">
      <c r="A77" s="3">
        <v>206</v>
      </c>
      <c r="B77" s="4" t="str">
        <f t="shared" si="1"/>
        <v>INSTITUTO NACIONAL DE ESTADÍSTICA</v>
      </c>
      <c r="C77" s="4" t="s">
        <v>119</v>
      </c>
    </row>
    <row r="78" spans="1:3">
      <c r="A78" s="5">
        <v>209</v>
      </c>
      <c r="B78" s="6" t="str">
        <f t="shared" si="1"/>
        <v>ADMINISTRACIÓN DE SERVICIOS PORTUARIOS - BOLIVIA</v>
      </c>
      <c r="C78" s="6" t="s">
        <v>120</v>
      </c>
    </row>
    <row r="79" spans="1:3">
      <c r="A79" s="3">
        <v>210</v>
      </c>
      <c r="B79" s="4" t="str">
        <f t="shared" si="1"/>
        <v>UNIDAD DE ANÁLISIS DE POLÍTICAS SOCIALES Y ECONÓMICAS</v>
      </c>
      <c r="C79" s="4" t="s">
        <v>121</v>
      </c>
    </row>
    <row r="80" spans="1:3">
      <c r="A80" s="3">
        <v>212</v>
      </c>
      <c r="B80" s="4" t="str">
        <f t="shared" si="1"/>
        <v>INSTITUTO NACIONAL DE REFORMA AGRARIA</v>
      </c>
      <c r="C80" s="4" t="s">
        <v>122</v>
      </c>
    </row>
    <row r="81" spans="1:3">
      <c r="A81" s="3">
        <v>213</v>
      </c>
      <c r="B81" s="4" t="str">
        <f t="shared" si="1"/>
        <v>SERVICIO NACIONAL DE METEOROLOGÍA E HIDROLOGÍA</v>
      </c>
      <c r="C81" s="4" t="s">
        <v>123</v>
      </c>
    </row>
    <row r="82" spans="1:3">
      <c r="A82" s="3">
        <v>221</v>
      </c>
      <c r="B82" s="4" t="str">
        <f t="shared" si="1"/>
        <v>SERV. NAL. DE REG. Y CONTROL DE LA COMER. DE MINERALES Y METALES</v>
      </c>
      <c r="C82" s="4" t="s">
        <v>124</v>
      </c>
    </row>
    <row r="83" spans="1:3">
      <c r="A83" s="3">
        <v>222</v>
      </c>
      <c r="B83" s="4" t="str">
        <f t="shared" si="1"/>
        <v>INSTITUTO NACIONAL DE INNOVACIÓN AGROPECUARIA Y FORESTAL</v>
      </c>
      <c r="C83" s="4" t="s">
        <v>125</v>
      </c>
    </row>
    <row r="84" spans="1:3">
      <c r="A84" s="3">
        <v>223</v>
      </c>
      <c r="B84" s="4" t="str">
        <f t="shared" si="1"/>
        <v>FONDO NACIONAL DE DESARROLLO FORESTAL</v>
      </c>
      <c r="C84" s="4" t="s">
        <v>126</v>
      </c>
    </row>
    <row r="85" spans="1:3">
      <c r="A85" s="3">
        <v>224</v>
      </c>
      <c r="B85" s="4" t="str">
        <f t="shared" si="1"/>
        <v>INSUMOS BOLIVIA</v>
      </c>
      <c r="C85" s="4" t="s">
        <v>127</v>
      </c>
    </row>
    <row r="86" spans="1:3">
      <c r="A86" s="3">
        <v>225</v>
      </c>
      <c r="B86" s="4" t="str">
        <f t="shared" si="1"/>
        <v>SERV. NAL. PARA LA SOSTENIBILIDAD EN SANEAMIENTO BÁSICO</v>
      </c>
      <c r="C86" s="4" t="s">
        <v>128</v>
      </c>
    </row>
    <row r="87" spans="1:3">
      <c r="A87" s="3">
        <v>226</v>
      </c>
      <c r="B87" s="4" t="str">
        <f t="shared" si="1"/>
        <v>SERVICIO ESTATAL DE AUTONOMÍAS</v>
      </c>
      <c r="C87" s="4" t="s">
        <v>129</v>
      </c>
    </row>
    <row r="88" spans="1:3">
      <c r="A88" s="3">
        <v>227</v>
      </c>
      <c r="B88" s="4" t="str">
        <f t="shared" si="1"/>
        <v>ZONA FRANCA COMERCIAL E INDUSTRIAL DE COBIJA</v>
      </c>
      <c r="C88" s="4" t="s">
        <v>130</v>
      </c>
    </row>
    <row r="89" spans="1:3">
      <c r="A89" s="3">
        <v>234</v>
      </c>
      <c r="B89" s="4" t="str">
        <f t="shared" si="1"/>
        <v>SERVICIO GEOLÓGICO MINERO</v>
      </c>
      <c r="C89" s="4" t="s">
        <v>131</v>
      </c>
    </row>
    <row r="90" spans="1:3">
      <c r="A90" s="3">
        <v>242</v>
      </c>
      <c r="B90" s="4" t="str">
        <f t="shared" si="1"/>
        <v>COMANDO DE INGENIERÍA DEL EJÉRCITO</v>
      </c>
      <c r="C90" s="4" t="s">
        <v>132</v>
      </c>
    </row>
    <row r="91" spans="1:3">
      <c r="A91" s="3">
        <v>243</v>
      </c>
      <c r="B91" s="4" t="str">
        <f t="shared" si="1"/>
        <v>SERVICIO NACIONAL DE HIDROGRAFÍA NAVAL</v>
      </c>
      <c r="C91" s="4" t="s">
        <v>133</v>
      </c>
    </row>
    <row r="92" spans="1:3">
      <c r="A92" s="3">
        <v>244</v>
      </c>
      <c r="B92" s="4" t="str">
        <f t="shared" si="1"/>
        <v>SERVICIO NACIONAL DE AEROFOTOGRAMETRÍA</v>
      </c>
      <c r="C92" s="4" t="s">
        <v>134</v>
      </c>
    </row>
    <row r="93" spans="1:3">
      <c r="A93" s="3">
        <v>245</v>
      </c>
      <c r="B93" s="4" t="str">
        <f t="shared" si="1"/>
        <v>SERVICIO GEODÉSICO DE MAPAS</v>
      </c>
      <c r="C93" s="4" t="s">
        <v>135</v>
      </c>
    </row>
    <row r="94" spans="1:3">
      <c r="A94" s="3">
        <v>247</v>
      </c>
      <c r="B94" s="4" t="str">
        <f t="shared" si="1"/>
        <v>CORPORACIÓN GESTORA DEL PROYECTO ABAPO - IZOZOG</v>
      </c>
      <c r="C94" s="4" t="s">
        <v>136</v>
      </c>
    </row>
    <row r="95" spans="1:3">
      <c r="A95" s="3">
        <v>248</v>
      </c>
      <c r="B95" s="4" t="str">
        <f t="shared" si="1"/>
        <v>CENTRO DE INVESTIGACIÓN Y DESARROLLO ACUÍCOLA BOLIVIANO</v>
      </c>
      <c r="C95" s="4" t="s">
        <v>137</v>
      </c>
    </row>
    <row r="96" spans="1:3">
      <c r="A96" s="3">
        <v>249</v>
      </c>
      <c r="B96" s="4" t="str">
        <f t="shared" si="1"/>
        <v>CENTRAL DE ABASTECIMIENTO Y SUMINISTROS DE SALUD</v>
      </c>
      <c r="C96" s="4" t="s">
        <v>138</v>
      </c>
    </row>
    <row r="97" spans="1:3">
      <c r="A97" s="3">
        <v>250</v>
      </c>
      <c r="B97" s="4" t="str">
        <f t="shared" si="1"/>
        <v>FONDO DE DES. PARA LOS PUEBLOS INDÍGENAS, ORIG. Y COM. CAMP.</v>
      </c>
      <c r="C97" s="4" t="s">
        <v>139</v>
      </c>
    </row>
    <row r="98" spans="1:3">
      <c r="A98" s="3">
        <v>251</v>
      </c>
      <c r="B98" s="4" t="str">
        <f t="shared" si="1"/>
        <v>INSTITUTO NACIONAL DE SALUD OCUPACIONAL</v>
      </c>
      <c r="C98" s="4" t="s">
        <v>140</v>
      </c>
    </row>
    <row r="99" spans="1:3">
      <c r="A99" s="3">
        <v>253</v>
      </c>
      <c r="B99" s="4" t="str">
        <f t="shared" si="1"/>
        <v>ENTIDAD EJECUTORA DE MEDIO AMBIENTE Y AGUA</v>
      </c>
      <c r="C99" s="4" t="s">
        <v>141</v>
      </c>
    </row>
    <row r="100" spans="1:3">
      <c r="A100" s="5">
        <v>254</v>
      </c>
      <c r="B100" s="6" t="str">
        <f t="shared" si="1"/>
        <v>INSTITUTO DEL SEGURO AGRARIO</v>
      </c>
      <c r="C100" s="6" t="s">
        <v>142</v>
      </c>
    </row>
    <row r="101" spans="1:3">
      <c r="A101" s="1">
        <v>265</v>
      </c>
      <c r="B101" s="2" t="str">
        <f t="shared" si="1"/>
        <v>DIREC. DPTAL. DE EDUCACIÓN  CHUQUISACA</v>
      </c>
      <c r="C101" s="2" t="s">
        <v>143</v>
      </c>
    </row>
    <row r="102" spans="1:3">
      <c r="A102" s="3">
        <v>266</v>
      </c>
      <c r="B102" s="4" t="str">
        <f t="shared" si="1"/>
        <v>DIREC. DPTAL. DE EDUCACIÓN LA PAZ</v>
      </c>
      <c r="C102" s="4" t="s">
        <v>144</v>
      </c>
    </row>
    <row r="103" spans="1:3">
      <c r="A103" s="3">
        <v>267</v>
      </c>
      <c r="B103" s="4" t="str">
        <f t="shared" si="1"/>
        <v>DIREC. DPTAL. DE EDUCACIÓN COCHABAMBA</v>
      </c>
      <c r="C103" s="4" t="s">
        <v>145</v>
      </c>
    </row>
    <row r="104" spans="1:3">
      <c r="A104" s="3">
        <v>268</v>
      </c>
      <c r="B104" s="4" t="str">
        <f t="shared" si="1"/>
        <v>DIREC. DPTAL. DE EDUCACIÓN ORURO</v>
      </c>
      <c r="C104" s="4" t="s">
        <v>146</v>
      </c>
    </row>
    <row r="105" spans="1:3">
      <c r="A105" s="3">
        <v>269</v>
      </c>
      <c r="B105" s="4" t="str">
        <f t="shared" si="1"/>
        <v>DIREC. DPTAL. DE EDUCACIÓN POTOSÍ</v>
      </c>
      <c r="C105" s="4" t="s">
        <v>147</v>
      </c>
    </row>
    <row r="106" spans="1:3">
      <c r="A106" s="3">
        <v>270</v>
      </c>
      <c r="B106" s="4" t="str">
        <f t="shared" si="1"/>
        <v>DIREC. DPTAL. DE EDUCACIÓN TARIJA</v>
      </c>
      <c r="C106" s="4" t="s">
        <v>148</v>
      </c>
    </row>
    <row r="107" spans="1:3">
      <c r="A107" s="3">
        <v>271</v>
      </c>
      <c r="B107" s="4" t="str">
        <f t="shared" si="1"/>
        <v>DIREC. DPTAL. DE EDUCACIÓN SANTA CRUZ</v>
      </c>
      <c r="C107" s="4" t="s">
        <v>149</v>
      </c>
    </row>
    <row r="108" spans="1:3">
      <c r="A108" s="3">
        <v>272</v>
      </c>
      <c r="B108" s="4" t="str">
        <f t="shared" si="1"/>
        <v>DIREC. DPTAL. DE EDUCACIÓN BENI</v>
      </c>
      <c r="C108" s="4" t="s">
        <v>150</v>
      </c>
    </row>
    <row r="109" spans="1:3">
      <c r="A109" s="3">
        <v>273</v>
      </c>
      <c r="B109" s="4" t="str">
        <f t="shared" si="1"/>
        <v>DIREC. DPTAL. DE EDUCACIÓN PANDO</v>
      </c>
      <c r="C109" s="4" t="s">
        <v>151</v>
      </c>
    </row>
    <row r="110" spans="1:3">
      <c r="A110" s="3">
        <v>281</v>
      </c>
      <c r="B110" s="4" t="str">
        <f t="shared" si="1"/>
        <v>OFICINA TÉCNICA NACIONAL DE LOS RÍOS PILCOMAYO Y BERMEJO</v>
      </c>
      <c r="C110" s="4" t="s">
        <v>152</v>
      </c>
    </row>
    <row r="111" spans="1:3">
      <c r="A111" s="3">
        <v>283</v>
      </c>
      <c r="B111" s="4" t="str">
        <f t="shared" si="1"/>
        <v>ADUANA NACIONAL</v>
      </c>
      <c r="C111" s="4" t="s">
        <v>153</v>
      </c>
    </row>
    <row r="112" spans="1:3">
      <c r="A112" s="3">
        <v>287</v>
      </c>
      <c r="B112" s="4" t="str">
        <f t="shared" si="1"/>
        <v>FONDO NACIONAL DE INVERSIÓN PRODUCTIVA Y SOCIAL</v>
      </c>
      <c r="C112" s="4" t="s">
        <v>154</v>
      </c>
    </row>
    <row r="113" spans="1:3">
      <c r="A113" s="3">
        <v>288</v>
      </c>
      <c r="B113" s="4" t="str">
        <f t="shared" si="1"/>
        <v>SERVICIO NACIONAL DE RIEGO</v>
      </c>
      <c r="C113" s="4" t="s">
        <v>155</v>
      </c>
    </row>
    <row r="114" spans="1:3">
      <c r="A114" s="3">
        <v>289</v>
      </c>
      <c r="B114" s="4" t="str">
        <f t="shared" si="1"/>
        <v>MUTUAL DE SEGUROS DEL POLICÍA</v>
      </c>
      <c r="C114" s="4" t="s">
        <v>156</v>
      </c>
    </row>
    <row r="115" spans="1:3">
      <c r="A115" s="3">
        <v>290</v>
      </c>
      <c r="B115" s="4" t="str">
        <f t="shared" si="1"/>
        <v>SERVICIO DE IMPUESTOS NACIONALES</v>
      </c>
      <c r="C115" s="4" t="s">
        <v>157</v>
      </c>
    </row>
    <row r="116" spans="1:3">
      <c r="A116" s="3">
        <v>291</v>
      </c>
      <c r="B116" s="4" t="str">
        <f t="shared" si="1"/>
        <v>ADMINISTRADORA BOLIVIANA DE CARRETERAS</v>
      </c>
      <c r="C116" s="4" t="s">
        <v>158</v>
      </c>
    </row>
    <row r="117" spans="1:3">
      <c r="A117" s="3">
        <v>292</v>
      </c>
      <c r="B117" s="4" t="str">
        <f t="shared" si="1"/>
        <v>VÍAS BOLIVIA</v>
      </c>
      <c r="C117" s="4" t="s">
        <v>159</v>
      </c>
    </row>
    <row r="118" spans="1:3">
      <c r="A118" s="3">
        <v>293</v>
      </c>
      <c r="B118" s="4" t="str">
        <f t="shared" si="1"/>
        <v>FUNDACIÓN CULTURAL DEL BANCO CENTRAL DE BOLIVIA</v>
      </c>
      <c r="C118" s="4" t="s">
        <v>160</v>
      </c>
    </row>
    <row r="119" spans="1:3">
      <c r="A119" s="3">
        <v>294</v>
      </c>
      <c r="B119" s="4" t="str">
        <f t="shared" si="1"/>
        <v>UNIV. INDÍGENA BOL. COMUN. INTERCULTL PROD. TUPAK KATARI</v>
      </c>
      <c r="C119" s="4" t="s">
        <v>161</v>
      </c>
    </row>
    <row r="120" spans="1:3">
      <c r="A120" s="3">
        <v>295</v>
      </c>
      <c r="B120" s="4" t="str">
        <f t="shared" si="1"/>
        <v>UNIV. INDÍGENA BOL. COMUN. INTERCULT PROD. CASIMIRO HUANCA</v>
      </c>
      <c r="C120" s="4" t="s">
        <v>162</v>
      </c>
    </row>
    <row r="121" spans="1:3">
      <c r="A121" s="3">
        <v>296</v>
      </c>
      <c r="B121" s="4" t="str">
        <f t="shared" si="1"/>
        <v>UNIV. INDÍGENA BOL. COMUN. INTERCULT PROD. APIAGUAIKI TUPA</v>
      </c>
      <c r="C121" s="4" t="s">
        <v>163</v>
      </c>
    </row>
    <row r="122" spans="1:3">
      <c r="A122" s="3">
        <v>297</v>
      </c>
      <c r="B122" s="4" t="str">
        <f t="shared" si="1"/>
        <v>SERVICIO NACIONAL DE CAMINOS RESIDUAL</v>
      </c>
      <c r="C122" s="4" t="s">
        <v>164</v>
      </c>
    </row>
    <row r="123" spans="1:3">
      <c r="A123" s="3">
        <v>298</v>
      </c>
      <c r="B123" s="4" t="str">
        <f t="shared" si="1"/>
        <v>SERVICIO DEPARTAMENTAL DE RIEGO - CHUQUISACA</v>
      </c>
      <c r="C123" s="4" t="s">
        <v>165</v>
      </c>
    </row>
    <row r="124" spans="1:3">
      <c r="A124" s="3">
        <v>299</v>
      </c>
      <c r="B124" s="4" t="str">
        <f t="shared" si="1"/>
        <v>SERVICIO DEPARTAMENTAL DE RIEGO - LA PAZ</v>
      </c>
      <c r="C124" s="4" t="s">
        <v>166</v>
      </c>
    </row>
    <row r="125" spans="1:3">
      <c r="A125" s="3">
        <v>300</v>
      </c>
      <c r="B125" s="4" t="str">
        <f t="shared" si="1"/>
        <v>SERVICIO DEPARTAMENTAL DE RIEGO - COCHABAMBA</v>
      </c>
      <c r="C125" s="4" t="s">
        <v>167</v>
      </c>
    </row>
    <row r="126" spans="1:3">
      <c r="A126" s="3">
        <v>301</v>
      </c>
      <c r="B126" s="4" t="str">
        <f t="shared" si="1"/>
        <v>SERVICIO DEPARTAMENTAL DE RIEGO - ORURO</v>
      </c>
      <c r="C126" s="4" t="s">
        <v>168</v>
      </c>
    </row>
    <row r="127" spans="1:3">
      <c r="A127" s="3">
        <v>302</v>
      </c>
      <c r="B127" s="4" t="str">
        <f t="shared" si="1"/>
        <v>SERVICIO DEPARTAMENTAL DE RIEGO - POTOSÍ</v>
      </c>
      <c r="C127" s="4" t="s">
        <v>169</v>
      </c>
    </row>
    <row r="128" spans="1:3">
      <c r="A128" s="3">
        <v>303</v>
      </c>
      <c r="B128" s="4" t="str">
        <f t="shared" si="1"/>
        <v>SERVICIO DEPARTAMENTAL DE RIEGO - TARIJA</v>
      </c>
      <c r="C128" s="4" t="s">
        <v>170</v>
      </c>
    </row>
    <row r="129" spans="1:3">
      <c r="A129" s="5">
        <v>304</v>
      </c>
      <c r="B129" s="6" t="str">
        <f t="shared" si="1"/>
        <v>SERVICIO DEPARTAMENTAL DE RIEGO - SANTA CRUZ</v>
      </c>
      <c r="C129" s="6" t="s">
        <v>171</v>
      </c>
    </row>
    <row r="130" spans="1:3">
      <c r="A130" s="3">
        <v>305</v>
      </c>
      <c r="B130" s="4" t="str">
        <f t="shared" si="1"/>
        <v>SERVICIO DEPARTAMENTAL DE RIEGO - BENI</v>
      </c>
      <c r="C130" s="4" t="s">
        <v>172</v>
      </c>
    </row>
    <row r="131" spans="1:3">
      <c r="A131" s="3">
        <v>306</v>
      </c>
      <c r="B131" s="4" t="str">
        <f t="shared" si="1"/>
        <v>SERVICIO DEPARTAMENTAL DE RIEGO - PANDO</v>
      </c>
      <c r="C131" s="4" t="s">
        <v>173</v>
      </c>
    </row>
    <row r="132" spans="1:3">
      <c r="A132" s="3">
        <v>309</v>
      </c>
      <c r="B132" s="4" t="str">
        <f t="shared" ref="B132:B201" si="2">UPPER(C132)</f>
        <v>AUTORIDAD DE FISCALIZACIÓN Y CONTROL SOCIAL DEL JUEGO</v>
      </c>
      <c r="C132" s="4" t="s">
        <v>174</v>
      </c>
    </row>
    <row r="133" spans="1:3">
      <c r="A133" s="3">
        <v>310</v>
      </c>
      <c r="B133" s="4" t="str">
        <f t="shared" si="2"/>
        <v>AUTORIDAD DE REGULACIÓN Y FISCALIZACIÓN DE TELECOMUNICACIONES Y TRANSPORTES</v>
      </c>
      <c r="C133" s="4" t="s">
        <v>175</v>
      </c>
    </row>
    <row r="134" spans="1:3">
      <c r="A134" s="5">
        <v>311</v>
      </c>
      <c r="B134" s="6" t="str">
        <f t="shared" si="2"/>
        <v>AUTORIDAD DE FISC Y CTROL SOC DE AGUA POTABLE SANEAM.BÁSICO</v>
      </c>
      <c r="C134" s="6" t="s">
        <v>176</v>
      </c>
    </row>
    <row r="135" spans="1:3">
      <c r="A135" s="3">
        <v>312</v>
      </c>
      <c r="B135" s="4" t="str">
        <f t="shared" si="2"/>
        <v>AUTORIDAD DE FISCALIZAC. Y CONTROL SOC DE BOSQUES Y TIERRAS</v>
      </c>
      <c r="C135" s="4" t="s">
        <v>177</v>
      </c>
    </row>
    <row r="136" spans="1:3">
      <c r="A136" s="3">
        <v>313</v>
      </c>
      <c r="B136" s="4" t="str">
        <f t="shared" si="2"/>
        <v>AUTORIDAD DE FISCALIZACIÓN Y CONTROL DE PENSIONES Y SEGUROS - APS</v>
      </c>
      <c r="C136" s="4" t="s">
        <v>178</v>
      </c>
    </row>
    <row r="137" spans="1:3">
      <c r="A137" s="3">
        <v>314</v>
      </c>
      <c r="B137" s="4" t="str">
        <f t="shared" si="2"/>
        <v>AUTORIDAD DE FISCALIZACIÓN Y CONTROL SOCIAL DE ELECTRICIDAD</v>
      </c>
      <c r="C137" s="4" t="s">
        <v>179</v>
      </c>
    </row>
    <row r="138" spans="1:3">
      <c r="A138" s="3">
        <v>315</v>
      </c>
      <c r="B138" s="4" t="str">
        <f t="shared" si="2"/>
        <v>AUTORIDAD DE FISCALIZACIÓN Y CONTROL SOCIAL DE EMPRESAS</v>
      </c>
      <c r="C138" s="4" t="s">
        <v>180</v>
      </c>
    </row>
    <row r="139" spans="1:3">
      <c r="A139" s="3">
        <v>324</v>
      </c>
      <c r="B139" s="4" t="str">
        <f t="shared" si="2"/>
        <v>ESCUELA BOLIVIANA INTERCULTURAL DE MÚSICA</v>
      </c>
      <c r="C139" s="4" t="s">
        <v>181</v>
      </c>
    </row>
    <row r="140" spans="1:3">
      <c r="A140" s="3">
        <v>340</v>
      </c>
      <c r="B140" s="4" t="str">
        <f t="shared" si="2"/>
        <v>SERVICIO GENERAL DE IDENTIFICACIÓN PERSONAL</v>
      </c>
      <c r="C140" s="4" t="s">
        <v>182</v>
      </c>
    </row>
    <row r="141" spans="1:3">
      <c r="A141" s="3">
        <v>341</v>
      </c>
      <c r="B141" s="4" t="str">
        <f t="shared" si="2"/>
        <v>SERVICIO GENERAL DE LICENCIAS DE CONDUCIR</v>
      </c>
      <c r="C141" s="4" t="s">
        <v>183</v>
      </c>
    </row>
    <row r="142" spans="1:3">
      <c r="A142" s="3">
        <v>342</v>
      </c>
      <c r="B142" s="4" t="str">
        <f t="shared" si="2"/>
        <v>AGENCIA ESTATAL DE VIVIENDA</v>
      </c>
      <c r="C142" s="4" t="s">
        <v>184</v>
      </c>
    </row>
    <row r="143" spans="1:3">
      <c r="A143" s="3">
        <v>343</v>
      </c>
      <c r="B143" s="4" t="str">
        <f t="shared" si="2"/>
        <v>ESCUELA DE JUECES DEL ESTADO</v>
      </c>
      <c r="C143" s="4" t="s">
        <v>185</v>
      </c>
    </row>
    <row r="144" spans="1:3">
      <c r="A144" s="3">
        <v>344</v>
      </c>
      <c r="B144" s="4" t="str">
        <f t="shared" si="2"/>
        <v>INSTITUTO PLURINACIONAL DE ESTUDIO DE LENGUAS Y CULTURAS</v>
      </c>
      <c r="C144" s="4" t="s">
        <v>186</v>
      </c>
    </row>
    <row r="145" spans="1:3">
      <c r="A145" s="3">
        <v>345</v>
      </c>
      <c r="B145" s="4" t="str">
        <f t="shared" si="2"/>
        <v>MUTUAL DE SERVICIOS AL POLICÍA</v>
      </c>
      <c r="C145" s="4" t="s">
        <v>187</v>
      </c>
    </row>
    <row r="146" spans="1:3">
      <c r="A146" s="3">
        <v>346</v>
      </c>
      <c r="B146" s="4" t="str">
        <f t="shared" si="2"/>
        <v>UNIDAD DE INVESTIGACIONES FINANCIERAS</v>
      </c>
      <c r="C146" s="4" t="s">
        <v>188</v>
      </c>
    </row>
    <row r="147" spans="1:3">
      <c r="A147" s="3">
        <v>347</v>
      </c>
      <c r="B147" s="4" t="str">
        <f t="shared" si="2"/>
        <v>AUTORIDAD DE FISCALIZACIÓN Y CONTROL DE COOPERATIVAS</v>
      </c>
      <c r="C147" s="4" t="s">
        <v>189</v>
      </c>
    </row>
    <row r="148" spans="1:3">
      <c r="A148" s="3">
        <v>348</v>
      </c>
      <c r="B148" s="4" t="str">
        <f t="shared" si="2"/>
        <v>AUTORIDAD PLURINACIONAL DE LA MADRE TIERRA</v>
      </c>
      <c r="C148" s="4" t="s">
        <v>190</v>
      </c>
    </row>
    <row r="149" spans="1:3">
      <c r="A149" s="3">
        <v>349</v>
      </c>
      <c r="B149" s="4" t="str">
        <f t="shared" si="2"/>
        <v>CENTRO DE INV.ARQUEOLÓGICAS,ANTROPOLÓGICAS Y ADM.DE TIWANAKU</v>
      </c>
      <c r="C149" s="4" t="s">
        <v>191</v>
      </c>
    </row>
    <row r="150" spans="1:3">
      <c r="A150" s="3">
        <v>371</v>
      </c>
      <c r="B150" s="4" t="str">
        <f t="shared" si="2"/>
        <v>CENTRO INTERNACIONAL DE LA QUINUA</v>
      </c>
      <c r="C150" s="4" t="s">
        <v>192</v>
      </c>
    </row>
    <row r="151" spans="1:3">
      <c r="A151" s="3">
        <v>372</v>
      </c>
      <c r="B151" s="4" t="str">
        <f t="shared" si="2"/>
        <v>UNIDAD DE LIQUIDACIÓN FONDO DES. PUEBLOS INDÍGENAS, ORIGINARIOS Y COM.CAMPESINAS</v>
      </c>
      <c r="C151" s="4" t="s">
        <v>1284</v>
      </c>
    </row>
    <row r="152" spans="1:3">
      <c r="A152" s="3">
        <v>373</v>
      </c>
      <c r="B152" s="4" t="str">
        <f t="shared" si="2"/>
        <v>FONDO DE DESARROLLO INDIGENA</v>
      </c>
      <c r="C152" s="4" t="s">
        <v>1278</v>
      </c>
    </row>
    <row r="153" spans="1:3">
      <c r="A153" s="3">
        <v>374</v>
      </c>
      <c r="B153" s="4" t="str">
        <f t="shared" si="2"/>
        <v>AGENCIA DE GOBIERNO ELECTRONICO Y TEC. DE INF. Y COMUNICACIÓN</v>
      </c>
      <c r="C153" s="4" t="s">
        <v>1371</v>
      </c>
    </row>
    <row r="154" spans="1:3">
      <c r="A154" s="3">
        <v>376</v>
      </c>
      <c r="B154" s="4" t="str">
        <f t="shared" si="2"/>
        <v>AGENCIA BOLIVIANA DE ENERGIA NUCLEAR</v>
      </c>
      <c r="C154" s="4" t="s">
        <v>7649</v>
      </c>
    </row>
    <row r="155" spans="1:3">
      <c r="A155" s="3">
        <v>377</v>
      </c>
      <c r="B155" s="4" t="str">
        <f t="shared" si="2"/>
        <v>DIR. ESTRG. DE DEFENSA DE LOS MANANTIALES DEL SILALA Y TODOS LOS REC. HÍDRICOS EN FRONTERA CON LA REP.DE CHILE</v>
      </c>
      <c r="C155" s="4" t="s">
        <v>1303</v>
      </c>
    </row>
    <row r="156" spans="1:3">
      <c r="A156" s="3">
        <v>378</v>
      </c>
      <c r="B156" s="4" t="str">
        <f t="shared" si="2"/>
        <v>SERVICIO NACIONAL TEXTIL</v>
      </c>
      <c r="C156" s="4" t="s">
        <v>1304</v>
      </c>
    </row>
    <row r="157" spans="1:3">
      <c r="A157" s="3">
        <v>411</v>
      </c>
      <c r="B157" s="4" t="str">
        <f t="shared" si="2"/>
        <v>CORPORACIÓN DEL SEGURO SOCIAL MILITAR</v>
      </c>
      <c r="C157" s="4" t="s">
        <v>193</v>
      </c>
    </row>
    <row r="158" spans="1:3">
      <c r="A158" s="5">
        <v>417</v>
      </c>
      <c r="B158" s="6" t="str">
        <f t="shared" si="2"/>
        <v>CAJA NACIONAL DE SALUD</v>
      </c>
      <c r="C158" s="6" t="s">
        <v>194</v>
      </c>
    </row>
    <row r="159" spans="1:3">
      <c r="A159" s="5">
        <v>418</v>
      </c>
      <c r="B159" s="6" t="str">
        <f t="shared" si="2"/>
        <v>CAJA PETROLERA DE SALUD</v>
      </c>
      <c r="C159" s="6" t="s">
        <v>195</v>
      </c>
    </row>
    <row r="160" spans="1:3">
      <c r="A160" s="3">
        <v>422</v>
      </c>
      <c r="B160" s="4" t="str">
        <f t="shared" si="2"/>
        <v>CAJA BANCARIA ESTATAL DE SALUD</v>
      </c>
      <c r="C160" s="4" t="s">
        <v>196</v>
      </c>
    </row>
    <row r="161" spans="1:3">
      <c r="A161" s="3">
        <v>423</v>
      </c>
      <c r="B161" s="4" t="str">
        <f t="shared" si="2"/>
        <v>CAJA DE SALUD DEL SERVICIO NAL. DE CAMINOS Y RAMAS ANEXAS</v>
      </c>
      <c r="C161" s="4" t="s">
        <v>197</v>
      </c>
    </row>
    <row r="162" spans="1:3">
      <c r="A162" s="3">
        <v>424</v>
      </c>
      <c r="B162" s="4" t="str">
        <f t="shared" si="2"/>
        <v>CAJA DE SALUD CORDES</v>
      </c>
      <c r="C162" s="4" t="s">
        <v>198</v>
      </c>
    </row>
    <row r="163" spans="1:3">
      <c r="A163" s="3">
        <v>425</v>
      </c>
      <c r="B163" s="4" t="str">
        <f t="shared" si="2"/>
        <v>SEGURO SOCIAL UNIVERSITARIO DE COCHABAMBA</v>
      </c>
      <c r="C163" s="4" t="s">
        <v>199</v>
      </c>
    </row>
    <row r="164" spans="1:3">
      <c r="A164" s="3">
        <v>426</v>
      </c>
      <c r="B164" s="4" t="str">
        <f t="shared" si="2"/>
        <v>SEGURO SOCIAL UNIVERSITARIO DE ORURO</v>
      </c>
      <c r="C164" s="4" t="s">
        <v>200</v>
      </c>
    </row>
    <row r="165" spans="1:3">
      <c r="A165" s="3">
        <v>427</v>
      </c>
      <c r="B165" s="4" t="str">
        <f t="shared" si="2"/>
        <v>SEGURO SOCIAL UNIVERSITARIO DE SANTA CRUZ</v>
      </c>
      <c r="C165" s="4" t="s">
        <v>201</v>
      </c>
    </row>
    <row r="166" spans="1:3">
      <c r="A166" s="3">
        <v>428</v>
      </c>
      <c r="B166" s="4" t="str">
        <f t="shared" si="2"/>
        <v>SEGURO SOCIAL UNIVERSITARIO DE SUCRE</v>
      </c>
      <c r="C166" s="4" t="s">
        <v>202</v>
      </c>
    </row>
    <row r="167" spans="1:3">
      <c r="A167" s="3">
        <v>429</v>
      </c>
      <c r="B167" s="4" t="str">
        <f t="shared" si="2"/>
        <v>SEGURO SOCIAL UNIVERSITARIO DE LA PAZ</v>
      </c>
      <c r="C167" s="4" t="s">
        <v>203</v>
      </c>
    </row>
    <row r="168" spans="1:3">
      <c r="A168" s="3">
        <v>432</v>
      </c>
      <c r="B168" s="4" t="str">
        <f t="shared" si="2"/>
        <v>SEGURO SOCIAL UNIVERSITARIO DE TARIJA</v>
      </c>
      <c r="C168" s="4" t="s">
        <v>204</v>
      </c>
    </row>
    <row r="169" spans="1:3">
      <c r="A169" s="3">
        <v>433</v>
      </c>
      <c r="B169" s="4" t="str">
        <f t="shared" si="2"/>
        <v>SEGURO SOCIAL UNIVERSITARIO DE POTOSÍ</v>
      </c>
      <c r="C169" s="4" t="s">
        <v>205</v>
      </c>
    </row>
    <row r="170" spans="1:3">
      <c r="A170" s="3">
        <v>434</v>
      </c>
      <c r="B170" s="4" t="str">
        <f t="shared" si="2"/>
        <v>SEGURO SOCIAL UNIVERSITARIO DE BENI</v>
      </c>
      <c r="C170" s="4" t="s">
        <v>206</v>
      </c>
    </row>
    <row r="171" spans="1:3">
      <c r="A171" s="5">
        <v>435</v>
      </c>
      <c r="B171" s="6" t="str">
        <f t="shared" si="2"/>
        <v>SEGURO INTEGRAL DE SALUD</v>
      </c>
      <c r="C171" s="6" t="s">
        <v>207</v>
      </c>
    </row>
    <row r="172" spans="1:3">
      <c r="A172" s="3">
        <v>512</v>
      </c>
      <c r="B172" s="4" t="str">
        <f t="shared" si="2"/>
        <v>ADM. DE AEROPUERTOS Y SERVICIOS AUXILIARES A LA NAVEG. AÉREA</v>
      </c>
      <c r="C172" s="4" t="s">
        <v>1272</v>
      </c>
    </row>
    <row r="173" spans="1:3">
      <c r="A173" s="3">
        <v>513</v>
      </c>
      <c r="B173" s="4" t="str">
        <f t="shared" si="2"/>
        <v>YACIMIENTOS PETROLÍFEROS FISCALES BOLIVIANOS</v>
      </c>
      <c r="C173" s="4" t="s">
        <v>208</v>
      </c>
    </row>
    <row r="174" spans="1:3">
      <c r="A174" s="3">
        <v>514</v>
      </c>
      <c r="B174" s="4" t="str">
        <f t="shared" si="2"/>
        <v>EMPRESA NACIONAL DE ELECTRICIDAD</v>
      </c>
      <c r="C174" s="4" t="s">
        <v>209</v>
      </c>
    </row>
    <row r="175" spans="1:3">
      <c r="A175" s="3">
        <v>517</v>
      </c>
      <c r="B175" s="4" t="str">
        <f t="shared" si="2"/>
        <v>CORPORACIÓN MINERA DE BOLIVIA</v>
      </c>
      <c r="C175" s="4" t="s">
        <v>210</v>
      </c>
    </row>
    <row r="176" spans="1:3">
      <c r="A176" s="3">
        <v>520</v>
      </c>
      <c r="B176" s="4" t="str">
        <f t="shared" si="2"/>
        <v>EMPRESA METALÚRGICA VINTO - NACIONALIZADA</v>
      </c>
      <c r="C176" s="4" t="s">
        <v>211</v>
      </c>
    </row>
    <row r="177" spans="1:3">
      <c r="A177" s="3">
        <v>522</v>
      </c>
      <c r="B177" s="4" t="str">
        <f t="shared" si="2"/>
        <v>EMPRESA NACIONAL DE FERROCARRILES - RESIDUAL</v>
      </c>
      <c r="C177" s="4" t="s">
        <v>212</v>
      </c>
    </row>
    <row r="178" spans="1:3">
      <c r="A178" s="3">
        <v>523</v>
      </c>
      <c r="B178" s="4" t="str">
        <f t="shared" si="2"/>
        <v>EMPRESA DE CORREOS DE BOLIVIA</v>
      </c>
      <c r="C178" s="4" t="s">
        <v>213</v>
      </c>
    </row>
    <row r="179" spans="1:3">
      <c r="A179" s="3">
        <v>525</v>
      </c>
      <c r="B179" s="4" t="str">
        <f t="shared" si="2"/>
        <v>TRANSPORTES AÉREOS BOLIVIANOS</v>
      </c>
      <c r="C179" s="4" t="s">
        <v>214</v>
      </c>
    </row>
    <row r="180" spans="1:3">
      <c r="A180" s="3">
        <v>526</v>
      </c>
      <c r="B180" s="4" t="str">
        <f t="shared" si="2"/>
        <v>BOLIVIA TV</v>
      </c>
      <c r="C180" s="4" t="s">
        <v>215</v>
      </c>
    </row>
    <row r="181" spans="1:3">
      <c r="A181" s="3">
        <v>548</v>
      </c>
      <c r="B181" s="4" t="str">
        <f t="shared" si="2"/>
        <v>CORPORACIÓN DE LAS FUERZAS ARMADAS P/ EL DES. NACIONAL</v>
      </c>
      <c r="C181" s="4" t="s">
        <v>216</v>
      </c>
    </row>
    <row r="182" spans="1:3">
      <c r="A182" s="3">
        <v>551</v>
      </c>
      <c r="B182" s="4" t="str">
        <f t="shared" si="2"/>
        <v>EMPRESA NAVIERA BOLIVIANA</v>
      </c>
      <c r="C182" s="4" t="s">
        <v>217</v>
      </c>
    </row>
    <row r="183" spans="1:3">
      <c r="A183" s="5">
        <v>572</v>
      </c>
      <c r="B183" s="6" t="str">
        <f t="shared" si="2"/>
        <v>EMPRESA DE APOYO A LA PRODUCCIÓN DE ALIMENTOS</v>
      </c>
      <c r="C183" s="6" t="s">
        <v>218</v>
      </c>
    </row>
    <row r="184" spans="1:3">
      <c r="A184" s="3">
        <v>573</v>
      </c>
      <c r="B184" s="4" t="str">
        <f t="shared" si="2"/>
        <v>EMPRESA SIDERÚRGICA DEL MUTÚN</v>
      </c>
      <c r="C184" s="4" t="s">
        <v>219</v>
      </c>
    </row>
    <row r="185" spans="1:3">
      <c r="A185" s="3">
        <v>574</v>
      </c>
      <c r="B185" s="4" t="str">
        <f t="shared" si="2"/>
        <v>LÁCTEOS DE BOLIVIA</v>
      </c>
      <c r="C185" s="4" t="s">
        <v>220</v>
      </c>
    </row>
    <row r="186" spans="1:3">
      <c r="A186" s="3">
        <v>575</v>
      </c>
      <c r="B186" s="4" t="str">
        <f t="shared" si="2"/>
        <v>PAPELES DE BOLIVIA</v>
      </c>
      <c r="C186" s="4" t="s">
        <v>221</v>
      </c>
    </row>
    <row r="187" spans="1:3">
      <c r="A187" s="3">
        <v>576</v>
      </c>
      <c r="B187" s="4" t="str">
        <f t="shared" si="2"/>
        <v>CARTONES DE BOLIVIA</v>
      </c>
      <c r="C187" s="4" t="s">
        <v>222</v>
      </c>
    </row>
    <row r="188" spans="1:3">
      <c r="A188" s="3">
        <v>578</v>
      </c>
      <c r="B188" s="4" t="str">
        <f t="shared" si="2"/>
        <v>BOLIVIANA DE AVIACIÓN</v>
      </c>
      <c r="C188" s="4" t="s">
        <v>223</v>
      </c>
    </row>
    <row r="189" spans="1:3">
      <c r="A189" s="3">
        <v>579</v>
      </c>
      <c r="B189" s="4" t="str">
        <f t="shared" si="2"/>
        <v>EMPRESA PÚB. NAL. ESTRATÉGICA CEMENTOS DE BOLIVIA</v>
      </c>
      <c r="C189" s="4" t="s">
        <v>224</v>
      </c>
    </row>
    <row r="190" spans="1:3">
      <c r="A190" s="3">
        <v>580</v>
      </c>
      <c r="B190" s="4" t="str">
        <f t="shared" si="2"/>
        <v>DEPÓSITOS ADUANEROS BOLIVIANOS</v>
      </c>
      <c r="C190" s="4" t="s">
        <v>225</v>
      </c>
    </row>
    <row r="191" spans="1:3">
      <c r="A191" s="3">
        <v>581</v>
      </c>
      <c r="B191" s="4" t="str">
        <f t="shared" si="2"/>
        <v>EMPRESA PÚB. NAL. ESTRATÉGICA AZÚCAR DE BOLIVIA - BERMEJO</v>
      </c>
      <c r="C191" s="4" t="s">
        <v>226</v>
      </c>
    </row>
    <row r="192" spans="1:3">
      <c r="A192" s="3">
        <v>582</v>
      </c>
      <c r="B192" s="4" t="str">
        <f t="shared" si="2"/>
        <v>EMPRESA BOLIVIANA DE ALMENDRAS Y DERIVADOS</v>
      </c>
      <c r="C192" s="4" t="s">
        <v>227</v>
      </c>
    </row>
    <row r="193" spans="1:3">
      <c r="A193" s="5">
        <v>584</v>
      </c>
      <c r="B193" s="6" t="str">
        <f t="shared" si="2"/>
        <v>EMPRESA BOLIVIANA DE INDUSTRIALIZACION DE HIDROCARBUROS</v>
      </c>
      <c r="C193" s="6" t="s">
        <v>228</v>
      </c>
    </row>
    <row r="194" spans="1:3">
      <c r="A194" s="5">
        <v>585</v>
      </c>
      <c r="B194" s="6" t="str">
        <f t="shared" si="2"/>
        <v>AGENCIA BOLIVIANA ESPACIAL</v>
      </c>
      <c r="C194" s="6" t="s">
        <v>229</v>
      </c>
    </row>
    <row r="195" spans="1:3">
      <c r="A195" s="5">
        <v>586</v>
      </c>
      <c r="B195" s="6" t="str">
        <f t="shared" si="2"/>
        <v>EMPRESA AZUCARERA SAN BUENAVENTURA</v>
      </c>
      <c r="C195" s="6" t="s">
        <v>230</v>
      </c>
    </row>
    <row r="196" spans="1:3">
      <c r="A196" s="3">
        <v>587</v>
      </c>
      <c r="B196" s="7" t="str">
        <f t="shared" si="2"/>
        <v>EMPRESA ESTRATÉGICA BOLIVIANA CONSTRUCCIÓN Y CONSERV. INFRAESTRUCTURA CIVIL</v>
      </c>
      <c r="C196" s="7" t="s">
        <v>1261</v>
      </c>
    </row>
    <row r="197" spans="1:3">
      <c r="A197" s="3">
        <v>588</v>
      </c>
      <c r="B197" s="4" t="str">
        <f t="shared" si="2"/>
        <v>EMPRESA PÚBLICA NACIONAL TEXTIL</v>
      </c>
      <c r="C197" s="4" t="s">
        <v>231</v>
      </c>
    </row>
    <row r="198" spans="1:3">
      <c r="A198" s="3">
        <v>589</v>
      </c>
      <c r="B198" s="4" t="str">
        <f t="shared" si="2"/>
        <v>EMPRESA DE CONSTRUCCIONES DEL EJÉRCITO</v>
      </c>
      <c r="C198" s="4" t="s">
        <v>232</v>
      </c>
    </row>
    <row r="199" spans="1:3">
      <c r="A199" s="3">
        <v>590</v>
      </c>
      <c r="B199" s="4" t="str">
        <f t="shared" si="2"/>
        <v>EMPRESA PÚBLICA "QUIPUS"</v>
      </c>
      <c r="C199" s="4" t="s">
        <v>233</v>
      </c>
    </row>
    <row r="200" spans="1:3">
      <c r="A200" s="3">
        <v>591</v>
      </c>
      <c r="B200" s="4" t="str">
        <f t="shared" si="2"/>
        <v>EMPRESA ESTATAL DE TRANSPORTE POR CABLE MI TELEFÉRICO</v>
      </c>
      <c r="C200" s="4" t="s">
        <v>234</v>
      </c>
    </row>
    <row r="201" spans="1:3">
      <c r="A201" s="3">
        <v>592</v>
      </c>
      <c r="B201" s="4" t="str">
        <f t="shared" si="2"/>
        <v>EMPRESA ESTATAL BOLIVIANA DE TURISMO</v>
      </c>
      <c r="C201" s="4" t="s">
        <v>235</v>
      </c>
    </row>
    <row r="202" spans="1:3">
      <c r="A202" s="3">
        <v>593</v>
      </c>
      <c r="B202" s="4" t="str">
        <f t="shared" ref="B202:B267" si="3">UPPER(C202)</f>
        <v>EMPRESA PÚBLICA YACANA</v>
      </c>
      <c r="C202" s="4" t="s">
        <v>236</v>
      </c>
    </row>
    <row r="203" spans="1:3">
      <c r="A203" s="3">
        <v>594</v>
      </c>
      <c r="B203" s="4" t="str">
        <f t="shared" si="3"/>
        <v>ADMINISTRACIÓN DE SERVICIOS PORTUARIOS - BOLIVIA</v>
      </c>
      <c r="C203" s="4" t="s">
        <v>783</v>
      </c>
    </row>
    <row r="204" spans="1:3">
      <c r="A204" s="3">
        <v>595</v>
      </c>
      <c r="B204" s="4" t="s">
        <v>1352</v>
      </c>
      <c r="C204" s="4" t="s">
        <v>1305</v>
      </c>
    </row>
    <row r="205" spans="1:3">
      <c r="A205" s="3">
        <v>620</v>
      </c>
      <c r="B205" s="4" t="str">
        <f t="shared" si="3"/>
        <v>COMPLEJO AGROINDUSTRIAL DE SAN BUENA AVENTURA</v>
      </c>
      <c r="C205" s="4" t="s">
        <v>237</v>
      </c>
    </row>
    <row r="206" spans="1:3">
      <c r="A206" s="3">
        <v>633</v>
      </c>
      <c r="B206" s="4" t="str">
        <f t="shared" si="3"/>
        <v>EMPRESA MISICUNI</v>
      </c>
      <c r="C206" s="4" t="s">
        <v>238</v>
      </c>
    </row>
    <row r="207" spans="1:3">
      <c r="A207" s="3">
        <v>634</v>
      </c>
      <c r="B207" s="4" t="str">
        <f t="shared" si="3"/>
        <v>EMPRESA PÚB. DEPTAL. HOTEL TERMINAL-TERMINAL DE BUSES ORURO</v>
      </c>
      <c r="C207" s="4" t="s">
        <v>239</v>
      </c>
    </row>
    <row r="208" spans="1:3">
      <c r="A208" s="3">
        <v>650</v>
      </c>
      <c r="B208" s="4" t="str">
        <f t="shared" si="3"/>
        <v>ASAMBLEA LEGISLATIVA PLURINACIONAL</v>
      </c>
      <c r="C208" s="4" t="s">
        <v>240</v>
      </c>
    </row>
    <row r="209" spans="1:3">
      <c r="A209" s="3">
        <v>660</v>
      </c>
      <c r="B209" s="4" t="str">
        <f t="shared" si="3"/>
        <v>ÓRGANO JUDICIAL</v>
      </c>
      <c r="C209" s="4" t="s">
        <v>241</v>
      </c>
    </row>
    <row r="210" spans="1:3">
      <c r="A210" s="3">
        <v>661</v>
      </c>
      <c r="B210" s="4" t="str">
        <f t="shared" si="3"/>
        <v>TRIBUNAL CONSTITUCIONAL PLURINACIONAL</v>
      </c>
      <c r="C210" s="4" t="s">
        <v>242</v>
      </c>
    </row>
    <row r="211" spans="1:3">
      <c r="A211" s="3">
        <v>670</v>
      </c>
      <c r="B211" s="4" t="str">
        <f t="shared" si="3"/>
        <v>ÓRGANO ELECTORAL PLURINACIONAL</v>
      </c>
      <c r="C211" s="4" t="s">
        <v>243</v>
      </c>
    </row>
    <row r="212" spans="1:3">
      <c r="A212" s="3">
        <v>680</v>
      </c>
      <c r="B212" s="4" t="str">
        <f t="shared" si="3"/>
        <v>CONTRALORIA GENERAL DEL ESTADO</v>
      </c>
      <c r="C212" s="4" t="s">
        <v>244</v>
      </c>
    </row>
    <row r="213" spans="1:3">
      <c r="A213" s="3">
        <v>681</v>
      </c>
      <c r="B213" s="4" t="str">
        <f t="shared" si="3"/>
        <v>MINISTERIO PÚBLICO</v>
      </c>
      <c r="C213" s="4" t="s">
        <v>245</v>
      </c>
    </row>
    <row r="214" spans="1:3">
      <c r="A214" s="3">
        <v>682</v>
      </c>
      <c r="B214" s="4" t="str">
        <f t="shared" si="3"/>
        <v>DEFENSORÍA DEL PUEBLO</v>
      </c>
      <c r="C214" s="4" t="s">
        <v>246</v>
      </c>
    </row>
    <row r="215" spans="1:3">
      <c r="A215" s="3">
        <v>683</v>
      </c>
      <c r="B215" s="4" t="str">
        <f t="shared" si="3"/>
        <v>PROCURADURÍA GENERAL DEL ESTADO</v>
      </c>
      <c r="C215" s="4" t="s">
        <v>247</v>
      </c>
    </row>
    <row r="216" spans="1:3">
      <c r="A216" s="3">
        <v>716</v>
      </c>
      <c r="B216" s="4" t="str">
        <f t="shared" si="3"/>
        <v>EMPRESA TARIJEÑA DEL GAS</v>
      </c>
      <c r="C216" s="4" t="s">
        <v>248</v>
      </c>
    </row>
    <row r="217" spans="1:3">
      <c r="A217" s="3">
        <v>718</v>
      </c>
      <c r="B217" s="4" t="str">
        <f t="shared" si="3"/>
        <v>COMPLEJO AGROINDUSTRIAL BUENA VISTA</v>
      </c>
      <c r="C217" s="4" t="s">
        <v>249</v>
      </c>
    </row>
    <row r="218" spans="1:3">
      <c r="A218" s="3">
        <v>761</v>
      </c>
      <c r="B218" s="4" t="str">
        <f t="shared" si="3"/>
        <v>SERVICIO AUTÓNOMO MUNICIPAL DE AGUA POTABLE Y ALCANTARILLADO</v>
      </c>
      <c r="C218" s="4" t="s">
        <v>250</v>
      </c>
    </row>
    <row r="219" spans="1:3">
      <c r="A219" s="3">
        <v>781</v>
      </c>
      <c r="B219" s="4" t="str">
        <f t="shared" si="3"/>
        <v>SERVICIO MUNICIPAL DE AGUA POTABLE Y ALCANTARILLADO</v>
      </c>
      <c r="C219" s="4" t="s">
        <v>251</v>
      </c>
    </row>
    <row r="220" spans="1:3">
      <c r="A220" s="3">
        <v>802</v>
      </c>
      <c r="B220" s="4" t="str">
        <f t="shared" si="3"/>
        <v>EMPRESA LOCAL DE AGUA POTABLE Y ALCANTARILLADO SUCRE</v>
      </c>
      <c r="C220" s="4" t="s">
        <v>252</v>
      </c>
    </row>
    <row r="221" spans="1:3">
      <c r="A221" s="3">
        <v>821</v>
      </c>
      <c r="B221" s="4" t="str">
        <f t="shared" si="3"/>
        <v>ADMINISTRACIÓN AUTÓNOMA PARA OBRAS SANITARIAS - POTOSÍ</v>
      </c>
      <c r="C221" s="4" t="s">
        <v>253</v>
      </c>
    </row>
    <row r="222" spans="1:3">
      <c r="A222" s="3">
        <v>831</v>
      </c>
      <c r="B222" s="4" t="str">
        <f t="shared" si="3"/>
        <v>SERVICIO LOCAL DE ACUEDUCTOS Y ALCANTARILLADO - ORURO</v>
      </c>
      <c r="C222" s="4" t="s">
        <v>254</v>
      </c>
    </row>
    <row r="223" spans="1:3">
      <c r="A223" s="3">
        <v>862</v>
      </c>
      <c r="B223" s="4" t="str">
        <f t="shared" si="3"/>
        <v>FONDO NACIONAL DE DESARROLLO REGIONAL</v>
      </c>
      <c r="C223" s="4" t="s">
        <v>255</v>
      </c>
    </row>
    <row r="224" spans="1:3">
      <c r="A224" s="3">
        <v>865</v>
      </c>
      <c r="B224" s="4" t="str">
        <f t="shared" si="3"/>
        <v>FONDO DE DESARROLLO DEL SIST.FIN. Y APOYO AL SEC.PRODUCTIVO</v>
      </c>
      <c r="C224" s="4" t="s">
        <v>256</v>
      </c>
    </row>
    <row r="225" spans="1:3">
      <c r="A225" s="3">
        <v>866</v>
      </c>
      <c r="B225" s="4" t="str">
        <f t="shared" si="3"/>
        <v>DIRECTORIO UNICO DE FONDOS</v>
      </c>
      <c r="C225" s="4" t="s">
        <v>257</v>
      </c>
    </row>
    <row r="226" spans="1:3">
      <c r="A226" s="3">
        <v>867</v>
      </c>
      <c r="B226" s="4" t="str">
        <f t="shared" si="3"/>
        <v>FONDO ROTATORIO DE FOMENTO PRODUCTIVO REGIONAL</v>
      </c>
      <c r="C226" s="4" t="s">
        <v>258</v>
      </c>
    </row>
    <row r="227" spans="1:3">
      <c r="A227" s="3">
        <v>901</v>
      </c>
      <c r="B227" s="4" t="str">
        <f t="shared" si="3"/>
        <v>GOBIERNO AUTÓNOMO DEPARTAMENTAL DE CHUQUISACA</v>
      </c>
      <c r="C227" s="4" t="s">
        <v>259</v>
      </c>
    </row>
    <row r="228" spans="1:3">
      <c r="A228" s="3">
        <v>902</v>
      </c>
      <c r="B228" s="4" t="str">
        <f t="shared" si="3"/>
        <v>GOBIERNO AUTÓNOMO DEPARTAMENTAL DE LA PAZ</v>
      </c>
      <c r="C228" s="4" t="s">
        <v>260</v>
      </c>
    </row>
    <row r="229" spans="1:3">
      <c r="A229" s="3">
        <v>903</v>
      </c>
      <c r="B229" s="4" t="str">
        <f t="shared" si="3"/>
        <v>GOBIERNO AUTÓNOMO DEPARTAMENTAL DE COCHABAMBA</v>
      </c>
      <c r="C229" s="4" t="s">
        <v>261</v>
      </c>
    </row>
    <row r="230" spans="1:3">
      <c r="A230" s="3">
        <v>904</v>
      </c>
      <c r="B230" s="4" t="str">
        <f t="shared" si="3"/>
        <v>GOBIERNO AUTÓNOMO DEPARTAMENTAL DE ORURO</v>
      </c>
      <c r="C230" s="4" t="s">
        <v>262</v>
      </c>
    </row>
    <row r="231" spans="1:3">
      <c r="A231" s="3">
        <v>905</v>
      </c>
      <c r="B231" s="4" t="str">
        <f t="shared" si="3"/>
        <v>GOBIERNO AUTÓNOMO DEPARTAMENTAL DE POTOSÍ</v>
      </c>
      <c r="C231" s="4" t="s">
        <v>263</v>
      </c>
    </row>
    <row r="232" spans="1:3">
      <c r="A232" s="3">
        <v>906</v>
      </c>
      <c r="B232" s="4" t="str">
        <f t="shared" si="3"/>
        <v>GOBIERNO AUTÓNOMO DEPARTAMENTAL DE TARIJA</v>
      </c>
      <c r="C232" s="4" t="s">
        <v>264</v>
      </c>
    </row>
    <row r="233" spans="1:3">
      <c r="A233" s="3">
        <v>907</v>
      </c>
      <c r="B233" s="4" t="str">
        <f t="shared" si="3"/>
        <v>GOBIERNO AUTÓNOMO DEPARTAMENTAL DE SANTA CRUZ</v>
      </c>
      <c r="C233" s="4" t="s">
        <v>265</v>
      </c>
    </row>
    <row r="234" spans="1:3">
      <c r="A234" s="3">
        <v>908</v>
      </c>
      <c r="B234" s="4" t="str">
        <f t="shared" si="3"/>
        <v>GOBIERNO AUTÓNOMO DEPARTAMENTAL DEL BENI</v>
      </c>
      <c r="C234" s="4" t="s">
        <v>266</v>
      </c>
    </row>
    <row r="235" spans="1:3">
      <c r="A235" s="3">
        <v>909</v>
      </c>
      <c r="B235" s="4" t="str">
        <f t="shared" si="3"/>
        <v>GOBIERNO AUTÓNOMO DEPARTAMENTAL DE PANDO</v>
      </c>
      <c r="C235" s="4" t="s">
        <v>267</v>
      </c>
    </row>
    <row r="236" spans="1:3">
      <c r="A236" s="3">
        <v>950</v>
      </c>
      <c r="B236" s="4" t="str">
        <f t="shared" si="3"/>
        <v>BANCO VIVIENDA</v>
      </c>
      <c r="C236" s="4" t="s">
        <v>268</v>
      </c>
    </row>
    <row r="237" spans="1:3">
      <c r="A237" s="3">
        <v>951</v>
      </c>
      <c r="B237" s="4" t="str">
        <f t="shared" si="3"/>
        <v>BANCO CENTRAL DE BOLIVIA</v>
      </c>
      <c r="C237" s="4" t="s">
        <v>269</v>
      </c>
    </row>
    <row r="238" spans="1:3">
      <c r="A238" s="3">
        <v>999</v>
      </c>
      <c r="B238" s="4" t="str">
        <f t="shared" si="3"/>
        <v>SECTOR PRIVADO</v>
      </c>
      <c r="C238" s="4" t="s">
        <v>270</v>
      </c>
    </row>
    <row r="239" spans="1:3">
      <c r="A239" s="3">
        <v>1101</v>
      </c>
      <c r="B239" s="4" t="str">
        <f t="shared" si="3"/>
        <v>GOBIERNO AUTÓNOMO MUNICIPAL DE SUCRE</v>
      </c>
      <c r="C239" s="4" t="s">
        <v>271</v>
      </c>
    </row>
    <row r="240" spans="1:3">
      <c r="A240" s="3">
        <v>1102</v>
      </c>
      <c r="B240" s="4" t="str">
        <f t="shared" si="3"/>
        <v>GOBIERNO AUTÓNOMO MUNICIPAL DE YOTALA</v>
      </c>
      <c r="C240" s="4" t="s">
        <v>272</v>
      </c>
    </row>
    <row r="241" spans="1:3">
      <c r="A241" s="3">
        <v>1103</v>
      </c>
      <c r="B241" s="4" t="str">
        <f t="shared" si="3"/>
        <v>GOBIERNO AUTÓNOMO MUNICIPAL DE POROMA</v>
      </c>
      <c r="C241" s="4" t="s">
        <v>273</v>
      </c>
    </row>
    <row r="242" spans="1:3">
      <c r="A242" s="3">
        <v>1104</v>
      </c>
      <c r="B242" s="4" t="str">
        <f t="shared" si="3"/>
        <v>GOBIERNO AUTÓNOMO MUNICIPAL DE VILLA AZURDUY</v>
      </c>
      <c r="C242" s="4" t="s">
        <v>274</v>
      </c>
    </row>
    <row r="243" spans="1:3">
      <c r="A243" s="3">
        <v>1105</v>
      </c>
      <c r="B243" s="4" t="str">
        <f t="shared" si="3"/>
        <v>GOBIERNO AUTÓNOMO MUNICIPAL DE TARVITA (VILLA ORÍAS)</v>
      </c>
      <c r="C243" s="4" t="s">
        <v>275</v>
      </c>
    </row>
    <row r="244" spans="1:3">
      <c r="A244" s="3">
        <v>1106</v>
      </c>
      <c r="B244" s="4" t="str">
        <f t="shared" si="3"/>
        <v>GOBIERNO AUTÓNOMO MUNICIPAL DE VILLA ZUDAÑEZ (TACOPAYA)</v>
      </c>
      <c r="C244" s="4" t="s">
        <v>276</v>
      </c>
    </row>
    <row r="245" spans="1:3">
      <c r="A245" s="3">
        <v>1107</v>
      </c>
      <c r="B245" s="4" t="str">
        <f t="shared" si="3"/>
        <v>GOBIERNO AUTÓNOMO MUNICIPAL DE PRESTO</v>
      </c>
      <c r="C245" s="4" t="s">
        <v>277</v>
      </c>
    </row>
    <row r="246" spans="1:3">
      <c r="A246" s="3">
        <v>1108</v>
      </c>
      <c r="B246" s="4" t="str">
        <f t="shared" si="3"/>
        <v>GOBIERNO AUTÓNOMO MUNICIPAL DE VILLA MOJOCOYA</v>
      </c>
      <c r="C246" s="4" t="s">
        <v>278</v>
      </c>
    </row>
    <row r="247" spans="1:3">
      <c r="A247" s="3">
        <v>1109</v>
      </c>
      <c r="B247" s="4" t="str">
        <f t="shared" si="3"/>
        <v>GOBIERNO AUTÓNOMO MUNICIPAL DE ICLA</v>
      </c>
      <c r="C247" s="4" t="s">
        <v>279</v>
      </c>
    </row>
    <row r="248" spans="1:3">
      <c r="A248" s="3">
        <v>1110</v>
      </c>
      <c r="B248" s="4" t="str">
        <f t="shared" si="3"/>
        <v>GOBIERNO AUTÓNOMO MUNICIPAL DE PADILLA</v>
      </c>
      <c r="C248" s="4" t="s">
        <v>280</v>
      </c>
    </row>
    <row r="249" spans="1:3">
      <c r="A249" s="3">
        <v>1111</v>
      </c>
      <c r="B249" s="4" t="str">
        <f t="shared" si="3"/>
        <v>GOBIERNO AUTÓNOMO MUNICIPAL DE TOMINA</v>
      </c>
      <c r="C249" s="4" t="s">
        <v>281</v>
      </c>
    </row>
    <row r="250" spans="1:3">
      <c r="A250" s="3">
        <v>1112</v>
      </c>
      <c r="B250" s="4" t="str">
        <f t="shared" si="3"/>
        <v>GOBIERNO AUTÓNOMO MUNICIPAL DE SOPACHUY</v>
      </c>
      <c r="C250" s="4" t="s">
        <v>282</v>
      </c>
    </row>
    <row r="251" spans="1:3">
      <c r="A251" s="3">
        <v>1113</v>
      </c>
      <c r="B251" s="4" t="str">
        <f t="shared" si="3"/>
        <v>GOBIERNO AUTÓNOMO MUNICIPAL DE VILLA ALCALÁ</v>
      </c>
      <c r="C251" s="4" t="s">
        <v>283</v>
      </c>
    </row>
    <row r="252" spans="1:3">
      <c r="A252" s="3">
        <v>1114</v>
      </c>
      <c r="B252" s="4" t="str">
        <f t="shared" si="3"/>
        <v>GOBIERNO AUTÓNOMO MUNICIPAL DE EL VILLAR</v>
      </c>
      <c r="C252" s="4" t="s">
        <v>284</v>
      </c>
    </row>
    <row r="253" spans="1:3">
      <c r="A253" s="3">
        <v>1115</v>
      </c>
      <c r="B253" s="4" t="str">
        <f t="shared" si="3"/>
        <v>GOBIERNO AUTÓNOMO MUNICIPAL DE MONTEAGUDO</v>
      </c>
      <c r="C253" s="4" t="s">
        <v>285</v>
      </c>
    </row>
    <row r="254" spans="1:3">
      <c r="A254" s="3">
        <v>1116</v>
      </c>
      <c r="B254" s="4" t="str">
        <f t="shared" si="3"/>
        <v>GOBIERNO AUTÓNOMO MUNICIPAL DE SAN PABLO DE HUACARETA</v>
      </c>
      <c r="C254" s="4" t="s">
        <v>286</v>
      </c>
    </row>
    <row r="255" spans="1:3">
      <c r="A255" s="3">
        <v>1117</v>
      </c>
      <c r="B255" s="4" t="str">
        <f t="shared" si="3"/>
        <v>GOBIERNO AUTÓNOMO MUNICIPAL DE TARABUCO</v>
      </c>
      <c r="C255" s="4" t="s">
        <v>287</v>
      </c>
    </row>
    <row r="256" spans="1:3">
      <c r="A256" s="3">
        <v>1118</v>
      </c>
      <c r="B256" s="4" t="str">
        <f t="shared" si="3"/>
        <v>GOBIERNO AUTÓNOMO MUNICIPAL DE YAMPARÁEZ</v>
      </c>
      <c r="C256" s="4" t="s">
        <v>288</v>
      </c>
    </row>
    <row r="257" spans="1:3">
      <c r="A257" s="3">
        <v>1119</v>
      </c>
      <c r="B257" s="4" t="str">
        <f t="shared" si="3"/>
        <v>GOBIERNO AUTÓNOMO MUNICIPAL DE CAMARGO</v>
      </c>
      <c r="C257" s="4" t="s">
        <v>289</v>
      </c>
    </row>
    <row r="258" spans="1:3">
      <c r="A258" s="3">
        <v>1120</v>
      </c>
      <c r="B258" s="4" t="str">
        <f t="shared" si="3"/>
        <v>GOBIERNO AUTÓNOMO MUNICIPAL DE SAN LUCAS</v>
      </c>
      <c r="C258" s="4" t="s">
        <v>290</v>
      </c>
    </row>
    <row r="259" spans="1:3">
      <c r="A259" s="3">
        <v>1121</v>
      </c>
      <c r="B259" s="4" t="str">
        <f t="shared" si="3"/>
        <v>GOBIERNO AUTÓNOMO MUNICIPAL DE INCAHUASI</v>
      </c>
      <c r="C259" s="4" t="s">
        <v>291</v>
      </c>
    </row>
    <row r="260" spans="1:3">
      <c r="A260" s="3">
        <v>1122</v>
      </c>
      <c r="B260" s="4" t="str">
        <f t="shared" si="3"/>
        <v>GOBIERNO AUTÓNOMO MUNICIPAL DE VILLA SERRANO</v>
      </c>
      <c r="C260" s="4" t="s">
        <v>292</v>
      </c>
    </row>
    <row r="261" spans="1:3">
      <c r="A261" s="3">
        <v>1123</v>
      </c>
      <c r="B261" s="4" t="str">
        <f t="shared" si="3"/>
        <v>GOBIERNO AUTÓNOMO MUNICIPAL DE CAMATAQUI (VILLA ABECIA)</v>
      </c>
      <c r="C261" s="4" t="s">
        <v>293</v>
      </c>
    </row>
    <row r="262" spans="1:3">
      <c r="A262" s="3">
        <v>1124</v>
      </c>
      <c r="B262" s="4" t="str">
        <f t="shared" si="3"/>
        <v>GOBIERNO AUTÓNOMO MUNICIPAL DE CULPINA</v>
      </c>
      <c r="C262" s="4" t="s">
        <v>294</v>
      </c>
    </row>
    <row r="263" spans="1:3">
      <c r="A263" s="3">
        <v>1125</v>
      </c>
      <c r="B263" s="4" t="str">
        <f t="shared" si="3"/>
        <v>GOBIERNO AUTÓNOMO MUNICIPAL DE LAS CARRERAS</v>
      </c>
      <c r="C263" s="4" t="s">
        <v>295</v>
      </c>
    </row>
    <row r="264" spans="1:3">
      <c r="A264" s="3">
        <v>1126</v>
      </c>
      <c r="B264" s="4" t="str">
        <f t="shared" si="3"/>
        <v>GOBIERNO AUTÓNOMO MUNICIPAL DE VILLA VACA GUZMÁN</v>
      </c>
      <c r="C264" s="4" t="s">
        <v>296</v>
      </c>
    </row>
    <row r="265" spans="1:3">
      <c r="A265" s="3">
        <v>1127</v>
      </c>
      <c r="B265" s="4" t="str">
        <f t="shared" si="3"/>
        <v>GOBIERNO AUTÓNOMO MUNICIPAL DE VILLA DE HUACAYA</v>
      </c>
      <c r="C265" s="4" t="s">
        <v>297</v>
      </c>
    </row>
    <row r="266" spans="1:3">
      <c r="A266" s="3">
        <v>1128</v>
      </c>
      <c r="B266" s="4" t="str">
        <f t="shared" si="3"/>
        <v>GOBIERNO AUTÓNOMO MUNICIPAL DE MACHARETI</v>
      </c>
      <c r="C266" s="4" t="s">
        <v>298</v>
      </c>
    </row>
    <row r="267" spans="1:3">
      <c r="A267" s="3">
        <v>1129</v>
      </c>
      <c r="B267" s="4" t="str">
        <f t="shared" si="3"/>
        <v>GOBIERNO AUTÓNOMO MUNICIPAL DE VILLA CHARCAS</v>
      </c>
      <c r="C267" s="4" t="s">
        <v>299</v>
      </c>
    </row>
    <row r="268" spans="1:3">
      <c r="A268" s="3">
        <v>1201</v>
      </c>
      <c r="B268" s="4" t="str">
        <f t="shared" ref="B268:B331" si="4">UPPER(C268)</f>
        <v>GOBIERNO AUTÓNOMO MUNICIPAL DE LA PAZ</v>
      </c>
      <c r="C268" s="4" t="s">
        <v>300</v>
      </c>
    </row>
    <row r="269" spans="1:3">
      <c r="A269" s="3">
        <v>1202</v>
      </c>
      <c r="B269" s="4" t="str">
        <f t="shared" si="4"/>
        <v>GOBIERNO AUTÓNOMO MUNICIPAL DE PALCA</v>
      </c>
      <c r="C269" s="4" t="s">
        <v>301</v>
      </c>
    </row>
    <row r="270" spans="1:3">
      <c r="A270" s="3">
        <v>1203</v>
      </c>
      <c r="B270" s="4" t="str">
        <f t="shared" si="4"/>
        <v>GOBIERNO AUTÓNOMO MUNICIPAL DE MECAPACA</v>
      </c>
      <c r="C270" s="4" t="s">
        <v>302</v>
      </c>
    </row>
    <row r="271" spans="1:3">
      <c r="A271" s="3">
        <v>1204</v>
      </c>
      <c r="B271" s="4" t="str">
        <f t="shared" si="4"/>
        <v>GOBIERNO AUTÓNOMO MUNICIPAL DE ACHOCALLA</v>
      </c>
      <c r="C271" s="4" t="s">
        <v>303</v>
      </c>
    </row>
    <row r="272" spans="1:3">
      <c r="A272" s="3">
        <v>1205</v>
      </c>
      <c r="B272" s="4" t="str">
        <f t="shared" si="4"/>
        <v>GOBIERNO AUTÓNOMO MUNICIPAL DE EL ALTO DE LA PAZ</v>
      </c>
      <c r="C272" s="4" t="s">
        <v>304</v>
      </c>
    </row>
    <row r="273" spans="1:3">
      <c r="A273" s="3">
        <v>1206</v>
      </c>
      <c r="B273" s="4" t="str">
        <f t="shared" si="4"/>
        <v>GOBIERNO AUTÓNOMO MUNICIPAL DE VIACHA</v>
      </c>
      <c r="C273" s="4" t="s">
        <v>305</v>
      </c>
    </row>
    <row r="274" spans="1:3">
      <c r="A274" s="3">
        <v>1207</v>
      </c>
      <c r="B274" s="4" t="str">
        <f t="shared" si="4"/>
        <v>GOBIERNO AUTÓNOMO MUNICIPAL DE GUAQUI</v>
      </c>
      <c r="C274" s="4" t="s">
        <v>306</v>
      </c>
    </row>
    <row r="275" spans="1:3">
      <c r="A275" s="3">
        <v>1208</v>
      </c>
      <c r="B275" s="4" t="str">
        <f t="shared" si="4"/>
        <v>GOBIERNO AUTÓNOMO MUNICIPAL DE TIAHUANACU</v>
      </c>
      <c r="C275" s="4" t="s">
        <v>307</v>
      </c>
    </row>
    <row r="276" spans="1:3">
      <c r="A276" s="3">
        <v>1209</v>
      </c>
      <c r="B276" s="4" t="str">
        <f t="shared" si="4"/>
        <v>GOBIERNO AUTÓNOMO MUNICIPAL DE DESAGUADERO</v>
      </c>
      <c r="C276" s="4" t="s">
        <v>308</v>
      </c>
    </row>
    <row r="277" spans="1:3">
      <c r="A277" s="3">
        <v>1210</v>
      </c>
      <c r="B277" s="4" t="str">
        <f t="shared" si="4"/>
        <v>GOBIERNO AUTÓNOMO MUNICIPAL DE CARANAVI</v>
      </c>
      <c r="C277" s="4" t="s">
        <v>309</v>
      </c>
    </row>
    <row r="278" spans="1:3">
      <c r="A278" s="3">
        <v>1211</v>
      </c>
      <c r="B278" s="4" t="str">
        <f t="shared" si="4"/>
        <v>GOBIERNO AUTÓNOMO MUNICIPAL DE SICA SICA (VILLA AROMA)</v>
      </c>
      <c r="C278" s="4" t="s">
        <v>310</v>
      </c>
    </row>
    <row r="279" spans="1:3">
      <c r="A279" s="3">
        <v>1212</v>
      </c>
      <c r="B279" s="4" t="str">
        <f t="shared" si="4"/>
        <v>GOBIERNO AUTÓNOMO MUNICIPAL DE UMALA</v>
      </c>
      <c r="C279" s="4" t="s">
        <v>311</v>
      </c>
    </row>
    <row r="280" spans="1:3">
      <c r="A280" s="3">
        <v>1213</v>
      </c>
      <c r="B280" s="4" t="str">
        <f t="shared" si="4"/>
        <v>GOBIERNO AUTÓNOMO MUNICIPAL DE AYO AYO</v>
      </c>
      <c r="C280" s="4" t="s">
        <v>312</v>
      </c>
    </row>
    <row r="281" spans="1:3">
      <c r="A281" s="3">
        <v>1214</v>
      </c>
      <c r="B281" s="4" t="str">
        <f t="shared" si="4"/>
        <v>GOBIERNO AUTÓNOMO MUNICIPAL DE CALAMARCA</v>
      </c>
      <c r="C281" s="4" t="s">
        <v>313</v>
      </c>
    </row>
    <row r="282" spans="1:3">
      <c r="A282" s="3">
        <v>1215</v>
      </c>
      <c r="B282" s="4" t="str">
        <f t="shared" si="4"/>
        <v>GOBIERNO AUTÓNOMO MUNICIPAL DE PATACAMAYA</v>
      </c>
      <c r="C282" s="4" t="s">
        <v>314</v>
      </c>
    </row>
    <row r="283" spans="1:3">
      <c r="A283" s="3">
        <v>1216</v>
      </c>
      <c r="B283" s="4" t="str">
        <f t="shared" si="4"/>
        <v>GOBIERNO AUTÓNOMO MUNICIPAL DE COLQUENCHA</v>
      </c>
      <c r="C283" s="4" t="s">
        <v>315</v>
      </c>
    </row>
    <row r="284" spans="1:3">
      <c r="A284" s="3">
        <v>1217</v>
      </c>
      <c r="B284" s="4" t="str">
        <f t="shared" si="4"/>
        <v>GOBIERNO AUTÓNOMO MUNICIPAL DE COLLANA</v>
      </c>
      <c r="C284" s="4" t="s">
        <v>316</v>
      </c>
    </row>
    <row r="285" spans="1:3">
      <c r="A285" s="3">
        <v>1218</v>
      </c>
      <c r="B285" s="4" t="str">
        <f t="shared" si="4"/>
        <v>GOBIERNO AUTÓNOMO MUNICIPAL DE INQUISIVI</v>
      </c>
      <c r="C285" s="4" t="s">
        <v>317</v>
      </c>
    </row>
    <row r="286" spans="1:3">
      <c r="A286" s="3">
        <v>1219</v>
      </c>
      <c r="B286" s="4" t="str">
        <f t="shared" si="4"/>
        <v>GOBIERNO AUTÓNOMO MUNICIPAL DE QUIME</v>
      </c>
      <c r="C286" s="4" t="s">
        <v>318</v>
      </c>
    </row>
    <row r="287" spans="1:3">
      <c r="A287" s="3">
        <v>1220</v>
      </c>
      <c r="B287" s="4" t="str">
        <f t="shared" si="4"/>
        <v>GOBIERNO AUTÓNOMO MUNICIPAL DE CAJUATA</v>
      </c>
      <c r="C287" s="4" t="s">
        <v>319</v>
      </c>
    </row>
    <row r="288" spans="1:3">
      <c r="A288" s="3">
        <v>1221</v>
      </c>
      <c r="B288" s="4" t="str">
        <f t="shared" si="4"/>
        <v>GOBIERNO AUTÓNOMO MUNICIPAL DE COLQUIRI</v>
      </c>
      <c r="C288" s="4" t="s">
        <v>320</v>
      </c>
    </row>
    <row r="289" spans="1:3">
      <c r="A289" s="3">
        <v>1222</v>
      </c>
      <c r="B289" s="4" t="str">
        <f t="shared" si="4"/>
        <v>GOBIERNO AUTÓNOMO MUNICIPAL DE ICHOCA</v>
      </c>
      <c r="C289" s="4" t="s">
        <v>321</v>
      </c>
    </row>
    <row r="290" spans="1:3">
      <c r="A290" s="3">
        <v>1223</v>
      </c>
      <c r="B290" s="4" t="str">
        <f t="shared" si="4"/>
        <v>GOBIERNO AUTÓNOMO MUNICIPAL DE VILLA LIBERTAD LICOMA</v>
      </c>
      <c r="C290" s="4" t="s">
        <v>322</v>
      </c>
    </row>
    <row r="291" spans="1:3">
      <c r="A291" s="3">
        <v>1224</v>
      </c>
      <c r="B291" s="4" t="str">
        <f t="shared" si="4"/>
        <v>GOBIERNO AUTÓNOMO MUNICIPAL DE ACHACACHI</v>
      </c>
      <c r="C291" s="4" t="s">
        <v>323</v>
      </c>
    </row>
    <row r="292" spans="1:3">
      <c r="A292" s="3">
        <v>1225</v>
      </c>
      <c r="B292" s="4" t="str">
        <f t="shared" si="4"/>
        <v>GOBIERNO AUTÓNOMO MUNICIPAL DE ANCORAIMES</v>
      </c>
      <c r="C292" s="4" t="s">
        <v>324</v>
      </c>
    </row>
    <row r="293" spans="1:3">
      <c r="A293" s="3">
        <v>1226</v>
      </c>
      <c r="B293" s="4" t="str">
        <f t="shared" si="4"/>
        <v>GOBIERNO AUTÓNOMO MUNICIPAL DE SORATA</v>
      </c>
      <c r="C293" s="4" t="s">
        <v>325</v>
      </c>
    </row>
    <row r="294" spans="1:3">
      <c r="A294" s="3">
        <v>1227</v>
      </c>
      <c r="B294" s="4" t="str">
        <f t="shared" si="4"/>
        <v>GOBIERNO AUTÓNOMO MUNICIPAL DE GUANAY</v>
      </c>
      <c r="C294" s="4" t="s">
        <v>326</v>
      </c>
    </row>
    <row r="295" spans="1:3">
      <c r="A295" s="3">
        <v>1228</v>
      </c>
      <c r="B295" s="4" t="str">
        <f t="shared" si="4"/>
        <v>GOBIERNO AUTÓNOMO MUNICIPAL DE TACACOMA</v>
      </c>
      <c r="C295" s="4" t="s">
        <v>327</v>
      </c>
    </row>
    <row r="296" spans="1:3">
      <c r="A296" s="3">
        <v>1229</v>
      </c>
      <c r="B296" s="4" t="str">
        <f t="shared" si="4"/>
        <v>GOBIERNO AUTÓNOMO MUNICIPAL DE TIPUANI</v>
      </c>
      <c r="C296" s="4" t="s">
        <v>328</v>
      </c>
    </row>
    <row r="297" spans="1:3">
      <c r="A297" s="3">
        <v>1230</v>
      </c>
      <c r="B297" s="4" t="str">
        <f t="shared" si="4"/>
        <v>GOBIERNO AUTÓNOMO MUNICIPAL DE QUIABAYA</v>
      </c>
      <c r="C297" s="4" t="s">
        <v>329</v>
      </c>
    </row>
    <row r="298" spans="1:3">
      <c r="A298" s="3">
        <v>1231</v>
      </c>
      <c r="B298" s="4" t="str">
        <f t="shared" si="4"/>
        <v>GOBIERNO AUTÓNOMO MUNICIPAL DE COMBAYA</v>
      </c>
      <c r="C298" s="4" t="s">
        <v>330</v>
      </c>
    </row>
    <row r="299" spans="1:3">
      <c r="A299" s="3">
        <v>1232</v>
      </c>
      <c r="B299" s="4" t="str">
        <f t="shared" si="4"/>
        <v>GOBIERNO AUTÓNOMO MUNICIPAL DE COPACABANA</v>
      </c>
      <c r="C299" s="4" t="s">
        <v>331</v>
      </c>
    </row>
    <row r="300" spans="1:3">
      <c r="A300" s="3">
        <v>1233</v>
      </c>
      <c r="B300" s="4" t="str">
        <f t="shared" si="4"/>
        <v>GOBIERNO AUTÓNOMO MUNICIPAL DE SAN PEDRO DE TIQUINA</v>
      </c>
      <c r="C300" s="4" t="s">
        <v>332</v>
      </c>
    </row>
    <row r="301" spans="1:3">
      <c r="A301" s="3">
        <v>1234</v>
      </c>
      <c r="B301" s="4" t="str">
        <f t="shared" si="4"/>
        <v>GOBIERNO AUTÓNOMO MUNICIPAL DE TITO YUPANQUI</v>
      </c>
      <c r="C301" s="4" t="s">
        <v>333</v>
      </c>
    </row>
    <row r="302" spans="1:3">
      <c r="A302" s="3">
        <v>1235</v>
      </c>
      <c r="B302" s="4" t="str">
        <f t="shared" si="4"/>
        <v>GOBIERNO AUTÓNOMO MUNICIPAL DE CHUMA</v>
      </c>
      <c r="C302" s="4" t="s">
        <v>334</v>
      </c>
    </row>
    <row r="303" spans="1:3">
      <c r="A303" s="3">
        <v>1236</v>
      </c>
      <c r="B303" s="4" t="str">
        <f t="shared" si="4"/>
        <v>GOBIERNO AUTÓNOMO MUNICIPAL DE AYATA</v>
      </c>
      <c r="C303" s="4" t="s">
        <v>335</v>
      </c>
    </row>
    <row r="304" spans="1:3">
      <c r="A304" s="3">
        <v>1237</v>
      </c>
      <c r="B304" s="4" t="str">
        <f t="shared" si="4"/>
        <v>GOBIERNO AUTÓNOMO MUNICIPAL DE AUCAPATA</v>
      </c>
      <c r="C304" s="4" t="s">
        <v>336</v>
      </c>
    </row>
    <row r="305" spans="1:3">
      <c r="A305" s="3">
        <v>1238</v>
      </c>
      <c r="B305" s="4" t="str">
        <f t="shared" si="4"/>
        <v>GOBIERNO AUTÓNOMO MUNICIPAL DE COROCORO</v>
      </c>
      <c r="C305" s="4" t="s">
        <v>337</v>
      </c>
    </row>
    <row r="306" spans="1:3">
      <c r="A306" s="3">
        <v>1239</v>
      </c>
      <c r="B306" s="4" t="str">
        <f t="shared" si="4"/>
        <v>GOBIERNO AUTÓNOMO MUNICIPAL DE CAQUIAVIRI</v>
      </c>
      <c r="C306" s="4" t="s">
        <v>338</v>
      </c>
    </row>
    <row r="307" spans="1:3">
      <c r="A307" s="3">
        <v>1240</v>
      </c>
      <c r="B307" s="4" t="str">
        <f t="shared" si="4"/>
        <v>GOBIERNO AUTÓNOMO MUNICIPAL DE CALACOTO</v>
      </c>
      <c r="C307" s="4" t="s">
        <v>339</v>
      </c>
    </row>
    <row r="308" spans="1:3">
      <c r="A308" s="3">
        <v>1241</v>
      </c>
      <c r="B308" s="4" t="str">
        <f t="shared" si="4"/>
        <v>GOBIERNO AUTÓNOMO MUNICIPAL DE COMANCHE</v>
      </c>
      <c r="C308" s="4" t="s">
        <v>340</v>
      </c>
    </row>
    <row r="309" spans="1:3">
      <c r="A309" s="3">
        <v>1242</v>
      </c>
      <c r="B309" s="4" t="str">
        <f t="shared" si="4"/>
        <v>GOBIERNO AUTÓNOMO MUNICIPAL DE CHARAÑA</v>
      </c>
      <c r="C309" s="4" t="s">
        <v>341</v>
      </c>
    </row>
    <row r="310" spans="1:3">
      <c r="A310" s="3">
        <v>1243</v>
      </c>
      <c r="B310" s="4" t="str">
        <f t="shared" si="4"/>
        <v>GOBIERNO AUTÓNOMO MUNICIPAL DE WALDO BALLIVIÁN</v>
      </c>
      <c r="C310" s="4" t="s">
        <v>342</v>
      </c>
    </row>
    <row r="311" spans="1:3">
      <c r="A311" s="3">
        <v>1244</v>
      </c>
      <c r="B311" s="4" t="str">
        <f t="shared" si="4"/>
        <v>GOBIERNO AUTÓNOMO MUNICIPAL DE NAZACARA DE PACAJES</v>
      </c>
      <c r="C311" s="4" t="s">
        <v>343</v>
      </c>
    </row>
    <row r="312" spans="1:3">
      <c r="A312" s="3">
        <v>1245</v>
      </c>
      <c r="B312" s="4" t="str">
        <f t="shared" si="4"/>
        <v>GOBIERNO AUTÓNOMO MUNICIPAL DE SANTIAGO DE CALLAPA</v>
      </c>
      <c r="C312" s="4" t="s">
        <v>344</v>
      </c>
    </row>
    <row r="313" spans="1:3">
      <c r="A313" s="3">
        <v>1246</v>
      </c>
      <c r="B313" s="4" t="str">
        <f t="shared" si="4"/>
        <v>GOBIERNO AUTÓNOMO MUNICIPAL DE PUERTO ACOSTA</v>
      </c>
      <c r="C313" s="4" t="s">
        <v>345</v>
      </c>
    </row>
    <row r="314" spans="1:3">
      <c r="A314" s="3">
        <v>1247</v>
      </c>
      <c r="B314" s="4" t="str">
        <f t="shared" si="4"/>
        <v>GOBIERNO AUTÓNOMO MUNICIPAL DE MOCOMOCO</v>
      </c>
      <c r="C314" s="4" t="s">
        <v>346</v>
      </c>
    </row>
    <row r="315" spans="1:3">
      <c r="A315" s="3">
        <v>1248</v>
      </c>
      <c r="B315" s="4" t="str">
        <f t="shared" si="4"/>
        <v>GOBIERNO AUTÓNOMO MUNICIPAL DE CARABUCO</v>
      </c>
      <c r="C315" s="4" t="s">
        <v>347</v>
      </c>
    </row>
    <row r="316" spans="1:3">
      <c r="A316" s="3">
        <v>1249</v>
      </c>
      <c r="B316" s="4" t="str">
        <f t="shared" si="4"/>
        <v>GOBIERNO AUTÓNOMO MUNICIPAL DE APOLO</v>
      </c>
      <c r="C316" s="4" t="s">
        <v>348</v>
      </c>
    </row>
    <row r="317" spans="1:3">
      <c r="A317" s="3">
        <v>1250</v>
      </c>
      <c r="B317" s="4" t="str">
        <f t="shared" si="4"/>
        <v>GOBIERNO AUTÓNOMO MUNICIPAL DE PELECHUCO</v>
      </c>
      <c r="C317" s="4" t="s">
        <v>349</v>
      </c>
    </row>
    <row r="318" spans="1:3">
      <c r="A318" s="3">
        <v>1251</v>
      </c>
      <c r="B318" s="4" t="str">
        <f t="shared" si="4"/>
        <v>GOBIERNO AUTÓNOMO MUNICIPAL DE LURIBAY</v>
      </c>
      <c r="C318" s="4" t="s">
        <v>350</v>
      </c>
    </row>
    <row r="319" spans="1:3">
      <c r="A319" s="3">
        <v>1252</v>
      </c>
      <c r="B319" s="4" t="str">
        <f t="shared" si="4"/>
        <v>GOBIERNO AUTÓNOMO MUNICIPAL DE SAPAHAQUI</v>
      </c>
      <c r="C319" s="4" t="s">
        <v>351</v>
      </c>
    </row>
    <row r="320" spans="1:3">
      <c r="A320" s="3">
        <v>1253</v>
      </c>
      <c r="B320" s="4" t="str">
        <f t="shared" si="4"/>
        <v>GOBIERNO AUTÓNOMO MUNICIPAL DE YACO</v>
      </c>
      <c r="C320" s="4" t="s">
        <v>352</v>
      </c>
    </row>
    <row r="321" spans="1:3">
      <c r="A321" s="3">
        <v>1254</v>
      </c>
      <c r="B321" s="4" t="str">
        <f t="shared" si="4"/>
        <v>GOBIERNO AUTÓNOMO MUNICIPAL DE MALLA</v>
      </c>
      <c r="C321" s="4" t="s">
        <v>353</v>
      </c>
    </row>
    <row r="322" spans="1:3">
      <c r="A322" s="3">
        <v>1255</v>
      </c>
      <c r="B322" s="4" t="str">
        <f t="shared" si="4"/>
        <v>GOBIERNO AUTÓNOMO MUNICIPAL DE CAIROMA</v>
      </c>
      <c r="C322" s="4" t="s">
        <v>354</v>
      </c>
    </row>
    <row r="323" spans="1:3">
      <c r="A323" s="3">
        <v>1256</v>
      </c>
      <c r="B323" s="4" t="str">
        <f t="shared" si="4"/>
        <v>GOBIERNO AUTÓNOMO MUNICIPAL DE CHULUMANI (VILLA DE LA LIBERTAD)</v>
      </c>
      <c r="C323" s="4" t="s">
        <v>355</v>
      </c>
    </row>
    <row r="324" spans="1:3">
      <c r="A324" s="3">
        <v>1257</v>
      </c>
      <c r="B324" s="4" t="str">
        <f t="shared" si="4"/>
        <v>GOBIERNO AUTÓNOMO MUNICIPAL DE IRUPANA (VILLA DE LANZA)</v>
      </c>
      <c r="C324" s="4" t="s">
        <v>356</v>
      </c>
    </row>
    <row r="325" spans="1:3">
      <c r="A325" s="3">
        <v>1258</v>
      </c>
      <c r="B325" s="4" t="str">
        <f t="shared" si="4"/>
        <v>GOBIERNO AUTÓNOMO MUNICIPAL DE YANACACHI</v>
      </c>
      <c r="C325" s="4" t="s">
        <v>357</v>
      </c>
    </row>
    <row r="326" spans="1:3">
      <c r="A326" s="3">
        <v>1259</v>
      </c>
      <c r="B326" s="4" t="str">
        <f t="shared" si="4"/>
        <v>GOBIERNO AUTÓNOMO MUNICIPAL DE PALOS BLANCOS</v>
      </c>
      <c r="C326" s="4" t="s">
        <v>358</v>
      </c>
    </row>
    <row r="327" spans="1:3">
      <c r="A327" s="3">
        <v>1260</v>
      </c>
      <c r="B327" s="4" t="str">
        <f t="shared" si="4"/>
        <v>GOBIERNO AUTÓNOMO MUNICIPAL DE LA ASUNTA</v>
      </c>
      <c r="C327" s="4" t="s">
        <v>359</v>
      </c>
    </row>
    <row r="328" spans="1:3">
      <c r="A328" s="3">
        <v>1261</v>
      </c>
      <c r="B328" s="4" t="str">
        <f t="shared" si="4"/>
        <v>GOBIERNO AUTÓNOMO MUNICIPAL DE PUCARANI</v>
      </c>
      <c r="C328" s="4" t="s">
        <v>360</v>
      </c>
    </row>
    <row r="329" spans="1:3">
      <c r="A329" s="3">
        <v>1262</v>
      </c>
      <c r="B329" s="4" t="str">
        <f t="shared" si="4"/>
        <v>GOBIERNO AUTÓNOMO MUNICIPAL DE LAJA</v>
      </c>
      <c r="C329" s="4" t="s">
        <v>361</v>
      </c>
    </row>
    <row r="330" spans="1:3">
      <c r="A330" s="3">
        <v>1263</v>
      </c>
      <c r="B330" s="4" t="str">
        <f t="shared" si="4"/>
        <v>GOBIERNO AUTÓNOMO MUNICIPAL DE BATALLAS</v>
      </c>
      <c r="C330" s="4" t="s">
        <v>362</v>
      </c>
    </row>
    <row r="331" spans="1:3">
      <c r="A331" s="3">
        <v>1264</v>
      </c>
      <c r="B331" s="4" t="str">
        <f t="shared" si="4"/>
        <v>GOBIERNO AUTÓNOMO MUNICIPAL DE PUERTO PÉREZ</v>
      </c>
      <c r="C331" s="4" t="s">
        <v>363</v>
      </c>
    </row>
    <row r="332" spans="1:3">
      <c r="A332" s="3">
        <v>1265</v>
      </c>
      <c r="B332" s="4" t="str">
        <f t="shared" ref="B332:B395" si="5">UPPER(C332)</f>
        <v>GOBIERNO AUTÓNOMO MUNICIPAL DE COROICO</v>
      </c>
      <c r="C332" s="4" t="s">
        <v>364</v>
      </c>
    </row>
    <row r="333" spans="1:3">
      <c r="A333" s="3">
        <v>1266</v>
      </c>
      <c r="B333" s="4" t="str">
        <f t="shared" si="5"/>
        <v>GOBIERNO AUTÓNOMO MUNICIPAL DE CORIPATA</v>
      </c>
      <c r="C333" s="4" t="s">
        <v>365</v>
      </c>
    </row>
    <row r="334" spans="1:3">
      <c r="A334" s="3">
        <v>1267</v>
      </c>
      <c r="B334" s="4" t="str">
        <f t="shared" si="5"/>
        <v>GOBIERNO AUTÓNOMO MUNICIPAL DE IXIAMAS</v>
      </c>
      <c r="C334" s="4" t="s">
        <v>366</v>
      </c>
    </row>
    <row r="335" spans="1:3">
      <c r="A335" s="3">
        <v>1268</v>
      </c>
      <c r="B335" s="4" t="str">
        <f t="shared" si="5"/>
        <v>GOBIERNO AUTÓNOMO MUNICIPAL DE SAN BUENAVENTURA</v>
      </c>
      <c r="C335" s="4" t="s">
        <v>367</v>
      </c>
    </row>
    <row r="336" spans="1:3">
      <c r="A336" s="3">
        <v>1269</v>
      </c>
      <c r="B336" s="4" t="str">
        <f t="shared" si="5"/>
        <v>GOBIERNO AUTÓNOMO MUNICIPAL DE GENERAL JUAN JOSÉ PÉREZ (CHARAZANI)</v>
      </c>
      <c r="C336" s="4" t="s">
        <v>368</v>
      </c>
    </row>
    <row r="337" spans="1:3">
      <c r="A337" s="3">
        <v>1270</v>
      </c>
      <c r="B337" s="4" t="str">
        <f t="shared" si="5"/>
        <v>GOBIERNO AUTÓNOMO MUNICIPAL DE CURVA</v>
      </c>
      <c r="C337" s="4" t="s">
        <v>369</v>
      </c>
    </row>
    <row r="338" spans="1:3">
      <c r="A338" s="3">
        <v>1271</v>
      </c>
      <c r="B338" s="4" t="str">
        <f t="shared" si="5"/>
        <v>GOBIERNO AUTÓNOMO MUNICIPAL DE SAN PEDRO DE CURAHUARA</v>
      </c>
      <c r="C338" s="4" t="s">
        <v>370</v>
      </c>
    </row>
    <row r="339" spans="1:3">
      <c r="A339" s="3">
        <v>1272</v>
      </c>
      <c r="B339" s="4" t="str">
        <f t="shared" si="5"/>
        <v>GOBIERNO AUTÓNOMO MUNICIPAL DE PAPEL PAMPA</v>
      </c>
      <c r="C339" s="4" t="s">
        <v>371</v>
      </c>
    </row>
    <row r="340" spans="1:3">
      <c r="A340" s="3">
        <v>1273</v>
      </c>
      <c r="B340" s="4" t="str">
        <f t="shared" si="5"/>
        <v>GOBIERNO AUTÓNOMO MUNICIPAL DE CHACARILLA</v>
      </c>
      <c r="C340" s="4" t="s">
        <v>372</v>
      </c>
    </row>
    <row r="341" spans="1:3">
      <c r="A341" s="3">
        <v>1274</v>
      </c>
      <c r="B341" s="4" t="str">
        <f t="shared" si="5"/>
        <v>GOBIERNO AUTÓNOMO MUNICIPAL DE SANTIAGO DE MACHACA</v>
      </c>
      <c r="C341" s="4" t="s">
        <v>373</v>
      </c>
    </row>
    <row r="342" spans="1:3">
      <c r="A342" s="3">
        <v>1275</v>
      </c>
      <c r="B342" s="4" t="str">
        <f t="shared" si="5"/>
        <v>GOBIERNO AUTÓNOMO MUNICIPAL DE CATACORA</v>
      </c>
      <c r="C342" s="4" t="s">
        <v>374</v>
      </c>
    </row>
    <row r="343" spans="1:3">
      <c r="A343" s="3">
        <v>1276</v>
      </c>
      <c r="B343" s="4" t="str">
        <f t="shared" si="5"/>
        <v>GOBIERNO AUTÓNOMO MUNICIPAL DE MAPIRI</v>
      </c>
      <c r="C343" s="4" t="s">
        <v>375</v>
      </c>
    </row>
    <row r="344" spans="1:3">
      <c r="A344" s="3">
        <v>1277</v>
      </c>
      <c r="B344" s="4" t="str">
        <f t="shared" si="5"/>
        <v>GOBIERNO AUTÓNOMO MUNICIPAL DE TEOPONTE</v>
      </c>
      <c r="C344" s="4" t="s">
        <v>376</v>
      </c>
    </row>
    <row r="345" spans="1:3">
      <c r="A345" s="3">
        <v>1278</v>
      </c>
      <c r="B345" s="4" t="str">
        <f t="shared" si="5"/>
        <v>GOBIERNO AUTÓNOMO MUNICIPAL DE SAN ANDRÉS DE MACHACA</v>
      </c>
      <c r="C345" s="4" t="s">
        <v>377</v>
      </c>
    </row>
    <row r="346" spans="1:3">
      <c r="A346" s="3">
        <v>1279</v>
      </c>
      <c r="B346" s="4" t="str">
        <f t="shared" si="5"/>
        <v>GOBIERNO AUTÓNOMO MUNICIPAL DE JESÚS DE MACHACA</v>
      </c>
      <c r="C346" s="4" t="s">
        <v>378</v>
      </c>
    </row>
    <row r="347" spans="1:3">
      <c r="A347" s="3">
        <v>1280</v>
      </c>
      <c r="B347" s="4" t="str">
        <f t="shared" si="5"/>
        <v>GOBIERNO AUTÓNOMO MUNICIPAL DE TARACO</v>
      </c>
      <c r="C347" s="4" t="s">
        <v>379</v>
      </c>
    </row>
    <row r="348" spans="1:3">
      <c r="A348" s="3">
        <v>1281</v>
      </c>
      <c r="B348" s="4" t="str">
        <f t="shared" si="5"/>
        <v>GOBIERNO AUTÓNOMO MUNICIPAL DE HUARINA</v>
      </c>
      <c r="C348" s="4" t="s">
        <v>380</v>
      </c>
    </row>
    <row r="349" spans="1:3">
      <c r="A349" s="3">
        <v>1282</v>
      </c>
      <c r="B349" s="4" t="str">
        <f t="shared" si="5"/>
        <v>GOBIERNO AUTÓNOMO MUNICIPAL DE SANTIAGO DE HUATA</v>
      </c>
      <c r="C349" s="4" t="s">
        <v>381</v>
      </c>
    </row>
    <row r="350" spans="1:3">
      <c r="A350" s="3">
        <v>1283</v>
      </c>
      <c r="B350" s="4" t="str">
        <f t="shared" si="5"/>
        <v>GOBIERNO AUTÓNOMO MUNICIPAL DE ESCOMA</v>
      </c>
      <c r="C350" s="4" t="s">
        <v>382</v>
      </c>
    </row>
    <row r="351" spans="1:3">
      <c r="A351" s="3">
        <v>1284</v>
      </c>
      <c r="B351" s="4" t="str">
        <f t="shared" si="5"/>
        <v>GOBIERNO AUTÓNOMO MUNICIPAL DE HUMANATA</v>
      </c>
      <c r="C351" s="4" t="s">
        <v>383</v>
      </c>
    </row>
    <row r="352" spans="1:3">
      <c r="A352" s="3">
        <v>1285</v>
      </c>
      <c r="B352" s="4" t="str">
        <f t="shared" si="5"/>
        <v>GOBIERNO AUTÓNOMO MUNICIPAL DE ALTO BENI</v>
      </c>
      <c r="C352" s="4" t="s">
        <v>384</v>
      </c>
    </row>
    <row r="353" spans="1:3">
      <c r="A353" s="3">
        <v>1286</v>
      </c>
      <c r="B353" s="4" t="str">
        <f t="shared" si="5"/>
        <v>GOBIERNO AUTÓNOMO MUNICIPAL DE HUATAJATA</v>
      </c>
      <c r="C353" s="4" t="s">
        <v>385</v>
      </c>
    </row>
    <row r="354" spans="1:3">
      <c r="A354" s="3">
        <v>1287</v>
      </c>
      <c r="B354" s="4" t="str">
        <f t="shared" si="5"/>
        <v>GOBIERNO AUTÓNOMO MUNICIPAL DE CHUA COCANI</v>
      </c>
      <c r="C354" s="4" t="s">
        <v>386</v>
      </c>
    </row>
    <row r="355" spans="1:3">
      <c r="A355" s="3">
        <v>1301</v>
      </c>
      <c r="B355" s="4" t="str">
        <f t="shared" si="5"/>
        <v>GOBIERNO AUTÓNOMO MUNICIPAL DE COCHABAMBA</v>
      </c>
      <c r="C355" s="4" t="s">
        <v>387</v>
      </c>
    </row>
    <row r="356" spans="1:3">
      <c r="A356" s="3">
        <v>1302</v>
      </c>
      <c r="B356" s="4" t="str">
        <f t="shared" si="5"/>
        <v>GOBIERNO AUTÓNOMO MUNICIPAL DE QUILLACOLLO</v>
      </c>
      <c r="C356" s="4" t="s">
        <v>388</v>
      </c>
    </row>
    <row r="357" spans="1:3">
      <c r="A357" s="3">
        <v>1303</v>
      </c>
      <c r="B357" s="4" t="str">
        <f t="shared" si="5"/>
        <v>GOBIERNO AUTÓNOMO MUNICIPAL DE SIPE SIPE</v>
      </c>
      <c r="C357" s="4" t="s">
        <v>389</v>
      </c>
    </row>
    <row r="358" spans="1:3">
      <c r="A358" s="3">
        <v>1304</v>
      </c>
      <c r="B358" s="4" t="str">
        <f t="shared" si="5"/>
        <v>GOBIERNO AUTÓNOMO MUNICIPAL DE TIQUIPAYA</v>
      </c>
      <c r="C358" s="4" t="s">
        <v>390</v>
      </c>
    </row>
    <row r="359" spans="1:3">
      <c r="A359" s="3">
        <v>1305</v>
      </c>
      <c r="B359" s="4" t="str">
        <f t="shared" si="5"/>
        <v>GOBIERNO AUTÓNOMO MUNICIPAL DE VINTO</v>
      </c>
      <c r="C359" s="4" t="s">
        <v>391</v>
      </c>
    </row>
    <row r="360" spans="1:3">
      <c r="A360" s="3">
        <v>1306</v>
      </c>
      <c r="B360" s="4" t="str">
        <f t="shared" si="5"/>
        <v>GOBIERNO AUTÓNOMO MUNICIPAL DE COLCAPIRHUA</v>
      </c>
      <c r="C360" s="4" t="s">
        <v>392</v>
      </c>
    </row>
    <row r="361" spans="1:3">
      <c r="A361" s="3">
        <v>1307</v>
      </c>
      <c r="B361" s="4" t="str">
        <f t="shared" si="5"/>
        <v>GOBIERNO AUTÓNOMO MUNICIPAL DE AIQUILE</v>
      </c>
      <c r="C361" s="4" t="s">
        <v>393</v>
      </c>
    </row>
    <row r="362" spans="1:3">
      <c r="A362" s="3">
        <v>1308</v>
      </c>
      <c r="B362" s="4" t="str">
        <f t="shared" si="5"/>
        <v>GOBIERNO AUTÓNOMO MUNICIPAL DE PASORAPA</v>
      </c>
      <c r="C362" s="4" t="s">
        <v>394</v>
      </c>
    </row>
    <row r="363" spans="1:3">
      <c r="A363" s="3">
        <v>1309</v>
      </c>
      <c r="B363" s="4" t="str">
        <f t="shared" si="5"/>
        <v>GOBIERNO AUTÓNOMO MUNICIPAL DE OMEREQUE</v>
      </c>
      <c r="C363" s="4" t="s">
        <v>395</v>
      </c>
    </row>
    <row r="364" spans="1:3">
      <c r="A364" s="3">
        <v>1310</v>
      </c>
      <c r="B364" s="4" t="str">
        <f t="shared" si="5"/>
        <v>GOBIERNO AUTÓNOMO MUNICIPAL DE INDEPENDENCIA</v>
      </c>
      <c r="C364" s="4" t="s">
        <v>396</v>
      </c>
    </row>
    <row r="365" spans="1:3">
      <c r="A365" s="3">
        <v>1311</v>
      </c>
      <c r="B365" s="4" t="str">
        <f t="shared" si="5"/>
        <v>GOBIERNO AUTÓNOMO MUNICIPAL DE MOROCHATA</v>
      </c>
      <c r="C365" s="4" t="s">
        <v>397</v>
      </c>
    </row>
    <row r="366" spans="1:3">
      <c r="A366" s="3">
        <v>1312</v>
      </c>
      <c r="B366" s="4" t="str">
        <f t="shared" si="5"/>
        <v>GOBIERNO AUTÓNOMO MUNICIPAL DE SACABA</v>
      </c>
      <c r="C366" s="4" t="s">
        <v>398</v>
      </c>
    </row>
    <row r="367" spans="1:3">
      <c r="A367" s="3">
        <v>1313</v>
      </c>
      <c r="B367" s="4" t="str">
        <f t="shared" si="5"/>
        <v>GOBIERNO AUTÓNOMO MUNICIPAL DE COLOMI</v>
      </c>
      <c r="C367" s="4" t="s">
        <v>399</v>
      </c>
    </row>
    <row r="368" spans="1:3">
      <c r="A368" s="3">
        <v>1314</v>
      </c>
      <c r="B368" s="4" t="str">
        <f t="shared" si="5"/>
        <v>GOBIERNO AUTÓNOMO MUNICIPAL DE VILLA TUNARI</v>
      </c>
      <c r="C368" s="4" t="s">
        <v>400</v>
      </c>
    </row>
    <row r="369" spans="1:3">
      <c r="A369" s="3">
        <v>1315</v>
      </c>
      <c r="B369" s="4" t="str">
        <f t="shared" si="5"/>
        <v>GOBIERNO AUTÓNOMO MUNICIPAL DE PUNATA</v>
      </c>
      <c r="C369" s="4" t="s">
        <v>401</v>
      </c>
    </row>
    <row r="370" spans="1:3">
      <c r="A370" s="3">
        <v>1316</v>
      </c>
      <c r="B370" s="4" t="str">
        <f t="shared" si="5"/>
        <v>GOBIERNO AUTÓNOMO MUNICIPAL DE VILLA RIVERO</v>
      </c>
      <c r="C370" s="4" t="s">
        <v>402</v>
      </c>
    </row>
    <row r="371" spans="1:3">
      <c r="A371" s="3">
        <v>1317</v>
      </c>
      <c r="B371" s="4" t="str">
        <f t="shared" si="5"/>
        <v>GOBIERNO AUTÓNOMO MUNICIPAL DE SAN BENITO (VILLA JOSÉ QUINTÍN MENDOZA)</v>
      </c>
      <c r="C371" s="4" t="s">
        <v>403</v>
      </c>
    </row>
    <row r="372" spans="1:3">
      <c r="A372" s="3">
        <v>1318</v>
      </c>
      <c r="B372" s="4" t="str">
        <f t="shared" si="5"/>
        <v>GOBIERNO AUTÓNOMO MUNICIPAL DE TACACHI</v>
      </c>
      <c r="C372" s="4" t="s">
        <v>404</v>
      </c>
    </row>
    <row r="373" spans="1:3">
      <c r="A373" s="3">
        <v>1319</v>
      </c>
      <c r="B373" s="4" t="str">
        <f t="shared" si="5"/>
        <v>GOBIERNO AUTÓNOMO MUNICIPAL VILLA GUALBERTO VILLARROEL</v>
      </c>
      <c r="C373" s="4" t="s">
        <v>405</v>
      </c>
    </row>
    <row r="374" spans="1:3">
      <c r="A374" s="3">
        <v>1320</v>
      </c>
      <c r="B374" s="4" t="str">
        <f t="shared" si="5"/>
        <v>GOBIERNO AUTÓNOMO MUNICIPAL DE TARATA</v>
      </c>
      <c r="C374" s="4" t="s">
        <v>406</v>
      </c>
    </row>
    <row r="375" spans="1:3">
      <c r="A375" s="3">
        <v>1321</v>
      </c>
      <c r="B375" s="4" t="str">
        <f t="shared" si="5"/>
        <v>GOBIERNO AUTÓNOMO MUNICIPAL DE ANZALDO</v>
      </c>
      <c r="C375" s="4" t="s">
        <v>407</v>
      </c>
    </row>
    <row r="376" spans="1:3">
      <c r="A376" s="3">
        <v>1322</v>
      </c>
      <c r="B376" s="4" t="str">
        <f t="shared" si="5"/>
        <v>GOBIERNO AUTÓNOMO MUNICIPAL DE ARBIETO</v>
      </c>
      <c r="C376" s="4" t="s">
        <v>408</v>
      </c>
    </row>
    <row r="377" spans="1:3">
      <c r="A377" s="3">
        <v>1323</v>
      </c>
      <c r="B377" s="4" t="str">
        <f t="shared" si="5"/>
        <v>GOBIERNO AUTÓNOMO MUNICIPAL DE SACABAMBA</v>
      </c>
      <c r="C377" s="4" t="s">
        <v>409</v>
      </c>
    </row>
    <row r="378" spans="1:3">
      <c r="A378" s="3">
        <v>1324</v>
      </c>
      <c r="B378" s="4" t="str">
        <f t="shared" si="5"/>
        <v>GOBIERNO AUTÓNOMO MUNICIPAL DE CLIZA</v>
      </c>
      <c r="C378" s="4" t="s">
        <v>410</v>
      </c>
    </row>
    <row r="379" spans="1:3">
      <c r="A379" s="3">
        <v>1325</v>
      </c>
      <c r="B379" s="4" t="str">
        <f t="shared" si="5"/>
        <v>GOBIERNO AUTÓNOMO MUNICIPAL DE TOCO</v>
      </c>
      <c r="C379" s="4" t="s">
        <v>411</v>
      </c>
    </row>
    <row r="380" spans="1:3">
      <c r="A380" s="3">
        <v>1326</v>
      </c>
      <c r="B380" s="4" t="str">
        <f t="shared" si="5"/>
        <v>GOBIERNO AUTÓNOMO MUNICIPAL DE TOLATA</v>
      </c>
      <c r="C380" s="4" t="s">
        <v>412</v>
      </c>
    </row>
    <row r="381" spans="1:3">
      <c r="A381" s="3">
        <v>1327</v>
      </c>
      <c r="B381" s="4" t="str">
        <f t="shared" si="5"/>
        <v>GOBIERNO AUTÓNOMO MUNICIPAL DE CAPINOTA</v>
      </c>
      <c r="C381" s="4" t="s">
        <v>413</v>
      </c>
    </row>
    <row r="382" spans="1:3">
      <c r="A382" s="3">
        <v>1328</v>
      </c>
      <c r="B382" s="4" t="str">
        <f t="shared" si="5"/>
        <v>GOBIERNO AUTÓNOMO MUNICIPAL DE SANTIVAÑEZ</v>
      </c>
      <c r="C382" s="4" t="s">
        <v>414</v>
      </c>
    </row>
    <row r="383" spans="1:3">
      <c r="A383" s="3">
        <v>1329</v>
      </c>
      <c r="B383" s="4" t="str">
        <f t="shared" si="5"/>
        <v>GOBIERNO AUTÓNOMO MUNICIPAL DE SICAYA</v>
      </c>
      <c r="C383" s="4" t="s">
        <v>415</v>
      </c>
    </row>
    <row r="384" spans="1:3">
      <c r="A384" s="3">
        <v>1330</v>
      </c>
      <c r="B384" s="4" t="str">
        <f t="shared" si="5"/>
        <v>GOBIERNO AUTÓNOMO MUNICIPAL DE TAPACARI</v>
      </c>
      <c r="C384" s="4" t="s">
        <v>416</v>
      </c>
    </row>
    <row r="385" spans="1:3">
      <c r="A385" s="3">
        <v>1331</v>
      </c>
      <c r="B385" s="4" t="str">
        <f t="shared" si="5"/>
        <v>GOBIERNO AUTÓNOMO MUNICIPAL DE TOTORA</v>
      </c>
      <c r="C385" s="4" t="s">
        <v>417</v>
      </c>
    </row>
    <row r="386" spans="1:3">
      <c r="A386" s="3">
        <v>1332</v>
      </c>
      <c r="B386" s="4" t="str">
        <f t="shared" si="5"/>
        <v>GOBIERNO AUTÓNOMO MUNICIPAL DE POJO</v>
      </c>
      <c r="C386" s="4" t="s">
        <v>418</v>
      </c>
    </row>
    <row r="387" spans="1:3">
      <c r="A387" s="3">
        <v>1333</v>
      </c>
      <c r="B387" s="4" t="str">
        <f t="shared" si="5"/>
        <v>GOBIERNO AUTÓNOMO MUNICIPAL DE POCONA</v>
      </c>
      <c r="C387" s="4" t="s">
        <v>419</v>
      </c>
    </row>
    <row r="388" spans="1:3">
      <c r="A388" s="3">
        <v>1334</v>
      </c>
      <c r="B388" s="4" t="str">
        <f t="shared" si="5"/>
        <v>GOBIERNO AUTÓNOMO MUNICIPAL DE CHIMORÉ</v>
      </c>
      <c r="C388" s="4" t="s">
        <v>420</v>
      </c>
    </row>
    <row r="389" spans="1:3">
      <c r="A389" s="3">
        <v>1335</v>
      </c>
      <c r="B389" s="4" t="str">
        <f t="shared" si="5"/>
        <v>GOBIERNO AUTÓNOMO MUNICIPAL DE PUERTO VILLARROEL</v>
      </c>
      <c r="C389" s="4" t="s">
        <v>421</v>
      </c>
    </row>
    <row r="390" spans="1:3">
      <c r="A390" s="3">
        <v>1336</v>
      </c>
      <c r="B390" s="4" t="str">
        <f t="shared" si="5"/>
        <v>GOBIERNO AUTÓNOMO MUNICIPAL DE ARANI</v>
      </c>
      <c r="C390" s="4" t="s">
        <v>422</v>
      </c>
    </row>
    <row r="391" spans="1:3">
      <c r="A391" s="3">
        <v>1337</v>
      </c>
      <c r="B391" s="4" t="str">
        <f t="shared" si="5"/>
        <v>GOBIERNO AUTÓNOMO MUNICIPAL DE VACAS</v>
      </c>
      <c r="C391" s="4" t="s">
        <v>423</v>
      </c>
    </row>
    <row r="392" spans="1:3">
      <c r="A392" s="3">
        <v>1338</v>
      </c>
      <c r="B392" s="4" t="str">
        <f t="shared" si="5"/>
        <v>GOBIERNO AUTÓNOMO MUNICIPAL DE ARQUE</v>
      </c>
      <c r="C392" s="4" t="s">
        <v>424</v>
      </c>
    </row>
    <row r="393" spans="1:3">
      <c r="A393" s="3">
        <v>1339</v>
      </c>
      <c r="B393" s="4" t="str">
        <f t="shared" si="5"/>
        <v>GOBIERNO AUTÓNOMO MUNICIPAL DE TACOPAYA</v>
      </c>
      <c r="C393" s="4" t="s">
        <v>425</v>
      </c>
    </row>
    <row r="394" spans="1:3">
      <c r="A394" s="3">
        <v>1340</v>
      </c>
      <c r="B394" s="4" t="str">
        <f t="shared" si="5"/>
        <v>GOBIERNO AUTÓNOMO MUNICIPAL DE BOLIVAR</v>
      </c>
      <c r="C394" s="4" t="s">
        <v>426</v>
      </c>
    </row>
    <row r="395" spans="1:3">
      <c r="A395" s="3">
        <v>1341</v>
      </c>
      <c r="B395" s="4" t="str">
        <f t="shared" si="5"/>
        <v>GOBIERNO AUTÓNOMO MUNICIPAL DE TIRAQUE</v>
      </c>
      <c r="C395" s="4" t="s">
        <v>427</v>
      </c>
    </row>
    <row r="396" spans="1:3">
      <c r="A396" s="3">
        <v>1342</v>
      </c>
      <c r="B396" s="4" t="str">
        <f t="shared" ref="B396:B459" si="6">UPPER(C396)</f>
        <v>GOBIERNO AUTÓNOMO MUNICIPAL DE MIZQUE</v>
      </c>
      <c r="C396" s="4" t="s">
        <v>428</v>
      </c>
    </row>
    <row r="397" spans="1:3">
      <c r="A397" s="3">
        <v>1343</v>
      </c>
      <c r="B397" s="4" t="str">
        <f t="shared" si="6"/>
        <v>GOBIERNO AUTÓNOMO MUNICIPAL DE VILA VILA</v>
      </c>
      <c r="C397" s="4" t="s">
        <v>429</v>
      </c>
    </row>
    <row r="398" spans="1:3">
      <c r="A398" s="3">
        <v>1344</v>
      </c>
      <c r="B398" s="4" t="str">
        <f t="shared" si="6"/>
        <v>GOBIERNO AUTÓNOMO MUNICIPAL DE ALALAY</v>
      </c>
      <c r="C398" s="4" t="s">
        <v>430</v>
      </c>
    </row>
    <row r="399" spans="1:3">
      <c r="A399" s="3">
        <v>1345</v>
      </c>
      <c r="B399" s="4" t="str">
        <f t="shared" si="6"/>
        <v>GOBIERNO AUTÓNOMO MUNICIPAL DE ENTRE RIOS</v>
      </c>
      <c r="C399" s="4" t="s">
        <v>431</v>
      </c>
    </row>
    <row r="400" spans="1:3">
      <c r="A400" s="3">
        <v>1346</v>
      </c>
      <c r="B400" s="4" t="str">
        <f t="shared" si="6"/>
        <v>GOBIERNO AUTÓNOMO MUNICIPAL DE COCAPATA</v>
      </c>
      <c r="C400" s="4" t="s">
        <v>432</v>
      </c>
    </row>
    <row r="401" spans="1:3">
      <c r="A401" s="3">
        <v>1347</v>
      </c>
      <c r="B401" s="4" t="str">
        <f t="shared" si="6"/>
        <v>GOBIERNO AUTÓNOMO MUNICIPAL DE SHINAHOTA</v>
      </c>
      <c r="C401" s="4" t="s">
        <v>433</v>
      </c>
    </row>
    <row r="402" spans="1:3">
      <c r="A402" s="3">
        <v>1401</v>
      </c>
      <c r="B402" s="4" t="str">
        <f t="shared" si="6"/>
        <v>GOBIERNO AUTÓNOMO MUNICIPAL DE ORURO</v>
      </c>
      <c r="C402" s="4" t="s">
        <v>434</v>
      </c>
    </row>
    <row r="403" spans="1:3">
      <c r="A403" s="3">
        <v>1402</v>
      </c>
      <c r="B403" s="4" t="str">
        <f t="shared" si="6"/>
        <v>GOBIERNO AUTÓNOMO MUNICIPAL DE CARACOLLO</v>
      </c>
      <c r="C403" s="4" t="s">
        <v>435</v>
      </c>
    </row>
    <row r="404" spans="1:3">
      <c r="A404" s="3">
        <v>1403</v>
      </c>
      <c r="B404" s="4" t="str">
        <f t="shared" si="6"/>
        <v>GOBIERNO AUTÓNOMO MUNICIPAL DE EL CHORO</v>
      </c>
      <c r="C404" s="4" t="s">
        <v>436</v>
      </c>
    </row>
    <row r="405" spans="1:3">
      <c r="A405" s="3">
        <v>1404</v>
      </c>
      <c r="B405" s="4" t="str">
        <f t="shared" si="6"/>
        <v>GOBIERNO AUTÓNOMO MUNICIPAL DE CHALLAPATA</v>
      </c>
      <c r="C405" s="4" t="s">
        <v>437</v>
      </c>
    </row>
    <row r="406" spans="1:3">
      <c r="A406" s="3">
        <v>1405</v>
      </c>
      <c r="B406" s="4" t="str">
        <f t="shared" si="6"/>
        <v>GOBIERNO AUTÓNOMO MUNICIPAL DE SANTUARIO DE QUILLACAS</v>
      </c>
      <c r="C406" s="4" t="s">
        <v>438</v>
      </c>
    </row>
    <row r="407" spans="1:3">
      <c r="A407" s="3">
        <v>1406</v>
      </c>
      <c r="B407" s="4" t="str">
        <f t="shared" si="6"/>
        <v>GOBIERNO AUTÓNOMO MUNICIPAL DE HUANUNI</v>
      </c>
      <c r="C407" s="4" t="s">
        <v>439</v>
      </c>
    </row>
    <row r="408" spans="1:3">
      <c r="A408" s="3">
        <v>1407</v>
      </c>
      <c r="B408" s="4" t="str">
        <f t="shared" si="6"/>
        <v>GOBIERNO AUTÓNOMO MUNICIPAL DE MACHACAMARCA</v>
      </c>
      <c r="C408" s="4" t="s">
        <v>440</v>
      </c>
    </row>
    <row r="409" spans="1:3">
      <c r="A409" s="3">
        <v>1408</v>
      </c>
      <c r="B409" s="4" t="str">
        <f t="shared" si="6"/>
        <v>GOBIERNO AUTÓNOMO MUNICIPAL DE POOPÓ (VILLA POOPÓ)</v>
      </c>
      <c r="C409" s="4" t="s">
        <v>441</v>
      </c>
    </row>
    <row r="410" spans="1:3">
      <c r="A410" s="3">
        <v>1409</v>
      </c>
      <c r="B410" s="4" t="str">
        <f t="shared" si="6"/>
        <v>GOBIERNO AUTÓNOMO MUNICIPAL DE PAZÑA</v>
      </c>
      <c r="C410" s="4" t="s">
        <v>442</v>
      </c>
    </row>
    <row r="411" spans="1:3">
      <c r="A411" s="3">
        <v>1410</v>
      </c>
      <c r="B411" s="4" t="str">
        <f t="shared" si="6"/>
        <v>GOBIERNO AUTÓNOMO MUNICIPAL DE ANTEQUERA</v>
      </c>
      <c r="C411" s="4" t="s">
        <v>443</v>
      </c>
    </row>
    <row r="412" spans="1:3">
      <c r="A412" s="3">
        <v>1411</v>
      </c>
      <c r="B412" s="4" t="str">
        <f t="shared" si="6"/>
        <v>GOBIERNO AUTÓNOMO MUNICIPAL DE EUCALIPTUS</v>
      </c>
      <c r="C412" s="4" t="s">
        <v>444</v>
      </c>
    </row>
    <row r="413" spans="1:3">
      <c r="A413" s="3">
        <v>1412</v>
      </c>
      <c r="B413" s="4" t="str">
        <f t="shared" si="6"/>
        <v>GOBIERNO AUTÓNOMO MUNICIPAL DE SANTIAGO DE HUARI</v>
      </c>
      <c r="C413" s="4" t="s">
        <v>445</v>
      </c>
    </row>
    <row r="414" spans="1:3">
      <c r="A414" s="3">
        <v>1413</v>
      </c>
      <c r="B414" s="4" t="str">
        <f t="shared" si="6"/>
        <v>GOBIERNO AUTÓNOMO MUNICIPAL DE TOTORA</v>
      </c>
      <c r="C414" s="4" t="s">
        <v>417</v>
      </c>
    </row>
    <row r="415" spans="1:3">
      <c r="A415" s="3">
        <v>1414</v>
      </c>
      <c r="B415" s="4" t="str">
        <f t="shared" si="6"/>
        <v>GOBIERNO AUTÓNOMO MUNICIPAL DE CORQUE</v>
      </c>
      <c r="C415" s="4" t="s">
        <v>446</v>
      </c>
    </row>
    <row r="416" spans="1:3">
      <c r="A416" s="3">
        <v>1415</v>
      </c>
      <c r="B416" s="4" t="str">
        <f t="shared" si="6"/>
        <v>GOBIERNO AUTÓNOMO MUNICIPAL DE CHOQUECOTA</v>
      </c>
      <c r="C416" s="4" t="s">
        <v>447</v>
      </c>
    </row>
    <row r="417" spans="1:3">
      <c r="A417" s="3">
        <v>1416</v>
      </c>
      <c r="B417" s="4" t="str">
        <f t="shared" si="6"/>
        <v>GOBIERNO AUTÓNOMO MUNICIPAL DE CURAHUARA DE CARANGAS</v>
      </c>
      <c r="C417" s="4" t="s">
        <v>448</v>
      </c>
    </row>
    <row r="418" spans="1:3">
      <c r="A418" s="3">
        <v>1417</v>
      </c>
      <c r="B418" s="4" t="str">
        <f t="shared" si="6"/>
        <v>GOBIERNO AUTÓNOMO MUNICIPAL DE TURCO</v>
      </c>
      <c r="C418" s="4" t="s">
        <v>449</v>
      </c>
    </row>
    <row r="419" spans="1:3">
      <c r="A419" s="3">
        <v>1418</v>
      </c>
      <c r="B419" s="4" t="str">
        <f t="shared" si="6"/>
        <v>GOBIERNO AUTÓNOMO MUNICIPAL DE HUACHACALLA</v>
      </c>
      <c r="C419" s="4" t="s">
        <v>450</v>
      </c>
    </row>
    <row r="420" spans="1:3">
      <c r="A420" s="3">
        <v>1419</v>
      </c>
      <c r="B420" s="4" t="str">
        <f t="shared" si="6"/>
        <v>GOBIERNO AUTÓNOMO MUNICIPAL DE ESCARA</v>
      </c>
      <c r="C420" s="4" t="s">
        <v>451</v>
      </c>
    </row>
    <row r="421" spans="1:3">
      <c r="A421" s="3">
        <v>1420</v>
      </c>
      <c r="B421" s="4" t="str">
        <f t="shared" si="6"/>
        <v>GOBIERNO AUTÓNOMO MUNICIPAL DE CRUZ DE MACHACAMARCA</v>
      </c>
      <c r="C421" s="4" t="s">
        <v>452</v>
      </c>
    </row>
    <row r="422" spans="1:3">
      <c r="A422" s="3">
        <v>1421</v>
      </c>
      <c r="B422" s="4" t="str">
        <f t="shared" si="6"/>
        <v>GOBIERNO AUTÓNOMO MUNICIPAL DE YUNGUYO DE LITORAL</v>
      </c>
      <c r="C422" s="4" t="s">
        <v>453</v>
      </c>
    </row>
    <row r="423" spans="1:3">
      <c r="A423" s="3">
        <v>1422</v>
      </c>
      <c r="B423" s="4" t="str">
        <f t="shared" si="6"/>
        <v>GOBIERNO AUTÓNOMO MUNICIPAL DE ESMERALDA</v>
      </c>
      <c r="C423" s="4" t="s">
        <v>454</v>
      </c>
    </row>
    <row r="424" spans="1:3">
      <c r="A424" s="3">
        <v>1423</v>
      </c>
      <c r="B424" s="4" t="str">
        <f t="shared" si="6"/>
        <v>GOBIERNO AUTÓNOMO MUNICIPAL DE TOLEDO</v>
      </c>
      <c r="C424" s="4" t="s">
        <v>455</v>
      </c>
    </row>
    <row r="425" spans="1:3">
      <c r="A425" s="3">
        <v>1424</v>
      </c>
      <c r="B425" s="4" t="str">
        <f t="shared" si="6"/>
        <v>GOBIERNO AUTÓNOMO MUNICIPAL DE ANDAMARCA (SANTIAGO DE ANDAMARCA)</v>
      </c>
      <c r="C425" s="4" t="s">
        <v>456</v>
      </c>
    </row>
    <row r="426" spans="1:3">
      <c r="A426" s="3">
        <v>1425</v>
      </c>
      <c r="B426" s="4" t="str">
        <f t="shared" si="6"/>
        <v>GOBIERNO AUTÓNOMO MUNICIPAL DE BELÉN DE ANDAMARCA</v>
      </c>
      <c r="C426" s="4" t="s">
        <v>457</v>
      </c>
    </row>
    <row r="427" spans="1:3">
      <c r="A427" s="3">
        <v>1426</v>
      </c>
      <c r="B427" s="4" t="str">
        <f t="shared" si="6"/>
        <v>GOBIERNO AUTÓNOMO MUNICIPAL DE SALINAS DE G. MENDOZA</v>
      </c>
      <c r="C427" s="4" t="s">
        <v>458</v>
      </c>
    </row>
    <row r="428" spans="1:3">
      <c r="A428" s="3">
        <v>1427</v>
      </c>
      <c r="B428" s="4" t="str">
        <f t="shared" si="6"/>
        <v>GOBIERNO AUTÓNOMO MUNICIPAL DE PAMPA AULLAGAS</v>
      </c>
      <c r="C428" s="4" t="s">
        <v>459</v>
      </c>
    </row>
    <row r="429" spans="1:3">
      <c r="A429" s="3">
        <v>1428</v>
      </c>
      <c r="B429" s="4" t="str">
        <f t="shared" si="6"/>
        <v>GOBIERNO AUTÓNOMO MUNICIPAL DE LA RIVERA</v>
      </c>
      <c r="C429" s="4" t="s">
        <v>460</v>
      </c>
    </row>
    <row r="430" spans="1:3">
      <c r="A430" s="3">
        <v>1429</v>
      </c>
      <c r="B430" s="4" t="str">
        <f t="shared" si="6"/>
        <v>GOBIERNO AUTÓNOMO MUNICIPAL DE TODOS SANTOS</v>
      </c>
      <c r="C430" s="4" t="s">
        <v>461</v>
      </c>
    </row>
    <row r="431" spans="1:3">
      <c r="A431" s="3">
        <v>1430</v>
      </c>
      <c r="B431" s="4" t="str">
        <f t="shared" si="6"/>
        <v>GOBIERNO AUTÓNOMO MUNICIPAL DE CARANGAS</v>
      </c>
      <c r="C431" s="4" t="s">
        <v>462</v>
      </c>
    </row>
    <row r="432" spans="1:3">
      <c r="A432" s="3">
        <v>1431</v>
      </c>
      <c r="B432" s="4" t="str">
        <f t="shared" si="6"/>
        <v>GOBIERNO AUTÓNOMO MUNICIPAL DE SABAYA</v>
      </c>
      <c r="C432" s="4" t="s">
        <v>463</v>
      </c>
    </row>
    <row r="433" spans="1:3">
      <c r="A433" s="3">
        <v>1432</v>
      </c>
      <c r="B433" s="4" t="str">
        <f t="shared" si="6"/>
        <v>GOBIERNO AUTÓNOMO MUNICIPAL DE COIPASA</v>
      </c>
      <c r="C433" s="4" t="s">
        <v>464</v>
      </c>
    </row>
    <row r="434" spans="1:3">
      <c r="A434" s="3">
        <v>1433</v>
      </c>
      <c r="B434" s="4" t="str">
        <f t="shared" si="6"/>
        <v>GOBIERNO AUTÓNOMO MUNICIPAL DE CHIPAYA</v>
      </c>
      <c r="C434" s="4" t="s">
        <v>465</v>
      </c>
    </row>
    <row r="435" spans="1:3">
      <c r="A435" s="3">
        <v>1434</v>
      </c>
      <c r="B435" s="4" t="str">
        <f t="shared" si="6"/>
        <v>GOBIERNO AUTÓNOMO MUNICIPAL DE HUAYLLAMARCA (SANTIAGO DE HUAYLLAMARCA)</v>
      </c>
      <c r="C435" s="4" t="s">
        <v>466</v>
      </c>
    </row>
    <row r="436" spans="1:3">
      <c r="A436" s="3">
        <v>1435</v>
      </c>
      <c r="B436" s="4" t="str">
        <f t="shared" si="6"/>
        <v>GOBIERNO AUTÓNOMO MUNICIPAL DE SORACACHI</v>
      </c>
      <c r="C436" s="4" t="s">
        <v>467</v>
      </c>
    </row>
    <row r="437" spans="1:3">
      <c r="A437" s="3">
        <v>1501</v>
      </c>
      <c r="B437" s="4" t="str">
        <f t="shared" si="6"/>
        <v>GOBIERNO AUTÓNOMO MUNICIPAL DE POTOSÍ</v>
      </c>
      <c r="C437" s="4" t="s">
        <v>468</v>
      </c>
    </row>
    <row r="438" spans="1:3">
      <c r="A438" s="3">
        <v>1502</v>
      </c>
      <c r="B438" s="4" t="str">
        <f t="shared" si="6"/>
        <v>GOBIERNO AUTÓNOMO MUNICIPAL DE TINGUIPAYA</v>
      </c>
      <c r="C438" s="4" t="s">
        <v>469</v>
      </c>
    </row>
    <row r="439" spans="1:3">
      <c r="A439" s="3">
        <v>1503</v>
      </c>
      <c r="B439" s="4" t="str">
        <f t="shared" si="6"/>
        <v>GOBIERNO AUTÓNOMO MUNICIPAL DE YOCALLA</v>
      </c>
      <c r="C439" s="4" t="s">
        <v>470</v>
      </c>
    </row>
    <row r="440" spans="1:3">
      <c r="A440" s="3">
        <v>1504</v>
      </c>
      <c r="B440" s="4" t="str">
        <f t="shared" si="6"/>
        <v>GOBIERNO AUTÓNOMO MUNICIPAL DE URMIRI</v>
      </c>
      <c r="C440" s="4" t="s">
        <v>471</v>
      </c>
    </row>
    <row r="441" spans="1:3">
      <c r="A441" s="3">
        <v>1505</v>
      </c>
      <c r="B441" s="4" t="str">
        <f t="shared" si="6"/>
        <v>GOBIERNO AUTÓNOMO MUNICIPAL DE UNCÍA</v>
      </c>
      <c r="C441" s="4" t="s">
        <v>472</v>
      </c>
    </row>
    <row r="442" spans="1:3">
      <c r="A442" s="3">
        <v>1506</v>
      </c>
      <c r="B442" s="4" t="str">
        <f t="shared" si="6"/>
        <v>GOBIERNO AUTÓNOMO MUNICIPAL DE CHAYANTA</v>
      </c>
      <c r="C442" s="4" t="s">
        <v>473</v>
      </c>
    </row>
    <row r="443" spans="1:3">
      <c r="A443" s="3">
        <v>1507</v>
      </c>
      <c r="B443" s="4" t="str">
        <f t="shared" si="6"/>
        <v>GOBIERNO AUTÓNOMO MUNICIPAL DE LLALLAGUA</v>
      </c>
      <c r="C443" s="4" t="s">
        <v>474</v>
      </c>
    </row>
    <row r="444" spans="1:3">
      <c r="A444" s="3">
        <v>1508</v>
      </c>
      <c r="B444" s="4" t="str">
        <f t="shared" si="6"/>
        <v>GOBIERNO AUTÓNOMO MUNICIPAL DE BETANZOS</v>
      </c>
      <c r="C444" s="4" t="s">
        <v>475</v>
      </c>
    </row>
    <row r="445" spans="1:3">
      <c r="A445" s="3">
        <v>1509</v>
      </c>
      <c r="B445" s="4" t="str">
        <f t="shared" si="6"/>
        <v>GOBIERNO AUTÓNOMO MUNICIPAL DE CHAQUI</v>
      </c>
      <c r="C445" s="4" t="s">
        <v>476</v>
      </c>
    </row>
    <row r="446" spans="1:3">
      <c r="A446" s="3">
        <v>1510</v>
      </c>
      <c r="B446" s="4" t="str">
        <f t="shared" si="6"/>
        <v>GOBIERNO AUTÓNOMO MUNICIPAL DE TACOBAMBA</v>
      </c>
      <c r="C446" s="4" t="s">
        <v>477</v>
      </c>
    </row>
    <row r="447" spans="1:3">
      <c r="A447" s="3">
        <v>1511</v>
      </c>
      <c r="B447" s="4" t="str">
        <f t="shared" si="6"/>
        <v>GOBIERNO AUTÓNOMO MUNICIPAL DE COLQUECHACA</v>
      </c>
      <c r="C447" s="4" t="s">
        <v>478</v>
      </c>
    </row>
    <row r="448" spans="1:3">
      <c r="A448" s="3">
        <v>1512</v>
      </c>
      <c r="B448" s="4" t="str">
        <f t="shared" si="6"/>
        <v>GOBIERNO AUTÓNOMO MUNICIPAL DE RAVELO</v>
      </c>
      <c r="C448" s="4" t="s">
        <v>479</v>
      </c>
    </row>
    <row r="449" spans="1:3">
      <c r="A449" s="3">
        <v>1513</v>
      </c>
      <c r="B449" s="4" t="str">
        <f t="shared" si="6"/>
        <v>GOBIERNO AUTÓNOMO MUNICIPAL DE POCOATA</v>
      </c>
      <c r="C449" s="4" t="s">
        <v>480</v>
      </c>
    </row>
    <row r="450" spans="1:3">
      <c r="A450" s="3">
        <v>1514</v>
      </c>
      <c r="B450" s="4" t="str">
        <f t="shared" si="6"/>
        <v>GOBIERNO AUTÓNOMO MUNICIPAL DE OCURÍ</v>
      </c>
      <c r="C450" s="4" t="s">
        <v>481</v>
      </c>
    </row>
    <row r="451" spans="1:3">
      <c r="A451" s="3">
        <v>1515</v>
      </c>
      <c r="B451" s="4" t="str">
        <f t="shared" si="6"/>
        <v>GOBIERNO AUTÓNOMO MUNICIPAL DE SAN PEDRO DE BUENA VISTA</v>
      </c>
      <c r="C451" s="4" t="s">
        <v>482</v>
      </c>
    </row>
    <row r="452" spans="1:3">
      <c r="A452" s="3">
        <v>1516</v>
      </c>
      <c r="B452" s="4" t="str">
        <f t="shared" si="6"/>
        <v>GOBIERNO AUTÓNOMO MUNICIPAL DE TORO TORO</v>
      </c>
      <c r="C452" s="4" t="s">
        <v>483</v>
      </c>
    </row>
    <row r="453" spans="1:3">
      <c r="A453" s="3">
        <v>1517</v>
      </c>
      <c r="B453" s="4" t="str">
        <f t="shared" si="6"/>
        <v>GOBIERNO AUTÓNOMO MUNICIPAL DE COTAGAITA</v>
      </c>
      <c r="C453" s="4" t="s">
        <v>484</v>
      </c>
    </row>
    <row r="454" spans="1:3">
      <c r="A454" s="3">
        <v>1518</v>
      </c>
      <c r="B454" s="4" t="str">
        <f t="shared" si="6"/>
        <v>GOBIERNO AUTÓNOMO MUNICIPAL DE VITICHI</v>
      </c>
      <c r="C454" s="4" t="s">
        <v>485</v>
      </c>
    </row>
    <row r="455" spans="1:3">
      <c r="A455" s="3">
        <v>1519</v>
      </c>
      <c r="B455" s="4" t="str">
        <f t="shared" si="6"/>
        <v>GOBIERNO AUTÓNOMO MUNICIPAL DE TUPIZA</v>
      </c>
      <c r="C455" s="4" t="s">
        <v>486</v>
      </c>
    </row>
    <row r="456" spans="1:3">
      <c r="A456" s="3">
        <v>1520</v>
      </c>
      <c r="B456" s="4" t="str">
        <f t="shared" si="6"/>
        <v>GOBIERNO AUTÓNOMO MUNICIPAL DE ATOCHA</v>
      </c>
      <c r="C456" s="4" t="s">
        <v>487</v>
      </c>
    </row>
    <row r="457" spans="1:3">
      <c r="A457" s="3">
        <v>1521</v>
      </c>
      <c r="B457" s="4" t="str">
        <f t="shared" si="6"/>
        <v>GOBIERNO AUTÓNOMO MUNICIPAL DE COLCHA"K" (VILLA MARTÍN)</v>
      </c>
      <c r="C457" s="4" t="s">
        <v>488</v>
      </c>
    </row>
    <row r="458" spans="1:3">
      <c r="A458" s="3">
        <v>1522</v>
      </c>
      <c r="B458" s="4" t="str">
        <f t="shared" si="6"/>
        <v>GOBIERNO AUTÓNOMO MUNICIPAL DE SAN PEDRO DE QUEMES</v>
      </c>
      <c r="C458" s="4" t="s">
        <v>489</v>
      </c>
    </row>
    <row r="459" spans="1:3">
      <c r="A459" s="3">
        <v>1523</v>
      </c>
      <c r="B459" s="4" t="str">
        <f t="shared" si="6"/>
        <v>GOBIERNO AUTÓNOMO MUNICIPAL DE SAN PABLO DE LÍPEZ</v>
      </c>
      <c r="C459" s="4" t="s">
        <v>490</v>
      </c>
    </row>
    <row r="460" spans="1:3">
      <c r="A460" s="3">
        <v>1524</v>
      </c>
      <c r="B460" s="4" t="str">
        <f t="shared" ref="B460:B523" si="7">UPPER(C460)</f>
        <v>GOBIERNO AUTÓNOMO MUNICIPAL DE MOJINETE</v>
      </c>
      <c r="C460" s="4" t="s">
        <v>491</v>
      </c>
    </row>
    <row r="461" spans="1:3">
      <c r="A461" s="3">
        <v>1525</v>
      </c>
      <c r="B461" s="4" t="str">
        <f t="shared" si="7"/>
        <v>GOBIERNO AUTÓNOMO MUNICIPAL DE SAN ANTONIO DE ESMORUCO</v>
      </c>
      <c r="C461" s="4" t="s">
        <v>492</v>
      </c>
    </row>
    <row r="462" spans="1:3">
      <c r="A462" s="3">
        <v>1526</v>
      </c>
      <c r="B462" s="4" t="str">
        <f t="shared" si="7"/>
        <v>GOBIERNO AUTÓNOMO MUNICIPAL DE SACACA (VILLA DE SACACA)</v>
      </c>
      <c r="C462" s="4" t="s">
        <v>493</v>
      </c>
    </row>
    <row r="463" spans="1:3">
      <c r="A463" s="3">
        <v>1527</v>
      </c>
      <c r="B463" s="4" t="str">
        <f t="shared" si="7"/>
        <v>GOBIERNO AUTÓNOMO MUNICIPAL DE CARIPUYO</v>
      </c>
      <c r="C463" s="4" t="s">
        <v>494</v>
      </c>
    </row>
    <row r="464" spans="1:3">
      <c r="A464" s="3">
        <v>1528</v>
      </c>
      <c r="B464" s="4" t="str">
        <f t="shared" si="7"/>
        <v>GOBIERNO AUTÓNOMO MUNICIPAL DE PUNA (VILLA TALAVERA)</v>
      </c>
      <c r="C464" s="4" t="s">
        <v>495</v>
      </c>
    </row>
    <row r="465" spans="1:3">
      <c r="A465" s="3">
        <v>1529</v>
      </c>
      <c r="B465" s="4" t="str">
        <f t="shared" si="7"/>
        <v>GOBIERNO AUTÓNOMO MUNICIPAL DE CAIZA "D"</v>
      </c>
      <c r="C465" s="4" t="s">
        <v>496</v>
      </c>
    </row>
    <row r="466" spans="1:3">
      <c r="A466" s="3">
        <v>1530</v>
      </c>
      <c r="B466" s="4" t="str">
        <f t="shared" si="7"/>
        <v>GOBIERNO AUTÓNOMO MUNICIPAL DE UYUNI</v>
      </c>
      <c r="C466" s="4" t="s">
        <v>497</v>
      </c>
    </row>
    <row r="467" spans="1:3">
      <c r="A467" s="3">
        <v>1531</v>
      </c>
      <c r="B467" s="4" t="str">
        <f t="shared" si="7"/>
        <v>GOBIERNO AUTÓNOMO MUNICIPAL DE TOMAVE</v>
      </c>
      <c r="C467" s="4" t="s">
        <v>498</v>
      </c>
    </row>
    <row r="468" spans="1:3">
      <c r="A468" s="3">
        <v>1532</v>
      </c>
      <c r="B468" s="4" t="str">
        <f t="shared" si="7"/>
        <v>GOBIERNO AUTÓNOMO MUNICIPAL DE PORCO</v>
      </c>
      <c r="C468" s="4" t="s">
        <v>499</v>
      </c>
    </row>
    <row r="469" spans="1:3">
      <c r="A469" s="3">
        <v>1533</v>
      </c>
      <c r="B469" s="4" t="str">
        <f t="shared" si="7"/>
        <v>GOBIERNO AUTÓNOMO MUNICIPAL DE ARAMPAMPA</v>
      </c>
      <c r="C469" s="4" t="s">
        <v>500</v>
      </c>
    </row>
    <row r="470" spans="1:3">
      <c r="A470" s="3">
        <v>1534</v>
      </c>
      <c r="B470" s="4" t="str">
        <f t="shared" si="7"/>
        <v>GOBIERNO AUTÓNOMO MUNICIPAL DE ACASIO</v>
      </c>
      <c r="C470" s="4" t="s">
        <v>501</v>
      </c>
    </row>
    <row r="471" spans="1:3">
      <c r="A471" s="3">
        <v>1535</v>
      </c>
      <c r="B471" s="4" t="str">
        <f t="shared" si="7"/>
        <v>GOBIERNO AUTÓNOMO MUNICIPAL DE LLICA</v>
      </c>
      <c r="C471" s="4" t="s">
        <v>502</v>
      </c>
    </row>
    <row r="472" spans="1:3">
      <c r="A472" s="3">
        <v>1536</v>
      </c>
      <c r="B472" s="4" t="str">
        <f t="shared" si="7"/>
        <v>GOBIERNO AUTÓNOMO MUNICIPAL DE TAHUA</v>
      </c>
      <c r="C472" s="4" t="s">
        <v>503</v>
      </c>
    </row>
    <row r="473" spans="1:3">
      <c r="A473" s="3">
        <v>1537</v>
      </c>
      <c r="B473" s="4" t="str">
        <f t="shared" si="7"/>
        <v>GOBIERNO AUTÓNOMO MUNICIPAL DE VILLAZÓN</v>
      </c>
      <c r="C473" s="4" t="s">
        <v>504</v>
      </c>
    </row>
    <row r="474" spans="1:3">
      <c r="A474" s="3">
        <v>1538</v>
      </c>
      <c r="B474" s="4" t="str">
        <f t="shared" si="7"/>
        <v>GOBIERNO AUTÓNOMO MUNICIPAL DE SAN AGUSTÍN</v>
      </c>
      <c r="C474" s="4" t="s">
        <v>505</v>
      </c>
    </row>
    <row r="475" spans="1:3">
      <c r="A475" s="3">
        <v>1539</v>
      </c>
      <c r="B475" s="4" t="str">
        <f t="shared" si="7"/>
        <v>GOBIERNO AUTÓNOMO MUNICIPAL DE CKOCHAS</v>
      </c>
      <c r="C475" s="4" t="s">
        <v>506</v>
      </c>
    </row>
    <row r="476" spans="1:3">
      <c r="A476" s="3">
        <v>1540</v>
      </c>
      <c r="B476" s="4" t="str">
        <f t="shared" si="7"/>
        <v>GOBIERNO AUTÓNOMO MUNICIPAL DE CHUQUIUTA "AYLLU JUCUMANI"</v>
      </c>
      <c r="C476" s="4" t="s">
        <v>507</v>
      </c>
    </row>
    <row r="477" spans="1:3">
      <c r="A477" s="3">
        <v>1601</v>
      </c>
      <c r="B477" s="4" t="str">
        <f t="shared" si="7"/>
        <v>GOBIERNO AUTÓNOMO MUNICIPAL DE TARIJA</v>
      </c>
      <c r="C477" s="4" t="s">
        <v>508</v>
      </c>
    </row>
    <row r="478" spans="1:3">
      <c r="A478" s="3">
        <v>1602</v>
      </c>
      <c r="B478" s="4" t="str">
        <f t="shared" si="7"/>
        <v>GOBIERNO AUTÓNOMO MUNICIPAL DE PADCAYA</v>
      </c>
      <c r="C478" s="4" t="s">
        <v>509</v>
      </c>
    </row>
    <row r="479" spans="1:3">
      <c r="A479" s="3">
        <v>1603</v>
      </c>
      <c r="B479" s="4" t="str">
        <f t="shared" si="7"/>
        <v>GOBIERNO AUTÓNOMO MUNICIPAL DE BERMEJO</v>
      </c>
      <c r="C479" s="4" t="s">
        <v>510</v>
      </c>
    </row>
    <row r="480" spans="1:3">
      <c r="A480" s="3">
        <v>1604</v>
      </c>
      <c r="B480" s="4" t="str">
        <f t="shared" si="7"/>
        <v>GOBIERNO AUTÓNOMO MUNICIPAL DE YACUIBA</v>
      </c>
      <c r="C480" s="4" t="s">
        <v>511</v>
      </c>
    </row>
    <row r="481" spans="1:3">
      <c r="A481" s="3">
        <v>1605</v>
      </c>
      <c r="B481" s="4" t="str">
        <f t="shared" si="7"/>
        <v>GOBIERNO AUTÓNOMO MUNICIPAL DE CARAPARÍ</v>
      </c>
      <c r="C481" s="4" t="s">
        <v>512</v>
      </c>
    </row>
    <row r="482" spans="1:3">
      <c r="A482" s="3">
        <v>1606</v>
      </c>
      <c r="B482" s="4" t="str">
        <f t="shared" si="7"/>
        <v>GOBIERNO AUTÓNOMO MUNICIPAL DE VILLAMONTES</v>
      </c>
      <c r="C482" s="4" t="s">
        <v>513</v>
      </c>
    </row>
    <row r="483" spans="1:3">
      <c r="A483" s="3">
        <v>1607</v>
      </c>
      <c r="B483" s="4" t="str">
        <f t="shared" si="7"/>
        <v>GOBIERNO AUTÓNOMO MUNICIPAL DE URIONDO (CONCEPCIÓN)</v>
      </c>
      <c r="C483" s="4" t="s">
        <v>514</v>
      </c>
    </row>
    <row r="484" spans="1:3">
      <c r="A484" s="3">
        <v>1608</v>
      </c>
      <c r="B484" s="4" t="str">
        <f t="shared" si="7"/>
        <v>GOBIERNO AUTÓNOMO MUNICIPAL DE YUNCHARA</v>
      </c>
      <c r="C484" s="4" t="s">
        <v>515</v>
      </c>
    </row>
    <row r="485" spans="1:3">
      <c r="A485" s="3">
        <v>1609</v>
      </c>
      <c r="B485" s="4" t="str">
        <f t="shared" si="7"/>
        <v>GOBIERNO AUTÓNOMO MUNICIPAL DE SAN LORENZO</v>
      </c>
      <c r="C485" s="4" t="s">
        <v>516</v>
      </c>
    </row>
    <row r="486" spans="1:3">
      <c r="A486" s="3">
        <v>1610</v>
      </c>
      <c r="B486" s="4" t="str">
        <f t="shared" si="7"/>
        <v>GOBIERNO AUTÓNOMO MUNICIPAL DE EL PUENTE</v>
      </c>
      <c r="C486" s="4" t="s">
        <v>517</v>
      </c>
    </row>
    <row r="487" spans="1:3">
      <c r="A487" s="3">
        <v>1611</v>
      </c>
      <c r="B487" s="4" t="str">
        <f t="shared" si="7"/>
        <v>GOBIERNO AUTÓNOMO MUNICIPAL DE ENTRE RÍOS</v>
      </c>
      <c r="C487" s="4" t="s">
        <v>518</v>
      </c>
    </row>
    <row r="488" spans="1:3">
      <c r="A488" s="3">
        <v>1701</v>
      </c>
      <c r="B488" s="4" t="str">
        <f t="shared" si="7"/>
        <v>GOBIERNO AUTÓNOMO MUNICIPAL DE SANTA CRUZ DE LA SIERRA</v>
      </c>
      <c r="C488" s="4" t="s">
        <v>519</v>
      </c>
    </row>
    <row r="489" spans="1:3">
      <c r="A489" s="3">
        <v>1702</v>
      </c>
      <c r="B489" s="4" t="str">
        <f t="shared" si="7"/>
        <v>GOBIERNO AUTÓNOMO MUNICIPAL DE COTOCA</v>
      </c>
      <c r="C489" s="4" t="s">
        <v>520</v>
      </c>
    </row>
    <row r="490" spans="1:3">
      <c r="A490" s="3">
        <v>1703</v>
      </c>
      <c r="B490" s="4" t="str">
        <f t="shared" si="7"/>
        <v>GOBIERNO AUTÓNOMO MUNICIPAL DE PORONGO (AYACUCHO)</v>
      </c>
      <c r="C490" s="4" t="s">
        <v>521</v>
      </c>
    </row>
    <row r="491" spans="1:3">
      <c r="A491" s="3">
        <v>1704</v>
      </c>
      <c r="B491" s="4" t="str">
        <f t="shared" si="7"/>
        <v>GOBIERNO AUTÓNOMO MUNICIPAL DE LA GUARDIA</v>
      </c>
      <c r="C491" s="4" t="s">
        <v>522</v>
      </c>
    </row>
    <row r="492" spans="1:3">
      <c r="A492" s="3">
        <v>1705</v>
      </c>
      <c r="B492" s="4" t="str">
        <f t="shared" si="7"/>
        <v>GOBIERNO AUTÓNOMO MUNICIPAL DE EL TORNO</v>
      </c>
      <c r="C492" s="4" t="s">
        <v>523</v>
      </c>
    </row>
    <row r="493" spans="1:3">
      <c r="A493" s="3">
        <v>1706</v>
      </c>
      <c r="B493" s="4" t="str">
        <f t="shared" si="7"/>
        <v>GOBIERNO AUTÓNOMO MUNICIPAL DE WARNES</v>
      </c>
      <c r="C493" s="4" t="s">
        <v>524</v>
      </c>
    </row>
    <row r="494" spans="1:3">
      <c r="A494" s="3">
        <v>1707</v>
      </c>
      <c r="B494" s="4" t="str">
        <f t="shared" si="7"/>
        <v>GOBIERNO AUTÓNOMO MUNICIPAL DE SAN IGNACIO (SAN IGNACIO DE VELASCO)</v>
      </c>
      <c r="C494" s="4" t="s">
        <v>525</v>
      </c>
    </row>
    <row r="495" spans="1:3">
      <c r="A495" s="3">
        <v>1708</v>
      </c>
      <c r="B495" s="4" t="str">
        <f t="shared" si="7"/>
        <v>GOBIERNO AUTÓNOMO MUNICIPAL DE SAN MIGUEL (SAN MIGUEL DE VELASCO)</v>
      </c>
      <c r="C495" s="4" t="s">
        <v>526</v>
      </c>
    </row>
    <row r="496" spans="1:3">
      <c r="A496" s="3">
        <v>1709</v>
      </c>
      <c r="B496" s="4" t="str">
        <f t="shared" si="7"/>
        <v>GOBIERNO AUTÓNOMO MUNICIPAL DE SAN RAFAEL</v>
      </c>
      <c r="C496" s="4" t="s">
        <v>527</v>
      </c>
    </row>
    <row r="497" spans="1:3">
      <c r="A497" s="3">
        <v>1710</v>
      </c>
      <c r="B497" s="4" t="str">
        <f t="shared" si="7"/>
        <v>GOBIERNO AUTÓNOMO MUNICIPAL DE BUENA VISTA</v>
      </c>
      <c r="C497" s="4" t="s">
        <v>528</v>
      </c>
    </row>
    <row r="498" spans="1:3">
      <c r="A498" s="3">
        <v>1711</v>
      </c>
      <c r="B498" s="4" t="str">
        <f t="shared" si="7"/>
        <v>GOBIERNO AUTÓNOMO MUNICIPAL DE SAN CARLOS</v>
      </c>
      <c r="C498" s="4" t="s">
        <v>529</v>
      </c>
    </row>
    <row r="499" spans="1:3">
      <c r="A499" s="3">
        <v>1712</v>
      </c>
      <c r="B499" s="4" t="str">
        <f t="shared" si="7"/>
        <v>GOBIERNO AUTÓNOMO MUNICIPAL DE YAPACANÍ</v>
      </c>
      <c r="C499" s="4" t="s">
        <v>530</v>
      </c>
    </row>
    <row r="500" spans="1:3">
      <c r="A500" s="3">
        <v>1713</v>
      </c>
      <c r="B500" s="4" t="str">
        <f t="shared" si="7"/>
        <v>GOBIERNO AUTÓNOMO MUNICIPAL DE SAN JOSÉ</v>
      </c>
      <c r="C500" s="4" t="s">
        <v>531</v>
      </c>
    </row>
    <row r="501" spans="1:3">
      <c r="A501" s="3">
        <v>1714</v>
      </c>
      <c r="B501" s="4" t="str">
        <f t="shared" si="7"/>
        <v>GOBIERNO AUTÓNOMO MUNICIPAL DE PAILÓN</v>
      </c>
      <c r="C501" s="4" t="s">
        <v>532</v>
      </c>
    </row>
    <row r="502" spans="1:3">
      <c r="A502" s="3">
        <v>1715</v>
      </c>
      <c r="B502" s="4" t="str">
        <f t="shared" si="7"/>
        <v>GOBIERNO AUTÓNOMO MUNICIPAL DE ROBORÉ</v>
      </c>
      <c r="C502" s="4" t="s">
        <v>533</v>
      </c>
    </row>
    <row r="503" spans="1:3">
      <c r="A503" s="3">
        <v>1716</v>
      </c>
      <c r="B503" s="4" t="str">
        <f t="shared" si="7"/>
        <v>GOBIERNO AUTÓNOMO MUNICIPAL DE PORTACHUELO</v>
      </c>
      <c r="C503" s="4" t="s">
        <v>534</v>
      </c>
    </row>
    <row r="504" spans="1:3">
      <c r="A504" s="3">
        <v>1717</v>
      </c>
      <c r="B504" s="4" t="str">
        <f t="shared" si="7"/>
        <v>GOBIERNO AUTÓNOMO MUNICIPAL DE SANTA ROSA DEL SARA</v>
      </c>
      <c r="C504" s="4" t="s">
        <v>535</v>
      </c>
    </row>
    <row r="505" spans="1:3">
      <c r="A505" s="3">
        <v>1718</v>
      </c>
      <c r="B505" s="4" t="str">
        <f t="shared" si="7"/>
        <v>GOBIERNO AUTÓNOMO MUNICIPAL DE LAGUNILLAS</v>
      </c>
      <c r="C505" s="4" t="s">
        <v>536</v>
      </c>
    </row>
    <row r="506" spans="1:3">
      <c r="A506" s="3">
        <v>1719</v>
      </c>
      <c r="B506" s="4" t="str">
        <f t="shared" si="7"/>
        <v>GOBIERNO AUTÓNOMO MUNICIPAL DE CHARAGUA</v>
      </c>
      <c r="C506" s="4" t="s">
        <v>537</v>
      </c>
    </row>
    <row r="507" spans="1:3">
      <c r="A507" s="3">
        <v>1720</v>
      </c>
      <c r="B507" s="4" t="str">
        <f t="shared" si="7"/>
        <v>GOBIERNO AUTÓNOMO MUNICIPAL DE CABEZAS</v>
      </c>
      <c r="C507" s="4" t="s">
        <v>538</v>
      </c>
    </row>
    <row r="508" spans="1:3">
      <c r="A508" s="3">
        <v>1721</v>
      </c>
      <c r="B508" s="4" t="str">
        <f t="shared" si="7"/>
        <v>GOBIERNO AUTÓNOMO MUNICIPAL DE CUEVO</v>
      </c>
      <c r="C508" s="4" t="s">
        <v>539</v>
      </c>
    </row>
    <row r="509" spans="1:3">
      <c r="A509" s="3">
        <v>1722</v>
      </c>
      <c r="B509" s="4" t="str">
        <f t="shared" si="7"/>
        <v>GOBIERNO AUTÓNOMO MUNICIPAL DE GUTIÉRREZ</v>
      </c>
      <c r="C509" s="4" t="s">
        <v>540</v>
      </c>
    </row>
    <row r="510" spans="1:3">
      <c r="A510" s="3">
        <v>1723</v>
      </c>
      <c r="B510" s="4" t="str">
        <f t="shared" si="7"/>
        <v>GOBIERNO AUTÓNOMO MUNICIPAL DE CAMIRI</v>
      </c>
      <c r="C510" s="4" t="s">
        <v>541</v>
      </c>
    </row>
    <row r="511" spans="1:3">
      <c r="A511" s="3">
        <v>1724</v>
      </c>
      <c r="B511" s="4" t="str">
        <f t="shared" si="7"/>
        <v>GOBIERNO AUTÓNOMO MUNICIPAL DE BOYUIBE</v>
      </c>
      <c r="C511" s="4" t="s">
        <v>542</v>
      </c>
    </row>
    <row r="512" spans="1:3">
      <c r="A512" s="3">
        <v>1725</v>
      </c>
      <c r="B512" s="4" t="str">
        <f t="shared" si="7"/>
        <v>GOBIERNO AUTÓNOMO MUNICIPAL DE VALLEGRANDE</v>
      </c>
      <c r="C512" s="4" t="s">
        <v>543</v>
      </c>
    </row>
    <row r="513" spans="1:3">
      <c r="A513" s="3">
        <v>1726</v>
      </c>
      <c r="B513" s="4" t="str">
        <f t="shared" si="7"/>
        <v>GOBIERNO AUTÓNOMO MUNICIPAL DE TRIGAL</v>
      </c>
      <c r="C513" s="4" t="s">
        <v>544</v>
      </c>
    </row>
    <row r="514" spans="1:3">
      <c r="A514" s="3">
        <v>1727</v>
      </c>
      <c r="B514" s="4" t="str">
        <f t="shared" si="7"/>
        <v>GOBIERNO AUTÓNOMO MUNICIPAL DE MORO MORO</v>
      </c>
      <c r="C514" s="4" t="s">
        <v>545</v>
      </c>
    </row>
    <row r="515" spans="1:3">
      <c r="A515" s="3">
        <v>1728</v>
      </c>
      <c r="B515" s="4" t="str">
        <f t="shared" si="7"/>
        <v>GOBIERNO AUTÓNOMO MUNICIPAL DE POSTRER VALLE</v>
      </c>
      <c r="C515" s="4" t="s">
        <v>546</v>
      </c>
    </row>
    <row r="516" spans="1:3">
      <c r="A516" s="3">
        <v>1729</v>
      </c>
      <c r="B516" s="4" t="str">
        <f t="shared" si="7"/>
        <v>GOBIERNO AUTÓNOMO MUNICIPAL DE PUCARA</v>
      </c>
      <c r="C516" s="4" t="s">
        <v>547</v>
      </c>
    </row>
    <row r="517" spans="1:3">
      <c r="A517" s="3">
        <v>1730</v>
      </c>
      <c r="B517" s="4" t="str">
        <f t="shared" si="7"/>
        <v>GOBIERNO AUTÓNOMO MUNICIPAL DE SAMAIPATA</v>
      </c>
      <c r="C517" s="4" t="s">
        <v>548</v>
      </c>
    </row>
    <row r="518" spans="1:3">
      <c r="A518" s="3">
        <v>1731</v>
      </c>
      <c r="B518" s="4" t="str">
        <f t="shared" si="7"/>
        <v>GOBIERNO AUTÓNOMO MUNICIPAL DE PAMPA GRANDE</v>
      </c>
      <c r="C518" s="4" t="s">
        <v>549</v>
      </c>
    </row>
    <row r="519" spans="1:3">
      <c r="A519" s="3">
        <v>1732</v>
      </c>
      <c r="B519" s="4" t="str">
        <f t="shared" si="7"/>
        <v>GOBIERNO AUTÓNOMO MUNICIPAL DE MAIRANA</v>
      </c>
      <c r="C519" s="4" t="s">
        <v>550</v>
      </c>
    </row>
    <row r="520" spans="1:3">
      <c r="A520" s="3">
        <v>1733</v>
      </c>
      <c r="B520" s="4" t="str">
        <f t="shared" si="7"/>
        <v>GOBIERNO AUTÓNOMO MUNICIPAL DE QUIRUSILLAS</v>
      </c>
      <c r="C520" s="4" t="s">
        <v>551</v>
      </c>
    </row>
    <row r="521" spans="1:3">
      <c r="A521" s="3">
        <v>1734</v>
      </c>
      <c r="B521" s="4" t="str">
        <f t="shared" si="7"/>
        <v>GOBIERNO AUTÓNOMO MUNICIPAL DE MONTERO</v>
      </c>
      <c r="C521" s="4" t="s">
        <v>552</v>
      </c>
    </row>
    <row r="522" spans="1:3">
      <c r="A522" s="3">
        <v>1735</v>
      </c>
      <c r="B522" s="4" t="str">
        <f t="shared" si="7"/>
        <v>GOBIERNO AUTÓNOMO MUNICIPAL DE GENERAL AGUSTÍN SAAVEDRA</v>
      </c>
      <c r="C522" s="4" t="s">
        <v>553</v>
      </c>
    </row>
    <row r="523" spans="1:3">
      <c r="A523" s="3">
        <v>1736</v>
      </c>
      <c r="B523" s="4" t="str">
        <f t="shared" si="7"/>
        <v>GOBIERNO AUTÓNOMO MUNICIPAL DE MINEROS</v>
      </c>
      <c r="C523" s="4" t="s">
        <v>554</v>
      </c>
    </row>
    <row r="524" spans="1:3">
      <c r="A524" s="3">
        <v>1737</v>
      </c>
      <c r="B524" s="4" t="str">
        <f t="shared" ref="B524:B587" si="8">UPPER(C524)</f>
        <v>GOBIERNO AUTÓNOMO MUNICIPAL DE CONCEPCIÓN</v>
      </c>
      <c r="C524" s="4" t="s">
        <v>555</v>
      </c>
    </row>
    <row r="525" spans="1:3">
      <c r="A525" s="3">
        <v>1738</v>
      </c>
      <c r="B525" s="4" t="str">
        <f t="shared" si="8"/>
        <v>GOBIERNO AUTÓNOMO MUNICIPAL DE SAN JAVIER</v>
      </c>
      <c r="C525" s="4" t="s">
        <v>556</v>
      </c>
    </row>
    <row r="526" spans="1:3">
      <c r="A526" s="3">
        <v>1739</v>
      </c>
      <c r="B526" s="4" t="str">
        <f t="shared" si="8"/>
        <v>GOBIERNO AUTÓNOMO MUNICIPAL DE SAN JULIÁN</v>
      </c>
      <c r="C526" s="4" t="s">
        <v>557</v>
      </c>
    </row>
    <row r="527" spans="1:3">
      <c r="A527" s="3">
        <v>1740</v>
      </c>
      <c r="B527" s="4" t="str">
        <f t="shared" si="8"/>
        <v>GOBIERNO AUTÓNOMO MUNICIPAL DE SAN MATÍAS</v>
      </c>
      <c r="C527" s="4" t="s">
        <v>558</v>
      </c>
    </row>
    <row r="528" spans="1:3">
      <c r="A528" s="3">
        <v>1741</v>
      </c>
      <c r="B528" s="4" t="str">
        <f t="shared" si="8"/>
        <v>GOBIERNO AUTÓNOMO MUNICIPAL DE COMARAPA</v>
      </c>
      <c r="C528" s="4" t="s">
        <v>559</v>
      </c>
    </row>
    <row r="529" spans="1:3">
      <c r="A529" s="3">
        <v>1742</v>
      </c>
      <c r="B529" s="4" t="str">
        <f t="shared" si="8"/>
        <v>GOBIERNO AUTÓNOMO MUNICIPAL DE SAIPINA</v>
      </c>
      <c r="C529" s="4" t="s">
        <v>560</v>
      </c>
    </row>
    <row r="530" spans="1:3">
      <c r="A530" s="3">
        <v>1743</v>
      </c>
      <c r="B530" s="4" t="str">
        <f t="shared" si="8"/>
        <v>GOBIERNO AUTÓNOMO MUNICIPAL DE PUERTO SUÁREZ</v>
      </c>
      <c r="C530" s="4" t="s">
        <v>561</v>
      </c>
    </row>
    <row r="531" spans="1:3">
      <c r="A531" s="3">
        <v>1744</v>
      </c>
      <c r="B531" s="4" t="str">
        <f t="shared" si="8"/>
        <v>GOBIERNO AUTÓNOMO MUNICIPAL DE PUERTO QUIJARRO</v>
      </c>
      <c r="C531" s="4" t="s">
        <v>562</v>
      </c>
    </row>
    <row r="532" spans="1:3">
      <c r="A532" s="3">
        <v>1745</v>
      </c>
      <c r="B532" s="4" t="str">
        <f t="shared" si="8"/>
        <v>GOBIERNO AUTÓNOMO MUNICIPAL DE ASCENCIÓN DE GUARAYOS</v>
      </c>
      <c r="C532" s="4" t="s">
        <v>563</v>
      </c>
    </row>
    <row r="533" spans="1:3">
      <c r="A533" s="3">
        <v>1746</v>
      </c>
      <c r="B533" s="4" t="str">
        <f t="shared" si="8"/>
        <v>GOBIERNO AUTÓNOMO MUNICIPAL DE URUBICHA</v>
      </c>
      <c r="C533" s="4" t="s">
        <v>564</v>
      </c>
    </row>
    <row r="534" spans="1:3">
      <c r="A534" s="3">
        <v>1747</v>
      </c>
      <c r="B534" s="4" t="str">
        <f t="shared" si="8"/>
        <v>GOBIERNO AUTÓNOMO MUNICIPAL DE EL PUENTE</v>
      </c>
      <c r="C534" s="4" t="s">
        <v>517</v>
      </c>
    </row>
    <row r="535" spans="1:3">
      <c r="A535" s="3">
        <v>1748</v>
      </c>
      <c r="B535" s="4" t="str">
        <f t="shared" si="8"/>
        <v>GOBIERNO AUTÓNOMO MUNICIPAL DE OKINAWA UNO</v>
      </c>
      <c r="C535" s="4" t="s">
        <v>565</v>
      </c>
    </row>
    <row r="536" spans="1:3">
      <c r="A536" s="3">
        <v>1749</v>
      </c>
      <c r="B536" s="4" t="str">
        <f t="shared" si="8"/>
        <v>GOBIERNO AUTÓNOMO MUNICIPAL DE SAN ANTONIO DE LOMERIO</v>
      </c>
      <c r="C536" s="4" t="s">
        <v>566</v>
      </c>
    </row>
    <row r="537" spans="1:3">
      <c r="A537" s="3">
        <v>1750</v>
      </c>
      <c r="B537" s="4" t="str">
        <f t="shared" si="8"/>
        <v>GOBIERNO AUTÓNOMO MUNICIPAL DE SAN RAMÓN</v>
      </c>
      <c r="C537" s="4" t="s">
        <v>567</v>
      </c>
    </row>
    <row r="538" spans="1:3">
      <c r="A538" s="3">
        <v>1751</v>
      </c>
      <c r="B538" s="4" t="str">
        <f t="shared" si="8"/>
        <v>GOBIERNO AUTÓNOMO MUNICIPAL DE EL CARMEN RIVERO TÓRREZ</v>
      </c>
      <c r="C538" s="4" t="s">
        <v>568</v>
      </c>
    </row>
    <row r="539" spans="1:3">
      <c r="A539" s="3">
        <v>1752</v>
      </c>
      <c r="B539" s="4" t="str">
        <f t="shared" si="8"/>
        <v>GOBIERNO AUTÓNOMO MUNICIPAL DE SAN JUAN</v>
      </c>
      <c r="C539" s="4" t="s">
        <v>569</v>
      </c>
    </row>
    <row r="540" spans="1:3">
      <c r="A540" s="3">
        <v>1753</v>
      </c>
      <c r="B540" s="4" t="str">
        <f t="shared" si="8"/>
        <v>GOBIERNO AUTÓNOMO MUNICIPAL DE FERNÁNDEZ ALONSO</v>
      </c>
      <c r="C540" s="4" t="s">
        <v>570</v>
      </c>
    </row>
    <row r="541" spans="1:3">
      <c r="A541" s="3">
        <v>1754</v>
      </c>
      <c r="B541" s="4" t="str">
        <f t="shared" si="8"/>
        <v>GOBIERNO AUTÓNOMO MUNICIPAL DE SAN PEDRO</v>
      </c>
      <c r="C541" s="4" t="s">
        <v>571</v>
      </c>
    </row>
    <row r="542" spans="1:3">
      <c r="A542" s="3">
        <v>1755</v>
      </c>
      <c r="B542" s="4" t="str">
        <f t="shared" si="8"/>
        <v>GOBIERNO AUTÓNOMO MUNICIPAL DE CUATRO CAÑADAS</v>
      </c>
      <c r="C542" s="4" t="s">
        <v>572</v>
      </c>
    </row>
    <row r="543" spans="1:3">
      <c r="A543" s="3">
        <v>1756</v>
      </c>
      <c r="B543" s="4" t="str">
        <f t="shared" si="8"/>
        <v>GOBIERNO AUTÓNOMO MUNICIPAL DE COLPA BÉLGICA</v>
      </c>
      <c r="C543" s="4" t="s">
        <v>573</v>
      </c>
    </row>
    <row r="544" spans="1:3">
      <c r="A544" s="3">
        <v>1801</v>
      </c>
      <c r="B544" s="4" t="str">
        <f t="shared" si="8"/>
        <v>GOBIERNO AUTÓNOMO MUNICIPAL DE TRINIDAD</v>
      </c>
      <c r="C544" s="4" t="s">
        <v>574</v>
      </c>
    </row>
    <row r="545" spans="1:3">
      <c r="A545" s="3">
        <v>1802</v>
      </c>
      <c r="B545" s="4" t="str">
        <f t="shared" si="8"/>
        <v>GOBIERNO AUTÓNOMO MUNICIPAL DE SAN JAVIER</v>
      </c>
      <c r="C545" s="4" t="s">
        <v>556</v>
      </c>
    </row>
    <row r="546" spans="1:3">
      <c r="A546" s="3">
        <v>1803</v>
      </c>
      <c r="B546" s="4" t="str">
        <f t="shared" si="8"/>
        <v>GOBIERNO AUTÓNOMO MUNICIPAL DE RIBERALTA</v>
      </c>
      <c r="C546" s="4" t="s">
        <v>575</v>
      </c>
    </row>
    <row r="547" spans="1:3">
      <c r="A547" s="3">
        <v>1805</v>
      </c>
      <c r="B547" s="4" t="str">
        <f t="shared" si="8"/>
        <v>GOBIERNO AUTÓNOMO MUNICIPAL DE PUERTO GUAYARAMERÍN</v>
      </c>
      <c r="C547" s="4" t="s">
        <v>576</v>
      </c>
    </row>
    <row r="548" spans="1:3">
      <c r="A548" s="3">
        <v>1806</v>
      </c>
      <c r="B548" s="4" t="str">
        <f t="shared" si="8"/>
        <v>GOBIERNO AUTÓNOMO MUNICIPAL DE REYES</v>
      </c>
      <c r="C548" s="4" t="s">
        <v>577</v>
      </c>
    </row>
    <row r="549" spans="1:3">
      <c r="A549" s="3">
        <v>1807</v>
      </c>
      <c r="B549" s="4" t="str">
        <f t="shared" si="8"/>
        <v>GOBIERNO AUTÓNOMO MUNICIPAL DE PUERTO RURRENABAQUE</v>
      </c>
      <c r="C549" s="4" t="s">
        <v>578</v>
      </c>
    </row>
    <row r="550" spans="1:3">
      <c r="A550" s="3">
        <v>1808</v>
      </c>
      <c r="B550" s="4" t="str">
        <f t="shared" si="8"/>
        <v>GOBIERNO AUTÓNOMO MUNICIPAL DE SAN BORJA</v>
      </c>
      <c r="C550" s="4" t="s">
        <v>579</v>
      </c>
    </row>
    <row r="551" spans="1:3">
      <c r="A551" s="3">
        <v>1809</v>
      </c>
      <c r="B551" s="4" t="str">
        <f t="shared" si="8"/>
        <v>GOBIERNO AUTÓNOMO MUNICIPAL DE SANTA ROSA</v>
      </c>
      <c r="C551" s="4" t="s">
        <v>580</v>
      </c>
    </row>
    <row r="552" spans="1:3">
      <c r="A552" s="3">
        <v>1810</v>
      </c>
      <c r="B552" s="4" t="str">
        <f t="shared" si="8"/>
        <v>GOBIERNO AUTÓNOMO MUNICIPAL DE SANTA ANA</v>
      </c>
      <c r="C552" s="4" t="s">
        <v>581</v>
      </c>
    </row>
    <row r="553" spans="1:3">
      <c r="A553" s="3">
        <v>1811</v>
      </c>
      <c r="B553" s="4" t="str">
        <f t="shared" si="8"/>
        <v>GOBIERNO AUTÓNOMO MUNICIPAL DE SAN IGNACIO</v>
      </c>
      <c r="C553" s="4" t="s">
        <v>582</v>
      </c>
    </row>
    <row r="554" spans="1:3">
      <c r="A554" s="3">
        <v>1812</v>
      </c>
      <c r="B554" s="4" t="str">
        <f t="shared" si="8"/>
        <v>GOBIERNO AUTÓNOMO MUNICIPAL DE LORETO</v>
      </c>
      <c r="C554" s="4" t="s">
        <v>583</v>
      </c>
    </row>
    <row r="555" spans="1:3">
      <c r="A555" s="3">
        <v>1813</v>
      </c>
      <c r="B555" s="4" t="str">
        <f t="shared" si="8"/>
        <v>GOBIERNO AUTÓNOMO MUNICIPAL DE SAN ANDRÉS</v>
      </c>
      <c r="C555" s="4" t="s">
        <v>584</v>
      </c>
    </row>
    <row r="556" spans="1:3">
      <c r="A556" s="3">
        <v>1814</v>
      </c>
      <c r="B556" s="4" t="str">
        <f t="shared" si="8"/>
        <v>GOBIERNO AUTÓNOMO MUNICIPAL DE SAN JOAQUÍN</v>
      </c>
      <c r="C556" s="4" t="s">
        <v>585</v>
      </c>
    </row>
    <row r="557" spans="1:3">
      <c r="A557" s="3">
        <v>1815</v>
      </c>
      <c r="B557" s="4" t="str">
        <f t="shared" si="8"/>
        <v>GOBIERNO AUTÓNOMO MUNICIPAL DE SAN RAMÓN</v>
      </c>
      <c r="C557" s="4" t="s">
        <v>567</v>
      </c>
    </row>
    <row r="558" spans="1:3">
      <c r="A558" s="3">
        <v>1816</v>
      </c>
      <c r="B558" s="4" t="str">
        <f t="shared" si="8"/>
        <v>GOBIERNO AUTÓNOMO MUNICIPAL DE PUERTO SÍLES</v>
      </c>
      <c r="C558" s="4" t="s">
        <v>586</v>
      </c>
    </row>
    <row r="559" spans="1:3">
      <c r="A559" s="3">
        <v>1817</v>
      </c>
      <c r="B559" s="4" t="str">
        <f t="shared" si="8"/>
        <v>GOBIERNO AUTÓNOMO MUNICIPAL DE MAGDALENA</v>
      </c>
      <c r="C559" s="4" t="s">
        <v>587</v>
      </c>
    </row>
    <row r="560" spans="1:3">
      <c r="A560" s="3">
        <v>1818</v>
      </c>
      <c r="B560" s="4" t="str">
        <f t="shared" si="8"/>
        <v>GOBIERNO AUTÓNOMO MUNICIPAL DE BAURES</v>
      </c>
      <c r="C560" s="4" t="s">
        <v>588</v>
      </c>
    </row>
    <row r="561" spans="1:3">
      <c r="A561" s="3">
        <v>1819</v>
      </c>
      <c r="B561" s="4" t="str">
        <f t="shared" si="8"/>
        <v>GOBIERNO AUTÓNOMO MUNICIPAL DE HUACARAJE</v>
      </c>
      <c r="C561" s="4" t="s">
        <v>589</v>
      </c>
    </row>
    <row r="562" spans="1:3">
      <c r="A562" s="3">
        <v>1820</v>
      </c>
      <c r="B562" s="4" t="str">
        <f t="shared" si="8"/>
        <v>GOBIERNO AUTÓNOMO MUNICIPAL DE EXALTACIÓN</v>
      </c>
      <c r="C562" s="4" t="s">
        <v>590</v>
      </c>
    </row>
    <row r="563" spans="1:3">
      <c r="A563" s="3">
        <v>1901</v>
      </c>
      <c r="B563" s="4" t="str">
        <f t="shared" si="8"/>
        <v>GOBIERNO AUTÓNOMO MUNICIPAL DE COBIJA</v>
      </c>
      <c r="C563" s="4" t="s">
        <v>591</v>
      </c>
    </row>
    <row r="564" spans="1:3">
      <c r="A564" s="3">
        <v>1902</v>
      </c>
      <c r="B564" s="4" t="str">
        <f t="shared" si="8"/>
        <v>GOBIERNO AUTÓNOMO MUNICIPAL DE PORVENIR</v>
      </c>
      <c r="C564" s="4" t="s">
        <v>592</v>
      </c>
    </row>
    <row r="565" spans="1:3">
      <c r="A565" s="3">
        <v>1903</v>
      </c>
      <c r="B565" s="4" t="str">
        <f t="shared" si="8"/>
        <v>GOBIERNO AUTÓNOMO MUNICIPAL DE BOLPEBRA</v>
      </c>
      <c r="C565" s="4" t="s">
        <v>593</v>
      </c>
    </row>
    <row r="566" spans="1:3">
      <c r="A566" s="3">
        <v>1904</v>
      </c>
      <c r="B566" s="4" t="str">
        <f t="shared" si="8"/>
        <v>GOBIERNO AUTÓNOMO MUNICIPAL DE BELLA FLOR</v>
      </c>
      <c r="C566" s="4" t="s">
        <v>594</v>
      </c>
    </row>
    <row r="567" spans="1:3">
      <c r="A567" s="3">
        <v>1905</v>
      </c>
      <c r="B567" s="4" t="str">
        <f t="shared" si="8"/>
        <v>GOBIERNO AUTÓNOMO MUNICIPAL DE PUERTO RICO</v>
      </c>
      <c r="C567" s="4" t="s">
        <v>595</v>
      </c>
    </row>
    <row r="568" spans="1:3">
      <c r="A568" s="3">
        <v>1906</v>
      </c>
      <c r="B568" s="4" t="str">
        <f t="shared" si="8"/>
        <v>GOBIERNO AUTÓNOMO MUNICIPAL DE SAN PEDRO</v>
      </c>
      <c r="C568" s="4" t="s">
        <v>571</v>
      </c>
    </row>
    <row r="569" spans="1:3">
      <c r="A569" s="3">
        <v>1907</v>
      </c>
      <c r="B569" s="4" t="str">
        <f t="shared" si="8"/>
        <v>GOBIERNO AUTÓNOMO MUNICIPAL DE FILADELFIA</v>
      </c>
      <c r="C569" s="4" t="s">
        <v>596</v>
      </c>
    </row>
    <row r="570" spans="1:3">
      <c r="A570" s="3">
        <v>1908</v>
      </c>
      <c r="B570" s="4" t="str">
        <f t="shared" si="8"/>
        <v>GOBIERNO AUTÓNOMO MUNICIPAL DE PUERTO GONZALO MORENO</v>
      </c>
      <c r="C570" s="4" t="s">
        <v>597</v>
      </c>
    </row>
    <row r="571" spans="1:3">
      <c r="A571" s="3">
        <v>1909</v>
      </c>
      <c r="B571" s="4" t="str">
        <f t="shared" si="8"/>
        <v>GOBIERNO AUTÓNOMO MUNICIPAL DE SAN LORENZO</v>
      </c>
      <c r="C571" s="4" t="s">
        <v>516</v>
      </c>
    </row>
    <row r="572" spans="1:3">
      <c r="A572" s="3">
        <v>1910</v>
      </c>
      <c r="B572" s="4" t="str">
        <f t="shared" si="8"/>
        <v>GOBIERNO AUTÓNOMO MUNICIPAL DE SENA</v>
      </c>
      <c r="C572" s="4" t="s">
        <v>598</v>
      </c>
    </row>
    <row r="573" spans="1:3">
      <c r="A573" s="3">
        <v>1911</v>
      </c>
      <c r="B573" s="4" t="str">
        <f t="shared" si="8"/>
        <v>GOBIERNO AUTÓNOMO MUNICIPAL DE SANTA ROSA DEL ABUNÁ</v>
      </c>
      <c r="C573" s="4" t="s">
        <v>599</v>
      </c>
    </row>
    <row r="574" spans="1:3">
      <c r="A574" s="3">
        <v>1912</v>
      </c>
      <c r="B574" s="4" t="str">
        <f t="shared" si="8"/>
        <v>GOBIERNO AUTÓNOMO MUNICIPAL DE INGAVI (HUMAITA)</v>
      </c>
      <c r="C574" s="4" t="s">
        <v>600</v>
      </c>
    </row>
    <row r="575" spans="1:3">
      <c r="A575" s="3">
        <v>1913</v>
      </c>
      <c r="B575" s="4" t="str">
        <f t="shared" si="8"/>
        <v>GOBIERNO AUTÓNOMO MUNICIPAL DE NUEVA ESPERANZA</v>
      </c>
      <c r="C575" s="4" t="s">
        <v>601</v>
      </c>
    </row>
    <row r="576" spans="1:3">
      <c r="A576" s="3">
        <v>1914</v>
      </c>
      <c r="B576" s="4" t="str">
        <f t="shared" si="8"/>
        <v>GOBIERNO AUTÓNOMO MUNICIPAL DE VILLA NUEVA (LOMA ALTA)</v>
      </c>
      <c r="C576" s="4" t="s">
        <v>602</v>
      </c>
    </row>
    <row r="577" spans="1:3">
      <c r="A577" s="3">
        <v>1915</v>
      </c>
      <c r="B577" s="4" t="str">
        <f t="shared" si="8"/>
        <v>GOBIERNO AUTÓNOMO MUNICIPAL DE SANTOS MERCADO</v>
      </c>
      <c r="C577" s="4" t="s">
        <v>603</v>
      </c>
    </row>
    <row r="578" spans="1:3">
      <c r="A578" s="3">
        <v>2301</v>
      </c>
      <c r="B578" s="4" t="str">
        <f t="shared" si="8"/>
        <v>EMPRESA MUNICIPAL DE GESTIÓN DE RESIDUOS SÓLIDOS</v>
      </c>
      <c r="C578" s="4" t="s">
        <v>604</v>
      </c>
    </row>
    <row r="579" spans="1:3">
      <c r="A579" s="3">
        <v>2302</v>
      </c>
      <c r="B579" s="4" t="str">
        <f t="shared" si="8"/>
        <v>EMPRESA MUNICIPAL DE AGUA POTABLE Y ALCANTARILLADO SACABA</v>
      </c>
      <c r="C579" s="4" t="s">
        <v>605</v>
      </c>
    </row>
    <row r="580" spans="1:3">
      <c r="A580" s="3">
        <v>2303</v>
      </c>
      <c r="B580" s="4" t="str">
        <f t="shared" si="8"/>
        <v>EMPRESA MUNICIPAL DE AREAS VERDES Y RECREACIÓN ALTERNATIVA</v>
      </c>
      <c r="C580" s="4" t="s">
        <v>606</v>
      </c>
    </row>
    <row r="581" spans="1:3">
      <c r="A581" s="3">
        <v>2311</v>
      </c>
      <c r="B581" s="4" t="str">
        <f t="shared" si="8"/>
        <v>SERVICIO DE CUENCAS (SEARPI)</v>
      </c>
      <c r="C581" s="4" t="s">
        <v>607</v>
      </c>
    </row>
    <row r="582" spans="1:3">
      <c r="A582" s="3">
        <v>2312</v>
      </c>
      <c r="B582" s="4" t="str">
        <f t="shared" si="8"/>
        <v>EMPRESA MUNICIPAL DE AGUA POTABLE Y ALCANTARILLADO VIACHA</v>
      </c>
      <c r="C582" s="4" t="s">
        <v>608</v>
      </c>
    </row>
    <row r="583" spans="1:3">
      <c r="A583" s="3">
        <v>2313</v>
      </c>
      <c r="B583" s="4" t="str">
        <f t="shared" si="8"/>
        <v>ENTIDAD MUNICIPAL DE ASEO URBANO SUCRE</v>
      </c>
      <c r="C583" s="4" t="s">
        <v>609</v>
      </c>
    </row>
    <row r="584" spans="1:3">
      <c r="A584" s="3">
        <v>2314</v>
      </c>
      <c r="B584" s="4" t="str">
        <f t="shared" si="8"/>
        <v>EMPRESA MUNICIPAL DE AREAS VERDES SUCRE</v>
      </c>
      <c r="C584" s="4" t="s">
        <v>610</v>
      </c>
    </row>
    <row r="585" spans="1:3">
      <c r="A585" s="3">
        <v>2315</v>
      </c>
      <c r="B585" s="4" t="str">
        <f t="shared" si="8"/>
        <v xml:space="preserve">EMPRESA MUNICIPAL DE SERVICIO DE ASEO </v>
      </c>
      <c r="C585" s="4" t="s">
        <v>611</v>
      </c>
    </row>
    <row r="586" spans="1:3">
      <c r="A586" s="3">
        <v>2316</v>
      </c>
      <c r="B586" s="4" t="str">
        <f t="shared" si="8"/>
        <v>EMPRESA MUNICIPAL DE ÁREAS VERDES, PARQUES Y FORESTACIÓN</v>
      </c>
      <c r="C586" s="4" t="s">
        <v>612</v>
      </c>
    </row>
    <row r="587" spans="1:3">
      <c r="A587" s="3">
        <v>2317</v>
      </c>
      <c r="B587" s="4" t="str">
        <f t="shared" si="8"/>
        <v>EMPRESA MUNICIPAL DE ASFALTOS Y VÍAS</v>
      </c>
      <c r="C587" s="4" t="s">
        <v>613</v>
      </c>
    </row>
    <row r="588" spans="1:3">
      <c r="A588" s="3">
        <v>2318</v>
      </c>
      <c r="B588" s="4" t="str">
        <f t="shared" ref="B588:B606" si="9">UPPER(C588)</f>
        <v>ENTIDAD DESCENTRALIZADA UMMIPRE PROMAN</v>
      </c>
      <c r="C588" s="4" t="s">
        <v>614</v>
      </c>
    </row>
    <row r="589" spans="1:3">
      <c r="A589" s="3">
        <v>2319</v>
      </c>
      <c r="B589" s="4" t="str">
        <f t="shared" si="9"/>
        <v>EMPRESA PÚBLICA DEPARTAMENTAL ESTRATÉGICA DE AGUAS - LA PAZ</v>
      </c>
      <c r="C589" s="4" t="s">
        <v>615</v>
      </c>
    </row>
    <row r="590" spans="1:3">
      <c r="A590" s="3">
        <v>2320</v>
      </c>
      <c r="B590" s="4" t="str">
        <f t="shared" si="9"/>
        <v>EMPRESA PUBLICA MUNICIPAL DE SERVICIOS DE AGUA Y ALCANTARRILLADO SANITARIO DE COBIJA</v>
      </c>
      <c r="C590" s="4" t="s">
        <v>616</v>
      </c>
    </row>
    <row r="591" spans="1:3">
      <c r="A591" s="3">
        <v>2321</v>
      </c>
      <c r="B591" s="4" t="str">
        <f t="shared" si="9"/>
        <v>EMPRESA MUNICIPAL DE ASEO DE EL ALTO</v>
      </c>
      <c r="C591" s="4" t="s">
        <v>617</v>
      </c>
    </row>
    <row r="592" spans="1:3">
      <c r="A592" s="3">
        <v>2322</v>
      </c>
      <c r="B592" s="4" t="str">
        <f t="shared" si="9"/>
        <v>ENTIDAD MATADERO FRIGORIFICO MUNICIPAL DE TARIJA</v>
      </c>
      <c r="C592" s="4" t="s">
        <v>618</v>
      </c>
    </row>
    <row r="593" spans="1:3">
      <c r="A593" s="3">
        <v>2323</v>
      </c>
      <c r="B593" s="4" t="str">
        <f t="shared" si="9"/>
        <v>ENTIDAD ASEO MUNICIPAL DE TARIJA</v>
      </c>
      <c r="C593" s="4" t="s">
        <v>619</v>
      </c>
    </row>
    <row r="594" spans="1:3">
      <c r="A594" s="3">
        <v>2324</v>
      </c>
      <c r="B594" s="4" t="str">
        <f t="shared" si="9"/>
        <v>ENTIDAD OBRAS PUBLICAS MUNICIPALES DE TARIJA</v>
      </c>
      <c r="C594" s="4" t="s">
        <v>620</v>
      </c>
    </row>
    <row r="595" spans="1:3">
      <c r="A595" s="3">
        <v>2325</v>
      </c>
      <c r="B595" s="4" t="str">
        <f t="shared" si="9"/>
        <v>ENTIDAD ORDENAMIENTO TERRITORIAL DE TARIJA</v>
      </c>
      <c r="C595" s="4" t="s">
        <v>621</v>
      </c>
    </row>
    <row r="596" spans="1:3">
      <c r="A596" s="3">
        <v>2326</v>
      </c>
      <c r="B596" s="4" t="str">
        <f t="shared" si="9"/>
        <v>ENTIDAD ORDEN Y SEGURIDAD CIUDADANA MUNICIPAL DE TARIJA</v>
      </c>
      <c r="C596" s="4" t="s">
        <v>622</v>
      </c>
    </row>
    <row r="597" spans="1:3">
      <c r="A597" s="3">
        <v>2327</v>
      </c>
      <c r="B597" s="4" t="str">
        <f t="shared" si="9"/>
        <v>EMPRESA MUNICIPAL AUTONOMA DE AGUA POTABLE Y ALCANTARILLADO  DE YACUIBA</v>
      </c>
      <c r="C597" s="4" t="s">
        <v>623</v>
      </c>
    </row>
    <row r="598" spans="1:3">
      <c r="A598" s="3">
        <v>9001</v>
      </c>
      <c r="B598" s="4" t="str">
        <f t="shared" si="9"/>
        <v>FEDERACIÓN DE ASOCIACIONES MUNICIPALES DE BOLIVIA</v>
      </c>
      <c r="C598" s="4" t="s">
        <v>624</v>
      </c>
    </row>
    <row r="599" spans="1:3">
      <c r="A599" s="3" t="s">
        <v>625</v>
      </c>
      <c r="B599" s="4" t="str">
        <f t="shared" si="9"/>
        <v>DIRECCIÓN GENERAL DE PROGRAMACIÓN Y OPERACIONES DEL TESORO</v>
      </c>
      <c r="C599" s="4" t="s">
        <v>626</v>
      </c>
    </row>
    <row r="600" spans="1:3">
      <c r="A600" s="3" t="s">
        <v>627</v>
      </c>
      <c r="B600" s="4" t="str">
        <f t="shared" si="9"/>
        <v>DIRECCIÓN GENERAL DE PROGRAMACIÓN Y OPERACIONES DEL TESORO</v>
      </c>
      <c r="C600" s="4" t="s">
        <v>626</v>
      </c>
    </row>
    <row r="601" spans="1:3">
      <c r="A601" s="3" t="s">
        <v>628</v>
      </c>
      <c r="B601" s="4" t="str">
        <f t="shared" si="9"/>
        <v>DIRECCIÓN GENERAL DE CRÉDITO PÚBLICO</v>
      </c>
      <c r="C601" s="4" t="s">
        <v>629</v>
      </c>
    </row>
    <row r="602" spans="1:3">
      <c r="A602" s="3" t="s">
        <v>630</v>
      </c>
      <c r="B602" s="4" t="str">
        <f t="shared" si="9"/>
        <v>DIRECCIÓN GENERAL DE ADMINISTRACIÓN Y FINANZAS TERRITORIALES</v>
      </c>
      <c r="C602" s="4" t="s">
        <v>631</v>
      </c>
    </row>
    <row r="603" spans="1:3">
      <c r="A603" s="3" t="s">
        <v>632</v>
      </c>
      <c r="B603" s="4" t="str">
        <f t="shared" si="9"/>
        <v>DIRECCIÓN GENERAL DE PENSIONES Y JUBILACIONES</v>
      </c>
      <c r="C603" s="4" t="s">
        <v>633</v>
      </c>
    </row>
    <row r="604" spans="1:3">
      <c r="A604" s="118" t="s">
        <v>634</v>
      </c>
      <c r="B604" s="4" t="str">
        <f t="shared" si="9"/>
        <v>ACREEDORES</v>
      </c>
      <c r="C604" s="4" t="s">
        <v>635</v>
      </c>
    </row>
    <row r="605" spans="1:3">
      <c r="A605" s="118" t="s">
        <v>636</v>
      </c>
      <c r="B605" s="4" t="str">
        <f t="shared" si="9"/>
        <v>AREA DE CONTABILIDAD</v>
      </c>
      <c r="C605" s="4" t="s">
        <v>637</v>
      </c>
    </row>
    <row r="606" spans="1:3">
      <c r="A606" s="118" t="s">
        <v>638</v>
      </c>
      <c r="B606" s="4" t="str">
        <f t="shared" si="9"/>
        <v>NO IDENTIFICADO</v>
      </c>
      <c r="C606" s="4" t="s">
        <v>650</v>
      </c>
    </row>
  </sheetData>
  <sheetProtection formatRows="0" selectLockedCells="1" sort="0" autoFilter="0"/>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FF0000"/>
  </sheetPr>
  <dimension ref="A1:AQ626"/>
  <sheetViews>
    <sheetView showGridLines="0" view="pageBreakPreview" zoomScale="55" zoomScaleNormal="70" zoomScaleSheetLayoutView="55" workbookViewId="0">
      <pane xSplit="3" ySplit="10" topLeftCell="D11" activePane="bottomRight" state="frozen"/>
      <selection activeCell="G12" sqref="G12"/>
      <selection pane="topRight" activeCell="G12" sqref="G12"/>
      <selection pane="bottomLeft" activeCell="G12" sqref="G12"/>
      <selection pane="bottomRight" activeCell="D1" sqref="D1"/>
    </sheetView>
  </sheetViews>
  <sheetFormatPr baseColWidth="10" defaultRowHeight="15" outlineLevelCol="1"/>
  <cols>
    <col min="1" max="1" width="8.140625" style="32" customWidth="1"/>
    <col min="2" max="2" width="41.85546875" style="33" customWidth="1"/>
    <col min="3" max="3" width="7.5703125" style="34" customWidth="1"/>
    <col min="4" max="5" width="21.42578125" style="263" bestFit="1" customWidth="1" outlineLevel="1"/>
    <col min="6" max="7" width="19.140625" style="263" bestFit="1" customWidth="1" outlineLevel="1"/>
    <col min="8" max="8" width="18.85546875" style="263" bestFit="1" customWidth="1" outlineLevel="1"/>
    <col min="9" max="9" width="19.140625" style="263" bestFit="1" customWidth="1" outlineLevel="1"/>
    <col min="10" max="10" width="19.42578125" style="263" bestFit="1" customWidth="1" outlineLevel="1"/>
    <col min="11" max="11" width="18.5703125" style="263" bestFit="1" customWidth="1" outlineLevel="1"/>
    <col min="12" max="14" width="18.85546875" style="263" bestFit="1" customWidth="1" outlineLevel="1"/>
    <col min="15" max="15" width="18.5703125" style="263" bestFit="1" customWidth="1" outlineLevel="1"/>
    <col min="16" max="16" width="18.85546875" style="263" bestFit="1" customWidth="1" outlineLevel="1"/>
    <col min="17" max="17" width="19.140625" style="263" bestFit="1" customWidth="1" outlineLevel="1"/>
    <col min="18" max="18" width="17.28515625" style="263" bestFit="1" customWidth="1" outlineLevel="1"/>
    <col min="19" max="19" width="18.5703125" style="263" bestFit="1" customWidth="1" outlineLevel="1"/>
    <col min="20" max="20" width="19.140625" style="263" bestFit="1" customWidth="1" outlineLevel="1"/>
    <col min="21" max="21" width="18.28515625" style="263" bestFit="1" customWidth="1" outlineLevel="1"/>
    <col min="22" max="22" width="18.5703125" style="263" bestFit="1" customWidth="1" outlineLevel="1"/>
    <col min="23" max="24" width="24" style="263" bestFit="1" customWidth="1" outlineLevel="1" collapsed="1"/>
    <col min="25" max="25" width="19.140625" style="263" bestFit="1" customWidth="1" outlineLevel="1" collapsed="1"/>
    <col min="26" max="26" width="18.5703125" style="263" bestFit="1" customWidth="1" outlineLevel="1"/>
    <col min="27" max="27" width="19.140625" style="263" bestFit="1" customWidth="1" outlineLevel="1"/>
    <col min="28" max="28" width="19.5703125" style="263" bestFit="1" customWidth="1" outlineLevel="1" collapsed="1"/>
    <col min="29" max="29" width="18.85546875" style="263" bestFit="1" customWidth="1" outlineLevel="1"/>
    <col min="30" max="30" width="18.5703125" style="263" bestFit="1" customWidth="1" outlineLevel="1"/>
    <col min="31" max="31" width="18.85546875" style="263" bestFit="1" customWidth="1" outlineLevel="1"/>
    <col min="32" max="32" width="18.28515625" style="263" bestFit="1" customWidth="1" outlineLevel="1"/>
    <col min="33" max="33" width="17.5703125" style="263" bestFit="1" customWidth="1" outlineLevel="1"/>
    <col min="34" max="35" width="18.5703125" style="263" bestFit="1" customWidth="1" outlineLevel="1"/>
    <col min="36" max="36" width="18.28515625" style="263" bestFit="1" customWidth="1" outlineLevel="1"/>
    <col min="37" max="37" width="18.5703125" style="263" bestFit="1" customWidth="1" outlineLevel="1"/>
    <col min="38" max="38" width="32" style="264" customWidth="1"/>
    <col min="39" max="41" width="11.42578125" style="36"/>
    <col min="42" max="42" width="17.140625" style="36" customWidth="1"/>
    <col min="43" max="43" width="14.42578125" style="36" customWidth="1"/>
    <col min="44" max="16384" width="11.42578125" style="36"/>
  </cols>
  <sheetData>
    <row r="1" spans="1:43" s="47" customFormat="1">
      <c r="A1" s="43"/>
      <c r="B1" s="44"/>
      <c r="C1" s="45"/>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4"/>
    </row>
    <row r="2" spans="1:43" s="47" customFormat="1" ht="13.5" customHeight="1">
      <c r="A2" s="43"/>
      <c r="B2" s="44"/>
      <c r="C2" s="45"/>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4"/>
    </row>
    <row r="3" spans="1:43" s="47" customFormat="1">
      <c r="A3" s="43"/>
      <c r="B3" s="44"/>
      <c r="C3" s="45"/>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4"/>
    </row>
    <row r="4" spans="1:43" s="47" customFormat="1" ht="18" customHeight="1">
      <c r="A4" s="314" t="s">
        <v>654</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254"/>
    </row>
    <row r="5" spans="1:43" s="47" customFormat="1" ht="18.75">
      <c r="A5" s="314" t="s">
        <v>10315</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254"/>
    </row>
    <row r="6" spans="1:43" s="47" customFormat="1" ht="18.75">
      <c r="A6" s="314" t="s">
        <v>10314</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254"/>
    </row>
    <row r="7" spans="1:43" s="47" customFormat="1" ht="18.75">
      <c r="A7" s="314" t="s">
        <v>655</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254"/>
    </row>
    <row r="8" spans="1:43" s="47" customFormat="1">
      <c r="A8" s="43"/>
      <c r="B8" s="44"/>
      <c r="C8" s="45"/>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4"/>
    </row>
    <row r="9" spans="1:43" s="47" customFormat="1" ht="15" customHeight="1">
      <c r="A9" s="77"/>
      <c r="B9" s="48"/>
      <c r="C9" s="49"/>
      <c r="D9" s="318" t="s">
        <v>656</v>
      </c>
      <c r="E9" s="318"/>
      <c r="F9" s="318"/>
      <c r="G9" s="318"/>
      <c r="H9" s="318"/>
      <c r="I9" s="318"/>
      <c r="J9" s="318"/>
      <c r="K9" s="318"/>
      <c r="L9" s="318"/>
      <c r="M9" s="318"/>
      <c r="N9" s="318"/>
      <c r="O9" s="318"/>
      <c r="P9" s="318"/>
      <c r="Q9" s="318"/>
      <c r="R9" s="318"/>
      <c r="S9" s="318"/>
      <c r="T9" s="318"/>
      <c r="U9" s="318"/>
      <c r="V9" s="319"/>
      <c r="W9" s="315" t="s">
        <v>657</v>
      </c>
      <c r="X9" s="316"/>
      <c r="Y9" s="316"/>
      <c r="Z9" s="316"/>
      <c r="AA9" s="316"/>
      <c r="AB9" s="316"/>
      <c r="AC9" s="316"/>
      <c r="AD9" s="316"/>
      <c r="AE9" s="316"/>
      <c r="AF9" s="316"/>
      <c r="AG9" s="316"/>
      <c r="AH9" s="316"/>
      <c r="AI9" s="316"/>
      <c r="AJ9" s="316"/>
      <c r="AK9" s="317"/>
      <c r="AL9" s="254"/>
    </row>
    <row r="10" spans="1:43" s="37" customFormat="1" ht="34.5">
      <c r="A10" s="84" t="s">
        <v>658</v>
      </c>
      <c r="B10" s="85" t="s">
        <v>41</v>
      </c>
      <c r="C10" s="86" t="s">
        <v>659</v>
      </c>
      <c r="D10" s="255" t="s">
        <v>1275</v>
      </c>
      <c r="E10" s="255" t="s">
        <v>1276</v>
      </c>
      <c r="F10" s="256" t="s">
        <v>27</v>
      </c>
      <c r="G10" s="256" t="s">
        <v>3</v>
      </c>
      <c r="H10" s="256" t="s">
        <v>1285</v>
      </c>
      <c r="I10" s="256" t="s">
        <v>11</v>
      </c>
      <c r="J10" s="256" t="s">
        <v>6</v>
      </c>
      <c r="K10" s="256" t="s">
        <v>3193</v>
      </c>
      <c r="L10" s="256" t="s">
        <v>15</v>
      </c>
      <c r="M10" s="256" t="s">
        <v>1286</v>
      </c>
      <c r="N10" s="256" t="s">
        <v>17</v>
      </c>
      <c r="O10" s="256" t="s">
        <v>13</v>
      </c>
      <c r="P10" s="256" t="s">
        <v>1287</v>
      </c>
      <c r="Q10" s="256" t="s">
        <v>1500</v>
      </c>
      <c r="R10" s="256" t="s">
        <v>20</v>
      </c>
      <c r="S10" s="256" t="s">
        <v>21</v>
      </c>
      <c r="T10" s="256" t="s">
        <v>8</v>
      </c>
      <c r="U10" s="256" t="s">
        <v>1271</v>
      </c>
      <c r="V10" s="256" t="s">
        <v>1297</v>
      </c>
      <c r="W10" s="255" t="s">
        <v>1277</v>
      </c>
      <c r="X10" s="255" t="s">
        <v>1281</v>
      </c>
      <c r="Y10" s="256" t="s">
        <v>3</v>
      </c>
      <c r="Z10" s="256" t="s">
        <v>643</v>
      </c>
      <c r="AA10" s="256" t="s">
        <v>11</v>
      </c>
      <c r="AB10" s="256" t="s">
        <v>6</v>
      </c>
      <c r="AC10" s="256" t="s">
        <v>17</v>
      </c>
      <c r="AD10" s="256" t="s">
        <v>13</v>
      </c>
      <c r="AE10" s="256" t="s">
        <v>1287</v>
      </c>
      <c r="AF10" s="256" t="s">
        <v>1500</v>
      </c>
      <c r="AG10" s="256" t="s">
        <v>20</v>
      </c>
      <c r="AH10" s="256" t="s">
        <v>21</v>
      </c>
      <c r="AI10" s="256" t="s">
        <v>23</v>
      </c>
      <c r="AJ10" s="256" t="s">
        <v>1271</v>
      </c>
      <c r="AK10" s="256" t="s">
        <v>1297</v>
      </c>
      <c r="AL10" s="255" t="s">
        <v>660</v>
      </c>
    </row>
    <row r="11" spans="1:43" ht="33" customHeight="1">
      <c r="A11" s="181">
        <v>6</v>
      </c>
      <c r="B11" s="182" t="str">
        <f>PROPER(VLOOKUP(A11,[1]bd_lista!$A:$D,2,FALSE))</f>
        <v>Vicepresidencia Del Estado Plurinacional</v>
      </c>
      <c r="C11" s="183" t="s">
        <v>1351</v>
      </c>
      <c r="D11" s="257">
        <v>0</v>
      </c>
      <c r="E11" s="257">
        <v>0</v>
      </c>
      <c r="F11" s="257">
        <v>0</v>
      </c>
      <c r="G11" s="257">
        <v>411.1</v>
      </c>
      <c r="H11" s="257">
        <v>0</v>
      </c>
      <c r="I11" s="257">
        <v>150</v>
      </c>
      <c r="J11" s="257">
        <v>0</v>
      </c>
      <c r="K11" s="257">
        <v>0</v>
      </c>
      <c r="L11" s="257">
        <v>567.16</v>
      </c>
      <c r="M11" s="257">
        <v>6355.34</v>
      </c>
      <c r="N11" s="257">
        <v>0</v>
      </c>
      <c r="O11" s="257">
        <v>192.51</v>
      </c>
      <c r="P11" s="257">
        <v>245.07</v>
      </c>
      <c r="Q11" s="257">
        <v>0</v>
      </c>
      <c r="R11" s="257">
        <v>0</v>
      </c>
      <c r="S11" s="257">
        <v>0</v>
      </c>
      <c r="T11" s="257">
        <v>0</v>
      </c>
      <c r="U11" s="257">
        <v>0</v>
      </c>
      <c r="V11" s="257">
        <v>0</v>
      </c>
      <c r="W11" s="257">
        <v>0</v>
      </c>
      <c r="X11" s="257">
        <v>0</v>
      </c>
      <c r="Y11" s="257">
        <v>0</v>
      </c>
      <c r="Z11" s="257">
        <v>0</v>
      </c>
      <c r="AA11" s="257">
        <v>0</v>
      </c>
      <c r="AB11" s="257">
        <v>0</v>
      </c>
      <c r="AC11" s="257">
        <v>0</v>
      </c>
      <c r="AD11" s="257">
        <v>0</v>
      </c>
      <c r="AE11" s="257">
        <v>0</v>
      </c>
      <c r="AF11" s="257">
        <v>0</v>
      </c>
      <c r="AG11" s="257">
        <v>0</v>
      </c>
      <c r="AH11" s="257">
        <v>0</v>
      </c>
      <c r="AI11" s="257">
        <v>0</v>
      </c>
      <c r="AJ11" s="257">
        <v>0</v>
      </c>
      <c r="AK11" s="257">
        <v>0</v>
      </c>
      <c r="AL11" s="258">
        <f>SUM(D11:AK11)</f>
        <v>7921.18</v>
      </c>
      <c r="AO11" s="98"/>
    </row>
    <row r="12" spans="1:43" ht="33" customHeight="1">
      <c r="A12" s="181">
        <v>10</v>
      </c>
      <c r="B12" s="182" t="str">
        <f>PROPER(VLOOKUP(A12,[1]bd_lista!$A:$D,2,FALSE))</f>
        <v>Ministerio De Relaciones Exteriores</v>
      </c>
      <c r="C12" s="183" t="s">
        <v>1351</v>
      </c>
      <c r="D12" s="257">
        <v>0</v>
      </c>
      <c r="E12" s="257">
        <v>0</v>
      </c>
      <c r="F12" s="257">
        <v>0</v>
      </c>
      <c r="G12" s="257">
        <v>78849.03</v>
      </c>
      <c r="H12" s="257">
        <v>0</v>
      </c>
      <c r="I12" s="257">
        <v>3700</v>
      </c>
      <c r="J12" s="257">
        <v>10125927.83</v>
      </c>
      <c r="K12" s="257">
        <v>0</v>
      </c>
      <c r="L12" s="257">
        <v>190481.99</v>
      </c>
      <c r="M12" s="257">
        <v>0</v>
      </c>
      <c r="N12" s="257">
        <v>0</v>
      </c>
      <c r="O12" s="257">
        <v>343</v>
      </c>
      <c r="P12" s="257">
        <v>0</v>
      </c>
      <c r="Q12" s="257">
        <v>0</v>
      </c>
      <c r="R12" s="257">
        <v>0</v>
      </c>
      <c r="S12" s="257">
        <v>0</v>
      </c>
      <c r="T12" s="257">
        <v>0</v>
      </c>
      <c r="U12" s="257">
        <v>0</v>
      </c>
      <c r="V12" s="257">
        <v>0</v>
      </c>
      <c r="W12" s="257">
        <v>0</v>
      </c>
      <c r="X12" s="257">
        <v>0</v>
      </c>
      <c r="Y12" s="257">
        <v>0</v>
      </c>
      <c r="Z12" s="257">
        <v>0</v>
      </c>
      <c r="AA12" s="257">
        <v>0</v>
      </c>
      <c r="AB12" s="257">
        <v>569.79</v>
      </c>
      <c r="AC12" s="257">
        <v>0</v>
      </c>
      <c r="AD12" s="257">
        <v>0</v>
      </c>
      <c r="AE12" s="257">
        <v>8988.31</v>
      </c>
      <c r="AF12" s="257">
        <v>0</v>
      </c>
      <c r="AG12" s="257">
        <v>0</v>
      </c>
      <c r="AH12" s="257">
        <v>0</v>
      </c>
      <c r="AI12" s="257">
        <v>0</v>
      </c>
      <c r="AJ12" s="257">
        <v>0</v>
      </c>
      <c r="AK12" s="257">
        <v>0</v>
      </c>
      <c r="AL12" s="258">
        <f t="shared" ref="AL12:AL29" si="0">SUM(D12:AK12)</f>
        <v>10408859.949999999</v>
      </c>
      <c r="AO12" s="98"/>
    </row>
    <row r="13" spans="1:43" ht="33" customHeight="1">
      <c r="A13" s="181">
        <v>15</v>
      </c>
      <c r="B13" s="182" t="str">
        <f>PROPER(VLOOKUP(A13,[1]bd_lista!$A:$D,2,FALSE))</f>
        <v>Ministerio De Gobierno</v>
      </c>
      <c r="C13" s="183" t="s">
        <v>1351</v>
      </c>
      <c r="D13" s="257">
        <v>0</v>
      </c>
      <c r="E13" s="257">
        <v>0</v>
      </c>
      <c r="F13" s="257">
        <v>11419451.25</v>
      </c>
      <c r="G13" s="257">
        <v>2585119.85</v>
      </c>
      <c r="H13" s="257">
        <v>0</v>
      </c>
      <c r="I13" s="257">
        <v>0</v>
      </c>
      <c r="J13" s="257">
        <v>0</v>
      </c>
      <c r="K13" s="257">
        <v>0</v>
      </c>
      <c r="L13" s="257">
        <v>1118.7</v>
      </c>
      <c r="M13" s="257">
        <v>412152.96</v>
      </c>
      <c r="N13" s="257">
        <v>0</v>
      </c>
      <c r="O13" s="257">
        <v>0</v>
      </c>
      <c r="P13" s="257">
        <v>0</v>
      </c>
      <c r="Q13" s="257">
        <v>0</v>
      </c>
      <c r="R13" s="257">
        <v>0</v>
      </c>
      <c r="S13" s="257">
        <v>0</v>
      </c>
      <c r="T13" s="257">
        <v>0</v>
      </c>
      <c r="U13" s="257">
        <v>0</v>
      </c>
      <c r="V13" s="257">
        <v>0</v>
      </c>
      <c r="W13" s="257">
        <v>0</v>
      </c>
      <c r="X13" s="257">
        <v>0</v>
      </c>
      <c r="Y13" s="257">
        <v>0</v>
      </c>
      <c r="Z13" s="257">
        <v>0</v>
      </c>
      <c r="AA13" s="257">
        <v>50.01</v>
      </c>
      <c r="AB13" s="257">
        <v>479973.62</v>
      </c>
      <c r="AC13" s="257">
        <v>0</v>
      </c>
      <c r="AD13" s="257">
        <v>0</v>
      </c>
      <c r="AE13" s="257">
        <v>0</v>
      </c>
      <c r="AF13" s="257">
        <v>0</v>
      </c>
      <c r="AG13" s="257">
        <v>0</v>
      </c>
      <c r="AH13" s="257">
        <v>0</v>
      </c>
      <c r="AI13" s="257">
        <v>0</v>
      </c>
      <c r="AJ13" s="257">
        <v>0</v>
      </c>
      <c r="AK13" s="257">
        <v>0</v>
      </c>
      <c r="AL13" s="258">
        <f t="shared" si="0"/>
        <v>14897866.389999999</v>
      </c>
      <c r="AO13" s="98"/>
    </row>
    <row r="14" spans="1:43" ht="33" customHeight="1">
      <c r="A14" s="181">
        <v>16</v>
      </c>
      <c r="B14" s="182" t="str">
        <f>PROPER(VLOOKUP(A14,[1]bd_lista!$A:$D,2,FALSE))</f>
        <v>Ministerio De Educación</v>
      </c>
      <c r="C14" s="183" t="s">
        <v>1351</v>
      </c>
      <c r="D14" s="257">
        <v>0</v>
      </c>
      <c r="E14" s="257">
        <v>0</v>
      </c>
      <c r="F14" s="257">
        <v>11930644.76</v>
      </c>
      <c r="G14" s="257">
        <v>266383.53999999998</v>
      </c>
      <c r="H14" s="257">
        <v>0</v>
      </c>
      <c r="I14" s="257">
        <v>150</v>
      </c>
      <c r="J14" s="257">
        <v>6708770.2300000004</v>
      </c>
      <c r="K14" s="257">
        <v>0</v>
      </c>
      <c r="L14" s="257">
        <v>10705.130000000006</v>
      </c>
      <c r="M14" s="257">
        <v>0</v>
      </c>
      <c r="N14" s="257">
        <v>0</v>
      </c>
      <c r="O14" s="257">
        <v>251.25</v>
      </c>
      <c r="P14" s="257">
        <v>14550.439999999997</v>
      </c>
      <c r="Q14" s="257">
        <v>0</v>
      </c>
      <c r="R14" s="257">
        <v>0</v>
      </c>
      <c r="S14" s="257">
        <v>0</v>
      </c>
      <c r="T14" s="257">
        <v>0</v>
      </c>
      <c r="U14" s="257">
        <v>0</v>
      </c>
      <c r="V14" s="257">
        <v>0</v>
      </c>
      <c r="W14" s="257">
        <v>0</v>
      </c>
      <c r="X14" s="257">
        <v>0</v>
      </c>
      <c r="Y14" s="257">
        <v>0</v>
      </c>
      <c r="Z14" s="257">
        <v>0</v>
      </c>
      <c r="AA14" s="257">
        <v>100.02</v>
      </c>
      <c r="AB14" s="257">
        <v>20580000</v>
      </c>
      <c r="AC14" s="257">
        <v>0</v>
      </c>
      <c r="AD14" s="257">
        <v>0</v>
      </c>
      <c r="AE14" s="257">
        <v>0</v>
      </c>
      <c r="AF14" s="257">
        <v>0</v>
      </c>
      <c r="AG14" s="257">
        <v>0</v>
      </c>
      <c r="AH14" s="257">
        <v>0</v>
      </c>
      <c r="AI14" s="257">
        <v>0</v>
      </c>
      <c r="AJ14" s="257">
        <v>0</v>
      </c>
      <c r="AK14" s="257">
        <v>0</v>
      </c>
      <c r="AL14" s="258">
        <f t="shared" si="0"/>
        <v>39511555.370000005</v>
      </c>
      <c r="AO14" s="98"/>
      <c r="AQ14" s="38"/>
    </row>
    <row r="15" spans="1:43" ht="33" customHeight="1">
      <c r="A15" s="181">
        <v>20</v>
      </c>
      <c r="B15" s="182" t="str">
        <f>PROPER(VLOOKUP(A15,[1]bd_lista!$A:$D,2,FALSE))</f>
        <v>Ministerio De Defensa</v>
      </c>
      <c r="C15" s="183" t="s">
        <v>1351</v>
      </c>
      <c r="D15" s="257">
        <v>0</v>
      </c>
      <c r="E15" s="257">
        <v>0</v>
      </c>
      <c r="F15" s="257">
        <v>5155528.2200000007</v>
      </c>
      <c r="G15" s="257">
        <v>20855599.710000001</v>
      </c>
      <c r="H15" s="257">
        <v>0</v>
      </c>
      <c r="I15" s="257">
        <v>2954.52</v>
      </c>
      <c r="J15" s="257">
        <v>0</v>
      </c>
      <c r="K15" s="257">
        <v>0</v>
      </c>
      <c r="L15" s="257">
        <v>1350</v>
      </c>
      <c r="M15" s="257">
        <v>0</v>
      </c>
      <c r="N15" s="257">
        <v>0</v>
      </c>
      <c r="O15" s="257">
        <v>0</v>
      </c>
      <c r="P15" s="257">
        <v>0</v>
      </c>
      <c r="Q15" s="257">
        <v>0</v>
      </c>
      <c r="R15" s="257">
        <v>0</v>
      </c>
      <c r="S15" s="257">
        <v>0</v>
      </c>
      <c r="T15" s="257">
        <v>0</v>
      </c>
      <c r="U15" s="257">
        <v>0</v>
      </c>
      <c r="V15" s="257">
        <v>0</v>
      </c>
      <c r="W15" s="257">
        <v>0</v>
      </c>
      <c r="X15" s="257">
        <v>0</v>
      </c>
      <c r="Y15" s="257">
        <v>0</v>
      </c>
      <c r="Z15" s="257">
        <v>0</v>
      </c>
      <c r="AA15" s="257">
        <v>0</v>
      </c>
      <c r="AB15" s="257">
        <v>14517632.029999999</v>
      </c>
      <c r="AC15" s="257">
        <v>0</v>
      </c>
      <c r="AD15" s="257">
        <v>0</v>
      </c>
      <c r="AE15" s="257">
        <v>0</v>
      </c>
      <c r="AF15" s="257">
        <v>0</v>
      </c>
      <c r="AG15" s="257">
        <v>0</v>
      </c>
      <c r="AH15" s="257">
        <v>0</v>
      </c>
      <c r="AI15" s="257">
        <v>0</v>
      </c>
      <c r="AJ15" s="257">
        <v>0</v>
      </c>
      <c r="AK15" s="257">
        <v>0</v>
      </c>
      <c r="AL15" s="258">
        <f t="shared" si="0"/>
        <v>40533064.479999997</v>
      </c>
      <c r="AO15" s="98"/>
      <c r="AP15" s="38"/>
      <c r="AQ15" s="38"/>
    </row>
    <row r="16" spans="1:43" ht="33" customHeight="1">
      <c r="A16" s="181">
        <v>25</v>
      </c>
      <c r="B16" s="182" t="str">
        <f>PROPER(VLOOKUP(A16,[1]bd_lista!$A:$D,2,FALSE))</f>
        <v>Ministerio De La Presidencia</v>
      </c>
      <c r="C16" s="183" t="s">
        <v>1351</v>
      </c>
      <c r="D16" s="257">
        <v>0</v>
      </c>
      <c r="E16" s="257">
        <v>0</v>
      </c>
      <c r="F16" s="257">
        <v>5967.84</v>
      </c>
      <c r="G16" s="257">
        <v>4022448.8600000003</v>
      </c>
      <c r="H16" s="257">
        <v>0</v>
      </c>
      <c r="I16" s="257">
        <v>0</v>
      </c>
      <c r="J16" s="257">
        <v>7660834.5199999996</v>
      </c>
      <c r="K16" s="257">
        <v>0</v>
      </c>
      <c r="L16" s="257">
        <v>11114.380000000005</v>
      </c>
      <c r="M16" s="257">
        <v>543067.07999999996</v>
      </c>
      <c r="N16" s="257">
        <v>0</v>
      </c>
      <c r="O16" s="257">
        <v>0</v>
      </c>
      <c r="P16" s="257">
        <v>62940.680000000008</v>
      </c>
      <c r="Q16" s="257">
        <v>398866043.1500001</v>
      </c>
      <c r="R16" s="257">
        <v>0</v>
      </c>
      <c r="S16" s="257">
        <v>0</v>
      </c>
      <c r="T16" s="257">
        <v>0</v>
      </c>
      <c r="U16" s="257">
        <v>0</v>
      </c>
      <c r="V16" s="257">
        <v>0</v>
      </c>
      <c r="W16" s="257">
        <v>0</v>
      </c>
      <c r="X16" s="257">
        <v>0</v>
      </c>
      <c r="Y16" s="257">
        <v>0</v>
      </c>
      <c r="Z16" s="257">
        <v>0</v>
      </c>
      <c r="AA16" s="257">
        <v>0</v>
      </c>
      <c r="AB16" s="257">
        <v>0</v>
      </c>
      <c r="AC16" s="257">
        <v>0</v>
      </c>
      <c r="AD16" s="257">
        <v>0</v>
      </c>
      <c r="AE16" s="257">
        <v>0</v>
      </c>
      <c r="AF16" s="257">
        <v>0</v>
      </c>
      <c r="AG16" s="257">
        <v>0</v>
      </c>
      <c r="AH16" s="257">
        <v>0</v>
      </c>
      <c r="AI16" s="257">
        <v>0</v>
      </c>
      <c r="AJ16" s="257">
        <v>0</v>
      </c>
      <c r="AK16" s="257">
        <v>0</v>
      </c>
      <c r="AL16" s="258">
        <f t="shared" si="0"/>
        <v>411172416.51000011</v>
      </c>
      <c r="AO16" s="98"/>
      <c r="AP16" s="38"/>
      <c r="AQ16" s="38"/>
    </row>
    <row r="17" spans="1:41" ht="33" customHeight="1">
      <c r="A17" s="181">
        <v>30</v>
      </c>
      <c r="B17" s="182" t="str">
        <f>PROPER(VLOOKUP(A17,[1]bd_lista!$A:$D,2,FALSE))</f>
        <v>Ministerio De Justicia Y Transparencia Institucional</v>
      </c>
      <c r="C17" s="183" t="s">
        <v>1351</v>
      </c>
      <c r="D17" s="257">
        <v>0</v>
      </c>
      <c r="E17" s="257">
        <v>0</v>
      </c>
      <c r="F17" s="257">
        <v>0</v>
      </c>
      <c r="G17" s="257">
        <v>90606.1</v>
      </c>
      <c r="H17" s="257">
        <v>0</v>
      </c>
      <c r="I17" s="257">
        <v>0</v>
      </c>
      <c r="J17" s="257">
        <v>40</v>
      </c>
      <c r="K17" s="257">
        <v>0</v>
      </c>
      <c r="L17" s="257">
        <v>0</v>
      </c>
      <c r="M17" s="257">
        <v>0</v>
      </c>
      <c r="N17" s="257">
        <v>0</v>
      </c>
      <c r="O17" s="257">
        <v>0</v>
      </c>
      <c r="P17" s="257">
        <v>0</v>
      </c>
      <c r="Q17" s="257">
        <v>0</v>
      </c>
      <c r="R17" s="257">
        <v>0</v>
      </c>
      <c r="S17" s="257">
        <v>0</v>
      </c>
      <c r="T17" s="257">
        <v>0</v>
      </c>
      <c r="U17" s="257">
        <v>0</v>
      </c>
      <c r="V17" s="257">
        <v>0</v>
      </c>
      <c r="W17" s="257">
        <v>0</v>
      </c>
      <c r="X17" s="257">
        <v>0</v>
      </c>
      <c r="Y17" s="257">
        <v>0</v>
      </c>
      <c r="Z17" s="257">
        <v>0</v>
      </c>
      <c r="AA17" s="257">
        <v>0</v>
      </c>
      <c r="AB17" s="257">
        <v>0</v>
      </c>
      <c r="AC17" s="257">
        <v>0</v>
      </c>
      <c r="AD17" s="257">
        <v>0</v>
      </c>
      <c r="AE17" s="257">
        <v>0</v>
      </c>
      <c r="AF17" s="257">
        <v>0</v>
      </c>
      <c r="AG17" s="257">
        <v>0</v>
      </c>
      <c r="AH17" s="257">
        <v>0</v>
      </c>
      <c r="AI17" s="257">
        <v>0</v>
      </c>
      <c r="AJ17" s="257">
        <v>0</v>
      </c>
      <c r="AK17" s="257">
        <v>0</v>
      </c>
      <c r="AL17" s="258">
        <f t="shared" si="0"/>
        <v>90646.1</v>
      </c>
      <c r="AO17" s="98"/>
    </row>
    <row r="18" spans="1:41" ht="33" customHeight="1">
      <c r="A18" s="181">
        <v>35</v>
      </c>
      <c r="B18" s="182" t="str">
        <f>PROPER(VLOOKUP(A18,[1]bd_lista!$A:$D,2,FALSE))</f>
        <v>Ministerio De Economía Y Finanzas Públicas</v>
      </c>
      <c r="C18" s="183" t="s">
        <v>1351</v>
      </c>
      <c r="D18" s="257">
        <v>0</v>
      </c>
      <c r="E18" s="257">
        <v>0</v>
      </c>
      <c r="F18" s="257">
        <v>0</v>
      </c>
      <c r="G18" s="257">
        <v>12163018.920000002</v>
      </c>
      <c r="H18" s="257">
        <v>0</v>
      </c>
      <c r="I18" s="257">
        <v>0</v>
      </c>
      <c r="J18" s="257">
        <v>0</v>
      </c>
      <c r="K18" s="257">
        <v>0</v>
      </c>
      <c r="L18" s="257">
        <v>10836.739999999998</v>
      </c>
      <c r="M18" s="257">
        <v>0</v>
      </c>
      <c r="N18" s="257">
        <v>0</v>
      </c>
      <c r="O18" s="257">
        <v>0</v>
      </c>
      <c r="P18" s="257">
        <v>1815.53</v>
      </c>
      <c r="Q18" s="257">
        <v>575576.82000000007</v>
      </c>
      <c r="R18" s="257">
        <v>0</v>
      </c>
      <c r="S18" s="257">
        <v>0</v>
      </c>
      <c r="T18" s="257">
        <v>0</v>
      </c>
      <c r="U18" s="257">
        <v>0</v>
      </c>
      <c r="V18" s="257">
        <v>0</v>
      </c>
      <c r="W18" s="257">
        <v>0</v>
      </c>
      <c r="X18" s="257">
        <v>0</v>
      </c>
      <c r="Y18" s="257">
        <v>274400</v>
      </c>
      <c r="Z18" s="257">
        <v>0</v>
      </c>
      <c r="AA18" s="257">
        <v>0</v>
      </c>
      <c r="AB18" s="257">
        <v>0</v>
      </c>
      <c r="AC18" s="257">
        <v>0</v>
      </c>
      <c r="AD18" s="257">
        <v>0</v>
      </c>
      <c r="AE18" s="257">
        <v>0</v>
      </c>
      <c r="AF18" s="257">
        <v>0</v>
      </c>
      <c r="AG18" s="257">
        <v>0</v>
      </c>
      <c r="AH18" s="257">
        <v>0</v>
      </c>
      <c r="AI18" s="257">
        <v>0</v>
      </c>
      <c r="AJ18" s="257">
        <v>0</v>
      </c>
      <c r="AK18" s="257">
        <v>0</v>
      </c>
      <c r="AL18" s="258">
        <f t="shared" si="0"/>
        <v>13025648.010000002</v>
      </c>
      <c r="AO18" s="98"/>
    </row>
    <row r="19" spans="1:41" ht="33" customHeight="1">
      <c r="A19" s="181">
        <v>41</v>
      </c>
      <c r="B19" s="182" t="str">
        <f>PROPER(VLOOKUP(A19,[1]bd_lista!$A:$D,2,FALSE))</f>
        <v>Ministerio De Desarrollo Productivo Y Economía Plural</v>
      </c>
      <c r="C19" s="183" t="s">
        <v>1351</v>
      </c>
      <c r="D19" s="257">
        <v>0</v>
      </c>
      <c r="E19" s="257">
        <v>0</v>
      </c>
      <c r="F19" s="257">
        <v>17122756.18</v>
      </c>
      <c r="G19" s="257">
        <v>640683.57000000007</v>
      </c>
      <c r="H19" s="257">
        <v>0</v>
      </c>
      <c r="I19" s="257">
        <v>0</v>
      </c>
      <c r="J19" s="257">
        <v>5801900</v>
      </c>
      <c r="K19" s="257">
        <v>0</v>
      </c>
      <c r="L19" s="257">
        <v>400.34</v>
      </c>
      <c r="M19" s="257">
        <v>0</v>
      </c>
      <c r="N19" s="257">
        <v>0</v>
      </c>
      <c r="O19" s="257">
        <v>0</v>
      </c>
      <c r="P19" s="257">
        <v>0</v>
      </c>
      <c r="Q19" s="257">
        <v>50058.94</v>
      </c>
      <c r="R19" s="257">
        <v>0</v>
      </c>
      <c r="S19" s="257">
        <v>0</v>
      </c>
      <c r="T19" s="257">
        <v>0</v>
      </c>
      <c r="U19" s="257">
        <v>0</v>
      </c>
      <c r="V19" s="257">
        <v>0</v>
      </c>
      <c r="W19" s="257">
        <v>0</v>
      </c>
      <c r="X19" s="257">
        <v>0</v>
      </c>
      <c r="Y19" s="257">
        <v>0</v>
      </c>
      <c r="Z19" s="257">
        <v>0</v>
      </c>
      <c r="AA19" s="257">
        <v>0</v>
      </c>
      <c r="AB19" s="257">
        <v>0</v>
      </c>
      <c r="AC19" s="257">
        <v>0</v>
      </c>
      <c r="AD19" s="257">
        <v>0</v>
      </c>
      <c r="AE19" s="257">
        <v>0</v>
      </c>
      <c r="AF19" s="257">
        <v>0</v>
      </c>
      <c r="AG19" s="257">
        <v>0</v>
      </c>
      <c r="AH19" s="257">
        <v>0</v>
      </c>
      <c r="AI19" s="257">
        <v>0</v>
      </c>
      <c r="AJ19" s="257">
        <v>0</v>
      </c>
      <c r="AK19" s="257">
        <v>0</v>
      </c>
      <c r="AL19" s="258">
        <f t="shared" si="0"/>
        <v>23615799.030000001</v>
      </c>
      <c r="AO19" s="98"/>
    </row>
    <row r="20" spans="1:41" ht="33" customHeight="1">
      <c r="A20" s="181">
        <v>46</v>
      </c>
      <c r="B20" s="182" t="str">
        <f>PROPER(VLOOKUP(A20,[1]bd_lista!$A:$D,2,FALSE))</f>
        <v>Ministerio De Salud</v>
      </c>
      <c r="C20" s="183" t="s">
        <v>1351</v>
      </c>
      <c r="D20" s="257">
        <v>0</v>
      </c>
      <c r="E20" s="257">
        <v>216500</v>
      </c>
      <c r="F20" s="257">
        <v>10832168.18</v>
      </c>
      <c r="G20" s="257">
        <v>3289132.7300000004</v>
      </c>
      <c r="H20" s="257">
        <v>0</v>
      </c>
      <c r="I20" s="257">
        <v>0</v>
      </c>
      <c r="J20" s="257">
        <v>580843.48</v>
      </c>
      <c r="K20" s="257">
        <v>0</v>
      </c>
      <c r="L20" s="257">
        <v>0</v>
      </c>
      <c r="M20" s="257">
        <v>0</v>
      </c>
      <c r="N20" s="257">
        <v>0</v>
      </c>
      <c r="O20" s="257">
        <v>386688</v>
      </c>
      <c r="P20" s="257">
        <v>0</v>
      </c>
      <c r="Q20" s="257">
        <v>0</v>
      </c>
      <c r="R20" s="257">
        <v>0</v>
      </c>
      <c r="S20" s="257">
        <v>0</v>
      </c>
      <c r="T20" s="257">
        <v>0</v>
      </c>
      <c r="U20" s="257">
        <v>0</v>
      </c>
      <c r="V20" s="257">
        <v>0</v>
      </c>
      <c r="W20" s="257">
        <v>0</v>
      </c>
      <c r="X20" s="257">
        <v>0</v>
      </c>
      <c r="Y20" s="257">
        <v>0</v>
      </c>
      <c r="Z20" s="257">
        <v>0</v>
      </c>
      <c r="AA20" s="257">
        <v>0</v>
      </c>
      <c r="AB20" s="257">
        <v>0</v>
      </c>
      <c r="AC20" s="257">
        <v>0</v>
      </c>
      <c r="AD20" s="257">
        <v>0</v>
      </c>
      <c r="AE20" s="257">
        <v>0</v>
      </c>
      <c r="AF20" s="257">
        <v>0</v>
      </c>
      <c r="AG20" s="257">
        <v>0</v>
      </c>
      <c r="AH20" s="257">
        <v>0</v>
      </c>
      <c r="AI20" s="257">
        <v>0</v>
      </c>
      <c r="AJ20" s="257">
        <v>0</v>
      </c>
      <c r="AK20" s="257">
        <v>0</v>
      </c>
      <c r="AL20" s="258">
        <f t="shared" si="0"/>
        <v>15305332.390000001</v>
      </c>
      <c r="AO20" s="98"/>
    </row>
    <row r="21" spans="1:41" ht="33" customHeight="1">
      <c r="A21" s="181">
        <v>47</v>
      </c>
      <c r="B21" s="182" t="str">
        <f>PROPER(VLOOKUP(A21,[1]bd_lista!$A:$D,2,FALSE))</f>
        <v>Ministerio De Desarrollo Rural Y Tierras</v>
      </c>
      <c r="C21" s="183" t="s">
        <v>1351</v>
      </c>
      <c r="D21" s="257">
        <v>0</v>
      </c>
      <c r="E21" s="257">
        <v>0</v>
      </c>
      <c r="F21" s="257">
        <v>178342.39</v>
      </c>
      <c r="G21" s="257">
        <v>671500.40999999992</v>
      </c>
      <c r="H21" s="257">
        <v>0</v>
      </c>
      <c r="I21" s="257">
        <v>22072.83</v>
      </c>
      <c r="J21" s="257">
        <v>302954.87</v>
      </c>
      <c r="K21" s="257">
        <v>0</v>
      </c>
      <c r="L21" s="257">
        <v>0</v>
      </c>
      <c r="M21" s="257">
        <v>0</v>
      </c>
      <c r="N21" s="257">
        <v>0</v>
      </c>
      <c r="O21" s="257">
        <v>0</v>
      </c>
      <c r="P21" s="257">
        <v>0</v>
      </c>
      <c r="Q21" s="257">
        <v>19.850000000000001</v>
      </c>
      <c r="R21" s="257">
        <v>0</v>
      </c>
      <c r="S21" s="257">
        <v>0</v>
      </c>
      <c r="T21" s="257">
        <v>0</v>
      </c>
      <c r="U21" s="257">
        <v>0</v>
      </c>
      <c r="V21" s="257">
        <v>0</v>
      </c>
      <c r="W21" s="257">
        <v>0</v>
      </c>
      <c r="X21" s="257">
        <v>0</v>
      </c>
      <c r="Y21" s="257">
        <v>0</v>
      </c>
      <c r="Z21" s="257">
        <v>0</v>
      </c>
      <c r="AA21" s="257">
        <v>150.03</v>
      </c>
      <c r="AB21" s="257">
        <v>23511398.059999999</v>
      </c>
      <c r="AC21" s="257">
        <v>0</v>
      </c>
      <c r="AD21" s="257">
        <v>0</v>
      </c>
      <c r="AE21" s="257">
        <v>0</v>
      </c>
      <c r="AF21" s="257">
        <v>0</v>
      </c>
      <c r="AG21" s="257">
        <v>0</v>
      </c>
      <c r="AH21" s="257">
        <v>0</v>
      </c>
      <c r="AI21" s="257">
        <v>0</v>
      </c>
      <c r="AJ21" s="257">
        <v>0</v>
      </c>
      <c r="AK21" s="257">
        <v>0</v>
      </c>
      <c r="AL21" s="258">
        <f t="shared" si="0"/>
        <v>24686438.439999998</v>
      </c>
      <c r="AO21" s="98"/>
    </row>
    <row r="22" spans="1:41" ht="33" customHeight="1">
      <c r="A22" s="181">
        <v>48</v>
      </c>
      <c r="B22" s="182" t="str">
        <f>PROPER(VLOOKUP(A22,[1]bd_lista!$A:$D,2,FALSE))</f>
        <v>Ministerio De Deportes</v>
      </c>
      <c r="C22" s="183" t="s">
        <v>1351</v>
      </c>
      <c r="D22" s="257">
        <v>0</v>
      </c>
      <c r="E22" s="257">
        <v>0</v>
      </c>
      <c r="F22" s="257">
        <v>52192.5</v>
      </c>
      <c r="G22" s="257">
        <v>104819.62</v>
      </c>
      <c r="H22" s="257">
        <v>0</v>
      </c>
      <c r="I22" s="257">
        <v>0</v>
      </c>
      <c r="J22" s="257">
        <v>0</v>
      </c>
      <c r="K22" s="257">
        <v>0</v>
      </c>
      <c r="L22" s="257">
        <v>293.67</v>
      </c>
      <c r="M22" s="257">
        <v>0</v>
      </c>
      <c r="N22" s="257">
        <v>0</v>
      </c>
      <c r="O22" s="257">
        <v>0</v>
      </c>
      <c r="P22" s="257">
        <v>0</v>
      </c>
      <c r="Q22" s="257">
        <v>0</v>
      </c>
      <c r="R22" s="257">
        <v>0</v>
      </c>
      <c r="S22" s="257">
        <v>0</v>
      </c>
      <c r="T22" s="257">
        <v>0</v>
      </c>
      <c r="U22" s="257">
        <v>0</v>
      </c>
      <c r="V22" s="257">
        <v>0</v>
      </c>
      <c r="W22" s="257">
        <v>0</v>
      </c>
      <c r="X22" s="257">
        <v>0</v>
      </c>
      <c r="Y22" s="257">
        <v>0</v>
      </c>
      <c r="Z22" s="257">
        <v>0</v>
      </c>
      <c r="AA22" s="257">
        <v>0</v>
      </c>
      <c r="AB22" s="257">
        <v>0</v>
      </c>
      <c r="AC22" s="257">
        <v>0</v>
      </c>
      <c r="AD22" s="257">
        <v>0</v>
      </c>
      <c r="AE22" s="257">
        <v>0</v>
      </c>
      <c r="AF22" s="257">
        <v>0</v>
      </c>
      <c r="AG22" s="257">
        <v>0</v>
      </c>
      <c r="AH22" s="257">
        <v>0</v>
      </c>
      <c r="AI22" s="257">
        <v>0</v>
      </c>
      <c r="AJ22" s="257">
        <v>0</v>
      </c>
      <c r="AK22" s="257">
        <v>0</v>
      </c>
      <c r="AL22" s="258">
        <f t="shared" si="0"/>
        <v>157305.79</v>
      </c>
      <c r="AO22" s="98"/>
    </row>
    <row r="23" spans="1:41" ht="33" customHeight="1">
      <c r="A23" s="181">
        <v>50</v>
      </c>
      <c r="B23" s="182" t="str">
        <f>PROPER(VLOOKUP(A23,[1]bd_lista!$A:$D,2,FALSE))</f>
        <v>Min De Transparencia Inst. Y Lucha Contra La Corrupción</v>
      </c>
      <c r="C23" s="183" t="s">
        <v>1351</v>
      </c>
      <c r="D23" s="257">
        <v>0</v>
      </c>
      <c r="E23" s="257">
        <v>0</v>
      </c>
      <c r="F23" s="257">
        <v>0</v>
      </c>
      <c r="G23" s="257">
        <v>0</v>
      </c>
      <c r="H23" s="257">
        <v>0</v>
      </c>
      <c r="I23" s="257">
        <v>0</v>
      </c>
      <c r="J23" s="257">
        <v>0</v>
      </c>
      <c r="K23" s="257">
        <v>0</v>
      </c>
      <c r="L23" s="257">
        <v>0</v>
      </c>
      <c r="M23" s="257">
        <v>0</v>
      </c>
      <c r="N23" s="257">
        <v>0</v>
      </c>
      <c r="O23" s="257">
        <v>0</v>
      </c>
      <c r="P23" s="257">
        <v>0</v>
      </c>
      <c r="Q23" s="257">
        <v>0</v>
      </c>
      <c r="R23" s="257">
        <v>0</v>
      </c>
      <c r="S23" s="257">
        <v>0</v>
      </c>
      <c r="T23" s="257">
        <v>0</v>
      </c>
      <c r="U23" s="257">
        <v>0</v>
      </c>
      <c r="V23" s="257">
        <v>0</v>
      </c>
      <c r="W23" s="257">
        <v>0</v>
      </c>
      <c r="X23" s="257">
        <v>0</v>
      </c>
      <c r="Y23" s="257">
        <v>0</v>
      </c>
      <c r="Z23" s="257">
        <v>0</v>
      </c>
      <c r="AA23" s="257">
        <v>0</v>
      </c>
      <c r="AB23" s="257">
        <v>0</v>
      </c>
      <c r="AC23" s="257">
        <v>0</v>
      </c>
      <c r="AD23" s="257">
        <v>0</v>
      </c>
      <c r="AE23" s="257">
        <v>0</v>
      </c>
      <c r="AF23" s="257">
        <v>0</v>
      </c>
      <c r="AG23" s="257">
        <v>0</v>
      </c>
      <c r="AH23" s="257">
        <v>0</v>
      </c>
      <c r="AI23" s="257">
        <v>0</v>
      </c>
      <c r="AJ23" s="257">
        <v>0</v>
      </c>
      <c r="AK23" s="257">
        <v>0</v>
      </c>
      <c r="AL23" s="258">
        <f t="shared" si="0"/>
        <v>0</v>
      </c>
      <c r="AO23" s="98"/>
    </row>
    <row r="24" spans="1:41" ht="33" customHeight="1">
      <c r="A24" s="181">
        <v>51</v>
      </c>
      <c r="B24" s="182" t="str">
        <f>PROPER(VLOOKUP(A24,[1]bd_lista!$A:$D,2,FALSE))</f>
        <v>Ministerio De Autonomias</v>
      </c>
      <c r="C24" s="183" t="s">
        <v>1351</v>
      </c>
      <c r="D24" s="257">
        <v>0</v>
      </c>
      <c r="E24" s="257">
        <v>0</v>
      </c>
      <c r="F24" s="257">
        <v>0</v>
      </c>
      <c r="G24" s="257">
        <v>0</v>
      </c>
      <c r="H24" s="257">
        <v>0</v>
      </c>
      <c r="I24" s="257">
        <v>0</v>
      </c>
      <c r="J24" s="257">
        <v>0</v>
      </c>
      <c r="K24" s="257">
        <v>0</v>
      </c>
      <c r="L24" s="257">
        <v>0</v>
      </c>
      <c r="M24" s="257">
        <v>0</v>
      </c>
      <c r="N24" s="257">
        <v>0</v>
      </c>
      <c r="O24" s="257">
        <v>0</v>
      </c>
      <c r="P24" s="257">
        <v>0</v>
      </c>
      <c r="Q24" s="257">
        <v>0</v>
      </c>
      <c r="R24" s="257">
        <v>0</v>
      </c>
      <c r="S24" s="257">
        <v>0</v>
      </c>
      <c r="T24" s="257">
        <v>0</v>
      </c>
      <c r="U24" s="257">
        <v>0</v>
      </c>
      <c r="V24" s="257">
        <v>0</v>
      </c>
      <c r="W24" s="257">
        <v>0</v>
      </c>
      <c r="X24" s="257">
        <v>0</v>
      </c>
      <c r="Y24" s="257">
        <v>0</v>
      </c>
      <c r="Z24" s="257">
        <v>0</v>
      </c>
      <c r="AA24" s="257">
        <v>0</v>
      </c>
      <c r="AB24" s="257">
        <v>0</v>
      </c>
      <c r="AC24" s="257">
        <v>0</v>
      </c>
      <c r="AD24" s="257">
        <v>0</v>
      </c>
      <c r="AE24" s="257">
        <v>0</v>
      </c>
      <c r="AF24" s="257">
        <v>0</v>
      </c>
      <c r="AG24" s="257">
        <v>0</v>
      </c>
      <c r="AH24" s="257">
        <v>0</v>
      </c>
      <c r="AI24" s="257">
        <v>0</v>
      </c>
      <c r="AJ24" s="257">
        <v>0</v>
      </c>
      <c r="AK24" s="257">
        <v>0</v>
      </c>
      <c r="AL24" s="258">
        <f t="shared" si="0"/>
        <v>0</v>
      </c>
      <c r="AO24" s="98"/>
    </row>
    <row r="25" spans="1:41" ht="33" customHeight="1">
      <c r="A25" s="181">
        <v>52</v>
      </c>
      <c r="B25" s="182" t="str">
        <f>PROPER(VLOOKUP(A25,[1]bd_lista!$A:$D,2,FALSE))</f>
        <v>Ministerio De Culturas Y Turismo</v>
      </c>
      <c r="C25" s="183" t="s">
        <v>1351</v>
      </c>
      <c r="D25" s="257">
        <v>0</v>
      </c>
      <c r="E25" s="257">
        <v>0</v>
      </c>
      <c r="F25" s="257">
        <v>637224.22</v>
      </c>
      <c r="G25" s="257">
        <v>109000</v>
      </c>
      <c r="H25" s="257">
        <v>0</v>
      </c>
      <c r="I25" s="257">
        <v>50</v>
      </c>
      <c r="J25" s="257">
        <v>697948.8</v>
      </c>
      <c r="K25" s="257">
        <v>0</v>
      </c>
      <c r="L25" s="257">
        <v>3418.21</v>
      </c>
      <c r="M25" s="257">
        <v>0</v>
      </c>
      <c r="N25" s="257">
        <v>0</v>
      </c>
      <c r="O25" s="257">
        <v>227.45</v>
      </c>
      <c r="P25" s="257">
        <v>8900.93</v>
      </c>
      <c r="Q25" s="257">
        <v>0</v>
      </c>
      <c r="R25" s="257">
        <v>0</v>
      </c>
      <c r="S25" s="257">
        <v>0</v>
      </c>
      <c r="T25" s="257">
        <v>0</v>
      </c>
      <c r="U25" s="257">
        <v>0</v>
      </c>
      <c r="V25" s="257">
        <v>0</v>
      </c>
      <c r="W25" s="257">
        <v>0</v>
      </c>
      <c r="X25" s="257">
        <v>0</v>
      </c>
      <c r="Y25" s="257">
        <v>0</v>
      </c>
      <c r="Z25" s="257">
        <v>0</v>
      </c>
      <c r="AA25" s="257">
        <v>50.01</v>
      </c>
      <c r="AB25" s="257">
        <v>3430000</v>
      </c>
      <c r="AC25" s="257">
        <v>0</v>
      </c>
      <c r="AD25" s="257">
        <v>0</v>
      </c>
      <c r="AE25" s="257">
        <v>0</v>
      </c>
      <c r="AF25" s="257">
        <v>0</v>
      </c>
      <c r="AG25" s="257">
        <v>0</v>
      </c>
      <c r="AH25" s="257">
        <v>0</v>
      </c>
      <c r="AI25" s="257">
        <v>0</v>
      </c>
      <c r="AJ25" s="257">
        <v>0</v>
      </c>
      <c r="AK25" s="257">
        <v>0</v>
      </c>
      <c r="AL25" s="258">
        <f t="shared" si="0"/>
        <v>4886819.62</v>
      </c>
      <c r="AO25" s="98"/>
    </row>
    <row r="26" spans="1:41" ht="33" customHeight="1">
      <c r="A26" s="181">
        <v>66</v>
      </c>
      <c r="B26" s="182" t="str">
        <f>PROPER(VLOOKUP(A26,[1]bd_lista!$A:$D,2,FALSE))</f>
        <v>Ministerio De Planificación Del Desarrollo</v>
      </c>
      <c r="C26" s="183" t="s">
        <v>1351</v>
      </c>
      <c r="D26" s="257">
        <v>0</v>
      </c>
      <c r="E26" s="257">
        <v>0</v>
      </c>
      <c r="F26" s="257">
        <v>17722</v>
      </c>
      <c r="G26" s="257">
        <v>15508.43</v>
      </c>
      <c r="H26" s="257">
        <v>0</v>
      </c>
      <c r="I26" s="257">
        <v>50</v>
      </c>
      <c r="J26" s="257">
        <v>400740.55</v>
      </c>
      <c r="K26" s="257">
        <v>0</v>
      </c>
      <c r="L26" s="257">
        <v>0</v>
      </c>
      <c r="M26" s="257">
        <v>0</v>
      </c>
      <c r="N26" s="257">
        <v>0</v>
      </c>
      <c r="O26" s="257">
        <v>0</v>
      </c>
      <c r="P26" s="257">
        <v>0</v>
      </c>
      <c r="Q26" s="257">
        <v>0</v>
      </c>
      <c r="R26" s="257">
        <v>0</v>
      </c>
      <c r="S26" s="257">
        <v>0</v>
      </c>
      <c r="T26" s="257">
        <v>0</v>
      </c>
      <c r="U26" s="257">
        <v>0</v>
      </c>
      <c r="V26" s="257">
        <v>0</v>
      </c>
      <c r="W26" s="257">
        <v>0</v>
      </c>
      <c r="X26" s="257">
        <v>0</v>
      </c>
      <c r="Y26" s="257">
        <v>0</v>
      </c>
      <c r="Z26" s="257">
        <v>0</v>
      </c>
      <c r="AA26" s="257">
        <v>0</v>
      </c>
      <c r="AB26" s="257">
        <v>0</v>
      </c>
      <c r="AC26" s="257">
        <v>0</v>
      </c>
      <c r="AD26" s="257">
        <v>0</v>
      </c>
      <c r="AE26" s="257">
        <v>0</v>
      </c>
      <c r="AF26" s="257">
        <v>0</v>
      </c>
      <c r="AG26" s="257">
        <v>0</v>
      </c>
      <c r="AH26" s="257">
        <v>0</v>
      </c>
      <c r="AI26" s="257">
        <v>0</v>
      </c>
      <c r="AJ26" s="257">
        <v>0</v>
      </c>
      <c r="AK26" s="257">
        <v>0</v>
      </c>
      <c r="AL26" s="258">
        <f t="shared" si="0"/>
        <v>434020.98</v>
      </c>
      <c r="AO26" s="98"/>
    </row>
    <row r="27" spans="1:41" ht="33" customHeight="1">
      <c r="A27" s="181">
        <v>70</v>
      </c>
      <c r="B27" s="182" t="str">
        <f>PROPER(VLOOKUP(A27,[1]bd_lista!$A:$D,2,FALSE))</f>
        <v>Ministerio De Trabajo, Empleo Y Previsión Social</v>
      </c>
      <c r="C27" s="183" t="s">
        <v>1351</v>
      </c>
      <c r="D27" s="257">
        <v>0</v>
      </c>
      <c r="E27" s="257">
        <v>0</v>
      </c>
      <c r="F27" s="257">
        <v>135734.94</v>
      </c>
      <c r="G27" s="257">
        <v>49757.07</v>
      </c>
      <c r="H27" s="257">
        <v>0</v>
      </c>
      <c r="I27" s="257">
        <v>0</v>
      </c>
      <c r="J27" s="257">
        <v>0</v>
      </c>
      <c r="K27" s="257">
        <v>0</v>
      </c>
      <c r="L27" s="257">
        <v>0</v>
      </c>
      <c r="M27" s="257">
        <v>17088</v>
      </c>
      <c r="N27" s="257">
        <v>0</v>
      </c>
      <c r="O27" s="257">
        <v>0</v>
      </c>
      <c r="P27" s="257">
        <v>0</v>
      </c>
      <c r="Q27" s="257">
        <v>203478.76</v>
      </c>
      <c r="R27" s="257">
        <v>0</v>
      </c>
      <c r="S27" s="257">
        <v>0</v>
      </c>
      <c r="T27" s="257">
        <v>0</v>
      </c>
      <c r="U27" s="257">
        <v>0</v>
      </c>
      <c r="V27" s="257">
        <v>0</v>
      </c>
      <c r="W27" s="257">
        <v>0</v>
      </c>
      <c r="X27" s="257">
        <v>0</v>
      </c>
      <c r="Y27" s="257">
        <v>0</v>
      </c>
      <c r="Z27" s="257">
        <v>0</v>
      </c>
      <c r="AA27" s="257">
        <v>100.02</v>
      </c>
      <c r="AB27" s="257">
        <v>9861023.75</v>
      </c>
      <c r="AC27" s="257">
        <v>0</v>
      </c>
      <c r="AD27" s="257">
        <v>0</v>
      </c>
      <c r="AE27" s="257">
        <v>0</v>
      </c>
      <c r="AF27" s="257">
        <v>0</v>
      </c>
      <c r="AG27" s="257">
        <v>0</v>
      </c>
      <c r="AH27" s="257">
        <v>0</v>
      </c>
      <c r="AI27" s="257">
        <v>0</v>
      </c>
      <c r="AJ27" s="257">
        <v>0</v>
      </c>
      <c r="AK27" s="257">
        <v>0</v>
      </c>
      <c r="AL27" s="258">
        <f t="shared" si="0"/>
        <v>10267182.539999999</v>
      </c>
      <c r="AO27" s="98"/>
    </row>
    <row r="28" spans="1:41" ht="33" customHeight="1">
      <c r="A28" s="181">
        <v>76</v>
      </c>
      <c r="B28" s="182" t="str">
        <f>PROPER(VLOOKUP(A28,[1]bd_lista!$A:$D,2,FALSE))</f>
        <v>Ministerio De Minería Y Metalurgia</v>
      </c>
      <c r="C28" s="183" t="s">
        <v>1351</v>
      </c>
      <c r="D28" s="257">
        <v>0</v>
      </c>
      <c r="E28" s="257">
        <v>0</v>
      </c>
      <c r="F28" s="257">
        <v>0</v>
      </c>
      <c r="G28" s="257">
        <v>1785</v>
      </c>
      <c r="H28" s="257">
        <v>0</v>
      </c>
      <c r="I28" s="257">
        <v>0</v>
      </c>
      <c r="J28" s="257">
        <v>10066727.48</v>
      </c>
      <c r="K28" s="257">
        <v>0</v>
      </c>
      <c r="L28" s="257">
        <v>294.08</v>
      </c>
      <c r="M28" s="257">
        <v>0</v>
      </c>
      <c r="N28" s="257">
        <v>0</v>
      </c>
      <c r="O28" s="257">
        <v>0</v>
      </c>
      <c r="P28" s="257">
        <v>0</v>
      </c>
      <c r="Q28" s="257">
        <v>1000000</v>
      </c>
      <c r="R28" s="257">
        <v>0</v>
      </c>
      <c r="S28" s="257">
        <v>0</v>
      </c>
      <c r="T28" s="257">
        <v>0</v>
      </c>
      <c r="U28" s="257">
        <v>0</v>
      </c>
      <c r="V28" s="257">
        <v>0</v>
      </c>
      <c r="W28" s="257">
        <v>0</v>
      </c>
      <c r="X28" s="257">
        <v>0</v>
      </c>
      <c r="Y28" s="257">
        <v>9753.41</v>
      </c>
      <c r="Z28" s="257">
        <v>0</v>
      </c>
      <c r="AA28" s="257">
        <v>0</v>
      </c>
      <c r="AB28" s="257">
        <v>0</v>
      </c>
      <c r="AC28" s="257">
        <v>0</v>
      </c>
      <c r="AD28" s="257">
        <v>0</v>
      </c>
      <c r="AE28" s="257">
        <v>0</v>
      </c>
      <c r="AF28" s="257">
        <v>0</v>
      </c>
      <c r="AG28" s="257">
        <v>0</v>
      </c>
      <c r="AH28" s="257">
        <v>0</v>
      </c>
      <c r="AI28" s="257">
        <v>0</v>
      </c>
      <c r="AJ28" s="257">
        <v>0</v>
      </c>
      <c r="AK28" s="257">
        <v>0</v>
      </c>
      <c r="AL28" s="258">
        <f t="shared" si="0"/>
        <v>11078559.970000001</v>
      </c>
      <c r="AO28" s="98"/>
    </row>
    <row r="29" spans="1:41" ht="33" customHeight="1">
      <c r="A29" s="181">
        <v>78</v>
      </c>
      <c r="B29" s="182" t="str">
        <f>PROPER(VLOOKUP(A29,[1]bd_lista!$A:$D,2,FALSE))</f>
        <v>Ministerio De Hidrocarburos</v>
      </c>
      <c r="C29" s="183" t="s">
        <v>1351</v>
      </c>
      <c r="D29" s="257">
        <v>0</v>
      </c>
      <c r="E29" s="257">
        <v>0</v>
      </c>
      <c r="F29" s="257">
        <v>9154397.7199999988</v>
      </c>
      <c r="G29" s="257">
        <v>0</v>
      </c>
      <c r="H29" s="257">
        <v>0</v>
      </c>
      <c r="I29" s="257">
        <v>8587.58</v>
      </c>
      <c r="J29" s="257">
        <v>0</v>
      </c>
      <c r="K29" s="257">
        <v>0</v>
      </c>
      <c r="L29" s="257">
        <v>348.75</v>
      </c>
      <c r="M29" s="257">
        <v>0</v>
      </c>
      <c r="N29" s="257">
        <v>0</v>
      </c>
      <c r="O29" s="257">
        <v>0</v>
      </c>
      <c r="P29" s="257">
        <v>0</v>
      </c>
      <c r="Q29" s="257">
        <v>0</v>
      </c>
      <c r="R29" s="257">
        <v>0</v>
      </c>
      <c r="S29" s="257">
        <v>0</v>
      </c>
      <c r="T29" s="257">
        <v>0</v>
      </c>
      <c r="U29" s="257">
        <v>0</v>
      </c>
      <c r="V29" s="257">
        <v>0</v>
      </c>
      <c r="W29" s="257">
        <v>0</v>
      </c>
      <c r="X29" s="257">
        <v>0</v>
      </c>
      <c r="Y29" s="257">
        <v>0</v>
      </c>
      <c r="Z29" s="257">
        <v>0</v>
      </c>
      <c r="AA29" s="257">
        <v>0</v>
      </c>
      <c r="AB29" s="257">
        <v>1234418.1000000001</v>
      </c>
      <c r="AC29" s="257">
        <v>0</v>
      </c>
      <c r="AD29" s="257">
        <v>0</v>
      </c>
      <c r="AE29" s="257">
        <v>0</v>
      </c>
      <c r="AF29" s="257">
        <v>0</v>
      </c>
      <c r="AG29" s="257">
        <v>0</v>
      </c>
      <c r="AH29" s="257">
        <v>0</v>
      </c>
      <c r="AI29" s="257">
        <v>0</v>
      </c>
      <c r="AJ29" s="257">
        <v>0</v>
      </c>
      <c r="AK29" s="257">
        <v>0</v>
      </c>
      <c r="AL29" s="258">
        <f t="shared" si="0"/>
        <v>10397752.149999999</v>
      </c>
      <c r="AO29" s="98"/>
    </row>
    <row r="30" spans="1:41" ht="33" customHeight="1">
      <c r="A30" s="181">
        <v>80</v>
      </c>
      <c r="B30" s="182" t="str">
        <f>PROPER(VLOOKUP(A30,[1]bd_lista!$A:$D,2,FALSE))</f>
        <v>Ministerio De Defensa Legal Del Estado</v>
      </c>
      <c r="C30" s="183" t="s">
        <v>1351</v>
      </c>
      <c r="D30" s="257">
        <v>0</v>
      </c>
      <c r="E30" s="257">
        <v>0</v>
      </c>
      <c r="F30" s="257">
        <v>0</v>
      </c>
      <c r="G30" s="257">
        <v>0</v>
      </c>
      <c r="H30" s="257">
        <v>0</v>
      </c>
      <c r="I30" s="257">
        <v>0</v>
      </c>
      <c r="J30" s="257">
        <v>0</v>
      </c>
      <c r="K30" s="257">
        <v>0</v>
      </c>
      <c r="L30" s="257">
        <v>0</v>
      </c>
      <c r="M30" s="257">
        <v>0</v>
      </c>
      <c r="N30" s="257">
        <v>0</v>
      </c>
      <c r="O30" s="257">
        <v>0</v>
      </c>
      <c r="P30" s="257">
        <v>0</v>
      </c>
      <c r="Q30" s="257">
        <v>0</v>
      </c>
      <c r="R30" s="257">
        <v>0</v>
      </c>
      <c r="S30" s="257">
        <v>0</v>
      </c>
      <c r="T30" s="257">
        <v>0</v>
      </c>
      <c r="U30" s="257">
        <v>0</v>
      </c>
      <c r="V30" s="257">
        <v>0</v>
      </c>
      <c r="W30" s="257">
        <v>0</v>
      </c>
      <c r="X30" s="257">
        <v>0</v>
      </c>
      <c r="Y30" s="257">
        <v>0</v>
      </c>
      <c r="Z30" s="257">
        <v>0</v>
      </c>
      <c r="AA30" s="257">
        <v>0</v>
      </c>
      <c r="AB30" s="257">
        <v>0</v>
      </c>
      <c r="AC30" s="257">
        <v>0</v>
      </c>
      <c r="AD30" s="257">
        <v>0</v>
      </c>
      <c r="AE30" s="257">
        <v>0</v>
      </c>
      <c r="AF30" s="257">
        <v>0</v>
      </c>
      <c r="AG30" s="257">
        <v>0</v>
      </c>
      <c r="AH30" s="257">
        <v>0</v>
      </c>
      <c r="AI30" s="257">
        <v>0</v>
      </c>
      <c r="AJ30" s="257">
        <v>0</v>
      </c>
      <c r="AK30" s="257">
        <v>0</v>
      </c>
      <c r="AL30" s="258">
        <f t="shared" ref="AL30:AL75" si="1">SUM(D30:AK30)</f>
        <v>0</v>
      </c>
      <c r="AO30" s="98"/>
    </row>
    <row r="31" spans="1:41" ht="33" customHeight="1">
      <c r="A31" s="181">
        <v>81</v>
      </c>
      <c r="B31" s="182" t="str">
        <f>PROPER(VLOOKUP(A31,[1]bd_lista!$A:$D,2,FALSE))</f>
        <v>Ministerio De Obras Públicas, Servicios Y Vivienda</v>
      </c>
      <c r="C31" s="183" t="s">
        <v>1351</v>
      </c>
      <c r="D31" s="257">
        <v>0</v>
      </c>
      <c r="E31" s="257">
        <v>0</v>
      </c>
      <c r="F31" s="257">
        <v>1830368.73</v>
      </c>
      <c r="G31" s="257">
        <v>69158.100000000006</v>
      </c>
      <c r="H31" s="257">
        <v>0</v>
      </c>
      <c r="I31" s="257">
        <v>0</v>
      </c>
      <c r="J31" s="257">
        <v>0</v>
      </c>
      <c r="K31" s="257">
        <v>0</v>
      </c>
      <c r="L31" s="257">
        <v>0</v>
      </c>
      <c r="M31" s="257">
        <v>0</v>
      </c>
      <c r="N31" s="257">
        <v>0</v>
      </c>
      <c r="O31" s="257">
        <v>0</v>
      </c>
      <c r="P31" s="257">
        <v>0</v>
      </c>
      <c r="Q31" s="257">
        <v>0</v>
      </c>
      <c r="R31" s="257">
        <v>0</v>
      </c>
      <c r="S31" s="257">
        <v>0</v>
      </c>
      <c r="T31" s="257">
        <v>0</v>
      </c>
      <c r="U31" s="257">
        <v>0</v>
      </c>
      <c r="V31" s="257">
        <v>0</v>
      </c>
      <c r="W31" s="257">
        <v>0</v>
      </c>
      <c r="X31" s="257">
        <v>0</v>
      </c>
      <c r="Y31" s="257">
        <v>0</v>
      </c>
      <c r="Z31" s="257">
        <v>0</v>
      </c>
      <c r="AA31" s="257">
        <v>0</v>
      </c>
      <c r="AB31" s="257">
        <v>0</v>
      </c>
      <c r="AC31" s="257">
        <v>0</v>
      </c>
      <c r="AD31" s="257">
        <v>0</v>
      </c>
      <c r="AE31" s="257">
        <v>0</v>
      </c>
      <c r="AF31" s="257">
        <v>0</v>
      </c>
      <c r="AG31" s="257">
        <v>0</v>
      </c>
      <c r="AH31" s="257">
        <v>0</v>
      </c>
      <c r="AI31" s="257">
        <v>0</v>
      </c>
      <c r="AJ31" s="257">
        <v>0</v>
      </c>
      <c r="AK31" s="257">
        <v>0</v>
      </c>
      <c r="AL31" s="258">
        <f t="shared" si="1"/>
        <v>1899526.83</v>
      </c>
      <c r="AO31" s="98"/>
    </row>
    <row r="32" spans="1:41" ht="33" customHeight="1">
      <c r="A32" s="181">
        <v>85</v>
      </c>
      <c r="B32" s="182" t="str">
        <f>PROPER(VLOOKUP(A32,[1]bd_lista!$A:$D,2,FALSE))</f>
        <v>Ministerio De Energias</v>
      </c>
      <c r="C32" s="183" t="s">
        <v>1351</v>
      </c>
      <c r="D32" s="257">
        <v>0</v>
      </c>
      <c r="E32" s="257">
        <v>0</v>
      </c>
      <c r="F32" s="257">
        <v>0</v>
      </c>
      <c r="G32" s="257">
        <v>0</v>
      </c>
      <c r="H32" s="257">
        <v>0</v>
      </c>
      <c r="I32" s="257">
        <v>0</v>
      </c>
      <c r="J32" s="257">
        <v>0</v>
      </c>
      <c r="K32" s="257">
        <v>0</v>
      </c>
      <c r="L32" s="257">
        <v>0</v>
      </c>
      <c r="M32" s="257">
        <v>0</v>
      </c>
      <c r="N32" s="257">
        <v>0</v>
      </c>
      <c r="O32" s="257">
        <v>0</v>
      </c>
      <c r="P32" s="257">
        <v>0</v>
      </c>
      <c r="Q32" s="257">
        <v>0</v>
      </c>
      <c r="R32" s="257">
        <v>0</v>
      </c>
      <c r="S32" s="257">
        <v>0</v>
      </c>
      <c r="T32" s="257">
        <v>0</v>
      </c>
      <c r="U32" s="257">
        <v>0</v>
      </c>
      <c r="V32" s="257">
        <v>0</v>
      </c>
      <c r="W32" s="257">
        <v>0</v>
      </c>
      <c r="X32" s="257">
        <v>0</v>
      </c>
      <c r="Y32" s="257">
        <v>0</v>
      </c>
      <c r="Z32" s="257">
        <v>0</v>
      </c>
      <c r="AA32" s="257">
        <v>0</v>
      </c>
      <c r="AB32" s="257">
        <v>0</v>
      </c>
      <c r="AC32" s="257">
        <v>0</v>
      </c>
      <c r="AD32" s="257">
        <v>0</v>
      </c>
      <c r="AE32" s="257">
        <v>0</v>
      </c>
      <c r="AF32" s="257">
        <v>0</v>
      </c>
      <c r="AG32" s="257">
        <v>0</v>
      </c>
      <c r="AH32" s="257">
        <v>0</v>
      </c>
      <c r="AI32" s="257">
        <v>0</v>
      </c>
      <c r="AJ32" s="257">
        <v>0</v>
      </c>
      <c r="AK32" s="257">
        <v>0</v>
      </c>
      <c r="AL32" s="258">
        <f t="shared" si="1"/>
        <v>0</v>
      </c>
      <c r="AO32" s="98"/>
    </row>
    <row r="33" spans="1:41" ht="33" customHeight="1">
      <c r="A33" s="181">
        <v>86</v>
      </c>
      <c r="B33" s="182" t="str">
        <f>PROPER(VLOOKUP(A33,[1]bd_lista!$A:$D,2,FALSE))</f>
        <v>Ministerio De Medio Ambiente Y Agua</v>
      </c>
      <c r="C33" s="183" t="s">
        <v>1351</v>
      </c>
      <c r="D33" s="257">
        <v>0</v>
      </c>
      <c r="E33" s="257">
        <v>114</v>
      </c>
      <c r="F33" s="257">
        <v>0</v>
      </c>
      <c r="G33" s="257">
        <v>4833535.1800000006</v>
      </c>
      <c r="H33" s="257">
        <v>0</v>
      </c>
      <c r="I33" s="257">
        <v>50</v>
      </c>
      <c r="J33" s="257">
        <v>2636976.0300000003</v>
      </c>
      <c r="K33" s="257">
        <v>0</v>
      </c>
      <c r="L33" s="257">
        <v>0</v>
      </c>
      <c r="M33" s="257">
        <v>0</v>
      </c>
      <c r="N33" s="257">
        <v>0</v>
      </c>
      <c r="O33" s="257">
        <v>0</v>
      </c>
      <c r="P33" s="257">
        <v>0</v>
      </c>
      <c r="Q33" s="257">
        <v>0</v>
      </c>
      <c r="R33" s="257">
        <v>0</v>
      </c>
      <c r="S33" s="257">
        <v>0</v>
      </c>
      <c r="T33" s="257">
        <v>0</v>
      </c>
      <c r="U33" s="257">
        <v>0</v>
      </c>
      <c r="V33" s="257">
        <v>0</v>
      </c>
      <c r="W33" s="257">
        <v>0</v>
      </c>
      <c r="X33" s="257">
        <v>0</v>
      </c>
      <c r="Y33" s="257">
        <v>0</v>
      </c>
      <c r="Z33" s="257">
        <v>0</v>
      </c>
      <c r="AA33" s="257">
        <v>500.09999999999997</v>
      </c>
      <c r="AB33" s="257">
        <v>129801714.12</v>
      </c>
      <c r="AC33" s="257">
        <v>0</v>
      </c>
      <c r="AD33" s="257">
        <v>0</v>
      </c>
      <c r="AE33" s="257">
        <v>0</v>
      </c>
      <c r="AF33" s="257">
        <v>0</v>
      </c>
      <c r="AG33" s="257">
        <v>0</v>
      </c>
      <c r="AH33" s="257">
        <v>0</v>
      </c>
      <c r="AI33" s="257">
        <v>0</v>
      </c>
      <c r="AJ33" s="257">
        <v>0</v>
      </c>
      <c r="AK33" s="257">
        <v>0</v>
      </c>
      <c r="AL33" s="258">
        <f t="shared" si="1"/>
        <v>137272889.43000001</v>
      </c>
      <c r="AO33" s="98"/>
    </row>
    <row r="34" spans="1:41" ht="33" customHeight="1">
      <c r="A34" s="181">
        <v>87</v>
      </c>
      <c r="B34" s="182" t="str">
        <f>PROPER(VLOOKUP(A34,[1]bd_lista!$A:$D,2,FALSE))</f>
        <v>Ministerio De Comunicación</v>
      </c>
      <c r="C34" s="183" t="s">
        <v>1351</v>
      </c>
      <c r="D34" s="257">
        <v>0</v>
      </c>
      <c r="E34" s="257">
        <v>0</v>
      </c>
      <c r="F34" s="257">
        <v>0</v>
      </c>
      <c r="G34" s="257">
        <v>28793.83</v>
      </c>
      <c r="H34" s="257">
        <v>0</v>
      </c>
      <c r="I34" s="257">
        <v>24274.04</v>
      </c>
      <c r="J34" s="257">
        <v>0</v>
      </c>
      <c r="K34" s="257">
        <v>0</v>
      </c>
      <c r="L34" s="257">
        <v>0</v>
      </c>
      <c r="M34" s="257">
        <v>0</v>
      </c>
      <c r="N34" s="257">
        <v>0</v>
      </c>
      <c r="O34" s="257">
        <v>0</v>
      </c>
      <c r="P34" s="257">
        <v>0</v>
      </c>
      <c r="Q34" s="257">
        <v>0</v>
      </c>
      <c r="R34" s="257">
        <v>0</v>
      </c>
      <c r="S34" s="257">
        <v>0</v>
      </c>
      <c r="T34" s="257">
        <v>0</v>
      </c>
      <c r="U34" s="257">
        <v>0</v>
      </c>
      <c r="V34" s="257">
        <v>0</v>
      </c>
      <c r="W34" s="257">
        <v>0</v>
      </c>
      <c r="X34" s="257">
        <v>0</v>
      </c>
      <c r="Y34" s="257">
        <v>0</v>
      </c>
      <c r="Z34" s="257">
        <v>0</v>
      </c>
      <c r="AA34" s="257">
        <v>0</v>
      </c>
      <c r="AB34" s="257">
        <v>0</v>
      </c>
      <c r="AC34" s="257">
        <v>0</v>
      </c>
      <c r="AD34" s="257">
        <v>0</v>
      </c>
      <c r="AE34" s="257">
        <v>0</v>
      </c>
      <c r="AF34" s="257">
        <v>0</v>
      </c>
      <c r="AG34" s="257">
        <v>0</v>
      </c>
      <c r="AH34" s="257">
        <v>0</v>
      </c>
      <c r="AI34" s="257">
        <v>0</v>
      </c>
      <c r="AJ34" s="257">
        <v>0</v>
      </c>
      <c r="AK34" s="257">
        <v>0</v>
      </c>
      <c r="AL34" s="258">
        <f t="shared" si="1"/>
        <v>53067.87</v>
      </c>
      <c r="AO34" s="98"/>
    </row>
    <row r="35" spans="1:41" ht="33" customHeight="1">
      <c r="A35" s="181">
        <v>95</v>
      </c>
      <c r="B35" s="182" t="str">
        <f>PROPER(VLOOKUP(A35,[1]bd_lista!$A:$D,2,FALSE))</f>
        <v>Consejo Supremo De Defensa Plurinacional</v>
      </c>
      <c r="C35" s="183" t="s">
        <v>1351</v>
      </c>
      <c r="D35" s="257">
        <v>0</v>
      </c>
      <c r="E35" s="257">
        <v>0</v>
      </c>
      <c r="F35" s="257">
        <v>0</v>
      </c>
      <c r="G35" s="257">
        <v>0</v>
      </c>
      <c r="H35" s="257">
        <v>0</v>
      </c>
      <c r="I35" s="257">
        <v>0</v>
      </c>
      <c r="J35" s="257">
        <v>0</v>
      </c>
      <c r="K35" s="257">
        <v>0</v>
      </c>
      <c r="L35" s="257">
        <v>0</v>
      </c>
      <c r="M35" s="257">
        <v>0</v>
      </c>
      <c r="N35" s="257">
        <v>0</v>
      </c>
      <c r="O35" s="257">
        <v>0</v>
      </c>
      <c r="P35" s="257">
        <v>0</v>
      </c>
      <c r="Q35" s="257">
        <v>0</v>
      </c>
      <c r="R35" s="257">
        <v>0</v>
      </c>
      <c r="S35" s="257">
        <v>0</v>
      </c>
      <c r="T35" s="257">
        <v>0</v>
      </c>
      <c r="U35" s="257">
        <v>0</v>
      </c>
      <c r="V35" s="257">
        <v>0</v>
      </c>
      <c r="W35" s="257">
        <v>0</v>
      </c>
      <c r="X35" s="257">
        <v>0</v>
      </c>
      <c r="Y35" s="257">
        <v>0</v>
      </c>
      <c r="Z35" s="257">
        <v>0</v>
      </c>
      <c r="AA35" s="257">
        <v>0</v>
      </c>
      <c r="AB35" s="257">
        <v>0</v>
      </c>
      <c r="AC35" s="257">
        <v>0</v>
      </c>
      <c r="AD35" s="257">
        <v>0</v>
      </c>
      <c r="AE35" s="257">
        <v>0</v>
      </c>
      <c r="AF35" s="257">
        <v>0</v>
      </c>
      <c r="AG35" s="257">
        <v>0</v>
      </c>
      <c r="AH35" s="257">
        <v>0</v>
      </c>
      <c r="AI35" s="257">
        <v>0</v>
      </c>
      <c r="AJ35" s="257">
        <v>0</v>
      </c>
      <c r="AK35" s="257">
        <v>0</v>
      </c>
      <c r="AL35" s="258">
        <f t="shared" si="1"/>
        <v>0</v>
      </c>
      <c r="AO35" s="98"/>
    </row>
    <row r="36" spans="1:41" ht="33" customHeight="1">
      <c r="A36" s="181" t="s">
        <v>625</v>
      </c>
      <c r="B36" s="182" t="str">
        <f>PROPER(VLOOKUP(A36,[1]bd_lista!$A:$D,2,FALSE))</f>
        <v>Dirección General De Programación Y Operaciones Del Tesoro</v>
      </c>
      <c r="C36" s="183" t="s">
        <v>1351</v>
      </c>
      <c r="D36" s="257">
        <v>43049.869999999988</v>
      </c>
      <c r="E36" s="257">
        <v>0</v>
      </c>
      <c r="F36" s="257">
        <v>4335.1400000000003</v>
      </c>
      <c r="G36" s="257">
        <v>0</v>
      </c>
      <c r="H36" s="257">
        <v>0</v>
      </c>
      <c r="I36" s="257">
        <v>0</v>
      </c>
      <c r="J36" s="257">
        <v>1187608.48</v>
      </c>
      <c r="K36" s="257">
        <v>0</v>
      </c>
      <c r="L36" s="257">
        <v>0</v>
      </c>
      <c r="M36" s="257">
        <v>0</v>
      </c>
      <c r="N36" s="257">
        <v>0</v>
      </c>
      <c r="O36" s="257">
        <v>0</v>
      </c>
      <c r="P36" s="257">
        <v>0</v>
      </c>
      <c r="Q36" s="257">
        <v>0</v>
      </c>
      <c r="R36" s="257">
        <v>0</v>
      </c>
      <c r="S36" s="257">
        <v>0</v>
      </c>
      <c r="T36" s="257">
        <v>0</v>
      </c>
      <c r="U36" s="257">
        <v>0</v>
      </c>
      <c r="V36" s="257">
        <v>0</v>
      </c>
      <c r="W36" s="257">
        <v>0</v>
      </c>
      <c r="X36" s="257">
        <v>0</v>
      </c>
      <c r="Y36" s="257">
        <v>0</v>
      </c>
      <c r="Z36" s="257">
        <v>0</v>
      </c>
      <c r="AA36" s="257">
        <v>0</v>
      </c>
      <c r="AB36" s="257">
        <v>0</v>
      </c>
      <c r="AC36" s="257">
        <v>0</v>
      </c>
      <c r="AD36" s="257">
        <v>0</v>
      </c>
      <c r="AE36" s="257">
        <v>0</v>
      </c>
      <c r="AF36" s="257">
        <v>0</v>
      </c>
      <c r="AG36" s="257">
        <v>0</v>
      </c>
      <c r="AH36" s="257">
        <v>0</v>
      </c>
      <c r="AI36" s="257">
        <v>0</v>
      </c>
      <c r="AJ36" s="257">
        <v>0</v>
      </c>
      <c r="AK36" s="257">
        <v>0</v>
      </c>
      <c r="AL36" s="258">
        <f t="shared" si="1"/>
        <v>1234993.49</v>
      </c>
      <c r="AO36" s="98"/>
    </row>
    <row r="37" spans="1:41" ht="33" customHeight="1">
      <c r="A37" s="181" t="s">
        <v>627</v>
      </c>
      <c r="B37" s="182" t="str">
        <f>PROPER(VLOOKUP(A37,[1]bd_lista!$A:$D,2,FALSE))</f>
        <v>Dirección General De Programación Y Operaciones Del Tesoro</v>
      </c>
      <c r="C37" s="183" t="s">
        <v>1351</v>
      </c>
      <c r="D37" s="257">
        <v>0</v>
      </c>
      <c r="E37" s="257">
        <v>17565.93</v>
      </c>
      <c r="F37" s="257">
        <v>253272760.91999999</v>
      </c>
      <c r="G37" s="257">
        <v>6124707.1300000045</v>
      </c>
      <c r="H37" s="257">
        <v>0</v>
      </c>
      <c r="I37" s="257">
        <v>1633.47</v>
      </c>
      <c r="J37" s="257">
        <v>63086041.169999987</v>
      </c>
      <c r="K37" s="257">
        <v>0</v>
      </c>
      <c r="L37" s="257">
        <v>2083.96</v>
      </c>
      <c r="M37" s="257">
        <v>343738.67000000004</v>
      </c>
      <c r="N37" s="257">
        <v>0</v>
      </c>
      <c r="O37" s="257">
        <v>200</v>
      </c>
      <c r="P37" s="257">
        <v>0</v>
      </c>
      <c r="Q37" s="257">
        <v>10377397.530000003</v>
      </c>
      <c r="R37" s="257">
        <v>0</v>
      </c>
      <c r="S37" s="257">
        <v>0</v>
      </c>
      <c r="T37" s="257">
        <v>0</v>
      </c>
      <c r="U37" s="257">
        <v>0</v>
      </c>
      <c r="V37" s="257">
        <v>0</v>
      </c>
      <c r="W37" s="257">
        <v>0</v>
      </c>
      <c r="X37" s="257">
        <v>0</v>
      </c>
      <c r="Y37" s="257">
        <v>362386.57</v>
      </c>
      <c r="Z37" s="257">
        <v>0</v>
      </c>
      <c r="AA37" s="257">
        <v>0</v>
      </c>
      <c r="AB37" s="257">
        <v>1024817835.3000001</v>
      </c>
      <c r="AC37" s="257">
        <v>0</v>
      </c>
      <c r="AD37" s="257">
        <v>68.599999999999994</v>
      </c>
      <c r="AE37" s="257">
        <v>164.57</v>
      </c>
      <c r="AF37" s="257">
        <v>0</v>
      </c>
      <c r="AG37" s="257">
        <v>0</v>
      </c>
      <c r="AH37" s="257">
        <v>0</v>
      </c>
      <c r="AI37" s="257">
        <v>0.34000000000000019</v>
      </c>
      <c r="AJ37" s="257">
        <v>6415552.5899999999</v>
      </c>
      <c r="AK37" s="257">
        <v>0</v>
      </c>
      <c r="AL37" s="258">
        <f t="shared" si="1"/>
        <v>1364822136.7499998</v>
      </c>
      <c r="AO37" s="98"/>
    </row>
    <row r="38" spans="1:41" ht="33" customHeight="1">
      <c r="A38" s="181" t="s">
        <v>628</v>
      </c>
      <c r="B38" s="182" t="str">
        <f>PROPER(VLOOKUP(A38,[1]bd_lista!$A:$D,2,FALSE))</f>
        <v>Dirección General De Crédito Público</v>
      </c>
      <c r="C38" s="183" t="s">
        <v>1351</v>
      </c>
      <c r="D38" s="257">
        <v>0</v>
      </c>
      <c r="E38" s="257">
        <v>0</v>
      </c>
      <c r="F38" s="257">
        <v>0</v>
      </c>
      <c r="G38" s="257">
        <v>50</v>
      </c>
      <c r="H38" s="257">
        <v>0</v>
      </c>
      <c r="I38" s="257">
        <v>613243.22999999986</v>
      </c>
      <c r="J38" s="257">
        <v>116900821.66999999</v>
      </c>
      <c r="K38" s="257">
        <v>0</v>
      </c>
      <c r="L38" s="257">
        <v>7135.59</v>
      </c>
      <c r="M38" s="257">
        <v>876794.63</v>
      </c>
      <c r="N38" s="257">
        <v>0</v>
      </c>
      <c r="O38" s="257">
        <v>141428892.29000002</v>
      </c>
      <c r="P38" s="257">
        <v>0</v>
      </c>
      <c r="Q38" s="257">
        <v>323241.62</v>
      </c>
      <c r="R38" s="257">
        <v>0</v>
      </c>
      <c r="S38" s="257">
        <v>0</v>
      </c>
      <c r="T38" s="257">
        <v>0</v>
      </c>
      <c r="U38" s="257">
        <v>0</v>
      </c>
      <c r="V38" s="257">
        <v>0</v>
      </c>
      <c r="W38" s="257">
        <v>0</v>
      </c>
      <c r="X38" s="257">
        <v>0</v>
      </c>
      <c r="Y38" s="257">
        <v>0</v>
      </c>
      <c r="Z38" s="257">
        <v>0</v>
      </c>
      <c r="AA38" s="257">
        <v>0</v>
      </c>
      <c r="AB38" s="257">
        <v>6854944377.2099991</v>
      </c>
      <c r="AC38" s="257">
        <v>0</v>
      </c>
      <c r="AD38" s="257">
        <v>1910932.3900000001</v>
      </c>
      <c r="AE38" s="257">
        <v>0</v>
      </c>
      <c r="AF38" s="257">
        <v>0</v>
      </c>
      <c r="AG38" s="257">
        <v>633014713.7900002</v>
      </c>
      <c r="AH38" s="257">
        <v>0</v>
      </c>
      <c r="AI38" s="257">
        <v>0</v>
      </c>
      <c r="AJ38" s="257">
        <v>0</v>
      </c>
      <c r="AK38" s="257">
        <v>0</v>
      </c>
      <c r="AL38" s="258">
        <f t="shared" si="1"/>
        <v>7750020202.4199991</v>
      </c>
      <c r="AO38" s="98"/>
    </row>
    <row r="39" spans="1:41" ht="33" customHeight="1">
      <c r="A39" s="181" t="s">
        <v>630</v>
      </c>
      <c r="B39" s="182" t="str">
        <f>PROPER(VLOOKUP(A39,[1]bd_lista!$A:$D,2,FALSE))</f>
        <v>Dirección General De Administración Y Finanzas Territoriales</v>
      </c>
      <c r="C39" s="183" t="s">
        <v>1351</v>
      </c>
      <c r="D39" s="257">
        <v>0</v>
      </c>
      <c r="E39" s="257">
        <v>0</v>
      </c>
      <c r="F39" s="257">
        <v>6552126.6399999997</v>
      </c>
      <c r="G39" s="257">
        <v>532155.54999999993</v>
      </c>
      <c r="H39" s="257">
        <v>0</v>
      </c>
      <c r="I39" s="257">
        <v>50</v>
      </c>
      <c r="J39" s="257">
        <v>81627441.020000011</v>
      </c>
      <c r="K39" s="257">
        <v>0</v>
      </c>
      <c r="L39" s="257">
        <v>0</v>
      </c>
      <c r="M39" s="257">
        <v>20889791.109999999</v>
      </c>
      <c r="N39" s="257">
        <v>0</v>
      </c>
      <c r="O39" s="257">
        <v>0</v>
      </c>
      <c r="P39" s="257">
        <v>0</v>
      </c>
      <c r="Q39" s="257">
        <v>71929667.450000018</v>
      </c>
      <c r="R39" s="257">
        <v>0</v>
      </c>
      <c r="S39" s="257">
        <v>0</v>
      </c>
      <c r="T39" s="257">
        <v>0</v>
      </c>
      <c r="U39" s="257">
        <v>0</v>
      </c>
      <c r="V39" s="257">
        <v>0</v>
      </c>
      <c r="W39" s="257">
        <v>0</v>
      </c>
      <c r="X39" s="257">
        <v>0</v>
      </c>
      <c r="Y39" s="257">
        <v>0</v>
      </c>
      <c r="Z39" s="257">
        <v>0</v>
      </c>
      <c r="AA39" s="257">
        <v>0</v>
      </c>
      <c r="AB39" s="257">
        <v>0</v>
      </c>
      <c r="AC39" s="257">
        <v>0</v>
      </c>
      <c r="AD39" s="257">
        <v>0</v>
      </c>
      <c r="AE39" s="257">
        <v>0</v>
      </c>
      <c r="AF39" s="257">
        <v>0</v>
      </c>
      <c r="AG39" s="257">
        <v>0</v>
      </c>
      <c r="AH39" s="257">
        <v>0</v>
      </c>
      <c r="AI39" s="257">
        <v>0</v>
      </c>
      <c r="AJ39" s="257">
        <v>0</v>
      </c>
      <c r="AK39" s="257">
        <v>0</v>
      </c>
      <c r="AL39" s="258">
        <f t="shared" si="1"/>
        <v>181531231.77000004</v>
      </c>
      <c r="AO39" s="98"/>
    </row>
    <row r="40" spans="1:41" ht="33" customHeight="1">
      <c r="A40" s="181" t="s">
        <v>632</v>
      </c>
      <c r="B40" s="182" t="str">
        <f>PROPER(VLOOKUP(A40,[1]bd_lista!$A:$D,2,FALSE))</f>
        <v>Dirección General De Pensiones Y Jubilaciones</v>
      </c>
      <c r="C40" s="183" t="s">
        <v>1351</v>
      </c>
      <c r="D40" s="257">
        <v>0</v>
      </c>
      <c r="E40" s="257">
        <v>0</v>
      </c>
      <c r="F40" s="257">
        <v>0</v>
      </c>
      <c r="G40" s="257">
        <v>0</v>
      </c>
      <c r="H40" s="257">
        <v>0</v>
      </c>
      <c r="I40" s="257">
        <v>0</v>
      </c>
      <c r="J40" s="257">
        <v>0</v>
      </c>
      <c r="K40" s="257">
        <v>0</v>
      </c>
      <c r="L40" s="257">
        <v>0</v>
      </c>
      <c r="M40" s="257">
        <v>0</v>
      </c>
      <c r="N40" s="257">
        <v>0</v>
      </c>
      <c r="O40" s="257">
        <v>0</v>
      </c>
      <c r="P40" s="257">
        <v>0</v>
      </c>
      <c r="Q40" s="257">
        <v>0</v>
      </c>
      <c r="R40" s="257">
        <v>0</v>
      </c>
      <c r="S40" s="257">
        <v>0</v>
      </c>
      <c r="T40" s="257">
        <v>0</v>
      </c>
      <c r="U40" s="257">
        <v>0</v>
      </c>
      <c r="V40" s="257">
        <v>0</v>
      </c>
      <c r="W40" s="257">
        <v>0</v>
      </c>
      <c r="X40" s="257">
        <v>0</v>
      </c>
      <c r="Y40" s="257">
        <v>0</v>
      </c>
      <c r="Z40" s="257">
        <v>0</v>
      </c>
      <c r="AA40" s="257">
        <v>0</v>
      </c>
      <c r="AB40" s="257">
        <v>0</v>
      </c>
      <c r="AC40" s="257">
        <v>0</v>
      </c>
      <c r="AD40" s="257">
        <v>0</v>
      </c>
      <c r="AE40" s="257">
        <v>0</v>
      </c>
      <c r="AF40" s="257">
        <v>0</v>
      </c>
      <c r="AG40" s="257">
        <v>0</v>
      </c>
      <c r="AH40" s="257">
        <v>0</v>
      </c>
      <c r="AI40" s="257">
        <v>0</v>
      </c>
      <c r="AJ40" s="257">
        <v>0</v>
      </c>
      <c r="AK40" s="257">
        <v>0</v>
      </c>
      <c r="AL40" s="258">
        <f t="shared" si="1"/>
        <v>0</v>
      </c>
      <c r="AO40" s="98"/>
    </row>
    <row r="41" spans="1:41" ht="33" customHeight="1">
      <c r="A41" s="181">
        <v>108</v>
      </c>
      <c r="B41" s="182" t="str">
        <f>PROPER(VLOOKUP(A41,[1]bd_lista!$A:$D,2,FALSE))</f>
        <v>Orquesta Sinfónica Nacional</v>
      </c>
      <c r="C41" s="183" t="s">
        <v>1351</v>
      </c>
      <c r="D41" s="257">
        <v>0</v>
      </c>
      <c r="E41" s="257">
        <v>0</v>
      </c>
      <c r="F41" s="257">
        <v>54358.8</v>
      </c>
      <c r="G41" s="257">
        <v>10669.32</v>
      </c>
      <c r="H41" s="257">
        <v>0</v>
      </c>
      <c r="I41" s="257">
        <v>0</v>
      </c>
      <c r="J41" s="257">
        <v>0</v>
      </c>
      <c r="K41" s="257">
        <v>0</v>
      </c>
      <c r="L41" s="257">
        <v>0</v>
      </c>
      <c r="M41" s="257">
        <v>0</v>
      </c>
      <c r="N41" s="257">
        <v>0</v>
      </c>
      <c r="O41" s="257">
        <v>0</v>
      </c>
      <c r="P41" s="257">
        <v>0</v>
      </c>
      <c r="Q41" s="257">
        <v>0</v>
      </c>
      <c r="R41" s="257">
        <v>0</v>
      </c>
      <c r="S41" s="257">
        <v>0</v>
      </c>
      <c r="T41" s="257">
        <v>0</v>
      </c>
      <c r="U41" s="257">
        <v>0</v>
      </c>
      <c r="V41" s="257">
        <v>0</v>
      </c>
      <c r="W41" s="257">
        <v>0</v>
      </c>
      <c r="X41" s="257">
        <v>0</v>
      </c>
      <c r="Y41" s="257">
        <v>0</v>
      </c>
      <c r="Z41" s="257">
        <v>0</v>
      </c>
      <c r="AA41" s="257">
        <v>0</v>
      </c>
      <c r="AB41" s="257">
        <v>0</v>
      </c>
      <c r="AC41" s="257">
        <v>0</v>
      </c>
      <c r="AD41" s="257">
        <v>0</v>
      </c>
      <c r="AE41" s="257">
        <v>0</v>
      </c>
      <c r="AF41" s="257">
        <v>0</v>
      </c>
      <c r="AG41" s="257">
        <v>0</v>
      </c>
      <c r="AH41" s="257">
        <v>0</v>
      </c>
      <c r="AI41" s="257">
        <v>0</v>
      </c>
      <c r="AJ41" s="257">
        <v>0</v>
      </c>
      <c r="AK41" s="257">
        <v>0</v>
      </c>
      <c r="AL41" s="258">
        <f t="shared" si="1"/>
        <v>65028.12</v>
      </c>
      <c r="AO41" s="98"/>
    </row>
    <row r="42" spans="1:41" ht="33" customHeight="1">
      <c r="A42" s="181">
        <v>109</v>
      </c>
      <c r="B42" s="182" t="str">
        <f>PROPER(VLOOKUP(A42,[1]bd_lista!$A:$D,2,FALSE))</f>
        <v>Conservatorio Plurinacional De Música</v>
      </c>
      <c r="C42" s="183" t="s">
        <v>1351</v>
      </c>
      <c r="D42" s="257">
        <v>0</v>
      </c>
      <c r="E42" s="257">
        <v>0</v>
      </c>
      <c r="F42" s="257">
        <v>138662.07</v>
      </c>
      <c r="G42" s="257">
        <v>0</v>
      </c>
      <c r="H42" s="257">
        <v>0</v>
      </c>
      <c r="I42" s="257">
        <v>0</v>
      </c>
      <c r="J42" s="257">
        <v>0</v>
      </c>
      <c r="K42" s="257">
        <v>0</v>
      </c>
      <c r="L42" s="257">
        <v>0</v>
      </c>
      <c r="M42" s="257">
        <v>0</v>
      </c>
      <c r="N42" s="257">
        <v>0</v>
      </c>
      <c r="O42" s="257">
        <v>0</v>
      </c>
      <c r="P42" s="257">
        <v>0</v>
      </c>
      <c r="Q42" s="257">
        <v>0</v>
      </c>
      <c r="R42" s="257">
        <v>0</v>
      </c>
      <c r="S42" s="257">
        <v>0</v>
      </c>
      <c r="T42" s="257">
        <v>0</v>
      </c>
      <c r="U42" s="257">
        <v>0</v>
      </c>
      <c r="V42" s="257">
        <v>0</v>
      </c>
      <c r="W42" s="257">
        <v>0</v>
      </c>
      <c r="X42" s="257">
        <v>0</v>
      </c>
      <c r="Y42" s="257">
        <v>0</v>
      </c>
      <c r="Z42" s="257">
        <v>0</v>
      </c>
      <c r="AA42" s="257">
        <v>0</v>
      </c>
      <c r="AB42" s="257">
        <v>0</v>
      </c>
      <c r="AC42" s="257">
        <v>0</v>
      </c>
      <c r="AD42" s="257">
        <v>0</v>
      </c>
      <c r="AE42" s="257">
        <v>0</v>
      </c>
      <c r="AF42" s="257">
        <v>0</v>
      </c>
      <c r="AG42" s="257">
        <v>0</v>
      </c>
      <c r="AH42" s="257">
        <v>0</v>
      </c>
      <c r="AI42" s="257">
        <v>0</v>
      </c>
      <c r="AJ42" s="257">
        <v>0</v>
      </c>
      <c r="AK42" s="257">
        <v>0</v>
      </c>
      <c r="AL42" s="258">
        <f t="shared" si="1"/>
        <v>138662.07</v>
      </c>
      <c r="AO42" s="98"/>
    </row>
    <row r="43" spans="1:41" ht="33" customHeight="1">
      <c r="A43" s="181">
        <v>111</v>
      </c>
      <c r="B43" s="182" t="str">
        <f>PROPER(VLOOKUP(A43,[1]bd_lista!$A:$D,2,FALSE))</f>
        <v>Instituto Boliviano De La Ceguera</v>
      </c>
      <c r="C43" s="183" t="s">
        <v>1351</v>
      </c>
      <c r="D43" s="257">
        <v>0</v>
      </c>
      <c r="E43" s="257">
        <v>0</v>
      </c>
      <c r="F43" s="257">
        <v>0</v>
      </c>
      <c r="G43" s="257">
        <v>0</v>
      </c>
      <c r="H43" s="257">
        <v>0</v>
      </c>
      <c r="I43" s="257">
        <v>0</v>
      </c>
      <c r="J43" s="257">
        <v>0</v>
      </c>
      <c r="K43" s="257">
        <v>0</v>
      </c>
      <c r="L43" s="257">
        <v>0</v>
      </c>
      <c r="M43" s="257">
        <v>0</v>
      </c>
      <c r="N43" s="257">
        <v>0</v>
      </c>
      <c r="O43" s="257">
        <v>0</v>
      </c>
      <c r="P43" s="257">
        <v>0</v>
      </c>
      <c r="Q43" s="257">
        <v>0</v>
      </c>
      <c r="R43" s="257">
        <v>0</v>
      </c>
      <c r="S43" s="257">
        <v>0</v>
      </c>
      <c r="T43" s="257">
        <v>0</v>
      </c>
      <c r="U43" s="257">
        <v>0</v>
      </c>
      <c r="V43" s="257">
        <v>0</v>
      </c>
      <c r="W43" s="257">
        <v>0</v>
      </c>
      <c r="X43" s="257">
        <v>0</v>
      </c>
      <c r="Y43" s="257">
        <v>0</v>
      </c>
      <c r="Z43" s="257">
        <v>0</v>
      </c>
      <c r="AA43" s="257">
        <v>0</v>
      </c>
      <c r="AB43" s="257">
        <v>0</v>
      </c>
      <c r="AC43" s="257">
        <v>0</v>
      </c>
      <c r="AD43" s="257">
        <v>0</v>
      </c>
      <c r="AE43" s="257">
        <v>0</v>
      </c>
      <c r="AF43" s="257">
        <v>0</v>
      </c>
      <c r="AG43" s="257">
        <v>0</v>
      </c>
      <c r="AH43" s="257">
        <v>0</v>
      </c>
      <c r="AI43" s="257">
        <v>0</v>
      </c>
      <c r="AJ43" s="257">
        <v>0</v>
      </c>
      <c r="AK43" s="257">
        <v>0</v>
      </c>
      <c r="AL43" s="258">
        <f t="shared" si="1"/>
        <v>0</v>
      </c>
      <c r="AO43" s="98"/>
    </row>
    <row r="44" spans="1:41" ht="33" customHeight="1">
      <c r="A44" s="181">
        <v>112</v>
      </c>
      <c r="B44" s="182" t="str">
        <f>PROPER(VLOOKUP(A44,[1]bd_lista!$A:$D,2,FALSE))</f>
        <v>Comité Nacional De La Persona Con Discapacidad</v>
      </c>
      <c r="C44" s="183" t="s">
        <v>1351</v>
      </c>
      <c r="D44" s="257">
        <v>0</v>
      </c>
      <c r="E44" s="257">
        <v>0</v>
      </c>
      <c r="F44" s="257">
        <v>0</v>
      </c>
      <c r="G44" s="257">
        <v>0</v>
      </c>
      <c r="H44" s="257">
        <v>0</v>
      </c>
      <c r="I44" s="257">
        <v>0</v>
      </c>
      <c r="J44" s="257">
        <v>0</v>
      </c>
      <c r="K44" s="257">
        <v>0</v>
      </c>
      <c r="L44" s="257">
        <v>0</v>
      </c>
      <c r="M44" s="257">
        <v>0</v>
      </c>
      <c r="N44" s="257">
        <v>0</v>
      </c>
      <c r="O44" s="257">
        <v>0</v>
      </c>
      <c r="P44" s="257">
        <v>0</v>
      </c>
      <c r="Q44" s="257">
        <v>0</v>
      </c>
      <c r="R44" s="257">
        <v>0</v>
      </c>
      <c r="S44" s="257">
        <v>0</v>
      </c>
      <c r="T44" s="257">
        <v>0</v>
      </c>
      <c r="U44" s="257">
        <v>0</v>
      </c>
      <c r="V44" s="257">
        <v>0</v>
      </c>
      <c r="W44" s="257">
        <v>0</v>
      </c>
      <c r="X44" s="257">
        <v>0</v>
      </c>
      <c r="Y44" s="257">
        <v>0</v>
      </c>
      <c r="Z44" s="257">
        <v>0</v>
      </c>
      <c r="AA44" s="257">
        <v>0</v>
      </c>
      <c r="AB44" s="257">
        <v>0</v>
      </c>
      <c r="AC44" s="257">
        <v>0</v>
      </c>
      <c r="AD44" s="257">
        <v>0</v>
      </c>
      <c r="AE44" s="257">
        <v>0</v>
      </c>
      <c r="AF44" s="257">
        <v>0</v>
      </c>
      <c r="AG44" s="257">
        <v>0</v>
      </c>
      <c r="AH44" s="257">
        <v>0</v>
      </c>
      <c r="AI44" s="257">
        <v>0</v>
      </c>
      <c r="AJ44" s="257">
        <v>0</v>
      </c>
      <c r="AK44" s="257">
        <v>0</v>
      </c>
      <c r="AL44" s="258">
        <f t="shared" si="1"/>
        <v>0</v>
      </c>
      <c r="AO44" s="98"/>
    </row>
    <row r="45" spans="1:41" ht="33" customHeight="1">
      <c r="A45" s="181">
        <v>113</v>
      </c>
      <c r="B45" s="182" t="str">
        <f>PROPER(VLOOKUP(A45,[1]bd_lista!$A:$D,2,FALSE))</f>
        <v>Fondo De Inversión Para El Deporte</v>
      </c>
      <c r="C45" s="183" t="s">
        <v>1351</v>
      </c>
      <c r="D45" s="257">
        <v>0</v>
      </c>
      <c r="E45" s="257">
        <v>0</v>
      </c>
      <c r="F45" s="257">
        <v>0</v>
      </c>
      <c r="G45" s="257">
        <v>0</v>
      </c>
      <c r="H45" s="257">
        <v>0</v>
      </c>
      <c r="I45" s="257">
        <v>0</v>
      </c>
      <c r="J45" s="257">
        <v>0</v>
      </c>
      <c r="K45" s="257">
        <v>0</v>
      </c>
      <c r="L45" s="257">
        <v>0</v>
      </c>
      <c r="M45" s="257">
        <v>0</v>
      </c>
      <c r="N45" s="257">
        <v>0</v>
      </c>
      <c r="O45" s="257">
        <v>0</v>
      </c>
      <c r="P45" s="257">
        <v>0</v>
      </c>
      <c r="Q45" s="257">
        <v>0</v>
      </c>
      <c r="R45" s="257">
        <v>0</v>
      </c>
      <c r="S45" s="257">
        <v>0</v>
      </c>
      <c r="T45" s="257">
        <v>0</v>
      </c>
      <c r="U45" s="257">
        <v>0</v>
      </c>
      <c r="V45" s="257">
        <v>0</v>
      </c>
      <c r="W45" s="257">
        <v>0</v>
      </c>
      <c r="X45" s="257">
        <v>0</v>
      </c>
      <c r="Y45" s="257">
        <v>0</v>
      </c>
      <c r="Z45" s="257">
        <v>0</v>
      </c>
      <c r="AA45" s="257">
        <v>0</v>
      </c>
      <c r="AB45" s="257">
        <v>0</v>
      </c>
      <c r="AC45" s="257">
        <v>0</v>
      </c>
      <c r="AD45" s="257">
        <v>0</v>
      </c>
      <c r="AE45" s="257">
        <v>0</v>
      </c>
      <c r="AF45" s="257">
        <v>0</v>
      </c>
      <c r="AG45" s="257">
        <v>0</v>
      </c>
      <c r="AH45" s="257">
        <v>0</v>
      </c>
      <c r="AI45" s="257">
        <v>0</v>
      </c>
      <c r="AJ45" s="257">
        <v>0</v>
      </c>
      <c r="AK45" s="257">
        <v>0</v>
      </c>
      <c r="AL45" s="258">
        <f t="shared" si="1"/>
        <v>0</v>
      </c>
      <c r="AO45" s="98"/>
    </row>
    <row r="46" spans="1:41" ht="33" customHeight="1">
      <c r="A46" s="181">
        <v>115</v>
      </c>
      <c r="B46" s="182" t="str">
        <f>PROPER(VLOOKUP(A46,[1]bd_lista!$A:$D,2,FALSE))</f>
        <v>Inst. Boliviano Del Dep. La Educ. Física Y La Recreación</v>
      </c>
      <c r="C46" s="183" t="s">
        <v>1351</v>
      </c>
      <c r="D46" s="257">
        <v>0</v>
      </c>
      <c r="E46" s="257">
        <v>0</v>
      </c>
      <c r="F46" s="257">
        <v>0</v>
      </c>
      <c r="G46" s="257">
        <v>0</v>
      </c>
      <c r="H46" s="257">
        <v>0</v>
      </c>
      <c r="I46" s="257">
        <v>0</v>
      </c>
      <c r="J46" s="257">
        <v>0</v>
      </c>
      <c r="K46" s="257">
        <v>0</v>
      </c>
      <c r="L46" s="257">
        <v>0</v>
      </c>
      <c r="M46" s="257">
        <v>0</v>
      </c>
      <c r="N46" s="257">
        <v>0</v>
      </c>
      <c r="O46" s="257">
        <v>0</v>
      </c>
      <c r="P46" s="257">
        <v>0</v>
      </c>
      <c r="Q46" s="257">
        <v>0</v>
      </c>
      <c r="R46" s="257">
        <v>0</v>
      </c>
      <c r="S46" s="257">
        <v>0</v>
      </c>
      <c r="T46" s="257">
        <v>0</v>
      </c>
      <c r="U46" s="257">
        <v>0</v>
      </c>
      <c r="V46" s="257">
        <v>0</v>
      </c>
      <c r="W46" s="257">
        <v>0</v>
      </c>
      <c r="X46" s="257">
        <v>0</v>
      </c>
      <c r="Y46" s="257">
        <v>0</v>
      </c>
      <c r="Z46" s="257">
        <v>0</v>
      </c>
      <c r="AA46" s="257">
        <v>0</v>
      </c>
      <c r="AB46" s="257">
        <v>0</v>
      </c>
      <c r="AC46" s="257">
        <v>0</v>
      </c>
      <c r="AD46" s="257">
        <v>0</v>
      </c>
      <c r="AE46" s="257">
        <v>0</v>
      </c>
      <c r="AF46" s="257">
        <v>0</v>
      </c>
      <c r="AG46" s="257">
        <v>0</v>
      </c>
      <c r="AH46" s="257">
        <v>0</v>
      </c>
      <c r="AI46" s="257">
        <v>0</v>
      </c>
      <c r="AJ46" s="257">
        <v>0</v>
      </c>
      <c r="AK46" s="257">
        <v>0</v>
      </c>
      <c r="AL46" s="258">
        <f t="shared" si="1"/>
        <v>0</v>
      </c>
      <c r="AO46" s="98"/>
    </row>
    <row r="47" spans="1:41" ht="33" customHeight="1">
      <c r="A47" s="181">
        <v>117</v>
      </c>
      <c r="B47" s="182" t="str">
        <f>PROPER(VLOOKUP(A47,[1]bd_lista!$A:$D,2,FALSE))</f>
        <v>Dirección General De Aeronáutica Civil</v>
      </c>
      <c r="C47" s="183" t="s">
        <v>1351</v>
      </c>
      <c r="D47" s="257">
        <v>0</v>
      </c>
      <c r="E47" s="257">
        <v>0</v>
      </c>
      <c r="F47" s="257">
        <v>6246767.6500000004</v>
      </c>
      <c r="G47" s="257">
        <v>2369.5</v>
      </c>
      <c r="H47" s="257">
        <v>0</v>
      </c>
      <c r="I47" s="257">
        <v>6050</v>
      </c>
      <c r="J47" s="257">
        <v>0</v>
      </c>
      <c r="K47" s="257">
        <v>0</v>
      </c>
      <c r="L47" s="257">
        <v>0</v>
      </c>
      <c r="M47" s="257">
        <v>0</v>
      </c>
      <c r="N47" s="257">
        <v>0</v>
      </c>
      <c r="O47" s="257">
        <v>0</v>
      </c>
      <c r="P47" s="257">
        <v>0</v>
      </c>
      <c r="Q47" s="257">
        <v>0</v>
      </c>
      <c r="R47" s="257">
        <v>0</v>
      </c>
      <c r="S47" s="257">
        <v>0</v>
      </c>
      <c r="T47" s="257">
        <v>0</v>
      </c>
      <c r="U47" s="257">
        <v>0</v>
      </c>
      <c r="V47" s="257">
        <v>0</v>
      </c>
      <c r="W47" s="257">
        <v>0</v>
      </c>
      <c r="X47" s="257">
        <v>0</v>
      </c>
      <c r="Y47" s="257">
        <v>0</v>
      </c>
      <c r="Z47" s="257">
        <v>0</v>
      </c>
      <c r="AA47" s="257">
        <v>0</v>
      </c>
      <c r="AB47" s="257">
        <v>0</v>
      </c>
      <c r="AC47" s="257">
        <v>0</v>
      </c>
      <c r="AD47" s="257">
        <v>0</v>
      </c>
      <c r="AE47" s="257">
        <v>0</v>
      </c>
      <c r="AF47" s="257">
        <v>0</v>
      </c>
      <c r="AG47" s="257">
        <v>0</v>
      </c>
      <c r="AH47" s="257">
        <v>0</v>
      </c>
      <c r="AI47" s="257">
        <v>0</v>
      </c>
      <c r="AJ47" s="257">
        <v>0</v>
      </c>
      <c r="AK47" s="257">
        <v>0</v>
      </c>
      <c r="AL47" s="258">
        <f t="shared" si="1"/>
        <v>6255187.1500000004</v>
      </c>
      <c r="AO47" s="98"/>
    </row>
    <row r="48" spans="1:41" ht="33" customHeight="1">
      <c r="A48" s="181">
        <v>119</v>
      </c>
      <c r="B48" s="182" t="str">
        <f>PROPER(VLOOKUP(A48,[1]bd_lista!$A:$D,2,FALSE))</f>
        <v>Agencia Para El Des. De La Soc. De La Información En Bolivia</v>
      </c>
      <c r="C48" s="183" t="s">
        <v>1351</v>
      </c>
      <c r="D48" s="257">
        <v>0</v>
      </c>
      <c r="E48" s="257">
        <v>0</v>
      </c>
      <c r="F48" s="257">
        <v>0</v>
      </c>
      <c r="G48" s="257">
        <v>0</v>
      </c>
      <c r="H48" s="257">
        <v>0</v>
      </c>
      <c r="I48" s="257">
        <v>1400</v>
      </c>
      <c r="J48" s="257">
        <v>0</v>
      </c>
      <c r="K48" s="257">
        <v>0</v>
      </c>
      <c r="L48" s="257">
        <v>0</v>
      </c>
      <c r="M48" s="257">
        <v>0</v>
      </c>
      <c r="N48" s="257">
        <v>0</v>
      </c>
      <c r="O48" s="257">
        <v>0</v>
      </c>
      <c r="P48" s="257">
        <v>0</v>
      </c>
      <c r="Q48" s="257">
        <v>0</v>
      </c>
      <c r="R48" s="257">
        <v>0</v>
      </c>
      <c r="S48" s="257">
        <v>0</v>
      </c>
      <c r="T48" s="257">
        <v>0</v>
      </c>
      <c r="U48" s="257">
        <v>0</v>
      </c>
      <c r="V48" s="257">
        <v>0</v>
      </c>
      <c r="W48" s="257">
        <v>0</v>
      </c>
      <c r="X48" s="257">
        <v>0</v>
      </c>
      <c r="Y48" s="257">
        <v>0</v>
      </c>
      <c r="Z48" s="257">
        <v>0</v>
      </c>
      <c r="AA48" s="257">
        <v>0</v>
      </c>
      <c r="AB48" s="257">
        <v>0</v>
      </c>
      <c r="AC48" s="257">
        <v>0</v>
      </c>
      <c r="AD48" s="257">
        <v>0</v>
      </c>
      <c r="AE48" s="257">
        <v>0</v>
      </c>
      <c r="AF48" s="257">
        <v>0</v>
      </c>
      <c r="AG48" s="257">
        <v>0</v>
      </c>
      <c r="AH48" s="257">
        <v>0</v>
      </c>
      <c r="AI48" s="257">
        <v>0</v>
      </c>
      <c r="AJ48" s="257">
        <v>0</v>
      </c>
      <c r="AK48" s="257">
        <v>0</v>
      </c>
      <c r="AL48" s="258">
        <f t="shared" si="1"/>
        <v>1400</v>
      </c>
      <c r="AO48" s="98"/>
    </row>
    <row r="49" spans="1:41" ht="33" customHeight="1">
      <c r="A49" s="181">
        <v>121</v>
      </c>
      <c r="B49" s="182" t="str">
        <f>PROPER(VLOOKUP(A49,[1]bd_lista!$A:$D,2,FALSE))</f>
        <v>Instituto Boliviano De Ciencia Y Tecnología Nuclear</v>
      </c>
      <c r="C49" s="183" t="s">
        <v>1351</v>
      </c>
      <c r="D49" s="257">
        <v>0</v>
      </c>
      <c r="E49" s="257">
        <v>0</v>
      </c>
      <c r="F49" s="257">
        <v>0</v>
      </c>
      <c r="G49" s="257">
        <v>0</v>
      </c>
      <c r="H49" s="257">
        <v>0</v>
      </c>
      <c r="I49" s="257">
        <v>0</v>
      </c>
      <c r="J49" s="257">
        <v>0</v>
      </c>
      <c r="K49" s="257">
        <v>0</v>
      </c>
      <c r="L49" s="257">
        <v>0</v>
      </c>
      <c r="M49" s="257">
        <v>0</v>
      </c>
      <c r="N49" s="257">
        <v>0</v>
      </c>
      <c r="O49" s="257">
        <v>0</v>
      </c>
      <c r="P49" s="257">
        <v>0</v>
      </c>
      <c r="Q49" s="257">
        <v>0</v>
      </c>
      <c r="R49" s="257">
        <v>0</v>
      </c>
      <c r="S49" s="257">
        <v>0</v>
      </c>
      <c r="T49" s="257">
        <v>0</v>
      </c>
      <c r="U49" s="257">
        <v>0</v>
      </c>
      <c r="V49" s="257">
        <v>0</v>
      </c>
      <c r="W49" s="257">
        <v>0</v>
      </c>
      <c r="X49" s="257">
        <v>0</v>
      </c>
      <c r="Y49" s="257">
        <v>0</v>
      </c>
      <c r="Z49" s="257">
        <v>0</v>
      </c>
      <c r="AA49" s="257">
        <v>0</v>
      </c>
      <c r="AB49" s="257">
        <v>0</v>
      </c>
      <c r="AC49" s="257">
        <v>0</v>
      </c>
      <c r="AD49" s="257">
        <v>0</v>
      </c>
      <c r="AE49" s="257">
        <v>0</v>
      </c>
      <c r="AF49" s="257">
        <v>0</v>
      </c>
      <c r="AG49" s="257">
        <v>0</v>
      </c>
      <c r="AH49" s="257">
        <v>0</v>
      </c>
      <c r="AI49" s="257">
        <v>0</v>
      </c>
      <c r="AJ49" s="257">
        <v>0</v>
      </c>
      <c r="AK49" s="257">
        <v>0</v>
      </c>
      <c r="AL49" s="258">
        <f t="shared" si="1"/>
        <v>0</v>
      </c>
      <c r="AO49" s="98"/>
    </row>
    <row r="50" spans="1:41" ht="33" customHeight="1">
      <c r="A50" s="181">
        <v>124</v>
      </c>
      <c r="B50" s="182" t="str">
        <f>PROPER(VLOOKUP(A50,[1]bd_lista!$A:$D,2,FALSE))</f>
        <v>Academia Nacional De Ciencias</v>
      </c>
      <c r="C50" s="183" t="s">
        <v>1351</v>
      </c>
      <c r="D50" s="257">
        <v>0</v>
      </c>
      <c r="E50" s="257">
        <v>0</v>
      </c>
      <c r="F50" s="257">
        <v>0</v>
      </c>
      <c r="G50" s="257">
        <v>0</v>
      </c>
      <c r="H50" s="257">
        <v>0</v>
      </c>
      <c r="I50" s="257">
        <v>0</v>
      </c>
      <c r="J50" s="257">
        <v>0</v>
      </c>
      <c r="K50" s="257">
        <v>0</v>
      </c>
      <c r="L50" s="257">
        <v>0</v>
      </c>
      <c r="M50" s="257">
        <v>0</v>
      </c>
      <c r="N50" s="257">
        <v>0</v>
      </c>
      <c r="O50" s="257">
        <v>0</v>
      </c>
      <c r="P50" s="257">
        <v>0</v>
      </c>
      <c r="Q50" s="257">
        <v>0</v>
      </c>
      <c r="R50" s="257">
        <v>0</v>
      </c>
      <c r="S50" s="257">
        <v>0</v>
      </c>
      <c r="T50" s="257">
        <v>0</v>
      </c>
      <c r="U50" s="257">
        <v>0</v>
      </c>
      <c r="V50" s="257">
        <v>0</v>
      </c>
      <c r="W50" s="257">
        <v>0</v>
      </c>
      <c r="X50" s="257">
        <v>0</v>
      </c>
      <c r="Y50" s="257">
        <v>0</v>
      </c>
      <c r="Z50" s="257">
        <v>0</v>
      </c>
      <c r="AA50" s="257">
        <v>0</v>
      </c>
      <c r="AB50" s="257">
        <v>0</v>
      </c>
      <c r="AC50" s="257">
        <v>0</v>
      </c>
      <c r="AD50" s="257">
        <v>0</v>
      </c>
      <c r="AE50" s="257">
        <v>0</v>
      </c>
      <c r="AF50" s="257">
        <v>0</v>
      </c>
      <c r="AG50" s="257">
        <v>0</v>
      </c>
      <c r="AH50" s="257">
        <v>0</v>
      </c>
      <c r="AI50" s="257">
        <v>0</v>
      </c>
      <c r="AJ50" s="257">
        <v>0</v>
      </c>
      <c r="AK50" s="257">
        <v>0</v>
      </c>
      <c r="AL50" s="258">
        <f t="shared" si="1"/>
        <v>0</v>
      </c>
      <c r="AO50" s="98"/>
    </row>
    <row r="51" spans="1:41" ht="33" customHeight="1">
      <c r="A51" s="181">
        <v>129</v>
      </c>
      <c r="B51" s="182" t="str">
        <f>PROPER(VLOOKUP(A51,[1]bd_lista!$A:$D,2,FALSE))</f>
        <v>Escuela De Gestión Pública Plurinacional</v>
      </c>
      <c r="C51" s="183" t="s">
        <v>1351</v>
      </c>
      <c r="D51" s="257">
        <v>0</v>
      </c>
      <c r="E51" s="257">
        <v>0</v>
      </c>
      <c r="F51" s="257">
        <v>475387.6</v>
      </c>
      <c r="G51" s="257">
        <v>0</v>
      </c>
      <c r="H51" s="257">
        <v>0</v>
      </c>
      <c r="I51" s="257">
        <v>0</v>
      </c>
      <c r="J51" s="257">
        <v>0</v>
      </c>
      <c r="K51" s="257">
        <v>0</v>
      </c>
      <c r="L51" s="257">
        <v>0</v>
      </c>
      <c r="M51" s="257">
        <v>0</v>
      </c>
      <c r="N51" s="257">
        <v>0</v>
      </c>
      <c r="O51" s="257">
        <v>0</v>
      </c>
      <c r="P51" s="257">
        <v>0</v>
      </c>
      <c r="Q51" s="257">
        <v>0</v>
      </c>
      <c r="R51" s="257">
        <v>0</v>
      </c>
      <c r="S51" s="257">
        <v>0</v>
      </c>
      <c r="T51" s="257">
        <v>0</v>
      </c>
      <c r="U51" s="257">
        <v>0</v>
      </c>
      <c r="V51" s="257">
        <v>0</v>
      </c>
      <c r="W51" s="257">
        <v>0</v>
      </c>
      <c r="X51" s="257">
        <v>0</v>
      </c>
      <c r="Y51" s="257">
        <v>0</v>
      </c>
      <c r="Z51" s="257">
        <v>0</v>
      </c>
      <c r="AA51" s="257">
        <v>0</v>
      </c>
      <c r="AB51" s="257">
        <v>0</v>
      </c>
      <c r="AC51" s="257">
        <v>0</v>
      </c>
      <c r="AD51" s="257">
        <v>0</v>
      </c>
      <c r="AE51" s="257">
        <v>0</v>
      </c>
      <c r="AF51" s="257">
        <v>0</v>
      </c>
      <c r="AG51" s="257">
        <v>0</v>
      </c>
      <c r="AH51" s="257">
        <v>0</v>
      </c>
      <c r="AI51" s="257">
        <v>0</v>
      </c>
      <c r="AJ51" s="257">
        <v>0</v>
      </c>
      <c r="AK51" s="257">
        <v>0</v>
      </c>
      <c r="AL51" s="258">
        <f t="shared" si="1"/>
        <v>475387.6</v>
      </c>
      <c r="AO51" s="98"/>
    </row>
    <row r="52" spans="1:41" ht="33" customHeight="1">
      <c r="A52" s="181">
        <v>130</v>
      </c>
      <c r="B52" s="182" t="str">
        <f>PROPER(VLOOKUP(A52,[1]bd_lista!$A:$D,2,FALSE))</f>
        <v>Fondo De Financiamiento Para La Minería</v>
      </c>
      <c r="C52" s="183" t="s">
        <v>1351</v>
      </c>
      <c r="D52" s="257">
        <v>0</v>
      </c>
      <c r="E52" s="257">
        <v>0</v>
      </c>
      <c r="F52" s="257">
        <v>1164074.26</v>
      </c>
      <c r="G52" s="257">
        <v>5023360.41</v>
      </c>
      <c r="H52" s="257">
        <v>0</v>
      </c>
      <c r="I52" s="257">
        <v>0</v>
      </c>
      <c r="J52" s="257">
        <v>0</v>
      </c>
      <c r="K52" s="257">
        <v>0</v>
      </c>
      <c r="L52" s="257">
        <v>0</v>
      </c>
      <c r="M52" s="257">
        <v>8912</v>
      </c>
      <c r="N52" s="257">
        <v>0</v>
      </c>
      <c r="O52" s="257">
        <v>0</v>
      </c>
      <c r="P52" s="257">
        <v>0</v>
      </c>
      <c r="Q52" s="257">
        <v>0</v>
      </c>
      <c r="R52" s="257">
        <v>0</v>
      </c>
      <c r="S52" s="257">
        <v>0</v>
      </c>
      <c r="T52" s="257">
        <v>0</v>
      </c>
      <c r="U52" s="257">
        <v>0</v>
      </c>
      <c r="V52" s="257">
        <v>0</v>
      </c>
      <c r="W52" s="257">
        <v>0</v>
      </c>
      <c r="X52" s="257">
        <v>0</v>
      </c>
      <c r="Y52" s="257">
        <v>0</v>
      </c>
      <c r="Z52" s="257">
        <v>0</v>
      </c>
      <c r="AA52" s="257">
        <v>0</v>
      </c>
      <c r="AB52" s="257">
        <v>0</v>
      </c>
      <c r="AC52" s="257">
        <v>0</v>
      </c>
      <c r="AD52" s="257">
        <v>0</v>
      </c>
      <c r="AE52" s="257">
        <v>0</v>
      </c>
      <c r="AF52" s="257">
        <v>0</v>
      </c>
      <c r="AG52" s="257">
        <v>0</v>
      </c>
      <c r="AH52" s="257">
        <v>0</v>
      </c>
      <c r="AI52" s="257">
        <v>0</v>
      </c>
      <c r="AJ52" s="257">
        <v>0</v>
      </c>
      <c r="AK52" s="257">
        <v>0</v>
      </c>
      <c r="AL52" s="258">
        <f t="shared" si="1"/>
        <v>6196346.6699999999</v>
      </c>
      <c r="AO52" s="98"/>
    </row>
    <row r="53" spans="1:41" ht="33" customHeight="1">
      <c r="A53" s="181">
        <v>132</v>
      </c>
      <c r="B53" s="182" t="str">
        <f>PROPER(VLOOKUP(A53,[1]bd_lista!$A:$D,2,FALSE))</f>
        <v>Servicio De Desarrollo De Las Empresas Púb. Productivas</v>
      </c>
      <c r="C53" s="183" t="s">
        <v>1351</v>
      </c>
      <c r="D53" s="257">
        <v>0</v>
      </c>
      <c r="E53" s="257">
        <v>2500000</v>
      </c>
      <c r="F53" s="257">
        <v>5347953</v>
      </c>
      <c r="G53" s="257">
        <v>39536.03</v>
      </c>
      <c r="H53" s="257">
        <v>107897.51000000001</v>
      </c>
      <c r="I53" s="257">
        <v>50285.97</v>
      </c>
      <c r="J53" s="257">
        <v>631130542.99000001</v>
      </c>
      <c r="K53" s="257">
        <v>0</v>
      </c>
      <c r="L53" s="257">
        <v>510923.66000000003</v>
      </c>
      <c r="M53" s="257">
        <v>0</v>
      </c>
      <c r="N53" s="257">
        <v>0</v>
      </c>
      <c r="O53" s="257">
        <v>291779.8</v>
      </c>
      <c r="P53" s="257">
        <v>0</v>
      </c>
      <c r="Q53" s="257">
        <v>0</v>
      </c>
      <c r="R53" s="257">
        <v>0</v>
      </c>
      <c r="S53" s="257">
        <v>0</v>
      </c>
      <c r="T53" s="257">
        <v>0</v>
      </c>
      <c r="U53" s="257">
        <v>0</v>
      </c>
      <c r="V53" s="257">
        <v>0</v>
      </c>
      <c r="W53" s="257">
        <v>0</v>
      </c>
      <c r="X53" s="257">
        <v>0</v>
      </c>
      <c r="Y53" s="257">
        <v>0</v>
      </c>
      <c r="Z53" s="257">
        <v>0</v>
      </c>
      <c r="AA53" s="257">
        <v>0</v>
      </c>
      <c r="AB53" s="257">
        <v>0</v>
      </c>
      <c r="AC53" s="257">
        <v>0</v>
      </c>
      <c r="AD53" s="257">
        <v>0</v>
      </c>
      <c r="AE53" s="257">
        <v>0</v>
      </c>
      <c r="AF53" s="257">
        <v>0</v>
      </c>
      <c r="AG53" s="257">
        <v>0</v>
      </c>
      <c r="AH53" s="257">
        <v>0</v>
      </c>
      <c r="AI53" s="257">
        <v>0</v>
      </c>
      <c r="AJ53" s="257">
        <v>0</v>
      </c>
      <c r="AK53" s="257">
        <v>0</v>
      </c>
      <c r="AL53" s="258">
        <f t="shared" si="1"/>
        <v>639978918.95999992</v>
      </c>
      <c r="AO53" s="98"/>
    </row>
    <row r="54" spans="1:41" ht="33" customHeight="1">
      <c r="A54" s="181">
        <v>133</v>
      </c>
      <c r="B54" s="182" t="str">
        <f>PROPER(VLOOKUP(A54,[1]bd_lista!$A:$D,2,FALSE))</f>
        <v>Lotería Nacional De Beneficencia Y Salubridad</v>
      </c>
      <c r="C54" s="183" t="s">
        <v>1351</v>
      </c>
      <c r="D54" s="257">
        <v>0</v>
      </c>
      <c r="E54" s="257">
        <v>0</v>
      </c>
      <c r="F54" s="257">
        <v>456049.1</v>
      </c>
      <c r="G54" s="257">
        <v>12380</v>
      </c>
      <c r="H54" s="257">
        <v>0</v>
      </c>
      <c r="I54" s="257">
        <v>0</v>
      </c>
      <c r="J54" s="257">
        <v>0</v>
      </c>
      <c r="K54" s="257">
        <v>0</v>
      </c>
      <c r="L54" s="257">
        <v>0</v>
      </c>
      <c r="M54" s="257">
        <v>0</v>
      </c>
      <c r="N54" s="257">
        <v>0</v>
      </c>
      <c r="O54" s="257">
        <v>0</v>
      </c>
      <c r="P54" s="257">
        <v>0</v>
      </c>
      <c r="Q54" s="257">
        <v>0</v>
      </c>
      <c r="R54" s="257">
        <v>0</v>
      </c>
      <c r="S54" s="257">
        <v>0</v>
      </c>
      <c r="T54" s="257">
        <v>0</v>
      </c>
      <c r="U54" s="257">
        <v>0</v>
      </c>
      <c r="V54" s="257">
        <v>0</v>
      </c>
      <c r="W54" s="257">
        <v>0</v>
      </c>
      <c r="X54" s="257">
        <v>0</v>
      </c>
      <c r="Y54" s="257">
        <v>0</v>
      </c>
      <c r="Z54" s="257">
        <v>0</v>
      </c>
      <c r="AA54" s="257">
        <v>0</v>
      </c>
      <c r="AB54" s="257">
        <v>0</v>
      </c>
      <c r="AC54" s="257">
        <v>0</v>
      </c>
      <c r="AD54" s="257">
        <v>0</v>
      </c>
      <c r="AE54" s="257">
        <v>0</v>
      </c>
      <c r="AF54" s="257">
        <v>0</v>
      </c>
      <c r="AG54" s="257">
        <v>0</v>
      </c>
      <c r="AH54" s="257">
        <v>0</v>
      </c>
      <c r="AI54" s="257">
        <v>0</v>
      </c>
      <c r="AJ54" s="257">
        <v>0</v>
      </c>
      <c r="AK54" s="257">
        <v>0</v>
      </c>
      <c r="AL54" s="258">
        <f t="shared" si="1"/>
        <v>468429.1</v>
      </c>
      <c r="AO54" s="98"/>
    </row>
    <row r="55" spans="1:41" ht="33" customHeight="1">
      <c r="A55" s="181">
        <v>134</v>
      </c>
      <c r="B55" s="182" t="str">
        <f>PROPER(VLOOKUP(A55,[1]bd_lista!$A:$D,2,FALSE))</f>
        <v>Consejo Nacional De Vivienda Policial</v>
      </c>
      <c r="C55" s="183" t="s">
        <v>1351</v>
      </c>
      <c r="D55" s="257">
        <v>0</v>
      </c>
      <c r="E55" s="257">
        <v>0</v>
      </c>
      <c r="F55" s="257">
        <v>21576201.559999999</v>
      </c>
      <c r="G55" s="257">
        <v>10965.08</v>
      </c>
      <c r="H55" s="257">
        <v>0</v>
      </c>
      <c r="I55" s="257">
        <v>0</v>
      </c>
      <c r="J55" s="257">
        <v>69600</v>
      </c>
      <c r="K55" s="257">
        <v>0</v>
      </c>
      <c r="L55" s="257">
        <v>0</v>
      </c>
      <c r="M55" s="257">
        <v>0</v>
      </c>
      <c r="N55" s="257">
        <v>0</v>
      </c>
      <c r="O55" s="257">
        <v>0</v>
      </c>
      <c r="P55" s="257">
        <v>0</v>
      </c>
      <c r="Q55" s="257">
        <v>0</v>
      </c>
      <c r="R55" s="257">
        <v>0</v>
      </c>
      <c r="S55" s="257">
        <v>0</v>
      </c>
      <c r="T55" s="257">
        <v>0</v>
      </c>
      <c r="U55" s="257">
        <v>0</v>
      </c>
      <c r="V55" s="257">
        <v>0</v>
      </c>
      <c r="W55" s="257">
        <v>0</v>
      </c>
      <c r="X55" s="257">
        <v>0</v>
      </c>
      <c r="Y55" s="257">
        <v>0</v>
      </c>
      <c r="Z55" s="257">
        <v>0</v>
      </c>
      <c r="AA55" s="257">
        <v>0</v>
      </c>
      <c r="AB55" s="257">
        <v>0</v>
      </c>
      <c r="AC55" s="257">
        <v>0</v>
      </c>
      <c r="AD55" s="257">
        <v>0</v>
      </c>
      <c r="AE55" s="257">
        <v>0</v>
      </c>
      <c r="AF55" s="257">
        <v>0</v>
      </c>
      <c r="AG55" s="257">
        <v>0</v>
      </c>
      <c r="AH55" s="257">
        <v>0</v>
      </c>
      <c r="AI55" s="257">
        <v>0</v>
      </c>
      <c r="AJ55" s="257">
        <v>0</v>
      </c>
      <c r="AK55" s="257">
        <v>0</v>
      </c>
      <c r="AL55" s="258">
        <f t="shared" si="1"/>
        <v>21656766.639999997</v>
      </c>
      <c r="AO55" s="98"/>
    </row>
    <row r="56" spans="1:41" ht="33" customHeight="1">
      <c r="A56" s="181">
        <v>137</v>
      </c>
      <c r="B56" s="182" t="str">
        <f>PROPER(VLOOKUP(A56,[1]bd_lista!$A:$D,2,FALSE))</f>
        <v>Comité Ejecutivo De La Universidad Boliviana</v>
      </c>
      <c r="C56" s="183" t="s">
        <v>1351</v>
      </c>
      <c r="D56" s="257">
        <v>0</v>
      </c>
      <c r="E56" s="257">
        <v>0</v>
      </c>
      <c r="F56" s="257">
        <v>0</v>
      </c>
      <c r="G56" s="257">
        <v>0</v>
      </c>
      <c r="H56" s="257">
        <v>0</v>
      </c>
      <c r="I56" s="257">
        <v>0</v>
      </c>
      <c r="J56" s="257">
        <v>0</v>
      </c>
      <c r="K56" s="257">
        <v>0</v>
      </c>
      <c r="L56" s="257">
        <v>0</v>
      </c>
      <c r="M56" s="257">
        <v>0</v>
      </c>
      <c r="N56" s="257">
        <v>0</v>
      </c>
      <c r="O56" s="257">
        <v>0</v>
      </c>
      <c r="P56" s="257">
        <v>0</v>
      </c>
      <c r="Q56" s="257">
        <v>0</v>
      </c>
      <c r="R56" s="257">
        <v>0</v>
      </c>
      <c r="S56" s="257">
        <v>0</v>
      </c>
      <c r="T56" s="257">
        <v>0</v>
      </c>
      <c r="U56" s="257">
        <v>0</v>
      </c>
      <c r="V56" s="257">
        <v>0</v>
      </c>
      <c r="W56" s="257">
        <v>0</v>
      </c>
      <c r="X56" s="257">
        <v>0</v>
      </c>
      <c r="Y56" s="257">
        <v>0</v>
      </c>
      <c r="Z56" s="257">
        <v>0</v>
      </c>
      <c r="AA56" s="257">
        <v>0</v>
      </c>
      <c r="AB56" s="257">
        <v>0</v>
      </c>
      <c r="AC56" s="257">
        <v>0</v>
      </c>
      <c r="AD56" s="257">
        <v>0</v>
      </c>
      <c r="AE56" s="257">
        <v>0</v>
      </c>
      <c r="AF56" s="257">
        <v>0</v>
      </c>
      <c r="AG56" s="257">
        <v>0</v>
      </c>
      <c r="AH56" s="257">
        <v>0</v>
      </c>
      <c r="AI56" s="257">
        <v>0</v>
      </c>
      <c r="AJ56" s="257">
        <v>0</v>
      </c>
      <c r="AK56" s="257">
        <v>0</v>
      </c>
      <c r="AL56" s="258">
        <f t="shared" si="1"/>
        <v>0</v>
      </c>
      <c r="AO56" s="98"/>
    </row>
    <row r="57" spans="1:41" ht="33" customHeight="1">
      <c r="A57" s="181">
        <v>138</v>
      </c>
      <c r="B57" s="182" t="str">
        <f>PROPER(VLOOKUP(A57,[1]bd_lista!$A:$D,2,FALSE))</f>
        <v>Universidad Mayor Real Y Pontificia De San Francisco Xavier</v>
      </c>
      <c r="C57" s="183" t="s">
        <v>1351</v>
      </c>
      <c r="D57" s="257">
        <v>0</v>
      </c>
      <c r="E57" s="257">
        <v>0</v>
      </c>
      <c r="F57" s="257">
        <v>0</v>
      </c>
      <c r="G57" s="257">
        <v>0</v>
      </c>
      <c r="H57" s="257">
        <v>0</v>
      </c>
      <c r="I57" s="257">
        <v>0</v>
      </c>
      <c r="J57" s="257">
        <v>0</v>
      </c>
      <c r="K57" s="257">
        <v>0</v>
      </c>
      <c r="L57" s="257">
        <v>0</v>
      </c>
      <c r="M57" s="257">
        <v>0</v>
      </c>
      <c r="N57" s="257">
        <v>0</v>
      </c>
      <c r="O57" s="257">
        <v>0</v>
      </c>
      <c r="P57" s="257">
        <v>0</v>
      </c>
      <c r="Q57" s="257">
        <v>0</v>
      </c>
      <c r="R57" s="257">
        <v>0</v>
      </c>
      <c r="S57" s="257">
        <v>0</v>
      </c>
      <c r="T57" s="257">
        <v>0</v>
      </c>
      <c r="U57" s="257">
        <v>0</v>
      </c>
      <c r="V57" s="257">
        <v>0</v>
      </c>
      <c r="W57" s="257">
        <v>0</v>
      </c>
      <c r="X57" s="257">
        <v>0</v>
      </c>
      <c r="Y57" s="257">
        <v>0</v>
      </c>
      <c r="Z57" s="257">
        <v>0</v>
      </c>
      <c r="AA57" s="257">
        <v>0</v>
      </c>
      <c r="AB57" s="257">
        <v>0</v>
      </c>
      <c r="AC57" s="257">
        <v>0</v>
      </c>
      <c r="AD57" s="257">
        <v>0</v>
      </c>
      <c r="AE57" s="257">
        <v>0</v>
      </c>
      <c r="AF57" s="257">
        <v>0</v>
      </c>
      <c r="AG57" s="257">
        <v>0</v>
      </c>
      <c r="AH57" s="257">
        <v>0</v>
      </c>
      <c r="AI57" s="257">
        <v>0</v>
      </c>
      <c r="AJ57" s="257">
        <v>0</v>
      </c>
      <c r="AK57" s="257">
        <v>0</v>
      </c>
      <c r="AL57" s="258">
        <f t="shared" si="1"/>
        <v>0</v>
      </c>
      <c r="AO57" s="98"/>
    </row>
    <row r="58" spans="1:41" ht="33" customHeight="1">
      <c r="A58" s="181">
        <v>139</v>
      </c>
      <c r="B58" s="182" t="str">
        <f>PROPER(VLOOKUP(A58,[1]bd_lista!$A:$D,2,FALSE))</f>
        <v>Universidad Mayor De San Andrés</v>
      </c>
      <c r="C58" s="183" t="s">
        <v>1351</v>
      </c>
      <c r="D58" s="257">
        <v>0</v>
      </c>
      <c r="E58" s="257">
        <v>0</v>
      </c>
      <c r="F58" s="257">
        <v>0</v>
      </c>
      <c r="G58" s="257">
        <v>0</v>
      </c>
      <c r="H58" s="257">
        <v>0</v>
      </c>
      <c r="I58" s="257">
        <v>0</v>
      </c>
      <c r="J58" s="257">
        <v>0</v>
      </c>
      <c r="K58" s="257">
        <v>0</v>
      </c>
      <c r="L58" s="257">
        <v>0</v>
      </c>
      <c r="M58" s="257">
        <v>0</v>
      </c>
      <c r="N58" s="257">
        <v>0</v>
      </c>
      <c r="O58" s="257">
        <v>0</v>
      </c>
      <c r="P58" s="257">
        <v>0</v>
      </c>
      <c r="Q58" s="257">
        <v>0</v>
      </c>
      <c r="R58" s="257">
        <v>0</v>
      </c>
      <c r="S58" s="257">
        <v>0</v>
      </c>
      <c r="T58" s="257">
        <v>0</v>
      </c>
      <c r="U58" s="257">
        <v>0</v>
      </c>
      <c r="V58" s="257">
        <v>0</v>
      </c>
      <c r="W58" s="257">
        <v>0</v>
      </c>
      <c r="X58" s="257">
        <v>0</v>
      </c>
      <c r="Y58" s="257">
        <v>0</v>
      </c>
      <c r="Z58" s="257">
        <v>0</v>
      </c>
      <c r="AA58" s="257">
        <v>0</v>
      </c>
      <c r="AB58" s="257">
        <v>0</v>
      </c>
      <c r="AC58" s="257">
        <v>0</v>
      </c>
      <c r="AD58" s="257">
        <v>0</v>
      </c>
      <c r="AE58" s="257">
        <v>0</v>
      </c>
      <c r="AF58" s="257">
        <v>0</v>
      </c>
      <c r="AG58" s="257">
        <v>0</v>
      </c>
      <c r="AH58" s="257">
        <v>0</v>
      </c>
      <c r="AI58" s="257">
        <v>0</v>
      </c>
      <c r="AJ58" s="257">
        <v>0</v>
      </c>
      <c r="AK58" s="257">
        <v>0</v>
      </c>
      <c r="AL58" s="258">
        <f t="shared" si="1"/>
        <v>0</v>
      </c>
      <c r="AO58" s="98"/>
    </row>
    <row r="59" spans="1:41" ht="33" customHeight="1">
      <c r="A59" s="181">
        <v>140</v>
      </c>
      <c r="B59" s="182" t="str">
        <f>PROPER(VLOOKUP(A59,[1]bd_lista!$A:$D,2,FALSE))</f>
        <v>Universidad Pública De El Alto</v>
      </c>
      <c r="C59" s="183" t="s">
        <v>1351</v>
      </c>
      <c r="D59" s="257">
        <v>0</v>
      </c>
      <c r="E59" s="257">
        <v>0</v>
      </c>
      <c r="F59" s="257">
        <v>0</v>
      </c>
      <c r="G59" s="257">
        <v>0</v>
      </c>
      <c r="H59" s="257">
        <v>0</v>
      </c>
      <c r="I59" s="257">
        <v>0</v>
      </c>
      <c r="J59" s="257">
        <v>0</v>
      </c>
      <c r="K59" s="257">
        <v>0</v>
      </c>
      <c r="L59" s="257">
        <v>0</v>
      </c>
      <c r="M59" s="257">
        <v>0</v>
      </c>
      <c r="N59" s="257">
        <v>0</v>
      </c>
      <c r="O59" s="257">
        <v>0</v>
      </c>
      <c r="P59" s="257">
        <v>0</v>
      </c>
      <c r="Q59" s="257">
        <v>0</v>
      </c>
      <c r="R59" s="257">
        <v>0</v>
      </c>
      <c r="S59" s="257">
        <v>0</v>
      </c>
      <c r="T59" s="257">
        <v>0</v>
      </c>
      <c r="U59" s="257">
        <v>0</v>
      </c>
      <c r="V59" s="257">
        <v>0</v>
      </c>
      <c r="W59" s="257">
        <v>0</v>
      </c>
      <c r="X59" s="257">
        <v>0</v>
      </c>
      <c r="Y59" s="257">
        <v>0</v>
      </c>
      <c r="Z59" s="257">
        <v>0</v>
      </c>
      <c r="AA59" s="257">
        <v>0</v>
      </c>
      <c r="AB59" s="257">
        <v>0</v>
      </c>
      <c r="AC59" s="257">
        <v>0</v>
      </c>
      <c r="AD59" s="257">
        <v>0</v>
      </c>
      <c r="AE59" s="257">
        <v>0</v>
      </c>
      <c r="AF59" s="257">
        <v>0</v>
      </c>
      <c r="AG59" s="257">
        <v>0</v>
      </c>
      <c r="AH59" s="257">
        <v>0</v>
      </c>
      <c r="AI59" s="257">
        <v>0</v>
      </c>
      <c r="AJ59" s="257">
        <v>0</v>
      </c>
      <c r="AK59" s="257">
        <v>0</v>
      </c>
      <c r="AL59" s="258">
        <f t="shared" si="1"/>
        <v>0</v>
      </c>
      <c r="AO59" s="98"/>
    </row>
    <row r="60" spans="1:41" ht="33" customHeight="1">
      <c r="A60" s="181">
        <v>141</v>
      </c>
      <c r="B60" s="182" t="str">
        <f>PROPER(VLOOKUP(A60,[1]bd_lista!$A:$D,2,FALSE))</f>
        <v>Universidad Mayor De San Simón</v>
      </c>
      <c r="C60" s="183" t="s">
        <v>1351</v>
      </c>
      <c r="D60" s="257">
        <v>0</v>
      </c>
      <c r="E60" s="257">
        <v>0</v>
      </c>
      <c r="F60" s="257">
        <v>0</v>
      </c>
      <c r="G60" s="257">
        <v>0</v>
      </c>
      <c r="H60" s="257">
        <v>0</v>
      </c>
      <c r="I60" s="257">
        <v>0</v>
      </c>
      <c r="J60" s="257">
        <v>0</v>
      </c>
      <c r="K60" s="257">
        <v>0</v>
      </c>
      <c r="L60" s="257">
        <v>0</v>
      </c>
      <c r="M60" s="257">
        <v>0</v>
      </c>
      <c r="N60" s="257">
        <v>0</v>
      </c>
      <c r="O60" s="257">
        <v>0</v>
      </c>
      <c r="P60" s="257">
        <v>0</v>
      </c>
      <c r="Q60" s="257">
        <v>0</v>
      </c>
      <c r="R60" s="257">
        <v>0</v>
      </c>
      <c r="S60" s="257">
        <v>0</v>
      </c>
      <c r="T60" s="257">
        <v>0</v>
      </c>
      <c r="U60" s="257">
        <v>0</v>
      </c>
      <c r="V60" s="257">
        <v>0</v>
      </c>
      <c r="W60" s="257">
        <v>0</v>
      </c>
      <c r="X60" s="257">
        <v>0</v>
      </c>
      <c r="Y60" s="257">
        <v>0</v>
      </c>
      <c r="Z60" s="257">
        <v>0</v>
      </c>
      <c r="AA60" s="257">
        <v>0</v>
      </c>
      <c r="AB60" s="257">
        <v>0</v>
      </c>
      <c r="AC60" s="257">
        <v>0</v>
      </c>
      <c r="AD60" s="257">
        <v>0</v>
      </c>
      <c r="AE60" s="257">
        <v>0</v>
      </c>
      <c r="AF60" s="257">
        <v>0</v>
      </c>
      <c r="AG60" s="257">
        <v>0</v>
      </c>
      <c r="AH60" s="257">
        <v>0</v>
      </c>
      <c r="AI60" s="257">
        <v>0</v>
      </c>
      <c r="AJ60" s="257">
        <v>0</v>
      </c>
      <c r="AK60" s="257">
        <v>0</v>
      </c>
      <c r="AL60" s="258">
        <f t="shared" si="1"/>
        <v>0</v>
      </c>
      <c r="AO60" s="98"/>
    </row>
    <row r="61" spans="1:41" ht="33" customHeight="1">
      <c r="A61" s="181">
        <v>142</v>
      </c>
      <c r="B61" s="182" t="str">
        <f>PROPER(VLOOKUP(A61,[1]bd_lista!$A:$D,2,FALSE))</f>
        <v>Universidad Técnica De Oruro</v>
      </c>
      <c r="C61" s="183" t="s">
        <v>1351</v>
      </c>
      <c r="D61" s="257">
        <v>0</v>
      </c>
      <c r="E61" s="257">
        <v>0</v>
      </c>
      <c r="F61" s="257">
        <v>0</v>
      </c>
      <c r="G61" s="257">
        <v>0</v>
      </c>
      <c r="H61" s="257">
        <v>0</v>
      </c>
      <c r="I61" s="257">
        <v>0</v>
      </c>
      <c r="J61" s="257">
        <v>0</v>
      </c>
      <c r="K61" s="257">
        <v>0</v>
      </c>
      <c r="L61" s="257">
        <v>0</v>
      </c>
      <c r="M61" s="257">
        <v>0</v>
      </c>
      <c r="N61" s="257">
        <v>0</v>
      </c>
      <c r="O61" s="257">
        <v>0</v>
      </c>
      <c r="P61" s="257">
        <v>0</v>
      </c>
      <c r="Q61" s="257">
        <v>0</v>
      </c>
      <c r="R61" s="257">
        <v>0</v>
      </c>
      <c r="S61" s="257">
        <v>0</v>
      </c>
      <c r="T61" s="257">
        <v>0</v>
      </c>
      <c r="U61" s="257">
        <v>0</v>
      </c>
      <c r="V61" s="257">
        <v>0</v>
      </c>
      <c r="W61" s="257">
        <v>0</v>
      </c>
      <c r="X61" s="257">
        <v>0</v>
      </c>
      <c r="Y61" s="257">
        <v>0</v>
      </c>
      <c r="Z61" s="257">
        <v>0</v>
      </c>
      <c r="AA61" s="257">
        <v>0</v>
      </c>
      <c r="AB61" s="257">
        <v>0</v>
      </c>
      <c r="AC61" s="257">
        <v>0</v>
      </c>
      <c r="AD61" s="257">
        <v>0</v>
      </c>
      <c r="AE61" s="257">
        <v>0</v>
      </c>
      <c r="AF61" s="257">
        <v>0</v>
      </c>
      <c r="AG61" s="257">
        <v>0</v>
      </c>
      <c r="AH61" s="257">
        <v>0</v>
      </c>
      <c r="AI61" s="257">
        <v>0</v>
      </c>
      <c r="AJ61" s="257">
        <v>0</v>
      </c>
      <c r="AK61" s="257">
        <v>0</v>
      </c>
      <c r="AL61" s="258">
        <f t="shared" si="1"/>
        <v>0</v>
      </c>
      <c r="AO61" s="98"/>
    </row>
    <row r="62" spans="1:41" ht="33" customHeight="1">
      <c r="A62" s="181">
        <v>143</v>
      </c>
      <c r="B62" s="182" t="str">
        <f>PROPER(VLOOKUP(A62,[1]bd_lista!$A:$D,2,FALSE))</f>
        <v>Universidad Autónoma Tomás Frías</v>
      </c>
      <c r="C62" s="183" t="s">
        <v>1351</v>
      </c>
      <c r="D62" s="257">
        <v>0</v>
      </c>
      <c r="E62" s="257">
        <v>0</v>
      </c>
      <c r="F62" s="257">
        <v>0</v>
      </c>
      <c r="G62" s="257">
        <v>0</v>
      </c>
      <c r="H62" s="257">
        <v>0</v>
      </c>
      <c r="I62" s="257">
        <v>0</v>
      </c>
      <c r="J62" s="257">
        <v>0</v>
      </c>
      <c r="K62" s="257">
        <v>0</v>
      </c>
      <c r="L62" s="257">
        <v>0</v>
      </c>
      <c r="M62" s="257">
        <v>0</v>
      </c>
      <c r="N62" s="257">
        <v>0</v>
      </c>
      <c r="O62" s="257">
        <v>0</v>
      </c>
      <c r="P62" s="257">
        <v>0</v>
      </c>
      <c r="Q62" s="257">
        <v>0</v>
      </c>
      <c r="R62" s="257">
        <v>0</v>
      </c>
      <c r="S62" s="257">
        <v>0</v>
      </c>
      <c r="T62" s="257">
        <v>0</v>
      </c>
      <c r="U62" s="257">
        <v>0</v>
      </c>
      <c r="V62" s="257">
        <v>0</v>
      </c>
      <c r="W62" s="257">
        <v>0</v>
      </c>
      <c r="X62" s="257">
        <v>0</v>
      </c>
      <c r="Y62" s="257">
        <v>0</v>
      </c>
      <c r="Z62" s="257">
        <v>0</v>
      </c>
      <c r="AA62" s="257">
        <v>0</v>
      </c>
      <c r="AB62" s="257">
        <v>0</v>
      </c>
      <c r="AC62" s="257">
        <v>0</v>
      </c>
      <c r="AD62" s="257">
        <v>0</v>
      </c>
      <c r="AE62" s="257">
        <v>0</v>
      </c>
      <c r="AF62" s="257">
        <v>0</v>
      </c>
      <c r="AG62" s="257">
        <v>0</v>
      </c>
      <c r="AH62" s="257">
        <v>0</v>
      </c>
      <c r="AI62" s="257">
        <v>0</v>
      </c>
      <c r="AJ62" s="257">
        <v>0</v>
      </c>
      <c r="AK62" s="257">
        <v>0</v>
      </c>
      <c r="AL62" s="258">
        <f t="shared" si="1"/>
        <v>0</v>
      </c>
      <c r="AO62" s="98"/>
    </row>
    <row r="63" spans="1:41" ht="33" customHeight="1">
      <c r="A63" s="181">
        <v>144</v>
      </c>
      <c r="B63" s="182" t="str">
        <f>PROPER(VLOOKUP(A63,[1]bd_lista!$A:$D,2,FALSE))</f>
        <v>Universidad Nacional Siglo Xx</v>
      </c>
      <c r="C63" s="183" t="s">
        <v>1351</v>
      </c>
      <c r="D63" s="257">
        <v>0</v>
      </c>
      <c r="E63" s="257">
        <v>0</v>
      </c>
      <c r="F63" s="257">
        <v>0</v>
      </c>
      <c r="G63" s="257">
        <v>0</v>
      </c>
      <c r="H63" s="257">
        <v>0</v>
      </c>
      <c r="I63" s="257">
        <v>0</v>
      </c>
      <c r="J63" s="257">
        <v>0</v>
      </c>
      <c r="K63" s="257">
        <v>0</v>
      </c>
      <c r="L63" s="257">
        <v>0</v>
      </c>
      <c r="M63" s="257">
        <v>0</v>
      </c>
      <c r="N63" s="257">
        <v>0</v>
      </c>
      <c r="O63" s="257">
        <v>0</v>
      </c>
      <c r="P63" s="257">
        <v>0</v>
      </c>
      <c r="Q63" s="257">
        <v>0</v>
      </c>
      <c r="R63" s="257">
        <v>0</v>
      </c>
      <c r="S63" s="257">
        <v>0</v>
      </c>
      <c r="T63" s="257">
        <v>0</v>
      </c>
      <c r="U63" s="257">
        <v>0</v>
      </c>
      <c r="V63" s="257">
        <v>0</v>
      </c>
      <c r="W63" s="257">
        <v>0</v>
      </c>
      <c r="X63" s="257">
        <v>0</v>
      </c>
      <c r="Y63" s="257">
        <v>0</v>
      </c>
      <c r="Z63" s="257">
        <v>0</v>
      </c>
      <c r="AA63" s="257">
        <v>0</v>
      </c>
      <c r="AB63" s="257">
        <v>0</v>
      </c>
      <c r="AC63" s="257">
        <v>0</v>
      </c>
      <c r="AD63" s="257">
        <v>0</v>
      </c>
      <c r="AE63" s="257">
        <v>0</v>
      </c>
      <c r="AF63" s="257">
        <v>0</v>
      </c>
      <c r="AG63" s="257">
        <v>0</v>
      </c>
      <c r="AH63" s="257">
        <v>0</v>
      </c>
      <c r="AI63" s="257">
        <v>0</v>
      </c>
      <c r="AJ63" s="257">
        <v>0</v>
      </c>
      <c r="AK63" s="257">
        <v>0</v>
      </c>
      <c r="AL63" s="258">
        <f t="shared" si="1"/>
        <v>0</v>
      </c>
      <c r="AO63" s="98"/>
    </row>
    <row r="64" spans="1:41" ht="33" customHeight="1">
      <c r="A64" s="181">
        <v>145</v>
      </c>
      <c r="B64" s="182" t="str">
        <f>PROPER(VLOOKUP(A64,[1]bd_lista!$A:$D,2,FALSE))</f>
        <v>Universidad Autónoma Juan Misael Saracho</v>
      </c>
      <c r="C64" s="183" t="s">
        <v>1351</v>
      </c>
      <c r="D64" s="257">
        <v>0</v>
      </c>
      <c r="E64" s="257">
        <v>0</v>
      </c>
      <c r="F64" s="257">
        <v>0</v>
      </c>
      <c r="G64" s="257">
        <v>0</v>
      </c>
      <c r="H64" s="257">
        <v>0</v>
      </c>
      <c r="I64" s="257">
        <v>0</v>
      </c>
      <c r="J64" s="257">
        <v>0</v>
      </c>
      <c r="K64" s="257">
        <v>0</v>
      </c>
      <c r="L64" s="257">
        <v>0</v>
      </c>
      <c r="M64" s="257">
        <v>0</v>
      </c>
      <c r="N64" s="257">
        <v>0</v>
      </c>
      <c r="O64" s="257">
        <v>0</v>
      </c>
      <c r="P64" s="257">
        <v>0</v>
      </c>
      <c r="Q64" s="257">
        <v>0</v>
      </c>
      <c r="R64" s="257">
        <v>0</v>
      </c>
      <c r="S64" s="257">
        <v>0</v>
      </c>
      <c r="T64" s="257">
        <v>0</v>
      </c>
      <c r="U64" s="257">
        <v>0</v>
      </c>
      <c r="V64" s="257">
        <v>0</v>
      </c>
      <c r="W64" s="257">
        <v>0</v>
      </c>
      <c r="X64" s="257">
        <v>0</v>
      </c>
      <c r="Y64" s="257">
        <v>0</v>
      </c>
      <c r="Z64" s="257">
        <v>0</v>
      </c>
      <c r="AA64" s="257">
        <v>0</v>
      </c>
      <c r="AB64" s="257">
        <v>0</v>
      </c>
      <c r="AC64" s="257">
        <v>0</v>
      </c>
      <c r="AD64" s="257">
        <v>0</v>
      </c>
      <c r="AE64" s="257">
        <v>0</v>
      </c>
      <c r="AF64" s="257">
        <v>0</v>
      </c>
      <c r="AG64" s="257">
        <v>0</v>
      </c>
      <c r="AH64" s="257">
        <v>0</v>
      </c>
      <c r="AI64" s="257">
        <v>0</v>
      </c>
      <c r="AJ64" s="257">
        <v>0</v>
      </c>
      <c r="AK64" s="257">
        <v>0</v>
      </c>
      <c r="AL64" s="258">
        <f t="shared" si="1"/>
        <v>0</v>
      </c>
      <c r="AO64" s="98"/>
    </row>
    <row r="65" spans="1:41" ht="33" customHeight="1">
      <c r="A65" s="181">
        <v>146</v>
      </c>
      <c r="B65" s="182" t="str">
        <f>PROPER(VLOOKUP(A65,[1]bd_lista!$A:$D,2,FALSE))</f>
        <v>Universidad Autónoma Gabriel René Moreno</v>
      </c>
      <c r="C65" s="183" t="s">
        <v>1351</v>
      </c>
      <c r="D65" s="257">
        <v>0</v>
      </c>
      <c r="E65" s="257">
        <v>0</v>
      </c>
      <c r="F65" s="257">
        <v>0</v>
      </c>
      <c r="G65" s="257">
        <v>0</v>
      </c>
      <c r="H65" s="257">
        <v>0</v>
      </c>
      <c r="I65" s="257">
        <v>0</v>
      </c>
      <c r="J65" s="257">
        <v>0</v>
      </c>
      <c r="K65" s="257">
        <v>0</v>
      </c>
      <c r="L65" s="257">
        <v>0</v>
      </c>
      <c r="M65" s="257">
        <v>0</v>
      </c>
      <c r="N65" s="257">
        <v>0</v>
      </c>
      <c r="O65" s="257">
        <v>0</v>
      </c>
      <c r="P65" s="257">
        <v>0</v>
      </c>
      <c r="Q65" s="257">
        <v>0</v>
      </c>
      <c r="R65" s="257">
        <v>0</v>
      </c>
      <c r="S65" s="257">
        <v>0</v>
      </c>
      <c r="T65" s="257">
        <v>0</v>
      </c>
      <c r="U65" s="257">
        <v>0</v>
      </c>
      <c r="V65" s="257">
        <v>0</v>
      </c>
      <c r="W65" s="257">
        <v>0</v>
      </c>
      <c r="X65" s="257">
        <v>0</v>
      </c>
      <c r="Y65" s="257">
        <v>0</v>
      </c>
      <c r="Z65" s="257">
        <v>0</v>
      </c>
      <c r="AA65" s="257">
        <v>0</v>
      </c>
      <c r="AB65" s="257">
        <v>0</v>
      </c>
      <c r="AC65" s="257">
        <v>0</v>
      </c>
      <c r="AD65" s="257">
        <v>0</v>
      </c>
      <c r="AE65" s="257">
        <v>0</v>
      </c>
      <c r="AF65" s="257">
        <v>0</v>
      </c>
      <c r="AG65" s="257">
        <v>0</v>
      </c>
      <c r="AH65" s="257">
        <v>0</v>
      </c>
      <c r="AI65" s="257">
        <v>0</v>
      </c>
      <c r="AJ65" s="257">
        <v>0</v>
      </c>
      <c r="AK65" s="257">
        <v>0</v>
      </c>
      <c r="AL65" s="258">
        <f t="shared" si="1"/>
        <v>0</v>
      </c>
      <c r="AO65" s="98"/>
    </row>
    <row r="66" spans="1:41" ht="33" customHeight="1">
      <c r="A66" s="181">
        <v>147</v>
      </c>
      <c r="B66" s="182" t="str">
        <f>PROPER(VLOOKUP(A66,[1]bd_lista!$A:$D,2,FALSE))</f>
        <v>Universidad Autónoma Del Beni José  Ballivián</v>
      </c>
      <c r="C66" s="183" t="s">
        <v>1351</v>
      </c>
      <c r="D66" s="257">
        <v>0</v>
      </c>
      <c r="E66" s="257">
        <v>0</v>
      </c>
      <c r="F66" s="257">
        <v>0</v>
      </c>
      <c r="G66" s="257">
        <v>0</v>
      </c>
      <c r="H66" s="257">
        <v>0</v>
      </c>
      <c r="I66" s="257">
        <v>0</v>
      </c>
      <c r="J66" s="257">
        <v>0</v>
      </c>
      <c r="K66" s="257">
        <v>0</v>
      </c>
      <c r="L66" s="257">
        <v>0</v>
      </c>
      <c r="M66" s="257">
        <v>0</v>
      </c>
      <c r="N66" s="257">
        <v>0</v>
      </c>
      <c r="O66" s="257">
        <v>0</v>
      </c>
      <c r="P66" s="257">
        <v>0</v>
      </c>
      <c r="Q66" s="257">
        <v>0</v>
      </c>
      <c r="R66" s="257">
        <v>0</v>
      </c>
      <c r="S66" s="257">
        <v>0</v>
      </c>
      <c r="T66" s="257">
        <v>0</v>
      </c>
      <c r="U66" s="257">
        <v>0</v>
      </c>
      <c r="V66" s="257">
        <v>0</v>
      </c>
      <c r="W66" s="257">
        <v>0</v>
      </c>
      <c r="X66" s="257">
        <v>0</v>
      </c>
      <c r="Y66" s="257">
        <v>0</v>
      </c>
      <c r="Z66" s="257">
        <v>0</v>
      </c>
      <c r="AA66" s="257">
        <v>0</v>
      </c>
      <c r="AB66" s="257">
        <v>0</v>
      </c>
      <c r="AC66" s="257">
        <v>0</v>
      </c>
      <c r="AD66" s="257">
        <v>0</v>
      </c>
      <c r="AE66" s="257">
        <v>0</v>
      </c>
      <c r="AF66" s="257">
        <v>0</v>
      </c>
      <c r="AG66" s="257">
        <v>0</v>
      </c>
      <c r="AH66" s="257">
        <v>0</v>
      </c>
      <c r="AI66" s="257">
        <v>0</v>
      </c>
      <c r="AJ66" s="257">
        <v>0</v>
      </c>
      <c r="AK66" s="257">
        <v>0</v>
      </c>
      <c r="AL66" s="258">
        <f t="shared" si="1"/>
        <v>0</v>
      </c>
      <c r="AO66" s="98"/>
    </row>
    <row r="67" spans="1:41" ht="33" customHeight="1">
      <c r="A67" s="181">
        <v>148</v>
      </c>
      <c r="B67" s="182" t="str">
        <f>PROPER(VLOOKUP(A67,[1]bd_lista!$A:$D,2,FALSE))</f>
        <v>Universidad Amazónica De Pando</v>
      </c>
      <c r="C67" s="183" t="s">
        <v>1351</v>
      </c>
      <c r="D67" s="257">
        <v>0</v>
      </c>
      <c r="E67" s="257">
        <v>0</v>
      </c>
      <c r="F67" s="257">
        <v>0</v>
      </c>
      <c r="G67" s="257">
        <v>0</v>
      </c>
      <c r="H67" s="257">
        <v>0</v>
      </c>
      <c r="I67" s="257">
        <v>0</v>
      </c>
      <c r="J67" s="257">
        <v>0</v>
      </c>
      <c r="K67" s="257">
        <v>0</v>
      </c>
      <c r="L67" s="257">
        <v>0</v>
      </c>
      <c r="M67" s="257">
        <v>0</v>
      </c>
      <c r="N67" s="257">
        <v>0</v>
      </c>
      <c r="O67" s="257">
        <v>0</v>
      </c>
      <c r="P67" s="257">
        <v>0</v>
      </c>
      <c r="Q67" s="257">
        <v>0</v>
      </c>
      <c r="R67" s="257">
        <v>0</v>
      </c>
      <c r="S67" s="257">
        <v>0</v>
      </c>
      <c r="T67" s="257">
        <v>0</v>
      </c>
      <c r="U67" s="257">
        <v>0</v>
      </c>
      <c r="V67" s="257">
        <v>0</v>
      </c>
      <c r="W67" s="257">
        <v>0</v>
      </c>
      <c r="X67" s="257">
        <v>0</v>
      </c>
      <c r="Y67" s="257">
        <v>0</v>
      </c>
      <c r="Z67" s="257">
        <v>0</v>
      </c>
      <c r="AA67" s="257">
        <v>0</v>
      </c>
      <c r="AB67" s="257">
        <v>0</v>
      </c>
      <c r="AC67" s="257">
        <v>0</v>
      </c>
      <c r="AD67" s="257">
        <v>0</v>
      </c>
      <c r="AE67" s="257">
        <v>0</v>
      </c>
      <c r="AF67" s="257">
        <v>0</v>
      </c>
      <c r="AG67" s="257">
        <v>0</v>
      </c>
      <c r="AH67" s="257">
        <v>0</v>
      </c>
      <c r="AI67" s="257">
        <v>0</v>
      </c>
      <c r="AJ67" s="257">
        <v>0</v>
      </c>
      <c r="AK67" s="257">
        <v>0</v>
      </c>
      <c r="AL67" s="258">
        <f t="shared" si="1"/>
        <v>0</v>
      </c>
      <c r="AO67" s="98"/>
    </row>
    <row r="68" spans="1:41" ht="33" customHeight="1">
      <c r="A68" s="181">
        <v>149</v>
      </c>
      <c r="B68" s="182" t="str">
        <f>PROPER(VLOOKUP(A68,[1]bd_lista!$A:$D,2,FALSE))</f>
        <v>Consejo Nacional Del Cine</v>
      </c>
      <c r="C68" s="183" t="s">
        <v>1351</v>
      </c>
      <c r="D68" s="257">
        <v>0</v>
      </c>
      <c r="E68" s="257">
        <v>0</v>
      </c>
      <c r="F68" s="257">
        <v>0</v>
      </c>
      <c r="G68" s="257">
        <v>0</v>
      </c>
      <c r="H68" s="257">
        <v>0</v>
      </c>
      <c r="I68" s="257">
        <v>0</v>
      </c>
      <c r="J68" s="257">
        <v>0</v>
      </c>
      <c r="K68" s="257">
        <v>0</v>
      </c>
      <c r="L68" s="257">
        <v>0</v>
      </c>
      <c r="M68" s="257">
        <v>0</v>
      </c>
      <c r="N68" s="257">
        <v>0</v>
      </c>
      <c r="O68" s="257">
        <v>0</v>
      </c>
      <c r="P68" s="257">
        <v>0</v>
      </c>
      <c r="Q68" s="257">
        <v>0</v>
      </c>
      <c r="R68" s="257">
        <v>0</v>
      </c>
      <c r="S68" s="257">
        <v>0</v>
      </c>
      <c r="T68" s="257">
        <v>0</v>
      </c>
      <c r="U68" s="257">
        <v>0</v>
      </c>
      <c r="V68" s="257">
        <v>0</v>
      </c>
      <c r="W68" s="257">
        <v>0</v>
      </c>
      <c r="X68" s="257">
        <v>0</v>
      </c>
      <c r="Y68" s="257">
        <v>0</v>
      </c>
      <c r="Z68" s="257">
        <v>0</v>
      </c>
      <c r="AA68" s="257">
        <v>0</v>
      </c>
      <c r="AB68" s="257">
        <v>0</v>
      </c>
      <c r="AC68" s="257">
        <v>0</v>
      </c>
      <c r="AD68" s="257">
        <v>0</v>
      </c>
      <c r="AE68" s="257">
        <v>0</v>
      </c>
      <c r="AF68" s="257">
        <v>0</v>
      </c>
      <c r="AG68" s="257">
        <v>0</v>
      </c>
      <c r="AH68" s="257">
        <v>0</v>
      </c>
      <c r="AI68" s="257">
        <v>0</v>
      </c>
      <c r="AJ68" s="257">
        <v>0</v>
      </c>
      <c r="AK68" s="257">
        <v>0</v>
      </c>
      <c r="AL68" s="258">
        <f>SUM(D68:AK68)</f>
        <v>0</v>
      </c>
      <c r="AO68" s="98"/>
    </row>
    <row r="69" spans="1:41" ht="33" customHeight="1">
      <c r="A69" s="181">
        <v>150</v>
      </c>
      <c r="B69" s="182" t="str">
        <f>PROPER(VLOOKUP(A69,[1]bd_lista!$A:$D,2,FALSE))</f>
        <v>Proyecto Sucre Ciudad Universitaria</v>
      </c>
      <c r="C69" s="183" t="s">
        <v>1351</v>
      </c>
      <c r="D69" s="257">
        <v>0</v>
      </c>
      <c r="E69" s="257">
        <v>0</v>
      </c>
      <c r="F69" s="257">
        <v>0</v>
      </c>
      <c r="G69" s="257">
        <v>0</v>
      </c>
      <c r="H69" s="257">
        <v>0</v>
      </c>
      <c r="I69" s="257">
        <v>0</v>
      </c>
      <c r="J69" s="257">
        <v>0</v>
      </c>
      <c r="K69" s="257">
        <v>0</v>
      </c>
      <c r="L69" s="257">
        <v>0</v>
      </c>
      <c r="M69" s="257">
        <v>0</v>
      </c>
      <c r="N69" s="257">
        <v>0</v>
      </c>
      <c r="O69" s="257">
        <v>0</v>
      </c>
      <c r="P69" s="257">
        <v>0</v>
      </c>
      <c r="Q69" s="257">
        <v>0</v>
      </c>
      <c r="R69" s="257">
        <v>0</v>
      </c>
      <c r="S69" s="257">
        <v>0</v>
      </c>
      <c r="T69" s="257">
        <v>0</v>
      </c>
      <c r="U69" s="257">
        <v>0</v>
      </c>
      <c r="V69" s="257">
        <v>0</v>
      </c>
      <c r="W69" s="257">
        <v>0</v>
      </c>
      <c r="X69" s="257">
        <v>0</v>
      </c>
      <c r="Y69" s="257">
        <v>0</v>
      </c>
      <c r="Z69" s="257">
        <v>0</v>
      </c>
      <c r="AA69" s="257">
        <v>0</v>
      </c>
      <c r="AB69" s="257">
        <v>0</v>
      </c>
      <c r="AC69" s="257">
        <v>0</v>
      </c>
      <c r="AD69" s="257">
        <v>0</v>
      </c>
      <c r="AE69" s="257">
        <v>0</v>
      </c>
      <c r="AF69" s="257">
        <v>0</v>
      </c>
      <c r="AG69" s="257">
        <v>0</v>
      </c>
      <c r="AH69" s="257">
        <v>0</v>
      </c>
      <c r="AI69" s="257">
        <v>0</v>
      </c>
      <c r="AJ69" s="257">
        <v>0</v>
      </c>
      <c r="AK69" s="257">
        <v>0</v>
      </c>
      <c r="AL69" s="258">
        <f t="shared" si="1"/>
        <v>0</v>
      </c>
      <c r="AO69" s="98"/>
    </row>
    <row r="70" spans="1:41" ht="33" customHeight="1">
      <c r="A70" s="181">
        <v>152</v>
      </c>
      <c r="B70" s="182" t="str">
        <f>PROPER(VLOOKUP(A70,[1]bd_lista!$A:$D,2,FALSE))</f>
        <v>Servicio Plurinacional De Defensa Pública</v>
      </c>
      <c r="C70" s="183" t="s">
        <v>1351</v>
      </c>
      <c r="D70" s="257">
        <v>0</v>
      </c>
      <c r="E70" s="257">
        <v>0</v>
      </c>
      <c r="F70" s="257">
        <v>0</v>
      </c>
      <c r="G70" s="257">
        <v>0</v>
      </c>
      <c r="H70" s="257">
        <v>0</v>
      </c>
      <c r="I70" s="257">
        <v>0</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c r="Z70" s="257">
        <v>0</v>
      </c>
      <c r="AA70" s="257">
        <v>0</v>
      </c>
      <c r="AB70" s="257">
        <v>0</v>
      </c>
      <c r="AC70" s="257">
        <v>0</v>
      </c>
      <c r="AD70" s="257">
        <v>0</v>
      </c>
      <c r="AE70" s="257">
        <v>0</v>
      </c>
      <c r="AF70" s="257">
        <v>0</v>
      </c>
      <c r="AG70" s="257">
        <v>0</v>
      </c>
      <c r="AH70" s="257">
        <v>0</v>
      </c>
      <c r="AI70" s="257">
        <v>0</v>
      </c>
      <c r="AJ70" s="257">
        <v>0</v>
      </c>
      <c r="AK70" s="257">
        <v>0</v>
      </c>
      <c r="AL70" s="258">
        <f>SUM(D70:AK70)</f>
        <v>0</v>
      </c>
      <c r="AO70" s="98"/>
    </row>
    <row r="71" spans="1:41" ht="33" customHeight="1">
      <c r="A71" s="181">
        <v>153</v>
      </c>
      <c r="B71" s="182" t="str">
        <f>PROPER(VLOOKUP(A71,[1]bd_lista!$A:$D,2,FALSE))</f>
        <v>Observatorio Plurinacional De La Calidad  Educativa</v>
      </c>
      <c r="C71" s="183" t="s">
        <v>1351</v>
      </c>
      <c r="D71" s="257">
        <v>0</v>
      </c>
      <c r="E71" s="257">
        <v>0</v>
      </c>
      <c r="F71" s="257">
        <v>0</v>
      </c>
      <c r="G71" s="257">
        <v>0</v>
      </c>
      <c r="H71" s="257">
        <v>0</v>
      </c>
      <c r="I71" s="257">
        <v>0</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c r="Z71" s="257">
        <v>0</v>
      </c>
      <c r="AA71" s="257">
        <v>0</v>
      </c>
      <c r="AB71" s="257">
        <v>0</v>
      </c>
      <c r="AC71" s="257">
        <v>0</v>
      </c>
      <c r="AD71" s="257">
        <v>0</v>
      </c>
      <c r="AE71" s="257">
        <v>0</v>
      </c>
      <c r="AF71" s="257">
        <v>0</v>
      </c>
      <c r="AG71" s="257">
        <v>0</v>
      </c>
      <c r="AH71" s="257">
        <v>0</v>
      </c>
      <c r="AI71" s="257">
        <v>0</v>
      </c>
      <c r="AJ71" s="257">
        <v>0</v>
      </c>
      <c r="AK71" s="257">
        <v>0</v>
      </c>
      <c r="AL71" s="258">
        <f t="shared" si="1"/>
        <v>0</v>
      </c>
      <c r="AO71" s="98"/>
    </row>
    <row r="72" spans="1:41" ht="33" customHeight="1">
      <c r="A72" s="181">
        <v>154</v>
      </c>
      <c r="B72" s="182" t="str">
        <f>PROPER(VLOOKUP(A72,[1]bd_lista!$A:$D,2,FALSE))</f>
        <v>Museo Nacional De Historia Natural</v>
      </c>
      <c r="C72" s="183" t="s">
        <v>1351</v>
      </c>
      <c r="D72" s="257">
        <v>0</v>
      </c>
      <c r="E72" s="257">
        <v>0</v>
      </c>
      <c r="F72" s="257">
        <v>0</v>
      </c>
      <c r="G72" s="257">
        <v>0</v>
      </c>
      <c r="H72" s="257">
        <v>0</v>
      </c>
      <c r="I72" s="257">
        <v>0</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c r="Z72" s="257">
        <v>0</v>
      </c>
      <c r="AA72" s="257">
        <v>0</v>
      </c>
      <c r="AB72" s="257">
        <v>0</v>
      </c>
      <c r="AC72" s="257">
        <v>0</v>
      </c>
      <c r="AD72" s="257">
        <v>0</v>
      </c>
      <c r="AE72" s="257">
        <v>0</v>
      </c>
      <c r="AF72" s="257">
        <v>0</v>
      </c>
      <c r="AG72" s="257">
        <v>0</v>
      </c>
      <c r="AH72" s="257">
        <v>0</v>
      </c>
      <c r="AI72" s="257">
        <v>0</v>
      </c>
      <c r="AJ72" s="257">
        <v>0</v>
      </c>
      <c r="AK72" s="257">
        <v>0</v>
      </c>
      <c r="AL72" s="258">
        <f>SUM(D72:AK72)</f>
        <v>0</v>
      </c>
      <c r="AO72" s="98"/>
    </row>
    <row r="73" spans="1:41" ht="33" customHeight="1">
      <c r="A73" s="181">
        <v>155</v>
      </c>
      <c r="B73" s="182" t="str">
        <f>PROPER(VLOOKUP(A73,[1]bd_lista!$A:$D,2,FALSE))</f>
        <v>Dirección Del Notariado Plurinacional</v>
      </c>
      <c r="C73" s="183" t="s">
        <v>1351</v>
      </c>
      <c r="D73" s="257">
        <v>0</v>
      </c>
      <c r="E73" s="257">
        <v>0</v>
      </c>
      <c r="F73" s="257">
        <v>0</v>
      </c>
      <c r="G73" s="257">
        <v>0</v>
      </c>
      <c r="H73" s="257">
        <v>0</v>
      </c>
      <c r="I73" s="257">
        <v>0</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c r="Z73" s="257">
        <v>0</v>
      </c>
      <c r="AA73" s="257">
        <v>0</v>
      </c>
      <c r="AB73" s="257">
        <v>0</v>
      </c>
      <c r="AC73" s="257">
        <v>0</v>
      </c>
      <c r="AD73" s="257">
        <v>0</v>
      </c>
      <c r="AE73" s="257">
        <v>0</v>
      </c>
      <c r="AF73" s="257">
        <v>0</v>
      </c>
      <c r="AG73" s="257">
        <v>0</v>
      </c>
      <c r="AH73" s="257">
        <v>0</v>
      </c>
      <c r="AI73" s="257">
        <v>0</v>
      </c>
      <c r="AJ73" s="257">
        <v>0</v>
      </c>
      <c r="AK73" s="257">
        <v>0</v>
      </c>
      <c r="AL73" s="258">
        <f t="shared" si="1"/>
        <v>0</v>
      </c>
      <c r="AO73" s="98"/>
    </row>
    <row r="74" spans="1:41" ht="33" customHeight="1">
      <c r="A74" s="181">
        <v>156</v>
      </c>
      <c r="B74" s="182" t="str">
        <f>PROPER(VLOOKUP(A74,[1]bd_lista!$A:$D,2,FALSE))</f>
        <v>Servicio Plurinacional De Asistencia A La Víctima</v>
      </c>
      <c r="C74" s="183" t="s">
        <v>1351</v>
      </c>
      <c r="D74" s="257">
        <v>0</v>
      </c>
      <c r="E74" s="257">
        <v>0</v>
      </c>
      <c r="F74" s="257">
        <v>0</v>
      </c>
      <c r="G74" s="257">
        <v>398.2</v>
      </c>
      <c r="H74" s="257">
        <v>0</v>
      </c>
      <c r="I74" s="257">
        <v>0</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c r="Z74" s="257">
        <v>0</v>
      </c>
      <c r="AA74" s="257">
        <v>0</v>
      </c>
      <c r="AB74" s="257">
        <v>0</v>
      </c>
      <c r="AC74" s="257">
        <v>0</v>
      </c>
      <c r="AD74" s="257">
        <v>0</v>
      </c>
      <c r="AE74" s="257">
        <v>0</v>
      </c>
      <c r="AF74" s="257">
        <v>0</v>
      </c>
      <c r="AG74" s="257">
        <v>0</v>
      </c>
      <c r="AH74" s="257">
        <v>0</v>
      </c>
      <c r="AI74" s="257">
        <v>0</v>
      </c>
      <c r="AJ74" s="257">
        <v>0</v>
      </c>
      <c r="AK74" s="257">
        <v>0</v>
      </c>
      <c r="AL74" s="258">
        <f t="shared" si="1"/>
        <v>398.2</v>
      </c>
      <c r="AO74" s="98"/>
    </row>
    <row r="75" spans="1:41" ht="33" customHeight="1">
      <c r="A75" s="181">
        <v>157</v>
      </c>
      <c r="B75" s="182" t="str">
        <f>PROPER(VLOOKUP(A75,[1]bd_lista!$A:$D,2,FALSE))</f>
        <v>Servicio Para La Prevención De La Tortura</v>
      </c>
      <c r="C75" s="183" t="s">
        <v>1351</v>
      </c>
      <c r="D75" s="257">
        <v>0</v>
      </c>
      <c r="E75" s="257">
        <v>0</v>
      </c>
      <c r="F75" s="257">
        <v>0</v>
      </c>
      <c r="G75" s="257">
        <v>0</v>
      </c>
      <c r="H75" s="257">
        <v>0</v>
      </c>
      <c r="I75" s="257">
        <v>0</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c r="Z75" s="257">
        <v>0</v>
      </c>
      <c r="AA75" s="257">
        <v>0</v>
      </c>
      <c r="AB75" s="257">
        <v>0</v>
      </c>
      <c r="AC75" s="257">
        <v>0</v>
      </c>
      <c r="AD75" s="257">
        <v>0</v>
      </c>
      <c r="AE75" s="257">
        <v>0</v>
      </c>
      <c r="AF75" s="257">
        <v>0</v>
      </c>
      <c r="AG75" s="257">
        <v>0</v>
      </c>
      <c r="AH75" s="257">
        <v>0</v>
      </c>
      <c r="AI75" s="257">
        <v>0</v>
      </c>
      <c r="AJ75" s="257">
        <v>0</v>
      </c>
      <c r="AK75" s="257">
        <v>0</v>
      </c>
      <c r="AL75" s="258">
        <f t="shared" si="1"/>
        <v>0</v>
      </c>
      <c r="AO75" s="98"/>
    </row>
    <row r="76" spans="1:41" ht="33" customHeight="1">
      <c r="A76" s="181">
        <v>159</v>
      </c>
      <c r="B76" s="182" t="str">
        <f>PROPER(VLOOKUP(A76,[1]bd_lista!$A:$D,2,FALSE))</f>
        <v>Oficinatécnica Para El Fortalecimiento De La Empresa Pública</v>
      </c>
      <c r="C76" s="183" t="s">
        <v>1351</v>
      </c>
      <c r="D76" s="257">
        <v>0</v>
      </c>
      <c r="E76" s="257">
        <v>0</v>
      </c>
      <c r="F76" s="257">
        <v>0</v>
      </c>
      <c r="G76" s="257">
        <v>0</v>
      </c>
      <c r="H76" s="257">
        <v>0</v>
      </c>
      <c r="I76" s="257">
        <v>0</v>
      </c>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c r="Z76" s="257">
        <v>0</v>
      </c>
      <c r="AA76" s="257">
        <v>0</v>
      </c>
      <c r="AB76" s="257">
        <v>0</v>
      </c>
      <c r="AC76" s="257">
        <v>0</v>
      </c>
      <c r="AD76" s="257">
        <v>0</v>
      </c>
      <c r="AE76" s="257">
        <v>0</v>
      </c>
      <c r="AF76" s="257">
        <v>0</v>
      </c>
      <c r="AG76" s="257">
        <v>0</v>
      </c>
      <c r="AH76" s="257">
        <v>0</v>
      </c>
      <c r="AI76" s="257">
        <v>0</v>
      </c>
      <c r="AJ76" s="257">
        <v>0</v>
      </c>
      <c r="AK76" s="257">
        <v>0</v>
      </c>
      <c r="AL76" s="258">
        <f t="shared" ref="AL76:AL139" si="2">SUM(D76:AK76)</f>
        <v>0</v>
      </c>
      <c r="AO76" s="98"/>
    </row>
    <row r="77" spans="1:41" ht="33" customHeight="1">
      <c r="A77" s="181">
        <v>163</v>
      </c>
      <c r="B77" s="182" t="str">
        <f>PROPER(VLOOKUP(A77,[1]bd_lista!$A:$D,2,FALSE))</f>
        <v>Agencia Nacional De Hidrocarburos</v>
      </c>
      <c r="C77" s="183" t="s">
        <v>1351</v>
      </c>
      <c r="D77" s="257">
        <v>0</v>
      </c>
      <c r="E77" s="257">
        <v>0</v>
      </c>
      <c r="F77" s="257">
        <v>10051026.100000001</v>
      </c>
      <c r="G77" s="257">
        <v>3302.74</v>
      </c>
      <c r="H77" s="257">
        <v>0</v>
      </c>
      <c r="I77" s="257">
        <v>0</v>
      </c>
      <c r="J77" s="257">
        <v>0</v>
      </c>
      <c r="K77" s="257">
        <v>0</v>
      </c>
      <c r="L77" s="257">
        <v>0</v>
      </c>
      <c r="M77" s="257">
        <v>0</v>
      </c>
      <c r="N77" s="257">
        <v>0</v>
      </c>
      <c r="O77" s="257">
        <v>0</v>
      </c>
      <c r="P77" s="257">
        <v>0</v>
      </c>
      <c r="Q77" s="257">
        <v>0</v>
      </c>
      <c r="R77" s="257">
        <v>0</v>
      </c>
      <c r="S77" s="257">
        <v>0</v>
      </c>
      <c r="T77" s="257">
        <v>0</v>
      </c>
      <c r="U77" s="257">
        <v>0</v>
      </c>
      <c r="V77" s="257">
        <v>0</v>
      </c>
      <c r="W77" s="257">
        <v>0</v>
      </c>
      <c r="X77" s="257">
        <v>0</v>
      </c>
      <c r="Y77" s="257">
        <v>0</v>
      </c>
      <c r="Z77" s="257">
        <v>0</v>
      </c>
      <c r="AA77" s="257">
        <v>0</v>
      </c>
      <c r="AB77" s="257">
        <v>0</v>
      </c>
      <c r="AC77" s="257">
        <v>0</v>
      </c>
      <c r="AD77" s="257">
        <v>0</v>
      </c>
      <c r="AE77" s="257">
        <v>0</v>
      </c>
      <c r="AF77" s="257">
        <v>0</v>
      </c>
      <c r="AG77" s="257">
        <v>0</v>
      </c>
      <c r="AH77" s="257">
        <v>0</v>
      </c>
      <c r="AI77" s="257">
        <v>0</v>
      </c>
      <c r="AJ77" s="257">
        <v>0</v>
      </c>
      <c r="AK77" s="257">
        <v>0</v>
      </c>
      <c r="AL77" s="258">
        <f t="shared" si="2"/>
        <v>10054328.840000002</v>
      </c>
      <c r="AO77" s="98"/>
    </row>
    <row r="78" spans="1:41" ht="33" customHeight="1">
      <c r="A78" s="181">
        <v>169</v>
      </c>
      <c r="B78" s="182" t="str">
        <f>PROPER(VLOOKUP(A78,[1]bd_lista!$A:$D,2,FALSE))</f>
        <v>Autoridad General De Impugnación Tributaria</v>
      </c>
      <c r="C78" s="183" t="s">
        <v>1351</v>
      </c>
      <c r="D78" s="257">
        <v>0</v>
      </c>
      <c r="E78" s="257">
        <v>0</v>
      </c>
      <c r="F78" s="257">
        <v>0</v>
      </c>
      <c r="G78" s="257">
        <v>104473.03000000001</v>
      </c>
      <c r="H78" s="257">
        <v>0</v>
      </c>
      <c r="I78" s="257">
        <v>0</v>
      </c>
      <c r="J78" s="257">
        <v>0</v>
      </c>
      <c r="K78" s="257">
        <v>0</v>
      </c>
      <c r="L78" s="257">
        <v>276.86</v>
      </c>
      <c r="M78" s="257">
        <v>0</v>
      </c>
      <c r="N78" s="257">
        <v>0</v>
      </c>
      <c r="O78" s="257">
        <v>0</v>
      </c>
      <c r="P78" s="257">
        <v>0</v>
      </c>
      <c r="Q78" s="257">
        <v>0</v>
      </c>
      <c r="R78" s="257">
        <v>0</v>
      </c>
      <c r="S78" s="257">
        <v>0</v>
      </c>
      <c r="T78" s="257">
        <v>0</v>
      </c>
      <c r="U78" s="257">
        <v>0</v>
      </c>
      <c r="V78" s="257">
        <v>0</v>
      </c>
      <c r="W78" s="257">
        <v>0</v>
      </c>
      <c r="X78" s="257">
        <v>0</v>
      </c>
      <c r="Y78" s="257">
        <v>0</v>
      </c>
      <c r="Z78" s="257">
        <v>0</v>
      </c>
      <c r="AA78" s="257">
        <v>0</v>
      </c>
      <c r="AB78" s="257">
        <v>0</v>
      </c>
      <c r="AC78" s="257">
        <v>0</v>
      </c>
      <c r="AD78" s="257">
        <v>0</v>
      </c>
      <c r="AE78" s="257">
        <v>0</v>
      </c>
      <c r="AF78" s="257">
        <v>0</v>
      </c>
      <c r="AG78" s="257">
        <v>0</v>
      </c>
      <c r="AH78" s="257">
        <v>0</v>
      </c>
      <c r="AI78" s="257">
        <v>0</v>
      </c>
      <c r="AJ78" s="257">
        <v>0</v>
      </c>
      <c r="AK78" s="257">
        <v>0</v>
      </c>
      <c r="AL78" s="258">
        <f t="shared" si="2"/>
        <v>104749.89000000001</v>
      </c>
      <c r="AO78" s="98"/>
    </row>
    <row r="79" spans="1:41" ht="33" customHeight="1">
      <c r="A79" s="181">
        <v>170</v>
      </c>
      <c r="B79" s="182" t="str">
        <f>PROPER(VLOOKUP(A79,[1]bd_lista!$A:$D,2,FALSE))</f>
        <v>Escuela Militar De Ingeniería</v>
      </c>
      <c r="C79" s="183" t="s">
        <v>1351</v>
      </c>
      <c r="D79" s="257">
        <v>0</v>
      </c>
      <c r="E79" s="257">
        <v>0</v>
      </c>
      <c r="F79" s="257">
        <v>0</v>
      </c>
      <c r="G79" s="257">
        <v>0</v>
      </c>
      <c r="H79" s="257">
        <v>0</v>
      </c>
      <c r="I79" s="257">
        <v>0</v>
      </c>
      <c r="J79" s="257">
        <v>0</v>
      </c>
      <c r="K79" s="257">
        <v>0</v>
      </c>
      <c r="L79" s="257">
        <v>0</v>
      </c>
      <c r="M79" s="257">
        <v>0</v>
      </c>
      <c r="N79" s="257">
        <v>0</v>
      </c>
      <c r="O79" s="257">
        <v>0</v>
      </c>
      <c r="P79" s="257">
        <v>0</v>
      </c>
      <c r="Q79" s="257">
        <v>0</v>
      </c>
      <c r="R79" s="257">
        <v>0</v>
      </c>
      <c r="S79" s="257">
        <v>0</v>
      </c>
      <c r="T79" s="257">
        <v>0</v>
      </c>
      <c r="U79" s="257">
        <v>0</v>
      </c>
      <c r="V79" s="257">
        <v>0</v>
      </c>
      <c r="W79" s="257">
        <v>0</v>
      </c>
      <c r="X79" s="257">
        <v>0</v>
      </c>
      <c r="Y79" s="257">
        <v>0</v>
      </c>
      <c r="Z79" s="257">
        <v>0</v>
      </c>
      <c r="AA79" s="257">
        <v>0</v>
      </c>
      <c r="AB79" s="257">
        <v>0</v>
      </c>
      <c r="AC79" s="257">
        <v>0</v>
      </c>
      <c r="AD79" s="257">
        <v>0</v>
      </c>
      <c r="AE79" s="257">
        <v>0</v>
      </c>
      <c r="AF79" s="257">
        <v>0</v>
      </c>
      <c r="AG79" s="257">
        <v>0</v>
      </c>
      <c r="AH79" s="257">
        <v>0</v>
      </c>
      <c r="AI79" s="257">
        <v>0</v>
      </c>
      <c r="AJ79" s="257">
        <v>0</v>
      </c>
      <c r="AK79" s="257">
        <v>0</v>
      </c>
      <c r="AL79" s="258">
        <f t="shared" si="2"/>
        <v>0</v>
      </c>
      <c r="AO79" s="98"/>
    </row>
    <row r="80" spans="1:41" ht="33" customHeight="1">
      <c r="A80" s="181">
        <v>171</v>
      </c>
      <c r="B80" s="182" t="str">
        <f>PROPER(VLOOKUP(A80,[1]bd_lista!$A:$D,2,FALSE))</f>
        <v>Centro De Investigación Agrícola Tropical</v>
      </c>
      <c r="C80" s="183" t="s">
        <v>1351</v>
      </c>
      <c r="D80" s="257">
        <v>0</v>
      </c>
      <c r="E80" s="257">
        <v>0</v>
      </c>
      <c r="F80" s="257">
        <v>0</v>
      </c>
      <c r="G80" s="257">
        <v>0</v>
      </c>
      <c r="H80" s="257">
        <v>0</v>
      </c>
      <c r="I80" s="257">
        <v>0</v>
      </c>
      <c r="J80" s="257">
        <v>0</v>
      </c>
      <c r="K80" s="257">
        <v>0</v>
      </c>
      <c r="L80" s="257">
        <v>0</v>
      </c>
      <c r="M80" s="257">
        <v>0</v>
      </c>
      <c r="N80" s="257">
        <v>0</v>
      </c>
      <c r="O80" s="257">
        <v>0</v>
      </c>
      <c r="P80" s="257">
        <v>0</v>
      </c>
      <c r="Q80" s="257">
        <v>0</v>
      </c>
      <c r="R80" s="257">
        <v>0</v>
      </c>
      <c r="S80" s="257">
        <v>0</v>
      </c>
      <c r="T80" s="257">
        <v>0</v>
      </c>
      <c r="U80" s="257">
        <v>0</v>
      </c>
      <c r="V80" s="257">
        <v>0</v>
      </c>
      <c r="W80" s="257">
        <v>0</v>
      </c>
      <c r="X80" s="257">
        <v>0</v>
      </c>
      <c r="Y80" s="257">
        <v>0</v>
      </c>
      <c r="Z80" s="257">
        <v>0</v>
      </c>
      <c r="AA80" s="257">
        <v>0</v>
      </c>
      <c r="AB80" s="257">
        <v>0</v>
      </c>
      <c r="AC80" s="257">
        <v>0</v>
      </c>
      <c r="AD80" s="257">
        <v>0</v>
      </c>
      <c r="AE80" s="257">
        <v>0</v>
      </c>
      <c r="AF80" s="257">
        <v>0</v>
      </c>
      <c r="AG80" s="257">
        <v>0</v>
      </c>
      <c r="AH80" s="257">
        <v>0</v>
      </c>
      <c r="AI80" s="257">
        <v>0</v>
      </c>
      <c r="AJ80" s="257">
        <v>0</v>
      </c>
      <c r="AK80" s="257">
        <v>0</v>
      </c>
      <c r="AL80" s="258">
        <f t="shared" si="2"/>
        <v>0</v>
      </c>
      <c r="AO80" s="98"/>
    </row>
    <row r="81" spans="1:41" ht="33" customHeight="1">
      <c r="A81" s="181">
        <v>188</v>
      </c>
      <c r="B81" s="182" t="str">
        <f>PROPER(VLOOKUP(A81,[1]bd_lista!$A:$D,2,FALSE))</f>
        <v>Complejo Indus. De Los Rec.Evaporíticos Del Salar De Uyuni</v>
      </c>
      <c r="C81" s="183" t="s">
        <v>1351</v>
      </c>
      <c r="D81" s="257">
        <v>0</v>
      </c>
      <c r="E81" s="257">
        <v>0</v>
      </c>
      <c r="F81" s="257">
        <v>0</v>
      </c>
      <c r="G81" s="257">
        <v>0</v>
      </c>
      <c r="H81" s="257">
        <v>0</v>
      </c>
      <c r="I81" s="257">
        <v>0</v>
      </c>
      <c r="J81" s="257">
        <v>0</v>
      </c>
      <c r="K81" s="257">
        <v>0</v>
      </c>
      <c r="L81" s="257">
        <v>0</v>
      </c>
      <c r="M81" s="257">
        <v>0</v>
      </c>
      <c r="N81" s="257">
        <v>0</v>
      </c>
      <c r="O81" s="257">
        <v>0</v>
      </c>
      <c r="P81" s="257">
        <v>0</v>
      </c>
      <c r="Q81" s="257">
        <v>0</v>
      </c>
      <c r="R81" s="257">
        <v>0</v>
      </c>
      <c r="S81" s="257">
        <v>0</v>
      </c>
      <c r="T81" s="257">
        <v>0</v>
      </c>
      <c r="U81" s="257">
        <v>0</v>
      </c>
      <c r="V81" s="257">
        <v>0</v>
      </c>
      <c r="W81" s="257">
        <v>0</v>
      </c>
      <c r="X81" s="257">
        <v>0</v>
      </c>
      <c r="Y81" s="257">
        <v>0</v>
      </c>
      <c r="Z81" s="257">
        <v>0</v>
      </c>
      <c r="AA81" s="257">
        <v>0</v>
      </c>
      <c r="AB81" s="257">
        <v>0</v>
      </c>
      <c r="AC81" s="257">
        <v>0</v>
      </c>
      <c r="AD81" s="257">
        <v>0</v>
      </c>
      <c r="AE81" s="257">
        <v>0</v>
      </c>
      <c r="AF81" s="257">
        <v>0</v>
      </c>
      <c r="AG81" s="257">
        <v>0</v>
      </c>
      <c r="AH81" s="257">
        <v>0</v>
      </c>
      <c r="AI81" s="257">
        <v>0</v>
      </c>
      <c r="AJ81" s="257">
        <v>0</v>
      </c>
      <c r="AK81" s="257">
        <v>0</v>
      </c>
      <c r="AL81" s="258">
        <f t="shared" si="2"/>
        <v>0</v>
      </c>
      <c r="AO81" s="98"/>
    </row>
    <row r="82" spans="1:41" ht="33" customHeight="1">
      <c r="A82" s="181">
        <v>190</v>
      </c>
      <c r="B82" s="182" t="str">
        <f>PROPER(VLOOKUP(A82,[1]bd_lista!$A:$D,2,FALSE))</f>
        <v>Autoridad Jurisdiccional Administrativa Minera</v>
      </c>
      <c r="C82" s="183" t="s">
        <v>1351</v>
      </c>
      <c r="D82" s="257">
        <v>0</v>
      </c>
      <c r="E82" s="257">
        <v>0</v>
      </c>
      <c r="F82" s="257">
        <v>0</v>
      </c>
      <c r="G82" s="257">
        <v>1866</v>
      </c>
      <c r="H82" s="257">
        <v>0</v>
      </c>
      <c r="I82" s="257">
        <v>0</v>
      </c>
      <c r="J82" s="257">
        <v>0</v>
      </c>
      <c r="K82" s="257">
        <v>0</v>
      </c>
      <c r="L82" s="257">
        <v>0</v>
      </c>
      <c r="M82" s="257">
        <v>0</v>
      </c>
      <c r="N82" s="257">
        <v>0</v>
      </c>
      <c r="O82" s="257">
        <v>0</v>
      </c>
      <c r="P82" s="257">
        <v>0</v>
      </c>
      <c r="Q82" s="257">
        <v>0</v>
      </c>
      <c r="R82" s="257">
        <v>0</v>
      </c>
      <c r="S82" s="257">
        <v>0</v>
      </c>
      <c r="T82" s="257">
        <v>0</v>
      </c>
      <c r="U82" s="257">
        <v>0</v>
      </c>
      <c r="V82" s="257">
        <v>0</v>
      </c>
      <c r="W82" s="257">
        <v>0</v>
      </c>
      <c r="X82" s="257">
        <v>0</v>
      </c>
      <c r="Y82" s="257">
        <v>0</v>
      </c>
      <c r="Z82" s="257">
        <v>0</v>
      </c>
      <c r="AA82" s="257">
        <v>0</v>
      </c>
      <c r="AB82" s="257">
        <v>0</v>
      </c>
      <c r="AC82" s="257">
        <v>0</v>
      </c>
      <c r="AD82" s="257">
        <v>0</v>
      </c>
      <c r="AE82" s="257">
        <v>0</v>
      </c>
      <c r="AF82" s="257">
        <v>0</v>
      </c>
      <c r="AG82" s="257">
        <v>0</v>
      </c>
      <c r="AH82" s="257">
        <v>0</v>
      </c>
      <c r="AI82" s="257">
        <v>0</v>
      </c>
      <c r="AJ82" s="257">
        <v>0</v>
      </c>
      <c r="AK82" s="257">
        <v>0</v>
      </c>
      <c r="AL82" s="258">
        <f t="shared" si="2"/>
        <v>1866</v>
      </c>
      <c r="AO82" s="98"/>
    </row>
    <row r="83" spans="1:41" ht="33" customHeight="1">
      <c r="A83" s="181">
        <v>192</v>
      </c>
      <c r="B83" s="182" t="str">
        <f>PROPER(VLOOKUP(A83,[1]bd_lista!$A:$D,2,FALSE))</f>
        <v>Servicio Al Mejoramiento De La Navegación Amazónica</v>
      </c>
      <c r="C83" s="183" t="s">
        <v>1351</v>
      </c>
      <c r="D83" s="257">
        <v>0</v>
      </c>
      <c r="E83" s="257">
        <v>0</v>
      </c>
      <c r="F83" s="257">
        <v>0</v>
      </c>
      <c r="G83" s="257">
        <v>0</v>
      </c>
      <c r="H83" s="257">
        <v>0</v>
      </c>
      <c r="I83" s="257">
        <v>0</v>
      </c>
      <c r="J83" s="257">
        <v>0</v>
      </c>
      <c r="K83" s="257">
        <v>0</v>
      </c>
      <c r="L83" s="257">
        <v>0</v>
      </c>
      <c r="M83" s="257">
        <v>0</v>
      </c>
      <c r="N83" s="257">
        <v>0</v>
      </c>
      <c r="O83" s="257">
        <v>0</v>
      </c>
      <c r="P83" s="257">
        <v>0</v>
      </c>
      <c r="Q83" s="257">
        <v>0</v>
      </c>
      <c r="R83" s="257">
        <v>0</v>
      </c>
      <c r="S83" s="257">
        <v>0</v>
      </c>
      <c r="T83" s="257">
        <v>0</v>
      </c>
      <c r="U83" s="257">
        <v>0</v>
      </c>
      <c r="V83" s="257">
        <v>0</v>
      </c>
      <c r="W83" s="257">
        <v>0</v>
      </c>
      <c r="X83" s="257">
        <v>0</v>
      </c>
      <c r="Y83" s="257">
        <v>0</v>
      </c>
      <c r="Z83" s="257">
        <v>0</v>
      </c>
      <c r="AA83" s="257">
        <v>0</v>
      </c>
      <c r="AB83" s="257">
        <v>0</v>
      </c>
      <c r="AC83" s="257">
        <v>0</v>
      </c>
      <c r="AD83" s="257">
        <v>0</v>
      </c>
      <c r="AE83" s="257">
        <v>0</v>
      </c>
      <c r="AF83" s="257">
        <v>0</v>
      </c>
      <c r="AG83" s="257">
        <v>0</v>
      </c>
      <c r="AH83" s="257">
        <v>0</v>
      </c>
      <c r="AI83" s="257">
        <v>0</v>
      </c>
      <c r="AJ83" s="257">
        <v>0</v>
      </c>
      <c r="AK83" s="257">
        <v>0</v>
      </c>
      <c r="AL83" s="258">
        <f t="shared" si="2"/>
        <v>0</v>
      </c>
      <c r="AO83" s="98"/>
    </row>
    <row r="84" spans="1:41" ht="33" customHeight="1">
      <c r="A84" s="181">
        <v>197</v>
      </c>
      <c r="B84" s="182" t="str">
        <f>PROPER(VLOOKUP(A84,[1]bd_lista!$A:$D,2,FALSE))</f>
        <v>Dirección Estratégica De Reivindicación Marítima</v>
      </c>
      <c r="C84" s="183" t="s">
        <v>1351</v>
      </c>
      <c r="D84" s="257">
        <v>0</v>
      </c>
      <c r="E84" s="257">
        <v>0</v>
      </c>
      <c r="F84" s="257">
        <v>0</v>
      </c>
      <c r="G84" s="257">
        <v>0</v>
      </c>
      <c r="H84" s="257">
        <v>0</v>
      </c>
      <c r="I84" s="257">
        <v>200</v>
      </c>
      <c r="J84" s="257">
        <v>0</v>
      </c>
      <c r="K84" s="257">
        <v>0</v>
      </c>
      <c r="L84" s="257">
        <v>3517.17</v>
      </c>
      <c r="M84" s="257">
        <v>0</v>
      </c>
      <c r="N84" s="257">
        <v>0</v>
      </c>
      <c r="O84" s="257">
        <v>271.58000000000004</v>
      </c>
      <c r="P84" s="257">
        <v>18833.019999999997</v>
      </c>
      <c r="Q84" s="257">
        <v>0</v>
      </c>
      <c r="R84" s="257">
        <v>0</v>
      </c>
      <c r="S84" s="257">
        <v>0</v>
      </c>
      <c r="T84" s="257">
        <v>0</v>
      </c>
      <c r="U84" s="257">
        <v>0</v>
      </c>
      <c r="V84" s="257">
        <v>0</v>
      </c>
      <c r="W84" s="257">
        <v>0</v>
      </c>
      <c r="X84" s="257">
        <v>0</v>
      </c>
      <c r="Y84" s="257">
        <v>0</v>
      </c>
      <c r="Z84" s="257">
        <v>0</v>
      </c>
      <c r="AA84" s="257">
        <v>0</v>
      </c>
      <c r="AB84" s="257">
        <v>0</v>
      </c>
      <c r="AC84" s="257">
        <v>0</v>
      </c>
      <c r="AD84" s="257">
        <v>0</v>
      </c>
      <c r="AE84" s="257">
        <v>0</v>
      </c>
      <c r="AF84" s="257">
        <v>0</v>
      </c>
      <c r="AG84" s="257">
        <v>0</v>
      </c>
      <c r="AH84" s="257">
        <v>0</v>
      </c>
      <c r="AI84" s="257">
        <v>0</v>
      </c>
      <c r="AJ84" s="257">
        <v>0</v>
      </c>
      <c r="AK84" s="257">
        <v>0</v>
      </c>
      <c r="AL84" s="258">
        <f t="shared" si="2"/>
        <v>22821.769999999997</v>
      </c>
      <c r="AO84" s="98"/>
    </row>
    <row r="85" spans="1:41" ht="33" customHeight="1">
      <c r="A85" s="181">
        <v>200</v>
      </c>
      <c r="B85" s="182" t="str">
        <f>PROPER(VLOOKUP(A85,[1]bd_lista!$A:$D,2,FALSE))</f>
        <v>Registro Único Para La Administración Tributaria Municipal</v>
      </c>
      <c r="C85" s="183" t="s">
        <v>1351</v>
      </c>
      <c r="D85" s="257">
        <v>0</v>
      </c>
      <c r="E85" s="257">
        <v>0</v>
      </c>
      <c r="F85" s="257">
        <v>0</v>
      </c>
      <c r="G85" s="257">
        <v>0</v>
      </c>
      <c r="H85" s="257">
        <v>0</v>
      </c>
      <c r="I85" s="257">
        <v>0</v>
      </c>
      <c r="J85" s="257">
        <v>0</v>
      </c>
      <c r="K85" s="257">
        <v>0</v>
      </c>
      <c r="L85" s="257">
        <v>0</v>
      </c>
      <c r="M85" s="257">
        <v>0</v>
      </c>
      <c r="N85" s="257">
        <v>0</v>
      </c>
      <c r="O85" s="257">
        <v>0</v>
      </c>
      <c r="P85" s="257">
        <v>0</v>
      </c>
      <c r="Q85" s="257">
        <v>0</v>
      </c>
      <c r="R85" s="257">
        <v>0</v>
      </c>
      <c r="S85" s="257">
        <v>0</v>
      </c>
      <c r="T85" s="257">
        <v>0</v>
      </c>
      <c r="U85" s="257">
        <v>0</v>
      </c>
      <c r="V85" s="257">
        <v>0</v>
      </c>
      <c r="W85" s="257">
        <v>0</v>
      </c>
      <c r="X85" s="257">
        <v>0</v>
      </c>
      <c r="Y85" s="257">
        <v>0</v>
      </c>
      <c r="Z85" s="257">
        <v>0</v>
      </c>
      <c r="AA85" s="257">
        <v>0</v>
      </c>
      <c r="AB85" s="257">
        <v>0</v>
      </c>
      <c r="AC85" s="257">
        <v>0</v>
      </c>
      <c r="AD85" s="257">
        <v>0</v>
      </c>
      <c r="AE85" s="257">
        <v>0</v>
      </c>
      <c r="AF85" s="257">
        <v>0</v>
      </c>
      <c r="AG85" s="257">
        <v>0</v>
      </c>
      <c r="AH85" s="257">
        <v>0</v>
      </c>
      <c r="AI85" s="257">
        <v>0</v>
      </c>
      <c r="AJ85" s="257">
        <v>0</v>
      </c>
      <c r="AK85" s="257">
        <v>0</v>
      </c>
      <c r="AL85" s="258">
        <f t="shared" si="2"/>
        <v>0</v>
      </c>
      <c r="AO85" s="98"/>
    </row>
    <row r="86" spans="1:41" ht="33" customHeight="1">
      <c r="A86" s="181">
        <v>201</v>
      </c>
      <c r="B86" s="182" t="str">
        <f>PROPER(VLOOKUP(A86,[1]bd_lista!$A:$D,2,FALSE))</f>
        <v>Agencia Para El Des. De Las Macroreg. Y Zonas Fronterizas</v>
      </c>
      <c r="C86" s="183" t="s">
        <v>1351</v>
      </c>
      <c r="D86" s="257">
        <v>0</v>
      </c>
      <c r="E86" s="257">
        <v>0</v>
      </c>
      <c r="F86" s="257">
        <v>0</v>
      </c>
      <c r="G86" s="257">
        <v>10480984.629999999</v>
      </c>
      <c r="H86" s="257">
        <v>0</v>
      </c>
      <c r="I86" s="257">
        <v>0</v>
      </c>
      <c r="J86" s="257">
        <v>0</v>
      </c>
      <c r="K86" s="257">
        <v>0</v>
      </c>
      <c r="L86" s="257">
        <v>0</v>
      </c>
      <c r="M86" s="257">
        <v>0</v>
      </c>
      <c r="N86" s="257">
        <v>0</v>
      </c>
      <c r="O86" s="257">
        <v>0</v>
      </c>
      <c r="P86" s="257">
        <v>0</v>
      </c>
      <c r="Q86" s="257">
        <v>0</v>
      </c>
      <c r="R86" s="257">
        <v>0</v>
      </c>
      <c r="S86" s="257">
        <v>0</v>
      </c>
      <c r="T86" s="257">
        <v>0</v>
      </c>
      <c r="U86" s="257">
        <v>0</v>
      </c>
      <c r="V86" s="257">
        <v>0</v>
      </c>
      <c r="W86" s="257">
        <v>0</v>
      </c>
      <c r="X86" s="257">
        <v>0</v>
      </c>
      <c r="Y86" s="257">
        <v>0</v>
      </c>
      <c r="Z86" s="257">
        <v>0</v>
      </c>
      <c r="AA86" s="257">
        <v>0</v>
      </c>
      <c r="AB86" s="257">
        <v>0</v>
      </c>
      <c r="AC86" s="257">
        <v>0</v>
      </c>
      <c r="AD86" s="257">
        <v>0</v>
      </c>
      <c r="AE86" s="257">
        <v>0</v>
      </c>
      <c r="AF86" s="257">
        <v>0</v>
      </c>
      <c r="AG86" s="257">
        <v>0</v>
      </c>
      <c r="AH86" s="257">
        <v>0</v>
      </c>
      <c r="AI86" s="257">
        <v>0</v>
      </c>
      <c r="AJ86" s="257">
        <v>0</v>
      </c>
      <c r="AK86" s="257">
        <v>0</v>
      </c>
      <c r="AL86" s="258">
        <f t="shared" si="2"/>
        <v>10480984.629999999</v>
      </c>
      <c r="AO86" s="98"/>
    </row>
    <row r="87" spans="1:41" ht="33" customHeight="1">
      <c r="A87" s="181">
        <v>203</v>
      </c>
      <c r="B87" s="182" t="str">
        <f>PROPER(VLOOKUP(A87,[1]bd_lista!$A:$D,2,FALSE))</f>
        <v>Autoridad De Supervisión Del Sistema Financiero</v>
      </c>
      <c r="C87" s="183" t="s">
        <v>1351</v>
      </c>
      <c r="D87" s="257">
        <v>0</v>
      </c>
      <c r="E87" s="257">
        <v>0</v>
      </c>
      <c r="F87" s="257">
        <v>2573866.11</v>
      </c>
      <c r="G87" s="257">
        <v>394554.17</v>
      </c>
      <c r="H87" s="257">
        <v>0</v>
      </c>
      <c r="I87" s="257">
        <v>0</v>
      </c>
      <c r="J87" s="257">
        <v>0</v>
      </c>
      <c r="K87" s="257">
        <v>0</v>
      </c>
      <c r="L87" s="257">
        <v>0</v>
      </c>
      <c r="M87" s="257">
        <v>0</v>
      </c>
      <c r="N87" s="257">
        <v>0</v>
      </c>
      <c r="O87" s="257">
        <v>0</v>
      </c>
      <c r="P87" s="257">
        <v>0</v>
      </c>
      <c r="Q87" s="257">
        <v>8745.8799999999992</v>
      </c>
      <c r="R87" s="257">
        <v>0</v>
      </c>
      <c r="S87" s="257">
        <v>0</v>
      </c>
      <c r="T87" s="257">
        <v>0</v>
      </c>
      <c r="U87" s="257">
        <v>0</v>
      </c>
      <c r="V87" s="257">
        <v>0</v>
      </c>
      <c r="W87" s="257">
        <v>0</v>
      </c>
      <c r="X87" s="257">
        <v>0</v>
      </c>
      <c r="Y87" s="257">
        <v>0</v>
      </c>
      <c r="Z87" s="257">
        <v>0</v>
      </c>
      <c r="AA87" s="257">
        <v>0</v>
      </c>
      <c r="AB87" s="257">
        <v>0</v>
      </c>
      <c r="AC87" s="257">
        <v>0</v>
      </c>
      <c r="AD87" s="257">
        <v>0</v>
      </c>
      <c r="AE87" s="257">
        <v>0</v>
      </c>
      <c r="AF87" s="257">
        <v>0</v>
      </c>
      <c r="AG87" s="257">
        <v>0</v>
      </c>
      <c r="AH87" s="257">
        <v>0</v>
      </c>
      <c r="AI87" s="257">
        <v>0</v>
      </c>
      <c r="AJ87" s="257">
        <v>0</v>
      </c>
      <c r="AK87" s="257">
        <v>0</v>
      </c>
      <c r="AL87" s="258">
        <f t="shared" si="2"/>
        <v>2977166.1599999997</v>
      </c>
      <c r="AO87" s="98"/>
    </row>
    <row r="88" spans="1:41" ht="33" customHeight="1">
      <c r="A88" s="181">
        <v>206</v>
      </c>
      <c r="B88" s="182" t="str">
        <f>PROPER(VLOOKUP(A88,[1]bd_lista!$A:$D,2,FALSE))</f>
        <v>Instituto Nacional De Estadística</v>
      </c>
      <c r="C88" s="183" t="s">
        <v>1351</v>
      </c>
      <c r="D88" s="257">
        <v>0</v>
      </c>
      <c r="E88" s="257">
        <v>0</v>
      </c>
      <c r="F88" s="257">
        <v>0</v>
      </c>
      <c r="G88" s="257">
        <v>148986.01999999996</v>
      </c>
      <c r="H88" s="257">
        <v>0</v>
      </c>
      <c r="I88" s="257">
        <v>0</v>
      </c>
      <c r="J88" s="257">
        <v>0</v>
      </c>
      <c r="K88" s="257">
        <v>0</v>
      </c>
      <c r="L88" s="257">
        <v>0</v>
      </c>
      <c r="M88" s="257">
        <v>0</v>
      </c>
      <c r="N88" s="257">
        <v>0</v>
      </c>
      <c r="O88" s="257">
        <v>0</v>
      </c>
      <c r="P88" s="257">
        <v>0</v>
      </c>
      <c r="Q88" s="257">
        <v>0</v>
      </c>
      <c r="R88" s="257">
        <v>0</v>
      </c>
      <c r="S88" s="257">
        <v>0</v>
      </c>
      <c r="T88" s="257">
        <v>0</v>
      </c>
      <c r="U88" s="257">
        <v>0</v>
      </c>
      <c r="V88" s="257">
        <v>0</v>
      </c>
      <c r="W88" s="257">
        <v>0</v>
      </c>
      <c r="X88" s="257">
        <v>0</v>
      </c>
      <c r="Y88" s="257">
        <v>0</v>
      </c>
      <c r="Z88" s="257">
        <v>0</v>
      </c>
      <c r="AA88" s="257">
        <v>0</v>
      </c>
      <c r="AB88" s="257">
        <v>0</v>
      </c>
      <c r="AC88" s="257">
        <v>0</v>
      </c>
      <c r="AD88" s="257">
        <v>0</v>
      </c>
      <c r="AE88" s="257">
        <v>0</v>
      </c>
      <c r="AF88" s="257">
        <v>0</v>
      </c>
      <c r="AG88" s="257">
        <v>0</v>
      </c>
      <c r="AH88" s="257">
        <v>0</v>
      </c>
      <c r="AI88" s="257">
        <v>0</v>
      </c>
      <c r="AJ88" s="257">
        <v>0</v>
      </c>
      <c r="AK88" s="257">
        <v>0</v>
      </c>
      <c r="AL88" s="258">
        <f t="shared" si="2"/>
        <v>148986.01999999996</v>
      </c>
      <c r="AO88" s="98"/>
    </row>
    <row r="89" spans="1:41" ht="33" customHeight="1">
      <c r="A89" s="181">
        <v>209</v>
      </c>
      <c r="B89" s="182" t="str">
        <f>PROPER(VLOOKUP(A89,[1]bd_lista!$A:$D,2,FALSE))</f>
        <v>Administración De Servicios Portuarios - Bolivia</v>
      </c>
      <c r="C89" s="183" t="s">
        <v>1351</v>
      </c>
      <c r="D89" s="257">
        <v>0</v>
      </c>
      <c r="E89" s="257">
        <v>0</v>
      </c>
      <c r="F89" s="257">
        <v>0</v>
      </c>
      <c r="G89" s="257">
        <v>0</v>
      </c>
      <c r="H89" s="257">
        <v>0</v>
      </c>
      <c r="I89" s="257">
        <v>0</v>
      </c>
      <c r="J89" s="257">
        <v>0</v>
      </c>
      <c r="K89" s="257">
        <v>0</v>
      </c>
      <c r="L89" s="257">
        <v>0</v>
      </c>
      <c r="M89" s="257">
        <v>0</v>
      </c>
      <c r="N89" s="257">
        <v>0</v>
      </c>
      <c r="O89" s="257">
        <v>0</v>
      </c>
      <c r="P89" s="257">
        <v>0</v>
      </c>
      <c r="Q89" s="257">
        <v>0</v>
      </c>
      <c r="R89" s="257">
        <v>0</v>
      </c>
      <c r="S89" s="257">
        <v>0</v>
      </c>
      <c r="T89" s="257">
        <v>0</v>
      </c>
      <c r="U89" s="257">
        <v>0</v>
      </c>
      <c r="V89" s="257">
        <v>0</v>
      </c>
      <c r="W89" s="257">
        <v>0</v>
      </c>
      <c r="X89" s="257">
        <v>0</v>
      </c>
      <c r="Y89" s="257">
        <v>0</v>
      </c>
      <c r="Z89" s="257">
        <v>0</v>
      </c>
      <c r="AA89" s="257">
        <v>0</v>
      </c>
      <c r="AB89" s="257">
        <v>0</v>
      </c>
      <c r="AC89" s="257">
        <v>0</v>
      </c>
      <c r="AD89" s="257">
        <v>0</v>
      </c>
      <c r="AE89" s="257">
        <v>0</v>
      </c>
      <c r="AF89" s="257">
        <v>0</v>
      </c>
      <c r="AG89" s="257">
        <v>0</v>
      </c>
      <c r="AH89" s="257">
        <v>0</v>
      </c>
      <c r="AI89" s="257">
        <v>0</v>
      </c>
      <c r="AJ89" s="257">
        <v>0</v>
      </c>
      <c r="AK89" s="257">
        <v>0</v>
      </c>
      <c r="AL89" s="258">
        <f t="shared" si="2"/>
        <v>0</v>
      </c>
      <c r="AO89" s="98"/>
    </row>
    <row r="90" spans="1:41" ht="33" customHeight="1">
      <c r="A90" s="181">
        <v>210</v>
      </c>
      <c r="B90" s="182" t="str">
        <f>PROPER(VLOOKUP(A90,[1]bd_lista!$A:$D,2,FALSE))</f>
        <v>Unidad De Análisis De Políticas Sociales Y Económicas</v>
      </c>
      <c r="C90" s="183" t="s">
        <v>1351</v>
      </c>
      <c r="D90" s="257">
        <v>0</v>
      </c>
      <c r="E90" s="257">
        <v>0</v>
      </c>
      <c r="F90" s="257">
        <v>0</v>
      </c>
      <c r="G90" s="257">
        <v>0</v>
      </c>
      <c r="H90" s="257">
        <v>0</v>
      </c>
      <c r="I90" s="257">
        <v>0</v>
      </c>
      <c r="J90" s="257">
        <v>0</v>
      </c>
      <c r="K90" s="257">
        <v>0</v>
      </c>
      <c r="L90" s="257">
        <v>0</v>
      </c>
      <c r="M90" s="257">
        <v>0</v>
      </c>
      <c r="N90" s="257">
        <v>0</v>
      </c>
      <c r="O90" s="257">
        <v>0</v>
      </c>
      <c r="P90" s="257">
        <v>0</v>
      </c>
      <c r="Q90" s="257">
        <v>0</v>
      </c>
      <c r="R90" s="257">
        <v>0</v>
      </c>
      <c r="S90" s="257">
        <v>0</v>
      </c>
      <c r="T90" s="257">
        <v>0</v>
      </c>
      <c r="U90" s="257">
        <v>0</v>
      </c>
      <c r="V90" s="257">
        <v>0</v>
      </c>
      <c r="W90" s="257">
        <v>0</v>
      </c>
      <c r="X90" s="257">
        <v>0</v>
      </c>
      <c r="Y90" s="257">
        <v>0</v>
      </c>
      <c r="Z90" s="257">
        <v>0</v>
      </c>
      <c r="AA90" s="257">
        <v>0</v>
      </c>
      <c r="AB90" s="257">
        <v>0</v>
      </c>
      <c r="AC90" s="257">
        <v>0</v>
      </c>
      <c r="AD90" s="257">
        <v>0</v>
      </c>
      <c r="AE90" s="257">
        <v>0</v>
      </c>
      <c r="AF90" s="257">
        <v>0</v>
      </c>
      <c r="AG90" s="257">
        <v>0</v>
      </c>
      <c r="AH90" s="257">
        <v>0</v>
      </c>
      <c r="AI90" s="257">
        <v>0</v>
      </c>
      <c r="AJ90" s="257">
        <v>0</v>
      </c>
      <c r="AK90" s="257">
        <v>0</v>
      </c>
      <c r="AL90" s="258">
        <f t="shared" si="2"/>
        <v>0</v>
      </c>
      <c r="AO90" s="98"/>
    </row>
    <row r="91" spans="1:41" ht="33" customHeight="1">
      <c r="A91" s="181">
        <v>212</v>
      </c>
      <c r="B91" s="182" t="str">
        <f>PROPER(VLOOKUP(A91,[1]bd_lista!$A:$D,2,FALSE))</f>
        <v>Instituto Nacional De Reforma Agraria</v>
      </c>
      <c r="C91" s="183" t="s">
        <v>1351</v>
      </c>
      <c r="D91" s="257">
        <v>0</v>
      </c>
      <c r="E91" s="257">
        <v>0</v>
      </c>
      <c r="F91" s="257">
        <v>0</v>
      </c>
      <c r="G91" s="257">
        <v>2277052.65</v>
      </c>
      <c r="H91" s="257">
        <v>0</v>
      </c>
      <c r="I91" s="257">
        <v>50</v>
      </c>
      <c r="J91" s="257">
        <v>600</v>
      </c>
      <c r="K91" s="257">
        <v>0</v>
      </c>
      <c r="L91" s="257">
        <v>0</v>
      </c>
      <c r="M91" s="257">
        <v>0</v>
      </c>
      <c r="N91" s="257">
        <v>0</v>
      </c>
      <c r="O91" s="257">
        <v>0</v>
      </c>
      <c r="P91" s="257">
        <v>0</v>
      </c>
      <c r="Q91" s="257">
        <v>0</v>
      </c>
      <c r="R91" s="257">
        <v>0</v>
      </c>
      <c r="S91" s="257">
        <v>0</v>
      </c>
      <c r="T91" s="257">
        <v>0</v>
      </c>
      <c r="U91" s="257">
        <v>0</v>
      </c>
      <c r="V91" s="257">
        <v>0</v>
      </c>
      <c r="W91" s="257">
        <v>0</v>
      </c>
      <c r="X91" s="257">
        <v>0</v>
      </c>
      <c r="Y91" s="257">
        <v>0</v>
      </c>
      <c r="Z91" s="257">
        <v>0</v>
      </c>
      <c r="AA91" s="257">
        <v>0</v>
      </c>
      <c r="AB91" s="257">
        <v>0</v>
      </c>
      <c r="AC91" s="257">
        <v>0</v>
      </c>
      <c r="AD91" s="257">
        <v>0</v>
      </c>
      <c r="AE91" s="257">
        <v>0</v>
      </c>
      <c r="AF91" s="257">
        <v>0</v>
      </c>
      <c r="AG91" s="257">
        <v>0</v>
      </c>
      <c r="AH91" s="257">
        <v>0</v>
      </c>
      <c r="AI91" s="257">
        <v>0</v>
      </c>
      <c r="AJ91" s="257">
        <v>0</v>
      </c>
      <c r="AK91" s="257">
        <v>0</v>
      </c>
      <c r="AL91" s="258">
        <f t="shared" si="2"/>
        <v>2277702.65</v>
      </c>
      <c r="AO91" s="98"/>
    </row>
    <row r="92" spans="1:41" ht="33" customHeight="1">
      <c r="A92" s="181">
        <v>213</v>
      </c>
      <c r="B92" s="182" t="str">
        <f>PROPER(VLOOKUP(A92,[1]bd_lista!$A:$D,2,FALSE))</f>
        <v>Servicio Nacional De Meteorología E Hidrología</v>
      </c>
      <c r="C92" s="183" t="s">
        <v>1351</v>
      </c>
      <c r="D92" s="257">
        <v>114</v>
      </c>
      <c r="E92" s="257">
        <v>0</v>
      </c>
      <c r="F92" s="257">
        <v>0</v>
      </c>
      <c r="G92" s="257">
        <v>0</v>
      </c>
      <c r="H92" s="257">
        <v>0</v>
      </c>
      <c r="I92" s="257">
        <v>0</v>
      </c>
      <c r="J92" s="257">
        <v>0</v>
      </c>
      <c r="K92" s="257">
        <v>0</v>
      </c>
      <c r="L92" s="257">
        <v>0</v>
      </c>
      <c r="M92" s="257">
        <v>0</v>
      </c>
      <c r="N92" s="257">
        <v>0</v>
      </c>
      <c r="O92" s="257">
        <v>0</v>
      </c>
      <c r="P92" s="257">
        <v>0</v>
      </c>
      <c r="Q92" s="257">
        <v>0</v>
      </c>
      <c r="R92" s="257">
        <v>0</v>
      </c>
      <c r="S92" s="257">
        <v>0</v>
      </c>
      <c r="T92" s="257">
        <v>0</v>
      </c>
      <c r="U92" s="257">
        <v>0</v>
      </c>
      <c r="V92" s="257">
        <v>0</v>
      </c>
      <c r="W92" s="257">
        <v>0</v>
      </c>
      <c r="X92" s="257">
        <v>0</v>
      </c>
      <c r="Y92" s="257">
        <v>0</v>
      </c>
      <c r="Z92" s="257">
        <v>0</v>
      </c>
      <c r="AA92" s="257">
        <v>0</v>
      </c>
      <c r="AB92" s="257">
        <v>0</v>
      </c>
      <c r="AC92" s="257">
        <v>0</v>
      </c>
      <c r="AD92" s="257">
        <v>0</v>
      </c>
      <c r="AE92" s="257">
        <v>0</v>
      </c>
      <c r="AF92" s="257">
        <v>0</v>
      </c>
      <c r="AG92" s="257">
        <v>0</v>
      </c>
      <c r="AH92" s="257">
        <v>0</v>
      </c>
      <c r="AI92" s="257">
        <v>0</v>
      </c>
      <c r="AJ92" s="257">
        <v>0</v>
      </c>
      <c r="AK92" s="257">
        <v>0</v>
      </c>
      <c r="AL92" s="258">
        <f t="shared" si="2"/>
        <v>114</v>
      </c>
      <c r="AO92" s="98"/>
    </row>
    <row r="93" spans="1:41" ht="33" customHeight="1">
      <c r="A93" s="181">
        <v>221</v>
      </c>
      <c r="B93" s="182" t="str">
        <f>PROPER(VLOOKUP(A93,[1]bd_lista!$A:$D,2,FALSE))</f>
        <v>Serv. Nal. De Reg. Y Control De La Comer. De Minerales Y Metales</v>
      </c>
      <c r="C93" s="183" t="s">
        <v>1351</v>
      </c>
      <c r="D93" s="257">
        <v>0</v>
      </c>
      <c r="E93" s="257">
        <v>0</v>
      </c>
      <c r="F93" s="257">
        <v>0</v>
      </c>
      <c r="G93" s="257">
        <v>0</v>
      </c>
      <c r="H93" s="257">
        <v>0</v>
      </c>
      <c r="I93" s="257">
        <v>0</v>
      </c>
      <c r="J93" s="257">
        <v>0</v>
      </c>
      <c r="K93" s="257">
        <v>0</v>
      </c>
      <c r="L93" s="257">
        <v>0</v>
      </c>
      <c r="M93" s="257">
        <v>0</v>
      </c>
      <c r="N93" s="257">
        <v>0</v>
      </c>
      <c r="O93" s="257">
        <v>0</v>
      </c>
      <c r="P93" s="257">
        <v>0</v>
      </c>
      <c r="Q93" s="257">
        <v>0</v>
      </c>
      <c r="R93" s="257">
        <v>0</v>
      </c>
      <c r="S93" s="257">
        <v>0</v>
      </c>
      <c r="T93" s="257">
        <v>0</v>
      </c>
      <c r="U93" s="257">
        <v>0</v>
      </c>
      <c r="V93" s="257">
        <v>0</v>
      </c>
      <c r="W93" s="257">
        <v>0</v>
      </c>
      <c r="X93" s="257">
        <v>0</v>
      </c>
      <c r="Y93" s="257">
        <v>0</v>
      </c>
      <c r="Z93" s="257">
        <v>0</v>
      </c>
      <c r="AA93" s="257">
        <v>0</v>
      </c>
      <c r="AB93" s="257">
        <v>0</v>
      </c>
      <c r="AC93" s="257">
        <v>0</v>
      </c>
      <c r="AD93" s="257">
        <v>0</v>
      </c>
      <c r="AE93" s="257">
        <v>0</v>
      </c>
      <c r="AF93" s="257">
        <v>0</v>
      </c>
      <c r="AG93" s="257">
        <v>0</v>
      </c>
      <c r="AH93" s="257">
        <v>0</v>
      </c>
      <c r="AI93" s="257">
        <v>0</v>
      </c>
      <c r="AJ93" s="257">
        <v>0</v>
      </c>
      <c r="AK93" s="257">
        <v>0</v>
      </c>
      <c r="AL93" s="258">
        <f t="shared" si="2"/>
        <v>0</v>
      </c>
      <c r="AO93" s="98"/>
    </row>
    <row r="94" spans="1:41" ht="33" customHeight="1">
      <c r="A94" s="181">
        <v>222</v>
      </c>
      <c r="B94" s="182" t="str">
        <f>PROPER(VLOOKUP(A94,[1]bd_lista!$A:$D,2,FALSE))</f>
        <v>Instituto Nacional De Innovación Agropecuaria Y Forestal</v>
      </c>
      <c r="C94" s="183" t="s">
        <v>1351</v>
      </c>
      <c r="D94" s="257">
        <v>0</v>
      </c>
      <c r="E94" s="257">
        <v>958.56</v>
      </c>
      <c r="F94" s="257">
        <v>4626127.63</v>
      </c>
      <c r="G94" s="257">
        <v>403838.86000000004</v>
      </c>
      <c r="H94" s="257">
        <v>0</v>
      </c>
      <c r="I94" s="257">
        <v>0</v>
      </c>
      <c r="J94" s="257">
        <v>0</v>
      </c>
      <c r="K94" s="257">
        <v>0</v>
      </c>
      <c r="L94" s="257">
        <v>284.41000000000003</v>
      </c>
      <c r="M94" s="257">
        <v>0</v>
      </c>
      <c r="N94" s="257">
        <v>0</v>
      </c>
      <c r="O94" s="257">
        <v>0</v>
      </c>
      <c r="P94" s="257">
        <v>350.12</v>
      </c>
      <c r="Q94" s="257">
        <v>0</v>
      </c>
      <c r="R94" s="257">
        <v>0</v>
      </c>
      <c r="S94" s="257">
        <v>0</v>
      </c>
      <c r="T94" s="257">
        <v>0</v>
      </c>
      <c r="U94" s="257">
        <v>0</v>
      </c>
      <c r="V94" s="257">
        <v>0</v>
      </c>
      <c r="W94" s="257">
        <v>0</v>
      </c>
      <c r="X94" s="257">
        <v>0</v>
      </c>
      <c r="Y94" s="257">
        <v>0</v>
      </c>
      <c r="Z94" s="257">
        <v>0</v>
      </c>
      <c r="AA94" s="257">
        <v>0</v>
      </c>
      <c r="AB94" s="257">
        <v>0</v>
      </c>
      <c r="AC94" s="257">
        <v>0</v>
      </c>
      <c r="AD94" s="257">
        <v>0</v>
      </c>
      <c r="AE94" s="257">
        <v>0</v>
      </c>
      <c r="AF94" s="257">
        <v>0</v>
      </c>
      <c r="AG94" s="257">
        <v>0</v>
      </c>
      <c r="AH94" s="257">
        <v>0</v>
      </c>
      <c r="AI94" s="257">
        <v>0</v>
      </c>
      <c r="AJ94" s="257">
        <v>0</v>
      </c>
      <c r="AK94" s="257">
        <v>0</v>
      </c>
      <c r="AL94" s="258">
        <f t="shared" si="2"/>
        <v>5031559.58</v>
      </c>
      <c r="AO94" s="98"/>
    </row>
    <row r="95" spans="1:41" ht="33" customHeight="1">
      <c r="A95" s="181">
        <v>223</v>
      </c>
      <c r="B95" s="182" t="str">
        <f>PROPER(VLOOKUP(A95,[1]bd_lista!$A:$D,2,FALSE))</f>
        <v>Fondo Nacional De Desarrollo Forestal</v>
      </c>
      <c r="C95" s="183" t="s">
        <v>1351</v>
      </c>
      <c r="D95" s="257">
        <v>0</v>
      </c>
      <c r="E95" s="257">
        <v>0</v>
      </c>
      <c r="F95" s="257">
        <v>8601171.2699999996</v>
      </c>
      <c r="G95" s="257">
        <v>23230</v>
      </c>
      <c r="H95" s="257">
        <v>0</v>
      </c>
      <c r="I95" s="257">
        <v>0</v>
      </c>
      <c r="J95" s="257">
        <v>0</v>
      </c>
      <c r="K95" s="257">
        <v>0</v>
      </c>
      <c r="L95" s="257">
        <v>0</v>
      </c>
      <c r="M95" s="257">
        <v>0</v>
      </c>
      <c r="N95" s="257">
        <v>0</v>
      </c>
      <c r="O95" s="257">
        <v>0</v>
      </c>
      <c r="P95" s="257">
        <v>0</v>
      </c>
      <c r="Q95" s="257">
        <v>0</v>
      </c>
      <c r="R95" s="257">
        <v>0</v>
      </c>
      <c r="S95" s="257">
        <v>0</v>
      </c>
      <c r="T95" s="257">
        <v>0</v>
      </c>
      <c r="U95" s="257">
        <v>0</v>
      </c>
      <c r="V95" s="257">
        <v>0</v>
      </c>
      <c r="W95" s="257">
        <v>0</v>
      </c>
      <c r="X95" s="257">
        <v>0</v>
      </c>
      <c r="Y95" s="257">
        <v>0</v>
      </c>
      <c r="Z95" s="257">
        <v>0</v>
      </c>
      <c r="AA95" s="257">
        <v>0</v>
      </c>
      <c r="AB95" s="257">
        <v>0</v>
      </c>
      <c r="AC95" s="257">
        <v>0</v>
      </c>
      <c r="AD95" s="257">
        <v>0</v>
      </c>
      <c r="AE95" s="257">
        <v>0</v>
      </c>
      <c r="AF95" s="257">
        <v>0</v>
      </c>
      <c r="AG95" s="257">
        <v>0</v>
      </c>
      <c r="AH95" s="257">
        <v>0</v>
      </c>
      <c r="AI95" s="257">
        <v>0</v>
      </c>
      <c r="AJ95" s="257">
        <v>0</v>
      </c>
      <c r="AK95" s="257">
        <v>0</v>
      </c>
      <c r="AL95" s="258">
        <f t="shared" si="2"/>
        <v>8624401.2699999996</v>
      </c>
      <c r="AO95" s="98"/>
    </row>
    <row r="96" spans="1:41" ht="33" customHeight="1">
      <c r="A96" s="181">
        <v>224</v>
      </c>
      <c r="B96" s="182" t="str">
        <f>PROPER(VLOOKUP(A96,[1]bd_lista!$A:$D,2,FALSE))</f>
        <v>Insumos Bolivia</v>
      </c>
      <c r="C96" s="183" t="s">
        <v>1351</v>
      </c>
      <c r="D96" s="257">
        <v>0</v>
      </c>
      <c r="E96" s="257">
        <v>0</v>
      </c>
      <c r="F96" s="257">
        <v>0</v>
      </c>
      <c r="G96" s="257">
        <v>395</v>
      </c>
      <c r="H96" s="257">
        <v>0</v>
      </c>
      <c r="I96" s="257">
        <v>0</v>
      </c>
      <c r="J96" s="257">
        <v>0</v>
      </c>
      <c r="K96" s="257">
        <v>0</v>
      </c>
      <c r="L96" s="257">
        <v>834.35</v>
      </c>
      <c r="M96" s="257">
        <v>0</v>
      </c>
      <c r="N96" s="257">
        <v>0</v>
      </c>
      <c r="O96" s="257">
        <v>0</v>
      </c>
      <c r="P96" s="257">
        <v>371.38</v>
      </c>
      <c r="Q96" s="257">
        <v>0</v>
      </c>
      <c r="R96" s="257">
        <v>0</v>
      </c>
      <c r="S96" s="257">
        <v>0</v>
      </c>
      <c r="T96" s="257">
        <v>0</v>
      </c>
      <c r="U96" s="257">
        <v>0</v>
      </c>
      <c r="V96" s="257">
        <v>0</v>
      </c>
      <c r="W96" s="257">
        <v>0</v>
      </c>
      <c r="X96" s="257">
        <v>0</v>
      </c>
      <c r="Y96" s="257">
        <v>0</v>
      </c>
      <c r="Z96" s="257">
        <v>0</v>
      </c>
      <c r="AA96" s="257">
        <v>0</v>
      </c>
      <c r="AB96" s="257">
        <v>0</v>
      </c>
      <c r="AC96" s="257">
        <v>0</v>
      </c>
      <c r="AD96" s="257">
        <v>0</v>
      </c>
      <c r="AE96" s="257">
        <v>0</v>
      </c>
      <c r="AF96" s="257">
        <v>0</v>
      </c>
      <c r="AG96" s="257">
        <v>0</v>
      </c>
      <c r="AH96" s="257">
        <v>0</v>
      </c>
      <c r="AI96" s="257">
        <v>0</v>
      </c>
      <c r="AJ96" s="257">
        <v>0</v>
      </c>
      <c r="AK96" s="257">
        <v>0</v>
      </c>
      <c r="AL96" s="258">
        <f t="shared" si="2"/>
        <v>1600.73</v>
      </c>
      <c r="AO96" s="98"/>
    </row>
    <row r="97" spans="1:41" ht="33" customHeight="1">
      <c r="A97" s="181">
        <v>225</v>
      </c>
      <c r="B97" s="182" t="str">
        <f>PROPER(VLOOKUP(A97,[1]bd_lista!$A:$D,2,FALSE))</f>
        <v>Serv. Nal. Para La Sostenibilidad En Saneamiento Básico</v>
      </c>
      <c r="C97" s="183" t="s">
        <v>1351</v>
      </c>
      <c r="D97" s="257">
        <v>0</v>
      </c>
      <c r="E97" s="257">
        <v>0</v>
      </c>
      <c r="F97" s="257">
        <v>533803.17000000004</v>
      </c>
      <c r="G97" s="257">
        <v>2871</v>
      </c>
      <c r="H97" s="257">
        <v>0</v>
      </c>
      <c r="I97" s="257">
        <v>150</v>
      </c>
      <c r="J97" s="257">
        <v>0</v>
      </c>
      <c r="K97" s="257">
        <v>0</v>
      </c>
      <c r="L97" s="257">
        <v>0</v>
      </c>
      <c r="M97" s="257">
        <v>0</v>
      </c>
      <c r="N97" s="257">
        <v>0</v>
      </c>
      <c r="O97" s="257">
        <v>0</v>
      </c>
      <c r="P97" s="257">
        <v>0</v>
      </c>
      <c r="Q97" s="257">
        <v>0</v>
      </c>
      <c r="R97" s="257">
        <v>0</v>
      </c>
      <c r="S97" s="257">
        <v>0</v>
      </c>
      <c r="T97" s="257">
        <v>0</v>
      </c>
      <c r="U97" s="257">
        <v>0</v>
      </c>
      <c r="V97" s="257">
        <v>0</v>
      </c>
      <c r="W97" s="257">
        <v>0</v>
      </c>
      <c r="X97" s="257">
        <v>0</v>
      </c>
      <c r="Y97" s="257">
        <v>0</v>
      </c>
      <c r="Z97" s="257">
        <v>0</v>
      </c>
      <c r="AA97" s="257">
        <v>0</v>
      </c>
      <c r="AB97" s="257">
        <v>3875900</v>
      </c>
      <c r="AC97" s="257">
        <v>0</v>
      </c>
      <c r="AD97" s="257">
        <v>0</v>
      </c>
      <c r="AE97" s="257">
        <v>0</v>
      </c>
      <c r="AF97" s="257">
        <v>0</v>
      </c>
      <c r="AG97" s="257">
        <v>0</v>
      </c>
      <c r="AH97" s="257">
        <v>0</v>
      </c>
      <c r="AI97" s="257">
        <v>0</v>
      </c>
      <c r="AJ97" s="257">
        <v>0</v>
      </c>
      <c r="AK97" s="257">
        <v>0</v>
      </c>
      <c r="AL97" s="258">
        <f t="shared" si="2"/>
        <v>4412724.17</v>
      </c>
      <c r="AO97" s="98"/>
    </row>
    <row r="98" spans="1:41" ht="33" customHeight="1">
      <c r="A98" s="181">
        <v>226</v>
      </c>
      <c r="B98" s="182" t="str">
        <f>PROPER(VLOOKUP(A98,[1]bd_lista!$A:$D,2,FALSE))</f>
        <v>Servicio Estatal De Autonomías</v>
      </c>
      <c r="C98" s="183" t="s">
        <v>1351</v>
      </c>
      <c r="D98" s="257">
        <v>0</v>
      </c>
      <c r="E98" s="257">
        <v>0</v>
      </c>
      <c r="F98" s="257">
        <v>0</v>
      </c>
      <c r="G98" s="257">
        <v>850</v>
      </c>
      <c r="H98" s="257">
        <v>0</v>
      </c>
      <c r="I98" s="257">
        <v>0</v>
      </c>
      <c r="J98" s="257">
        <v>0</v>
      </c>
      <c r="K98" s="257">
        <v>0</v>
      </c>
      <c r="L98" s="257">
        <v>0</v>
      </c>
      <c r="M98" s="257">
        <v>0</v>
      </c>
      <c r="N98" s="257">
        <v>0</v>
      </c>
      <c r="O98" s="257">
        <v>0</v>
      </c>
      <c r="P98" s="257">
        <v>0</v>
      </c>
      <c r="Q98" s="257">
        <v>0</v>
      </c>
      <c r="R98" s="257">
        <v>0</v>
      </c>
      <c r="S98" s="257">
        <v>0</v>
      </c>
      <c r="T98" s="257">
        <v>0</v>
      </c>
      <c r="U98" s="257">
        <v>0</v>
      </c>
      <c r="V98" s="257">
        <v>0</v>
      </c>
      <c r="W98" s="257">
        <v>0</v>
      </c>
      <c r="X98" s="257">
        <v>0</v>
      </c>
      <c r="Y98" s="257">
        <v>0</v>
      </c>
      <c r="Z98" s="257">
        <v>0</v>
      </c>
      <c r="AA98" s="257">
        <v>0</v>
      </c>
      <c r="AB98" s="257">
        <v>0</v>
      </c>
      <c r="AC98" s="257">
        <v>0</v>
      </c>
      <c r="AD98" s="257">
        <v>0</v>
      </c>
      <c r="AE98" s="257">
        <v>0</v>
      </c>
      <c r="AF98" s="257">
        <v>0</v>
      </c>
      <c r="AG98" s="257">
        <v>0</v>
      </c>
      <c r="AH98" s="257">
        <v>0</v>
      </c>
      <c r="AI98" s="257">
        <v>0</v>
      </c>
      <c r="AJ98" s="257">
        <v>0</v>
      </c>
      <c r="AK98" s="257">
        <v>0</v>
      </c>
      <c r="AL98" s="258">
        <f t="shared" si="2"/>
        <v>850</v>
      </c>
      <c r="AO98" s="98"/>
    </row>
    <row r="99" spans="1:41" ht="33" customHeight="1">
      <c r="A99" s="181">
        <v>227</v>
      </c>
      <c r="B99" s="182" t="str">
        <f>PROPER(VLOOKUP(A99,[1]bd_lista!$A:$D,2,FALSE))</f>
        <v>Zona Franca Comercial E Industrial De Cobija</v>
      </c>
      <c r="C99" s="183" t="s">
        <v>1351</v>
      </c>
      <c r="D99" s="257">
        <v>0</v>
      </c>
      <c r="E99" s="257">
        <v>0</v>
      </c>
      <c r="F99" s="257">
        <v>0</v>
      </c>
      <c r="G99" s="257">
        <v>0</v>
      </c>
      <c r="H99" s="257">
        <v>0</v>
      </c>
      <c r="I99" s="257">
        <v>0</v>
      </c>
      <c r="J99" s="257">
        <v>0</v>
      </c>
      <c r="K99" s="257">
        <v>0</v>
      </c>
      <c r="L99" s="257">
        <v>0</v>
      </c>
      <c r="M99" s="257">
        <v>0</v>
      </c>
      <c r="N99" s="257">
        <v>0</v>
      </c>
      <c r="O99" s="257">
        <v>0</v>
      </c>
      <c r="P99" s="257">
        <v>0</v>
      </c>
      <c r="Q99" s="257">
        <v>0</v>
      </c>
      <c r="R99" s="257">
        <v>0</v>
      </c>
      <c r="S99" s="257">
        <v>0</v>
      </c>
      <c r="T99" s="257">
        <v>0</v>
      </c>
      <c r="U99" s="257">
        <v>0</v>
      </c>
      <c r="V99" s="257">
        <v>0</v>
      </c>
      <c r="W99" s="257">
        <v>0</v>
      </c>
      <c r="X99" s="257">
        <v>0</v>
      </c>
      <c r="Y99" s="257">
        <v>0</v>
      </c>
      <c r="Z99" s="257">
        <v>0</v>
      </c>
      <c r="AA99" s="257">
        <v>0</v>
      </c>
      <c r="AB99" s="257">
        <v>0</v>
      </c>
      <c r="AC99" s="257">
        <v>0</v>
      </c>
      <c r="AD99" s="257">
        <v>0</v>
      </c>
      <c r="AE99" s="257">
        <v>0</v>
      </c>
      <c r="AF99" s="257">
        <v>0</v>
      </c>
      <c r="AG99" s="257">
        <v>0</v>
      </c>
      <c r="AH99" s="257">
        <v>0</v>
      </c>
      <c r="AI99" s="257">
        <v>0</v>
      </c>
      <c r="AJ99" s="257">
        <v>0</v>
      </c>
      <c r="AK99" s="257">
        <v>0</v>
      </c>
      <c r="AL99" s="258">
        <f t="shared" si="2"/>
        <v>0</v>
      </c>
      <c r="AO99" s="98"/>
    </row>
    <row r="100" spans="1:41" ht="33" customHeight="1">
      <c r="A100" s="181">
        <v>234</v>
      </c>
      <c r="B100" s="182" t="str">
        <f>PROPER(VLOOKUP(A100,[1]bd_lista!$A:$D,2,FALSE))</f>
        <v>Servicio Geológico Minero</v>
      </c>
      <c r="C100" s="183" t="s">
        <v>1351</v>
      </c>
      <c r="D100" s="257">
        <v>0</v>
      </c>
      <c r="E100" s="257">
        <v>0</v>
      </c>
      <c r="F100" s="257">
        <v>1956505.27</v>
      </c>
      <c r="G100" s="257">
        <v>36000.559999999998</v>
      </c>
      <c r="H100" s="257">
        <v>0</v>
      </c>
      <c r="I100" s="257">
        <v>0</v>
      </c>
      <c r="J100" s="257">
        <v>0</v>
      </c>
      <c r="K100" s="257">
        <v>0</v>
      </c>
      <c r="L100" s="257">
        <v>0</v>
      </c>
      <c r="M100" s="257">
        <v>0</v>
      </c>
      <c r="N100" s="257">
        <v>0</v>
      </c>
      <c r="O100" s="257">
        <v>0</v>
      </c>
      <c r="P100" s="257">
        <v>0</v>
      </c>
      <c r="Q100" s="257">
        <v>0</v>
      </c>
      <c r="R100" s="257">
        <v>0</v>
      </c>
      <c r="S100" s="257">
        <v>0</v>
      </c>
      <c r="T100" s="257">
        <v>0</v>
      </c>
      <c r="U100" s="257">
        <v>0</v>
      </c>
      <c r="V100" s="257">
        <v>0</v>
      </c>
      <c r="W100" s="257">
        <v>0</v>
      </c>
      <c r="X100" s="257">
        <v>0</v>
      </c>
      <c r="Y100" s="257">
        <v>0</v>
      </c>
      <c r="Z100" s="257">
        <v>0</v>
      </c>
      <c r="AA100" s="257">
        <v>0</v>
      </c>
      <c r="AB100" s="257">
        <v>0</v>
      </c>
      <c r="AC100" s="257">
        <v>0</v>
      </c>
      <c r="AD100" s="257">
        <v>0</v>
      </c>
      <c r="AE100" s="257">
        <v>0</v>
      </c>
      <c r="AF100" s="257">
        <v>0</v>
      </c>
      <c r="AG100" s="257">
        <v>0</v>
      </c>
      <c r="AH100" s="257">
        <v>0</v>
      </c>
      <c r="AI100" s="257">
        <v>0</v>
      </c>
      <c r="AJ100" s="257">
        <v>0</v>
      </c>
      <c r="AK100" s="257">
        <v>0</v>
      </c>
      <c r="AL100" s="258">
        <f>SUM(D100:AK100)</f>
        <v>1992505.83</v>
      </c>
      <c r="AO100" s="98"/>
    </row>
    <row r="101" spans="1:41" ht="33" customHeight="1">
      <c r="A101" s="181">
        <v>242</v>
      </c>
      <c r="B101" s="182" t="str">
        <f>PROPER(VLOOKUP(A101,[1]bd_lista!$A:$D,2,FALSE))</f>
        <v>Comando De Ingeniería Del Ejército</v>
      </c>
      <c r="C101" s="183" t="s">
        <v>1351</v>
      </c>
      <c r="D101" s="257">
        <v>0</v>
      </c>
      <c r="E101" s="257">
        <v>0</v>
      </c>
      <c r="F101" s="257">
        <v>0</v>
      </c>
      <c r="G101" s="257">
        <v>0</v>
      </c>
      <c r="H101" s="257">
        <v>0</v>
      </c>
      <c r="I101" s="257">
        <v>0</v>
      </c>
      <c r="J101" s="257">
        <v>0</v>
      </c>
      <c r="K101" s="257">
        <v>0</v>
      </c>
      <c r="L101" s="257">
        <v>0</v>
      </c>
      <c r="M101" s="257">
        <v>0</v>
      </c>
      <c r="N101" s="257">
        <v>0</v>
      </c>
      <c r="O101" s="257">
        <v>0</v>
      </c>
      <c r="P101" s="257">
        <v>0</v>
      </c>
      <c r="Q101" s="257">
        <v>0</v>
      </c>
      <c r="R101" s="257">
        <v>0</v>
      </c>
      <c r="S101" s="257">
        <v>0</v>
      </c>
      <c r="T101" s="257">
        <v>0</v>
      </c>
      <c r="U101" s="257">
        <v>0</v>
      </c>
      <c r="V101" s="257">
        <v>0</v>
      </c>
      <c r="W101" s="257">
        <v>0</v>
      </c>
      <c r="X101" s="257">
        <v>0</v>
      </c>
      <c r="Y101" s="257">
        <v>0</v>
      </c>
      <c r="Z101" s="257">
        <v>0</v>
      </c>
      <c r="AA101" s="257">
        <v>0</v>
      </c>
      <c r="AB101" s="257">
        <v>0</v>
      </c>
      <c r="AC101" s="257">
        <v>0</v>
      </c>
      <c r="AD101" s="257">
        <v>0</v>
      </c>
      <c r="AE101" s="257">
        <v>0</v>
      </c>
      <c r="AF101" s="257">
        <v>0</v>
      </c>
      <c r="AG101" s="257">
        <v>0</v>
      </c>
      <c r="AH101" s="257">
        <v>0</v>
      </c>
      <c r="AI101" s="257">
        <v>0</v>
      </c>
      <c r="AJ101" s="257">
        <v>0</v>
      </c>
      <c r="AK101" s="257">
        <v>0</v>
      </c>
      <c r="AL101" s="258">
        <f t="shared" si="2"/>
        <v>0</v>
      </c>
      <c r="AO101" s="98"/>
    </row>
    <row r="102" spans="1:41" ht="33" customHeight="1">
      <c r="A102" s="181">
        <v>243</v>
      </c>
      <c r="B102" s="182" t="str">
        <f>PROPER(VLOOKUP(A102,[1]bd_lista!$A:$D,2,FALSE))</f>
        <v>Servicio Nacional De Hidrografía Naval</v>
      </c>
      <c r="C102" s="183" t="s">
        <v>1351</v>
      </c>
      <c r="D102" s="257">
        <v>0</v>
      </c>
      <c r="E102" s="257">
        <v>0</v>
      </c>
      <c r="F102" s="257">
        <v>0</v>
      </c>
      <c r="G102" s="257">
        <v>0</v>
      </c>
      <c r="H102" s="257">
        <v>0</v>
      </c>
      <c r="I102" s="257">
        <v>0</v>
      </c>
      <c r="J102" s="257">
        <v>0</v>
      </c>
      <c r="K102" s="257">
        <v>0</v>
      </c>
      <c r="L102" s="257">
        <v>0</v>
      </c>
      <c r="M102" s="257">
        <v>0</v>
      </c>
      <c r="N102" s="257">
        <v>0</v>
      </c>
      <c r="O102" s="257">
        <v>0</v>
      </c>
      <c r="P102" s="257">
        <v>0</v>
      </c>
      <c r="Q102" s="257">
        <v>0</v>
      </c>
      <c r="R102" s="257">
        <v>0</v>
      </c>
      <c r="S102" s="257">
        <v>0</v>
      </c>
      <c r="T102" s="257">
        <v>0</v>
      </c>
      <c r="U102" s="257">
        <v>0</v>
      </c>
      <c r="V102" s="257">
        <v>0</v>
      </c>
      <c r="W102" s="257">
        <v>0</v>
      </c>
      <c r="X102" s="257">
        <v>0</v>
      </c>
      <c r="Y102" s="257">
        <v>0</v>
      </c>
      <c r="Z102" s="257">
        <v>0</v>
      </c>
      <c r="AA102" s="257">
        <v>0</v>
      </c>
      <c r="AB102" s="257">
        <v>0</v>
      </c>
      <c r="AC102" s="257">
        <v>0</v>
      </c>
      <c r="AD102" s="257">
        <v>0</v>
      </c>
      <c r="AE102" s="257">
        <v>0</v>
      </c>
      <c r="AF102" s="257">
        <v>0</v>
      </c>
      <c r="AG102" s="257">
        <v>0</v>
      </c>
      <c r="AH102" s="257">
        <v>0</v>
      </c>
      <c r="AI102" s="257">
        <v>0</v>
      </c>
      <c r="AJ102" s="257">
        <v>0</v>
      </c>
      <c r="AK102" s="257">
        <v>0</v>
      </c>
      <c r="AL102" s="258">
        <f t="shared" si="2"/>
        <v>0</v>
      </c>
      <c r="AO102" s="98"/>
    </row>
    <row r="103" spans="1:41" ht="33" customHeight="1">
      <c r="A103" s="181">
        <v>244</v>
      </c>
      <c r="B103" s="182" t="str">
        <f>PROPER(VLOOKUP(A103,[1]bd_lista!$A:$D,2,FALSE))</f>
        <v>Servicio Nacional De Aerofotogrametría</v>
      </c>
      <c r="C103" s="183" t="s">
        <v>1351</v>
      </c>
      <c r="D103" s="257">
        <v>0</v>
      </c>
      <c r="E103" s="257">
        <v>0</v>
      </c>
      <c r="F103" s="257">
        <v>0</v>
      </c>
      <c r="G103" s="257">
        <v>0</v>
      </c>
      <c r="H103" s="257">
        <v>0</v>
      </c>
      <c r="I103" s="257">
        <v>0</v>
      </c>
      <c r="J103" s="257">
        <v>0</v>
      </c>
      <c r="K103" s="257">
        <v>0</v>
      </c>
      <c r="L103" s="257">
        <v>278.92</v>
      </c>
      <c r="M103" s="257">
        <v>0</v>
      </c>
      <c r="N103" s="257">
        <v>0</v>
      </c>
      <c r="O103" s="257">
        <v>0</v>
      </c>
      <c r="P103" s="257">
        <v>0</v>
      </c>
      <c r="Q103" s="257">
        <v>0</v>
      </c>
      <c r="R103" s="257">
        <v>0</v>
      </c>
      <c r="S103" s="257">
        <v>0</v>
      </c>
      <c r="T103" s="257">
        <v>0</v>
      </c>
      <c r="U103" s="257">
        <v>0</v>
      </c>
      <c r="V103" s="257">
        <v>0</v>
      </c>
      <c r="W103" s="257">
        <v>0</v>
      </c>
      <c r="X103" s="257">
        <v>0</v>
      </c>
      <c r="Y103" s="257">
        <v>0</v>
      </c>
      <c r="Z103" s="257">
        <v>0</v>
      </c>
      <c r="AA103" s="257">
        <v>0</v>
      </c>
      <c r="AB103" s="257">
        <v>0</v>
      </c>
      <c r="AC103" s="257">
        <v>0</v>
      </c>
      <c r="AD103" s="257">
        <v>0</v>
      </c>
      <c r="AE103" s="257">
        <v>0</v>
      </c>
      <c r="AF103" s="257">
        <v>0</v>
      </c>
      <c r="AG103" s="257">
        <v>0</v>
      </c>
      <c r="AH103" s="257">
        <v>0</v>
      </c>
      <c r="AI103" s="257">
        <v>0</v>
      </c>
      <c r="AJ103" s="257">
        <v>0</v>
      </c>
      <c r="AK103" s="257">
        <v>0</v>
      </c>
      <c r="AL103" s="258">
        <f t="shared" si="2"/>
        <v>278.92</v>
      </c>
      <c r="AO103" s="98"/>
    </row>
    <row r="104" spans="1:41" ht="33" customHeight="1">
      <c r="A104" s="181">
        <v>245</v>
      </c>
      <c r="B104" s="182" t="str">
        <f>PROPER(VLOOKUP(A104,[1]bd_lista!$A:$D,2,FALSE))</f>
        <v>Servicio Geodésico De Mapas</v>
      </c>
      <c r="C104" s="183" t="s">
        <v>1351</v>
      </c>
      <c r="D104" s="257">
        <v>0</v>
      </c>
      <c r="E104" s="257">
        <v>0</v>
      </c>
      <c r="F104" s="257">
        <v>0</v>
      </c>
      <c r="G104" s="257">
        <v>0</v>
      </c>
      <c r="H104" s="257">
        <v>0</v>
      </c>
      <c r="I104" s="257">
        <v>0</v>
      </c>
      <c r="J104" s="257">
        <v>0</v>
      </c>
      <c r="K104" s="257">
        <v>0</v>
      </c>
      <c r="L104" s="257">
        <v>0</v>
      </c>
      <c r="M104" s="257">
        <v>0</v>
      </c>
      <c r="N104" s="257">
        <v>0</v>
      </c>
      <c r="O104" s="257">
        <v>0</v>
      </c>
      <c r="P104" s="257">
        <v>0</v>
      </c>
      <c r="Q104" s="257">
        <v>0</v>
      </c>
      <c r="R104" s="257">
        <v>0</v>
      </c>
      <c r="S104" s="257">
        <v>0</v>
      </c>
      <c r="T104" s="257">
        <v>0</v>
      </c>
      <c r="U104" s="257">
        <v>0</v>
      </c>
      <c r="V104" s="257">
        <v>0</v>
      </c>
      <c r="W104" s="257">
        <v>0</v>
      </c>
      <c r="X104" s="257">
        <v>0</v>
      </c>
      <c r="Y104" s="257">
        <v>0</v>
      </c>
      <c r="Z104" s="257">
        <v>0</v>
      </c>
      <c r="AA104" s="257">
        <v>0</v>
      </c>
      <c r="AB104" s="257">
        <v>0</v>
      </c>
      <c r="AC104" s="257">
        <v>0</v>
      </c>
      <c r="AD104" s="257">
        <v>0</v>
      </c>
      <c r="AE104" s="257">
        <v>0</v>
      </c>
      <c r="AF104" s="257">
        <v>0</v>
      </c>
      <c r="AG104" s="257">
        <v>0</v>
      </c>
      <c r="AH104" s="257">
        <v>0</v>
      </c>
      <c r="AI104" s="257">
        <v>0</v>
      </c>
      <c r="AJ104" s="257">
        <v>0</v>
      </c>
      <c r="AK104" s="257">
        <v>0</v>
      </c>
      <c r="AL104" s="258">
        <f t="shared" si="2"/>
        <v>0</v>
      </c>
      <c r="AO104" s="98"/>
    </row>
    <row r="105" spans="1:41" ht="33" customHeight="1">
      <c r="A105" s="181">
        <v>247</v>
      </c>
      <c r="B105" s="182" t="str">
        <f>PROPER(VLOOKUP(A105,[1]bd_lista!$A:$D,2,FALSE))</f>
        <v>Corporación Gestora Del Proyecto Abapo - Izozog</v>
      </c>
      <c r="C105" s="183" t="s">
        <v>1351</v>
      </c>
      <c r="D105" s="257">
        <v>0</v>
      </c>
      <c r="E105" s="257">
        <v>0</v>
      </c>
      <c r="F105" s="257">
        <v>0</v>
      </c>
      <c r="G105" s="257">
        <v>0</v>
      </c>
      <c r="H105" s="257">
        <v>0</v>
      </c>
      <c r="I105" s="257">
        <v>0</v>
      </c>
      <c r="J105" s="257">
        <v>0</v>
      </c>
      <c r="K105" s="257">
        <v>0</v>
      </c>
      <c r="L105" s="257">
        <v>0</v>
      </c>
      <c r="M105" s="257">
        <v>0</v>
      </c>
      <c r="N105" s="257">
        <v>0</v>
      </c>
      <c r="O105" s="257">
        <v>0</v>
      </c>
      <c r="P105" s="257">
        <v>0</v>
      </c>
      <c r="Q105" s="257">
        <v>0</v>
      </c>
      <c r="R105" s="257">
        <v>0</v>
      </c>
      <c r="S105" s="257">
        <v>0</v>
      </c>
      <c r="T105" s="257">
        <v>0</v>
      </c>
      <c r="U105" s="257">
        <v>0</v>
      </c>
      <c r="V105" s="257">
        <v>0</v>
      </c>
      <c r="W105" s="257">
        <v>0</v>
      </c>
      <c r="X105" s="257">
        <v>0</v>
      </c>
      <c r="Y105" s="257">
        <v>0</v>
      </c>
      <c r="Z105" s="257">
        <v>0</v>
      </c>
      <c r="AA105" s="257">
        <v>0</v>
      </c>
      <c r="AB105" s="257">
        <v>0</v>
      </c>
      <c r="AC105" s="257">
        <v>0</v>
      </c>
      <c r="AD105" s="257">
        <v>0</v>
      </c>
      <c r="AE105" s="257">
        <v>0</v>
      </c>
      <c r="AF105" s="257">
        <v>0</v>
      </c>
      <c r="AG105" s="257">
        <v>0</v>
      </c>
      <c r="AH105" s="257">
        <v>0</v>
      </c>
      <c r="AI105" s="257">
        <v>0</v>
      </c>
      <c r="AJ105" s="257">
        <v>0</v>
      </c>
      <c r="AK105" s="257">
        <v>0</v>
      </c>
      <c r="AL105" s="258">
        <f t="shared" si="2"/>
        <v>0</v>
      </c>
      <c r="AO105" s="98"/>
    </row>
    <row r="106" spans="1:41" ht="33" customHeight="1">
      <c r="A106" s="181">
        <v>248</v>
      </c>
      <c r="B106" s="182" t="str">
        <f>PROPER(VLOOKUP(A106,[1]bd_lista!$A:$D,2,FALSE))</f>
        <v>Centro De Investigación Y Desarrollo Acuícola Boliviano</v>
      </c>
      <c r="C106" s="183" t="s">
        <v>1351</v>
      </c>
      <c r="D106" s="257">
        <v>0</v>
      </c>
      <c r="E106" s="257">
        <v>0</v>
      </c>
      <c r="F106" s="257">
        <v>0</v>
      </c>
      <c r="G106" s="257">
        <v>0</v>
      </c>
      <c r="H106" s="257">
        <v>0</v>
      </c>
      <c r="I106" s="257">
        <v>0</v>
      </c>
      <c r="J106" s="257">
        <v>0</v>
      </c>
      <c r="K106" s="257">
        <v>0</v>
      </c>
      <c r="L106" s="257">
        <v>0</v>
      </c>
      <c r="M106" s="257">
        <v>0</v>
      </c>
      <c r="N106" s="257">
        <v>0</v>
      </c>
      <c r="O106" s="257">
        <v>0</v>
      </c>
      <c r="P106" s="257">
        <v>0</v>
      </c>
      <c r="Q106" s="257">
        <v>0</v>
      </c>
      <c r="R106" s="257">
        <v>0</v>
      </c>
      <c r="S106" s="257">
        <v>0</v>
      </c>
      <c r="T106" s="257">
        <v>0</v>
      </c>
      <c r="U106" s="257">
        <v>0</v>
      </c>
      <c r="V106" s="257">
        <v>0</v>
      </c>
      <c r="W106" s="257">
        <v>0</v>
      </c>
      <c r="X106" s="257">
        <v>0</v>
      </c>
      <c r="Y106" s="257">
        <v>0</v>
      </c>
      <c r="Z106" s="257">
        <v>0</v>
      </c>
      <c r="AA106" s="257">
        <v>0</v>
      </c>
      <c r="AB106" s="257">
        <v>0</v>
      </c>
      <c r="AC106" s="257">
        <v>0</v>
      </c>
      <c r="AD106" s="257">
        <v>0</v>
      </c>
      <c r="AE106" s="257">
        <v>0</v>
      </c>
      <c r="AF106" s="257">
        <v>0</v>
      </c>
      <c r="AG106" s="257">
        <v>0</v>
      </c>
      <c r="AH106" s="257">
        <v>0</v>
      </c>
      <c r="AI106" s="257">
        <v>0</v>
      </c>
      <c r="AJ106" s="257">
        <v>0</v>
      </c>
      <c r="AK106" s="257">
        <v>0</v>
      </c>
      <c r="AL106" s="258">
        <f t="shared" si="2"/>
        <v>0</v>
      </c>
      <c r="AO106" s="98"/>
    </row>
    <row r="107" spans="1:41" ht="33" customHeight="1">
      <c r="A107" s="181">
        <v>249</v>
      </c>
      <c r="B107" s="182" t="str">
        <f>PROPER(VLOOKUP(A107,[1]bd_lista!$A:$D,2,FALSE))</f>
        <v>Central De Abastecimiento Y Suministros De Salud</v>
      </c>
      <c r="C107" s="183" t="s">
        <v>1351</v>
      </c>
      <c r="D107" s="257">
        <v>216500</v>
      </c>
      <c r="E107" s="257">
        <v>0</v>
      </c>
      <c r="F107" s="257">
        <v>0</v>
      </c>
      <c r="G107" s="257">
        <v>2052.6999999999998</v>
      </c>
      <c r="H107" s="257">
        <v>0</v>
      </c>
      <c r="I107" s="257">
        <v>2740.92</v>
      </c>
      <c r="J107" s="257">
        <v>0</v>
      </c>
      <c r="K107" s="257">
        <v>0</v>
      </c>
      <c r="L107" s="257">
        <v>0</v>
      </c>
      <c r="M107" s="257">
        <v>0</v>
      </c>
      <c r="N107" s="257">
        <v>0</v>
      </c>
      <c r="O107" s="257">
        <v>0</v>
      </c>
      <c r="P107" s="257">
        <v>0</v>
      </c>
      <c r="Q107" s="257">
        <v>2182</v>
      </c>
      <c r="R107" s="257">
        <v>0</v>
      </c>
      <c r="S107" s="257">
        <v>0</v>
      </c>
      <c r="T107" s="257">
        <v>0</v>
      </c>
      <c r="U107" s="257">
        <v>0</v>
      </c>
      <c r="V107" s="257">
        <v>0</v>
      </c>
      <c r="W107" s="257">
        <v>0</v>
      </c>
      <c r="X107" s="257">
        <v>0</v>
      </c>
      <c r="Y107" s="257">
        <v>0</v>
      </c>
      <c r="Z107" s="257">
        <v>0</v>
      </c>
      <c r="AA107" s="257">
        <v>0</v>
      </c>
      <c r="AB107" s="257">
        <v>0</v>
      </c>
      <c r="AC107" s="257">
        <v>0</v>
      </c>
      <c r="AD107" s="257">
        <v>0</v>
      </c>
      <c r="AE107" s="257">
        <v>0</v>
      </c>
      <c r="AF107" s="257">
        <v>0</v>
      </c>
      <c r="AG107" s="257">
        <v>0</v>
      </c>
      <c r="AH107" s="257">
        <v>0</v>
      </c>
      <c r="AI107" s="257">
        <v>0</v>
      </c>
      <c r="AJ107" s="257">
        <v>0</v>
      </c>
      <c r="AK107" s="257">
        <v>0</v>
      </c>
      <c r="AL107" s="258">
        <f>SUM(D107:AK107)</f>
        <v>223475.62000000002</v>
      </c>
      <c r="AO107" s="98"/>
    </row>
    <row r="108" spans="1:41" ht="33" customHeight="1">
      <c r="A108" s="181">
        <v>250</v>
      </c>
      <c r="B108" s="182" t="str">
        <f>PROPER(VLOOKUP(A108,[1]bd_lista!$A:$D,2,FALSE))</f>
        <v>Fondo De Des. Para Los Pueblos Indígenas, Orig. Y Com. Camp.</v>
      </c>
      <c r="C108" s="183" t="s">
        <v>1351</v>
      </c>
      <c r="D108" s="257">
        <v>0</v>
      </c>
      <c r="E108" s="257">
        <v>0</v>
      </c>
      <c r="F108" s="257">
        <v>0</v>
      </c>
      <c r="G108" s="257">
        <v>0</v>
      </c>
      <c r="H108" s="257">
        <v>0</v>
      </c>
      <c r="I108" s="257">
        <v>0</v>
      </c>
      <c r="J108" s="257">
        <v>0</v>
      </c>
      <c r="K108" s="257">
        <v>0</v>
      </c>
      <c r="L108" s="257">
        <v>0</v>
      </c>
      <c r="M108" s="257">
        <v>0</v>
      </c>
      <c r="N108" s="257">
        <v>0</v>
      </c>
      <c r="O108" s="257">
        <v>0</v>
      </c>
      <c r="P108" s="257">
        <v>0</v>
      </c>
      <c r="Q108" s="257">
        <v>0</v>
      </c>
      <c r="R108" s="257">
        <v>0</v>
      </c>
      <c r="S108" s="257">
        <v>0</v>
      </c>
      <c r="T108" s="257">
        <v>0</v>
      </c>
      <c r="U108" s="257">
        <v>0</v>
      </c>
      <c r="V108" s="257">
        <v>0</v>
      </c>
      <c r="W108" s="257">
        <v>0</v>
      </c>
      <c r="X108" s="257">
        <v>0</v>
      </c>
      <c r="Y108" s="257">
        <v>0</v>
      </c>
      <c r="Z108" s="257">
        <v>0</v>
      </c>
      <c r="AA108" s="257">
        <v>0</v>
      </c>
      <c r="AB108" s="257">
        <v>0</v>
      </c>
      <c r="AC108" s="257">
        <v>0</v>
      </c>
      <c r="AD108" s="257">
        <v>0</v>
      </c>
      <c r="AE108" s="257">
        <v>0</v>
      </c>
      <c r="AF108" s="257">
        <v>0</v>
      </c>
      <c r="AG108" s="257">
        <v>0</v>
      </c>
      <c r="AH108" s="257">
        <v>0</v>
      </c>
      <c r="AI108" s="257">
        <v>0</v>
      </c>
      <c r="AJ108" s="257">
        <v>0</v>
      </c>
      <c r="AK108" s="257">
        <v>0</v>
      </c>
      <c r="AL108" s="258">
        <f t="shared" si="2"/>
        <v>0</v>
      </c>
      <c r="AO108" s="98"/>
    </row>
    <row r="109" spans="1:41" ht="33" customHeight="1">
      <c r="A109" s="181">
        <v>251</v>
      </c>
      <c r="B109" s="182" t="str">
        <f>PROPER(VLOOKUP(A109,[1]bd_lista!$A:$D,2,FALSE))</f>
        <v>Instituto Nacional De Salud Ocupacional</v>
      </c>
      <c r="C109" s="183" t="s">
        <v>1351</v>
      </c>
      <c r="D109" s="257">
        <v>0</v>
      </c>
      <c r="E109" s="257">
        <v>0</v>
      </c>
      <c r="F109" s="257">
        <v>0</v>
      </c>
      <c r="G109" s="257">
        <v>0</v>
      </c>
      <c r="H109" s="257">
        <v>0</v>
      </c>
      <c r="I109" s="257">
        <v>0</v>
      </c>
      <c r="J109" s="257">
        <v>0</v>
      </c>
      <c r="K109" s="257">
        <v>0</v>
      </c>
      <c r="L109" s="257">
        <v>0</v>
      </c>
      <c r="M109" s="257">
        <v>0</v>
      </c>
      <c r="N109" s="257">
        <v>0</v>
      </c>
      <c r="O109" s="257">
        <v>0</v>
      </c>
      <c r="P109" s="257">
        <v>0</v>
      </c>
      <c r="Q109" s="257">
        <v>0</v>
      </c>
      <c r="R109" s="257">
        <v>0</v>
      </c>
      <c r="S109" s="257">
        <v>0</v>
      </c>
      <c r="T109" s="257">
        <v>0</v>
      </c>
      <c r="U109" s="257">
        <v>0</v>
      </c>
      <c r="V109" s="257">
        <v>0</v>
      </c>
      <c r="W109" s="257">
        <v>0</v>
      </c>
      <c r="X109" s="257">
        <v>0</v>
      </c>
      <c r="Y109" s="257">
        <v>0</v>
      </c>
      <c r="Z109" s="257">
        <v>0</v>
      </c>
      <c r="AA109" s="257">
        <v>0</v>
      </c>
      <c r="AB109" s="257">
        <v>0</v>
      </c>
      <c r="AC109" s="257">
        <v>0</v>
      </c>
      <c r="AD109" s="257">
        <v>0</v>
      </c>
      <c r="AE109" s="257">
        <v>0</v>
      </c>
      <c r="AF109" s="257">
        <v>0</v>
      </c>
      <c r="AG109" s="257">
        <v>0</v>
      </c>
      <c r="AH109" s="257">
        <v>0</v>
      </c>
      <c r="AI109" s="257">
        <v>0</v>
      </c>
      <c r="AJ109" s="257">
        <v>0</v>
      </c>
      <c r="AK109" s="257">
        <v>0</v>
      </c>
      <c r="AL109" s="258">
        <f t="shared" si="2"/>
        <v>0</v>
      </c>
      <c r="AO109" s="98"/>
    </row>
    <row r="110" spans="1:41" ht="33" customHeight="1">
      <c r="A110" s="181">
        <v>253</v>
      </c>
      <c r="B110" s="182" t="str">
        <f>PROPER(VLOOKUP(A110,[1]bd_lista!$A:$D,2,FALSE))</f>
        <v>Entidad Ejecutora De Medio Ambiente Y Agua</v>
      </c>
      <c r="C110" s="183" t="s">
        <v>1351</v>
      </c>
      <c r="D110" s="257">
        <v>0</v>
      </c>
      <c r="E110" s="257">
        <v>0</v>
      </c>
      <c r="F110" s="257">
        <v>739055.51</v>
      </c>
      <c r="G110" s="257">
        <v>10181040.66</v>
      </c>
      <c r="H110" s="257">
        <v>0</v>
      </c>
      <c r="I110" s="257">
        <v>0</v>
      </c>
      <c r="J110" s="257">
        <v>0</v>
      </c>
      <c r="K110" s="257">
        <v>0</v>
      </c>
      <c r="L110" s="257">
        <v>0</v>
      </c>
      <c r="M110" s="257">
        <v>0</v>
      </c>
      <c r="N110" s="257">
        <v>0</v>
      </c>
      <c r="O110" s="257">
        <v>0</v>
      </c>
      <c r="P110" s="257">
        <v>0</v>
      </c>
      <c r="Q110" s="257">
        <v>0</v>
      </c>
      <c r="R110" s="257">
        <v>0</v>
      </c>
      <c r="S110" s="257">
        <v>0</v>
      </c>
      <c r="T110" s="257">
        <v>0</v>
      </c>
      <c r="U110" s="257">
        <v>0</v>
      </c>
      <c r="V110" s="257">
        <v>0</v>
      </c>
      <c r="W110" s="257">
        <v>0</v>
      </c>
      <c r="X110" s="257">
        <v>0</v>
      </c>
      <c r="Y110" s="257">
        <v>0</v>
      </c>
      <c r="Z110" s="257">
        <v>0</v>
      </c>
      <c r="AA110" s="257">
        <v>0</v>
      </c>
      <c r="AB110" s="257">
        <v>0</v>
      </c>
      <c r="AC110" s="257">
        <v>0</v>
      </c>
      <c r="AD110" s="257">
        <v>0</v>
      </c>
      <c r="AE110" s="257">
        <v>0</v>
      </c>
      <c r="AF110" s="257">
        <v>0</v>
      </c>
      <c r="AG110" s="257">
        <v>0</v>
      </c>
      <c r="AH110" s="257">
        <v>0</v>
      </c>
      <c r="AI110" s="257">
        <v>0</v>
      </c>
      <c r="AJ110" s="257">
        <v>0</v>
      </c>
      <c r="AK110" s="257">
        <v>0</v>
      </c>
      <c r="AL110" s="258">
        <f t="shared" si="2"/>
        <v>10920096.17</v>
      </c>
      <c r="AO110" s="98"/>
    </row>
    <row r="111" spans="1:41" ht="33" customHeight="1">
      <c r="A111" s="181">
        <v>254</v>
      </c>
      <c r="B111" s="182" t="str">
        <f>PROPER(VLOOKUP(A111,[1]bd_lista!$A:$D,2,FALSE))</f>
        <v>Instituto Del Seguro Agrario</v>
      </c>
      <c r="C111" s="183" t="s">
        <v>1351</v>
      </c>
      <c r="D111" s="257">
        <v>0</v>
      </c>
      <c r="E111" s="257">
        <v>0</v>
      </c>
      <c r="F111" s="257">
        <v>0</v>
      </c>
      <c r="G111" s="257">
        <v>1532011.92</v>
      </c>
      <c r="H111" s="257">
        <v>0</v>
      </c>
      <c r="I111" s="257">
        <v>0</v>
      </c>
      <c r="J111" s="257">
        <v>0</v>
      </c>
      <c r="K111" s="257">
        <v>0</v>
      </c>
      <c r="L111" s="257">
        <v>0</v>
      </c>
      <c r="M111" s="257">
        <v>0</v>
      </c>
      <c r="N111" s="257">
        <v>0</v>
      </c>
      <c r="O111" s="257">
        <v>0</v>
      </c>
      <c r="P111" s="257">
        <v>0</v>
      </c>
      <c r="Q111" s="257">
        <v>0</v>
      </c>
      <c r="R111" s="257">
        <v>0</v>
      </c>
      <c r="S111" s="257">
        <v>0</v>
      </c>
      <c r="T111" s="257">
        <v>0</v>
      </c>
      <c r="U111" s="257">
        <v>0</v>
      </c>
      <c r="V111" s="257">
        <v>0</v>
      </c>
      <c r="W111" s="257">
        <v>0</v>
      </c>
      <c r="X111" s="257">
        <v>0</v>
      </c>
      <c r="Y111" s="257">
        <v>0</v>
      </c>
      <c r="Z111" s="257">
        <v>0</v>
      </c>
      <c r="AA111" s="257">
        <v>0</v>
      </c>
      <c r="AB111" s="257">
        <v>0</v>
      </c>
      <c r="AC111" s="257">
        <v>0</v>
      </c>
      <c r="AD111" s="257">
        <v>0</v>
      </c>
      <c r="AE111" s="257">
        <v>0</v>
      </c>
      <c r="AF111" s="257">
        <v>0</v>
      </c>
      <c r="AG111" s="257">
        <v>0</v>
      </c>
      <c r="AH111" s="257">
        <v>0</v>
      </c>
      <c r="AI111" s="257">
        <v>0</v>
      </c>
      <c r="AJ111" s="257">
        <v>0</v>
      </c>
      <c r="AK111" s="257">
        <v>0</v>
      </c>
      <c r="AL111" s="258">
        <f t="shared" si="2"/>
        <v>1532011.92</v>
      </c>
      <c r="AO111" s="98"/>
    </row>
    <row r="112" spans="1:41" ht="33" customHeight="1">
      <c r="A112" s="181">
        <v>265</v>
      </c>
      <c r="B112" s="182" t="str">
        <f>PROPER(VLOOKUP(A112,[1]bd_lista!$A:$D,2,FALSE))</f>
        <v>Direc. Dptal. De Educación  Chuquisaca</v>
      </c>
      <c r="C112" s="183" t="s">
        <v>1351</v>
      </c>
      <c r="D112" s="257">
        <v>0</v>
      </c>
      <c r="E112" s="257">
        <v>0</v>
      </c>
      <c r="F112" s="257">
        <v>0</v>
      </c>
      <c r="G112" s="257">
        <v>398</v>
      </c>
      <c r="H112" s="257">
        <v>0</v>
      </c>
      <c r="I112" s="257">
        <v>0</v>
      </c>
      <c r="J112" s="257">
        <v>0</v>
      </c>
      <c r="K112" s="257">
        <v>0</v>
      </c>
      <c r="L112" s="257">
        <v>0</v>
      </c>
      <c r="M112" s="257">
        <v>0</v>
      </c>
      <c r="N112" s="257">
        <v>0</v>
      </c>
      <c r="O112" s="257">
        <v>0</v>
      </c>
      <c r="P112" s="257">
        <v>0</v>
      </c>
      <c r="Q112" s="257">
        <v>0</v>
      </c>
      <c r="R112" s="257">
        <v>0</v>
      </c>
      <c r="S112" s="257">
        <v>0</v>
      </c>
      <c r="T112" s="257">
        <v>0</v>
      </c>
      <c r="U112" s="257">
        <v>0</v>
      </c>
      <c r="V112" s="257">
        <v>0</v>
      </c>
      <c r="W112" s="257">
        <v>0</v>
      </c>
      <c r="X112" s="257">
        <v>0</v>
      </c>
      <c r="Y112" s="257">
        <v>0</v>
      </c>
      <c r="Z112" s="257">
        <v>0</v>
      </c>
      <c r="AA112" s="257">
        <v>0</v>
      </c>
      <c r="AB112" s="257">
        <v>0</v>
      </c>
      <c r="AC112" s="257">
        <v>0</v>
      </c>
      <c r="AD112" s="257">
        <v>0</v>
      </c>
      <c r="AE112" s="257">
        <v>0</v>
      </c>
      <c r="AF112" s="257">
        <v>0</v>
      </c>
      <c r="AG112" s="257">
        <v>0</v>
      </c>
      <c r="AH112" s="257">
        <v>0</v>
      </c>
      <c r="AI112" s="257">
        <v>0</v>
      </c>
      <c r="AJ112" s="257">
        <v>0</v>
      </c>
      <c r="AK112" s="257">
        <v>0</v>
      </c>
      <c r="AL112" s="258">
        <f t="shared" si="2"/>
        <v>398</v>
      </c>
      <c r="AO112" s="98"/>
    </row>
    <row r="113" spans="1:41" ht="33" customHeight="1">
      <c r="A113" s="181">
        <v>266</v>
      </c>
      <c r="B113" s="182" t="str">
        <f>PROPER(VLOOKUP(A113,[1]bd_lista!$A:$D,2,FALSE))</f>
        <v>Direc. Dptal. De Educación La Paz</v>
      </c>
      <c r="C113" s="183" t="s">
        <v>1351</v>
      </c>
      <c r="D113" s="257">
        <v>0</v>
      </c>
      <c r="E113" s="257">
        <v>0</v>
      </c>
      <c r="F113" s="257">
        <v>0</v>
      </c>
      <c r="G113" s="257">
        <v>4246.05</v>
      </c>
      <c r="H113" s="257">
        <v>0</v>
      </c>
      <c r="I113" s="257">
        <v>0</v>
      </c>
      <c r="J113" s="257">
        <v>0</v>
      </c>
      <c r="K113" s="257">
        <v>0</v>
      </c>
      <c r="L113" s="257">
        <v>0</v>
      </c>
      <c r="M113" s="257">
        <v>0</v>
      </c>
      <c r="N113" s="257">
        <v>0</v>
      </c>
      <c r="O113" s="257">
        <v>0</v>
      </c>
      <c r="P113" s="257">
        <v>0</v>
      </c>
      <c r="Q113" s="257">
        <v>0</v>
      </c>
      <c r="R113" s="257">
        <v>0</v>
      </c>
      <c r="S113" s="257">
        <v>0</v>
      </c>
      <c r="T113" s="257">
        <v>0</v>
      </c>
      <c r="U113" s="257">
        <v>0</v>
      </c>
      <c r="V113" s="257">
        <v>0</v>
      </c>
      <c r="W113" s="257">
        <v>0</v>
      </c>
      <c r="X113" s="257">
        <v>0</v>
      </c>
      <c r="Y113" s="257">
        <v>0</v>
      </c>
      <c r="Z113" s="257">
        <v>0</v>
      </c>
      <c r="AA113" s="257">
        <v>0</v>
      </c>
      <c r="AB113" s="257">
        <v>0</v>
      </c>
      <c r="AC113" s="257">
        <v>0</v>
      </c>
      <c r="AD113" s="257">
        <v>0</v>
      </c>
      <c r="AE113" s="257">
        <v>0</v>
      </c>
      <c r="AF113" s="257">
        <v>0</v>
      </c>
      <c r="AG113" s="257">
        <v>0</v>
      </c>
      <c r="AH113" s="257">
        <v>0</v>
      </c>
      <c r="AI113" s="257">
        <v>0</v>
      </c>
      <c r="AJ113" s="257">
        <v>0</v>
      </c>
      <c r="AK113" s="257">
        <v>0</v>
      </c>
      <c r="AL113" s="258">
        <f>SUM(D113:AK113)</f>
        <v>4246.05</v>
      </c>
      <c r="AO113" s="98"/>
    </row>
    <row r="114" spans="1:41" ht="33" customHeight="1">
      <c r="A114" s="181">
        <v>267</v>
      </c>
      <c r="B114" s="182" t="str">
        <f>PROPER(VLOOKUP(A114,[1]bd_lista!$A:$D,2,FALSE))</f>
        <v>Direc. Dptal. De Educación Cochabamba</v>
      </c>
      <c r="C114" s="183" t="s">
        <v>1351</v>
      </c>
      <c r="D114" s="257">
        <v>0</v>
      </c>
      <c r="E114" s="257">
        <v>0</v>
      </c>
      <c r="F114" s="257">
        <v>0</v>
      </c>
      <c r="G114" s="257">
        <v>0</v>
      </c>
      <c r="H114" s="257">
        <v>0</v>
      </c>
      <c r="I114" s="257">
        <v>0</v>
      </c>
      <c r="J114" s="257">
        <v>0</v>
      </c>
      <c r="K114" s="257">
        <v>0</v>
      </c>
      <c r="L114" s="257">
        <v>0</v>
      </c>
      <c r="M114" s="257">
        <v>0</v>
      </c>
      <c r="N114" s="257">
        <v>0</v>
      </c>
      <c r="O114" s="257">
        <v>0</v>
      </c>
      <c r="P114" s="257">
        <v>0</v>
      </c>
      <c r="Q114" s="257">
        <v>0</v>
      </c>
      <c r="R114" s="257">
        <v>0</v>
      </c>
      <c r="S114" s="257">
        <v>0</v>
      </c>
      <c r="T114" s="257">
        <v>0</v>
      </c>
      <c r="U114" s="257">
        <v>0</v>
      </c>
      <c r="V114" s="257">
        <v>0</v>
      </c>
      <c r="W114" s="257">
        <v>0</v>
      </c>
      <c r="X114" s="257">
        <v>0</v>
      </c>
      <c r="Y114" s="257">
        <v>0</v>
      </c>
      <c r="Z114" s="257">
        <v>0</v>
      </c>
      <c r="AA114" s="257">
        <v>0</v>
      </c>
      <c r="AB114" s="257">
        <v>0</v>
      </c>
      <c r="AC114" s="257">
        <v>0</v>
      </c>
      <c r="AD114" s="257">
        <v>0</v>
      </c>
      <c r="AE114" s="257">
        <v>0</v>
      </c>
      <c r="AF114" s="257">
        <v>0</v>
      </c>
      <c r="AG114" s="257">
        <v>0</v>
      </c>
      <c r="AH114" s="257">
        <v>0</v>
      </c>
      <c r="AI114" s="257">
        <v>0</v>
      </c>
      <c r="AJ114" s="257">
        <v>0</v>
      </c>
      <c r="AK114" s="257">
        <v>0</v>
      </c>
      <c r="AL114" s="258">
        <f t="shared" si="2"/>
        <v>0</v>
      </c>
      <c r="AO114" s="98"/>
    </row>
    <row r="115" spans="1:41" ht="33" customHeight="1">
      <c r="A115" s="181">
        <v>268</v>
      </c>
      <c r="B115" s="182" t="str">
        <f>PROPER(VLOOKUP(A115,[1]bd_lista!$A:$D,2,FALSE))</f>
        <v>Direc. Dptal. De Educación Oruro</v>
      </c>
      <c r="C115" s="183" t="s">
        <v>1351</v>
      </c>
      <c r="D115" s="257">
        <v>0</v>
      </c>
      <c r="E115" s="257">
        <v>0</v>
      </c>
      <c r="F115" s="257">
        <v>0</v>
      </c>
      <c r="G115" s="257">
        <v>0</v>
      </c>
      <c r="H115" s="257">
        <v>0</v>
      </c>
      <c r="I115" s="257">
        <v>0</v>
      </c>
      <c r="J115" s="257">
        <v>0</v>
      </c>
      <c r="K115" s="257">
        <v>0</v>
      </c>
      <c r="L115" s="257">
        <v>0</v>
      </c>
      <c r="M115" s="257">
        <v>0</v>
      </c>
      <c r="N115" s="257">
        <v>0</v>
      </c>
      <c r="O115" s="257">
        <v>0</v>
      </c>
      <c r="P115" s="257">
        <v>0</v>
      </c>
      <c r="Q115" s="257">
        <v>0</v>
      </c>
      <c r="R115" s="257">
        <v>0</v>
      </c>
      <c r="S115" s="257">
        <v>0</v>
      </c>
      <c r="T115" s="257">
        <v>0</v>
      </c>
      <c r="U115" s="257">
        <v>0</v>
      </c>
      <c r="V115" s="257">
        <v>0</v>
      </c>
      <c r="W115" s="257">
        <v>0</v>
      </c>
      <c r="X115" s="257">
        <v>0</v>
      </c>
      <c r="Y115" s="257">
        <v>0</v>
      </c>
      <c r="Z115" s="257">
        <v>0</v>
      </c>
      <c r="AA115" s="257">
        <v>0</v>
      </c>
      <c r="AB115" s="257">
        <v>0</v>
      </c>
      <c r="AC115" s="257">
        <v>0</v>
      </c>
      <c r="AD115" s="257">
        <v>0</v>
      </c>
      <c r="AE115" s="257">
        <v>0</v>
      </c>
      <c r="AF115" s="257">
        <v>0</v>
      </c>
      <c r="AG115" s="257">
        <v>0</v>
      </c>
      <c r="AH115" s="257">
        <v>0</v>
      </c>
      <c r="AI115" s="257">
        <v>0</v>
      </c>
      <c r="AJ115" s="257">
        <v>0</v>
      </c>
      <c r="AK115" s="257">
        <v>0</v>
      </c>
      <c r="AL115" s="258">
        <f t="shared" si="2"/>
        <v>0</v>
      </c>
      <c r="AO115" s="98"/>
    </row>
    <row r="116" spans="1:41" ht="33" customHeight="1">
      <c r="A116" s="181">
        <v>269</v>
      </c>
      <c r="B116" s="182" t="str">
        <f>PROPER(VLOOKUP(A116,[1]bd_lista!$A:$D,2,FALSE))</f>
        <v>Direc. Dptal. De Educación Potosí</v>
      </c>
      <c r="C116" s="183" t="s">
        <v>1351</v>
      </c>
      <c r="D116" s="257">
        <v>0</v>
      </c>
      <c r="E116" s="257">
        <v>0</v>
      </c>
      <c r="F116" s="257">
        <v>9977</v>
      </c>
      <c r="G116" s="257">
        <v>0</v>
      </c>
      <c r="H116" s="257">
        <v>0</v>
      </c>
      <c r="I116" s="257">
        <v>0</v>
      </c>
      <c r="J116" s="257">
        <v>0</v>
      </c>
      <c r="K116" s="257">
        <v>0</v>
      </c>
      <c r="L116" s="257">
        <v>0</v>
      </c>
      <c r="M116" s="257">
        <v>0</v>
      </c>
      <c r="N116" s="257">
        <v>0</v>
      </c>
      <c r="O116" s="257">
        <v>0</v>
      </c>
      <c r="P116" s="257">
        <v>0</v>
      </c>
      <c r="Q116" s="257">
        <v>0</v>
      </c>
      <c r="R116" s="257">
        <v>0</v>
      </c>
      <c r="S116" s="257">
        <v>0</v>
      </c>
      <c r="T116" s="257">
        <v>0</v>
      </c>
      <c r="U116" s="257">
        <v>0</v>
      </c>
      <c r="V116" s="257">
        <v>0</v>
      </c>
      <c r="W116" s="257">
        <v>0</v>
      </c>
      <c r="X116" s="257">
        <v>0</v>
      </c>
      <c r="Y116" s="257">
        <v>0</v>
      </c>
      <c r="Z116" s="257">
        <v>0</v>
      </c>
      <c r="AA116" s="257">
        <v>0</v>
      </c>
      <c r="AB116" s="257">
        <v>0</v>
      </c>
      <c r="AC116" s="257">
        <v>0</v>
      </c>
      <c r="AD116" s="257">
        <v>0</v>
      </c>
      <c r="AE116" s="257">
        <v>0</v>
      </c>
      <c r="AF116" s="257">
        <v>0</v>
      </c>
      <c r="AG116" s="257">
        <v>0</v>
      </c>
      <c r="AH116" s="257">
        <v>0</v>
      </c>
      <c r="AI116" s="257">
        <v>0</v>
      </c>
      <c r="AJ116" s="257">
        <v>0</v>
      </c>
      <c r="AK116" s="257">
        <v>0</v>
      </c>
      <c r="AL116" s="258">
        <f>SUM(D116:AK116)</f>
        <v>9977</v>
      </c>
      <c r="AO116" s="98"/>
    </row>
    <row r="117" spans="1:41" ht="33" customHeight="1">
      <c r="A117" s="181">
        <v>270</v>
      </c>
      <c r="B117" s="182" t="str">
        <f>PROPER(VLOOKUP(A117,[1]bd_lista!$A:$D,2,FALSE))</f>
        <v>Direc. Dptal. De Educación Tarija</v>
      </c>
      <c r="C117" s="183" t="s">
        <v>1351</v>
      </c>
      <c r="D117" s="257">
        <v>0</v>
      </c>
      <c r="E117" s="257">
        <v>0</v>
      </c>
      <c r="F117" s="257">
        <v>0</v>
      </c>
      <c r="G117" s="257">
        <v>0</v>
      </c>
      <c r="H117" s="257">
        <v>0</v>
      </c>
      <c r="I117" s="257">
        <v>0</v>
      </c>
      <c r="J117" s="257">
        <v>0</v>
      </c>
      <c r="K117" s="257">
        <v>0</v>
      </c>
      <c r="L117" s="257">
        <v>0</v>
      </c>
      <c r="M117" s="257">
        <v>0</v>
      </c>
      <c r="N117" s="257">
        <v>0</v>
      </c>
      <c r="O117" s="257">
        <v>0</v>
      </c>
      <c r="P117" s="257">
        <v>0</v>
      </c>
      <c r="Q117" s="257">
        <v>0</v>
      </c>
      <c r="R117" s="257">
        <v>0</v>
      </c>
      <c r="S117" s="257">
        <v>0</v>
      </c>
      <c r="T117" s="257">
        <v>0</v>
      </c>
      <c r="U117" s="257">
        <v>0</v>
      </c>
      <c r="V117" s="257">
        <v>0</v>
      </c>
      <c r="W117" s="257">
        <v>0</v>
      </c>
      <c r="X117" s="257">
        <v>0</v>
      </c>
      <c r="Y117" s="257">
        <v>0</v>
      </c>
      <c r="Z117" s="257">
        <v>0</v>
      </c>
      <c r="AA117" s="257">
        <v>0</v>
      </c>
      <c r="AB117" s="257">
        <v>0</v>
      </c>
      <c r="AC117" s="257">
        <v>0</v>
      </c>
      <c r="AD117" s="257">
        <v>0</v>
      </c>
      <c r="AE117" s="257">
        <v>0</v>
      </c>
      <c r="AF117" s="257">
        <v>0</v>
      </c>
      <c r="AG117" s="257">
        <v>0</v>
      </c>
      <c r="AH117" s="257">
        <v>0</v>
      </c>
      <c r="AI117" s="257">
        <v>0</v>
      </c>
      <c r="AJ117" s="257">
        <v>0</v>
      </c>
      <c r="AK117" s="257">
        <v>0</v>
      </c>
      <c r="AL117" s="258">
        <f t="shared" si="2"/>
        <v>0</v>
      </c>
      <c r="AO117" s="98"/>
    </row>
    <row r="118" spans="1:41" ht="33" customHeight="1">
      <c r="A118" s="181">
        <v>271</v>
      </c>
      <c r="B118" s="182" t="str">
        <f>PROPER(VLOOKUP(A118,[1]bd_lista!$A:$D,2,FALSE))</f>
        <v>Direc. Dptal. De Educación Santa Cruz</v>
      </c>
      <c r="C118" s="183" t="s">
        <v>1351</v>
      </c>
      <c r="D118" s="257">
        <v>0</v>
      </c>
      <c r="E118" s="257">
        <v>0</v>
      </c>
      <c r="F118" s="257">
        <v>0</v>
      </c>
      <c r="G118" s="257">
        <v>0</v>
      </c>
      <c r="H118" s="257">
        <v>0</v>
      </c>
      <c r="I118" s="257">
        <v>0</v>
      </c>
      <c r="J118" s="257">
        <v>0</v>
      </c>
      <c r="K118" s="257">
        <v>0</v>
      </c>
      <c r="L118" s="257">
        <v>0</v>
      </c>
      <c r="M118" s="257">
        <v>0</v>
      </c>
      <c r="N118" s="257">
        <v>0</v>
      </c>
      <c r="O118" s="257">
        <v>0</v>
      </c>
      <c r="P118" s="257">
        <v>0</v>
      </c>
      <c r="Q118" s="257">
        <v>0</v>
      </c>
      <c r="R118" s="257">
        <v>0</v>
      </c>
      <c r="S118" s="257">
        <v>0</v>
      </c>
      <c r="T118" s="257">
        <v>0</v>
      </c>
      <c r="U118" s="257">
        <v>0</v>
      </c>
      <c r="V118" s="257">
        <v>0</v>
      </c>
      <c r="W118" s="257">
        <v>0</v>
      </c>
      <c r="X118" s="257">
        <v>0</v>
      </c>
      <c r="Y118" s="257">
        <v>0</v>
      </c>
      <c r="Z118" s="257">
        <v>0</v>
      </c>
      <c r="AA118" s="257">
        <v>0</v>
      </c>
      <c r="AB118" s="257">
        <v>0</v>
      </c>
      <c r="AC118" s="257">
        <v>0</v>
      </c>
      <c r="AD118" s="257">
        <v>0</v>
      </c>
      <c r="AE118" s="257">
        <v>0</v>
      </c>
      <c r="AF118" s="257">
        <v>0</v>
      </c>
      <c r="AG118" s="257">
        <v>0</v>
      </c>
      <c r="AH118" s="257">
        <v>0</v>
      </c>
      <c r="AI118" s="257">
        <v>0</v>
      </c>
      <c r="AJ118" s="257">
        <v>0</v>
      </c>
      <c r="AK118" s="257">
        <v>0</v>
      </c>
      <c r="AL118" s="258">
        <f>SUM(D118:AK118)</f>
        <v>0</v>
      </c>
      <c r="AO118" s="98"/>
    </row>
    <row r="119" spans="1:41" ht="33" customHeight="1">
      <c r="A119" s="181">
        <v>272</v>
      </c>
      <c r="B119" s="182" t="str">
        <f>PROPER(VLOOKUP(A119,[1]bd_lista!$A:$D,2,FALSE))</f>
        <v>Direc. Dptal. De Educación Beni</v>
      </c>
      <c r="C119" s="183" t="s">
        <v>1351</v>
      </c>
      <c r="D119" s="257">
        <v>0</v>
      </c>
      <c r="E119" s="257">
        <v>0</v>
      </c>
      <c r="F119" s="257">
        <v>0</v>
      </c>
      <c r="G119" s="257">
        <v>0</v>
      </c>
      <c r="H119" s="257">
        <v>0</v>
      </c>
      <c r="I119" s="257">
        <v>0</v>
      </c>
      <c r="J119" s="257">
        <v>139256</v>
      </c>
      <c r="K119" s="257">
        <v>0</v>
      </c>
      <c r="L119" s="257">
        <v>0</v>
      </c>
      <c r="M119" s="257">
        <v>0</v>
      </c>
      <c r="N119" s="257">
        <v>0</v>
      </c>
      <c r="O119" s="257">
        <v>0</v>
      </c>
      <c r="P119" s="257">
        <v>0</v>
      </c>
      <c r="Q119" s="257">
        <v>0</v>
      </c>
      <c r="R119" s="257">
        <v>0</v>
      </c>
      <c r="S119" s="257">
        <v>0</v>
      </c>
      <c r="T119" s="257">
        <v>0</v>
      </c>
      <c r="U119" s="257">
        <v>0</v>
      </c>
      <c r="V119" s="257">
        <v>0</v>
      </c>
      <c r="W119" s="257">
        <v>0</v>
      </c>
      <c r="X119" s="257">
        <v>0</v>
      </c>
      <c r="Y119" s="257">
        <v>0</v>
      </c>
      <c r="Z119" s="257">
        <v>0</v>
      </c>
      <c r="AA119" s="257">
        <v>0</v>
      </c>
      <c r="AB119" s="257">
        <v>0</v>
      </c>
      <c r="AC119" s="257">
        <v>0</v>
      </c>
      <c r="AD119" s="257">
        <v>0</v>
      </c>
      <c r="AE119" s="257">
        <v>0</v>
      </c>
      <c r="AF119" s="257">
        <v>0</v>
      </c>
      <c r="AG119" s="257">
        <v>0</v>
      </c>
      <c r="AH119" s="257">
        <v>0</v>
      </c>
      <c r="AI119" s="257">
        <v>0</v>
      </c>
      <c r="AJ119" s="257">
        <v>0</v>
      </c>
      <c r="AK119" s="257">
        <v>0</v>
      </c>
      <c r="AL119" s="258">
        <f t="shared" si="2"/>
        <v>139256</v>
      </c>
      <c r="AO119" s="98"/>
    </row>
    <row r="120" spans="1:41" ht="33" customHeight="1">
      <c r="A120" s="181">
        <v>273</v>
      </c>
      <c r="B120" s="182" t="str">
        <f>PROPER(VLOOKUP(A120,[1]bd_lista!$A:$D,2,FALSE))</f>
        <v>Direc. Dptal. De Educación Pando</v>
      </c>
      <c r="C120" s="183" t="s">
        <v>1351</v>
      </c>
      <c r="D120" s="257">
        <v>0</v>
      </c>
      <c r="E120" s="257">
        <v>0</v>
      </c>
      <c r="F120" s="257">
        <v>0</v>
      </c>
      <c r="G120" s="257">
        <v>0</v>
      </c>
      <c r="H120" s="257">
        <v>0</v>
      </c>
      <c r="I120" s="257">
        <v>0</v>
      </c>
      <c r="J120" s="257">
        <v>147892</v>
      </c>
      <c r="K120" s="257">
        <v>0</v>
      </c>
      <c r="L120" s="257">
        <v>0</v>
      </c>
      <c r="M120" s="257">
        <v>0</v>
      </c>
      <c r="N120" s="257">
        <v>0</v>
      </c>
      <c r="O120" s="257">
        <v>0</v>
      </c>
      <c r="P120" s="257">
        <v>0</v>
      </c>
      <c r="Q120" s="257">
        <v>0</v>
      </c>
      <c r="R120" s="257">
        <v>0</v>
      </c>
      <c r="S120" s="257">
        <v>0</v>
      </c>
      <c r="T120" s="257">
        <v>0</v>
      </c>
      <c r="U120" s="257">
        <v>0</v>
      </c>
      <c r="V120" s="257">
        <v>0</v>
      </c>
      <c r="W120" s="257">
        <v>0</v>
      </c>
      <c r="X120" s="257">
        <v>0</v>
      </c>
      <c r="Y120" s="257">
        <v>0</v>
      </c>
      <c r="Z120" s="257">
        <v>0</v>
      </c>
      <c r="AA120" s="257">
        <v>0</v>
      </c>
      <c r="AB120" s="257">
        <v>0</v>
      </c>
      <c r="AC120" s="257">
        <v>0</v>
      </c>
      <c r="AD120" s="257">
        <v>0</v>
      </c>
      <c r="AE120" s="257">
        <v>0</v>
      </c>
      <c r="AF120" s="257">
        <v>0</v>
      </c>
      <c r="AG120" s="257">
        <v>0</v>
      </c>
      <c r="AH120" s="257">
        <v>0</v>
      </c>
      <c r="AI120" s="257">
        <v>0</v>
      </c>
      <c r="AJ120" s="257">
        <v>0</v>
      </c>
      <c r="AK120" s="257">
        <v>0</v>
      </c>
      <c r="AL120" s="258">
        <f t="shared" si="2"/>
        <v>147892</v>
      </c>
      <c r="AO120" s="98"/>
    </row>
    <row r="121" spans="1:41" ht="33" customHeight="1">
      <c r="A121" s="181">
        <v>281</v>
      </c>
      <c r="B121" s="182" t="str">
        <f>PROPER(VLOOKUP(A121,[1]bd_lista!$A:$D,2,FALSE))</f>
        <v>Oficina Técnica Nacional De Los Ríos Pilcomayo Y Bermejo</v>
      </c>
      <c r="C121" s="183" t="s">
        <v>1351</v>
      </c>
      <c r="D121" s="257">
        <v>0</v>
      </c>
      <c r="E121" s="257">
        <v>0</v>
      </c>
      <c r="F121" s="257">
        <v>0</v>
      </c>
      <c r="G121" s="257">
        <v>0</v>
      </c>
      <c r="H121" s="257">
        <v>0</v>
      </c>
      <c r="I121" s="257">
        <v>0</v>
      </c>
      <c r="J121" s="257">
        <v>0</v>
      </c>
      <c r="K121" s="257">
        <v>0</v>
      </c>
      <c r="L121" s="257">
        <v>0</v>
      </c>
      <c r="M121" s="257">
        <v>0</v>
      </c>
      <c r="N121" s="257">
        <v>0</v>
      </c>
      <c r="O121" s="257">
        <v>0</v>
      </c>
      <c r="P121" s="257">
        <v>0</v>
      </c>
      <c r="Q121" s="257">
        <v>0</v>
      </c>
      <c r="R121" s="257">
        <v>0</v>
      </c>
      <c r="S121" s="257">
        <v>0</v>
      </c>
      <c r="T121" s="257">
        <v>0</v>
      </c>
      <c r="U121" s="257">
        <v>0</v>
      </c>
      <c r="V121" s="257">
        <v>0</v>
      </c>
      <c r="W121" s="257">
        <v>0</v>
      </c>
      <c r="X121" s="257">
        <v>0</v>
      </c>
      <c r="Y121" s="257">
        <v>0</v>
      </c>
      <c r="Z121" s="257">
        <v>0</v>
      </c>
      <c r="AA121" s="257">
        <v>0</v>
      </c>
      <c r="AB121" s="257">
        <v>0</v>
      </c>
      <c r="AC121" s="257">
        <v>0</v>
      </c>
      <c r="AD121" s="257">
        <v>0</v>
      </c>
      <c r="AE121" s="257">
        <v>0</v>
      </c>
      <c r="AF121" s="257">
        <v>0</v>
      </c>
      <c r="AG121" s="257">
        <v>0</v>
      </c>
      <c r="AH121" s="257">
        <v>0</v>
      </c>
      <c r="AI121" s="257">
        <v>0</v>
      </c>
      <c r="AJ121" s="257">
        <v>0</v>
      </c>
      <c r="AK121" s="257">
        <v>0</v>
      </c>
      <c r="AL121" s="258">
        <f t="shared" si="2"/>
        <v>0</v>
      </c>
      <c r="AO121" s="98"/>
    </row>
    <row r="122" spans="1:41" ht="33" customHeight="1">
      <c r="A122" s="181">
        <v>283</v>
      </c>
      <c r="B122" s="182" t="str">
        <f>PROPER(VLOOKUP(A122,[1]bd_lista!$A:$D,2,FALSE))</f>
        <v>Aduana Nacional</v>
      </c>
      <c r="C122" s="183" t="s">
        <v>1351</v>
      </c>
      <c r="D122" s="257">
        <v>0</v>
      </c>
      <c r="E122" s="257">
        <v>0</v>
      </c>
      <c r="F122" s="257">
        <v>2014784.12</v>
      </c>
      <c r="G122" s="257">
        <v>71138.34</v>
      </c>
      <c r="H122" s="257">
        <v>0</v>
      </c>
      <c r="I122" s="257">
        <v>0</v>
      </c>
      <c r="J122" s="257">
        <v>0</v>
      </c>
      <c r="K122" s="257">
        <v>0</v>
      </c>
      <c r="L122" s="257">
        <v>0</v>
      </c>
      <c r="M122" s="257">
        <v>0</v>
      </c>
      <c r="N122" s="257">
        <v>0</v>
      </c>
      <c r="O122" s="257">
        <v>0</v>
      </c>
      <c r="P122" s="257">
        <v>0</v>
      </c>
      <c r="Q122" s="257">
        <v>0</v>
      </c>
      <c r="R122" s="257">
        <v>0</v>
      </c>
      <c r="S122" s="257">
        <v>0</v>
      </c>
      <c r="T122" s="257">
        <v>0</v>
      </c>
      <c r="U122" s="257">
        <v>0</v>
      </c>
      <c r="V122" s="257">
        <v>0</v>
      </c>
      <c r="W122" s="257">
        <v>0</v>
      </c>
      <c r="X122" s="257">
        <v>0</v>
      </c>
      <c r="Y122" s="257">
        <v>0</v>
      </c>
      <c r="Z122" s="257">
        <v>0</v>
      </c>
      <c r="AA122" s="257">
        <v>0</v>
      </c>
      <c r="AB122" s="257">
        <v>0</v>
      </c>
      <c r="AC122" s="257">
        <v>0</v>
      </c>
      <c r="AD122" s="257">
        <v>0</v>
      </c>
      <c r="AE122" s="257">
        <v>0</v>
      </c>
      <c r="AF122" s="257">
        <v>0</v>
      </c>
      <c r="AG122" s="257">
        <v>0</v>
      </c>
      <c r="AH122" s="257">
        <v>0</v>
      </c>
      <c r="AI122" s="257">
        <v>0</v>
      </c>
      <c r="AJ122" s="257">
        <v>0</v>
      </c>
      <c r="AK122" s="257">
        <v>0</v>
      </c>
      <c r="AL122" s="258">
        <f t="shared" si="2"/>
        <v>2085922.4600000002</v>
      </c>
      <c r="AO122" s="98"/>
    </row>
    <row r="123" spans="1:41" ht="33" customHeight="1">
      <c r="A123" s="181">
        <v>287</v>
      </c>
      <c r="B123" s="182" t="str">
        <f>PROPER(VLOOKUP(A123,[1]bd_lista!$A:$D,2,FALSE))</f>
        <v>Fondo Nacional De Inversión Productiva Y Social</v>
      </c>
      <c r="C123" s="183" t="s">
        <v>1351</v>
      </c>
      <c r="D123" s="257">
        <v>0</v>
      </c>
      <c r="E123" s="257">
        <v>107624.47</v>
      </c>
      <c r="F123" s="257">
        <v>188571.92</v>
      </c>
      <c r="G123" s="257">
        <v>348810.68</v>
      </c>
      <c r="H123" s="257">
        <v>0</v>
      </c>
      <c r="I123" s="257">
        <v>550</v>
      </c>
      <c r="J123" s="257">
        <v>147229.20000000001</v>
      </c>
      <c r="K123" s="257">
        <v>0</v>
      </c>
      <c r="L123" s="257">
        <v>0</v>
      </c>
      <c r="M123" s="257">
        <v>0</v>
      </c>
      <c r="N123" s="257">
        <v>0</v>
      </c>
      <c r="O123" s="257">
        <v>0</v>
      </c>
      <c r="P123" s="257">
        <v>0</v>
      </c>
      <c r="Q123" s="257">
        <v>93917.13</v>
      </c>
      <c r="R123" s="257">
        <v>0</v>
      </c>
      <c r="S123" s="257">
        <v>0</v>
      </c>
      <c r="T123" s="257">
        <v>0</v>
      </c>
      <c r="U123" s="257">
        <v>0</v>
      </c>
      <c r="V123" s="257">
        <v>0</v>
      </c>
      <c r="W123" s="257">
        <v>0</v>
      </c>
      <c r="X123" s="257">
        <v>0</v>
      </c>
      <c r="Y123" s="257">
        <v>0</v>
      </c>
      <c r="Z123" s="257">
        <v>0</v>
      </c>
      <c r="AA123" s="257">
        <v>0</v>
      </c>
      <c r="AB123" s="257">
        <v>174365569.69</v>
      </c>
      <c r="AC123" s="257">
        <v>0</v>
      </c>
      <c r="AD123" s="257">
        <v>0</v>
      </c>
      <c r="AE123" s="257">
        <v>0</v>
      </c>
      <c r="AF123" s="257">
        <v>0</v>
      </c>
      <c r="AG123" s="257">
        <v>0</v>
      </c>
      <c r="AH123" s="257">
        <v>0</v>
      </c>
      <c r="AI123" s="257">
        <v>0</v>
      </c>
      <c r="AJ123" s="257">
        <v>0</v>
      </c>
      <c r="AK123" s="257">
        <v>0</v>
      </c>
      <c r="AL123" s="258">
        <f t="shared" si="2"/>
        <v>175252273.09</v>
      </c>
      <c r="AO123" s="98"/>
    </row>
    <row r="124" spans="1:41" ht="33" customHeight="1">
      <c r="A124" s="181">
        <v>288</v>
      </c>
      <c r="B124" s="182" t="str">
        <f>PROPER(VLOOKUP(A124,[1]bd_lista!$A:$D,2,FALSE))</f>
        <v>Servicio Nacional De Riego</v>
      </c>
      <c r="C124" s="183" t="s">
        <v>1351</v>
      </c>
      <c r="D124" s="257">
        <v>0</v>
      </c>
      <c r="E124" s="257">
        <v>0</v>
      </c>
      <c r="F124" s="257">
        <v>0</v>
      </c>
      <c r="G124" s="257">
        <v>0</v>
      </c>
      <c r="H124" s="257">
        <v>0</v>
      </c>
      <c r="I124" s="257">
        <v>0</v>
      </c>
      <c r="J124" s="257">
        <v>0</v>
      </c>
      <c r="K124" s="257">
        <v>0</v>
      </c>
      <c r="L124" s="257">
        <v>0</v>
      </c>
      <c r="M124" s="257">
        <v>0</v>
      </c>
      <c r="N124" s="257">
        <v>0</v>
      </c>
      <c r="O124" s="257">
        <v>0</v>
      </c>
      <c r="P124" s="257">
        <v>0</v>
      </c>
      <c r="Q124" s="257">
        <v>0</v>
      </c>
      <c r="R124" s="257">
        <v>0</v>
      </c>
      <c r="S124" s="257">
        <v>0</v>
      </c>
      <c r="T124" s="257">
        <v>0</v>
      </c>
      <c r="U124" s="257">
        <v>0</v>
      </c>
      <c r="V124" s="257">
        <v>0</v>
      </c>
      <c r="W124" s="257">
        <v>0</v>
      </c>
      <c r="X124" s="257">
        <v>0</v>
      </c>
      <c r="Y124" s="257">
        <v>0</v>
      </c>
      <c r="Z124" s="257">
        <v>0</v>
      </c>
      <c r="AA124" s="257">
        <v>0</v>
      </c>
      <c r="AB124" s="257">
        <v>0</v>
      </c>
      <c r="AC124" s="257">
        <v>0</v>
      </c>
      <c r="AD124" s="257">
        <v>0</v>
      </c>
      <c r="AE124" s="257">
        <v>0</v>
      </c>
      <c r="AF124" s="257">
        <v>0</v>
      </c>
      <c r="AG124" s="257">
        <v>0</v>
      </c>
      <c r="AH124" s="257">
        <v>0</v>
      </c>
      <c r="AI124" s="257">
        <v>0</v>
      </c>
      <c r="AJ124" s="257">
        <v>0</v>
      </c>
      <c r="AK124" s="257">
        <v>0</v>
      </c>
      <c r="AL124" s="258">
        <f t="shared" si="2"/>
        <v>0</v>
      </c>
      <c r="AO124" s="98"/>
    </row>
    <row r="125" spans="1:41" ht="33" customHeight="1">
      <c r="A125" s="181">
        <v>289</v>
      </c>
      <c r="B125" s="182" t="str">
        <f>PROPER(VLOOKUP(A125,[1]bd_lista!$A:$D,2,FALSE))</f>
        <v>Mutual De Seguros Del Policía</v>
      </c>
      <c r="C125" s="183" t="s">
        <v>1351</v>
      </c>
      <c r="D125" s="257">
        <v>0</v>
      </c>
      <c r="E125" s="257">
        <v>0</v>
      </c>
      <c r="F125" s="257">
        <v>0</v>
      </c>
      <c r="G125" s="257">
        <v>0</v>
      </c>
      <c r="H125" s="257">
        <v>0</v>
      </c>
      <c r="I125" s="257">
        <v>0</v>
      </c>
      <c r="J125" s="257">
        <v>0</v>
      </c>
      <c r="K125" s="257">
        <v>0</v>
      </c>
      <c r="L125" s="257">
        <v>0</v>
      </c>
      <c r="M125" s="257">
        <v>0</v>
      </c>
      <c r="N125" s="257">
        <v>0</v>
      </c>
      <c r="O125" s="257">
        <v>0</v>
      </c>
      <c r="P125" s="257">
        <v>0</v>
      </c>
      <c r="Q125" s="257">
        <v>0</v>
      </c>
      <c r="R125" s="257">
        <v>0</v>
      </c>
      <c r="S125" s="257">
        <v>0</v>
      </c>
      <c r="T125" s="257">
        <v>0</v>
      </c>
      <c r="U125" s="257">
        <v>0</v>
      </c>
      <c r="V125" s="257">
        <v>0</v>
      </c>
      <c r="W125" s="257">
        <v>0</v>
      </c>
      <c r="X125" s="257">
        <v>0</v>
      </c>
      <c r="Y125" s="257">
        <v>0</v>
      </c>
      <c r="Z125" s="257">
        <v>0</v>
      </c>
      <c r="AA125" s="257">
        <v>0</v>
      </c>
      <c r="AB125" s="257">
        <v>0</v>
      </c>
      <c r="AC125" s="257">
        <v>0</v>
      </c>
      <c r="AD125" s="257">
        <v>0</v>
      </c>
      <c r="AE125" s="257">
        <v>0</v>
      </c>
      <c r="AF125" s="257">
        <v>0</v>
      </c>
      <c r="AG125" s="257">
        <v>0</v>
      </c>
      <c r="AH125" s="257">
        <v>0</v>
      </c>
      <c r="AI125" s="257">
        <v>0</v>
      </c>
      <c r="AJ125" s="257">
        <v>0</v>
      </c>
      <c r="AK125" s="257">
        <v>0</v>
      </c>
      <c r="AL125" s="258">
        <f t="shared" si="2"/>
        <v>0</v>
      </c>
      <c r="AO125" s="98"/>
    </row>
    <row r="126" spans="1:41" ht="33" customHeight="1">
      <c r="A126" s="181">
        <v>290</v>
      </c>
      <c r="B126" s="182" t="str">
        <f>PROPER(VLOOKUP(A126,[1]bd_lista!$A:$D,2,FALSE))</f>
        <v>Servicio De Impuestos Nacionales</v>
      </c>
      <c r="C126" s="183" t="s">
        <v>1351</v>
      </c>
      <c r="D126" s="257">
        <v>4399.29</v>
      </c>
      <c r="E126" s="257">
        <v>0</v>
      </c>
      <c r="F126" s="257">
        <v>0</v>
      </c>
      <c r="G126" s="257">
        <v>78357.31</v>
      </c>
      <c r="H126" s="257">
        <v>0</v>
      </c>
      <c r="I126" s="257">
        <v>0</v>
      </c>
      <c r="J126" s="257">
        <v>0</v>
      </c>
      <c r="K126" s="257">
        <v>0</v>
      </c>
      <c r="L126" s="257">
        <v>0</v>
      </c>
      <c r="M126" s="257">
        <v>75229.440000000002</v>
      </c>
      <c r="N126" s="257">
        <v>0</v>
      </c>
      <c r="O126" s="257">
        <v>0</v>
      </c>
      <c r="P126" s="257">
        <v>0</v>
      </c>
      <c r="Q126" s="257">
        <v>0</v>
      </c>
      <c r="R126" s="257">
        <v>0</v>
      </c>
      <c r="S126" s="257">
        <v>0</v>
      </c>
      <c r="T126" s="257">
        <v>0</v>
      </c>
      <c r="U126" s="257">
        <v>0</v>
      </c>
      <c r="V126" s="257">
        <v>0</v>
      </c>
      <c r="W126" s="257">
        <v>0</v>
      </c>
      <c r="X126" s="257">
        <v>0</v>
      </c>
      <c r="Y126" s="257">
        <v>0</v>
      </c>
      <c r="Z126" s="257">
        <v>0</v>
      </c>
      <c r="AA126" s="257">
        <v>0</v>
      </c>
      <c r="AB126" s="257">
        <v>0</v>
      </c>
      <c r="AC126" s="257">
        <v>0</v>
      </c>
      <c r="AD126" s="257">
        <v>0</v>
      </c>
      <c r="AE126" s="257">
        <v>0</v>
      </c>
      <c r="AF126" s="257">
        <v>0</v>
      </c>
      <c r="AG126" s="257">
        <v>0</v>
      </c>
      <c r="AH126" s="257">
        <v>0</v>
      </c>
      <c r="AI126" s="257">
        <v>0</v>
      </c>
      <c r="AJ126" s="257">
        <v>0</v>
      </c>
      <c r="AK126" s="257">
        <v>0</v>
      </c>
      <c r="AL126" s="258">
        <f t="shared" si="2"/>
        <v>157986.03999999998</v>
      </c>
      <c r="AO126" s="98"/>
    </row>
    <row r="127" spans="1:41" ht="33" customHeight="1">
      <c r="A127" s="181">
        <v>291</v>
      </c>
      <c r="B127" s="182" t="str">
        <f>PROPER(VLOOKUP(A127,[1]bd_lista!$A:$D,2,FALSE))</f>
        <v>Administradora Boliviana De Carreteras</v>
      </c>
      <c r="C127" s="183" t="s">
        <v>1351</v>
      </c>
      <c r="D127" s="257">
        <v>150</v>
      </c>
      <c r="E127" s="257">
        <v>0</v>
      </c>
      <c r="F127" s="257">
        <v>87583894.689999998</v>
      </c>
      <c r="G127" s="257">
        <v>2773517.6999999997</v>
      </c>
      <c r="H127" s="257">
        <v>0</v>
      </c>
      <c r="I127" s="257">
        <v>2070</v>
      </c>
      <c r="J127" s="257">
        <v>16303651.48</v>
      </c>
      <c r="K127" s="257">
        <v>0</v>
      </c>
      <c r="L127" s="257">
        <v>925.53</v>
      </c>
      <c r="M127" s="257">
        <v>0</v>
      </c>
      <c r="N127" s="257">
        <v>0</v>
      </c>
      <c r="O127" s="257">
        <v>678.13</v>
      </c>
      <c r="P127" s="257">
        <v>1013.1</v>
      </c>
      <c r="Q127" s="257">
        <v>0</v>
      </c>
      <c r="R127" s="257">
        <v>0</v>
      </c>
      <c r="S127" s="257">
        <v>0</v>
      </c>
      <c r="T127" s="257">
        <v>0</v>
      </c>
      <c r="U127" s="257">
        <v>0</v>
      </c>
      <c r="V127" s="257">
        <v>0</v>
      </c>
      <c r="W127" s="257">
        <v>0</v>
      </c>
      <c r="X127" s="257">
        <v>0</v>
      </c>
      <c r="Y127" s="257">
        <v>0</v>
      </c>
      <c r="Z127" s="257">
        <v>0</v>
      </c>
      <c r="AA127" s="257">
        <v>50.01</v>
      </c>
      <c r="AB127" s="257">
        <v>743681525.97000015</v>
      </c>
      <c r="AC127" s="257">
        <v>0</v>
      </c>
      <c r="AD127" s="257">
        <v>0</v>
      </c>
      <c r="AE127" s="257">
        <v>0</v>
      </c>
      <c r="AF127" s="257">
        <v>14031635.190000001</v>
      </c>
      <c r="AG127" s="257">
        <v>0</v>
      </c>
      <c r="AH127" s="257">
        <v>0</v>
      </c>
      <c r="AI127" s="257">
        <v>0</v>
      </c>
      <c r="AJ127" s="257">
        <v>0</v>
      </c>
      <c r="AK127" s="257">
        <v>0</v>
      </c>
      <c r="AL127" s="258">
        <f t="shared" si="2"/>
        <v>864379111.80000019</v>
      </c>
      <c r="AO127" s="98"/>
    </row>
    <row r="128" spans="1:41" ht="33" customHeight="1">
      <c r="A128" s="181">
        <v>292</v>
      </c>
      <c r="B128" s="182" t="str">
        <f>PROPER(VLOOKUP(A128,[1]bd_lista!$A:$D,2,FALSE))</f>
        <v>Vías Bolivia</v>
      </c>
      <c r="C128" s="183" t="s">
        <v>1351</v>
      </c>
      <c r="D128" s="257">
        <v>0</v>
      </c>
      <c r="E128" s="257">
        <v>1556.29</v>
      </c>
      <c r="F128" s="257">
        <v>336543.94</v>
      </c>
      <c r="G128" s="257">
        <v>26200.73</v>
      </c>
      <c r="H128" s="257">
        <v>0</v>
      </c>
      <c r="I128" s="257">
        <v>0</v>
      </c>
      <c r="J128" s="257">
        <v>0</v>
      </c>
      <c r="K128" s="257">
        <v>0</v>
      </c>
      <c r="L128" s="257">
        <v>0</v>
      </c>
      <c r="M128" s="257">
        <v>140508</v>
      </c>
      <c r="N128" s="257">
        <v>0</v>
      </c>
      <c r="O128" s="257">
        <v>0</v>
      </c>
      <c r="P128" s="257">
        <v>0</v>
      </c>
      <c r="Q128" s="257">
        <v>2810</v>
      </c>
      <c r="R128" s="257">
        <v>0</v>
      </c>
      <c r="S128" s="257">
        <v>0</v>
      </c>
      <c r="T128" s="257">
        <v>0</v>
      </c>
      <c r="U128" s="257">
        <v>0</v>
      </c>
      <c r="V128" s="257">
        <v>0</v>
      </c>
      <c r="W128" s="257">
        <v>0</v>
      </c>
      <c r="X128" s="257">
        <v>0</v>
      </c>
      <c r="Y128" s="257">
        <v>0</v>
      </c>
      <c r="Z128" s="257">
        <v>0</v>
      </c>
      <c r="AA128" s="257">
        <v>0</v>
      </c>
      <c r="AB128" s="257">
        <v>0</v>
      </c>
      <c r="AC128" s="257">
        <v>0</v>
      </c>
      <c r="AD128" s="257">
        <v>0</v>
      </c>
      <c r="AE128" s="257">
        <v>0</v>
      </c>
      <c r="AF128" s="257">
        <v>0</v>
      </c>
      <c r="AG128" s="257">
        <v>0</v>
      </c>
      <c r="AH128" s="257">
        <v>0</v>
      </c>
      <c r="AI128" s="257">
        <v>0</v>
      </c>
      <c r="AJ128" s="257">
        <v>0</v>
      </c>
      <c r="AK128" s="257">
        <v>0</v>
      </c>
      <c r="AL128" s="258">
        <f t="shared" si="2"/>
        <v>507618.95999999996</v>
      </c>
      <c r="AO128" s="98"/>
    </row>
    <row r="129" spans="1:41" ht="33" customHeight="1">
      <c r="A129" s="181">
        <v>293</v>
      </c>
      <c r="B129" s="182" t="str">
        <f>PROPER(VLOOKUP(A129,[1]bd_lista!$A:$D,2,FALSE))</f>
        <v>Fundación Cultural Del Banco Central De Bolivia</v>
      </c>
      <c r="C129" s="183" t="s">
        <v>1351</v>
      </c>
      <c r="D129" s="257">
        <v>0</v>
      </c>
      <c r="E129" s="257">
        <v>0</v>
      </c>
      <c r="F129" s="257">
        <v>452</v>
      </c>
      <c r="G129" s="257">
        <v>445.2</v>
      </c>
      <c r="H129" s="257">
        <v>0</v>
      </c>
      <c r="I129" s="257">
        <v>0</v>
      </c>
      <c r="J129" s="257">
        <v>0</v>
      </c>
      <c r="K129" s="257">
        <v>0</v>
      </c>
      <c r="L129" s="257">
        <v>0</v>
      </c>
      <c r="M129" s="257">
        <v>0</v>
      </c>
      <c r="N129" s="257">
        <v>0</v>
      </c>
      <c r="O129" s="257">
        <v>0</v>
      </c>
      <c r="P129" s="257">
        <v>0</v>
      </c>
      <c r="Q129" s="257">
        <v>0</v>
      </c>
      <c r="R129" s="257">
        <v>0</v>
      </c>
      <c r="S129" s="257">
        <v>0</v>
      </c>
      <c r="T129" s="257">
        <v>0</v>
      </c>
      <c r="U129" s="257">
        <v>0</v>
      </c>
      <c r="V129" s="257">
        <v>0</v>
      </c>
      <c r="W129" s="257">
        <v>0</v>
      </c>
      <c r="X129" s="257">
        <v>0</v>
      </c>
      <c r="Y129" s="257">
        <v>0</v>
      </c>
      <c r="Z129" s="257">
        <v>0</v>
      </c>
      <c r="AA129" s="257">
        <v>0</v>
      </c>
      <c r="AB129" s="257">
        <v>0</v>
      </c>
      <c r="AC129" s="257">
        <v>0</v>
      </c>
      <c r="AD129" s="257">
        <v>0</v>
      </c>
      <c r="AE129" s="257">
        <v>0</v>
      </c>
      <c r="AF129" s="257">
        <v>0</v>
      </c>
      <c r="AG129" s="257">
        <v>0</v>
      </c>
      <c r="AH129" s="257">
        <v>0</v>
      </c>
      <c r="AI129" s="257">
        <v>0</v>
      </c>
      <c r="AJ129" s="257">
        <v>0</v>
      </c>
      <c r="AK129" s="257">
        <v>0</v>
      </c>
      <c r="AL129" s="258">
        <f t="shared" si="2"/>
        <v>897.2</v>
      </c>
      <c r="AO129" s="98"/>
    </row>
    <row r="130" spans="1:41" ht="33" customHeight="1">
      <c r="A130" s="181">
        <v>294</v>
      </c>
      <c r="B130" s="182" t="str">
        <f>PROPER(VLOOKUP(A130,[1]bd_lista!$A:$D,2,FALSE))</f>
        <v>Univ. Indígena Bol. Comun. Intercultl Prod. Tupak Katari</v>
      </c>
      <c r="C130" s="183" t="s">
        <v>1351</v>
      </c>
      <c r="D130" s="257">
        <v>0</v>
      </c>
      <c r="E130" s="257">
        <v>0</v>
      </c>
      <c r="F130" s="257">
        <v>0</v>
      </c>
      <c r="G130" s="257">
        <v>0</v>
      </c>
      <c r="H130" s="257">
        <v>0</v>
      </c>
      <c r="I130" s="257">
        <v>0</v>
      </c>
      <c r="J130" s="257">
        <v>0</v>
      </c>
      <c r="K130" s="257">
        <v>0</v>
      </c>
      <c r="L130" s="257">
        <v>0</v>
      </c>
      <c r="M130" s="257">
        <v>0</v>
      </c>
      <c r="N130" s="257">
        <v>0</v>
      </c>
      <c r="O130" s="257">
        <v>0</v>
      </c>
      <c r="P130" s="257">
        <v>0</v>
      </c>
      <c r="Q130" s="257">
        <v>0</v>
      </c>
      <c r="R130" s="257">
        <v>0</v>
      </c>
      <c r="S130" s="257">
        <v>0</v>
      </c>
      <c r="T130" s="257">
        <v>0</v>
      </c>
      <c r="U130" s="257">
        <v>0</v>
      </c>
      <c r="V130" s="257">
        <v>0</v>
      </c>
      <c r="W130" s="257">
        <v>0</v>
      </c>
      <c r="X130" s="257">
        <v>0</v>
      </c>
      <c r="Y130" s="257">
        <v>0</v>
      </c>
      <c r="Z130" s="257">
        <v>0</v>
      </c>
      <c r="AA130" s="257">
        <v>0</v>
      </c>
      <c r="AB130" s="257">
        <v>0</v>
      </c>
      <c r="AC130" s="257">
        <v>0</v>
      </c>
      <c r="AD130" s="257">
        <v>0</v>
      </c>
      <c r="AE130" s="257">
        <v>0</v>
      </c>
      <c r="AF130" s="257">
        <v>0</v>
      </c>
      <c r="AG130" s="257">
        <v>0</v>
      </c>
      <c r="AH130" s="257">
        <v>0</v>
      </c>
      <c r="AI130" s="257">
        <v>0</v>
      </c>
      <c r="AJ130" s="257">
        <v>0</v>
      </c>
      <c r="AK130" s="257">
        <v>0</v>
      </c>
      <c r="AL130" s="258">
        <f t="shared" si="2"/>
        <v>0</v>
      </c>
      <c r="AO130" s="98"/>
    </row>
    <row r="131" spans="1:41" ht="33" customHeight="1">
      <c r="A131" s="181">
        <v>295</v>
      </c>
      <c r="B131" s="182" t="str">
        <f>PROPER(VLOOKUP(A131,[1]bd_lista!$A:$D,2,FALSE))</f>
        <v>Univ. Indígena Bol. Comun. Intercult Prod. Casimiro Huanca</v>
      </c>
      <c r="C131" s="183" t="s">
        <v>1351</v>
      </c>
      <c r="D131" s="257">
        <v>0</v>
      </c>
      <c r="E131" s="257">
        <v>0</v>
      </c>
      <c r="F131" s="257">
        <v>0</v>
      </c>
      <c r="G131" s="257">
        <v>0</v>
      </c>
      <c r="H131" s="257">
        <v>0</v>
      </c>
      <c r="I131" s="257">
        <v>0</v>
      </c>
      <c r="J131" s="257">
        <v>0</v>
      </c>
      <c r="K131" s="257">
        <v>0</v>
      </c>
      <c r="L131" s="257">
        <v>0</v>
      </c>
      <c r="M131" s="257">
        <v>0</v>
      </c>
      <c r="N131" s="257">
        <v>0</v>
      </c>
      <c r="O131" s="257">
        <v>0</v>
      </c>
      <c r="P131" s="257">
        <v>0</v>
      </c>
      <c r="Q131" s="257">
        <v>0</v>
      </c>
      <c r="R131" s="257">
        <v>0</v>
      </c>
      <c r="S131" s="257">
        <v>0</v>
      </c>
      <c r="T131" s="257">
        <v>0</v>
      </c>
      <c r="U131" s="257">
        <v>0</v>
      </c>
      <c r="V131" s="257">
        <v>0</v>
      </c>
      <c r="W131" s="257">
        <v>0</v>
      </c>
      <c r="X131" s="257">
        <v>0</v>
      </c>
      <c r="Y131" s="257">
        <v>0</v>
      </c>
      <c r="Z131" s="257">
        <v>0</v>
      </c>
      <c r="AA131" s="257">
        <v>0</v>
      </c>
      <c r="AB131" s="257">
        <v>0</v>
      </c>
      <c r="AC131" s="257">
        <v>0</v>
      </c>
      <c r="AD131" s="257">
        <v>0</v>
      </c>
      <c r="AE131" s="257">
        <v>0</v>
      </c>
      <c r="AF131" s="257">
        <v>0</v>
      </c>
      <c r="AG131" s="257">
        <v>0</v>
      </c>
      <c r="AH131" s="257">
        <v>0</v>
      </c>
      <c r="AI131" s="257">
        <v>0</v>
      </c>
      <c r="AJ131" s="257">
        <v>0</v>
      </c>
      <c r="AK131" s="257">
        <v>0</v>
      </c>
      <c r="AL131" s="258">
        <f t="shared" si="2"/>
        <v>0</v>
      </c>
      <c r="AO131" s="98"/>
    </row>
    <row r="132" spans="1:41" ht="33" customHeight="1">
      <c r="A132" s="181">
        <v>296</v>
      </c>
      <c r="B132" s="182" t="str">
        <f>PROPER(VLOOKUP(A132,[1]bd_lista!$A:$D,2,FALSE))</f>
        <v>Univ. Indígena Bol. Comun. Intercult Prod. Apiaguaiki Tupa</v>
      </c>
      <c r="C132" s="183" t="s">
        <v>1351</v>
      </c>
      <c r="D132" s="257">
        <v>0</v>
      </c>
      <c r="E132" s="257">
        <v>0</v>
      </c>
      <c r="F132" s="257">
        <v>0</v>
      </c>
      <c r="G132" s="257">
        <v>0</v>
      </c>
      <c r="H132" s="257">
        <v>0</v>
      </c>
      <c r="I132" s="257">
        <v>0</v>
      </c>
      <c r="J132" s="257">
        <v>0</v>
      </c>
      <c r="K132" s="257">
        <v>0</v>
      </c>
      <c r="L132" s="257">
        <v>0</v>
      </c>
      <c r="M132" s="257">
        <v>0</v>
      </c>
      <c r="N132" s="257">
        <v>0</v>
      </c>
      <c r="O132" s="257">
        <v>0</v>
      </c>
      <c r="P132" s="257">
        <v>0</v>
      </c>
      <c r="Q132" s="257">
        <v>0</v>
      </c>
      <c r="R132" s="257">
        <v>0</v>
      </c>
      <c r="S132" s="257">
        <v>0</v>
      </c>
      <c r="T132" s="257">
        <v>0</v>
      </c>
      <c r="U132" s="257">
        <v>0</v>
      </c>
      <c r="V132" s="257">
        <v>0</v>
      </c>
      <c r="W132" s="257">
        <v>0</v>
      </c>
      <c r="X132" s="257">
        <v>0</v>
      </c>
      <c r="Y132" s="257">
        <v>0</v>
      </c>
      <c r="Z132" s="257">
        <v>0</v>
      </c>
      <c r="AA132" s="257">
        <v>0</v>
      </c>
      <c r="AB132" s="257">
        <v>0</v>
      </c>
      <c r="AC132" s="257">
        <v>0</v>
      </c>
      <c r="AD132" s="257">
        <v>0</v>
      </c>
      <c r="AE132" s="257">
        <v>0</v>
      </c>
      <c r="AF132" s="257">
        <v>0</v>
      </c>
      <c r="AG132" s="257">
        <v>0</v>
      </c>
      <c r="AH132" s="257">
        <v>0</v>
      </c>
      <c r="AI132" s="257">
        <v>0</v>
      </c>
      <c r="AJ132" s="257">
        <v>0</v>
      </c>
      <c r="AK132" s="257">
        <v>0</v>
      </c>
      <c r="AL132" s="258">
        <f t="shared" si="2"/>
        <v>0</v>
      </c>
      <c r="AO132" s="98"/>
    </row>
    <row r="133" spans="1:41" ht="33" customHeight="1">
      <c r="A133" s="181">
        <v>297</v>
      </c>
      <c r="B133" s="182" t="str">
        <f>PROPER(VLOOKUP(A133,[1]bd_lista!$A:$D,2,FALSE))</f>
        <v>Servicio Nacional De Caminos Residual</v>
      </c>
      <c r="C133" s="183" t="s">
        <v>1351</v>
      </c>
      <c r="D133" s="257">
        <v>0</v>
      </c>
      <c r="E133" s="257">
        <v>0</v>
      </c>
      <c r="F133" s="257">
        <v>0</v>
      </c>
      <c r="G133" s="257">
        <v>0</v>
      </c>
      <c r="H133" s="257">
        <v>0</v>
      </c>
      <c r="I133" s="257">
        <v>0</v>
      </c>
      <c r="J133" s="257">
        <v>0</v>
      </c>
      <c r="K133" s="257">
        <v>0</v>
      </c>
      <c r="L133" s="257">
        <v>0</v>
      </c>
      <c r="M133" s="257">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v>0</v>
      </c>
      <c r="AC133" s="257">
        <v>0</v>
      </c>
      <c r="AD133" s="257">
        <v>0</v>
      </c>
      <c r="AE133" s="257">
        <v>0</v>
      </c>
      <c r="AF133" s="257">
        <v>0</v>
      </c>
      <c r="AG133" s="257">
        <v>0</v>
      </c>
      <c r="AH133" s="257">
        <v>0</v>
      </c>
      <c r="AI133" s="257">
        <v>0</v>
      </c>
      <c r="AJ133" s="257">
        <v>0</v>
      </c>
      <c r="AK133" s="257">
        <v>0</v>
      </c>
      <c r="AL133" s="258">
        <f t="shared" si="2"/>
        <v>0</v>
      </c>
      <c r="AO133" s="98"/>
    </row>
    <row r="134" spans="1:41" ht="33" customHeight="1">
      <c r="A134" s="181">
        <v>298</v>
      </c>
      <c r="B134" s="182" t="str">
        <f>PROPER(VLOOKUP(A134,[1]bd_lista!$A:$D,2,FALSE))</f>
        <v>Servicio Departamental De Riego - Chuquisaca</v>
      </c>
      <c r="C134" s="183" t="s">
        <v>1351</v>
      </c>
      <c r="D134" s="257">
        <v>0</v>
      </c>
      <c r="E134" s="257">
        <v>0</v>
      </c>
      <c r="F134" s="257">
        <v>0</v>
      </c>
      <c r="G134" s="257">
        <v>0</v>
      </c>
      <c r="H134" s="257">
        <v>0</v>
      </c>
      <c r="I134" s="257">
        <v>0</v>
      </c>
      <c r="J134" s="257">
        <v>0</v>
      </c>
      <c r="K134" s="257">
        <v>0</v>
      </c>
      <c r="L134" s="257">
        <v>0</v>
      </c>
      <c r="M134" s="257">
        <v>0</v>
      </c>
      <c r="N134" s="257">
        <v>0</v>
      </c>
      <c r="O134" s="257">
        <v>0</v>
      </c>
      <c r="P134" s="257">
        <v>0</v>
      </c>
      <c r="Q134" s="257">
        <v>0</v>
      </c>
      <c r="R134" s="257">
        <v>0</v>
      </c>
      <c r="S134" s="257">
        <v>0</v>
      </c>
      <c r="T134" s="257">
        <v>0</v>
      </c>
      <c r="U134" s="257">
        <v>0</v>
      </c>
      <c r="V134" s="257">
        <v>0</v>
      </c>
      <c r="W134" s="257">
        <v>0</v>
      </c>
      <c r="X134" s="257">
        <v>0</v>
      </c>
      <c r="Y134" s="257">
        <v>0</v>
      </c>
      <c r="Z134" s="257">
        <v>0</v>
      </c>
      <c r="AA134" s="257">
        <v>0</v>
      </c>
      <c r="AB134" s="257">
        <v>0</v>
      </c>
      <c r="AC134" s="257">
        <v>0</v>
      </c>
      <c r="AD134" s="257">
        <v>0</v>
      </c>
      <c r="AE134" s="257">
        <v>0</v>
      </c>
      <c r="AF134" s="257">
        <v>0</v>
      </c>
      <c r="AG134" s="257">
        <v>0</v>
      </c>
      <c r="AH134" s="257">
        <v>0</v>
      </c>
      <c r="AI134" s="257">
        <v>0</v>
      </c>
      <c r="AJ134" s="257">
        <v>0</v>
      </c>
      <c r="AK134" s="257">
        <v>0</v>
      </c>
      <c r="AL134" s="258">
        <f t="shared" si="2"/>
        <v>0</v>
      </c>
      <c r="AO134" s="98"/>
    </row>
    <row r="135" spans="1:41" ht="33" customHeight="1">
      <c r="A135" s="181">
        <v>299</v>
      </c>
      <c r="B135" s="182" t="str">
        <f>PROPER(VLOOKUP(A135,[1]bd_lista!$A:$D,2,FALSE))</f>
        <v>Servicio Departamental De Riego - La Paz</v>
      </c>
      <c r="C135" s="183" t="s">
        <v>1351</v>
      </c>
      <c r="D135" s="257">
        <v>0</v>
      </c>
      <c r="E135" s="257">
        <v>0</v>
      </c>
      <c r="F135" s="257">
        <v>0</v>
      </c>
      <c r="G135" s="257">
        <v>576500</v>
      </c>
      <c r="H135" s="257">
        <v>0</v>
      </c>
      <c r="I135" s="257">
        <v>0</v>
      </c>
      <c r="J135" s="257">
        <v>0</v>
      </c>
      <c r="K135" s="257">
        <v>0</v>
      </c>
      <c r="L135" s="257">
        <v>0</v>
      </c>
      <c r="M135" s="257">
        <v>12759</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v>0</v>
      </c>
      <c r="AD135" s="257">
        <v>0</v>
      </c>
      <c r="AE135" s="257">
        <v>0</v>
      </c>
      <c r="AF135" s="257">
        <v>0</v>
      </c>
      <c r="AG135" s="257">
        <v>0</v>
      </c>
      <c r="AH135" s="257">
        <v>0</v>
      </c>
      <c r="AI135" s="257">
        <v>0</v>
      </c>
      <c r="AJ135" s="257">
        <v>0</v>
      </c>
      <c r="AK135" s="257">
        <v>0</v>
      </c>
      <c r="AL135" s="258">
        <f t="shared" si="2"/>
        <v>589259</v>
      </c>
      <c r="AO135" s="98"/>
    </row>
    <row r="136" spans="1:41" ht="33" customHeight="1">
      <c r="A136" s="181">
        <v>300</v>
      </c>
      <c r="B136" s="182" t="str">
        <f>PROPER(VLOOKUP(A136,[1]bd_lista!$A:$D,2,FALSE))</f>
        <v>Servicio Departamental De Riego - Cochabamba</v>
      </c>
      <c r="C136" s="183" t="s">
        <v>1351</v>
      </c>
      <c r="D136" s="257">
        <v>0</v>
      </c>
      <c r="E136" s="257">
        <v>0</v>
      </c>
      <c r="F136" s="257">
        <v>0</v>
      </c>
      <c r="G136" s="257">
        <v>0</v>
      </c>
      <c r="H136" s="257">
        <v>0</v>
      </c>
      <c r="I136" s="257">
        <v>0</v>
      </c>
      <c r="J136" s="257">
        <v>0</v>
      </c>
      <c r="K136" s="257">
        <v>0</v>
      </c>
      <c r="L136" s="257">
        <v>0</v>
      </c>
      <c r="M136" s="257">
        <v>4916</v>
      </c>
      <c r="N136" s="257">
        <v>0</v>
      </c>
      <c r="O136" s="257">
        <v>0</v>
      </c>
      <c r="P136" s="257">
        <v>0</v>
      </c>
      <c r="Q136" s="257">
        <v>0</v>
      </c>
      <c r="R136" s="257">
        <v>0</v>
      </c>
      <c r="S136" s="257">
        <v>0</v>
      </c>
      <c r="T136" s="257">
        <v>0</v>
      </c>
      <c r="U136" s="257">
        <v>0</v>
      </c>
      <c r="V136" s="257">
        <v>0</v>
      </c>
      <c r="W136" s="257">
        <v>0</v>
      </c>
      <c r="X136" s="257">
        <v>0</v>
      </c>
      <c r="Y136" s="257">
        <v>0</v>
      </c>
      <c r="Z136" s="257">
        <v>0</v>
      </c>
      <c r="AA136" s="257">
        <v>0</v>
      </c>
      <c r="AB136" s="257">
        <v>0</v>
      </c>
      <c r="AC136" s="257">
        <v>0</v>
      </c>
      <c r="AD136" s="257">
        <v>0</v>
      </c>
      <c r="AE136" s="257">
        <v>0</v>
      </c>
      <c r="AF136" s="257">
        <v>0</v>
      </c>
      <c r="AG136" s="257">
        <v>0</v>
      </c>
      <c r="AH136" s="257">
        <v>0</v>
      </c>
      <c r="AI136" s="257">
        <v>0</v>
      </c>
      <c r="AJ136" s="257">
        <v>0</v>
      </c>
      <c r="AK136" s="257">
        <v>0</v>
      </c>
      <c r="AL136" s="258">
        <f t="shared" si="2"/>
        <v>4916</v>
      </c>
      <c r="AO136" s="98"/>
    </row>
    <row r="137" spans="1:41" ht="33" customHeight="1">
      <c r="A137" s="181">
        <v>301</v>
      </c>
      <c r="B137" s="182" t="str">
        <f>PROPER(VLOOKUP(A137,[1]bd_lista!$A:$D,2,FALSE))</f>
        <v>Servicio Departamental De Riego - Oruro</v>
      </c>
      <c r="C137" s="183" t="s">
        <v>1351</v>
      </c>
      <c r="D137" s="257">
        <v>0</v>
      </c>
      <c r="E137" s="257">
        <v>0</v>
      </c>
      <c r="F137" s="257">
        <v>0</v>
      </c>
      <c r="G137" s="257">
        <v>0</v>
      </c>
      <c r="H137" s="257">
        <v>0</v>
      </c>
      <c r="I137" s="257">
        <v>0</v>
      </c>
      <c r="J137" s="257">
        <v>0</v>
      </c>
      <c r="K137" s="257">
        <v>0</v>
      </c>
      <c r="L137" s="257">
        <v>0</v>
      </c>
      <c r="M137" s="257">
        <v>9689</v>
      </c>
      <c r="N137" s="257">
        <v>0</v>
      </c>
      <c r="O137" s="257">
        <v>0</v>
      </c>
      <c r="P137" s="257">
        <v>0</v>
      </c>
      <c r="Q137" s="257">
        <v>0</v>
      </c>
      <c r="R137" s="257">
        <v>0</v>
      </c>
      <c r="S137" s="257">
        <v>0</v>
      </c>
      <c r="T137" s="257">
        <v>0</v>
      </c>
      <c r="U137" s="257">
        <v>0</v>
      </c>
      <c r="V137" s="257">
        <v>0</v>
      </c>
      <c r="W137" s="257">
        <v>0</v>
      </c>
      <c r="X137" s="257">
        <v>0</v>
      </c>
      <c r="Y137" s="257">
        <v>0</v>
      </c>
      <c r="Z137" s="257">
        <v>0</v>
      </c>
      <c r="AA137" s="257">
        <v>0</v>
      </c>
      <c r="AB137" s="257">
        <v>0</v>
      </c>
      <c r="AC137" s="257">
        <v>0</v>
      </c>
      <c r="AD137" s="257">
        <v>0</v>
      </c>
      <c r="AE137" s="257">
        <v>0</v>
      </c>
      <c r="AF137" s="257">
        <v>0</v>
      </c>
      <c r="AG137" s="257">
        <v>0</v>
      </c>
      <c r="AH137" s="257">
        <v>0</v>
      </c>
      <c r="AI137" s="257">
        <v>0</v>
      </c>
      <c r="AJ137" s="257">
        <v>0</v>
      </c>
      <c r="AK137" s="257">
        <v>0</v>
      </c>
      <c r="AL137" s="258">
        <f t="shared" si="2"/>
        <v>9689</v>
      </c>
      <c r="AO137" s="98"/>
    </row>
    <row r="138" spans="1:41" ht="33" customHeight="1">
      <c r="A138" s="181">
        <v>302</v>
      </c>
      <c r="B138" s="182" t="str">
        <f>PROPER(VLOOKUP(A138,[1]bd_lista!$A:$D,2,FALSE))</f>
        <v>Servicio Departamental De Riego - Potosí</v>
      </c>
      <c r="C138" s="183" t="s">
        <v>1351</v>
      </c>
      <c r="D138" s="257">
        <v>0</v>
      </c>
      <c r="E138" s="257">
        <v>0</v>
      </c>
      <c r="F138" s="257">
        <v>0</v>
      </c>
      <c r="G138" s="257">
        <v>0</v>
      </c>
      <c r="H138" s="257">
        <v>0</v>
      </c>
      <c r="I138" s="257">
        <v>0</v>
      </c>
      <c r="J138" s="257">
        <v>0</v>
      </c>
      <c r="K138" s="257">
        <v>0</v>
      </c>
      <c r="L138" s="257">
        <v>0</v>
      </c>
      <c r="M138" s="257">
        <v>4320</v>
      </c>
      <c r="N138" s="257">
        <v>0</v>
      </c>
      <c r="O138" s="257">
        <v>0</v>
      </c>
      <c r="P138" s="257">
        <v>0</v>
      </c>
      <c r="Q138" s="257">
        <v>0</v>
      </c>
      <c r="R138" s="257">
        <v>0</v>
      </c>
      <c r="S138" s="257">
        <v>0</v>
      </c>
      <c r="T138" s="257">
        <v>0</v>
      </c>
      <c r="U138" s="257">
        <v>0</v>
      </c>
      <c r="V138" s="257">
        <v>0</v>
      </c>
      <c r="W138" s="257">
        <v>0</v>
      </c>
      <c r="X138" s="257">
        <v>0</v>
      </c>
      <c r="Y138" s="257">
        <v>0</v>
      </c>
      <c r="Z138" s="257">
        <v>0</v>
      </c>
      <c r="AA138" s="257">
        <v>0</v>
      </c>
      <c r="AB138" s="257">
        <v>0</v>
      </c>
      <c r="AC138" s="257">
        <v>0</v>
      </c>
      <c r="AD138" s="257">
        <v>0</v>
      </c>
      <c r="AE138" s="257">
        <v>0</v>
      </c>
      <c r="AF138" s="257">
        <v>0</v>
      </c>
      <c r="AG138" s="257">
        <v>0</v>
      </c>
      <c r="AH138" s="257">
        <v>0</v>
      </c>
      <c r="AI138" s="257">
        <v>0</v>
      </c>
      <c r="AJ138" s="257">
        <v>0</v>
      </c>
      <c r="AK138" s="257">
        <v>0</v>
      </c>
      <c r="AL138" s="258">
        <f t="shared" si="2"/>
        <v>4320</v>
      </c>
      <c r="AO138" s="98"/>
    </row>
    <row r="139" spans="1:41" ht="33" customHeight="1">
      <c r="A139" s="181">
        <v>303</v>
      </c>
      <c r="B139" s="182" t="str">
        <f>PROPER(VLOOKUP(A139,[1]bd_lista!$A:$D,2,FALSE))</f>
        <v>Servicio Departamental De Riego - Tarija</v>
      </c>
      <c r="C139" s="183" t="s">
        <v>1351</v>
      </c>
      <c r="D139" s="257">
        <v>0</v>
      </c>
      <c r="E139" s="257">
        <v>0</v>
      </c>
      <c r="F139" s="257">
        <v>0</v>
      </c>
      <c r="G139" s="257">
        <v>0</v>
      </c>
      <c r="H139" s="257">
        <v>0</v>
      </c>
      <c r="I139" s="257">
        <v>0</v>
      </c>
      <c r="J139" s="257">
        <v>0</v>
      </c>
      <c r="K139" s="257">
        <v>0</v>
      </c>
      <c r="L139" s="257">
        <v>0</v>
      </c>
      <c r="M139" s="257">
        <v>2546</v>
      </c>
      <c r="N139" s="257">
        <v>0</v>
      </c>
      <c r="O139" s="257">
        <v>0</v>
      </c>
      <c r="P139" s="257">
        <v>0</v>
      </c>
      <c r="Q139" s="257">
        <v>0</v>
      </c>
      <c r="R139" s="257">
        <v>0</v>
      </c>
      <c r="S139" s="257">
        <v>0</v>
      </c>
      <c r="T139" s="257">
        <v>0</v>
      </c>
      <c r="U139" s="257">
        <v>0</v>
      </c>
      <c r="V139" s="257">
        <v>0</v>
      </c>
      <c r="W139" s="257">
        <v>0</v>
      </c>
      <c r="X139" s="257">
        <v>0</v>
      </c>
      <c r="Y139" s="257">
        <v>0</v>
      </c>
      <c r="Z139" s="257">
        <v>0</v>
      </c>
      <c r="AA139" s="257">
        <v>0</v>
      </c>
      <c r="AB139" s="257">
        <v>0</v>
      </c>
      <c r="AC139" s="257">
        <v>0</v>
      </c>
      <c r="AD139" s="257">
        <v>0</v>
      </c>
      <c r="AE139" s="257">
        <v>0</v>
      </c>
      <c r="AF139" s="257">
        <v>0</v>
      </c>
      <c r="AG139" s="257">
        <v>0</v>
      </c>
      <c r="AH139" s="257">
        <v>0</v>
      </c>
      <c r="AI139" s="257">
        <v>0</v>
      </c>
      <c r="AJ139" s="257">
        <v>0</v>
      </c>
      <c r="AK139" s="257">
        <v>0</v>
      </c>
      <c r="AL139" s="258">
        <f t="shared" si="2"/>
        <v>2546</v>
      </c>
      <c r="AO139" s="98"/>
    </row>
    <row r="140" spans="1:41" ht="33" customHeight="1">
      <c r="A140" s="181">
        <v>304</v>
      </c>
      <c r="B140" s="182" t="str">
        <f>PROPER(VLOOKUP(A140,[1]bd_lista!$A:$D,2,FALSE))</f>
        <v>Servicio Departamental De Riego - Santa Cruz</v>
      </c>
      <c r="C140" s="183" t="s">
        <v>1351</v>
      </c>
      <c r="D140" s="257">
        <v>0</v>
      </c>
      <c r="E140" s="257">
        <v>0</v>
      </c>
      <c r="F140" s="257">
        <v>0</v>
      </c>
      <c r="G140" s="257">
        <v>0</v>
      </c>
      <c r="H140" s="257">
        <v>0</v>
      </c>
      <c r="I140" s="257">
        <v>0</v>
      </c>
      <c r="J140" s="257">
        <v>0</v>
      </c>
      <c r="K140" s="257">
        <v>0</v>
      </c>
      <c r="L140" s="257">
        <v>0</v>
      </c>
      <c r="M140" s="257">
        <v>0</v>
      </c>
      <c r="N140" s="257">
        <v>0</v>
      </c>
      <c r="O140" s="257">
        <v>0</v>
      </c>
      <c r="P140" s="257">
        <v>0</v>
      </c>
      <c r="Q140" s="257">
        <v>0</v>
      </c>
      <c r="R140" s="257">
        <v>0</v>
      </c>
      <c r="S140" s="257">
        <v>0</v>
      </c>
      <c r="T140" s="257">
        <v>0</v>
      </c>
      <c r="U140" s="257">
        <v>0</v>
      </c>
      <c r="V140" s="257">
        <v>0</v>
      </c>
      <c r="W140" s="257">
        <v>0</v>
      </c>
      <c r="X140" s="257">
        <v>0</v>
      </c>
      <c r="Y140" s="257">
        <v>0</v>
      </c>
      <c r="Z140" s="257">
        <v>0</v>
      </c>
      <c r="AA140" s="257">
        <v>0</v>
      </c>
      <c r="AB140" s="257">
        <v>0</v>
      </c>
      <c r="AC140" s="257">
        <v>0</v>
      </c>
      <c r="AD140" s="257">
        <v>0</v>
      </c>
      <c r="AE140" s="257">
        <v>0</v>
      </c>
      <c r="AF140" s="257">
        <v>0</v>
      </c>
      <c r="AG140" s="257">
        <v>0</v>
      </c>
      <c r="AH140" s="257">
        <v>0</v>
      </c>
      <c r="AI140" s="257">
        <v>0</v>
      </c>
      <c r="AJ140" s="257">
        <v>0</v>
      </c>
      <c r="AK140" s="257">
        <v>0</v>
      </c>
      <c r="AL140" s="258">
        <f t="shared" ref="AL140:AL203" si="3">SUM(D140:AK140)</f>
        <v>0</v>
      </c>
      <c r="AO140" s="98"/>
    </row>
    <row r="141" spans="1:41" ht="33" customHeight="1">
      <c r="A141" s="181">
        <v>305</v>
      </c>
      <c r="B141" s="182" t="str">
        <f>PROPER(VLOOKUP(A141,[1]bd_lista!$A:$D,2,FALSE))</f>
        <v>Servicio Departamental De Riego - Beni</v>
      </c>
      <c r="C141" s="183" t="s">
        <v>1351</v>
      </c>
      <c r="D141" s="257">
        <v>0</v>
      </c>
      <c r="E141" s="257">
        <v>0</v>
      </c>
      <c r="F141" s="257">
        <v>0</v>
      </c>
      <c r="G141" s="257">
        <v>0</v>
      </c>
      <c r="H141" s="257">
        <v>0</v>
      </c>
      <c r="I141" s="257">
        <v>0</v>
      </c>
      <c r="J141" s="257">
        <v>0</v>
      </c>
      <c r="K141" s="257">
        <v>0</v>
      </c>
      <c r="L141" s="257">
        <v>0</v>
      </c>
      <c r="M141" s="257">
        <v>0</v>
      </c>
      <c r="N141" s="257">
        <v>0</v>
      </c>
      <c r="O141" s="257">
        <v>0</v>
      </c>
      <c r="P141" s="257">
        <v>0</v>
      </c>
      <c r="Q141" s="257">
        <v>0</v>
      </c>
      <c r="R141" s="257">
        <v>0</v>
      </c>
      <c r="S141" s="257">
        <v>0</v>
      </c>
      <c r="T141" s="257">
        <v>0</v>
      </c>
      <c r="U141" s="257">
        <v>0</v>
      </c>
      <c r="V141" s="257">
        <v>0</v>
      </c>
      <c r="W141" s="257">
        <v>0</v>
      </c>
      <c r="X141" s="257">
        <v>0</v>
      </c>
      <c r="Y141" s="257">
        <v>0</v>
      </c>
      <c r="Z141" s="257">
        <v>0</v>
      </c>
      <c r="AA141" s="257">
        <v>0</v>
      </c>
      <c r="AB141" s="257">
        <v>0</v>
      </c>
      <c r="AC141" s="257">
        <v>0</v>
      </c>
      <c r="AD141" s="257">
        <v>0</v>
      </c>
      <c r="AE141" s="257">
        <v>0</v>
      </c>
      <c r="AF141" s="257">
        <v>0</v>
      </c>
      <c r="AG141" s="257">
        <v>0</v>
      </c>
      <c r="AH141" s="257">
        <v>0</v>
      </c>
      <c r="AI141" s="257">
        <v>0</v>
      </c>
      <c r="AJ141" s="257">
        <v>0</v>
      </c>
      <c r="AK141" s="257">
        <v>0</v>
      </c>
      <c r="AL141" s="258">
        <f t="shared" si="3"/>
        <v>0</v>
      </c>
      <c r="AO141" s="98"/>
    </row>
    <row r="142" spans="1:41" ht="33" customHeight="1">
      <c r="A142" s="181">
        <v>306</v>
      </c>
      <c r="B142" s="182" t="str">
        <f>PROPER(VLOOKUP(A142,[1]bd_lista!$A:$D,2,FALSE))</f>
        <v>Servicio Departamental De Riego - Pando</v>
      </c>
      <c r="C142" s="183" t="s">
        <v>1351</v>
      </c>
      <c r="D142" s="257">
        <v>0</v>
      </c>
      <c r="E142" s="257">
        <v>0</v>
      </c>
      <c r="F142" s="257">
        <v>0</v>
      </c>
      <c r="G142" s="257">
        <v>0</v>
      </c>
      <c r="H142" s="257">
        <v>0</v>
      </c>
      <c r="I142" s="257">
        <v>0</v>
      </c>
      <c r="J142" s="257">
        <v>0</v>
      </c>
      <c r="K142" s="257">
        <v>0</v>
      </c>
      <c r="L142" s="257">
        <v>0</v>
      </c>
      <c r="M142" s="257">
        <v>0</v>
      </c>
      <c r="N142" s="257">
        <v>0</v>
      </c>
      <c r="O142" s="257">
        <v>0</v>
      </c>
      <c r="P142" s="257">
        <v>0</v>
      </c>
      <c r="Q142" s="257">
        <v>0</v>
      </c>
      <c r="R142" s="257">
        <v>0</v>
      </c>
      <c r="S142" s="257">
        <v>0</v>
      </c>
      <c r="T142" s="257">
        <v>0</v>
      </c>
      <c r="U142" s="257">
        <v>0</v>
      </c>
      <c r="V142" s="257">
        <v>0</v>
      </c>
      <c r="W142" s="257">
        <v>0</v>
      </c>
      <c r="X142" s="257">
        <v>0</v>
      </c>
      <c r="Y142" s="257">
        <v>0</v>
      </c>
      <c r="Z142" s="257">
        <v>0</v>
      </c>
      <c r="AA142" s="257">
        <v>0</v>
      </c>
      <c r="AB142" s="257">
        <v>0</v>
      </c>
      <c r="AC142" s="257">
        <v>0</v>
      </c>
      <c r="AD142" s="257">
        <v>0</v>
      </c>
      <c r="AE142" s="257">
        <v>0</v>
      </c>
      <c r="AF142" s="257">
        <v>0</v>
      </c>
      <c r="AG142" s="257">
        <v>0</v>
      </c>
      <c r="AH142" s="257">
        <v>0</v>
      </c>
      <c r="AI142" s="257">
        <v>0</v>
      </c>
      <c r="AJ142" s="257">
        <v>0</v>
      </c>
      <c r="AK142" s="257">
        <v>0</v>
      </c>
      <c r="AL142" s="258">
        <f t="shared" si="3"/>
        <v>0</v>
      </c>
      <c r="AO142" s="98"/>
    </row>
    <row r="143" spans="1:41" ht="33" customHeight="1">
      <c r="A143" s="181">
        <v>309</v>
      </c>
      <c r="B143" s="182" t="str">
        <f>PROPER(VLOOKUP(A143,[1]bd_lista!$A:$D,2,FALSE))</f>
        <v>Autoridad De Fiscalización Y Control Social Del Juego</v>
      </c>
      <c r="C143" s="183" t="s">
        <v>1351</v>
      </c>
      <c r="D143" s="257">
        <v>0</v>
      </c>
      <c r="E143" s="257">
        <v>0</v>
      </c>
      <c r="F143" s="257">
        <v>0</v>
      </c>
      <c r="G143" s="257">
        <v>30728.6</v>
      </c>
      <c r="H143" s="257">
        <v>0</v>
      </c>
      <c r="I143" s="257">
        <v>0</v>
      </c>
      <c r="J143" s="257">
        <v>0</v>
      </c>
      <c r="K143" s="257">
        <v>0</v>
      </c>
      <c r="L143" s="257">
        <v>0</v>
      </c>
      <c r="M143" s="257">
        <v>0</v>
      </c>
      <c r="N143" s="257">
        <v>0</v>
      </c>
      <c r="O143" s="257">
        <v>0</v>
      </c>
      <c r="P143" s="257">
        <v>0</v>
      </c>
      <c r="Q143" s="257">
        <v>0</v>
      </c>
      <c r="R143" s="257">
        <v>0</v>
      </c>
      <c r="S143" s="257">
        <v>0</v>
      </c>
      <c r="T143" s="257">
        <v>0</v>
      </c>
      <c r="U143" s="257">
        <v>0</v>
      </c>
      <c r="V143" s="257">
        <v>0</v>
      </c>
      <c r="W143" s="257">
        <v>0</v>
      </c>
      <c r="X143" s="257">
        <v>0</v>
      </c>
      <c r="Y143" s="257">
        <v>0</v>
      </c>
      <c r="Z143" s="257">
        <v>0</v>
      </c>
      <c r="AA143" s="257">
        <v>0</v>
      </c>
      <c r="AB143" s="257">
        <v>0</v>
      </c>
      <c r="AC143" s="257">
        <v>0</v>
      </c>
      <c r="AD143" s="257">
        <v>0</v>
      </c>
      <c r="AE143" s="257">
        <v>0</v>
      </c>
      <c r="AF143" s="257">
        <v>0</v>
      </c>
      <c r="AG143" s="257">
        <v>0</v>
      </c>
      <c r="AH143" s="257">
        <v>0</v>
      </c>
      <c r="AI143" s="257">
        <v>0</v>
      </c>
      <c r="AJ143" s="257">
        <v>0</v>
      </c>
      <c r="AK143" s="257">
        <v>0</v>
      </c>
      <c r="AL143" s="258">
        <f t="shared" si="3"/>
        <v>30728.6</v>
      </c>
      <c r="AO143" s="98"/>
    </row>
    <row r="144" spans="1:41" ht="33" customHeight="1">
      <c r="A144" s="181">
        <v>310</v>
      </c>
      <c r="B144" s="182" t="str">
        <f>PROPER(VLOOKUP(A144,[1]bd_lista!$A:$D,2,FALSE))</f>
        <v>Autoridad De Regulación Y Fiscalización De Telecomunicaciones Y Transportes</v>
      </c>
      <c r="C144" s="183" t="s">
        <v>1351</v>
      </c>
      <c r="D144" s="257">
        <v>0</v>
      </c>
      <c r="E144" s="257">
        <v>0</v>
      </c>
      <c r="F144" s="257">
        <v>580027612.72000003</v>
      </c>
      <c r="G144" s="257">
        <v>10462.64</v>
      </c>
      <c r="H144" s="257">
        <v>0</v>
      </c>
      <c r="I144" s="257">
        <v>50</v>
      </c>
      <c r="J144" s="257">
        <v>0</v>
      </c>
      <c r="K144" s="257">
        <v>0</v>
      </c>
      <c r="L144" s="257">
        <v>3978.02</v>
      </c>
      <c r="M144" s="257">
        <v>0</v>
      </c>
      <c r="N144" s="257">
        <v>0</v>
      </c>
      <c r="O144" s="257">
        <v>348</v>
      </c>
      <c r="P144" s="257">
        <v>72273.84</v>
      </c>
      <c r="Q144" s="257">
        <v>0</v>
      </c>
      <c r="R144" s="257">
        <v>0</v>
      </c>
      <c r="S144" s="257">
        <v>0</v>
      </c>
      <c r="T144" s="257">
        <v>0</v>
      </c>
      <c r="U144" s="257">
        <v>0</v>
      </c>
      <c r="V144" s="257">
        <v>0</v>
      </c>
      <c r="W144" s="257">
        <v>0</v>
      </c>
      <c r="X144" s="257">
        <v>0</v>
      </c>
      <c r="Y144" s="257">
        <v>0</v>
      </c>
      <c r="Z144" s="257">
        <v>0</v>
      </c>
      <c r="AA144" s="257">
        <v>0</v>
      </c>
      <c r="AB144" s="257">
        <v>0</v>
      </c>
      <c r="AC144" s="257">
        <v>0</v>
      </c>
      <c r="AD144" s="257">
        <v>0</v>
      </c>
      <c r="AE144" s="257">
        <v>0</v>
      </c>
      <c r="AF144" s="257">
        <v>0</v>
      </c>
      <c r="AG144" s="257">
        <v>0</v>
      </c>
      <c r="AH144" s="257">
        <v>0</v>
      </c>
      <c r="AI144" s="257">
        <v>0</v>
      </c>
      <c r="AJ144" s="257">
        <v>0</v>
      </c>
      <c r="AK144" s="257">
        <v>0</v>
      </c>
      <c r="AL144" s="258">
        <f>SUM(D144:AK144)</f>
        <v>580114725.22000003</v>
      </c>
      <c r="AO144" s="98"/>
    </row>
    <row r="145" spans="1:41" ht="33" customHeight="1">
      <c r="A145" s="181">
        <v>311</v>
      </c>
      <c r="B145" s="182" t="str">
        <f>PROPER(VLOOKUP(A145,[1]bd_lista!$A:$D,2,FALSE))</f>
        <v>Autoridad De Fisc Y Ctrol Soc De Agua Potable Saneam.Básico</v>
      </c>
      <c r="C145" s="183" t="s">
        <v>1351</v>
      </c>
      <c r="D145" s="257">
        <v>0</v>
      </c>
      <c r="E145" s="257">
        <v>0</v>
      </c>
      <c r="F145" s="257">
        <v>0</v>
      </c>
      <c r="G145" s="257">
        <v>0</v>
      </c>
      <c r="H145" s="257">
        <v>0</v>
      </c>
      <c r="I145" s="257">
        <v>0</v>
      </c>
      <c r="J145" s="257">
        <v>148700</v>
      </c>
      <c r="K145" s="257">
        <v>0</v>
      </c>
      <c r="L145" s="257">
        <v>0</v>
      </c>
      <c r="M145" s="257">
        <v>0</v>
      </c>
      <c r="N145" s="257">
        <v>0</v>
      </c>
      <c r="O145" s="257">
        <v>0</v>
      </c>
      <c r="P145" s="257">
        <v>0</v>
      </c>
      <c r="Q145" s="257">
        <v>0</v>
      </c>
      <c r="R145" s="257">
        <v>0</v>
      </c>
      <c r="S145" s="257">
        <v>0</v>
      </c>
      <c r="T145" s="257">
        <v>0</v>
      </c>
      <c r="U145" s="257">
        <v>0</v>
      </c>
      <c r="V145" s="257">
        <v>0</v>
      </c>
      <c r="W145" s="257">
        <v>0</v>
      </c>
      <c r="X145" s="257">
        <v>0</v>
      </c>
      <c r="Y145" s="257">
        <v>0</v>
      </c>
      <c r="Z145" s="257">
        <v>0</v>
      </c>
      <c r="AA145" s="257">
        <v>0</v>
      </c>
      <c r="AB145" s="257">
        <v>0</v>
      </c>
      <c r="AC145" s="257">
        <v>0</v>
      </c>
      <c r="AD145" s="257">
        <v>0</v>
      </c>
      <c r="AE145" s="257">
        <v>0</v>
      </c>
      <c r="AF145" s="257">
        <v>0</v>
      </c>
      <c r="AG145" s="257">
        <v>0</v>
      </c>
      <c r="AH145" s="257">
        <v>0</v>
      </c>
      <c r="AI145" s="257">
        <v>0</v>
      </c>
      <c r="AJ145" s="257">
        <v>0</v>
      </c>
      <c r="AK145" s="257">
        <v>0</v>
      </c>
      <c r="AL145" s="258">
        <f t="shared" si="3"/>
        <v>148700</v>
      </c>
      <c r="AO145" s="98"/>
    </row>
    <row r="146" spans="1:41" ht="33" customHeight="1">
      <c r="A146" s="181">
        <v>312</v>
      </c>
      <c r="B146" s="182" t="str">
        <f>PROPER(VLOOKUP(A146,[1]bd_lista!$A:$D,2,FALSE))</f>
        <v>Autoridad De Fiscalizac. Y Control Soc De Bosques Y Tierras</v>
      </c>
      <c r="C146" s="183" t="s">
        <v>1351</v>
      </c>
      <c r="D146" s="257">
        <v>0</v>
      </c>
      <c r="E146" s="257">
        <v>0</v>
      </c>
      <c r="F146" s="257">
        <v>43365681.159999996</v>
      </c>
      <c r="G146" s="257">
        <v>24407.909999999996</v>
      </c>
      <c r="H146" s="257">
        <v>0</v>
      </c>
      <c r="I146" s="257">
        <v>0</v>
      </c>
      <c r="J146" s="257">
        <v>0</v>
      </c>
      <c r="K146" s="257">
        <v>0</v>
      </c>
      <c r="L146" s="257">
        <v>0</v>
      </c>
      <c r="M146" s="257">
        <v>0</v>
      </c>
      <c r="N146" s="257">
        <v>0</v>
      </c>
      <c r="O146" s="257">
        <v>0</v>
      </c>
      <c r="P146" s="257">
        <v>0</v>
      </c>
      <c r="Q146" s="257">
        <v>0</v>
      </c>
      <c r="R146" s="257">
        <v>0</v>
      </c>
      <c r="S146" s="257">
        <v>0</v>
      </c>
      <c r="T146" s="257">
        <v>0</v>
      </c>
      <c r="U146" s="257">
        <v>0</v>
      </c>
      <c r="V146" s="257">
        <v>0</v>
      </c>
      <c r="W146" s="257">
        <v>0</v>
      </c>
      <c r="X146" s="257">
        <v>0</v>
      </c>
      <c r="Y146" s="257">
        <v>0</v>
      </c>
      <c r="Z146" s="257">
        <v>0</v>
      </c>
      <c r="AA146" s="257">
        <v>0</v>
      </c>
      <c r="AB146" s="257">
        <v>0</v>
      </c>
      <c r="AC146" s="257">
        <v>0</v>
      </c>
      <c r="AD146" s="257">
        <v>0</v>
      </c>
      <c r="AE146" s="257">
        <v>0</v>
      </c>
      <c r="AF146" s="257">
        <v>0</v>
      </c>
      <c r="AG146" s="257">
        <v>0</v>
      </c>
      <c r="AH146" s="257">
        <v>0</v>
      </c>
      <c r="AI146" s="257">
        <v>0</v>
      </c>
      <c r="AJ146" s="257">
        <v>0</v>
      </c>
      <c r="AK146" s="257">
        <v>0</v>
      </c>
      <c r="AL146" s="258">
        <f t="shared" si="3"/>
        <v>43390089.069999993</v>
      </c>
      <c r="AO146" s="98"/>
    </row>
    <row r="147" spans="1:41" ht="33" customHeight="1">
      <c r="A147" s="181">
        <v>313</v>
      </c>
      <c r="B147" s="182" t="str">
        <f>PROPER(VLOOKUP(A147,[1]bd_lista!$A:$D,2,FALSE))</f>
        <v>Autoridad De Fiscalización Y Control De Pensiones Y Seguros - Aps</v>
      </c>
      <c r="C147" s="183" t="s">
        <v>1351</v>
      </c>
      <c r="D147" s="257">
        <v>0</v>
      </c>
      <c r="E147" s="257">
        <v>0</v>
      </c>
      <c r="F147" s="257">
        <v>0</v>
      </c>
      <c r="G147" s="257">
        <v>2266.65</v>
      </c>
      <c r="H147" s="257">
        <v>0</v>
      </c>
      <c r="I147" s="257">
        <v>0</v>
      </c>
      <c r="J147" s="257">
        <v>0</v>
      </c>
      <c r="K147" s="257">
        <v>0</v>
      </c>
      <c r="L147" s="257">
        <v>1943.27</v>
      </c>
      <c r="M147" s="257">
        <v>0</v>
      </c>
      <c r="N147" s="257">
        <v>0</v>
      </c>
      <c r="O147" s="257">
        <v>0</v>
      </c>
      <c r="P147" s="257">
        <v>0</v>
      </c>
      <c r="Q147" s="257">
        <v>0</v>
      </c>
      <c r="R147" s="257">
        <v>0</v>
      </c>
      <c r="S147" s="257">
        <v>0</v>
      </c>
      <c r="T147" s="257">
        <v>0</v>
      </c>
      <c r="U147" s="257">
        <v>0</v>
      </c>
      <c r="V147" s="257">
        <v>0</v>
      </c>
      <c r="W147" s="257">
        <v>0</v>
      </c>
      <c r="X147" s="257">
        <v>0</v>
      </c>
      <c r="Y147" s="257">
        <v>0</v>
      </c>
      <c r="Z147" s="257">
        <v>0</v>
      </c>
      <c r="AA147" s="257">
        <v>0</v>
      </c>
      <c r="AB147" s="257">
        <v>0</v>
      </c>
      <c r="AC147" s="257">
        <v>0</v>
      </c>
      <c r="AD147" s="257">
        <v>0</v>
      </c>
      <c r="AE147" s="257">
        <v>0</v>
      </c>
      <c r="AF147" s="257">
        <v>0</v>
      </c>
      <c r="AG147" s="257">
        <v>0</v>
      </c>
      <c r="AH147" s="257">
        <v>0</v>
      </c>
      <c r="AI147" s="257">
        <v>0</v>
      </c>
      <c r="AJ147" s="257">
        <v>0</v>
      </c>
      <c r="AK147" s="257">
        <v>0</v>
      </c>
      <c r="AL147" s="258">
        <f t="shared" si="3"/>
        <v>4209.92</v>
      </c>
      <c r="AO147" s="98"/>
    </row>
    <row r="148" spans="1:41" ht="33" customHeight="1">
      <c r="A148" s="181">
        <v>314</v>
      </c>
      <c r="B148" s="182" t="str">
        <f>PROPER(VLOOKUP(A148,[1]bd_lista!$A:$D,2,FALSE))</f>
        <v>Autoridad De Fiscalización Y Control Social De Electricidad</v>
      </c>
      <c r="C148" s="183" t="s">
        <v>1351</v>
      </c>
      <c r="D148" s="257">
        <v>0</v>
      </c>
      <c r="E148" s="257">
        <v>0</v>
      </c>
      <c r="F148" s="257">
        <v>0</v>
      </c>
      <c r="G148" s="257">
        <v>6921.52</v>
      </c>
      <c r="H148" s="257">
        <v>0</v>
      </c>
      <c r="I148" s="257">
        <v>0</v>
      </c>
      <c r="J148" s="257">
        <v>0</v>
      </c>
      <c r="K148" s="257">
        <v>0</v>
      </c>
      <c r="L148" s="257">
        <v>0</v>
      </c>
      <c r="M148" s="257">
        <v>0</v>
      </c>
      <c r="N148" s="257">
        <v>0</v>
      </c>
      <c r="O148" s="257">
        <v>0</v>
      </c>
      <c r="P148" s="257">
        <v>0</v>
      </c>
      <c r="Q148" s="257">
        <v>0</v>
      </c>
      <c r="R148" s="257">
        <v>0</v>
      </c>
      <c r="S148" s="257">
        <v>0</v>
      </c>
      <c r="T148" s="257">
        <v>0</v>
      </c>
      <c r="U148" s="257">
        <v>0</v>
      </c>
      <c r="V148" s="257">
        <v>0</v>
      </c>
      <c r="W148" s="257">
        <v>0</v>
      </c>
      <c r="X148" s="257">
        <v>0</v>
      </c>
      <c r="Y148" s="257">
        <v>0</v>
      </c>
      <c r="Z148" s="257">
        <v>0</v>
      </c>
      <c r="AA148" s="257">
        <v>0</v>
      </c>
      <c r="AB148" s="257">
        <v>0</v>
      </c>
      <c r="AC148" s="257">
        <v>0</v>
      </c>
      <c r="AD148" s="257">
        <v>0</v>
      </c>
      <c r="AE148" s="257">
        <v>0</v>
      </c>
      <c r="AF148" s="257">
        <v>0</v>
      </c>
      <c r="AG148" s="257">
        <v>0</v>
      </c>
      <c r="AH148" s="257">
        <v>0</v>
      </c>
      <c r="AI148" s="257">
        <v>0</v>
      </c>
      <c r="AJ148" s="257">
        <v>0</v>
      </c>
      <c r="AK148" s="257">
        <v>0</v>
      </c>
      <c r="AL148" s="258">
        <f t="shared" si="3"/>
        <v>6921.52</v>
      </c>
      <c r="AO148" s="98"/>
    </row>
    <row r="149" spans="1:41" ht="33" customHeight="1">
      <c r="A149" s="181">
        <v>315</v>
      </c>
      <c r="B149" s="182" t="str">
        <f>PROPER(VLOOKUP(A149,[1]bd_lista!$A:$D,2,FALSE))</f>
        <v>Autoridad De Fiscalización Y Control Social De Empresas</v>
      </c>
      <c r="C149" s="183" t="s">
        <v>1351</v>
      </c>
      <c r="D149" s="257">
        <v>0</v>
      </c>
      <c r="E149" s="257">
        <v>0</v>
      </c>
      <c r="F149" s="257">
        <v>0</v>
      </c>
      <c r="G149" s="257">
        <v>11812.77</v>
      </c>
      <c r="H149" s="257">
        <v>0</v>
      </c>
      <c r="I149" s="257">
        <v>0</v>
      </c>
      <c r="J149" s="257">
        <v>0</v>
      </c>
      <c r="K149" s="257">
        <v>0</v>
      </c>
      <c r="L149" s="257">
        <v>0</v>
      </c>
      <c r="M149" s="257">
        <v>1732</v>
      </c>
      <c r="N149" s="257">
        <v>0</v>
      </c>
      <c r="O149" s="257">
        <v>0</v>
      </c>
      <c r="P149" s="257">
        <v>0</v>
      </c>
      <c r="Q149" s="257">
        <v>0</v>
      </c>
      <c r="R149" s="257">
        <v>0</v>
      </c>
      <c r="S149" s="257">
        <v>0</v>
      </c>
      <c r="T149" s="257">
        <v>0</v>
      </c>
      <c r="U149" s="257">
        <v>0</v>
      </c>
      <c r="V149" s="257">
        <v>0</v>
      </c>
      <c r="W149" s="257">
        <v>0</v>
      </c>
      <c r="X149" s="257">
        <v>0</v>
      </c>
      <c r="Y149" s="257">
        <v>0</v>
      </c>
      <c r="Z149" s="257">
        <v>0</v>
      </c>
      <c r="AA149" s="257">
        <v>0</v>
      </c>
      <c r="AB149" s="257">
        <v>0</v>
      </c>
      <c r="AC149" s="257">
        <v>0</v>
      </c>
      <c r="AD149" s="257">
        <v>0</v>
      </c>
      <c r="AE149" s="257">
        <v>0</v>
      </c>
      <c r="AF149" s="257">
        <v>0</v>
      </c>
      <c r="AG149" s="257">
        <v>0</v>
      </c>
      <c r="AH149" s="257">
        <v>0</v>
      </c>
      <c r="AI149" s="257">
        <v>0</v>
      </c>
      <c r="AJ149" s="257">
        <v>0</v>
      </c>
      <c r="AK149" s="257">
        <v>0</v>
      </c>
      <c r="AL149" s="258">
        <f t="shared" si="3"/>
        <v>13544.77</v>
      </c>
      <c r="AO149" s="98"/>
    </row>
    <row r="150" spans="1:41" ht="33" customHeight="1">
      <c r="A150" s="181">
        <v>324</v>
      </c>
      <c r="B150" s="182" t="str">
        <f>PROPER(VLOOKUP(A150,[1]bd_lista!$A:$D,2,FALSE))</f>
        <v>Escuela Boliviana Intercultural De Música</v>
      </c>
      <c r="C150" s="183" t="s">
        <v>1351</v>
      </c>
      <c r="D150" s="257">
        <v>0</v>
      </c>
      <c r="E150" s="257">
        <v>0</v>
      </c>
      <c r="F150" s="257">
        <v>34110</v>
      </c>
      <c r="G150" s="257">
        <v>0</v>
      </c>
      <c r="H150" s="257">
        <v>0</v>
      </c>
      <c r="I150" s="257">
        <v>0</v>
      </c>
      <c r="J150" s="257">
        <v>0</v>
      </c>
      <c r="K150" s="257">
        <v>0</v>
      </c>
      <c r="L150" s="257">
        <v>0</v>
      </c>
      <c r="M150" s="257">
        <v>0</v>
      </c>
      <c r="N150" s="257">
        <v>0</v>
      </c>
      <c r="O150" s="257">
        <v>0</v>
      </c>
      <c r="P150" s="257">
        <v>0</v>
      </c>
      <c r="Q150" s="257">
        <v>0</v>
      </c>
      <c r="R150" s="257">
        <v>0</v>
      </c>
      <c r="S150" s="257">
        <v>0</v>
      </c>
      <c r="T150" s="257">
        <v>0</v>
      </c>
      <c r="U150" s="257">
        <v>0</v>
      </c>
      <c r="V150" s="257">
        <v>0</v>
      </c>
      <c r="W150" s="257">
        <v>0</v>
      </c>
      <c r="X150" s="257">
        <v>0</v>
      </c>
      <c r="Y150" s="257">
        <v>0</v>
      </c>
      <c r="Z150" s="257">
        <v>0</v>
      </c>
      <c r="AA150" s="257">
        <v>0</v>
      </c>
      <c r="AB150" s="257">
        <v>0</v>
      </c>
      <c r="AC150" s="257">
        <v>0</v>
      </c>
      <c r="AD150" s="257">
        <v>0</v>
      </c>
      <c r="AE150" s="257">
        <v>0</v>
      </c>
      <c r="AF150" s="257">
        <v>0</v>
      </c>
      <c r="AG150" s="257">
        <v>0</v>
      </c>
      <c r="AH150" s="257">
        <v>0</v>
      </c>
      <c r="AI150" s="257">
        <v>0</v>
      </c>
      <c r="AJ150" s="257">
        <v>0</v>
      </c>
      <c r="AK150" s="257">
        <v>0</v>
      </c>
      <c r="AL150" s="258">
        <f t="shared" si="3"/>
        <v>34110</v>
      </c>
      <c r="AO150" s="98"/>
    </row>
    <row r="151" spans="1:41" ht="33" customHeight="1">
      <c r="A151" s="181">
        <v>340</v>
      </c>
      <c r="B151" s="182" t="str">
        <f>PROPER(VLOOKUP(A151,[1]bd_lista!$A:$D,2,FALSE))</f>
        <v>Servicio General De Identificación Personal</v>
      </c>
      <c r="C151" s="183" t="s">
        <v>1351</v>
      </c>
      <c r="D151" s="257">
        <v>13016.64</v>
      </c>
      <c r="E151" s="257">
        <v>0</v>
      </c>
      <c r="F151" s="257">
        <v>0</v>
      </c>
      <c r="G151" s="257">
        <v>128918.77</v>
      </c>
      <c r="H151" s="257">
        <v>0</v>
      </c>
      <c r="I151" s="257">
        <v>100</v>
      </c>
      <c r="J151" s="257">
        <v>1147776.7300000002</v>
      </c>
      <c r="K151" s="257">
        <v>0</v>
      </c>
      <c r="L151" s="257">
        <v>10318.159999999998</v>
      </c>
      <c r="M151" s="257">
        <v>0</v>
      </c>
      <c r="N151" s="257">
        <v>0</v>
      </c>
      <c r="O151" s="257">
        <v>21855.96</v>
      </c>
      <c r="P151" s="257">
        <v>0</v>
      </c>
      <c r="Q151" s="257">
        <v>21013</v>
      </c>
      <c r="R151" s="257">
        <v>0</v>
      </c>
      <c r="S151" s="257">
        <v>0</v>
      </c>
      <c r="T151" s="257">
        <v>0</v>
      </c>
      <c r="U151" s="257">
        <v>0</v>
      </c>
      <c r="V151" s="257">
        <v>0</v>
      </c>
      <c r="W151" s="257">
        <v>0</v>
      </c>
      <c r="X151" s="257">
        <v>0</v>
      </c>
      <c r="Y151" s="257">
        <v>0</v>
      </c>
      <c r="Z151" s="257">
        <v>0</v>
      </c>
      <c r="AA151" s="257">
        <v>0</v>
      </c>
      <c r="AB151" s="257">
        <v>0</v>
      </c>
      <c r="AC151" s="257">
        <v>0</v>
      </c>
      <c r="AD151" s="257">
        <v>0</v>
      </c>
      <c r="AE151" s="257">
        <v>0</v>
      </c>
      <c r="AF151" s="257">
        <v>0</v>
      </c>
      <c r="AG151" s="257">
        <v>0</v>
      </c>
      <c r="AH151" s="257">
        <v>0</v>
      </c>
      <c r="AI151" s="257">
        <v>0</v>
      </c>
      <c r="AJ151" s="257">
        <v>0</v>
      </c>
      <c r="AK151" s="257">
        <v>0</v>
      </c>
      <c r="AL151" s="258">
        <f t="shared" si="3"/>
        <v>1342999.26</v>
      </c>
      <c r="AO151" s="98"/>
    </row>
    <row r="152" spans="1:41" ht="33" customHeight="1">
      <c r="A152" s="181">
        <v>341</v>
      </c>
      <c r="B152" s="182" t="str">
        <f>PROPER(VLOOKUP(A152,[1]bd_lista!$A:$D,2,FALSE))</f>
        <v>Servicio General De Licencias De Conducir</v>
      </c>
      <c r="C152" s="183" t="s">
        <v>1351</v>
      </c>
      <c r="D152" s="257">
        <v>0</v>
      </c>
      <c r="E152" s="257">
        <v>0</v>
      </c>
      <c r="F152" s="257">
        <v>0</v>
      </c>
      <c r="G152" s="257">
        <v>0</v>
      </c>
      <c r="H152" s="257">
        <v>0</v>
      </c>
      <c r="I152" s="257">
        <v>0</v>
      </c>
      <c r="J152" s="257">
        <v>0</v>
      </c>
      <c r="K152" s="257">
        <v>0</v>
      </c>
      <c r="L152" s="257">
        <v>0</v>
      </c>
      <c r="M152" s="257">
        <v>0</v>
      </c>
      <c r="N152" s="257">
        <v>0</v>
      </c>
      <c r="O152" s="257">
        <v>0</v>
      </c>
      <c r="P152" s="257">
        <v>0</v>
      </c>
      <c r="Q152" s="257">
        <v>0</v>
      </c>
      <c r="R152" s="257">
        <v>0</v>
      </c>
      <c r="S152" s="257">
        <v>0</v>
      </c>
      <c r="T152" s="257">
        <v>0</v>
      </c>
      <c r="U152" s="257">
        <v>0</v>
      </c>
      <c r="V152" s="257">
        <v>0</v>
      </c>
      <c r="W152" s="257">
        <v>0</v>
      </c>
      <c r="X152" s="257">
        <v>0</v>
      </c>
      <c r="Y152" s="257">
        <v>0</v>
      </c>
      <c r="Z152" s="257">
        <v>0</v>
      </c>
      <c r="AA152" s="257">
        <v>0</v>
      </c>
      <c r="AB152" s="257">
        <v>0</v>
      </c>
      <c r="AC152" s="257">
        <v>0</v>
      </c>
      <c r="AD152" s="257">
        <v>0</v>
      </c>
      <c r="AE152" s="257">
        <v>0</v>
      </c>
      <c r="AF152" s="257">
        <v>0</v>
      </c>
      <c r="AG152" s="257">
        <v>0</v>
      </c>
      <c r="AH152" s="257">
        <v>0</v>
      </c>
      <c r="AI152" s="257">
        <v>0</v>
      </c>
      <c r="AJ152" s="257">
        <v>0</v>
      </c>
      <c r="AK152" s="257">
        <v>0</v>
      </c>
      <c r="AL152" s="258">
        <f t="shared" si="3"/>
        <v>0</v>
      </c>
      <c r="AO152" s="98"/>
    </row>
    <row r="153" spans="1:41" ht="33" customHeight="1">
      <c r="A153" s="181">
        <v>342</v>
      </c>
      <c r="B153" s="182" t="str">
        <f>PROPER(VLOOKUP(A153,[1]bd_lista!$A:$D,2,FALSE))</f>
        <v>Agencia Estatal De Vivienda</v>
      </c>
      <c r="C153" s="183" t="s">
        <v>1351</v>
      </c>
      <c r="D153" s="257">
        <v>0</v>
      </c>
      <c r="E153" s="257">
        <v>91.35</v>
      </c>
      <c r="F153" s="257">
        <v>0</v>
      </c>
      <c r="G153" s="257">
        <v>22690.399999999998</v>
      </c>
      <c r="H153" s="257">
        <v>0</v>
      </c>
      <c r="I153" s="257">
        <v>0</v>
      </c>
      <c r="J153" s="257">
        <v>0</v>
      </c>
      <c r="K153" s="257">
        <v>0</v>
      </c>
      <c r="L153" s="257">
        <v>0</v>
      </c>
      <c r="M153" s="257">
        <v>0</v>
      </c>
      <c r="N153" s="257">
        <v>0</v>
      </c>
      <c r="O153" s="257">
        <v>0</v>
      </c>
      <c r="P153" s="257">
        <v>0</v>
      </c>
      <c r="Q153" s="257">
        <v>0</v>
      </c>
      <c r="R153" s="257">
        <v>0</v>
      </c>
      <c r="S153" s="257">
        <v>0</v>
      </c>
      <c r="T153" s="257">
        <v>0</v>
      </c>
      <c r="U153" s="257">
        <v>0</v>
      </c>
      <c r="V153" s="257">
        <v>0</v>
      </c>
      <c r="W153" s="257">
        <v>0</v>
      </c>
      <c r="X153" s="257">
        <v>0</v>
      </c>
      <c r="Y153" s="257">
        <v>0</v>
      </c>
      <c r="Z153" s="257">
        <v>0</v>
      </c>
      <c r="AA153" s="257">
        <v>0</v>
      </c>
      <c r="AB153" s="257">
        <v>0</v>
      </c>
      <c r="AC153" s="257">
        <v>0</v>
      </c>
      <c r="AD153" s="257">
        <v>0</v>
      </c>
      <c r="AE153" s="257">
        <v>0</v>
      </c>
      <c r="AF153" s="257">
        <v>0</v>
      </c>
      <c r="AG153" s="257">
        <v>0</v>
      </c>
      <c r="AH153" s="257">
        <v>0</v>
      </c>
      <c r="AI153" s="257">
        <v>0</v>
      </c>
      <c r="AJ153" s="257">
        <v>0</v>
      </c>
      <c r="AK153" s="257">
        <v>0</v>
      </c>
      <c r="AL153" s="258">
        <f t="shared" si="3"/>
        <v>22781.749999999996</v>
      </c>
      <c r="AO153" s="98"/>
    </row>
    <row r="154" spans="1:41" ht="33" customHeight="1">
      <c r="A154" s="181">
        <v>343</v>
      </c>
      <c r="B154" s="182" t="str">
        <f>PROPER(VLOOKUP(A154,[1]bd_lista!$A:$D,2,FALSE))</f>
        <v>Escuela De Jueces Del Estado</v>
      </c>
      <c r="C154" s="183" t="s">
        <v>1351</v>
      </c>
      <c r="D154" s="257">
        <v>0</v>
      </c>
      <c r="E154" s="257">
        <v>0</v>
      </c>
      <c r="F154" s="257">
        <v>0</v>
      </c>
      <c r="G154" s="257">
        <v>0</v>
      </c>
      <c r="H154" s="257">
        <v>0</v>
      </c>
      <c r="I154" s="257">
        <v>0</v>
      </c>
      <c r="J154" s="257">
        <v>0</v>
      </c>
      <c r="K154" s="257">
        <v>0</v>
      </c>
      <c r="L154" s="257">
        <v>0</v>
      </c>
      <c r="M154" s="257">
        <v>0</v>
      </c>
      <c r="N154" s="257">
        <v>0</v>
      </c>
      <c r="O154" s="257">
        <v>0</v>
      </c>
      <c r="P154" s="257">
        <v>0</v>
      </c>
      <c r="Q154" s="257">
        <v>0</v>
      </c>
      <c r="R154" s="257">
        <v>0</v>
      </c>
      <c r="S154" s="257">
        <v>0</v>
      </c>
      <c r="T154" s="257">
        <v>0</v>
      </c>
      <c r="U154" s="257">
        <v>0</v>
      </c>
      <c r="V154" s="257">
        <v>0</v>
      </c>
      <c r="W154" s="257">
        <v>0</v>
      </c>
      <c r="X154" s="257">
        <v>0</v>
      </c>
      <c r="Y154" s="257">
        <v>0</v>
      </c>
      <c r="Z154" s="257">
        <v>0</v>
      </c>
      <c r="AA154" s="257">
        <v>0</v>
      </c>
      <c r="AB154" s="257">
        <v>0</v>
      </c>
      <c r="AC154" s="257">
        <v>0</v>
      </c>
      <c r="AD154" s="257">
        <v>0</v>
      </c>
      <c r="AE154" s="257">
        <v>0</v>
      </c>
      <c r="AF154" s="257">
        <v>0</v>
      </c>
      <c r="AG154" s="257">
        <v>0</v>
      </c>
      <c r="AH154" s="257">
        <v>0</v>
      </c>
      <c r="AI154" s="257">
        <v>0</v>
      </c>
      <c r="AJ154" s="257">
        <v>0</v>
      </c>
      <c r="AK154" s="257">
        <v>0</v>
      </c>
      <c r="AL154" s="258">
        <f t="shared" si="3"/>
        <v>0</v>
      </c>
      <c r="AO154" s="98"/>
    </row>
    <row r="155" spans="1:41" ht="33" customHeight="1">
      <c r="A155" s="181">
        <v>344</v>
      </c>
      <c r="B155" s="182" t="str">
        <f>PROPER(VLOOKUP(A155,[1]bd_lista!$A:$D,2,FALSE))</f>
        <v>Instituto Plurinacional De Estudio De Lenguas Y Culturas</v>
      </c>
      <c r="C155" s="183" t="s">
        <v>1351</v>
      </c>
      <c r="D155" s="257">
        <v>0</v>
      </c>
      <c r="E155" s="257">
        <v>0</v>
      </c>
      <c r="F155" s="257">
        <v>0</v>
      </c>
      <c r="G155" s="257">
        <v>84433.500000000015</v>
      </c>
      <c r="H155" s="257">
        <v>0</v>
      </c>
      <c r="I155" s="257">
        <v>0</v>
      </c>
      <c r="J155" s="257">
        <v>174000</v>
      </c>
      <c r="K155" s="257">
        <v>0</v>
      </c>
      <c r="L155" s="257">
        <v>0</v>
      </c>
      <c r="M155" s="257">
        <v>0</v>
      </c>
      <c r="N155" s="257">
        <v>0</v>
      </c>
      <c r="O155" s="257">
        <v>0</v>
      </c>
      <c r="P155" s="257">
        <v>0</v>
      </c>
      <c r="Q155" s="257">
        <v>0</v>
      </c>
      <c r="R155" s="257">
        <v>0</v>
      </c>
      <c r="S155" s="257">
        <v>0</v>
      </c>
      <c r="T155" s="257">
        <v>0</v>
      </c>
      <c r="U155" s="257">
        <v>0</v>
      </c>
      <c r="V155" s="257">
        <v>0</v>
      </c>
      <c r="W155" s="257">
        <v>0</v>
      </c>
      <c r="X155" s="257">
        <v>0</v>
      </c>
      <c r="Y155" s="257">
        <v>0</v>
      </c>
      <c r="Z155" s="257">
        <v>0</v>
      </c>
      <c r="AA155" s="257">
        <v>0</v>
      </c>
      <c r="AB155" s="257">
        <v>0</v>
      </c>
      <c r="AC155" s="257">
        <v>0</v>
      </c>
      <c r="AD155" s="257">
        <v>0</v>
      </c>
      <c r="AE155" s="257">
        <v>0</v>
      </c>
      <c r="AF155" s="257">
        <v>0</v>
      </c>
      <c r="AG155" s="257">
        <v>0</v>
      </c>
      <c r="AH155" s="257">
        <v>0</v>
      </c>
      <c r="AI155" s="257">
        <v>0</v>
      </c>
      <c r="AJ155" s="257">
        <v>0</v>
      </c>
      <c r="AK155" s="257">
        <v>0</v>
      </c>
      <c r="AL155" s="258">
        <f t="shared" si="3"/>
        <v>258433.5</v>
      </c>
      <c r="AO155" s="98"/>
    </row>
    <row r="156" spans="1:41" ht="33" customHeight="1">
      <c r="A156" s="181">
        <v>345</v>
      </c>
      <c r="B156" s="182" t="str">
        <f>PROPER(VLOOKUP(A156,[1]bd_lista!$A:$D,2,FALSE))</f>
        <v>Mutual De Servicios Al Policía</v>
      </c>
      <c r="C156" s="183" t="s">
        <v>1351</v>
      </c>
      <c r="D156" s="257">
        <v>0</v>
      </c>
      <c r="E156" s="257">
        <v>0</v>
      </c>
      <c r="F156" s="257">
        <v>0</v>
      </c>
      <c r="G156" s="257">
        <v>0</v>
      </c>
      <c r="H156" s="257">
        <v>0</v>
      </c>
      <c r="I156" s="257">
        <v>0</v>
      </c>
      <c r="J156" s="257">
        <v>0</v>
      </c>
      <c r="K156" s="257">
        <v>0</v>
      </c>
      <c r="L156" s="257">
        <v>0</v>
      </c>
      <c r="M156" s="257">
        <v>0</v>
      </c>
      <c r="N156" s="257">
        <v>0</v>
      </c>
      <c r="O156" s="257">
        <v>0</v>
      </c>
      <c r="P156" s="257">
        <v>0</v>
      </c>
      <c r="Q156" s="257">
        <v>0</v>
      </c>
      <c r="R156" s="257">
        <v>0</v>
      </c>
      <c r="S156" s="257">
        <v>0</v>
      </c>
      <c r="T156" s="257">
        <v>0</v>
      </c>
      <c r="U156" s="257">
        <v>0</v>
      </c>
      <c r="V156" s="257">
        <v>0</v>
      </c>
      <c r="W156" s="257">
        <v>0</v>
      </c>
      <c r="X156" s="257">
        <v>0</v>
      </c>
      <c r="Y156" s="257">
        <v>0</v>
      </c>
      <c r="Z156" s="257">
        <v>0</v>
      </c>
      <c r="AA156" s="257">
        <v>0</v>
      </c>
      <c r="AB156" s="257">
        <v>0</v>
      </c>
      <c r="AC156" s="257">
        <v>0</v>
      </c>
      <c r="AD156" s="257">
        <v>0</v>
      </c>
      <c r="AE156" s="257">
        <v>0</v>
      </c>
      <c r="AF156" s="257">
        <v>0</v>
      </c>
      <c r="AG156" s="257">
        <v>0</v>
      </c>
      <c r="AH156" s="257">
        <v>0</v>
      </c>
      <c r="AI156" s="257">
        <v>0</v>
      </c>
      <c r="AJ156" s="257">
        <v>0</v>
      </c>
      <c r="AK156" s="257">
        <v>0</v>
      </c>
      <c r="AL156" s="258">
        <f t="shared" si="3"/>
        <v>0</v>
      </c>
      <c r="AO156" s="98"/>
    </row>
    <row r="157" spans="1:41" ht="33" customHeight="1">
      <c r="A157" s="181">
        <v>346</v>
      </c>
      <c r="B157" s="182" t="str">
        <f>PROPER(VLOOKUP(A157,[1]bd_lista!$A:$D,2,FALSE))</f>
        <v>Unidad De Investigaciones Financieras</v>
      </c>
      <c r="C157" s="183" t="s">
        <v>1351</v>
      </c>
      <c r="D157" s="257">
        <v>0</v>
      </c>
      <c r="E157" s="257">
        <v>0</v>
      </c>
      <c r="F157" s="257">
        <v>0</v>
      </c>
      <c r="G157" s="257">
        <v>12698.279999999999</v>
      </c>
      <c r="H157" s="257">
        <v>0</v>
      </c>
      <c r="I157" s="257">
        <v>0</v>
      </c>
      <c r="J157" s="257">
        <v>0</v>
      </c>
      <c r="K157" s="257">
        <v>0</v>
      </c>
      <c r="L157" s="257">
        <v>0</v>
      </c>
      <c r="M157" s="257">
        <v>0</v>
      </c>
      <c r="N157" s="257">
        <v>0</v>
      </c>
      <c r="O157" s="257">
        <v>0</v>
      </c>
      <c r="P157" s="257">
        <v>0</v>
      </c>
      <c r="Q157" s="257">
        <v>0</v>
      </c>
      <c r="R157" s="257">
        <v>0</v>
      </c>
      <c r="S157" s="257">
        <v>0</v>
      </c>
      <c r="T157" s="257">
        <v>0</v>
      </c>
      <c r="U157" s="257">
        <v>0</v>
      </c>
      <c r="V157" s="257">
        <v>0</v>
      </c>
      <c r="W157" s="257">
        <v>0</v>
      </c>
      <c r="X157" s="257">
        <v>0</v>
      </c>
      <c r="Y157" s="257">
        <v>0</v>
      </c>
      <c r="Z157" s="257">
        <v>0</v>
      </c>
      <c r="AA157" s="257">
        <v>0</v>
      </c>
      <c r="AB157" s="257">
        <v>0</v>
      </c>
      <c r="AC157" s="257">
        <v>0</v>
      </c>
      <c r="AD157" s="257">
        <v>0</v>
      </c>
      <c r="AE157" s="257">
        <v>0</v>
      </c>
      <c r="AF157" s="257">
        <v>0</v>
      </c>
      <c r="AG157" s="257">
        <v>0</v>
      </c>
      <c r="AH157" s="257">
        <v>0</v>
      </c>
      <c r="AI157" s="257">
        <v>0</v>
      </c>
      <c r="AJ157" s="257">
        <v>0</v>
      </c>
      <c r="AK157" s="257">
        <v>0</v>
      </c>
      <c r="AL157" s="258">
        <f>SUM(D157:AK157)</f>
        <v>12698.279999999999</v>
      </c>
      <c r="AO157" s="98"/>
    </row>
    <row r="158" spans="1:41" ht="33" customHeight="1">
      <c r="A158" s="181">
        <v>347</v>
      </c>
      <c r="B158" s="182" t="str">
        <f>PROPER(VLOOKUP(A158,[1]bd_lista!$A:$D,2,FALSE))</f>
        <v>Autoridad De Fiscalización Y Control De Cooperativas</v>
      </c>
      <c r="C158" s="183" t="s">
        <v>1351</v>
      </c>
      <c r="D158" s="257">
        <v>0</v>
      </c>
      <c r="E158" s="257">
        <v>0</v>
      </c>
      <c r="F158" s="257">
        <v>126368.5</v>
      </c>
      <c r="G158" s="257">
        <v>0</v>
      </c>
      <c r="H158" s="257">
        <v>0</v>
      </c>
      <c r="I158" s="257">
        <v>0</v>
      </c>
      <c r="J158" s="257">
        <v>0</v>
      </c>
      <c r="K158" s="257">
        <v>0</v>
      </c>
      <c r="L158" s="257">
        <v>0</v>
      </c>
      <c r="M158" s="257">
        <v>0</v>
      </c>
      <c r="N158" s="257">
        <v>0</v>
      </c>
      <c r="O158" s="257">
        <v>0</v>
      </c>
      <c r="P158" s="257">
        <v>0</v>
      </c>
      <c r="Q158" s="257">
        <v>0</v>
      </c>
      <c r="R158" s="257">
        <v>0</v>
      </c>
      <c r="S158" s="257">
        <v>0</v>
      </c>
      <c r="T158" s="257">
        <v>0</v>
      </c>
      <c r="U158" s="257">
        <v>0</v>
      </c>
      <c r="V158" s="257">
        <v>0</v>
      </c>
      <c r="W158" s="257">
        <v>0</v>
      </c>
      <c r="X158" s="257">
        <v>0</v>
      </c>
      <c r="Y158" s="257">
        <v>0</v>
      </c>
      <c r="Z158" s="257">
        <v>0</v>
      </c>
      <c r="AA158" s="257">
        <v>0</v>
      </c>
      <c r="AB158" s="257">
        <v>0</v>
      </c>
      <c r="AC158" s="257">
        <v>0</v>
      </c>
      <c r="AD158" s="257">
        <v>0</v>
      </c>
      <c r="AE158" s="257">
        <v>0</v>
      </c>
      <c r="AF158" s="257">
        <v>0</v>
      </c>
      <c r="AG158" s="257">
        <v>0</v>
      </c>
      <c r="AH158" s="257">
        <v>0</v>
      </c>
      <c r="AI158" s="257">
        <v>0</v>
      </c>
      <c r="AJ158" s="257">
        <v>0</v>
      </c>
      <c r="AK158" s="257">
        <v>0</v>
      </c>
      <c r="AL158" s="258">
        <f t="shared" si="3"/>
        <v>126368.5</v>
      </c>
      <c r="AO158" s="98"/>
    </row>
    <row r="159" spans="1:41" ht="33" customHeight="1">
      <c r="A159" s="181">
        <v>348</v>
      </c>
      <c r="B159" s="182" t="str">
        <f>PROPER(VLOOKUP(A159,[1]bd_lista!$A:$D,2,FALSE))</f>
        <v>Autoridad Plurinacional De La Madre Tierra</v>
      </c>
      <c r="C159" s="183" t="s">
        <v>1351</v>
      </c>
      <c r="D159" s="257">
        <v>0</v>
      </c>
      <c r="E159" s="257">
        <v>0</v>
      </c>
      <c r="F159" s="257">
        <v>0</v>
      </c>
      <c r="G159" s="257">
        <v>653.1</v>
      </c>
      <c r="H159" s="257">
        <v>0</v>
      </c>
      <c r="I159" s="257">
        <v>0</v>
      </c>
      <c r="J159" s="257">
        <v>0</v>
      </c>
      <c r="K159" s="257">
        <v>0</v>
      </c>
      <c r="L159" s="257">
        <v>0</v>
      </c>
      <c r="M159" s="257">
        <v>0</v>
      </c>
      <c r="N159" s="257">
        <v>0</v>
      </c>
      <c r="O159" s="257">
        <v>0</v>
      </c>
      <c r="P159" s="257">
        <v>0</v>
      </c>
      <c r="Q159" s="257">
        <v>0</v>
      </c>
      <c r="R159" s="257">
        <v>0</v>
      </c>
      <c r="S159" s="257">
        <v>0</v>
      </c>
      <c r="T159" s="257">
        <v>0</v>
      </c>
      <c r="U159" s="257">
        <v>0</v>
      </c>
      <c r="V159" s="257">
        <v>0</v>
      </c>
      <c r="W159" s="257">
        <v>0</v>
      </c>
      <c r="X159" s="257">
        <v>0</v>
      </c>
      <c r="Y159" s="257">
        <v>0</v>
      </c>
      <c r="Z159" s="257">
        <v>0</v>
      </c>
      <c r="AA159" s="257">
        <v>0</v>
      </c>
      <c r="AB159" s="257">
        <v>0</v>
      </c>
      <c r="AC159" s="257">
        <v>0</v>
      </c>
      <c r="AD159" s="257">
        <v>0</v>
      </c>
      <c r="AE159" s="257">
        <v>0</v>
      </c>
      <c r="AF159" s="257">
        <v>0</v>
      </c>
      <c r="AG159" s="257">
        <v>0</v>
      </c>
      <c r="AH159" s="257">
        <v>0</v>
      </c>
      <c r="AI159" s="257">
        <v>0</v>
      </c>
      <c r="AJ159" s="257">
        <v>0</v>
      </c>
      <c r="AK159" s="257">
        <v>0</v>
      </c>
      <c r="AL159" s="258">
        <f>SUM(D159:AK159)</f>
        <v>653.1</v>
      </c>
      <c r="AO159" s="98"/>
    </row>
    <row r="160" spans="1:41" ht="33" customHeight="1">
      <c r="A160" s="181">
        <v>349</v>
      </c>
      <c r="B160" s="182" t="str">
        <f>PROPER(VLOOKUP(A160,[1]bd_lista!$A:$D,2,FALSE))</f>
        <v>Centro De Inv.Arqueológicas,Antropológicas Y Adm.De Tiwanaku</v>
      </c>
      <c r="C160" s="183" t="s">
        <v>1351</v>
      </c>
      <c r="D160" s="257">
        <v>0</v>
      </c>
      <c r="E160" s="257">
        <v>0</v>
      </c>
      <c r="F160" s="257">
        <v>0</v>
      </c>
      <c r="G160" s="257">
        <v>0</v>
      </c>
      <c r="H160" s="257">
        <v>0</v>
      </c>
      <c r="I160" s="257">
        <v>0</v>
      </c>
      <c r="J160" s="257">
        <v>0</v>
      </c>
      <c r="K160" s="257">
        <v>0</v>
      </c>
      <c r="L160" s="257">
        <v>0</v>
      </c>
      <c r="M160" s="257">
        <v>0</v>
      </c>
      <c r="N160" s="257">
        <v>0</v>
      </c>
      <c r="O160" s="257">
        <v>0</v>
      </c>
      <c r="P160" s="257">
        <v>0</v>
      </c>
      <c r="Q160" s="257">
        <v>0</v>
      </c>
      <c r="R160" s="257">
        <v>0</v>
      </c>
      <c r="S160" s="257">
        <v>0</v>
      </c>
      <c r="T160" s="257">
        <v>0</v>
      </c>
      <c r="U160" s="257">
        <v>0</v>
      </c>
      <c r="V160" s="257">
        <v>0</v>
      </c>
      <c r="W160" s="257">
        <v>0</v>
      </c>
      <c r="X160" s="257">
        <v>0</v>
      </c>
      <c r="Y160" s="257">
        <v>0</v>
      </c>
      <c r="Z160" s="257">
        <v>0</v>
      </c>
      <c r="AA160" s="257">
        <v>0</v>
      </c>
      <c r="AB160" s="257">
        <v>0</v>
      </c>
      <c r="AC160" s="257">
        <v>0</v>
      </c>
      <c r="AD160" s="257">
        <v>0</v>
      </c>
      <c r="AE160" s="257">
        <v>0</v>
      </c>
      <c r="AF160" s="257">
        <v>0</v>
      </c>
      <c r="AG160" s="257">
        <v>0</v>
      </c>
      <c r="AH160" s="257">
        <v>0</v>
      </c>
      <c r="AI160" s="257">
        <v>0</v>
      </c>
      <c r="AJ160" s="257">
        <v>0</v>
      </c>
      <c r="AK160" s="257">
        <v>0</v>
      </c>
      <c r="AL160" s="258">
        <f t="shared" si="3"/>
        <v>0</v>
      </c>
      <c r="AO160" s="98"/>
    </row>
    <row r="161" spans="1:41" ht="33" customHeight="1">
      <c r="A161" s="181">
        <v>371</v>
      </c>
      <c r="B161" s="182" t="str">
        <f>PROPER(VLOOKUP(A161,[1]bd_lista!$A:$D,2,FALSE))</f>
        <v>Centro Internacional De La Quinua</v>
      </c>
      <c r="C161" s="183" t="s">
        <v>1351</v>
      </c>
      <c r="D161" s="257">
        <v>0</v>
      </c>
      <c r="E161" s="257">
        <v>0</v>
      </c>
      <c r="F161" s="257">
        <v>0</v>
      </c>
      <c r="G161" s="257">
        <v>0</v>
      </c>
      <c r="H161" s="257">
        <v>0</v>
      </c>
      <c r="I161" s="257">
        <v>0</v>
      </c>
      <c r="J161" s="257">
        <v>0</v>
      </c>
      <c r="K161" s="257">
        <v>0</v>
      </c>
      <c r="L161" s="257">
        <v>0</v>
      </c>
      <c r="M161" s="257">
        <v>0</v>
      </c>
      <c r="N161" s="257">
        <v>0</v>
      </c>
      <c r="O161" s="257">
        <v>0</v>
      </c>
      <c r="P161" s="257">
        <v>0</v>
      </c>
      <c r="Q161" s="257">
        <v>0</v>
      </c>
      <c r="R161" s="257">
        <v>0</v>
      </c>
      <c r="S161" s="257">
        <v>0</v>
      </c>
      <c r="T161" s="257">
        <v>0</v>
      </c>
      <c r="U161" s="257">
        <v>0</v>
      </c>
      <c r="V161" s="257">
        <v>0</v>
      </c>
      <c r="W161" s="257">
        <v>0</v>
      </c>
      <c r="X161" s="257">
        <v>0</v>
      </c>
      <c r="Y161" s="257">
        <v>0</v>
      </c>
      <c r="Z161" s="257">
        <v>0</v>
      </c>
      <c r="AA161" s="257">
        <v>0</v>
      </c>
      <c r="AB161" s="257">
        <v>0</v>
      </c>
      <c r="AC161" s="257">
        <v>0</v>
      </c>
      <c r="AD161" s="257">
        <v>0</v>
      </c>
      <c r="AE161" s="257">
        <v>0</v>
      </c>
      <c r="AF161" s="257">
        <v>0</v>
      </c>
      <c r="AG161" s="257">
        <v>0</v>
      </c>
      <c r="AH161" s="257">
        <v>0</v>
      </c>
      <c r="AI161" s="257">
        <v>0</v>
      </c>
      <c r="AJ161" s="257">
        <v>0</v>
      </c>
      <c r="AK161" s="257">
        <v>0</v>
      </c>
      <c r="AL161" s="258">
        <f t="shared" si="3"/>
        <v>0</v>
      </c>
      <c r="AO161" s="98"/>
    </row>
    <row r="162" spans="1:41" ht="33" customHeight="1">
      <c r="A162" s="181">
        <v>372</v>
      </c>
      <c r="B162" s="182" t="str">
        <f>VLOOKUP(A162,[1]List_16!$B$2:$C$576,2,FALSE)</f>
        <v>Unidad de Liquidación del Fondo de Desarrollo para los Pueblos Indígenas, Originarios y Comunidades Campesinas</v>
      </c>
      <c r="C162" s="183" t="s">
        <v>1351</v>
      </c>
      <c r="D162" s="257">
        <v>0</v>
      </c>
      <c r="E162" s="257">
        <v>0</v>
      </c>
      <c r="F162" s="257">
        <v>0</v>
      </c>
      <c r="G162" s="257">
        <v>0</v>
      </c>
      <c r="H162" s="257">
        <v>0</v>
      </c>
      <c r="I162" s="257">
        <v>0</v>
      </c>
      <c r="J162" s="257">
        <v>0</v>
      </c>
      <c r="K162" s="257">
        <v>0</v>
      </c>
      <c r="L162" s="257">
        <v>0</v>
      </c>
      <c r="M162" s="257">
        <v>0</v>
      </c>
      <c r="N162" s="257">
        <v>0</v>
      </c>
      <c r="O162" s="257">
        <v>0</v>
      </c>
      <c r="P162" s="257">
        <v>0</v>
      </c>
      <c r="Q162" s="257">
        <v>0</v>
      </c>
      <c r="R162" s="257">
        <v>0</v>
      </c>
      <c r="S162" s="257">
        <v>0</v>
      </c>
      <c r="T162" s="257">
        <v>0</v>
      </c>
      <c r="U162" s="257">
        <v>0</v>
      </c>
      <c r="V162" s="257">
        <v>0</v>
      </c>
      <c r="W162" s="257">
        <v>0</v>
      </c>
      <c r="X162" s="257">
        <v>0</v>
      </c>
      <c r="Y162" s="257">
        <v>0</v>
      </c>
      <c r="Z162" s="257">
        <v>0</v>
      </c>
      <c r="AA162" s="257">
        <v>0</v>
      </c>
      <c r="AB162" s="257">
        <v>0</v>
      </c>
      <c r="AC162" s="257">
        <v>0</v>
      </c>
      <c r="AD162" s="257">
        <v>0</v>
      </c>
      <c r="AE162" s="257">
        <v>0</v>
      </c>
      <c r="AF162" s="257">
        <v>0</v>
      </c>
      <c r="AG162" s="257">
        <v>0</v>
      </c>
      <c r="AH162" s="257">
        <v>0</v>
      </c>
      <c r="AI162" s="257">
        <v>0</v>
      </c>
      <c r="AJ162" s="257">
        <v>0</v>
      </c>
      <c r="AK162" s="257">
        <v>0</v>
      </c>
      <c r="AL162" s="258">
        <f t="shared" si="3"/>
        <v>0</v>
      </c>
      <c r="AO162" s="98"/>
    </row>
    <row r="163" spans="1:41" ht="33" customHeight="1">
      <c r="A163" s="181">
        <v>373</v>
      </c>
      <c r="B163" s="182" t="str">
        <f>VLOOKUP(A163,[1]List_16!$B$2:$C$576,2,FALSE)</f>
        <v>Fondo de Desarrollo Indigena</v>
      </c>
      <c r="C163" s="183" t="s">
        <v>1351</v>
      </c>
      <c r="D163" s="257">
        <v>0</v>
      </c>
      <c r="E163" s="257">
        <v>0</v>
      </c>
      <c r="F163" s="257">
        <v>0</v>
      </c>
      <c r="G163" s="257">
        <v>23560.76</v>
      </c>
      <c r="H163" s="257">
        <v>0</v>
      </c>
      <c r="I163" s="257">
        <v>0</v>
      </c>
      <c r="J163" s="257">
        <v>5598</v>
      </c>
      <c r="K163" s="257">
        <v>0</v>
      </c>
      <c r="L163" s="257">
        <v>0</v>
      </c>
      <c r="M163" s="257">
        <v>0</v>
      </c>
      <c r="N163" s="257">
        <v>0</v>
      </c>
      <c r="O163" s="257">
        <v>0</v>
      </c>
      <c r="P163" s="257">
        <v>0</v>
      </c>
      <c r="Q163" s="257">
        <v>2548347.37</v>
      </c>
      <c r="R163" s="257">
        <v>0</v>
      </c>
      <c r="S163" s="257">
        <v>0</v>
      </c>
      <c r="T163" s="257">
        <v>0</v>
      </c>
      <c r="U163" s="257">
        <v>0</v>
      </c>
      <c r="V163" s="257">
        <v>0</v>
      </c>
      <c r="W163" s="257">
        <v>0</v>
      </c>
      <c r="X163" s="257">
        <v>0</v>
      </c>
      <c r="Y163" s="257">
        <v>0</v>
      </c>
      <c r="Z163" s="257">
        <v>0</v>
      </c>
      <c r="AA163" s="257">
        <v>0</v>
      </c>
      <c r="AB163" s="257">
        <v>0</v>
      </c>
      <c r="AC163" s="257">
        <v>0</v>
      </c>
      <c r="AD163" s="257">
        <v>0</v>
      </c>
      <c r="AE163" s="257">
        <v>0</v>
      </c>
      <c r="AF163" s="257">
        <v>0</v>
      </c>
      <c r="AG163" s="257">
        <v>0</v>
      </c>
      <c r="AH163" s="257">
        <v>0</v>
      </c>
      <c r="AI163" s="257">
        <v>0</v>
      </c>
      <c r="AJ163" s="257">
        <v>0</v>
      </c>
      <c r="AK163" s="257">
        <v>0</v>
      </c>
      <c r="AL163" s="258">
        <f t="shared" si="3"/>
        <v>2577506.13</v>
      </c>
      <c r="AO163" s="98"/>
    </row>
    <row r="164" spans="1:41" ht="33" customHeight="1">
      <c r="A164" s="181">
        <v>374</v>
      </c>
      <c r="B164" s="182" t="str">
        <f>VLOOKUP(A164,[1]List_16!$B$2:$C$576,2,FALSE)</f>
        <v>Agencia de Gobierno Electrónico y Tecnologías de Información y Comunicación</v>
      </c>
      <c r="C164" s="183" t="s">
        <v>1351</v>
      </c>
      <c r="D164" s="257">
        <v>0</v>
      </c>
      <c r="E164" s="257">
        <v>0</v>
      </c>
      <c r="F164" s="257">
        <v>0</v>
      </c>
      <c r="G164" s="257">
        <v>14354.2</v>
      </c>
      <c r="H164" s="257">
        <v>0</v>
      </c>
      <c r="I164" s="257">
        <v>0</v>
      </c>
      <c r="J164" s="257">
        <v>0</v>
      </c>
      <c r="K164" s="257">
        <v>0</v>
      </c>
      <c r="L164" s="257">
        <v>0</v>
      </c>
      <c r="M164" s="257">
        <v>0</v>
      </c>
      <c r="N164" s="257">
        <v>0</v>
      </c>
      <c r="O164" s="257">
        <v>0</v>
      </c>
      <c r="P164" s="257">
        <v>0</v>
      </c>
      <c r="Q164" s="257">
        <v>0</v>
      </c>
      <c r="R164" s="257">
        <v>0</v>
      </c>
      <c r="S164" s="257">
        <v>0</v>
      </c>
      <c r="T164" s="257">
        <v>0</v>
      </c>
      <c r="U164" s="257">
        <v>0</v>
      </c>
      <c r="V164" s="257">
        <v>0</v>
      </c>
      <c r="W164" s="257">
        <v>0</v>
      </c>
      <c r="X164" s="257">
        <v>0</v>
      </c>
      <c r="Y164" s="257">
        <v>0</v>
      </c>
      <c r="Z164" s="257">
        <v>0</v>
      </c>
      <c r="AA164" s="257">
        <v>0</v>
      </c>
      <c r="AB164" s="257">
        <v>0</v>
      </c>
      <c r="AC164" s="257">
        <v>0</v>
      </c>
      <c r="AD164" s="257">
        <v>0</v>
      </c>
      <c r="AE164" s="257">
        <v>0</v>
      </c>
      <c r="AF164" s="257">
        <v>0</v>
      </c>
      <c r="AG164" s="257">
        <v>0</v>
      </c>
      <c r="AH164" s="257">
        <v>0</v>
      </c>
      <c r="AI164" s="257">
        <v>0</v>
      </c>
      <c r="AJ164" s="257">
        <v>0</v>
      </c>
      <c r="AK164" s="257">
        <v>0</v>
      </c>
      <c r="AL164" s="258">
        <f t="shared" si="3"/>
        <v>14354.2</v>
      </c>
      <c r="AO164" s="98"/>
    </row>
    <row r="165" spans="1:41" ht="33" customHeight="1">
      <c r="A165" s="181">
        <v>375</v>
      </c>
      <c r="B165" s="182" t="str">
        <f>VLOOKUP(A165,[1]List_16!$B$2:$C$576,2,FALSE)</f>
        <v>Comité Organizador de los XI Juegos Suramericanos Cochabamba 2018</v>
      </c>
      <c r="C165" s="183" t="s">
        <v>1351</v>
      </c>
      <c r="D165" s="257">
        <v>0</v>
      </c>
      <c r="E165" s="257">
        <v>0</v>
      </c>
      <c r="F165" s="257">
        <v>0</v>
      </c>
      <c r="G165" s="257">
        <v>0</v>
      </c>
      <c r="H165" s="257">
        <v>0</v>
      </c>
      <c r="I165" s="257">
        <v>0</v>
      </c>
      <c r="J165" s="257">
        <v>0</v>
      </c>
      <c r="K165" s="257">
        <v>0</v>
      </c>
      <c r="L165" s="257">
        <v>0</v>
      </c>
      <c r="M165" s="257">
        <v>0</v>
      </c>
      <c r="N165" s="257">
        <v>0</v>
      </c>
      <c r="O165" s="257">
        <v>0</v>
      </c>
      <c r="P165" s="257">
        <v>0</v>
      </c>
      <c r="Q165" s="257">
        <v>0</v>
      </c>
      <c r="R165" s="257">
        <v>0</v>
      </c>
      <c r="S165" s="257">
        <v>0</v>
      </c>
      <c r="T165" s="257">
        <v>0</v>
      </c>
      <c r="U165" s="257">
        <v>0</v>
      </c>
      <c r="V165" s="257">
        <v>0</v>
      </c>
      <c r="W165" s="257">
        <v>0</v>
      </c>
      <c r="X165" s="257">
        <v>0</v>
      </c>
      <c r="Y165" s="257">
        <v>0</v>
      </c>
      <c r="Z165" s="257">
        <v>0</v>
      </c>
      <c r="AA165" s="257">
        <v>0</v>
      </c>
      <c r="AB165" s="257">
        <v>0</v>
      </c>
      <c r="AC165" s="257">
        <v>0</v>
      </c>
      <c r="AD165" s="257">
        <v>0</v>
      </c>
      <c r="AE165" s="257">
        <v>0</v>
      </c>
      <c r="AF165" s="257">
        <v>0</v>
      </c>
      <c r="AG165" s="257">
        <v>0</v>
      </c>
      <c r="AH165" s="257">
        <v>0</v>
      </c>
      <c r="AI165" s="257">
        <v>0</v>
      </c>
      <c r="AJ165" s="257">
        <v>0</v>
      </c>
      <c r="AK165" s="257">
        <v>0</v>
      </c>
      <c r="AL165" s="258">
        <f t="shared" si="3"/>
        <v>0</v>
      </c>
      <c r="AO165" s="98"/>
    </row>
    <row r="166" spans="1:41" ht="33" customHeight="1">
      <c r="A166" s="181">
        <v>376</v>
      </c>
      <c r="B166" s="182" t="str">
        <f>VLOOKUP(A166,[1]List_16!$B$2:$C$576,2,FALSE)</f>
        <v>Agencia Boliviana de Energía Nuclear</v>
      </c>
      <c r="C166" s="183" t="s">
        <v>1351</v>
      </c>
      <c r="D166" s="257">
        <v>0</v>
      </c>
      <c r="E166" s="257">
        <v>0</v>
      </c>
      <c r="F166" s="257">
        <v>0</v>
      </c>
      <c r="G166" s="257">
        <v>0</v>
      </c>
      <c r="H166" s="257">
        <v>0</v>
      </c>
      <c r="I166" s="257">
        <v>50</v>
      </c>
      <c r="J166" s="257">
        <v>0</v>
      </c>
      <c r="K166" s="257">
        <v>0</v>
      </c>
      <c r="L166" s="257">
        <v>4237.74</v>
      </c>
      <c r="M166" s="257">
        <v>0</v>
      </c>
      <c r="N166" s="257">
        <v>0</v>
      </c>
      <c r="O166" s="257">
        <v>261.42</v>
      </c>
      <c r="P166" s="257">
        <v>2667.17</v>
      </c>
      <c r="Q166" s="257">
        <v>0</v>
      </c>
      <c r="R166" s="257">
        <v>0</v>
      </c>
      <c r="S166" s="257">
        <v>0</v>
      </c>
      <c r="T166" s="257">
        <v>0</v>
      </c>
      <c r="U166" s="257">
        <v>0</v>
      </c>
      <c r="V166" s="257">
        <v>0</v>
      </c>
      <c r="W166" s="257">
        <v>0</v>
      </c>
      <c r="X166" s="257">
        <v>0</v>
      </c>
      <c r="Y166" s="257">
        <v>0</v>
      </c>
      <c r="Z166" s="257">
        <v>0</v>
      </c>
      <c r="AA166" s="257">
        <v>0</v>
      </c>
      <c r="AB166" s="257">
        <v>0</v>
      </c>
      <c r="AC166" s="257">
        <v>0</v>
      </c>
      <c r="AD166" s="257">
        <v>0</v>
      </c>
      <c r="AE166" s="257">
        <v>0</v>
      </c>
      <c r="AF166" s="257">
        <v>0</v>
      </c>
      <c r="AG166" s="257">
        <v>0</v>
      </c>
      <c r="AH166" s="257">
        <v>0</v>
      </c>
      <c r="AI166" s="257">
        <v>0</v>
      </c>
      <c r="AJ166" s="257">
        <v>0</v>
      </c>
      <c r="AK166" s="257">
        <v>0</v>
      </c>
      <c r="AL166" s="258">
        <f t="shared" si="3"/>
        <v>7216.33</v>
      </c>
      <c r="AO166" s="98"/>
    </row>
    <row r="167" spans="1:41" ht="33" customHeight="1">
      <c r="A167" s="181">
        <v>377</v>
      </c>
      <c r="B167" s="182" t="str">
        <f>VLOOKUP(A167,[1]List_16!$B$2:$C$576,2,FALSE)</f>
        <v>Dir. Estrg. de Defensa de los Manantiales del Silala y todos los Rec. Hídricos en frontera con la Rep.de Chile</v>
      </c>
      <c r="C167" s="183" t="s">
        <v>1351</v>
      </c>
      <c r="D167" s="257">
        <v>0</v>
      </c>
      <c r="E167" s="257">
        <v>0</v>
      </c>
      <c r="F167" s="257">
        <v>0</v>
      </c>
      <c r="G167" s="257">
        <v>0</v>
      </c>
      <c r="H167" s="257">
        <v>0</v>
      </c>
      <c r="I167" s="257">
        <v>0</v>
      </c>
      <c r="J167" s="257">
        <v>4152.0200000000004</v>
      </c>
      <c r="K167" s="257">
        <v>0</v>
      </c>
      <c r="L167" s="257">
        <v>0</v>
      </c>
      <c r="M167" s="257">
        <v>0</v>
      </c>
      <c r="N167" s="257">
        <v>0</v>
      </c>
      <c r="O167" s="257">
        <v>0</v>
      </c>
      <c r="P167" s="257">
        <v>0</v>
      </c>
      <c r="Q167" s="257">
        <v>0</v>
      </c>
      <c r="R167" s="257">
        <v>0</v>
      </c>
      <c r="S167" s="257">
        <v>0</v>
      </c>
      <c r="T167" s="257">
        <v>0</v>
      </c>
      <c r="U167" s="257">
        <v>0</v>
      </c>
      <c r="V167" s="257">
        <v>0</v>
      </c>
      <c r="W167" s="257">
        <v>0</v>
      </c>
      <c r="X167" s="257">
        <v>0</v>
      </c>
      <c r="Y167" s="257">
        <v>0</v>
      </c>
      <c r="Z167" s="257">
        <v>0</v>
      </c>
      <c r="AA167" s="257">
        <v>0</v>
      </c>
      <c r="AB167" s="257">
        <v>0</v>
      </c>
      <c r="AC167" s="257">
        <v>0</v>
      </c>
      <c r="AD167" s="257">
        <v>0</v>
      </c>
      <c r="AE167" s="257">
        <v>0</v>
      </c>
      <c r="AF167" s="257">
        <v>0</v>
      </c>
      <c r="AG167" s="257">
        <v>0</v>
      </c>
      <c r="AH167" s="257">
        <v>0</v>
      </c>
      <c r="AI167" s="257">
        <v>0</v>
      </c>
      <c r="AJ167" s="257">
        <v>0</v>
      </c>
      <c r="AK167" s="257">
        <v>0</v>
      </c>
      <c r="AL167" s="258">
        <f t="shared" si="3"/>
        <v>4152.0200000000004</v>
      </c>
      <c r="AO167" s="98"/>
    </row>
    <row r="168" spans="1:41" ht="33" customHeight="1">
      <c r="A168" s="181">
        <v>378</v>
      </c>
      <c r="B168" s="182" t="str">
        <f>VLOOKUP(A168,[1]List_16!$B$2:$C$576,2,FALSE)</f>
        <v>Servicio Nacional Textil</v>
      </c>
      <c r="C168" s="183" t="s">
        <v>1351</v>
      </c>
      <c r="D168" s="257">
        <v>0</v>
      </c>
      <c r="E168" s="257">
        <v>0</v>
      </c>
      <c r="F168" s="257">
        <v>0</v>
      </c>
      <c r="G168" s="257">
        <v>5703.1900000000005</v>
      </c>
      <c r="H168" s="257">
        <v>0</v>
      </c>
      <c r="I168" s="257">
        <v>0</v>
      </c>
      <c r="J168" s="257">
        <v>61234.080000000002</v>
      </c>
      <c r="K168" s="257">
        <v>0</v>
      </c>
      <c r="L168" s="257">
        <v>270</v>
      </c>
      <c r="M168" s="257">
        <v>0</v>
      </c>
      <c r="N168" s="257">
        <v>0</v>
      </c>
      <c r="O168" s="257">
        <v>0</v>
      </c>
      <c r="P168" s="257">
        <v>0</v>
      </c>
      <c r="Q168" s="257">
        <v>0</v>
      </c>
      <c r="R168" s="257">
        <v>0</v>
      </c>
      <c r="S168" s="257">
        <v>0</v>
      </c>
      <c r="T168" s="257">
        <v>0</v>
      </c>
      <c r="U168" s="257">
        <v>0</v>
      </c>
      <c r="V168" s="257">
        <v>0</v>
      </c>
      <c r="W168" s="257">
        <v>0</v>
      </c>
      <c r="X168" s="257">
        <v>0</v>
      </c>
      <c r="Y168" s="257">
        <v>0</v>
      </c>
      <c r="Z168" s="257">
        <v>0</v>
      </c>
      <c r="AA168" s="257">
        <v>0</v>
      </c>
      <c r="AB168" s="257">
        <v>0</v>
      </c>
      <c r="AC168" s="257">
        <v>0</v>
      </c>
      <c r="AD168" s="257">
        <v>0</v>
      </c>
      <c r="AE168" s="257">
        <v>0</v>
      </c>
      <c r="AF168" s="257">
        <v>0</v>
      </c>
      <c r="AG168" s="257">
        <v>0</v>
      </c>
      <c r="AH168" s="257">
        <v>0</v>
      </c>
      <c r="AI168" s="257">
        <v>0</v>
      </c>
      <c r="AJ168" s="257">
        <v>0</v>
      </c>
      <c r="AK168" s="257">
        <v>0</v>
      </c>
      <c r="AL168" s="258">
        <f t="shared" si="3"/>
        <v>67207.27</v>
      </c>
      <c r="AO168" s="98"/>
    </row>
    <row r="169" spans="1:41" ht="33" customHeight="1">
      <c r="A169" s="181">
        <v>411</v>
      </c>
      <c r="B169" s="182" t="str">
        <f>PROPER(VLOOKUP(A169,[1]bd_lista!$A:$D,2,FALSE))</f>
        <v>Corporación Del Seguro Social Militar</v>
      </c>
      <c r="C169" s="183" t="s">
        <v>1351</v>
      </c>
      <c r="D169" s="257">
        <v>0</v>
      </c>
      <c r="E169" s="257">
        <v>0</v>
      </c>
      <c r="F169" s="257">
        <v>0</v>
      </c>
      <c r="G169" s="257">
        <v>0</v>
      </c>
      <c r="H169" s="257">
        <v>0</v>
      </c>
      <c r="I169" s="257">
        <v>0</v>
      </c>
      <c r="J169" s="257">
        <v>0</v>
      </c>
      <c r="K169" s="257">
        <v>0</v>
      </c>
      <c r="L169" s="257">
        <v>0</v>
      </c>
      <c r="M169" s="257">
        <v>0</v>
      </c>
      <c r="N169" s="257">
        <v>0</v>
      </c>
      <c r="O169" s="257">
        <v>0</v>
      </c>
      <c r="P169" s="257">
        <v>0</v>
      </c>
      <c r="Q169" s="257">
        <v>0</v>
      </c>
      <c r="R169" s="257">
        <v>0</v>
      </c>
      <c r="S169" s="257">
        <v>0</v>
      </c>
      <c r="T169" s="257">
        <v>0</v>
      </c>
      <c r="U169" s="257">
        <v>0</v>
      </c>
      <c r="V169" s="257">
        <v>0</v>
      </c>
      <c r="W169" s="257">
        <v>0</v>
      </c>
      <c r="X169" s="257">
        <v>0</v>
      </c>
      <c r="Y169" s="257">
        <v>0</v>
      </c>
      <c r="Z169" s="257">
        <v>0</v>
      </c>
      <c r="AA169" s="257">
        <v>0</v>
      </c>
      <c r="AB169" s="257">
        <v>0</v>
      </c>
      <c r="AC169" s="257">
        <v>0</v>
      </c>
      <c r="AD169" s="257">
        <v>0</v>
      </c>
      <c r="AE169" s="257">
        <v>0</v>
      </c>
      <c r="AF169" s="257">
        <v>0</v>
      </c>
      <c r="AG169" s="257">
        <v>0</v>
      </c>
      <c r="AH169" s="257">
        <v>0</v>
      </c>
      <c r="AI169" s="257">
        <v>0</v>
      </c>
      <c r="AJ169" s="257">
        <v>0</v>
      </c>
      <c r="AK169" s="257">
        <v>0</v>
      </c>
      <c r="AL169" s="258">
        <f t="shared" si="3"/>
        <v>0</v>
      </c>
      <c r="AO169" s="98"/>
    </row>
    <row r="170" spans="1:41" ht="33" customHeight="1">
      <c r="A170" s="181">
        <v>417</v>
      </c>
      <c r="B170" s="182" t="str">
        <f>PROPER(VLOOKUP(A170,[1]bd_lista!$A:$D,2,FALSE))</f>
        <v>Caja Nacional De Salud</v>
      </c>
      <c r="C170" s="183" t="s">
        <v>1351</v>
      </c>
      <c r="D170" s="257">
        <v>0</v>
      </c>
      <c r="E170" s="257">
        <v>0</v>
      </c>
      <c r="F170" s="257">
        <v>0</v>
      </c>
      <c r="G170" s="257">
        <v>0</v>
      </c>
      <c r="H170" s="257">
        <v>0</v>
      </c>
      <c r="I170" s="257">
        <v>0</v>
      </c>
      <c r="J170" s="257">
        <v>0</v>
      </c>
      <c r="K170" s="257">
        <v>0</v>
      </c>
      <c r="L170" s="257">
        <v>0</v>
      </c>
      <c r="M170" s="257">
        <v>0</v>
      </c>
      <c r="N170" s="257">
        <v>0</v>
      </c>
      <c r="O170" s="257">
        <v>0</v>
      </c>
      <c r="P170" s="257">
        <v>0</v>
      </c>
      <c r="Q170" s="257">
        <v>0</v>
      </c>
      <c r="R170" s="257">
        <v>0</v>
      </c>
      <c r="S170" s="257">
        <v>0</v>
      </c>
      <c r="T170" s="257">
        <v>0</v>
      </c>
      <c r="U170" s="257">
        <v>0</v>
      </c>
      <c r="V170" s="257">
        <v>0</v>
      </c>
      <c r="W170" s="257">
        <v>0</v>
      </c>
      <c r="X170" s="257">
        <v>0</v>
      </c>
      <c r="Y170" s="257">
        <v>0</v>
      </c>
      <c r="Z170" s="257">
        <v>0</v>
      </c>
      <c r="AA170" s="257">
        <v>0</v>
      </c>
      <c r="AB170" s="257">
        <v>0</v>
      </c>
      <c r="AC170" s="257">
        <v>0</v>
      </c>
      <c r="AD170" s="257">
        <v>0</v>
      </c>
      <c r="AE170" s="257">
        <v>0</v>
      </c>
      <c r="AF170" s="257">
        <v>0</v>
      </c>
      <c r="AG170" s="257">
        <v>0</v>
      </c>
      <c r="AH170" s="257">
        <v>0</v>
      </c>
      <c r="AI170" s="257">
        <v>0</v>
      </c>
      <c r="AJ170" s="257">
        <v>0</v>
      </c>
      <c r="AK170" s="257">
        <v>0</v>
      </c>
      <c r="AL170" s="258">
        <f t="shared" si="3"/>
        <v>0</v>
      </c>
      <c r="AO170" s="98"/>
    </row>
    <row r="171" spans="1:41" ht="33" customHeight="1">
      <c r="A171" s="181">
        <v>418</v>
      </c>
      <c r="B171" s="182" t="str">
        <f>PROPER(VLOOKUP(A171,[1]bd_lista!$A:$D,2,FALSE))</f>
        <v>Caja Petrolera De Salud</v>
      </c>
      <c r="C171" s="183" t="s">
        <v>1351</v>
      </c>
      <c r="D171" s="257">
        <v>0</v>
      </c>
      <c r="E171" s="257">
        <v>0</v>
      </c>
      <c r="F171" s="257">
        <v>0</v>
      </c>
      <c r="G171" s="257">
        <v>0</v>
      </c>
      <c r="H171" s="257">
        <v>0</v>
      </c>
      <c r="I171" s="257">
        <v>0</v>
      </c>
      <c r="J171" s="257">
        <v>0</v>
      </c>
      <c r="K171" s="257">
        <v>0</v>
      </c>
      <c r="L171" s="257">
        <v>0</v>
      </c>
      <c r="M171" s="257">
        <v>0</v>
      </c>
      <c r="N171" s="257">
        <v>0</v>
      </c>
      <c r="O171" s="257">
        <v>0</v>
      </c>
      <c r="P171" s="257">
        <v>0</v>
      </c>
      <c r="Q171" s="257">
        <v>0</v>
      </c>
      <c r="R171" s="257">
        <v>0</v>
      </c>
      <c r="S171" s="257">
        <v>0</v>
      </c>
      <c r="T171" s="257">
        <v>0</v>
      </c>
      <c r="U171" s="257">
        <v>0</v>
      </c>
      <c r="V171" s="257">
        <v>0</v>
      </c>
      <c r="W171" s="257">
        <v>0</v>
      </c>
      <c r="X171" s="257">
        <v>0</v>
      </c>
      <c r="Y171" s="257">
        <v>0</v>
      </c>
      <c r="Z171" s="257">
        <v>0</v>
      </c>
      <c r="AA171" s="257">
        <v>0</v>
      </c>
      <c r="AB171" s="257">
        <v>0</v>
      </c>
      <c r="AC171" s="257">
        <v>0</v>
      </c>
      <c r="AD171" s="257">
        <v>0</v>
      </c>
      <c r="AE171" s="257">
        <v>0</v>
      </c>
      <c r="AF171" s="257">
        <v>0</v>
      </c>
      <c r="AG171" s="257">
        <v>0</v>
      </c>
      <c r="AH171" s="257">
        <v>0</v>
      </c>
      <c r="AI171" s="257">
        <v>0</v>
      </c>
      <c r="AJ171" s="257">
        <v>0</v>
      </c>
      <c r="AK171" s="257">
        <v>0</v>
      </c>
      <c r="AL171" s="258">
        <f t="shared" si="3"/>
        <v>0</v>
      </c>
      <c r="AO171" s="98"/>
    </row>
    <row r="172" spans="1:41" ht="33" customHeight="1">
      <c r="A172" s="181">
        <v>422</v>
      </c>
      <c r="B172" s="182" t="str">
        <f>PROPER(VLOOKUP(A172,[1]bd_lista!$A:$D,2,FALSE))</f>
        <v>Caja Bancaria Estatal De Salud</v>
      </c>
      <c r="C172" s="183" t="s">
        <v>1351</v>
      </c>
      <c r="D172" s="257">
        <v>0</v>
      </c>
      <c r="E172" s="257">
        <v>0</v>
      </c>
      <c r="F172" s="257">
        <v>0</v>
      </c>
      <c r="G172" s="257">
        <v>0</v>
      </c>
      <c r="H172" s="257">
        <v>0</v>
      </c>
      <c r="I172" s="257">
        <v>0</v>
      </c>
      <c r="J172" s="257">
        <v>0</v>
      </c>
      <c r="K172" s="257">
        <v>0</v>
      </c>
      <c r="L172" s="257">
        <v>0</v>
      </c>
      <c r="M172" s="257">
        <v>0</v>
      </c>
      <c r="N172" s="257">
        <v>0</v>
      </c>
      <c r="O172" s="257">
        <v>0</v>
      </c>
      <c r="P172" s="257">
        <v>0</v>
      </c>
      <c r="Q172" s="257">
        <v>0</v>
      </c>
      <c r="R172" s="257">
        <v>0</v>
      </c>
      <c r="S172" s="257">
        <v>0</v>
      </c>
      <c r="T172" s="257">
        <v>0</v>
      </c>
      <c r="U172" s="257">
        <v>0</v>
      </c>
      <c r="V172" s="257">
        <v>0</v>
      </c>
      <c r="W172" s="257">
        <v>0</v>
      </c>
      <c r="X172" s="257">
        <v>0</v>
      </c>
      <c r="Y172" s="257">
        <v>0</v>
      </c>
      <c r="Z172" s="257">
        <v>0</v>
      </c>
      <c r="AA172" s="257">
        <v>0</v>
      </c>
      <c r="AB172" s="257">
        <v>0</v>
      </c>
      <c r="AC172" s="257">
        <v>0</v>
      </c>
      <c r="AD172" s="257">
        <v>0</v>
      </c>
      <c r="AE172" s="257">
        <v>0</v>
      </c>
      <c r="AF172" s="257">
        <v>0</v>
      </c>
      <c r="AG172" s="257">
        <v>0</v>
      </c>
      <c r="AH172" s="257">
        <v>0</v>
      </c>
      <c r="AI172" s="257">
        <v>0</v>
      </c>
      <c r="AJ172" s="257">
        <v>0</v>
      </c>
      <c r="AK172" s="257">
        <v>0</v>
      </c>
      <c r="AL172" s="258">
        <f t="shared" si="3"/>
        <v>0</v>
      </c>
      <c r="AO172" s="98"/>
    </row>
    <row r="173" spans="1:41" ht="33" customHeight="1">
      <c r="A173" s="181">
        <v>423</v>
      </c>
      <c r="B173" s="182" t="str">
        <f>PROPER(VLOOKUP(A173,[1]bd_lista!$A:$D,2,FALSE))</f>
        <v>Caja De Salud Del Servicio Nal. De Caminos Y Ramas Anexas</v>
      </c>
      <c r="C173" s="183" t="s">
        <v>1351</v>
      </c>
      <c r="D173" s="257">
        <v>0</v>
      </c>
      <c r="E173" s="257">
        <v>0</v>
      </c>
      <c r="F173" s="257">
        <v>0</v>
      </c>
      <c r="G173" s="257">
        <v>0</v>
      </c>
      <c r="H173" s="257">
        <v>0</v>
      </c>
      <c r="I173" s="257">
        <v>0</v>
      </c>
      <c r="J173" s="257">
        <v>0</v>
      </c>
      <c r="K173" s="257">
        <v>0</v>
      </c>
      <c r="L173" s="257">
        <v>0</v>
      </c>
      <c r="M173" s="257">
        <v>0</v>
      </c>
      <c r="N173" s="257">
        <v>0</v>
      </c>
      <c r="O173" s="257">
        <v>0</v>
      </c>
      <c r="P173" s="257">
        <v>0</v>
      </c>
      <c r="Q173" s="257">
        <v>0</v>
      </c>
      <c r="R173" s="257">
        <v>0</v>
      </c>
      <c r="S173" s="257">
        <v>0</v>
      </c>
      <c r="T173" s="257">
        <v>0</v>
      </c>
      <c r="U173" s="257">
        <v>0</v>
      </c>
      <c r="V173" s="257">
        <v>0</v>
      </c>
      <c r="W173" s="257">
        <v>0</v>
      </c>
      <c r="X173" s="257">
        <v>0</v>
      </c>
      <c r="Y173" s="257">
        <v>0</v>
      </c>
      <c r="Z173" s="257">
        <v>0</v>
      </c>
      <c r="AA173" s="257">
        <v>0</v>
      </c>
      <c r="AB173" s="257">
        <v>0</v>
      </c>
      <c r="AC173" s="257">
        <v>0</v>
      </c>
      <c r="AD173" s="257">
        <v>0</v>
      </c>
      <c r="AE173" s="257">
        <v>0</v>
      </c>
      <c r="AF173" s="257">
        <v>0</v>
      </c>
      <c r="AG173" s="257">
        <v>0</v>
      </c>
      <c r="AH173" s="257">
        <v>0</v>
      </c>
      <c r="AI173" s="257">
        <v>0</v>
      </c>
      <c r="AJ173" s="257">
        <v>0</v>
      </c>
      <c r="AK173" s="257">
        <v>0</v>
      </c>
      <c r="AL173" s="258">
        <f t="shared" si="3"/>
        <v>0</v>
      </c>
      <c r="AO173" s="98"/>
    </row>
    <row r="174" spans="1:41" ht="33" customHeight="1">
      <c r="A174" s="181">
        <v>424</v>
      </c>
      <c r="B174" s="182" t="str">
        <f>PROPER(VLOOKUP(A174,[1]bd_lista!$A:$D,2,FALSE))</f>
        <v>Caja De Salud Cordes</v>
      </c>
      <c r="C174" s="183" t="s">
        <v>1351</v>
      </c>
      <c r="D174" s="257">
        <v>0</v>
      </c>
      <c r="E174" s="257">
        <v>0</v>
      </c>
      <c r="F174" s="257">
        <v>0</v>
      </c>
      <c r="G174" s="257">
        <v>0</v>
      </c>
      <c r="H174" s="257">
        <v>0</v>
      </c>
      <c r="I174" s="257">
        <v>0</v>
      </c>
      <c r="J174" s="257">
        <v>0</v>
      </c>
      <c r="K174" s="257">
        <v>0</v>
      </c>
      <c r="L174" s="257">
        <v>0</v>
      </c>
      <c r="M174" s="257">
        <v>0</v>
      </c>
      <c r="N174" s="257">
        <v>0</v>
      </c>
      <c r="O174" s="257">
        <v>0</v>
      </c>
      <c r="P174" s="257">
        <v>0</v>
      </c>
      <c r="Q174" s="257">
        <v>0</v>
      </c>
      <c r="R174" s="257">
        <v>0</v>
      </c>
      <c r="S174" s="257">
        <v>0</v>
      </c>
      <c r="T174" s="257">
        <v>0</v>
      </c>
      <c r="U174" s="257">
        <v>0</v>
      </c>
      <c r="V174" s="257">
        <v>0</v>
      </c>
      <c r="W174" s="257">
        <v>0</v>
      </c>
      <c r="X174" s="257">
        <v>0</v>
      </c>
      <c r="Y174" s="257">
        <v>0</v>
      </c>
      <c r="Z174" s="257">
        <v>0</v>
      </c>
      <c r="AA174" s="257">
        <v>0</v>
      </c>
      <c r="AB174" s="257">
        <v>0</v>
      </c>
      <c r="AC174" s="257">
        <v>0</v>
      </c>
      <c r="AD174" s="257">
        <v>0</v>
      </c>
      <c r="AE174" s="257">
        <v>0</v>
      </c>
      <c r="AF174" s="257">
        <v>0</v>
      </c>
      <c r="AG174" s="257">
        <v>0</v>
      </c>
      <c r="AH174" s="257">
        <v>0</v>
      </c>
      <c r="AI174" s="257">
        <v>0</v>
      </c>
      <c r="AJ174" s="257">
        <v>0</v>
      </c>
      <c r="AK174" s="257">
        <v>0</v>
      </c>
      <c r="AL174" s="258">
        <f>SUM(D174:AK174)</f>
        <v>0</v>
      </c>
      <c r="AO174" s="98"/>
    </row>
    <row r="175" spans="1:41" ht="33" customHeight="1">
      <c r="A175" s="181">
        <v>425</v>
      </c>
      <c r="B175" s="182" t="str">
        <f>PROPER(VLOOKUP(A175,[1]bd_lista!$A:$D,2,FALSE))</f>
        <v>Seguro Social Universitario De Cochabamba</v>
      </c>
      <c r="C175" s="183" t="s">
        <v>1351</v>
      </c>
      <c r="D175" s="257">
        <v>0</v>
      </c>
      <c r="E175" s="257">
        <v>0</v>
      </c>
      <c r="F175" s="257">
        <v>0</v>
      </c>
      <c r="G175" s="257">
        <v>0</v>
      </c>
      <c r="H175" s="257">
        <v>0</v>
      </c>
      <c r="I175" s="257">
        <v>0</v>
      </c>
      <c r="J175" s="257">
        <v>0</v>
      </c>
      <c r="K175" s="257">
        <v>0</v>
      </c>
      <c r="L175" s="257">
        <v>0</v>
      </c>
      <c r="M175" s="257">
        <v>0</v>
      </c>
      <c r="N175" s="257">
        <v>0</v>
      </c>
      <c r="O175" s="257">
        <v>0</v>
      </c>
      <c r="P175" s="257">
        <v>0</v>
      </c>
      <c r="Q175" s="257">
        <v>0</v>
      </c>
      <c r="R175" s="257">
        <v>0</v>
      </c>
      <c r="S175" s="257">
        <v>0</v>
      </c>
      <c r="T175" s="257">
        <v>0</v>
      </c>
      <c r="U175" s="257">
        <v>0</v>
      </c>
      <c r="V175" s="257">
        <v>0</v>
      </c>
      <c r="W175" s="257">
        <v>0</v>
      </c>
      <c r="X175" s="257">
        <v>0</v>
      </c>
      <c r="Y175" s="257">
        <v>0</v>
      </c>
      <c r="Z175" s="257">
        <v>0</v>
      </c>
      <c r="AA175" s="257">
        <v>0</v>
      </c>
      <c r="AB175" s="257">
        <v>0</v>
      </c>
      <c r="AC175" s="257">
        <v>0</v>
      </c>
      <c r="AD175" s="257">
        <v>0</v>
      </c>
      <c r="AE175" s="257">
        <v>0</v>
      </c>
      <c r="AF175" s="257">
        <v>0</v>
      </c>
      <c r="AG175" s="257">
        <v>0</v>
      </c>
      <c r="AH175" s="257">
        <v>0</v>
      </c>
      <c r="AI175" s="257">
        <v>0</v>
      </c>
      <c r="AJ175" s="257">
        <v>0</v>
      </c>
      <c r="AK175" s="257">
        <v>0</v>
      </c>
      <c r="AL175" s="258">
        <f t="shared" si="3"/>
        <v>0</v>
      </c>
      <c r="AO175" s="98"/>
    </row>
    <row r="176" spans="1:41" ht="33" customHeight="1">
      <c r="A176" s="181">
        <v>426</v>
      </c>
      <c r="B176" s="182" t="str">
        <f>PROPER(VLOOKUP(A176,[1]bd_lista!$A:$D,2,FALSE))</f>
        <v>Seguro Social Universitario De Oruro</v>
      </c>
      <c r="C176" s="183" t="s">
        <v>1351</v>
      </c>
      <c r="D176" s="257">
        <v>0</v>
      </c>
      <c r="E176" s="257">
        <v>0</v>
      </c>
      <c r="F176" s="257">
        <v>0</v>
      </c>
      <c r="G176" s="257">
        <v>0</v>
      </c>
      <c r="H176" s="257">
        <v>0</v>
      </c>
      <c r="I176" s="257">
        <v>0</v>
      </c>
      <c r="J176" s="257">
        <v>0</v>
      </c>
      <c r="K176" s="257">
        <v>0</v>
      </c>
      <c r="L176" s="257">
        <v>0</v>
      </c>
      <c r="M176" s="257">
        <v>0</v>
      </c>
      <c r="N176" s="257">
        <v>0</v>
      </c>
      <c r="O176" s="257">
        <v>0</v>
      </c>
      <c r="P176" s="257">
        <v>0</v>
      </c>
      <c r="Q176" s="257">
        <v>0</v>
      </c>
      <c r="R176" s="257">
        <v>0</v>
      </c>
      <c r="S176" s="257">
        <v>0</v>
      </c>
      <c r="T176" s="257">
        <v>0</v>
      </c>
      <c r="U176" s="257">
        <v>0</v>
      </c>
      <c r="V176" s="257">
        <v>0</v>
      </c>
      <c r="W176" s="257">
        <v>0</v>
      </c>
      <c r="X176" s="257">
        <v>0</v>
      </c>
      <c r="Y176" s="257">
        <v>0</v>
      </c>
      <c r="Z176" s="257">
        <v>0</v>
      </c>
      <c r="AA176" s="257">
        <v>0</v>
      </c>
      <c r="AB176" s="257">
        <v>0</v>
      </c>
      <c r="AC176" s="257">
        <v>0</v>
      </c>
      <c r="AD176" s="257">
        <v>0</v>
      </c>
      <c r="AE176" s="257">
        <v>0</v>
      </c>
      <c r="AF176" s="257">
        <v>0</v>
      </c>
      <c r="AG176" s="257">
        <v>0</v>
      </c>
      <c r="AH176" s="257">
        <v>0</v>
      </c>
      <c r="AI176" s="257">
        <v>0</v>
      </c>
      <c r="AJ176" s="257">
        <v>0</v>
      </c>
      <c r="AK176" s="257">
        <v>0</v>
      </c>
      <c r="AL176" s="258">
        <f t="shared" si="3"/>
        <v>0</v>
      </c>
      <c r="AO176" s="98"/>
    </row>
    <row r="177" spans="1:41" ht="33" customHeight="1">
      <c r="A177" s="181">
        <v>427</v>
      </c>
      <c r="B177" s="182" t="str">
        <f>PROPER(VLOOKUP(A177,[1]bd_lista!$A:$D,2,FALSE))</f>
        <v>Seguro Social Universitario De Santa Cruz</v>
      </c>
      <c r="C177" s="183" t="s">
        <v>1351</v>
      </c>
      <c r="D177" s="257">
        <v>0</v>
      </c>
      <c r="E177" s="257">
        <v>0</v>
      </c>
      <c r="F177" s="257">
        <v>0</v>
      </c>
      <c r="G177" s="257">
        <v>0</v>
      </c>
      <c r="H177" s="257">
        <v>0</v>
      </c>
      <c r="I177" s="257">
        <v>0</v>
      </c>
      <c r="J177" s="257">
        <v>0</v>
      </c>
      <c r="K177" s="257">
        <v>0</v>
      </c>
      <c r="L177" s="257">
        <v>0</v>
      </c>
      <c r="M177" s="257">
        <v>0</v>
      </c>
      <c r="N177" s="257">
        <v>0</v>
      </c>
      <c r="O177" s="257">
        <v>0</v>
      </c>
      <c r="P177" s="257">
        <v>0</v>
      </c>
      <c r="Q177" s="257">
        <v>0</v>
      </c>
      <c r="R177" s="257">
        <v>0</v>
      </c>
      <c r="S177" s="257">
        <v>0</v>
      </c>
      <c r="T177" s="257">
        <v>0</v>
      </c>
      <c r="U177" s="257">
        <v>0</v>
      </c>
      <c r="V177" s="257">
        <v>0</v>
      </c>
      <c r="W177" s="257">
        <v>0</v>
      </c>
      <c r="X177" s="257">
        <v>0</v>
      </c>
      <c r="Y177" s="257">
        <v>0</v>
      </c>
      <c r="Z177" s="257">
        <v>0</v>
      </c>
      <c r="AA177" s="257">
        <v>0</v>
      </c>
      <c r="AB177" s="257">
        <v>0</v>
      </c>
      <c r="AC177" s="257">
        <v>0</v>
      </c>
      <c r="AD177" s="257">
        <v>0</v>
      </c>
      <c r="AE177" s="257">
        <v>0</v>
      </c>
      <c r="AF177" s="257">
        <v>0</v>
      </c>
      <c r="AG177" s="257">
        <v>0</v>
      </c>
      <c r="AH177" s="257">
        <v>0</v>
      </c>
      <c r="AI177" s="257">
        <v>0</v>
      </c>
      <c r="AJ177" s="257">
        <v>0</v>
      </c>
      <c r="AK177" s="257">
        <v>0</v>
      </c>
      <c r="AL177" s="258">
        <f t="shared" si="3"/>
        <v>0</v>
      </c>
      <c r="AO177" s="98"/>
    </row>
    <row r="178" spans="1:41" ht="33" customHeight="1">
      <c r="A178" s="181">
        <v>428</v>
      </c>
      <c r="B178" s="182" t="str">
        <f>PROPER(VLOOKUP(A178,[1]bd_lista!$A:$D,2,FALSE))</f>
        <v>Seguro Social Universitario De Sucre</v>
      </c>
      <c r="C178" s="183" t="s">
        <v>1351</v>
      </c>
      <c r="D178" s="257">
        <v>0</v>
      </c>
      <c r="E178" s="257">
        <v>0</v>
      </c>
      <c r="F178" s="257">
        <v>0</v>
      </c>
      <c r="G178" s="257">
        <v>0</v>
      </c>
      <c r="H178" s="257">
        <v>0</v>
      </c>
      <c r="I178" s="257">
        <v>0</v>
      </c>
      <c r="J178" s="257">
        <v>0</v>
      </c>
      <c r="K178" s="257">
        <v>0</v>
      </c>
      <c r="L178" s="257">
        <v>0</v>
      </c>
      <c r="M178" s="257">
        <v>0</v>
      </c>
      <c r="N178" s="257">
        <v>0</v>
      </c>
      <c r="O178" s="257">
        <v>0</v>
      </c>
      <c r="P178" s="257">
        <v>0</v>
      </c>
      <c r="Q178" s="257">
        <v>0</v>
      </c>
      <c r="R178" s="257">
        <v>0</v>
      </c>
      <c r="S178" s="257">
        <v>0</v>
      </c>
      <c r="T178" s="257">
        <v>0</v>
      </c>
      <c r="U178" s="257">
        <v>0</v>
      </c>
      <c r="V178" s="257">
        <v>0</v>
      </c>
      <c r="W178" s="257">
        <v>0</v>
      </c>
      <c r="X178" s="257">
        <v>0</v>
      </c>
      <c r="Y178" s="257">
        <v>0</v>
      </c>
      <c r="Z178" s="257">
        <v>0</v>
      </c>
      <c r="AA178" s="257">
        <v>0</v>
      </c>
      <c r="AB178" s="257">
        <v>0</v>
      </c>
      <c r="AC178" s="257">
        <v>0</v>
      </c>
      <c r="AD178" s="257">
        <v>0</v>
      </c>
      <c r="AE178" s="257">
        <v>0</v>
      </c>
      <c r="AF178" s="257">
        <v>0</v>
      </c>
      <c r="AG178" s="257">
        <v>0</v>
      </c>
      <c r="AH178" s="257">
        <v>0</v>
      </c>
      <c r="AI178" s="257">
        <v>0</v>
      </c>
      <c r="AJ178" s="257">
        <v>0</v>
      </c>
      <c r="AK178" s="257">
        <v>0</v>
      </c>
      <c r="AL178" s="258">
        <f t="shared" si="3"/>
        <v>0</v>
      </c>
      <c r="AO178" s="98"/>
    </row>
    <row r="179" spans="1:41" ht="33" customHeight="1">
      <c r="A179" s="181">
        <v>429</v>
      </c>
      <c r="B179" s="182" t="str">
        <f>PROPER(VLOOKUP(A179,[1]bd_lista!$A:$D,2,FALSE))</f>
        <v>Seguro Social Universitario De La Paz</v>
      </c>
      <c r="C179" s="183" t="s">
        <v>1351</v>
      </c>
      <c r="D179" s="257">
        <v>0</v>
      </c>
      <c r="E179" s="257">
        <v>0</v>
      </c>
      <c r="F179" s="257">
        <v>0</v>
      </c>
      <c r="G179" s="257">
        <v>0</v>
      </c>
      <c r="H179" s="257">
        <v>0</v>
      </c>
      <c r="I179" s="257">
        <v>0</v>
      </c>
      <c r="J179" s="257">
        <v>0</v>
      </c>
      <c r="K179" s="257">
        <v>0</v>
      </c>
      <c r="L179" s="257">
        <v>0</v>
      </c>
      <c r="M179" s="257">
        <v>0</v>
      </c>
      <c r="N179" s="257">
        <v>0</v>
      </c>
      <c r="O179" s="257">
        <v>0</v>
      </c>
      <c r="P179" s="257">
        <v>0</v>
      </c>
      <c r="Q179" s="257">
        <v>0</v>
      </c>
      <c r="R179" s="257">
        <v>0</v>
      </c>
      <c r="S179" s="257">
        <v>0</v>
      </c>
      <c r="T179" s="257">
        <v>0</v>
      </c>
      <c r="U179" s="257">
        <v>0</v>
      </c>
      <c r="V179" s="257">
        <v>0</v>
      </c>
      <c r="W179" s="257">
        <v>0</v>
      </c>
      <c r="X179" s="257">
        <v>0</v>
      </c>
      <c r="Y179" s="257">
        <v>0</v>
      </c>
      <c r="Z179" s="257">
        <v>0</v>
      </c>
      <c r="AA179" s="257">
        <v>0</v>
      </c>
      <c r="AB179" s="257">
        <v>0</v>
      </c>
      <c r="AC179" s="257">
        <v>0</v>
      </c>
      <c r="AD179" s="257">
        <v>0</v>
      </c>
      <c r="AE179" s="257">
        <v>0</v>
      </c>
      <c r="AF179" s="257">
        <v>0</v>
      </c>
      <c r="AG179" s="257">
        <v>0</v>
      </c>
      <c r="AH179" s="257">
        <v>0</v>
      </c>
      <c r="AI179" s="257">
        <v>0</v>
      </c>
      <c r="AJ179" s="257">
        <v>0</v>
      </c>
      <c r="AK179" s="257">
        <v>0</v>
      </c>
      <c r="AL179" s="258">
        <f t="shared" si="3"/>
        <v>0</v>
      </c>
      <c r="AO179" s="98"/>
    </row>
    <row r="180" spans="1:41" ht="33" customHeight="1">
      <c r="A180" s="181">
        <v>432</v>
      </c>
      <c r="B180" s="182" t="str">
        <f>PROPER(VLOOKUP(A180,[1]bd_lista!$A:$D,2,FALSE))</f>
        <v>Seguro Social Universitario De Tarija</v>
      </c>
      <c r="C180" s="183" t="s">
        <v>1351</v>
      </c>
      <c r="D180" s="257">
        <v>0</v>
      </c>
      <c r="E180" s="257">
        <v>0</v>
      </c>
      <c r="F180" s="257">
        <v>0</v>
      </c>
      <c r="G180" s="257">
        <v>0</v>
      </c>
      <c r="H180" s="257">
        <v>0</v>
      </c>
      <c r="I180" s="257">
        <v>0</v>
      </c>
      <c r="J180" s="257">
        <v>0</v>
      </c>
      <c r="K180" s="257">
        <v>0</v>
      </c>
      <c r="L180" s="257">
        <v>0</v>
      </c>
      <c r="M180" s="257">
        <v>0</v>
      </c>
      <c r="N180" s="257">
        <v>0</v>
      </c>
      <c r="O180" s="257">
        <v>0</v>
      </c>
      <c r="P180" s="257">
        <v>0</v>
      </c>
      <c r="Q180" s="257">
        <v>0</v>
      </c>
      <c r="R180" s="257">
        <v>0</v>
      </c>
      <c r="S180" s="257">
        <v>0</v>
      </c>
      <c r="T180" s="257">
        <v>0</v>
      </c>
      <c r="U180" s="257">
        <v>0</v>
      </c>
      <c r="V180" s="257">
        <v>0</v>
      </c>
      <c r="W180" s="257">
        <v>0</v>
      </c>
      <c r="X180" s="257">
        <v>0</v>
      </c>
      <c r="Y180" s="257">
        <v>0</v>
      </c>
      <c r="Z180" s="257">
        <v>0</v>
      </c>
      <c r="AA180" s="257">
        <v>0</v>
      </c>
      <c r="AB180" s="257">
        <v>0</v>
      </c>
      <c r="AC180" s="257">
        <v>0</v>
      </c>
      <c r="AD180" s="257">
        <v>0</v>
      </c>
      <c r="AE180" s="257">
        <v>0</v>
      </c>
      <c r="AF180" s="257">
        <v>0</v>
      </c>
      <c r="AG180" s="257">
        <v>0</v>
      </c>
      <c r="AH180" s="257">
        <v>0</v>
      </c>
      <c r="AI180" s="257">
        <v>0</v>
      </c>
      <c r="AJ180" s="257">
        <v>0</v>
      </c>
      <c r="AK180" s="257">
        <v>0</v>
      </c>
      <c r="AL180" s="258">
        <f t="shared" si="3"/>
        <v>0</v>
      </c>
      <c r="AO180" s="98"/>
    </row>
    <row r="181" spans="1:41" ht="33" customHeight="1">
      <c r="A181" s="181">
        <v>433</v>
      </c>
      <c r="B181" s="182" t="str">
        <f>PROPER(VLOOKUP(A181,[1]bd_lista!$A:$D,2,FALSE))</f>
        <v>Seguro Social Universitario De Potosí</v>
      </c>
      <c r="C181" s="183" t="s">
        <v>1351</v>
      </c>
      <c r="D181" s="257">
        <v>0</v>
      </c>
      <c r="E181" s="257">
        <v>0</v>
      </c>
      <c r="F181" s="257">
        <v>0</v>
      </c>
      <c r="G181" s="257">
        <v>0</v>
      </c>
      <c r="H181" s="257">
        <v>0</v>
      </c>
      <c r="I181" s="257">
        <v>0</v>
      </c>
      <c r="J181" s="257">
        <v>0</v>
      </c>
      <c r="K181" s="257">
        <v>0</v>
      </c>
      <c r="L181" s="257">
        <v>0</v>
      </c>
      <c r="M181" s="257">
        <v>0</v>
      </c>
      <c r="N181" s="257">
        <v>0</v>
      </c>
      <c r="O181" s="257">
        <v>0</v>
      </c>
      <c r="P181" s="257">
        <v>0</v>
      </c>
      <c r="Q181" s="257">
        <v>0</v>
      </c>
      <c r="R181" s="257">
        <v>0</v>
      </c>
      <c r="S181" s="257">
        <v>0</v>
      </c>
      <c r="T181" s="257">
        <v>0</v>
      </c>
      <c r="U181" s="257">
        <v>0</v>
      </c>
      <c r="V181" s="257">
        <v>0</v>
      </c>
      <c r="W181" s="257">
        <v>0</v>
      </c>
      <c r="X181" s="257">
        <v>0</v>
      </c>
      <c r="Y181" s="257">
        <v>0</v>
      </c>
      <c r="Z181" s="257">
        <v>0</v>
      </c>
      <c r="AA181" s="257">
        <v>0</v>
      </c>
      <c r="AB181" s="257">
        <v>0</v>
      </c>
      <c r="AC181" s="257">
        <v>0</v>
      </c>
      <c r="AD181" s="257">
        <v>0</v>
      </c>
      <c r="AE181" s="257">
        <v>0</v>
      </c>
      <c r="AF181" s="257">
        <v>0</v>
      </c>
      <c r="AG181" s="257">
        <v>0</v>
      </c>
      <c r="AH181" s="257">
        <v>0</v>
      </c>
      <c r="AI181" s="257">
        <v>0</v>
      </c>
      <c r="AJ181" s="257">
        <v>0</v>
      </c>
      <c r="AK181" s="257">
        <v>0</v>
      </c>
      <c r="AL181" s="258">
        <f t="shared" si="3"/>
        <v>0</v>
      </c>
      <c r="AO181" s="98"/>
    </row>
    <row r="182" spans="1:41" ht="33" customHeight="1">
      <c r="A182" s="181">
        <v>434</v>
      </c>
      <c r="B182" s="182" t="str">
        <f>PROPER(VLOOKUP(A182,[1]bd_lista!$A:$D,2,FALSE))</f>
        <v>Seguro Social Universitario De Beni</v>
      </c>
      <c r="C182" s="183" t="s">
        <v>1351</v>
      </c>
      <c r="D182" s="257">
        <v>0</v>
      </c>
      <c r="E182" s="257">
        <v>0</v>
      </c>
      <c r="F182" s="257">
        <v>0</v>
      </c>
      <c r="G182" s="257">
        <v>0</v>
      </c>
      <c r="H182" s="257">
        <v>0</v>
      </c>
      <c r="I182" s="257">
        <v>0</v>
      </c>
      <c r="J182" s="257">
        <v>0</v>
      </c>
      <c r="K182" s="257">
        <v>0</v>
      </c>
      <c r="L182" s="257">
        <v>0</v>
      </c>
      <c r="M182" s="257">
        <v>0</v>
      </c>
      <c r="N182" s="257">
        <v>0</v>
      </c>
      <c r="O182" s="257">
        <v>0</v>
      </c>
      <c r="P182" s="257">
        <v>0</v>
      </c>
      <c r="Q182" s="257">
        <v>0</v>
      </c>
      <c r="R182" s="257">
        <v>0</v>
      </c>
      <c r="S182" s="257">
        <v>0</v>
      </c>
      <c r="T182" s="257">
        <v>0</v>
      </c>
      <c r="U182" s="257">
        <v>0</v>
      </c>
      <c r="V182" s="257">
        <v>0</v>
      </c>
      <c r="W182" s="257">
        <v>0</v>
      </c>
      <c r="X182" s="257">
        <v>0</v>
      </c>
      <c r="Y182" s="257">
        <v>0</v>
      </c>
      <c r="Z182" s="257">
        <v>0</v>
      </c>
      <c r="AA182" s="257">
        <v>0</v>
      </c>
      <c r="AB182" s="257">
        <v>0</v>
      </c>
      <c r="AC182" s="257">
        <v>0</v>
      </c>
      <c r="AD182" s="257">
        <v>0</v>
      </c>
      <c r="AE182" s="257">
        <v>0</v>
      </c>
      <c r="AF182" s="257">
        <v>0</v>
      </c>
      <c r="AG182" s="257">
        <v>0</v>
      </c>
      <c r="AH182" s="257">
        <v>0</v>
      </c>
      <c r="AI182" s="257">
        <v>0</v>
      </c>
      <c r="AJ182" s="257">
        <v>0</v>
      </c>
      <c r="AK182" s="257">
        <v>0</v>
      </c>
      <c r="AL182" s="258">
        <f t="shared" si="3"/>
        <v>0</v>
      </c>
      <c r="AO182" s="98"/>
    </row>
    <row r="183" spans="1:41" ht="33" customHeight="1">
      <c r="A183" s="181">
        <v>435</v>
      </c>
      <c r="B183" s="182" t="str">
        <f>PROPER(VLOOKUP(A183,[1]bd_lista!$A:$D,2,FALSE))</f>
        <v>Seguro Integral De Salud</v>
      </c>
      <c r="C183" s="183" t="s">
        <v>1351</v>
      </c>
      <c r="D183" s="257">
        <v>0</v>
      </c>
      <c r="E183" s="257">
        <v>0</v>
      </c>
      <c r="F183" s="257">
        <v>0</v>
      </c>
      <c r="G183" s="257">
        <v>0</v>
      </c>
      <c r="H183" s="257">
        <v>0</v>
      </c>
      <c r="I183" s="257">
        <v>0</v>
      </c>
      <c r="J183" s="257">
        <v>0</v>
      </c>
      <c r="K183" s="257">
        <v>0</v>
      </c>
      <c r="L183" s="257">
        <v>0</v>
      </c>
      <c r="M183" s="257">
        <v>0</v>
      </c>
      <c r="N183" s="257">
        <v>0</v>
      </c>
      <c r="O183" s="257">
        <v>0</v>
      </c>
      <c r="P183" s="257">
        <v>0</v>
      </c>
      <c r="Q183" s="257">
        <v>0</v>
      </c>
      <c r="R183" s="257">
        <v>0</v>
      </c>
      <c r="S183" s="257">
        <v>0</v>
      </c>
      <c r="T183" s="257">
        <v>0</v>
      </c>
      <c r="U183" s="257">
        <v>0</v>
      </c>
      <c r="V183" s="257">
        <v>0</v>
      </c>
      <c r="W183" s="257">
        <v>0</v>
      </c>
      <c r="X183" s="257">
        <v>0</v>
      </c>
      <c r="Y183" s="257">
        <v>0</v>
      </c>
      <c r="Z183" s="257">
        <v>0</v>
      </c>
      <c r="AA183" s="257">
        <v>0</v>
      </c>
      <c r="AB183" s="257">
        <v>0</v>
      </c>
      <c r="AC183" s="257">
        <v>0</v>
      </c>
      <c r="AD183" s="257">
        <v>0</v>
      </c>
      <c r="AE183" s="257">
        <v>0</v>
      </c>
      <c r="AF183" s="257">
        <v>0</v>
      </c>
      <c r="AG183" s="257">
        <v>0</v>
      </c>
      <c r="AH183" s="257">
        <v>0</v>
      </c>
      <c r="AI183" s="257">
        <v>0</v>
      </c>
      <c r="AJ183" s="257">
        <v>0</v>
      </c>
      <c r="AK183" s="257">
        <v>0</v>
      </c>
      <c r="AL183" s="258">
        <f t="shared" si="3"/>
        <v>0</v>
      </c>
      <c r="AO183" s="98"/>
    </row>
    <row r="184" spans="1:41" ht="33" customHeight="1">
      <c r="A184" s="181">
        <v>512</v>
      </c>
      <c r="B184" s="182" t="str">
        <f>PROPER(VLOOKUP(A184,[1]bd_lista!$A:$D,2,FALSE))</f>
        <v>Adm.De Aeropuertos Y Servicios Auxiliares A La Naveg. Aérea</v>
      </c>
      <c r="C184" s="183" t="s">
        <v>1351</v>
      </c>
      <c r="D184" s="257">
        <v>0</v>
      </c>
      <c r="E184" s="257">
        <v>0</v>
      </c>
      <c r="F184" s="257">
        <v>911.94</v>
      </c>
      <c r="G184" s="257">
        <v>676.18999999999994</v>
      </c>
      <c r="H184" s="257">
        <v>0</v>
      </c>
      <c r="I184" s="257">
        <v>0</v>
      </c>
      <c r="J184" s="257">
        <v>284671.28999999998</v>
      </c>
      <c r="K184" s="257">
        <v>0</v>
      </c>
      <c r="L184" s="257">
        <v>158050</v>
      </c>
      <c r="M184" s="257">
        <v>0</v>
      </c>
      <c r="N184" s="257">
        <v>0</v>
      </c>
      <c r="O184" s="257">
        <v>0</v>
      </c>
      <c r="P184" s="257">
        <v>0</v>
      </c>
      <c r="Q184" s="257">
        <v>0</v>
      </c>
      <c r="R184" s="257">
        <v>0</v>
      </c>
      <c r="S184" s="257">
        <v>0</v>
      </c>
      <c r="T184" s="257">
        <v>0</v>
      </c>
      <c r="U184" s="257">
        <v>0</v>
      </c>
      <c r="V184" s="257">
        <v>0</v>
      </c>
      <c r="W184" s="257">
        <v>0</v>
      </c>
      <c r="X184" s="257">
        <v>0</v>
      </c>
      <c r="Y184" s="257">
        <v>0</v>
      </c>
      <c r="Z184" s="257">
        <v>0</v>
      </c>
      <c r="AA184" s="257">
        <v>0</v>
      </c>
      <c r="AB184" s="257">
        <v>0</v>
      </c>
      <c r="AC184" s="257">
        <v>0</v>
      </c>
      <c r="AD184" s="257">
        <v>0</v>
      </c>
      <c r="AE184" s="257">
        <v>0</v>
      </c>
      <c r="AF184" s="257">
        <v>0</v>
      </c>
      <c r="AG184" s="257">
        <v>0</v>
      </c>
      <c r="AH184" s="257">
        <v>0</v>
      </c>
      <c r="AI184" s="257">
        <v>0</v>
      </c>
      <c r="AJ184" s="257">
        <v>0</v>
      </c>
      <c r="AK184" s="257">
        <v>0</v>
      </c>
      <c r="AL184" s="258">
        <f t="shared" si="3"/>
        <v>444309.42</v>
      </c>
      <c r="AO184" s="98"/>
    </row>
    <row r="185" spans="1:41" ht="33" customHeight="1">
      <c r="A185" s="181">
        <v>513</v>
      </c>
      <c r="B185" s="182" t="str">
        <f>PROPER(VLOOKUP(A185,[1]bd_lista!$A:$D,2,FALSE))</f>
        <v>Yacimientos Petrolíferos Fiscales Bolivianos</v>
      </c>
      <c r="C185" s="183" t="s">
        <v>1351</v>
      </c>
      <c r="D185" s="257">
        <v>0</v>
      </c>
      <c r="E185" s="257">
        <v>0</v>
      </c>
      <c r="F185" s="257">
        <v>0</v>
      </c>
      <c r="G185" s="257">
        <v>1124078.6499999999</v>
      </c>
      <c r="H185" s="257">
        <v>0</v>
      </c>
      <c r="I185" s="257">
        <v>303191.23000000004</v>
      </c>
      <c r="J185" s="257">
        <v>68980094.780000001</v>
      </c>
      <c r="K185" s="257">
        <v>0</v>
      </c>
      <c r="L185" s="257">
        <v>2453719.9600000009</v>
      </c>
      <c r="M185" s="257">
        <v>0</v>
      </c>
      <c r="N185" s="257">
        <v>0</v>
      </c>
      <c r="O185" s="257">
        <v>25159746.030000001</v>
      </c>
      <c r="P185" s="257">
        <v>0</v>
      </c>
      <c r="Q185" s="257">
        <v>3158203.78</v>
      </c>
      <c r="R185" s="257">
        <v>0</v>
      </c>
      <c r="S185" s="257">
        <v>0</v>
      </c>
      <c r="T185" s="257">
        <v>0</v>
      </c>
      <c r="U185" s="257">
        <v>0</v>
      </c>
      <c r="V185" s="257">
        <v>0</v>
      </c>
      <c r="W185" s="257">
        <v>0</v>
      </c>
      <c r="X185" s="257">
        <v>0</v>
      </c>
      <c r="Y185" s="257">
        <v>0</v>
      </c>
      <c r="Z185" s="257">
        <v>0</v>
      </c>
      <c r="AA185" s="257">
        <v>0</v>
      </c>
      <c r="AB185" s="257">
        <v>0</v>
      </c>
      <c r="AC185" s="257">
        <v>0</v>
      </c>
      <c r="AD185" s="257">
        <v>0</v>
      </c>
      <c r="AE185" s="257">
        <v>0</v>
      </c>
      <c r="AF185" s="257">
        <v>0</v>
      </c>
      <c r="AG185" s="257">
        <v>0</v>
      </c>
      <c r="AH185" s="257">
        <v>0</v>
      </c>
      <c r="AI185" s="257">
        <v>0</v>
      </c>
      <c r="AJ185" s="257">
        <v>0</v>
      </c>
      <c r="AK185" s="257">
        <v>0</v>
      </c>
      <c r="AL185" s="258">
        <f t="shared" si="3"/>
        <v>101179034.43000001</v>
      </c>
      <c r="AO185" s="98"/>
    </row>
    <row r="186" spans="1:41" ht="33" customHeight="1">
      <c r="A186" s="181">
        <v>514</v>
      </c>
      <c r="B186" s="182" t="str">
        <f>PROPER(VLOOKUP(A186,[1]bd_lista!$A:$D,2,FALSE))</f>
        <v>Empresa Nacional De Electricidad</v>
      </c>
      <c r="C186" s="183" t="s">
        <v>1351</v>
      </c>
      <c r="D186" s="257">
        <v>0</v>
      </c>
      <c r="E186" s="257">
        <v>0</v>
      </c>
      <c r="F186" s="257">
        <v>2004088.92</v>
      </c>
      <c r="G186" s="257">
        <v>0</v>
      </c>
      <c r="H186" s="257">
        <v>0</v>
      </c>
      <c r="I186" s="257">
        <v>0</v>
      </c>
      <c r="J186" s="257">
        <v>0</v>
      </c>
      <c r="K186" s="257">
        <v>0</v>
      </c>
      <c r="L186" s="257">
        <v>0</v>
      </c>
      <c r="M186" s="257">
        <v>0</v>
      </c>
      <c r="N186" s="257">
        <v>0</v>
      </c>
      <c r="O186" s="257">
        <v>0</v>
      </c>
      <c r="P186" s="257">
        <v>0</v>
      </c>
      <c r="Q186" s="257">
        <v>0</v>
      </c>
      <c r="R186" s="257">
        <v>0</v>
      </c>
      <c r="S186" s="257">
        <v>0</v>
      </c>
      <c r="T186" s="257">
        <v>0</v>
      </c>
      <c r="U186" s="257">
        <v>0</v>
      </c>
      <c r="V186" s="257">
        <v>0</v>
      </c>
      <c r="W186" s="257">
        <v>0</v>
      </c>
      <c r="X186" s="257">
        <v>0</v>
      </c>
      <c r="Y186" s="257">
        <v>0</v>
      </c>
      <c r="Z186" s="257">
        <v>0</v>
      </c>
      <c r="AA186" s="257">
        <v>100.02</v>
      </c>
      <c r="AB186" s="257">
        <v>9704661.0299999993</v>
      </c>
      <c r="AC186" s="257">
        <v>0</v>
      </c>
      <c r="AD186" s="257">
        <v>205800</v>
      </c>
      <c r="AE186" s="257">
        <v>0</v>
      </c>
      <c r="AF186" s="257">
        <v>0</v>
      </c>
      <c r="AG186" s="257">
        <v>0</v>
      </c>
      <c r="AH186" s="257">
        <v>0</v>
      </c>
      <c r="AI186" s="257">
        <v>0</v>
      </c>
      <c r="AJ186" s="257">
        <v>0</v>
      </c>
      <c r="AK186" s="257">
        <v>0</v>
      </c>
      <c r="AL186" s="258">
        <f t="shared" si="3"/>
        <v>11914649.969999999</v>
      </c>
      <c r="AO186" s="98"/>
    </row>
    <row r="187" spans="1:41" ht="33" customHeight="1">
      <c r="A187" s="181">
        <v>517</v>
      </c>
      <c r="B187" s="182" t="str">
        <f>PROPER(VLOOKUP(A187,[1]bd_lista!$A:$D,2,FALSE))</f>
        <v>Corporación Minera De Bolivia</v>
      </c>
      <c r="C187" s="183" t="s">
        <v>1351</v>
      </c>
      <c r="D187" s="257">
        <v>0</v>
      </c>
      <c r="E187" s="257">
        <v>0</v>
      </c>
      <c r="F187" s="257">
        <v>0</v>
      </c>
      <c r="G187" s="257">
        <v>13114.74</v>
      </c>
      <c r="H187" s="257">
        <v>0</v>
      </c>
      <c r="I187" s="257">
        <v>0</v>
      </c>
      <c r="J187" s="257">
        <v>0</v>
      </c>
      <c r="K187" s="257">
        <v>0</v>
      </c>
      <c r="L187" s="257">
        <v>0</v>
      </c>
      <c r="M187" s="257">
        <v>0</v>
      </c>
      <c r="N187" s="257">
        <v>0</v>
      </c>
      <c r="O187" s="257">
        <v>0</v>
      </c>
      <c r="P187" s="257">
        <v>0</v>
      </c>
      <c r="Q187" s="257">
        <v>0</v>
      </c>
      <c r="R187" s="257">
        <v>0</v>
      </c>
      <c r="S187" s="257">
        <v>0</v>
      </c>
      <c r="T187" s="257">
        <v>0</v>
      </c>
      <c r="U187" s="257">
        <v>0</v>
      </c>
      <c r="V187" s="257">
        <v>0</v>
      </c>
      <c r="W187" s="257">
        <v>0</v>
      </c>
      <c r="X187" s="257">
        <v>0</v>
      </c>
      <c r="Y187" s="257">
        <v>0</v>
      </c>
      <c r="Z187" s="257">
        <v>0</v>
      </c>
      <c r="AA187" s="257">
        <v>0</v>
      </c>
      <c r="AB187" s="257">
        <v>0</v>
      </c>
      <c r="AC187" s="257">
        <v>0</v>
      </c>
      <c r="AD187" s="257">
        <v>0</v>
      </c>
      <c r="AE187" s="257">
        <v>0</v>
      </c>
      <c r="AF187" s="257">
        <v>0</v>
      </c>
      <c r="AG187" s="257">
        <v>0</v>
      </c>
      <c r="AH187" s="257">
        <v>0</v>
      </c>
      <c r="AI187" s="257">
        <v>0</v>
      </c>
      <c r="AJ187" s="257">
        <v>0</v>
      </c>
      <c r="AK187" s="257">
        <v>0</v>
      </c>
      <c r="AL187" s="258">
        <f t="shared" si="3"/>
        <v>13114.74</v>
      </c>
      <c r="AO187" s="98"/>
    </row>
    <row r="188" spans="1:41" ht="33" customHeight="1">
      <c r="A188" s="181">
        <v>520</v>
      </c>
      <c r="B188" s="182" t="str">
        <f>PROPER(VLOOKUP(A188,[1]bd_lista!$A:$D,2,FALSE))</f>
        <v>Empresa Metalúrgica Vinto - Nacionalizada</v>
      </c>
      <c r="C188" s="183" t="s">
        <v>1351</v>
      </c>
      <c r="D188" s="257">
        <v>0</v>
      </c>
      <c r="E188" s="257">
        <v>0</v>
      </c>
      <c r="F188" s="257">
        <v>0</v>
      </c>
      <c r="G188" s="257">
        <v>0</v>
      </c>
      <c r="H188" s="257">
        <v>0</v>
      </c>
      <c r="I188" s="257">
        <v>0</v>
      </c>
      <c r="J188" s="257">
        <v>0</v>
      </c>
      <c r="K188" s="257">
        <v>0</v>
      </c>
      <c r="L188" s="257">
        <v>0</v>
      </c>
      <c r="M188" s="257">
        <v>0</v>
      </c>
      <c r="N188" s="257">
        <v>0</v>
      </c>
      <c r="O188" s="257">
        <v>0</v>
      </c>
      <c r="P188" s="257">
        <v>0</v>
      </c>
      <c r="Q188" s="257">
        <v>0</v>
      </c>
      <c r="R188" s="257">
        <v>0</v>
      </c>
      <c r="S188" s="257">
        <v>0</v>
      </c>
      <c r="T188" s="257">
        <v>0</v>
      </c>
      <c r="U188" s="257">
        <v>0</v>
      </c>
      <c r="V188" s="257">
        <v>0</v>
      </c>
      <c r="W188" s="257">
        <v>0</v>
      </c>
      <c r="X188" s="257">
        <v>0</v>
      </c>
      <c r="Y188" s="257">
        <v>0</v>
      </c>
      <c r="Z188" s="257">
        <v>0</v>
      </c>
      <c r="AA188" s="257">
        <v>0</v>
      </c>
      <c r="AB188" s="257">
        <v>0</v>
      </c>
      <c r="AC188" s="257">
        <v>0</v>
      </c>
      <c r="AD188" s="257">
        <v>0</v>
      </c>
      <c r="AE188" s="257">
        <v>0</v>
      </c>
      <c r="AF188" s="257">
        <v>0</v>
      </c>
      <c r="AG188" s="257">
        <v>0</v>
      </c>
      <c r="AH188" s="257">
        <v>0</v>
      </c>
      <c r="AI188" s="257">
        <v>0</v>
      </c>
      <c r="AJ188" s="257">
        <v>0</v>
      </c>
      <c r="AK188" s="257">
        <v>0</v>
      </c>
      <c r="AL188" s="258">
        <f t="shared" si="3"/>
        <v>0</v>
      </c>
      <c r="AO188" s="98"/>
    </row>
    <row r="189" spans="1:41" ht="33" customHeight="1">
      <c r="A189" s="181">
        <v>522</v>
      </c>
      <c r="B189" s="182" t="str">
        <f>PROPER(VLOOKUP(A189,[1]bd_lista!$A:$D,2,FALSE))</f>
        <v>Empresa Nacional De Ferrocarriles - Residual</v>
      </c>
      <c r="C189" s="183" t="s">
        <v>1351</v>
      </c>
      <c r="D189" s="257">
        <v>0</v>
      </c>
      <c r="E189" s="257">
        <v>0</v>
      </c>
      <c r="F189" s="257">
        <v>2182719.4700000002</v>
      </c>
      <c r="G189" s="257">
        <v>0</v>
      </c>
      <c r="H189" s="257">
        <v>0</v>
      </c>
      <c r="I189" s="257">
        <v>0</v>
      </c>
      <c r="J189" s="257">
        <v>0</v>
      </c>
      <c r="K189" s="257">
        <v>0</v>
      </c>
      <c r="L189" s="257">
        <v>0</v>
      </c>
      <c r="M189" s="257">
        <v>0</v>
      </c>
      <c r="N189" s="257">
        <v>0</v>
      </c>
      <c r="O189" s="257">
        <v>0</v>
      </c>
      <c r="P189" s="257">
        <v>0</v>
      </c>
      <c r="Q189" s="257">
        <v>0</v>
      </c>
      <c r="R189" s="257">
        <v>0</v>
      </c>
      <c r="S189" s="257">
        <v>0</v>
      </c>
      <c r="T189" s="257">
        <v>0</v>
      </c>
      <c r="U189" s="257">
        <v>0</v>
      </c>
      <c r="V189" s="257">
        <v>0</v>
      </c>
      <c r="W189" s="257">
        <v>0</v>
      </c>
      <c r="X189" s="257">
        <v>0</v>
      </c>
      <c r="Y189" s="257">
        <v>0</v>
      </c>
      <c r="Z189" s="257">
        <v>0</v>
      </c>
      <c r="AA189" s="257">
        <v>0</v>
      </c>
      <c r="AB189" s="257">
        <v>0</v>
      </c>
      <c r="AC189" s="257">
        <v>0</v>
      </c>
      <c r="AD189" s="257">
        <v>0</v>
      </c>
      <c r="AE189" s="257">
        <v>0</v>
      </c>
      <c r="AF189" s="257">
        <v>0</v>
      </c>
      <c r="AG189" s="257">
        <v>0</v>
      </c>
      <c r="AH189" s="257">
        <v>0</v>
      </c>
      <c r="AI189" s="257">
        <v>0</v>
      </c>
      <c r="AJ189" s="257">
        <v>0</v>
      </c>
      <c r="AK189" s="257">
        <v>0</v>
      </c>
      <c r="AL189" s="258">
        <f t="shared" si="3"/>
        <v>2182719.4700000002</v>
      </c>
      <c r="AO189" s="98"/>
    </row>
    <row r="190" spans="1:41" ht="33" customHeight="1">
      <c r="A190" s="181">
        <v>523</v>
      </c>
      <c r="B190" s="182" t="str">
        <f>PROPER(VLOOKUP(A190,[1]bd_lista!$A:$D,2,FALSE))</f>
        <v>Empresa De Correos De Bolivia</v>
      </c>
      <c r="C190" s="183" t="s">
        <v>1351</v>
      </c>
      <c r="D190" s="257">
        <v>0</v>
      </c>
      <c r="E190" s="257">
        <v>0</v>
      </c>
      <c r="F190" s="257">
        <v>637</v>
      </c>
      <c r="G190" s="257">
        <v>6848</v>
      </c>
      <c r="H190" s="257">
        <v>0</v>
      </c>
      <c r="I190" s="257">
        <v>0</v>
      </c>
      <c r="J190" s="257">
        <v>0</v>
      </c>
      <c r="K190" s="257">
        <v>0</v>
      </c>
      <c r="L190" s="257">
        <v>0</v>
      </c>
      <c r="M190" s="257">
        <v>0</v>
      </c>
      <c r="N190" s="257">
        <v>0</v>
      </c>
      <c r="O190" s="257">
        <v>0</v>
      </c>
      <c r="P190" s="257">
        <v>0</v>
      </c>
      <c r="Q190" s="257">
        <v>0</v>
      </c>
      <c r="R190" s="257">
        <v>0</v>
      </c>
      <c r="S190" s="257">
        <v>0</v>
      </c>
      <c r="T190" s="257">
        <v>0</v>
      </c>
      <c r="U190" s="257">
        <v>0</v>
      </c>
      <c r="V190" s="257">
        <v>0</v>
      </c>
      <c r="W190" s="257">
        <v>0</v>
      </c>
      <c r="X190" s="257">
        <v>0</v>
      </c>
      <c r="Y190" s="257">
        <v>0</v>
      </c>
      <c r="Z190" s="257">
        <v>0</v>
      </c>
      <c r="AA190" s="257">
        <v>0</v>
      </c>
      <c r="AB190" s="257">
        <v>0</v>
      </c>
      <c r="AC190" s="257">
        <v>0</v>
      </c>
      <c r="AD190" s="257">
        <v>0</v>
      </c>
      <c r="AE190" s="257">
        <v>0</v>
      </c>
      <c r="AF190" s="257">
        <v>0</v>
      </c>
      <c r="AG190" s="257">
        <v>0</v>
      </c>
      <c r="AH190" s="257">
        <v>0</v>
      </c>
      <c r="AI190" s="257">
        <v>0</v>
      </c>
      <c r="AJ190" s="257">
        <v>0</v>
      </c>
      <c r="AK190" s="257">
        <v>0</v>
      </c>
      <c r="AL190" s="258">
        <f t="shared" si="3"/>
        <v>7485</v>
      </c>
      <c r="AO190" s="98"/>
    </row>
    <row r="191" spans="1:41" ht="33" customHeight="1">
      <c r="A191" s="181">
        <v>525</v>
      </c>
      <c r="B191" s="182" t="str">
        <f>PROPER(VLOOKUP(A191,[1]bd_lista!$A:$D,2,FALSE))</f>
        <v>Transportes Aéreos Bolivianos</v>
      </c>
      <c r="C191" s="183" t="s">
        <v>1351</v>
      </c>
      <c r="D191" s="257">
        <v>0</v>
      </c>
      <c r="E191" s="257">
        <v>0</v>
      </c>
      <c r="F191" s="257">
        <v>6875.82</v>
      </c>
      <c r="G191" s="257">
        <v>1738432.08</v>
      </c>
      <c r="H191" s="257">
        <v>0</v>
      </c>
      <c r="I191" s="257">
        <v>0</v>
      </c>
      <c r="J191" s="257">
        <v>0</v>
      </c>
      <c r="K191" s="257">
        <v>0</v>
      </c>
      <c r="L191" s="257">
        <v>0</v>
      </c>
      <c r="M191" s="257">
        <v>0</v>
      </c>
      <c r="N191" s="257">
        <v>0</v>
      </c>
      <c r="O191" s="257">
        <v>0</v>
      </c>
      <c r="P191" s="257">
        <v>0</v>
      </c>
      <c r="Q191" s="257">
        <v>0</v>
      </c>
      <c r="R191" s="257">
        <v>0</v>
      </c>
      <c r="S191" s="257">
        <v>0</v>
      </c>
      <c r="T191" s="257">
        <v>0</v>
      </c>
      <c r="U191" s="257">
        <v>0</v>
      </c>
      <c r="V191" s="257">
        <v>0</v>
      </c>
      <c r="W191" s="257">
        <v>0</v>
      </c>
      <c r="X191" s="257">
        <v>0</v>
      </c>
      <c r="Y191" s="257">
        <v>0</v>
      </c>
      <c r="Z191" s="257">
        <v>0</v>
      </c>
      <c r="AA191" s="257">
        <v>0</v>
      </c>
      <c r="AB191" s="257">
        <v>0</v>
      </c>
      <c r="AC191" s="257">
        <v>0</v>
      </c>
      <c r="AD191" s="257">
        <v>0</v>
      </c>
      <c r="AE191" s="257">
        <v>0</v>
      </c>
      <c r="AF191" s="257">
        <v>0</v>
      </c>
      <c r="AG191" s="257">
        <v>0</v>
      </c>
      <c r="AH191" s="257">
        <v>0</v>
      </c>
      <c r="AI191" s="257">
        <v>0</v>
      </c>
      <c r="AJ191" s="257">
        <v>0</v>
      </c>
      <c r="AK191" s="257">
        <v>0</v>
      </c>
      <c r="AL191" s="258">
        <f t="shared" si="3"/>
        <v>1745307.9000000001</v>
      </c>
      <c r="AO191" s="98"/>
    </row>
    <row r="192" spans="1:41" ht="33" customHeight="1">
      <c r="A192" s="181">
        <v>526</v>
      </c>
      <c r="B192" s="182" t="str">
        <f>PROPER(VLOOKUP(A192,[1]bd_lista!$A:$D,2,FALSE))</f>
        <v>Bolivia Tv</v>
      </c>
      <c r="C192" s="183" t="s">
        <v>1351</v>
      </c>
      <c r="D192" s="257">
        <v>0</v>
      </c>
      <c r="E192" s="257">
        <v>0</v>
      </c>
      <c r="F192" s="257">
        <v>21060</v>
      </c>
      <c r="G192" s="257">
        <v>237338.68000000005</v>
      </c>
      <c r="H192" s="257">
        <v>0</v>
      </c>
      <c r="I192" s="257">
        <v>0</v>
      </c>
      <c r="J192" s="257">
        <v>0</v>
      </c>
      <c r="K192" s="257">
        <v>0</v>
      </c>
      <c r="L192" s="257">
        <v>4293.95</v>
      </c>
      <c r="M192" s="257">
        <v>0</v>
      </c>
      <c r="N192" s="257">
        <v>0</v>
      </c>
      <c r="O192" s="257">
        <v>0</v>
      </c>
      <c r="P192" s="257">
        <v>7092.45</v>
      </c>
      <c r="Q192" s="257">
        <v>3933</v>
      </c>
      <c r="R192" s="257">
        <v>0</v>
      </c>
      <c r="S192" s="257">
        <v>0</v>
      </c>
      <c r="T192" s="257">
        <v>0</v>
      </c>
      <c r="U192" s="257">
        <v>0</v>
      </c>
      <c r="V192" s="257">
        <v>0</v>
      </c>
      <c r="W192" s="257">
        <v>0</v>
      </c>
      <c r="X192" s="257">
        <v>0</v>
      </c>
      <c r="Y192" s="257">
        <v>0</v>
      </c>
      <c r="Z192" s="257">
        <v>0</v>
      </c>
      <c r="AA192" s="257">
        <v>0</v>
      </c>
      <c r="AB192" s="257">
        <v>0</v>
      </c>
      <c r="AC192" s="257">
        <v>0</v>
      </c>
      <c r="AD192" s="257">
        <v>0</v>
      </c>
      <c r="AE192" s="257">
        <v>0</v>
      </c>
      <c r="AF192" s="257">
        <v>0</v>
      </c>
      <c r="AG192" s="257">
        <v>0</v>
      </c>
      <c r="AH192" s="257">
        <v>0</v>
      </c>
      <c r="AI192" s="257">
        <v>0</v>
      </c>
      <c r="AJ192" s="257">
        <v>0</v>
      </c>
      <c r="AK192" s="257">
        <v>0</v>
      </c>
      <c r="AL192" s="258">
        <f t="shared" si="3"/>
        <v>273718.08000000007</v>
      </c>
      <c r="AO192" s="98"/>
    </row>
    <row r="193" spans="1:41" ht="33" customHeight="1">
      <c r="A193" s="181">
        <v>548</v>
      </c>
      <c r="B193" s="182" t="str">
        <f>PROPER(VLOOKUP(A193,[1]bd_lista!$A:$D,2,FALSE))</f>
        <v>Corporación De Las Fuerzas Armadas P/ El Des. Nacional</v>
      </c>
      <c r="C193" s="183" t="s">
        <v>1351</v>
      </c>
      <c r="D193" s="257">
        <v>0</v>
      </c>
      <c r="E193" s="257">
        <v>0</v>
      </c>
      <c r="F193" s="257">
        <v>0</v>
      </c>
      <c r="G193" s="257">
        <v>0</v>
      </c>
      <c r="H193" s="257">
        <v>0</v>
      </c>
      <c r="I193" s="257">
        <v>0</v>
      </c>
      <c r="J193" s="257">
        <v>0</v>
      </c>
      <c r="K193" s="257">
        <v>0</v>
      </c>
      <c r="L193" s="257">
        <v>0</v>
      </c>
      <c r="M193" s="257">
        <v>0</v>
      </c>
      <c r="N193" s="257">
        <v>0</v>
      </c>
      <c r="O193" s="257">
        <v>0</v>
      </c>
      <c r="P193" s="257">
        <v>0</v>
      </c>
      <c r="Q193" s="257">
        <v>0</v>
      </c>
      <c r="R193" s="257">
        <v>0</v>
      </c>
      <c r="S193" s="257">
        <v>0</v>
      </c>
      <c r="T193" s="257">
        <v>0</v>
      </c>
      <c r="U193" s="257">
        <v>0</v>
      </c>
      <c r="V193" s="257">
        <v>0</v>
      </c>
      <c r="W193" s="257">
        <v>0</v>
      </c>
      <c r="X193" s="257">
        <v>0</v>
      </c>
      <c r="Y193" s="257">
        <v>0</v>
      </c>
      <c r="Z193" s="257">
        <v>0</v>
      </c>
      <c r="AA193" s="257">
        <v>0</v>
      </c>
      <c r="AB193" s="257">
        <v>0</v>
      </c>
      <c r="AC193" s="257">
        <v>0</v>
      </c>
      <c r="AD193" s="257">
        <v>0</v>
      </c>
      <c r="AE193" s="257">
        <v>0</v>
      </c>
      <c r="AF193" s="257">
        <v>0</v>
      </c>
      <c r="AG193" s="257">
        <v>0</v>
      </c>
      <c r="AH193" s="257">
        <v>0</v>
      </c>
      <c r="AI193" s="257">
        <v>0</v>
      </c>
      <c r="AJ193" s="257">
        <v>0</v>
      </c>
      <c r="AK193" s="257">
        <v>0</v>
      </c>
      <c r="AL193" s="258">
        <f t="shared" si="3"/>
        <v>0</v>
      </c>
      <c r="AO193" s="98"/>
    </row>
    <row r="194" spans="1:41" ht="33" customHeight="1">
      <c r="A194" s="181">
        <v>551</v>
      </c>
      <c r="B194" s="182" t="str">
        <f>PROPER(VLOOKUP(A194,[1]bd_lista!$A:$D,2,FALSE))</f>
        <v>Empresa Naviera Boliviana</v>
      </c>
      <c r="C194" s="183" t="s">
        <v>1351</v>
      </c>
      <c r="D194" s="257">
        <v>0</v>
      </c>
      <c r="E194" s="257">
        <v>0</v>
      </c>
      <c r="F194" s="257">
        <v>0</v>
      </c>
      <c r="G194" s="257">
        <v>0</v>
      </c>
      <c r="H194" s="257">
        <v>0</v>
      </c>
      <c r="I194" s="257">
        <v>0</v>
      </c>
      <c r="J194" s="257">
        <v>0</v>
      </c>
      <c r="K194" s="257">
        <v>0</v>
      </c>
      <c r="L194" s="257">
        <v>0</v>
      </c>
      <c r="M194" s="257">
        <v>0</v>
      </c>
      <c r="N194" s="257">
        <v>0</v>
      </c>
      <c r="O194" s="257">
        <v>0</v>
      </c>
      <c r="P194" s="257">
        <v>0</v>
      </c>
      <c r="Q194" s="257">
        <v>0</v>
      </c>
      <c r="R194" s="257">
        <v>0</v>
      </c>
      <c r="S194" s="257">
        <v>0</v>
      </c>
      <c r="T194" s="257">
        <v>0</v>
      </c>
      <c r="U194" s="257">
        <v>0</v>
      </c>
      <c r="V194" s="257">
        <v>0</v>
      </c>
      <c r="W194" s="257">
        <v>0</v>
      </c>
      <c r="X194" s="257">
        <v>0</v>
      </c>
      <c r="Y194" s="257">
        <v>0</v>
      </c>
      <c r="Z194" s="257">
        <v>0</v>
      </c>
      <c r="AA194" s="257">
        <v>0</v>
      </c>
      <c r="AB194" s="257">
        <v>0</v>
      </c>
      <c r="AC194" s="257">
        <v>0</v>
      </c>
      <c r="AD194" s="257">
        <v>0</v>
      </c>
      <c r="AE194" s="257">
        <v>0</v>
      </c>
      <c r="AF194" s="257">
        <v>0</v>
      </c>
      <c r="AG194" s="257">
        <v>0</v>
      </c>
      <c r="AH194" s="257">
        <v>0</v>
      </c>
      <c r="AI194" s="257">
        <v>0</v>
      </c>
      <c r="AJ194" s="257">
        <v>0</v>
      </c>
      <c r="AK194" s="257">
        <v>0</v>
      </c>
      <c r="AL194" s="258">
        <f t="shared" si="3"/>
        <v>0</v>
      </c>
      <c r="AO194" s="98"/>
    </row>
    <row r="195" spans="1:41" ht="33" customHeight="1">
      <c r="A195" s="181">
        <v>572</v>
      </c>
      <c r="B195" s="182" t="str">
        <f>PROPER(VLOOKUP(A195,[1]bd_lista!$A:$D,2,FALSE))</f>
        <v>Empresa De Apoyo A La Producción De Alimentos</v>
      </c>
      <c r="C195" s="183" t="s">
        <v>1351</v>
      </c>
      <c r="D195" s="257">
        <v>0</v>
      </c>
      <c r="E195" s="257">
        <v>3541.8</v>
      </c>
      <c r="F195" s="257">
        <v>0</v>
      </c>
      <c r="G195" s="257">
        <v>231854.37000000002</v>
      </c>
      <c r="H195" s="257">
        <v>0</v>
      </c>
      <c r="I195" s="257">
        <v>0</v>
      </c>
      <c r="J195" s="257">
        <v>0</v>
      </c>
      <c r="K195" s="257">
        <v>0</v>
      </c>
      <c r="L195" s="257">
        <v>0</v>
      </c>
      <c r="M195" s="257">
        <v>0</v>
      </c>
      <c r="N195" s="257">
        <v>0</v>
      </c>
      <c r="O195" s="257">
        <v>0</v>
      </c>
      <c r="P195" s="257">
        <v>0</v>
      </c>
      <c r="Q195" s="257">
        <v>43521</v>
      </c>
      <c r="R195" s="257">
        <v>0</v>
      </c>
      <c r="S195" s="257">
        <v>0</v>
      </c>
      <c r="T195" s="257">
        <v>0</v>
      </c>
      <c r="U195" s="257">
        <v>0</v>
      </c>
      <c r="V195" s="257">
        <v>0</v>
      </c>
      <c r="W195" s="257">
        <v>0</v>
      </c>
      <c r="X195" s="257">
        <v>0</v>
      </c>
      <c r="Y195" s="257">
        <v>0</v>
      </c>
      <c r="Z195" s="257">
        <v>0</v>
      </c>
      <c r="AA195" s="257">
        <v>0</v>
      </c>
      <c r="AB195" s="257">
        <v>0</v>
      </c>
      <c r="AC195" s="257">
        <v>0</v>
      </c>
      <c r="AD195" s="257">
        <v>0</v>
      </c>
      <c r="AE195" s="257">
        <v>0</v>
      </c>
      <c r="AF195" s="257">
        <v>0</v>
      </c>
      <c r="AG195" s="257">
        <v>0</v>
      </c>
      <c r="AH195" s="257">
        <v>0</v>
      </c>
      <c r="AI195" s="257">
        <v>0</v>
      </c>
      <c r="AJ195" s="257">
        <v>0</v>
      </c>
      <c r="AK195" s="257">
        <v>0</v>
      </c>
      <c r="AL195" s="258">
        <f t="shared" si="3"/>
        <v>278917.17000000004</v>
      </c>
      <c r="AO195" s="98"/>
    </row>
    <row r="196" spans="1:41" ht="33" customHeight="1">
      <c r="A196" s="181">
        <v>573</v>
      </c>
      <c r="B196" s="182" t="str">
        <f>PROPER(VLOOKUP(A196,[1]bd_lista!$A:$D,2,FALSE))</f>
        <v>Empresa Siderúrgica Del Mutún</v>
      </c>
      <c r="C196" s="183" t="s">
        <v>1351</v>
      </c>
      <c r="D196" s="257">
        <v>0</v>
      </c>
      <c r="E196" s="257">
        <v>0</v>
      </c>
      <c r="F196" s="257">
        <v>1949229.19</v>
      </c>
      <c r="G196" s="257">
        <v>0</v>
      </c>
      <c r="H196" s="257">
        <v>0</v>
      </c>
      <c r="I196" s="257">
        <v>0</v>
      </c>
      <c r="J196" s="257">
        <v>0</v>
      </c>
      <c r="K196" s="257">
        <v>0</v>
      </c>
      <c r="L196" s="257">
        <v>0</v>
      </c>
      <c r="M196" s="257">
        <v>0</v>
      </c>
      <c r="N196" s="257">
        <v>0</v>
      </c>
      <c r="O196" s="257">
        <v>0</v>
      </c>
      <c r="P196" s="257">
        <v>0</v>
      </c>
      <c r="Q196" s="257">
        <v>0</v>
      </c>
      <c r="R196" s="257">
        <v>0</v>
      </c>
      <c r="S196" s="257">
        <v>0</v>
      </c>
      <c r="T196" s="257">
        <v>0</v>
      </c>
      <c r="U196" s="257">
        <v>0</v>
      </c>
      <c r="V196" s="257">
        <v>0</v>
      </c>
      <c r="W196" s="257">
        <v>0</v>
      </c>
      <c r="X196" s="257">
        <v>0</v>
      </c>
      <c r="Y196" s="257">
        <v>0</v>
      </c>
      <c r="Z196" s="257">
        <v>0</v>
      </c>
      <c r="AA196" s="257">
        <v>0</v>
      </c>
      <c r="AB196" s="257">
        <v>0</v>
      </c>
      <c r="AC196" s="257">
        <v>0</v>
      </c>
      <c r="AD196" s="257">
        <v>0</v>
      </c>
      <c r="AE196" s="257">
        <v>0</v>
      </c>
      <c r="AF196" s="257">
        <v>0</v>
      </c>
      <c r="AG196" s="257">
        <v>0</v>
      </c>
      <c r="AH196" s="257">
        <v>0</v>
      </c>
      <c r="AI196" s="257">
        <v>0</v>
      </c>
      <c r="AJ196" s="257">
        <v>0</v>
      </c>
      <c r="AK196" s="257">
        <v>0</v>
      </c>
      <c r="AL196" s="258">
        <f t="shared" si="3"/>
        <v>1949229.19</v>
      </c>
      <c r="AO196" s="98"/>
    </row>
    <row r="197" spans="1:41" ht="33" customHeight="1">
      <c r="A197" s="181">
        <v>574</v>
      </c>
      <c r="B197" s="182" t="str">
        <f>PROPER(VLOOKUP(A197,[1]bd_lista!$A:$D,2,FALSE))</f>
        <v>Lácteos De Bolivia</v>
      </c>
      <c r="C197" s="183" t="s">
        <v>1351</v>
      </c>
      <c r="D197" s="257">
        <v>1000000</v>
      </c>
      <c r="E197" s="257">
        <v>736.78</v>
      </c>
      <c r="F197" s="257">
        <v>0</v>
      </c>
      <c r="G197" s="257">
        <v>2158639.0300000003</v>
      </c>
      <c r="H197" s="257">
        <v>0</v>
      </c>
      <c r="I197" s="257">
        <v>50</v>
      </c>
      <c r="J197" s="257">
        <v>10717700</v>
      </c>
      <c r="K197" s="257">
        <v>0</v>
      </c>
      <c r="L197" s="257">
        <v>0</v>
      </c>
      <c r="M197" s="257">
        <v>0</v>
      </c>
      <c r="N197" s="257">
        <v>0</v>
      </c>
      <c r="O197" s="257">
        <v>0</v>
      </c>
      <c r="P197" s="257">
        <v>0</v>
      </c>
      <c r="Q197" s="257">
        <v>0</v>
      </c>
      <c r="R197" s="257">
        <v>0</v>
      </c>
      <c r="S197" s="257">
        <v>0</v>
      </c>
      <c r="T197" s="257">
        <v>0</v>
      </c>
      <c r="U197" s="257">
        <v>0</v>
      </c>
      <c r="V197" s="257">
        <v>0</v>
      </c>
      <c r="W197" s="257">
        <v>0</v>
      </c>
      <c r="X197" s="257">
        <v>0</v>
      </c>
      <c r="Y197" s="257">
        <v>0</v>
      </c>
      <c r="Z197" s="257">
        <v>0</v>
      </c>
      <c r="AA197" s="257">
        <v>0</v>
      </c>
      <c r="AB197" s="257">
        <v>0</v>
      </c>
      <c r="AC197" s="257">
        <v>0</v>
      </c>
      <c r="AD197" s="257">
        <v>0</v>
      </c>
      <c r="AE197" s="257">
        <v>0</v>
      </c>
      <c r="AF197" s="257">
        <v>0</v>
      </c>
      <c r="AG197" s="257">
        <v>0</v>
      </c>
      <c r="AH197" s="257">
        <v>0</v>
      </c>
      <c r="AI197" s="257">
        <v>0</v>
      </c>
      <c r="AJ197" s="257">
        <v>0</v>
      </c>
      <c r="AK197" s="257">
        <v>0</v>
      </c>
      <c r="AL197" s="258">
        <f t="shared" si="3"/>
        <v>13877125.810000001</v>
      </c>
      <c r="AO197" s="98"/>
    </row>
    <row r="198" spans="1:41" ht="33" customHeight="1">
      <c r="A198" s="181">
        <v>575</v>
      </c>
      <c r="B198" s="182" t="str">
        <f>PROPER(VLOOKUP(A198,[1]bd_lista!$A:$D,2,FALSE))</f>
        <v>Papeles De Bolivia</v>
      </c>
      <c r="C198" s="183" t="s">
        <v>1351</v>
      </c>
      <c r="D198" s="257">
        <v>0</v>
      </c>
      <c r="E198" s="257">
        <v>0</v>
      </c>
      <c r="F198" s="257">
        <v>0</v>
      </c>
      <c r="G198" s="257">
        <v>0</v>
      </c>
      <c r="H198" s="257">
        <v>0</v>
      </c>
      <c r="I198" s="257">
        <v>0</v>
      </c>
      <c r="J198" s="257">
        <v>0</v>
      </c>
      <c r="K198" s="257">
        <v>0</v>
      </c>
      <c r="L198" s="257">
        <v>0</v>
      </c>
      <c r="M198" s="257">
        <v>0</v>
      </c>
      <c r="N198" s="257">
        <v>0</v>
      </c>
      <c r="O198" s="257">
        <v>0</v>
      </c>
      <c r="P198" s="257">
        <v>0</v>
      </c>
      <c r="Q198" s="257">
        <v>0</v>
      </c>
      <c r="R198" s="257">
        <v>0</v>
      </c>
      <c r="S198" s="257">
        <v>0</v>
      </c>
      <c r="T198" s="257">
        <v>0</v>
      </c>
      <c r="U198" s="257">
        <v>0</v>
      </c>
      <c r="V198" s="257">
        <v>0</v>
      </c>
      <c r="W198" s="257">
        <v>0</v>
      </c>
      <c r="X198" s="257">
        <v>0</v>
      </c>
      <c r="Y198" s="257">
        <v>0</v>
      </c>
      <c r="Z198" s="257">
        <v>0</v>
      </c>
      <c r="AA198" s="257">
        <v>0</v>
      </c>
      <c r="AB198" s="257">
        <v>0</v>
      </c>
      <c r="AC198" s="257">
        <v>0</v>
      </c>
      <c r="AD198" s="257">
        <v>0</v>
      </c>
      <c r="AE198" s="257">
        <v>0</v>
      </c>
      <c r="AF198" s="257">
        <v>0</v>
      </c>
      <c r="AG198" s="257">
        <v>0</v>
      </c>
      <c r="AH198" s="257">
        <v>0</v>
      </c>
      <c r="AI198" s="257">
        <v>0</v>
      </c>
      <c r="AJ198" s="257">
        <v>0</v>
      </c>
      <c r="AK198" s="257">
        <v>0</v>
      </c>
      <c r="AL198" s="258">
        <f t="shared" si="3"/>
        <v>0</v>
      </c>
      <c r="AO198" s="98"/>
    </row>
    <row r="199" spans="1:41" ht="33" customHeight="1">
      <c r="A199" s="181">
        <v>576</v>
      </c>
      <c r="B199" s="182" t="str">
        <f>PROPER(VLOOKUP(A199,[1]bd_lista!$A:$D,2,FALSE))</f>
        <v>Cartones De Bolivia</v>
      </c>
      <c r="C199" s="183" t="s">
        <v>1351</v>
      </c>
      <c r="D199" s="257">
        <v>0</v>
      </c>
      <c r="E199" s="257">
        <v>0</v>
      </c>
      <c r="F199" s="257">
        <v>74713.899999999994</v>
      </c>
      <c r="G199" s="257">
        <v>196</v>
      </c>
      <c r="H199" s="257">
        <v>0</v>
      </c>
      <c r="I199" s="257">
        <v>2389.56</v>
      </c>
      <c r="J199" s="257">
        <v>0</v>
      </c>
      <c r="K199" s="257">
        <v>0</v>
      </c>
      <c r="L199" s="257">
        <v>564.14</v>
      </c>
      <c r="M199" s="257">
        <v>0</v>
      </c>
      <c r="N199" s="257">
        <v>0</v>
      </c>
      <c r="O199" s="257">
        <v>0</v>
      </c>
      <c r="P199" s="257">
        <v>0</v>
      </c>
      <c r="Q199" s="257">
        <v>0</v>
      </c>
      <c r="R199" s="257">
        <v>0</v>
      </c>
      <c r="S199" s="257">
        <v>0</v>
      </c>
      <c r="T199" s="257">
        <v>0</v>
      </c>
      <c r="U199" s="257">
        <v>0</v>
      </c>
      <c r="V199" s="257">
        <v>0</v>
      </c>
      <c r="W199" s="257">
        <v>0</v>
      </c>
      <c r="X199" s="257">
        <v>0</v>
      </c>
      <c r="Y199" s="257">
        <v>0</v>
      </c>
      <c r="Z199" s="257">
        <v>0</v>
      </c>
      <c r="AA199" s="257">
        <v>0</v>
      </c>
      <c r="AB199" s="257">
        <v>0</v>
      </c>
      <c r="AC199" s="257">
        <v>0</v>
      </c>
      <c r="AD199" s="257">
        <v>0</v>
      </c>
      <c r="AE199" s="257">
        <v>0</v>
      </c>
      <c r="AF199" s="257">
        <v>0</v>
      </c>
      <c r="AG199" s="257">
        <v>0</v>
      </c>
      <c r="AH199" s="257">
        <v>0</v>
      </c>
      <c r="AI199" s="257">
        <v>0</v>
      </c>
      <c r="AJ199" s="257">
        <v>0</v>
      </c>
      <c r="AK199" s="257">
        <v>0</v>
      </c>
      <c r="AL199" s="258">
        <f t="shared" si="3"/>
        <v>77863.599999999991</v>
      </c>
      <c r="AO199" s="98"/>
    </row>
    <row r="200" spans="1:41" ht="33" customHeight="1">
      <c r="A200" s="181">
        <v>578</v>
      </c>
      <c r="B200" s="182" t="str">
        <f>PROPER(VLOOKUP(A200,[1]bd_lista!$A:$D,2,FALSE))</f>
        <v>Boliviana De Aviación</v>
      </c>
      <c r="C200" s="183" t="s">
        <v>1351</v>
      </c>
      <c r="D200" s="257">
        <v>0</v>
      </c>
      <c r="E200" s="257">
        <v>0</v>
      </c>
      <c r="F200" s="257">
        <v>0</v>
      </c>
      <c r="G200" s="257">
        <v>1015988.6100000001</v>
      </c>
      <c r="H200" s="257">
        <v>0</v>
      </c>
      <c r="I200" s="257">
        <v>0</v>
      </c>
      <c r="J200" s="257">
        <v>0</v>
      </c>
      <c r="K200" s="257">
        <v>0</v>
      </c>
      <c r="L200" s="257">
        <v>19721.060000000005</v>
      </c>
      <c r="M200" s="257">
        <v>0</v>
      </c>
      <c r="N200" s="257">
        <v>0</v>
      </c>
      <c r="O200" s="257">
        <v>0</v>
      </c>
      <c r="P200" s="257">
        <v>0</v>
      </c>
      <c r="Q200" s="257">
        <v>0</v>
      </c>
      <c r="R200" s="257">
        <v>0</v>
      </c>
      <c r="S200" s="257">
        <v>0</v>
      </c>
      <c r="T200" s="257">
        <v>0</v>
      </c>
      <c r="U200" s="257">
        <v>0</v>
      </c>
      <c r="V200" s="257">
        <v>0</v>
      </c>
      <c r="W200" s="257">
        <v>0</v>
      </c>
      <c r="X200" s="257">
        <v>0</v>
      </c>
      <c r="Y200" s="257">
        <v>0</v>
      </c>
      <c r="Z200" s="257">
        <v>0</v>
      </c>
      <c r="AA200" s="257">
        <v>0</v>
      </c>
      <c r="AB200" s="257">
        <v>0</v>
      </c>
      <c r="AC200" s="257">
        <v>0</v>
      </c>
      <c r="AD200" s="257">
        <v>0</v>
      </c>
      <c r="AE200" s="257">
        <v>0</v>
      </c>
      <c r="AF200" s="257">
        <v>0</v>
      </c>
      <c r="AG200" s="257">
        <v>0</v>
      </c>
      <c r="AH200" s="257">
        <v>0</v>
      </c>
      <c r="AI200" s="257">
        <v>0</v>
      </c>
      <c r="AJ200" s="257">
        <v>0</v>
      </c>
      <c r="AK200" s="257">
        <v>0</v>
      </c>
      <c r="AL200" s="258">
        <f t="shared" si="3"/>
        <v>1035709.6700000002</v>
      </c>
      <c r="AO200" s="98"/>
    </row>
    <row r="201" spans="1:41" ht="33" customHeight="1">
      <c r="A201" s="181">
        <v>579</v>
      </c>
      <c r="B201" s="182" t="str">
        <f>PROPER(VLOOKUP(A201,[1]bd_lista!$A:$D,2,FALSE))</f>
        <v>Empresa Púb. Nal. Estratégica Cementos De Bolivia</v>
      </c>
      <c r="C201" s="183" t="s">
        <v>1351</v>
      </c>
      <c r="D201" s="257">
        <v>0</v>
      </c>
      <c r="E201" s="257">
        <v>0</v>
      </c>
      <c r="F201" s="257">
        <v>0</v>
      </c>
      <c r="G201" s="257">
        <v>0</v>
      </c>
      <c r="H201" s="257">
        <v>0</v>
      </c>
      <c r="I201" s="257">
        <v>0</v>
      </c>
      <c r="J201" s="257">
        <v>0</v>
      </c>
      <c r="K201" s="257">
        <v>0</v>
      </c>
      <c r="L201" s="257">
        <v>0</v>
      </c>
      <c r="M201" s="257">
        <v>0</v>
      </c>
      <c r="N201" s="257">
        <v>0</v>
      </c>
      <c r="O201" s="257">
        <v>0</v>
      </c>
      <c r="P201" s="257">
        <v>0</v>
      </c>
      <c r="Q201" s="257">
        <v>0</v>
      </c>
      <c r="R201" s="257">
        <v>0</v>
      </c>
      <c r="S201" s="257">
        <v>0</v>
      </c>
      <c r="T201" s="257">
        <v>0</v>
      </c>
      <c r="U201" s="257">
        <v>0</v>
      </c>
      <c r="V201" s="257">
        <v>0</v>
      </c>
      <c r="W201" s="257">
        <v>0</v>
      </c>
      <c r="X201" s="257">
        <v>0</v>
      </c>
      <c r="Y201" s="257">
        <v>0</v>
      </c>
      <c r="Z201" s="257">
        <v>0</v>
      </c>
      <c r="AA201" s="257">
        <v>0</v>
      </c>
      <c r="AB201" s="257">
        <v>0</v>
      </c>
      <c r="AC201" s="257">
        <v>0</v>
      </c>
      <c r="AD201" s="257">
        <v>0</v>
      </c>
      <c r="AE201" s="257">
        <v>0</v>
      </c>
      <c r="AF201" s="257">
        <v>0</v>
      </c>
      <c r="AG201" s="257">
        <v>0</v>
      </c>
      <c r="AH201" s="257">
        <v>0</v>
      </c>
      <c r="AI201" s="257">
        <v>0</v>
      </c>
      <c r="AJ201" s="257">
        <v>0</v>
      </c>
      <c r="AK201" s="257">
        <v>0</v>
      </c>
      <c r="AL201" s="258">
        <f t="shared" si="3"/>
        <v>0</v>
      </c>
      <c r="AO201" s="98"/>
    </row>
    <row r="202" spans="1:41" ht="33" customHeight="1">
      <c r="A202" s="181">
        <v>580</v>
      </c>
      <c r="B202" s="182" t="str">
        <f>PROPER(VLOOKUP(A202,[1]bd_lista!$A:$D,2,FALSE))</f>
        <v>Depósitos Aduaneros Bolivianos</v>
      </c>
      <c r="C202" s="183" t="s">
        <v>1351</v>
      </c>
      <c r="D202" s="257">
        <v>0</v>
      </c>
      <c r="E202" s="257">
        <v>0</v>
      </c>
      <c r="F202" s="257">
        <v>0</v>
      </c>
      <c r="G202" s="257">
        <v>136487.71999999994</v>
      </c>
      <c r="H202" s="257">
        <v>0</v>
      </c>
      <c r="I202" s="257">
        <v>0</v>
      </c>
      <c r="J202" s="257">
        <v>0</v>
      </c>
      <c r="K202" s="257">
        <v>0</v>
      </c>
      <c r="L202" s="257">
        <v>0</v>
      </c>
      <c r="M202" s="257">
        <v>0</v>
      </c>
      <c r="N202" s="257">
        <v>0</v>
      </c>
      <c r="O202" s="257">
        <v>0</v>
      </c>
      <c r="P202" s="257">
        <v>0</v>
      </c>
      <c r="Q202" s="257">
        <v>0</v>
      </c>
      <c r="R202" s="257">
        <v>0</v>
      </c>
      <c r="S202" s="257">
        <v>0</v>
      </c>
      <c r="T202" s="257">
        <v>0</v>
      </c>
      <c r="U202" s="257">
        <v>0</v>
      </c>
      <c r="V202" s="257">
        <v>0</v>
      </c>
      <c r="W202" s="257">
        <v>0</v>
      </c>
      <c r="X202" s="257">
        <v>0</v>
      </c>
      <c r="Y202" s="257">
        <v>0</v>
      </c>
      <c r="Z202" s="257">
        <v>0</v>
      </c>
      <c r="AA202" s="257">
        <v>0</v>
      </c>
      <c r="AB202" s="257">
        <v>0</v>
      </c>
      <c r="AC202" s="257">
        <v>0</v>
      </c>
      <c r="AD202" s="257">
        <v>0</v>
      </c>
      <c r="AE202" s="257">
        <v>0</v>
      </c>
      <c r="AF202" s="257">
        <v>0</v>
      </c>
      <c r="AG202" s="257">
        <v>0</v>
      </c>
      <c r="AH202" s="257">
        <v>0</v>
      </c>
      <c r="AI202" s="257">
        <v>0</v>
      </c>
      <c r="AJ202" s="257">
        <v>0</v>
      </c>
      <c r="AK202" s="257">
        <v>0</v>
      </c>
      <c r="AL202" s="258">
        <f>SUM(D202:AK202)</f>
        <v>136487.71999999994</v>
      </c>
      <c r="AO202" s="98"/>
    </row>
    <row r="203" spans="1:41" ht="33" customHeight="1">
      <c r="A203" s="181">
        <v>581</v>
      </c>
      <c r="B203" s="182" t="str">
        <f>PROPER(VLOOKUP(A203,[1]bd_lista!$A:$D,2,FALSE))</f>
        <v>Empresa Púb. Nal. Estratégica Azúcar De Bolivia - Bermejo</v>
      </c>
      <c r="C203" s="183" t="s">
        <v>1351</v>
      </c>
      <c r="D203" s="257">
        <v>0</v>
      </c>
      <c r="E203" s="257">
        <v>0</v>
      </c>
      <c r="F203" s="257">
        <v>0</v>
      </c>
      <c r="G203" s="257">
        <v>0</v>
      </c>
      <c r="H203" s="257">
        <v>0</v>
      </c>
      <c r="I203" s="257">
        <v>0</v>
      </c>
      <c r="J203" s="257">
        <v>0</v>
      </c>
      <c r="K203" s="257">
        <v>0</v>
      </c>
      <c r="L203" s="257">
        <v>0</v>
      </c>
      <c r="M203" s="257">
        <v>0</v>
      </c>
      <c r="N203" s="257">
        <v>0</v>
      </c>
      <c r="O203" s="257">
        <v>0</v>
      </c>
      <c r="P203" s="257">
        <v>0</v>
      </c>
      <c r="Q203" s="257">
        <v>0</v>
      </c>
      <c r="R203" s="257">
        <v>0</v>
      </c>
      <c r="S203" s="257">
        <v>0</v>
      </c>
      <c r="T203" s="257">
        <v>0</v>
      </c>
      <c r="U203" s="257">
        <v>0</v>
      </c>
      <c r="V203" s="257">
        <v>0</v>
      </c>
      <c r="W203" s="257">
        <v>0</v>
      </c>
      <c r="X203" s="257">
        <v>0</v>
      </c>
      <c r="Y203" s="257">
        <v>0</v>
      </c>
      <c r="Z203" s="257">
        <v>0</v>
      </c>
      <c r="AA203" s="257">
        <v>0</v>
      </c>
      <c r="AB203" s="257">
        <v>0</v>
      </c>
      <c r="AC203" s="257">
        <v>0</v>
      </c>
      <c r="AD203" s="257">
        <v>0</v>
      </c>
      <c r="AE203" s="257">
        <v>0</v>
      </c>
      <c r="AF203" s="257">
        <v>0</v>
      </c>
      <c r="AG203" s="257">
        <v>0</v>
      </c>
      <c r="AH203" s="257">
        <v>0</v>
      </c>
      <c r="AI203" s="257">
        <v>0</v>
      </c>
      <c r="AJ203" s="257">
        <v>0</v>
      </c>
      <c r="AK203" s="257">
        <v>0</v>
      </c>
      <c r="AL203" s="258">
        <f t="shared" si="3"/>
        <v>0</v>
      </c>
      <c r="AO203" s="98"/>
    </row>
    <row r="204" spans="1:41" ht="33" customHeight="1">
      <c r="A204" s="181">
        <v>582</v>
      </c>
      <c r="B204" s="182" t="str">
        <f>PROPER(VLOOKUP(A204,[1]bd_lista!$A:$D,2,FALSE))</f>
        <v>Empresa Boliviana De Almendras Y Derivados</v>
      </c>
      <c r="C204" s="183" t="s">
        <v>1351</v>
      </c>
      <c r="D204" s="257">
        <v>1500000</v>
      </c>
      <c r="E204" s="257">
        <v>0</v>
      </c>
      <c r="F204" s="257">
        <v>2541859.86</v>
      </c>
      <c r="G204" s="257">
        <v>2404696.83</v>
      </c>
      <c r="H204" s="257">
        <v>0</v>
      </c>
      <c r="I204" s="257">
        <v>0</v>
      </c>
      <c r="J204" s="257">
        <v>3587</v>
      </c>
      <c r="K204" s="257">
        <v>0</v>
      </c>
      <c r="L204" s="257">
        <v>276.58999999999997</v>
      </c>
      <c r="M204" s="257">
        <v>0</v>
      </c>
      <c r="N204" s="257">
        <v>0</v>
      </c>
      <c r="O204" s="257">
        <v>0</v>
      </c>
      <c r="P204" s="257">
        <v>119.27</v>
      </c>
      <c r="Q204" s="257">
        <v>945</v>
      </c>
      <c r="R204" s="257">
        <v>0</v>
      </c>
      <c r="S204" s="257">
        <v>0</v>
      </c>
      <c r="T204" s="257">
        <v>0</v>
      </c>
      <c r="U204" s="257">
        <v>0</v>
      </c>
      <c r="V204" s="257">
        <v>0</v>
      </c>
      <c r="W204" s="257">
        <v>0</v>
      </c>
      <c r="X204" s="257">
        <v>0</v>
      </c>
      <c r="Y204" s="257">
        <v>0</v>
      </c>
      <c r="Z204" s="257">
        <v>0</v>
      </c>
      <c r="AA204" s="257">
        <v>0</v>
      </c>
      <c r="AB204" s="257">
        <v>0</v>
      </c>
      <c r="AC204" s="257">
        <v>0</v>
      </c>
      <c r="AD204" s="257">
        <v>0</v>
      </c>
      <c r="AE204" s="257">
        <v>0</v>
      </c>
      <c r="AF204" s="257">
        <v>0</v>
      </c>
      <c r="AG204" s="257">
        <v>0</v>
      </c>
      <c r="AH204" s="257">
        <v>0</v>
      </c>
      <c r="AI204" s="257">
        <v>0</v>
      </c>
      <c r="AJ204" s="257">
        <v>0</v>
      </c>
      <c r="AK204" s="257">
        <v>0</v>
      </c>
      <c r="AL204" s="258">
        <f t="shared" ref="AL204:AL208" si="4">SUM(D204:AK204)</f>
        <v>6451484.5499999989</v>
      </c>
      <c r="AO204" s="98"/>
    </row>
    <row r="205" spans="1:41" ht="33" customHeight="1">
      <c r="A205" s="181">
        <v>584</v>
      </c>
      <c r="B205" s="182" t="str">
        <f>PROPER(VLOOKUP(A205,[1]bd_lista!$A:$D,2,FALSE))</f>
        <v>Empresa Boliviana De Industrializacion De Hidrocarburos</v>
      </c>
      <c r="C205" s="183" t="s">
        <v>1351</v>
      </c>
      <c r="D205" s="257">
        <v>0</v>
      </c>
      <c r="E205" s="257">
        <v>0</v>
      </c>
      <c r="F205" s="257">
        <v>0</v>
      </c>
      <c r="G205" s="257">
        <v>0</v>
      </c>
      <c r="H205" s="257">
        <v>0</v>
      </c>
      <c r="I205" s="257">
        <v>0</v>
      </c>
      <c r="J205" s="257">
        <v>0</v>
      </c>
      <c r="K205" s="257">
        <v>0</v>
      </c>
      <c r="L205" s="257">
        <v>0</v>
      </c>
      <c r="M205" s="257">
        <v>0</v>
      </c>
      <c r="N205" s="257">
        <v>0</v>
      </c>
      <c r="O205" s="257">
        <v>0</v>
      </c>
      <c r="P205" s="257">
        <v>0</v>
      </c>
      <c r="Q205" s="257">
        <v>0</v>
      </c>
      <c r="R205" s="257">
        <v>0</v>
      </c>
      <c r="S205" s="257">
        <v>0</v>
      </c>
      <c r="T205" s="257">
        <v>0</v>
      </c>
      <c r="U205" s="257">
        <v>0</v>
      </c>
      <c r="V205" s="257">
        <v>0</v>
      </c>
      <c r="W205" s="257">
        <v>0</v>
      </c>
      <c r="X205" s="257">
        <v>0</v>
      </c>
      <c r="Y205" s="257">
        <v>0</v>
      </c>
      <c r="Z205" s="257">
        <v>0</v>
      </c>
      <c r="AA205" s="257">
        <v>0</v>
      </c>
      <c r="AB205" s="257">
        <v>0</v>
      </c>
      <c r="AC205" s="257">
        <v>0</v>
      </c>
      <c r="AD205" s="257">
        <v>0</v>
      </c>
      <c r="AE205" s="257">
        <v>0</v>
      </c>
      <c r="AF205" s="257">
        <v>0</v>
      </c>
      <c r="AG205" s="257">
        <v>0</v>
      </c>
      <c r="AH205" s="257">
        <v>0</v>
      </c>
      <c r="AI205" s="257">
        <v>0</v>
      </c>
      <c r="AJ205" s="257">
        <v>0</v>
      </c>
      <c r="AK205" s="257">
        <v>0</v>
      </c>
      <c r="AL205" s="258">
        <f t="shared" si="4"/>
        <v>0</v>
      </c>
      <c r="AO205" s="98"/>
    </row>
    <row r="206" spans="1:41" ht="33" customHeight="1">
      <c r="A206" s="181">
        <v>585</v>
      </c>
      <c r="B206" s="182" t="str">
        <f>PROPER(VLOOKUP(A206,[1]bd_lista!$A:$D,2,FALSE))</f>
        <v>Agencia Boliviana Espacial</v>
      </c>
      <c r="C206" s="183" t="s">
        <v>1351</v>
      </c>
      <c r="D206" s="257">
        <v>0</v>
      </c>
      <c r="E206" s="257">
        <v>0</v>
      </c>
      <c r="F206" s="257">
        <v>0</v>
      </c>
      <c r="G206" s="257">
        <v>224</v>
      </c>
      <c r="H206" s="257">
        <v>0</v>
      </c>
      <c r="I206" s="257">
        <v>0</v>
      </c>
      <c r="J206" s="257">
        <v>0</v>
      </c>
      <c r="K206" s="257">
        <v>0</v>
      </c>
      <c r="L206" s="257">
        <v>0</v>
      </c>
      <c r="M206" s="257">
        <v>0</v>
      </c>
      <c r="N206" s="257">
        <v>0</v>
      </c>
      <c r="O206" s="257">
        <v>0</v>
      </c>
      <c r="P206" s="257">
        <v>0</v>
      </c>
      <c r="Q206" s="257">
        <v>0</v>
      </c>
      <c r="R206" s="257">
        <v>0</v>
      </c>
      <c r="S206" s="257">
        <v>0</v>
      </c>
      <c r="T206" s="257">
        <v>0</v>
      </c>
      <c r="U206" s="257">
        <v>0</v>
      </c>
      <c r="V206" s="257">
        <v>0</v>
      </c>
      <c r="W206" s="257">
        <v>0</v>
      </c>
      <c r="X206" s="257">
        <v>0</v>
      </c>
      <c r="Y206" s="257">
        <v>0</v>
      </c>
      <c r="Z206" s="257">
        <v>0</v>
      </c>
      <c r="AA206" s="257">
        <v>0</v>
      </c>
      <c r="AB206" s="257">
        <v>510383.37</v>
      </c>
      <c r="AC206" s="257">
        <v>0</v>
      </c>
      <c r="AD206" s="257">
        <v>0</v>
      </c>
      <c r="AE206" s="257">
        <v>0</v>
      </c>
      <c r="AF206" s="257">
        <v>0</v>
      </c>
      <c r="AG206" s="257">
        <v>0</v>
      </c>
      <c r="AH206" s="257">
        <v>0</v>
      </c>
      <c r="AI206" s="257">
        <v>0</v>
      </c>
      <c r="AJ206" s="257">
        <v>0</v>
      </c>
      <c r="AK206" s="257">
        <v>0</v>
      </c>
      <c r="AL206" s="258">
        <f t="shared" si="4"/>
        <v>510607.37</v>
      </c>
      <c r="AO206" s="98"/>
    </row>
    <row r="207" spans="1:41" ht="33" customHeight="1">
      <c r="A207" s="181">
        <v>586</v>
      </c>
      <c r="B207" s="182" t="str">
        <f>PROPER(VLOOKUP(A207,[1]bd_lista!$A:$D,2,FALSE))</f>
        <v>Empresa Azucarera San Buenaventura</v>
      </c>
      <c r="C207" s="183" t="s">
        <v>1351</v>
      </c>
      <c r="D207" s="257">
        <v>0</v>
      </c>
      <c r="E207" s="257">
        <v>0</v>
      </c>
      <c r="F207" s="257">
        <v>1999800</v>
      </c>
      <c r="G207" s="257">
        <v>14687.61</v>
      </c>
      <c r="H207" s="257">
        <v>0</v>
      </c>
      <c r="I207" s="257">
        <v>3042.35</v>
      </c>
      <c r="J207" s="257">
        <v>270826.18</v>
      </c>
      <c r="K207" s="257">
        <v>0</v>
      </c>
      <c r="L207" s="257">
        <v>0</v>
      </c>
      <c r="M207" s="257">
        <v>0</v>
      </c>
      <c r="N207" s="257">
        <v>0</v>
      </c>
      <c r="O207" s="257">
        <v>0</v>
      </c>
      <c r="P207" s="257">
        <v>0</v>
      </c>
      <c r="Q207" s="257">
        <v>0</v>
      </c>
      <c r="R207" s="257">
        <v>0</v>
      </c>
      <c r="S207" s="257">
        <v>0</v>
      </c>
      <c r="T207" s="257">
        <v>0</v>
      </c>
      <c r="U207" s="257">
        <v>0</v>
      </c>
      <c r="V207" s="257">
        <v>0</v>
      </c>
      <c r="W207" s="257">
        <v>0</v>
      </c>
      <c r="X207" s="257">
        <v>0</v>
      </c>
      <c r="Y207" s="257">
        <v>0</v>
      </c>
      <c r="Z207" s="257">
        <v>0</v>
      </c>
      <c r="AA207" s="257">
        <v>0</v>
      </c>
      <c r="AB207" s="257">
        <v>0</v>
      </c>
      <c r="AC207" s="257">
        <v>0</v>
      </c>
      <c r="AD207" s="257">
        <v>0</v>
      </c>
      <c r="AE207" s="257">
        <v>0</v>
      </c>
      <c r="AF207" s="257">
        <v>0</v>
      </c>
      <c r="AG207" s="257">
        <v>0</v>
      </c>
      <c r="AH207" s="257">
        <v>0</v>
      </c>
      <c r="AI207" s="257">
        <v>0</v>
      </c>
      <c r="AJ207" s="257">
        <v>0</v>
      </c>
      <c r="AK207" s="257">
        <v>0</v>
      </c>
      <c r="AL207" s="258">
        <f t="shared" si="4"/>
        <v>2288356.14</v>
      </c>
      <c r="AO207" s="98"/>
    </row>
    <row r="208" spans="1:41" ht="33" customHeight="1">
      <c r="A208" s="181">
        <v>587</v>
      </c>
      <c r="B208" s="182" t="str">
        <f>PROPER(VLOOKUP(A208,[1]bd_lista!$A:$D,2,FALSE))</f>
        <v>Empresa Estratégica Boliviana De Construcción Y Conservación De Infraestructura Civil</v>
      </c>
      <c r="C208" s="183" t="s">
        <v>1351</v>
      </c>
      <c r="D208" s="257">
        <v>0</v>
      </c>
      <c r="E208" s="257">
        <v>0</v>
      </c>
      <c r="F208" s="257">
        <v>0</v>
      </c>
      <c r="G208" s="257">
        <v>24400083.060000002</v>
      </c>
      <c r="H208" s="257">
        <v>0</v>
      </c>
      <c r="I208" s="257">
        <v>0</v>
      </c>
      <c r="J208" s="257">
        <v>2273654.46</v>
      </c>
      <c r="K208" s="257">
        <v>0</v>
      </c>
      <c r="L208" s="257">
        <v>0</v>
      </c>
      <c r="M208" s="257">
        <v>0</v>
      </c>
      <c r="N208" s="257">
        <v>0</v>
      </c>
      <c r="O208" s="257">
        <v>0</v>
      </c>
      <c r="P208" s="257">
        <v>0</v>
      </c>
      <c r="Q208" s="257">
        <v>0</v>
      </c>
      <c r="R208" s="257">
        <v>0</v>
      </c>
      <c r="S208" s="257">
        <v>0</v>
      </c>
      <c r="T208" s="257">
        <v>0</v>
      </c>
      <c r="U208" s="257">
        <v>0</v>
      </c>
      <c r="V208" s="257">
        <v>0</v>
      </c>
      <c r="W208" s="257">
        <v>0</v>
      </c>
      <c r="X208" s="257">
        <v>0</v>
      </c>
      <c r="Y208" s="257">
        <v>0</v>
      </c>
      <c r="Z208" s="257">
        <v>0</v>
      </c>
      <c r="AA208" s="257">
        <v>0</v>
      </c>
      <c r="AB208" s="257">
        <v>0</v>
      </c>
      <c r="AC208" s="257">
        <v>0</v>
      </c>
      <c r="AD208" s="257">
        <v>0</v>
      </c>
      <c r="AE208" s="257">
        <v>0</v>
      </c>
      <c r="AF208" s="257">
        <v>0</v>
      </c>
      <c r="AG208" s="257">
        <v>0</v>
      </c>
      <c r="AH208" s="257">
        <v>0</v>
      </c>
      <c r="AI208" s="257">
        <v>0</v>
      </c>
      <c r="AJ208" s="257">
        <v>0</v>
      </c>
      <c r="AK208" s="257">
        <v>0</v>
      </c>
      <c r="AL208" s="258">
        <f t="shared" si="4"/>
        <v>26673737.520000003</v>
      </c>
      <c r="AO208" s="98"/>
    </row>
    <row r="209" spans="1:41" ht="33" customHeight="1">
      <c r="A209" s="181">
        <v>588</v>
      </c>
      <c r="B209" s="182" t="str">
        <f>PROPER(VLOOKUP(A209,[1]bd_lista!$A:$D,2,FALSE))</f>
        <v>Empresa Pública Nacional Textil</v>
      </c>
      <c r="C209" s="183" t="s">
        <v>1351</v>
      </c>
      <c r="D209" s="257">
        <v>0</v>
      </c>
      <c r="E209" s="257">
        <v>0</v>
      </c>
      <c r="F209" s="257">
        <v>0</v>
      </c>
      <c r="G209" s="257">
        <v>0</v>
      </c>
      <c r="H209" s="257">
        <v>0</v>
      </c>
      <c r="I209" s="257">
        <v>0</v>
      </c>
      <c r="J209" s="257">
        <v>0</v>
      </c>
      <c r="K209" s="257">
        <v>0</v>
      </c>
      <c r="L209" s="257">
        <v>0</v>
      </c>
      <c r="M209" s="257">
        <v>0</v>
      </c>
      <c r="N209" s="257">
        <v>0</v>
      </c>
      <c r="O209" s="257">
        <v>0</v>
      </c>
      <c r="P209" s="257">
        <v>0</v>
      </c>
      <c r="Q209" s="257">
        <v>0</v>
      </c>
      <c r="R209" s="257">
        <v>0</v>
      </c>
      <c r="S209" s="257">
        <v>0</v>
      </c>
      <c r="T209" s="257">
        <v>0</v>
      </c>
      <c r="U209" s="257">
        <v>0</v>
      </c>
      <c r="V209" s="257">
        <v>0</v>
      </c>
      <c r="W209" s="257">
        <v>0</v>
      </c>
      <c r="X209" s="257">
        <v>0</v>
      </c>
      <c r="Y209" s="257">
        <v>0</v>
      </c>
      <c r="Z209" s="257">
        <v>0</v>
      </c>
      <c r="AA209" s="257">
        <v>0</v>
      </c>
      <c r="AB209" s="257">
        <v>0</v>
      </c>
      <c r="AC209" s="257">
        <v>0</v>
      </c>
      <c r="AD209" s="257">
        <v>0</v>
      </c>
      <c r="AE209" s="257">
        <v>0</v>
      </c>
      <c r="AF209" s="257">
        <v>0</v>
      </c>
      <c r="AG209" s="257">
        <v>0</v>
      </c>
      <c r="AH209" s="257">
        <v>0</v>
      </c>
      <c r="AI209" s="257">
        <v>0</v>
      </c>
      <c r="AJ209" s="257">
        <v>0</v>
      </c>
      <c r="AK209" s="257">
        <v>0</v>
      </c>
      <c r="AL209" s="258">
        <f t="shared" ref="AL209:AL267" si="5">SUM(D209:AK209)</f>
        <v>0</v>
      </c>
      <c r="AO209" s="98"/>
    </row>
    <row r="210" spans="1:41" ht="33" customHeight="1">
      <c r="A210" s="181">
        <v>589</v>
      </c>
      <c r="B210" s="182" t="str">
        <f>PROPER(VLOOKUP(A210,[1]bd_lista!$A:$D,2,FALSE))</f>
        <v>Empresa De Construcciones Del Ejército</v>
      </c>
      <c r="C210" s="183" t="s">
        <v>1351</v>
      </c>
      <c r="D210" s="257">
        <v>0</v>
      </c>
      <c r="E210" s="257">
        <v>0</v>
      </c>
      <c r="F210" s="257">
        <v>0</v>
      </c>
      <c r="G210" s="257">
        <v>0</v>
      </c>
      <c r="H210" s="257">
        <v>0</v>
      </c>
      <c r="I210" s="257">
        <v>0</v>
      </c>
      <c r="J210" s="257">
        <v>0</v>
      </c>
      <c r="K210" s="257">
        <v>0</v>
      </c>
      <c r="L210" s="257">
        <v>0</v>
      </c>
      <c r="M210" s="257">
        <v>0</v>
      </c>
      <c r="N210" s="257">
        <v>0</v>
      </c>
      <c r="O210" s="257">
        <v>0</v>
      </c>
      <c r="P210" s="257">
        <v>0</v>
      </c>
      <c r="Q210" s="257">
        <v>0</v>
      </c>
      <c r="R210" s="257">
        <v>0</v>
      </c>
      <c r="S210" s="257">
        <v>0</v>
      </c>
      <c r="T210" s="257">
        <v>0</v>
      </c>
      <c r="U210" s="257">
        <v>0</v>
      </c>
      <c r="V210" s="257">
        <v>0</v>
      </c>
      <c r="W210" s="257">
        <v>0</v>
      </c>
      <c r="X210" s="257">
        <v>0</v>
      </c>
      <c r="Y210" s="257">
        <v>0</v>
      </c>
      <c r="Z210" s="257">
        <v>0</v>
      </c>
      <c r="AA210" s="257">
        <v>0</v>
      </c>
      <c r="AB210" s="257">
        <v>0</v>
      </c>
      <c r="AC210" s="257">
        <v>0</v>
      </c>
      <c r="AD210" s="257">
        <v>0</v>
      </c>
      <c r="AE210" s="257">
        <v>0</v>
      </c>
      <c r="AF210" s="257">
        <v>0</v>
      </c>
      <c r="AG210" s="257">
        <v>0</v>
      </c>
      <c r="AH210" s="257">
        <v>0</v>
      </c>
      <c r="AI210" s="257">
        <v>0</v>
      </c>
      <c r="AJ210" s="257">
        <v>0</v>
      </c>
      <c r="AK210" s="257">
        <v>0</v>
      </c>
      <c r="AL210" s="258">
        <f t="shared" si="5"/>
        <v>0</v>
      </c>
      <c r="AO210" s="98"/>
    </row>
    <row r="211" spans="1:41" ht="33" customHeight="1">
      <c r="A211" s="181">
        <v>590</v>
      </c>
      <c r="B211" s="182" t="str">
        <f>PROPER(VLOOKUP(A211,[1]bd_lista!$A:$D,2,FALSE))</f>
        <v>Empresa Pública "Quipus"</v>
      </c>
      <c r="C211" s="183" t="s">
        <v>1351</v>
      </c>
      <c r="D211" s="257">
        <v>0</v>
      </c>
      <c r="E211" s="257">
        <v>0</v>
      </c>
      <c r="F211" s="257">
        <v>0</v>
      </c>
      <c r="G211" s="257">
        <v>2497319.58</v>
      </c>
      <c r="H211" s="257">
        <v>0</v>
      </c>
      <c r="I211" s="257">
        <v>0</v>
      </c>
      <c r="J211" s="257">
        <v>0</v>
      </c>
      <c r="K211" s="257">
        <v>0</v>
      </c>
      <c r="L211" s="257">
        <v>5439.75</v>
      </c>
      <c r="M211" s="257">
        <v>0</v>
      </c>
      <c r="N211" s="257">
        <v>0</v>
      </c>
      <c r="O211" s="257">
        <v>0</v>
      </c>
      <c r="P211" s="257">
        <v>0</v>
      </c>
      <c r="Q211" s="257">
        <v>0</v>
      </c>
      <c r="R211" s="257">
        <v>0</v>
      </c>
      <c r="S211" s="257">
        <v>0</v>
      </c>
      <c r="T211" s="257">
        <v>0</v>
      </c>
      <c r="U211" s="257">
        <v>0</v>
      </c>
      <c r="V211" s="257">
        <v>0</v>
      </c>
      <c r="W211" s="257">
        <v>0</v>
      </c>
      <c r="X211" s="257">
        <v>0</v>
      </c>
      <c r="Y211" s="257">
        <v>0</v>
      </c>
      <c r="Z211" s="257">
        <v>0</v>
      </c>
      <c r="AA211" s="257">
        <v>0</v>
      </c>
      <c r="AB211" s="257">
        <v>0</v>
      </c>
      <c r="AC211" s="257">
        <v>0</v>
      </c>
      <c r="AD211" s="257">
        <v>0</v>
      </c>
      <c r="AE211" s="257">
        <v>0</v>
      </c>
      <c r="AF211" s="257">
        <v>0</v>
      </c>
      <c r="AG211" s="257">
        <v>0</v>
      </c>
      <c r="AH211" s="257">
        <v>0</v>
      </c>
      <c r="AI211" s="257">
        <v>0</v>
      </c>
      <c r="AJ211" s="257">
        <v>0</v>
      </c>
      <c r="AK211" s="257">
        <v>0</v>
      </c>
      <c r="AL211" s="258">
        <f t="shared" si="5"/>
        <v>2502759.33</v>
      </c>
      <c r="AO211" s="98"/>
    </row>
    <row r="212" spans="1:41" ht="33" customHeight="1">
      <c r="A212" s="181">
        <v>591</v>
      </c>
      <c r="B212" s="182" t="str">
        <f>PROPER(VLOOKUP(A212,[1]bd_lista!$A:$D,2,FALSE))</f>
        <v>Empresa Estatal De Transporte Por Cable Mi Teleférico</v>
      </c>
      <c r="C212" s="183" t="s">
        <v>1351</v>
      </c>
      <c r="D212" s="257">
        <v>0</v>
      </c>
      <c r="E212" s="257">
        <v>0</v>
      </c>
      <c r="F212" s="257">
        <v>43798978.579999998</v>
      </c>
      <c r="G212" s="257">
        <v>7894492.5500000007</v>
      </c>
      <c r="H212" s="257">
        <v>0</v>
      </c>
      <c r="I212" s="257">
        <v>150</v>
      </c>
      <c r="J212" s="257">
        <v>0</v>
      </c>
      <c r="K212" s="257">
        <v>0</v>
      </c>
      <c r="L212" s="257">
        <v>0</v>
      </c>
      <c r="M212" s="257">
        <v>0</v>
      </c>
      <c r="N212" s="257">
        <v>0</v>
      </c>
      <c r="O212" s="257">
        <v>0</v>
      </c>
      <c r="P212" s="257">
        <v>0</v>
      </c>
      <c r="Q212" s="257">
        <v>0</v>
      </c>
      <c r="R212" s="257">
        <v>0</v>
      </c>
      <c r="S212" s="257">
        <v>0</v>
      </c>
      <c r="T212" s="257">
        <v>0</v>
      </c>
      <c r="U212" s="257">
        <v>0</v>
      </c>
      <c r="V212" s="257">
        <v>0</v>
      </c>
      <c r="W212" s="257">
        <v>0</v>
      </c>
      <c r="X212" s="257">
        <v>0</v>
      </c>
      <c r="Y212" s="257">
        <v>0</v>
      </c>
      <c r="Z212" s="257">
        <v>0</v>
      </c>
      <c r="AA212" s="257">
        <v>0</v>
      </c>
      <c r="AB212" s="257">
        <v>0</v>
      </c>
      <c r="AC212" s="257">
        <v>0</v>
      </c>
      <c r="AD212" s="257">
        <v>0</v>
      </c>
      <c r="AE212" s="257">
        <v>0</v>
      </c>
      <c r="AF212" s="257">
        <v>0</v>
      </c>
      <c r="AG212" s="257">
        <v>0</v>
      </c>
      <c r="AH212" s="257">
        <v>0</v>
      </c>
      <c r="AI212" s="257">
        <v>0</v>
      </c>
      <c r="AJ212" s="257">
        <v>0</v>
      </c>
      <c r="AK212" s="257">
        <v>0</v>
      </c>
      <c r="AL212" s="258">
        <f t="shared" si="5"/>
        <v>51693621.129999995</v>
      </c>
      <c r="AO212" s="98"/>
    </row>
    <row r="213" spans="1:41" ht="33" customHeight="1">
      <c r="A213" s="181">
        <v>592</v>
      </c>
      <c r="B213" s="182" t="str">
        <f>PROPER(VLOOKUP(A213,[1]bd_lista!$A:$D,2,FALSE))</f>
        <v>Empresa Estatal Boliviana De Turismo</v>
      </c>
      <c r="C213" s="183" t="s">
        <v>1351</v>
      </c>
      <c r="D213" s="257">
        <v>0</v>
      </c>
      <c r="E213" s="257">
        <v>0</v>
      </c>
      <c r="F213" s="257">
        <v>16461951.5</v>
      </c>
      <c r="G213" s="257">
        <v>103958.17</v>
      </c>
      <c r="H213" s="257">
        <v>0</v>
      </c>
      <c r="I213" s="257">
        <v>50</v>
      </c>
      <c r="J213" s="257">
        <v>1948240</v>
      </c>
      <c r="K213" s="257">
        <v>0</v>
      </c>
      <c r="L213" s="257">
        <v>0</v>
      </c>
      <c r="M213" s="257">
        <v>0</v>
      </c>
      <c r="N213" s="257">
        <v>0</v>
      </c>
      <c r="O213" s="257">
        <v>0</v>
      </c>
      <c r="P213" s="257">
        <v>0</v>
      </c>
      <c r="Q213" s="257">
        <v>0</v>
      </c>
      <c r="R213" s="257">
        <v>0</v>
      </c>
      <c r="S213" s="257">
        <v>0</v>
      </c>
      <c r="T213" s="257">
        <v>0</v>
      </c>
      <c r="U213" s="257">
        <v>0</v>
      </c>
      <c r="V213" s="257">
        <v>0</v>
      </c>
      <c r="W213" s="257">
        <v>0</v>
      </c>
      <c r="X213" s="257">
        <v>0</v>
      </c>
      <c r="Y213" s="257">
        <v>0</v>
      </c>
      <c r="Z213" s="257">
        <v>0</v>
      </c>
      <c r="AA213" s="257">
        <v>0</v>
      </c>
      <c r="AB213" s="257">
        <v>0</v>
      </c>
      <c r="AC213" s="257">
        <v>0</v>
      </c>
      <c r="AD213" s="257">
        <v>0</v>
      </c>
      <c r="AE213" s="257">
        <v>0</v>
      </c>
      <c r="AF213" s="257">
        <v>0</v>
      </c>
      <c r="AG213" s="257">
        <v>0</v>
      </c>
      <c r="AH213" s="257">
        <v>0</v>
      </c>
      <c r="AI213" s="257">
        <v>0</v>
      </c>
      <c r="AJ213" s="257">
        <v>0</v>
      </c>
      <c r="AK213" s="257">
        <v>0</v>
      </c>
      <c r="AL213" s="258">
        <f t="shared" si="5"/>
        <v>18514199.670000002</v>
      </c>
      <c r="AO213" s="98"/>
    </row>
    <row r="214" spans="1:41" ht="33" customHeight="1">
      <c r="A214" s="181">
        <v>593</v>
      </c>
      <c r="B214" s="182" t="str">
        <f>PROPER(VLOOKUP(A214,[1]bd_lista!$A:$D,2,FALSE))</f>
        <v>Empresa Pública Yacana</v>
      </c>
      <c r="C214" s="183" t="s">
        <v>1351</v>
      </c>
      <c r="D214" s="257">
        <v>0</v>
      </c>
      <c r="E214" s="257">
        <v>0</v>
      </c>
      <c r="F214" s="257">
        <v>0</v>
      </c>
      <c r="G214" s="257">
        <v>19186.649999999998</v>
      </c>
      <c r="H214" s="257">
        <v>0</v>
      </c>
      <c r="I214" s="257">
        <v>0</v>
      </c>
      <c r="J214" s="257">
        <v>0</v>
      </c>
      <c r="K214" s="257">
        <v>0</v>
      </c>
      <c r="L214" s="257">
        <v>0</v>
      </c>
      <c r="M214" s="257">
        <v>0</v>
      </c>
      <c r="N214" s="257">
        <v>0</v>
      </c>
      <c r="O214" s="257">
        <v>0</v>
      </c>
      <c r="P214" s="257">
        <v>0</v>
      </c>
      <c r="Q214" s="257">
        <v>0</v>
      </c>
      <c r="R214" s="257">
        <v>0</v>
      </c>
      <c r="S214" s="257">
        <v>0</v>
      </c>
      <c r="T214" s="257">
        <v>0</v>
      </c>
      <c r="U214" s="257">
        <v>0</v>
      </c>
      <c r="V214" s="257">
        <v>0</v>
      </c>
      <c r="W214" s="257">
        <v>0</v>
      </c>
      <c r="X214" s="257">
        <v>0</v>
      </c>
      <c r="Y214" s="257">
        <v>0</v>
      </c>
      <c r="Z214" s="257">
        <v>0</v>
      </c>
      <c r="AA214" s="257">
        <v>0</v>
      </c>
      <c r="AB214" s="257">
        <v>0</v>
      </c>
      <c r="AC214" s="257">
        <v>0</v>
      </c>
      <c r="AD214" s="257">
        <v>0</v>
      </c>
      <c r="AE214" s="257">
        <v>0</v>
      </c>
      <c r="AF214" s="257">
        <v>0</v>
      </c>
      <c r="AG214" s="257">
        <v>0</v>
      </c>
      <c r="AH214" s="257">
        <v>0</v>
      </c>
      <c r="AI214" s="257">
        <v>0</v>
      </c>
      <c r="AJ214" s="257">
        <v>0</v>
      </c>
      <c r="AK214" s="257">
        <v>0</v>
      </c>
      <c r="AL214" s="258">
        <f t="shared" si="5"/>
        <v>19186.649999999998</v>
      </c>
      <c r="AO214" s="98"/>
    </row>
    <row r="215" spans="1:41" ht="33" customHeight="1">
      <c r="A215" s="181">
        <v>594</v>
      </c>
      <c r="B215" s="182" t="str">
        <f>VLOOKUP(A215,[1]List_16!$B$2:$C$576,2,FALSE)</f>
        <v>Administración de Servicios Portuarios - Bolivia</v>
      </c>
      <c r="C215" s="183" t="s">
        <v>1351</v>
      </c>
      <c r="D215" s="257">
        <v>0</v>
      </c>
      <c r="E215" s="257">
        <v>0</v>
      </c>
      <c r="F215" s="257">
        <v>190543.29</v>
      </c>
      <c r="G215" s="257">
        <v>8956.1400000000012</v>
      </c>
      <c r="H215" s="257">
        <v>0</v>
      </c>
      <c r="I215" s="257">
        <v>0</v>
      </c>
      <c r="J215" s="257">
        <v>0</v>
      </c>
      <c r="K215" s="257">
        <v>0</v>
      </c>
      <c r="L215" s="257">
        <v>15540.849999999999</v>
      </c>
      <c r="M215" s="257">
        <v>0</v>
      </c>
      <c r="N215" s="257">
        <v>0</v>
      </c>
      <c r="O215" s="257">
        <v>0</v>
      </c>
      <c r="P215" s="257">
        <v>0</v>
      </c>
      <c r="Q215" s="257">
        <v>0</v>
      </c>
      <c r="R215" s="257">
        <v>0</v>
      </c>
      <c r="S215" s="257">
        <v>0</v>
      </c>
      <c r="T215" s="257">
        <v>0</v>
      </c>
      <c r="U215" s="257">
        <v>0</v>
      </c>
      <c r="V215" s="257">
        <v>0</v>
      </c>
      <c r="W215" s="257">
        <v>0</v>
      </c>
      <c r="X215" s="257">
        <v>0</v>
      </c>
      <c r="Y215" s="257">
        <v>0</v>
      </c>
      <c r="Z215" s="257">
        <v>0</v>
      </c>
      <c r="AA215" s="257">
        <v>0</v>
      </c>
      <c r="AB215" s="257">
        <v>0</v>
      </c>
      <c r="AC215" s="257">
        <v>0</v>
      </c>
      <c r="AD215" s="257">
        <v>0</v>
      </c>
      <c r="AE215" s="257">
        <v>0</v>
      </c>
      <c r="AF215" s="257">
        <v>0</v>
      </c>
      <c r="AG215" s="257">
        <v>0</v>
      </c>
      <c r="AH215" s="257">
        <v>0</v>
      </c>
      <c r="AI215" s="257">
        <v>0</v>
      </c>
      <c r="AJ215" s="257">
        <v>0</v>
      </c>
      <c r="AK215" s="257">
        <v>0</v>
      </c>
      <c r="AL215" s="258">
        <f>SUM(D215:AK215)</f>
        <v>215040.28000000003</v>
      </c>
      <c r="AO215" s="98"/>
    </row>
    <row r="216" spans="1:41" ht="33" customHeight="1">
      <c r="A216" s="181">
        <v>595</v>
      </c>
      <c r="B216" s="182" t="str">
        <f>VLOOKUP(A216,[1]List_16!$B$2:$C$576,2,FALSE)</f>
        <v>Gestora Pública de la Seguridad Social de Largo Plazo</v>
      </c>
      <c r="C216" s="183" t="s">
        <v>1351</v>
      </c>
      <c r="D216" s="257">
        <v>0</v>
      </c>
      <c r="E216" s="257">
        <v>0</v>
      </c>
      <c r="F216" s="257">
        <v>0</v>
      </c>
      <c r="G216" s="257">
        <v>0</v>
      </c>
      <c r="H216" s="257">
        <v>0</v>
      </c>
      <c r="I216" s="257">
        <v>0</v>
      </c>
      <c r="J216" s="257">
        <v>0</v>
      </c>
      <c r="K216" s="257">
        <v>0</v>
      </c>
      <c r="L216" s="257">
        <v>0</v>
      </c>
      <c r="M216" s="257">
        <v>0</v>
      </c>
      <c r="N216" s="257">
        <v>0</v>
      </c>
      <c r="O216" s="257">
        <v>0</v>
      </c>
      <c r="P216" s="257">
        <v>0</v>
      </c>
      <c r="Q216" s="257">
        <v>0</v>
      </c>
      <c r="R216" s="257">
        <v>0</v>
      </c>
      <c r="S216" s="257">
        <v>0</v>
      </c>
      <c r="T216" s="257">
        <v>0</v>
      </c>
      <c r="U216" s="257">
        <v>0</v>
      </c>
      <c r="V216" s="257">
        <v>0</v>
      </c>
      <c r="W216" s="257">
        <v>0</v>
      </c>
      <c r="X216" s="257">
        <v>0</v>
      </c>
      <c r="Y216" s="257">
        <v>0</v>
      </c>
      <c r="Z216" s="257">
        <v>0</v>
      </c>
      <c r="AA216" s="257">
        <v>0</v>
      </c>
      <c r="AB216" s="257">
        <v>0</v>
      </c>
      <c r="AC216" s="257">
        <v>0</v>
      </c>
      <c r="AD216" s="257">
        <v>0</v>
      </c>
      <c r="AE216" s="257">
        <v>0</v>
      </c>
      <c r="AF216" s="257">
        <v>0</v>
      </c>
      <c r="AG216" s="257">
        <v>0</v>
      </c>
      <c r="AH216" s="257">
        <v>0</v>
      </c>
      <c r="AI216" s="257">
        <v>0</v>
      </c>
      <c r="AJ216" s="257">
        <v>0</v>
      </c>
      <c r="AK216" s="257">
        <v>0</v>
      </c>
      <c r="AL216" s="258">
        <f t="shared" si="5"/>
        <v>0</v>
      </c>
      <c r="AO216" s="98"/>
    </row>
    <row r="217" spans="1:41" ht="33" customHeight="1">
      <c r="A217" s="181">
        <v>620</v>
      </c>
      <c r="B217" s="182" t="str">
        <f>PROPER(VLOOKUP(A217,[1]bd_lista!$A:$D,2,FALSE))</f>
        <v>Complejo Agroindustrial De San Buena Aventura</v>
      </c>
      <c r="C217" s="183" t="s">
        <v>1351</v>
      </c>
      <c r="D217" s="257">
        <v>0</v>
      </c>
      <c r="E217" s="257">
        <v>0</v>
      </c>
      <c r="F217" s="257">
        <v>0</v>
      </c>
      <c r="G217" s="257">
        <v>0</v>
      </c>
      <c r="H217" s="257">
        <v>0</v>
      </c>
      <c r="I217" s="257">
        <v>0</v>
      </c>
      <c r="J217" s="257">
        <v>0</v>
      </c>
      <c r="K217" s="257">
        <v>0</v>
      </c>
      <c r="L217" s="257">
        <v>0</v>
      </c>
      <c r="M217" s="257">
        <v>0</v>
      </c>
      <c r="N217" s="257">
        <v>0</v>
      </c>
      <c r="O217" s="257">
        <v>0</v>
      </c>
      <c r="P217" s="257">
        <v>0</v>
      </c>
      <c r="Q217" s="257">
        <v>0</v>
      </c>
      <c r="R217" s="257">
        <v>0</v>
      </c>
      <c r="S217" s="257">
        <v>0</v>
      </c>
      <c r="T217" s="257">
        <v>0</v>
      </c>
      <c r="U217" s="257">
        <v>0</v>
      </c>
      <c r="V217" s="257">
        <v>0</v>
      </c>
      <c r="W217" s="257">
        <v>0</v>
      </c>
      <c r="X217" s="257">
        <v>0</v>
      </c>
      <c r="Y217" s="257">
        <v>0</v>
      </c>
      <c r="Z217" s="257">
        <v>0</v>
      </c>
      <c r="AA217" s="257">
        <v>0</v>
      </c>
      <c r="AB217" s="257">
        <v>0</v>
      </c>
      <c r="AC217" s="257">
        <v>0</v>
      </c>
      <c r="AD217" s="257">
        <v>0</v>
      </c>
      <c r="AE217" s="257">
        <v>0</v>
      </c>
      <c r="AF217" s="257">
        <v>0</v>
      </c>
      <c r="AG217" s="257">
        <v>0</v>
      </c>
      <c r="AH217" s="257">
        <v>0</v>
      </c>
      <c r="AI217" s="257">
        <v>0</v>
      </c>
      <c r="AJ217" s="257">
        <v>0</v>
      </c>
      <c r="AK217" s="257">
        <v>0</v>
      </c>
      <c r="AL217" s="258">
        <f t="shared" si="5"/>
        <v>0</v>
      </c>
      <c r="AO217" s="98"/>
    </row>
    <row r="218" spans="1:41" ht="33" customHeight="1">
      <c r="A218" s="181">
        <v>633</v>
      </c>
      <c r="B218" s="182" t="str">
        <f>PROPER(VLOOKUP(A218,[1]bd_lista!$A:$D,2,FALSE))</f>
        <v>Empresa Misicuni</v>
      </c>
      <c r="C218" s="183" t="s">
        <v>1351</v>
      </c>
      <c r="D218" s="257">
        <v>0</v>
      </c>
      <c r="E218" s="257">
        <v>0</v>
      </c>
      <c r="F218" s="257">
        <v>0</v>
      </c>
      <c r="G218" s="257">
        <v>0</v>
      </c>
      <c r="H218" s="257">
        <v>0</v>
      </c>
      <c r="I218" s="257">
        <v>0</v>
      </c>
      <c r="J218" s="257">
        <v>0</v>
      </c>
      <c r="K218" s="257">
        <v>0</v>
      </c>
      <c r="L218" s="257">
        <v>0</v>
      </c>
      <c r="M218" s="257">
        <v>0</v>
      </c>
      <c r="N218" s="257">
        <v>0</v>
      </c>
      <c r="O218" s="257">
        <v>0</v>
      </c>
      <c r="P218" s="257">
        <v>0</v>
      </c>
      <c r="Q218" s="257">
        <v>0</v>
      </c>
      <c r="R218" s="257">
        <v>0</v>
      </c>
      <c r="S218" s="257">
        <v>0</v>
      </c>
      <c r="T218" s="257">
        <v>0</v>
      </c>
      <c r="U218" s="257">
        <v>0</v>
      </c>
      <c r="V218" s="257">
        <v>0</v>
      </c>
      <c r="W218" s="257">
        <v>0</v>
      </c>
      <c r="X218" s="257">
        <v>0</v>
      </c>
      <c r="Y218" s="257">
        <v>0</v>
      </c>
      <c r="Z218" s="257">
        <v>0</v>
      </c>
      <c r="AA218" s="257">
        <v>0</v>
      </c>
      <c r="AB218" s="257">
        <v>0</v>
      </c>
      <c r="AC218" s="257">
        <v>0</v>
      </c>
      <c r="AD218" s="257">
        <v>0</v>
      </c>
      <c r="AE218" s="257">
        <v>0</v>
      </c>
      <c r="AF218" s="257">
        <v>0</v>
      </c>
      <c r="AG218" s="257">
        <v>0</v>
      </c>
      <c r="AH218" s="257">
        <v>0</v>
      </c>
      <c r="AI218" s="257">
        <v>0</v>
      </c>
      <c r="AJ218" s="257">
        <v>0</v>
      </c>
      <c r="AK218" s="257">
        <v>0</v>
      </c>
      <c r="AL218" s="258">
        <f t="shared" si="5"/>
        <v>0</v>
      </c>
      <c r="AO218" s="98"/>
    </row>
    <row r="219" spans="1:41" ht="33" customHeight="1">
      <c r="A219" s="181">
        <v>634</v>
      </c>
      <c r="B219" s="182" t="str">
        <f>PROPER(VLOOKUP(A219,[1]bd_lista!$A:$D,2,FALSE))</f>
        <v>Empresa Púb. Deptal. Hotel Terminal-Terminal De Buses Oruro</v>
      </c>
      <c r="C219" s="183" t="s">
        <v>1351</v>
      </c>
      <c r="D219" s="257">
        <v>0</v>
      </c>
      <c r="E219" s="257">
        <v>0</v>
      </c>
      <c r="F219" s="257">
        <v>0</v>
      </c>
      <c r="G219" s="257">
        <v>0</v>
      </c>
      <c r="H219" s="257">
        <v>0</v>
      </c>
      <c r="I219" s="257">
        <v>0</v>
      </c>
      <c r="J219" s="257">
        <v>0</v>
      </c>
      <c r="K219" s="257">
        <v>0</v>
      </c>
      <c r="L219" s="257">
        <v>0</v>
      </c>
      <c r="M219" s="257">
        <v>0</v>
      </c>
      <c r="N219" s="257">
        <v>0</v>
      </c>
      <c r="O219" s="257">
        <v>0</v>
      </c>
      <c r="P219" s="257">
        <v>0</v>
      </c>
      <c r="Q219" s="257">
        <v>0</v>
      </c>
      <c r="R219" s="257">
        <v>0</v>
      </c>
      <c r="S219" s="257">
        <v>0</v>
      </c>
      <c r="T219" s="257">
        <v>0</v>
      </c>
      <c r="U219" s="257">
        <v>0</v>
      </c>
      <c r="V219" s="257">
        <v>0</v>
      </c>
      <c r="W219" s="257">
        <v>0</v>
      </c>
      <c r="X219" s="257">
        <v>0</v>
      </c>
      <c r="Y219" s="257">
        <v>0</v>
      </c>
      <c r="Z219" s="257">
        <v>0</v>
      </c>
      <c r="AA219" s="257">
        <v>0</v>
      </c>
      <c r="AB219" s="257">
        <v>0</v>
      </c>
      <c r="AC219" s="257">
        <v>0</v>
      </c>
      <c r="AD219" s="257">
        <v>0</v>
      </c>
      <c r="AE219" s="257">
        <v>0</v>
      </c>
      <c r="AF219" s="257">
        <v>0</v>
      </c>
      <c r="AG219" s="257">
        <v>0</v>
      </c>
      <c r="AH219" s="257">
        <v>0</v>
      </c>
      <c r="AI219" s="257">
        <v>0</v>
      </c>
      <c r="AJ219" s="257">
        <v>0</v>
      </c>
      <c r="AK219" s="257">
        <v>0</v>
      </c>
      <c r="AL219" s="258">
        <f t="shared" si="5"/>
        <v>0</v>
      </c>
      <c r="AO219" s="98"/>
    </row>
    <row r="220" spans="1:41" ht="33" customHeight="1">
      <c r="A220" s="181">
        <v>650</v>
      </c>
      <c r="B220" s="182" t="str">
        <f>PROPER(VLOOKUP(A220,[1]bd_lista!$A:$D,2,FALSE))</f>
        <v>Asamblea Legislativa Plurinacional</v>
      </c>
      <c r="C220" s="183" t="s">
        <v>1351</v>
      </c>
      <c r="D220" s="257">
        <v>0</v>
      </c>
      <c r="E220" s="257">
        <v>0</v>
      </c>
      <c r="F220" s="257">
        <v>0</v>
      </c>
      <c r="G220" s="257">
        <v>19182.32</v>
      </c>
      <c r="H220" s="257">
        <v>0</v>
      </c>
      <c r="I220" s="257">
        <v>0</v>
      </c>
      <c r="J220" s="257">
        <v>0</v>
      </c>
      <c r="K220" s="257">
        <v>0</v>
      </c>
      <c r="L220" s="257">
        <v>0</v>
      </c>
      <c r="M220" s="257">
        <v>0</v>
      </c>
      <c r="N220" s="257">
        <v>0</v>
      </c>
      <c r="O220" s="257">
        <v>0</v>
      </c>
      <c r="P220" s="257">
        <v>0</v>
      </c>
      <c r="Q220" s="257">
        <v>0</v>
      </c>
      <c r="R220" s="257">
        <v>0</v>
      </c>
      <c r="S220" s="257">
        <v>0</v>
      </c>
      <c r="T220" s="257">
        <v>0</v>
      </c>
      <c r="U220" s="257">
        <v>0</v>
      </c>
      <c r="V220" s="257">
        <v>0</v>
      </c>
      <c r="W220" s="257">
        <v>0</v>
      </c>
      <c r="X220" s="257">
        <v>0</v>
      </c>
      <c r="Y220" s="257">
        <v>0</v>
      </c>
      <c r="Z220" s="257">
        <v>0</v>
      </c>
      <c r="AA220" s="257">
        <v>0</v>
      </c>
      <c r="AB220" s="257">
        <v>0</v>
      </c>
      <c r="AC220" s="257">
        <v>0</v>
      </c>
      <c r="AD220" s="257">
        <v>0</v>
      </c>
      <c r="AE220" s="257">
        <v>0</v>
      </c>
      <c r="AF220" s="257">
        <v>0</v>
      </c>
      <c r="AG220" s="257">
        <v>0</v>
      </c>
      <c r="AH220" s="257">
        <v>0</v>
      </c>
      <c r="AI220" s="257">
        <v>0</v>
      </c>
      <c r="AJ220" s="257">
        <v>0</v>
      </c>
      <c r="AK220" s="257">
        <v>0</v>
      </c>
      <c r="AL220" s="258">
        <f t="shared" si="5"/>
        <v>19182.32</v>
      </c>
      <c r="AO220" s="98"/>
    </row>
    <row r="221" spans="1:41" ht="33" customHeight="1">
      <c r="A221" s="181">
        <v>660</v>
      </c>
      <c r="B221" s="182" t="str">
        <f>PROPER(VLOOKUP(A221,[1]bd_lista!$A:$D,2,FALSE))</f>
        <v>Órgano Judicial</v>
      </c>
      <c r="C221" s="183" t="s">
        <v>1351</v>
      </c>
      <c r="D221" s="257">
        <v>0</v>
      </c>
      <c r="E221" s="257">
        <v>35625.06</v>
      </c>
      <c r="F221" s="257">
        <v>246447699.84999999</v>
      </c>
      <c r="G221" s="257">
        <v>116311.33</v>
      </c>
      <c r="H221" s="257">
        <v>0</v>
      </c>
      <c r="I221" s="257">
        <v>0</v>
      </c>
      <c r="J221" s="257">
        <v>4000192</v>
      </c>
      <c r="K221" s="257">
        <v>0</v>
      </c>
      <c r="L221" s="257">
        <v>0</v>
      </c>
      <c r="M221" s="257">
        <v>0</v>
      </c>
      <c r="N221" s="257">
        <v>0</v>
      </c>
      <c r="O221" s="257">
        <v>0</v>
      </c>
      <c r="P221" s="257">
        <v>0</v>
      </c>
      <c r="Q221" s="257">
        <v>245777.41</v>
      </c>
      <c r="R221" s="257">
        <v>0</v>
      </c>
      <c r="S221" s="257">
        <v>0</v>
      </c>
      <c r="T221" s="257">
        <v>0</v>
      </c>
      <c r="U221" s="257">
        <v>0</v>
      </c>
      <c r="V221" s="257">
        <v>0</v>
      </c>
      <c r="W221" s="257">
        <v>0</v>
      </c>
      <c r="X221" s="257">
        <v>0</v>
      </c>
      <c r="Y221" s="257">
        <v>0</v>
      </c>
      <c r="Z221" s="257">
        <v>0</v>
      </c>
      <c r="AA221" s="257">
        <v>0</v>
      </c>
      <c r="AB221" s="257">
        <v>0</v>
      </c>
      <c r="AC221" s="257">
        <v>0</v>
      </c>
      <c r="AD221" s="257">
        <v>0</v>
      </c>
      <c r="AE221" s="257">
        <v>0</v>
      </c>
      <c r="AF221" s="257">
        <v>0</v>
      </c>
      <c r="AG221" s="257">
        <v>0</v>
      </c>
      <c r="AH221" s="257">
        <v>0</v>
      </c>
      <c r="AI221" s="257">
        <v>0</v>
      </c>
      <c r="AJ221" s="257">
        <v>0</v>
      </c>
      <c r="AK221" s="257">
        <v>0</v>
      </c>
      <c r="AL221" s="258">
        <f t="shared" si="5"/>
        <v>250845605.65000001</v>
      </c>
      <c r="AO221" s="98"/>
    </row>
    <row r="222" spans="1:41" ht="33" customHeight="1">
      <c r="A222" s="181">
        <v>661</v>
      </c>
      <c r="B222" s="182" t="str">
        <f>PROPER(VLOOKUP(A222,[1]bd_lista!$A:$D,2,FALSE))</f>
        <v>Tribunal Constitucional Plurinacional</v>
      </c>
      <c r="C222" s="183" t="s">
        <v>1351</v>
      </c>
      <c r="D222" s="257">
        <v>0</v>
      </c>
      <c r="E222" s="257">
        <v>0</v>
      </c>
      <c r="F222" s="257">
        <v>0</v>
      </c>
      <c r="G222" s="257">
        <v>55668.43</v>
      </c>
      <c r="H222" s="257">
        <v>0</v>
      </c>
      <c r="I222" s="257">
        <v>0</v>
      </c>
      <c r="J222" s="257">
        <v>0</v>
      </c>
      <c r="K222" s="257">
        <v>0</v>
      </c>
      <c r="L222" s="257">
        <v>0</v>
      </c>
      <c r="M222" s="257">
        <v>0</v>
      </c>
      <c r="N222" s="257">
        <v>0</v>
      </c>
      <c r="O222" s="257">
        <v>0</v>
      </c>
      <c r="P222" s="257">
        <v>0</v>
      </c>
      <c r="Q222" s="257">
        <v>0</v>
      </c>
      <c r="R222" s="257">
        <v>0</v>
      </c>
      <c r="S222" s="257">
        <v>0</v>
      </c>
      <c r="T222" s="257">
        <v>0</v>
      </c>
      <c r="U222" s="257">
        <v>0</v>
      </c>
      <c r="V222" s="257">
        <v>0</v>
      </c>
      <c r="W222" s="257">
        <v>0</v>
      </c>
      <c r="X222" s="257">
        <v>0</v>
      </c>
      <c r="Y222" s="257">
        <v>0</v>
      </c>
      <c r="Z222" s="257">
        <v>0</v>
      </c>
      <c r="AA222" s="257">
        <v>0</v>
      </c>
      <c r="AB222" s="257">
        <v>0</v>
      </c>
      <c r="AC222" s="257">
        <v>0</v>
      </c>
      <c r="AD222" s="257">
        <v>0</v>
      </c>
      <c r="AE222" s="257">
        <v>0</v>
      </c>
      <c r="AF222" s="257">
        <v>0</v>
      </c>
      <c r="AG222" s="257">
        <v>0</v>
      </c>
      <c r="AH222" s="257">
        <v>0</v>
      </c>
      <c r="AI222" s="257">
        <v>0</v>
      </c>
      <c r="AJ222" s="257">
        <v>0</v>
      </c>
      <c r="AK222" s="257">
        <v>0</v>
      </c>
      <c r="AL222" s="258">
        <f t="shared" si="5"/>
        <v>55668.43</v>
      </c>
      <c r="AO222" s="98"/>
    </row>
    <row r="223" spans="1:41" ht="33" customHeight="1">
      <c r="A223" s="181">
        <v>670</v>
      </c>
      <c r="B223" s="182" t="str">
        <f>PROPER(VLOOKUP(A223,[1]bd_lista!$A:$D,2,FALSE))</f>
        <v>Órgano Electoral Plurinacional</v>
      </c>
      <c r="C223" s="183" t="s">
        <v>1351</v>
      </c>
      <c r="D223" s="257">
        <v>0</v>
      </c>
      <c r="E223" s="257">
        <v>0</v>
      </c>
      <c r="F223" s="257">
        <v>17541685.469999999</v>
      </c>
      <c r="G223" s="257">
        <v>2807960.9999999995</v>
      </c>
      <c r="H223" s="257">
        <v>0</v>
      </c>
      <c r="I223" s="257">
        <v>0</v>
      </c>
      <c r="J223" s="257">
        <v>4382399.13</v>
      </c>
      <c r="K223" s="257">
        <v>0</v>
      </c>
      <c r="L223" s="257">
        <v>0</v>
      </c>
      <c r="M223" s="257">
        <v>0</v>
      </c>
      <c r="N223" s="257">
        <v>0</v>
      </c>
      <c r="O223" s="257">
        <v>0</v>
      </c>
      <c r="P223" s="257">
        <v>0</v>
      </c>
      <c r="Q223" s="257">
        <v>0</v>
      </c>
      <c r="R223" s="257">
        <v>0</v>
      </c>
      <c r="S223" s="257">
        <v>0</v>
      </c>
      <c r="T223" s="257">
        <v>0</v>
      </c>
      <c r="U223" s="257">
        <v>0</v>
      </c>
      <c r="V223" s="257">
        <v>0</v>
      </c>
      <c r="W223" s="257">
        <v>0</v>
      </c>
      <c r="X223" s="257">
        <v>0</v>
      </c>
      <c r="Y223" s="257">
        <v>0</v>
      </c>
      <c r="Z223" s="257">
        <v>0</v>
      </c>
      <c r="AA223" s="257">
        <v>0</v>
      </c>
      <c r="AB223" s="257">
        <v>0</v>
      </c>
      <c r="AC223" s="257">
        <v>0</v>
      </c>
      <c r="AD223" s="257">
        <v>0</v>
      </c>
      <c r="AE223" s="257">
        <v>0</v>
      </c>
      <c r="AF223" s="257">
        <v>0</v>
      </c>
      <c r="AG223" s="257">
        <v>0</v>
      </c>
      <c r="AH223" s="257">
        <v>0</v>
      </c>
      <c r="AI223" s="257">
        <v>0</v>
      </c>
      <c r="AJ223" s="257">
        <v>0</v>
      </c>
      <c r="AK223" s="257">
        <v>0</v>
      </c>
      <c r="AL223" s="258">
        <f t="shared" si="5"/>
        <v>24732045.599999998</v>
      </c>
      <c r="AO223" s="98"/>
    </row>
    <row r="224" spans="1:41" ht="33" customHeight="1">
      <c r="A224" s="181">
        <v>680</v>
      </c>
      <c r="B224" s="182" t="str">
        <f>PROPER(VLOOKUP(A224,[1]bd_lista!$A:$D,2,FALSE))</f>
        <v>Contraloria General Del Estado</v>
      </c>
      <c r="C224" s="183" t="s">
        <v>1351</v>
      </c>
      <c r="D224" s="257">
        <v>0</v>
      </c>
      <c r="E224" s="257">
        <v>0</v>
      </c>
      <c r="F224" s="257">
        <v>0</v>
      </c>
      <c r="G224" s="257">
        <v>146144.16999999998</v>
      </c>
      <c r="H224" s="257">
        <v>0</v>
      </c>
      <c r="I224" s="257">
        <v>100</v>
      </c>
      <c r="J224" s="257">
        <v>0</v>
      </c>
      <c r="K224" s="257">
        <v>0</v>
      </c>
      <c r="L224" s="257">
        <v>855.21</v>
      </c>
      <c r="M224" s="257">
        <v>0</v>
      </c>
      <c r="N224" s="257">
        <v>0</v>
      </c>
      <c r="O224" s="257">
        <v>221.18</v>
      </c>
      <c r="P224" s="257">
        <v>19.220000000000002</v>
      </c>
      <c r="Q224" s="257">
        <v>0</v>
      </c>
      <c r="R224" s="257">
        <v>0</v>
      </c>
      <c r="S224" s="257">
        <v>0</v>
      </c>
      <c r="T224" s="257">
        <v>0</v>
      </c>
      <c r="U224" s="257">
        <v>0</v>
      </c>
      <c r="V224" s="257">
        <v>0</v>
      </c>
      <c r="W224" s="257">
        <v>0</v>
      </c>
      <c r="X224" s="257">
        <v>0</v>
      </c>
      <c r="Y224" s="257">
        <v>0</v>
      </c>
      <c r="Z224" s="257">
        <v>0</v>
      </c>
      <c r="AA224" s="257">
        <v>0</v>
      </c>
      <c r="AB224" s="257">
        <v>0</v>
      </c>
      <c r="AC224" s="257">
        <v>0</v>
      </c>
      <c r="AD224" s="257">
        <v>0</v>
      </c>
      <c r="AE224" s="257">
        <v>0</v>
      </c>
      <c r="AF224" s="257">
        <v>0</v>
      </c>
      <c r="AG224" s="257">
        <v>0</v>
      </c>
      <c r="AH224" s="257">
        <v>0</v>
      </c>
      <c r="AI224" s="257">
        <v>0</v>
      </c>
      <c r="AJ224" s="257">
        <v>0</v>
      </c>
      <c r="AK224" s="257">
        <v>0</v>
      </c>
      <c r="AL224" s="258">
        <f t="shared" si="5"/>
        <v>147339.77999999997</v>
      </c>
      <c r="AO224" s="98"/>
    </row>
    <row r="225" spans="1:41" ht="33" customHeight="1">
      <c r="A225" s="181">
        <v>681</v>
      </c>
      <c r="B225" s="182" t="str">
        <f>PROPER(VLOOKUP(A225,[1]bd_lista!$A:$D,2,FALSE))</f>
        <v>Ministerio Público</v>
      </c>
      <c r="C225" s="183" t="s">
        <v>1351</v>
      </c>
      <c r="D225" s="257">
        <v>0</v>
      </c>
      <c r="E225" s="257">
        <v>0</v>
      </c>
      <c r="F225" s="257">
        <v>0</v>
      </c>
      <c r="G225" s="257">
        <v>0</v>
      </c>
      <c r="H225" s="257">
        <v>0</v>
      </c>
      <c r="I225" s="257">
        <v>0</v>
      </c>
      <c r="J225" s="257">
        <v>0</v>
      </c>
      <c r="K225" s="257">
        <v>0</v>
      </c>
      <c r="L225" s="257">
        <v>0</v>
      </c>
      <c r="M225" s="257">
        <v>0</v>
      </c>
      <c r="N225" s="257">
        <v>0</v>
      </c>
      <c r="O225" s="257">
        <v>0</v>
      </c>
      <c r="P225" s="257">
        <v>0</v>
      </c>
      <c r="Q225" s="257">
        <v>0</v>
      </c>
      <c r="R225" s="257">
        <v>0</v>
      </c>
      <c r="S225" s="257">
        <v>0</v>
      </c>
      <c r="T225" s="257">
        <v>0</v>
      </c>
      <c r="U225" s="257">
        <v>0</v>
      </c>
      <c r="V225" s="257">
        <v>0</v>
      </c>
      <c r="W225" s="257">
        <v>0</v>
      </c>
      <c r="X225" s="257">
        <v>0</v>
      </c>
      <c r="Y225" s="257">
        <v>0</v>
      </c>
      <c r="Z225" s="257">
        <v>0</v>
      </c>
      <c r="AA225" s="257">
        <v>0</v>
      </c>
      <c r="AB225" s="257">
        <v>0</v>
      </c>
      <c r="AC225" s="257">
        <v>0</v>
      </c>
      <c r="AD225" s="257">
        <v>0</v>
      </c>
      <c r="AE225" s="257">
        <v>0</v>
      </c>
      <c r="AF225" s="257">
        <v>0</v>
      </c>
      <c r="AG225" s="257">
        <v>0</v>
      </c>
      <c r="AH225" s="257">
        <v>0</v>
      </c>
      <c r="AI225" s="257">
        <v>0</v>
      </c>
      <c r="AJ225" s="257">
        <v>0</v>
      </c>
      <c r="AK225" s="257">
        <v>0</v>
      </c>
      <c r="AL225" s="258">
        <f t="shared" si="5"/>
        <v>0</v>
      </c>
      <c r="AO225" s="98"/>
    </row>
    <row r="226" spans="1:41" ht="33" customHeight="1">
      <c r="A226" s="181">
        <v>682</v>
      </c>
      <c r="B226" s="182" t="str">
        <f>PROPER(VLOOKUP(A226,[1]bd_lista!$A:$D,2,FALSE))</f>
        <v>Defensoría Del Pueblo</v>
      </c>
      <c r="C226" s="183" t="s">
        <v>1351</v>
      </c>
      <c r="D226" s="257">
        <v>0</v>
      </c>
      <c r="E226" s="257">
        <v>0</v>
      </c>
      <c r="F226" s="257">
        <v>0</v>
      </c>
      <c r="G226" s="257">
        <v>536.89</v>
      </c>
      <c r="H226" s="257">
        <v>0</v>
      </c>
      <c r="I226" s="257">
        <v>0</v>
      </c>
      <c r="J226" s="257">
        <v>0</v>
      </c>
      <c r="K226" s="257">
        <v>0</v>
      </c>
      <c r="L226" s="257">
        <v>0</v>
      </c>
      <c r="M226" s="257">
        <v>0</v>
      </c>
      <c r="N226" s="257">
        <v>0</v>
      </c>
      <c r="O226" s="257">
        <v>0</v>
      </c>
      <c r="P226" s="257">
        <v>0</v>
      </c>
      <c r="Q226" s="257">
        <v>0</v>
      </c>
      <c r="R226" s="257">
        <v>0</v>
      </c>
      <c r="S226" s="257">
        <v>0</v>
      </c>
      <c r="T226" s="257">
        <v>0</v>
      </c>
      <c r="U226" s="257">
        <v>0</v>
      </c>
      <c r="V226" s="257">
        <v>0</v>
      </c>
      <c r="W226" s="257">
        <v>0</v>
      </c>
      <c r="X226" s="257">
        <v>0</v>
      </c>
      <c r="Y226" s="257">
        <v>0</v>
      </c>
      <c r="Z226" s="257">
        <v>0</v>
      </c>
      <c r="AA226" s="257">
        <v>0</v>
      </c>
      <c r="AB226" s="257">
        <v>0</v>
      </c>
      <c r="AC226" s="257">
        <v>0</v>
      </c>
      <c r="AD226" s="257">
        <v>0</v>
      </c>
      <c r="AE226" s="257">
        <v>0</v>
      </c>
      <c r="AF226" s="257">
        <v>0</v>
      </c>
      <c r="AG226" s="257">
        <v>0</v>
      </c>
      <c r="AH226" s="257">
        <v>0</v>
      </c>
      <c r="AI226" s="257">
        <v>0</v>
      </c>
      <c r="AJ226" s="257">
        <v>0</v>
      </c>
      <c r="AK226" s="257">
        <v>0</v>
      </c>
      <c r="AL226" s="258">
        <f t="shared" si="5"/>
        <v>536.89</v>
      </c>
      <c r="AO226" s="98"/>
    </row>
    <row r="227" spans="1:41" ht="33" customHeight="1">
      <c r="A227" s="181">
        <v>683</v>
      </c>
      <c r="B227" s="182" t="str">
        <f>PROPER(VLOOKUP(A227,[1]bd_lista!$A:$D,2,FALSE))</f>
        <v>Procuraduría General Del Estado</v>
      </c>
      <c r="C227" s="183" t="s">
        <v>1351</v>
      </c>
      <c r="D227" s="257">
        <v>0</v>
      </c>
      <c r="E227" s="257">
        <v>0</v>
      </c>
      <c r="F227" s="257">
        <v>0</v>
      </c>
      <c r="G227" s="257">
        <v>1915</v>
      </c>
      <c r="H227" s="257">
        <v>0</v>
      </c>
      <c r="I227" s="257">
        <v>0</v>
      </c>
      <c r="J227" s="257">
        <v>0</v>
      </c>
      <c r="K227" s="257">
        <v>0</v>
      </c>
      <c r="L227" s="257">
        <v>0</v>
      </c>
      <c r="M227" s="257">
        <v>0</v>
      </c>
      <c r="N227" s="257">
        <v>0</v>
      </c>
      <c r="O227" s="257">
        <v>0</v>
      </c>
      <c r="P227" s="257">
        <v>0</v>
      </c>
      <c r="Q227" s="257">
        <v>0</v>
      </c>
      <c r="R227" s="257">
        <v>0</v>
      </c>
      <c r="S227" s="257">
        <v>0</v>
      </c>
      <c r="T227" s="257">
        <v>0</v>
      </c>
      <c r="U227" s="257">
        <v>0</v>
      </c>
      <c r="V227" s="257">
        <v>0</v>
      </c>
      <c r="W227" s="257">
        <v>0</v>
      </c>
      <c r="X227" s="257">
        <v>0</v>
      </c>
      <c r="Y227" s="257">
        <v>0</v>
      </c>
      <c r="Z227" s="257">
        <v>0</v>
      </c>
      <c r="AA227" s="257">
        <v>0</v>
      </c>
      <c r="AB227" s="257">
        <v>0</v>
      </c>
      <c r="AC227" s="257">
        <v>0</v>
      </c>
      <c r="AD227" s="257">
        <v>0</v>
      </c>
      <c r="AE227" s="257">
        <v>0</v>
      </c>
      <c r="AF227" s="257">
        <v>0</v>
      </c>
      <c r="AG227" s="257">
        <v>0</v>
      </c>
      <c r="AH227" s="257">
        <v>0</v>
      </c>
      <c r="AI227" s="257">
        <v>0</v>
      </c>
      <c r="AJ227" s="257">
        <v>0</v>
      </c>
      <c r="AK227" s="257">
        <v>0</v>
      </c>
      <c r="AL227" s="258">
        <f t="shared" si="5"/>
        <v>1915</v>
      </c>
      <c r="AO227" s="98"/>
    </row>
    <row r="228" spans="1:41" ht="33" customHeight="1">
      <c r="A228" s="181">
        <v>716</v>
      </c>
      <c r="B228" s="182" t="str">
        <f>PROPER(VLOOKUP(A228,[1]bd_lista!$A:$D,2,FALSE))</f>
        <v>Empresa Tarijeña Del Gas</v>
      </c>
      <c r="C228" s="183" t="s">
        <v>1351</v>
      </c>
      <c r="D228" s="257">
        <v>0</v>
      </c>
      <c r="E228" s="257">
        <v>0</v>
      </c>
      <c r="F228" s="257">
        <v>0</v>
      </c>
      <c r="G228" s="257">
        <v>0</v>
      </c>
      <c r="H228" s="257">
        <v>0</v>
      </c>
      <c r="I228" s="257">
        <v>0</v>
      </c>
      <c r="J228" s="257">
        <v>0</v>
      </c>
      <c r="K228" s="257">
        <v>0</v>
      </c>
      <c r="L228" s="257">
        <v>0</v>
      </c>
      <c r="M228" s="257">
        <v>0</v>
      </c>
      <c r="N228" s="257">
        <v>0</v>
      </c>
      <c r="O228" s="257">
        <v>0</v>
      </c>
      <c r="P228" s="257">
        <v>0</v>
      </c>
      <c r="Q228" s="257">
        <v>0</v>
      </c>
      <c r="R228" s="257">
        <v>0</v>
      </c>
      <c r="S228" s="257">
        <v>0</v>
      </c>
      <c r="T228" s="257">
        <v>0</v>
      </c>
      <c r="U228" s="257">
        <v>0</v>
      </c>
      <c r="V228" s="257">
        <v>0</v>
      </c>
      <c r="W228" s="257">
        <v>0</v>
      </c>
      <c r="X228" s="257">
        <v>0</v>
      </c>
      <c r="Y228" s="257">
        <v>0</v>
      </c>
      <c r="Z228" s="257">
        <v>0</v>
      </c>
      <c r="AA228" s="257">
        <v>0</v>
      </c>
      <c r="AB228" s="257">
        <v>0</v>
      </c>
      <c r="AC228" s="257">
        <v>0</v>
      </c>
      <c r="AD228" s="257">
        <v>0</v>
      </c>
      <c r="AE228" s="257">
        <v>0</v>
      </c>
      <c r="AF228" s="257">
        <v>0</v>
      </c>
      <c r="AG228" s="257">
        <v>0</v>
      </c>
      <c r="AH228" s="257">
        <v>0</v>
      </c>
      <c r="AI228" s="257">
        <v>0</v>
      </c>
      <c r="AJ228" s="257">
        <v>0</v>
      </c>
      <c r="AK228" s="257">
        <v>0</v>
      </c>
      <c r="AL228" s="258">
        <f t="shared" si="5"/>
        <v>0</v>
      </c>
      <c r="AO228" s="98"/>
    </row>
    <row r="229" spans="1:41" ht="33" customHeight="1">
      <c r="A229" s="181">
        <v>718</v>
      </c>
      <c r="B229" s="182" t="str">
        <f>PROPER(VLOOKUP(A229,[1]bd_lista!$A:$D,2,FALSE))</f>
        <v>Complejo Agroindustrial Buena Vista</v>
      </c>
      <c r="C229" s="183" t="s">
        <v>1351</v>
      </c>
      <c r="D229" s="257">
        <v>0</v>
      </c>
      <c r="E229" s="257">
        <v>0</v>
      </c>
      <c r="F229" s="257">
        <v>0</v>
      </c>
      <c r="G229" s="257">
        <v>0</v>
      </c>
      <c r="H229" s="257">
        <v>0</v>
      </c>
      <c r="I229" s="257">
        <v>0</v>
      </c>
      <c r="J229" s="257">
        <v>0</v>
      </c>
      <c r="K229" s="257">
        <v>0</v>
      </c>
      <c r="L229" s="257">
        <v>0</v>
      </c>
      <c r="M229" s="257">
        <v>0</v>
      </c>
      <c r="N229" s="257">
        <v>0</v>
      </c>
      <c r="O229" s="257">
        <v>0</v>
      </c>
      <c r="P229" s="257">
        <v>0</v>
      </c>
      <c r="Q229" s="257">
        <v>0</v>
      </c>
      <c r="R229" s="257">
        <v>0</v>
      </c>
      <c r="S229" s="257">
        <v>0</v>
      </c>
      <c r="T229" s="257">
        <v>0</v>
      </c>
      <c r="U229" s="257">
        <v>0</v>
      </c>
      <c r="V229" s="257">
        <v>0</v>
      </c>
      <c r="W229" s="257">
        <v>0</v>
      </c>
      <c r="X229" s="257">
        <v>0</v>
      </c>
      <c r="Y229" s="257">
        <v>0</v>
      </c>
      <c r="Z229" s="257">
        <v>0</v>
      </c>
      <c r="AA229" s="257">
        <v>0</v>
      </c>
      <c r="AB229" s="257">
        <v>0</v>
      </c>
      <c r="AC229" s="257">
        <v>0</v>
      </c>
      <c r="AD229" s="257">
        <v>0</v>
      </c>
      <c r="AE229" s="257">
        <v>0</v>
      </c>
      <c r="AF229" s="257">
        <v>0</v>
      </c>
      <c r="AG229" s="257">
        <v>0</v>
      </c>
      <c r="AH229" s="257">
        <v>0</v>
      </c>
      <c r="AI229" s="257">
        <v>0</v>
      </c>
      <c r="AJ229" s="257">
        <v>0</v>
      </c>
      <c r="AK229" s="257">
        <v>0</v>
      </c>
      <c r="AL229" s="258">
        <f t="shared" si="5"/>
        <v>0</v>
      </c>
      <c r="AO229" s="98"/>
    </row>
    <row r="230" spans="1:41" ht="33" customHeight="1">
      <c r="A230" s="181">
        <v>761</v>
      </c>
      <c r="B230" s="182" t="str">
        <f>PROPER(VLOOKUP(A230,[1]bd_lista!$A:$D,2,FALSE))</f>
        <v>Servicio Autónomo Municipal De Agua Potable Y Alcantarillado</v>
      </c>
      <c r="C230" s="183" t="s">
        <v>1351</v>
      </c>
      <c r="D230" s="257">
        <v>0</v>
      </c>
      <c r="E230" s="257">
        <v>0</v>
      </c>
      <c r="F230" s="257">
        <v>0</v>
      </c>
      <c r="G230" s="257">
        <v>0</v>
      </c>
      <c r="H230" s="257">
        <v>0</v>
      </c>
      <c r="I230" s="257">
        <v>0</v>
      </c>
      <c r="J230" s="257">
        <v>0</v>
      </c>
      <c r="K230" s="257">
        <v>0</v>
      </c>
      <c r="L230" s="257">
        <v>0</v>
      </c>
      <c r="M230" s="257">
        <v>0</v>
      </c>
      <c r="N230" s="257">
        <v>0</v>
      </c>
      <c r="O230" s="257">
        <v>0</v>
      </c>
      <c r="P230" s="257">
        <v>0</v>
      </c>
      <c r="Q230" s="257">
        <v>0</v>
      </c>
      <c r="R230" s="257">
        <v>0</v>
      </c>
      <c r="S230" s="257">
        <v>0</v>
      </c>
      <c r="T230" s="257">
        <v>0</v>
      </c>
      <c r="U230" s="257">
        <v>0</v>
      </c>
      <c r="V230" s="257">
        <v>0</v>
      </c>
      <c r="W230" s="257">
        <v>0</v>
      </c>
      <c r="X230" s="257">
        <v>0</v>
      </c>
      <c r="Y230" s="257">
        <v>0</v>
      </c>
      <c r="Z230" s="257">
        <v>0</v>
      </c>
      <c r="AA230" s="257">
        <v>0</v>
      </c>
      <c r="AB230" s="257">
        <v>0</v>
      </c>
      <c r="AC230" s="257">
        <v>0</v>
      </c>
      <c r="AD230" s="257">
        <v>0</v>
      </c>
      <c r="AE230" s="257">
        <v>0</v>
      </c>
      <c r="AF230" s="257">
        <v>0</v>
      </c>
      <c r="AG230" s="257">
        <v>0</v>
      </c>
      <c r="AH230" s="257">
        <v>0</v>
      </c>
      <c r="AI230" s="257">
        <v>0</v>
      </c>
      <c r="AJ230" s="257">
        <v>0</v>
      </c>
      <c r="AK230" s="257">
        <v>0</v>
      </c>
      <c r="AL230" s="258">
        <f t="shared" si="5"/>
        <v>0</v>
      </c>
      <c r="AO230" s="98"/>
    </row>
    <row r="231" spans="1:41" ht="33" customHeight="1">
      <c r="A231" s="181">
        <v>781</v>
      </c>
      <c r="B231" s="182" t="str">
        <f>PROPER(VLOOKUP(A231,[1]bd_lista!$A:$D,2,FALSE))</f>
        <v>Servicio Municipal De Agua Potable Y Alcantarillado</v>
      </c>
      <c r="C231" s="183" t="s">
        <v>1351</v>
      </c>
      <c r="D231" s="257">
        <v>0</v>
      </c>
      <c r="E231" s="257">
        <v>0</v>
      </c>
      <c r="F231" s="257">
        <v>0</v>
      </c>
      <c r="G231" s="257">
        <v>0</v>
      </c>
      <c r="H231" s="257">
        <v>0</v>
      </c>
      <c r="I231" s="257">
        <v>0</v>
      </c>
      <c r="J231" s="257">
        <v>0</v>
      </c>
      <c r="K231" s="257">
        <v>0</v>
      </c>
      <c r="L231" s="257">
        <v>0</v>
      </c>
      <c r="M231" s="257">
        <v>0</v>
      </c>
      <c r="N231" s="257">
        <v>0</v>
      </c>
      <c r="O231" s="257">
        <v>0</v>
      </c>
      <c r="P231" s="257">
        <v>0</v>
      </c>
      <c r="Q231" s="257">
        <v>0</v>
      </c>
      <c r="R231" s="257">
        <v>0</v>
      </c>
      <c r="S231" s="257">
        <v>0</v>
      </c>
      <c r="T231" s="257">
        <v>0</v>
      </c>
      <c r="U231" s="257">
        <v>0</v>
      </c>
      <c r="V231" s="257">
        <v>0</v>
      </c>
      <c r="W231" s="257">
        <v>0</v>
      </c>
      <c r="X231" s="257">
        <v>0</v>
      </c>
      <c r="Y231" s="257">
        <v>0</v>
      </c>
      <c r="Z231" s="257">
        <v>0</v>
      </c>
      <c r="AA231" s="257">
        <v>0</v>
      </c>
      <c r="AB231" s="257">
        <v>0</v>
      </c>
      <c r="AC231" s="257">
        <v>0</v>
      </c>
      <c r="AD231" s="257">
        <v>0</v>
      </c>
      <c r="AE231" s="257">
        <v>0</v>
      </c>
      <c r="AF231" s="257">
        <v>0</v>
      </c>
      <c r="AG231" s="257">
        <v>0</v>
      </c>
      <c r="AH231" s="257">
        <v>0</v>
      </c>
      <c r="AI231" s="257">
        <v>0</v>
      </c>
      <c r="AJ231" s="257">
        <v>0</v>
      </c>
      <c r="AK231" s="257">
        <v>0</v>
      </c>
      <c r="AL231" s="258">
        <f t="shared" si="5"/>
        <v>0</v>
      </c>
      <c r="AO231" s="98"/>
    </row>
    <row r="232" spans="1:41" ht="33" customHeight="1">
      <c r="A232" s="181">
        <v>802</v>
      </c>
      <c r="B232" s="182" t="str">
        <f>PROPER(VLOOKUP(A232,[1]bd_lista!$A:$D,2,FALSE))</f>
        <v>Empresa Local De Agua Potable Y Alcantarillado Sucre</v>
      </c>
      <c r="C232" s="183" t="s">
        <v>1351</v>
      </c>
      <c r="D232" s="257">
        <v>0</v>
      </c>
      <c r="E232" s="257">
        <v>0</v>
      </c>
      <c r="F232" s="257">
        <v>0</v>
      </c>
      <c r="G232" s="257">
        <v>0</v>
      </c>
      <c r="H232" s="257">
        <v>0</v>
      </c>
      <c r="I232" s="257">
        <v>0</v>
      </c>
      <c r="J232" s="257">
        <v>0</v>
      </c>
      <c r="K232" s="257">
        <v>0</v>
      </c>
      <c r="L232" s="257">
        <v>0</v>
      </c>
      <c r="M232" s="257">
        <v>0</v>
      </c>
      <c r="N232" s="257">
        <v>0</v>
      </c>
      <c r="O232" s="257">
        <v>0</v>
      </c>
      <c r="P232" s="257">
        <v>0</v>
      </c>
      <c r="Q232" s="257">
        <v>0</v>
      </c>
      <c r="R232" s="257">
        <v>0</v>
      </c>
      <c r="S232" s="257">
        <v>0</v>
      </c>
      <c r="T232" s="257">
        <v>0</v>
      </c>
      <c r="U232" s="257">
        <v>0</v>
      </c>
      <c r="V232" s="257">
        <v>0</v>
      </c>
      <c r="W232" s="257">
        <v>0</v>
      </c>
      <c r="X232" s="257">
        <v>0</v>
      </c>
      <c r="Y232" s="257">
        <v>0</v>
      </c>
      <c r="Z232" s="257">
        <v>0</v>
      </c>
      <c r="AA232" s="257">
        <v>0</v>
      </c>
      <c r="AB232" s="257">
        <v>0</v>
      </c>
      <c r="AC232" s="257">
        <v>0</v>
      </c>
      <c r="AD232" s="257">
        <v>0</v>
      </c>
      <c r="AE232" s="257">
        <v>0</v>
      </c>
      <c r="AF232" s="257">
        <v>0</v>
      </c>
      <c r="AG232" s="257">
        <v>0</v>
      </c>
      <c r="AH232" s="257">
        <v>0</v>
      </c>
      <c r="AI232" s="257">
        <v>0</v>
      </c>
      <c r="AJ232" s="257">
        <v>0</v>
      </c>
      <c r="AK232" s="257">
        <v>0</v>
      </c>
      <c r="AL232" s="258">
        <f t="shared" si="5"/>
        <v>0</v>
      </c>
      <c r="AO232" s="98"/>
    </row>
    <row r="233" spans="1:41" ht="33" customHeight="1">
      <c r="A233" s="181">
        <v>821</v>
      </c>
      <c r="B233" s="182" t="str">
        <f>PROPER(VLOOKUP(A233,[1]bd_lista!$A:$D,2,FALSE))</f>
        <v>Administración Autónoma Para Obras Sanitarias - Potosí</v>
      </c>
      <c r="C233" s="183" t="s">
        <v>1351</v>
      </c>
      <c r="D233" s="257">
        <v>0</v>
      </c>
      <c r="E233" s="257">
        <v>0</v>
      </c>
      <c r="F233" s="257">
        <v>0</v>
      </c>
      <c r="G233" s="257">
        <v>0</v>
      </c>
      <c r="H233" s="257">
        <v>0</v>
      </c>
      <c r="I233" s="257">
        <v>0</v>
      </c>
      <c r="J233" s="257">
        <v>0</v>
      </c>
      <c r="K233" s="257">
        <v>0</v>
      </c>
      <c r="L233" s="257">
        <v>0</v>
      </c>
      <c r="M233" s="257">
        <v>0</v>
      </c>
      <c r="N233" s="257">
        <v>0</v>
      </c>
      <c r="O233" s="257">
        <v>0</v>
      </c>
      <c r="P233" s="257">
        <v>0</v>
      </c>
      <c r="Q233" s="257">
        <v>0</v>
      </c>
      <c r="R233" s="257">
        <v>0</v>
      </c>
      <c r="S233" s="257">
        <v>0</v>
      </c>
      <c r="T233" s="257">
        <v>0</v>
      </c>
      <c r="U233" s="257">
        <v>0</v>
      </c>
      <c r="V233" s="257">
        <v>0</v>
      </c>
      <c r="W233" s="257">
        <v>0</v>
      </c>
      <c r="X233" s="257">
        <v>0</v>
      </c>
      <c r="Y233" s="257">
        <v>0</v>
      </c>
      <c r="Z233" s="257">
        <v>0</v>
      </c>
      <c r="AA233" s="257">
        <v>0</v>
      </c>
      <c r="AB233" s="257">
        <v>0</v>
      </c>
      <c r="AC233" s="257">
        <v>0</v>
      </c>
      <c r="AD233" s="257">
        <v>0</v>
      </c>
      <c r="AE233" s="257">
        <v>0</v>
      </c>
      <c r="AF233" s="257">
        <v>0</v>
      </c>
      <c r="AG233" s="257">
        <v>0</v>
      </c>
      <c r="AH233" s="257">
        <v>0</v>
      </c>
      <c r="AI233" s="257">
        <v>0</v>
      </c>
      <c r="AJ233" s="257">
        <v>0</v>
      </c>
      <c r="AK233" s="257">
        <v>0</v>
      </c>
      <c r="AL233" s="258">
        <f t="shared" si="5"/>
        <v>0</v>
      </c>
      <c r="AO233" s="98"/>
    </row>
    <row r="234" spans="1:41" ht="33" customHeight="1">
      <c r="A234" s="181">
        <v>831</v>
      </c>
      <c r="B234" s="182" t="str">
        <f>PROPER(VLOOKUP(A234,[1]bd_lista!$A:$D,2,FALSE))</f>
        <v>Servicio Local De Acueductos Y Alcantarillado - Oruro</v>
      </c>
      <c r="C234" s="183" t="s">
        <v>1351</v>
      </c>
      <c r="D234" s="257">
        <v>0</v>
      </c>
      <c r="E234" s="257">
        <v>0</v>
      </c>
      <c r="F234" s="257">
        <v>0</v>
      </c>
      <c r="G234" s="257">
        <v>0</v>
      </c>
      <c r="H234" s="257">
        <v>0</v>
      </c>
      <c r="I234" s="257">
        <v>0</v>
      </c>
      <c r="J234" s="257">
        <v>0</v>
      </c>
      <c r="K234" s="257">
        <v>0</v>
      </c>
      <c r="L234" s="257">
        <v>0</v>
      </c>
      <c r="M234" s="257">
        <v>0</v>
      </c>
      <c r="N234" s="257">
        <v>0</v>
      </c>
      <c r="O234" s="257">
        <v>0</v>
      </c>
      <c r="P234" s="257">
        <v>0</v>
      </c>
      <c r="Q234" s="257">
        <v>0</v>
      </c>
      <c r="R234" s="257">
        <v>0</v>
      </c>
      <c r="S234" s="257">
        <v>0</v>
      </c>
      <c r="T234" s="257">
        <v>0</v>
      </c>
      <c r="U234" s="257">
        <v>0</v>
      </c>
      <c r="V234" s="257">
        <v>0</v>
      </c>
      <c r="W234" s="257">
        <v>0</v>
      </c>
      <c r="X234" s="257">
        <v>0</v>
      </c>
      <c r="Y234" s="257">
        <v>0</v>
      </c>
      <c r="Z234" s="257">
        <v>0</v>
      </c>
      <c r="AA234" s="257">
        <v>0</v>
      </c>
      <c r="AB234" s="257">
        <v>0</v>
      </c>
      <c r="AC234" s="257">
        <v>0</v>
      </c>
      <c r="AD234" s="257">
        <v>0</v>
      </c>
      <c r="AE234" s="257">
        <v>0</v>
      </c>
      <c r="AF234" s="257">
        <v>0</v>
      </c>
      <c r="AG234" s="257">
        <v>0</v>
      </c>
      <c r="AH234" s="257">
        <v>0</v>
      </c>
      <c r="AI234" s="257">
        <v>0</v>
      </c>
      <c r="AJ234" s="257">
        <v>0</v>
      </c>
      <c r="AK234" s="257">
        <v>0</v>
      </c>
      <c r="AL234" s="258">
        <f t="shared" si="5"/>
        <v>0</v>
      </c>
      <c r="AO234" s="98"/>
    </row>
    <row r="235" spans="1:41" ht="33" customHeight="1">
      <c r="A235" s="181">
        <v>862</v>
      </c>
      <c r="B235" s="182" t="str">
        <f>PROPER(VLOOKUP(A235,[1]bd_lista!$A:$D,2,FALSE))</f>
        <v>Fondo Nacional De Desarrollo Regional</v>
      </c>
      <c r="C235" s="183" t="s">
        <v>1351</v>
      </c>
      <c r="D235" s="257">
        <v>0</v>
      </c>
      <c r="E235" s="257">
        <v>0</v>
      </c>
      <c r="F235" s="257">
        <v>0</v>
      </c>
      <c r="G235" s="257">
        <v>0</v>
      </c>
      <c r="H235" s="257">
        <v>0</v>
      </c>
      <c r="I235" s="257">
        <v>0</v>
      </c>
      <c r="J235" s="257">
        <v>0</v>
      </c>
      <c r="K235" s="257">
        <v>0</v>
      </c>
      <c r="L235" s="257">
        <v>0</v>
      </c>
      <c r="M235" s="257">
        <v>0</v>
      </c>
      <c r="N235" s="257">
        <v>0</v>
      </c>
      <c r="O235" s="257">
        <v>0</v>
      </c>
      <c r="P235" s="257">
        <v>0</v>
      </c>
      <c r="Q235" s="257">
        <v>0</v>
      </c>
      <c r="R235" s="257">
        <v>0</v>
      </c>
      <c r="S235" s="257">
        <v>0</v>
      </c>
      <c r="T235" s="257">
        <v>0</v>
      </c>
      <c r="U235" s="257">
        <v>0</v>
      </c>
      <c r="V235" s="257">
        <v>0</v>
      </c>
      <c r="W235" s="257">
        <v>0</v>
      </c>
      <c r="X235" s="257">
        <v>0</v>
      </c>
      <c r="Y235" s="257">
        <v>0</v>
      </c>
      <c r="Z235" s="257">
        <v>0</v>
      </c>
      <c r="AA235" s="257">
        <v>0</v>
      </c>
      <c r="AB235" s="257">
        <v>0</v>
      </c>
      <c r="AC235" s="257">
        <v>0</v>
      </c>
      <c r="AD235" s="257">
        <v>0</v>
      </c>
      <c r="AE235" s="257">
        <v>0</v>
      </c>
      <c r="AF235" s="257">
        <v>0</v>
      </c>
      <c r="AG235" s="257">
        <v>0</v>
      </c>
      <c r="AH235" s="257">
        <v>0</v>
      </c>
      <c r="AI235" s="257">
        <v>0</v>
      </c>
      <c r="AJ235" s="257">
        <v>0</v>
      </c>
      <c r="AK235" s="257">
        <v>0</v>
      </c>
      <c r="AL235" s="258">
        <f t="shared" si="5"/>
        <v>0</v>
      </c>
      <c r="AO235" s="98"/>
    </row>
    <row r="236" spans="1:41" ht="33" customHeight="1">
      <c r="A236" s="181">
        <v>865</v>
      </c>
      <c r="B236" s="182" t="str">
        <f>PROPER(VLOOKUP(A236,[1]bd_lista!$A:$D,2,FALSE))</f>
        <v>Fondo De Desarrollo Del Sist.Fin. Y Apoyo Al Sec.Productivo</v>
      </c>
      <c r="C236" s="183" t="s">
        <v>1351</v>
      </c>
      <c r="D236" s="257">
        <v>0</v>
      </c>
      <c r="E236" s="257">
        <v>0</v>
      </c>
      <c r="F236" s="257">
        <v>0</v>
      </c>
      <c r="G236" s="257">
        <v>0</v>
      </c>
      <c r="H236" s="257">
        <v>0</v>
      </c>
      <c r="I236" s="257">
        <v>0</v>
      </c>
      <c r="J236" s="257">
        <v>0</v>
      </c>
      <c r="K236" s="257">
        <v>0</v>
      </c>
      <c r="L236" s="257">
        <v>0</v>
      </c>
      <c r="M236" s="257">
        <v>0</v>
      </c>
      <c r="N236" s="257">
        <v>0</v>
      </c>
      <c r="O236" s="257">
        <v>0</v>
      </c>
      <c r="P236" s="257">
        <v>0</v>
      </c>
      <c r="Q236" s="257">
        <v>0</v>
      </c>
      <c r="R236" s="257">
        <v>0</v>
      </c>
      <c r="S236" s="257">
        <v>0</v>
      </c>
      <c r="T236" s="257">
        <v>0</v>
      </c>
      <c r="U236" s="257">
        <v>0</v>
      </c>
      <c r="V236" s="257">
        <v>0</v>
      </c>
      <c r="W236" s="257">
        <v>0</v>
      </c>
      <c r="X236" s="257">
        <v>0</v>
      </c>
      <c r="Y236" s="257">
        <v>0</v>
      </c>
      <c r="Z236" s="257">
        <v>0</v>
      </c>
      <c r="AA236" s="257">
        <v>0</v>
      </c>
      <c r="AB236" s="257">
        <v>0</v>
      </c>
      <c r="AC236" s="257">
        <v>0</v>
      </c>
      <c r="AD236" s="257">
        <v>0</v>
      </c>
      <c r="AE236" s="257">
        <v>0</v>
      </c>
      <c r="AF236" s="257">
        <v>0</v>
      </c>
      <c r="AG236" s="257">
        <v>0</v>
      </c>
      <c r="AH236" s="257">
        <v>0</v>
      </c>
      <c r="AI236" s="257">
        <v>0</v>
      </c>
      <c r="AJ236" s="257">
        <v>0</v>
      </c>
      <c r="AK236" s="257">
        <v>0</v>
      </c>
      <c r="AL236" s="258">
        <f t="shared" si="5"/>
        <v>0</v>
      </c>
      <c r="AO236" s="98"/>
    </row>
    <row r="237" spans="1:41" ht="33" customHeight="1">
      <c r="A237" s="181">
        <v>866</v>
      </c>
      <c r="B237" s="182" t="str">
        <f>PROPER(VLOOKUP(A237,[1]bd_lista!$A:$D,2,FALSE))</f>
        <v>Directorio Unico De Fondos</v>
      </c>
      <c r="C237" s="183" t="s">
        <v>1351</v>
      </c>
      <c r="D237" s="257">
        <v>0</v>
      </c>
      <c r="E237" s="257">
        <v>0</v>
      </c>
      <c r="F237" s="257">
        <v>0</v>
      </c>
      <c r="G237" s="257">
        <v>0</v>
      </c>
      <c r="H237" s="257">
        <v>0</v>
      </c>
      <c r="I237" s="257">
        <v>0</v>
      </c>
      <c r="J237" s="257">
        <v>0</v>
      </c>
      <c r="K237" s="257">
        <v>0</v>
      </c>
      <c r="L237" s="257">
        <v>0</v>
      </c>
      <c r="M237" s="257">
        <v>0</v>
      </c>
      <c r="N237" s="257">
        <v>0</v>
      </c>
      <c r="O237" s="257">
        <v>0</v>
      </c>
      <c r="P237" s="257">
        <v>0</v>
      </c>
      <c r="Q237" s="257">
        <v>0</v>
      </c>
      <c r="R237" s="257">
        <v>0</v>
      </c>
      <c r="S237" s="257">
        <v>0</v>
      </c>
      <c r="T237" s="257">
        <v>0</v>
      </c>
      <c r="U237" s="257">
        <v>0</v>
      </c>
      <c r="V237" s="257">
        <v>0</v>
      </c>
      <c r="W237" s="257">
        <v>0</v>
      </c>
      <c r="X237" s="257">
        <v>0</v>
      </c>
      <c r="Y237" s="257">
        <v>0</v>
      </c>
      <c r="Z237" s="257">
        <v>0</v>
      </c>
      <c r="AA237" s="257">
        <v>0</v>
      </c>
      <c r="AB237" s="257">
        <v>0</v>
      </c>
      <c r="AC237" s="257">
        <v>0</v>
      </c>
      <c r="AD237" s="257">
        <v>0</v>
      </c>
      <c r="AE237" s="257">
        <v>0</v>
      </c>
      <c r="AF237" s="257">
        <v>0</v>
      </c>
      <c r="AG237" s="257">
        <v>0</v>
      </c>
      <c r="AH237" s="257">
        <v>0</v>
      </c>
      <c r="AI237" s="257">
        <v>0</v>
      </c>
      <c r="AJ237" s="257">
        <v>0</v>
      </c>
      <c r="AK237" s="257">
        <v>0</v>
      </c>
      <c r="AL237" s="258">
        <f t="shared" si="5"/>
        <v>0</v>
      </c>
      <c r="AO237" s="98"/>
    </row>
    <row r="238" spans="1:41" ht="33" customHeight="1">
      <c r="A238" s="181">
        <v>867</v>
      </c>
      <c r="B238" s="182" t="str">
        <f>PROPER(VLOOKUP(A238,[1]bd_lista!$A:$D,2,FALSE))</f>
        <v>Fondo Rotatorio De Fomento Productivo Regional</v>
      </c>
      <c r="C238" s="183" t="s">
        <v>1351</v>
      </c>
      <c r="D238" s="257">
        <v>0</v>
      </c>
      <c r="E238" s="257">
        <v>0</v>
      </c>
      <c r="F238" s="257">
        <v>5498662.5</v>
      </c>
      <c r="G238" s="257">
        <v>0</v>
      </c>
      <c r="H238" s="257">
        <v>0</v>
      </c>
      <c r="I238" s="257">
        <v>0</v>
      </c>
      <c r="J238" s="257">
        <v>0</v>
      </c>
      <c r="K238" s="257">
        <v>0</v>
      </c>
      <c r="L238" s="257">
        <v>0</v>
      </c>
      <c r="M238" s="257">
        <v>0</v>
      </c>
      <c r="N238" s="257">
        <v>0</v>
      </c>
      <c r="O238" s="257">
        <v>0</v>
      </c>
      <c r="P238" s="257">
        <v>0</v>
      </c>
      <c r="Q238" s="257">
        <v>0</v>
      </c>
      <c r="R238" s="257">
        <v>0</v>
      </c>
      <c r="S238" s="257">
        <v>0</v>
      </c>
      <c r="T238" s="257">
        <v>0</v>
      </c>
      <c r="U238" s="257">
        <v>0</v>
      </c>
      <c r="V238" s="257">
        <v>0</v>
      </c>
      <c r="W238" s="257">
        <v>0</v>
      </c>
      <c r="X238" s="257">
        <v>0</v>
      </c>
      <c r="Y238" s="257">
        <v>0</v>
      </c>
      <c r="Z238" s="257">
        <v>0</v>
      </c>
      <c r="AA238" s="257">
        <v>0</v>
      </c>
      <c r="AB238" s="257">
        <v>0</v>
      </c>
      <c r="AC238" s="257">
        <v>0</v>
      </c>
      <c r="AD238" s="257">
        <v>0</v>
      </c>
      <c r="AE238" s="257">
        <v>0</v>
      </c>
      <c r="AF238" s="257">
        <v>0</v>
      </c>
      <c r="AG238" s="257">
        <v>0</v>
      </c>
      <c r="AH238" s="257">
        <v>0</v>
      </c>
      <c r="AI238" s="257">
        <v>0</v>
      </c>
      <c r="AJ238" s="257">
        <v>0</v>
      </c>
      <c r="AK238" s="257">
        <v>0</v>
      </c>
      <c r="AL238" s="258">
        <f>SUM(D238:AK238)</f>
        <v>5498662.5</v>
      </c>
      <c r="AO238" s="98"/>
    </row>
    <row r="239" spans="1:41" ht="33" customHeight="1">
      <c r="A239" s="181">
        <v>901</v>
      </c>
      <c r="B239" s="182" t="str">
        <f>PROPER(VLOOKUP(A239,[1]bd_lista!$A:$D,2,FALSE))</f>
        <v>Gobierno Autónomo Departamental De Chuquisaca</v>
      </c>
      <c r="C239" s="183" t="s">
        <v>1351</v>
      </c>
      <c r="D239" s="257">
        <v>0</v>
      </c>
      <c r="E239" s="257">
        <v>0</v>
      </c>
      <c r="F239" s="257">
        <v>0</v>
      </c>
      <c r="G239" s="257">
        <v>0</v>
      </c>
      <c r="H239" s="257">
        <v>0</v>
      </c>
      <c r="I239" s="257">
        <v>0</v>
      </c>
      <c r="J239" s="257">
        <v>0</v>
      </c>
      <c r="K239" s="257">
        <v>0</v>
      </c>
      <c r="L239" s="257">
        <v>0</v>
      </c>
      <c r="M239" s="257">
        <v>0</v>
      </c>
      <c r="N239" s="257">
        <v>0</v>
      </c>
      <c r="O239" s="257">
        <v>0</v>
      </c>
      <c r="P239" s="257">
        <v>0</v>
      </c>
      <c r="Q239" s="257">
        <v>0</v>
      </c>
      <c r="R239" s="257">
        <v>0</v>
      </c>
      <c r="S239" s="257">
        <v>0</v>
      </c>
      <c r="T239" s="257">
        <v>0</v>
      </c>
      <c r="U239" s="257">
        <v>0</v>
      </c>
      <c r="V239" s="257">
        <v>0</v>
      </c>
      <c r="W239" s="257">
        <v>0</v>
      </c>
      <c r="X239" s="257">
        <v>0</v>
      </c>
      <c r="Y239" s="257">
        <v>0</v>
      </c>
      <c r="Z239" s="257">
        <v>0</v>
      </c>
      <c r="AA239" s="257">
        <v>0</v>
      </c>
      <c r="AB239" s="257">
        <v>0</v>
      </c>
      <c r="AC239" s="257">
        <v>0</v>
      </c>
      <c r="AD239" s="257">
        <v>0</v>
      </c>
      <c r="AE239" s="257">
        <v>0</v>
      </c>
      <c r="AF239" s="257">
        <v>0</v>
      </c>
      <c r="AG239" s="257">
        <v>0</v>
      </c>
      <c r="AH239" s="257">
        <v>0</v>
      </c>
      <c r="AI239" s="257">
        <v>0</v>
      </c>
      <c r="AJ239" s="257">
        <v>0</v>
      </c>
      <c r="AK239" s="257">
        <v>0</v>
      </c>
      <c r="AL239" s="258">
        <f t="shared" si="5"/>
        <v>0</v>
      </c>
      <c r="AO239" s="98"/>
    </row>
    <row r="240" spans="1:41" ht="33" customHeight="1">
      <c r="A240" s="181">
        <v>902</v>
      </c>
      <c r="B240" s="182" t="str">
        <f>PROPER(VLOOKUP(A240,[1]bd_lista!$A:$D,2,FALSE))</f>
        <v>Gobierno Autónomo Departamental De La Paz</v>
      </c>
      <c r="C240" s="183" t="s">
        <v>1351</v>
      </c>
      <c r="D240" s="257">
        <v>0</v>
      </c>
      <c r="E240" s="257">
        <v>0</v>
      </c>
      <c r="F240" s="257">
        <v>0</v>
      </c>
      <c r="G240" s="257">
        <v>0</v>
      </c>
      <c r="H240" s="257">
        <v>0</v>
      </c>
      <c r="I240" s="257">
        <v>0</v>
      </c>
      <c r="J240" s="257">
        <v>0</v>
      </c>
      <c r="K240" s="257">
        <v>0</v>
      </c>
      <c r="L240" s="257">
        <v>0</v>
      </c>
      <c r="M240" s="257">
        <v>0</v>
      </c>
      <c r="N240" s="257">
        <v>0</v>
      </c>
      <c r="O240" s="257">
        <v>0</v>
      </c>
      <c r="P240" s="257">
        <v>0</v>
      </c>
      <c r="Q240" s="257">
        <v>0</v>
      </c>
      <c r="R240" s="257">
        <v>0</v>
      </c>
      <c r="S240" s="257">
        <v>0</v>
      </c>
      <c r="T240" s="257">
        <v>0</v>
      </c>
      <c r="U240" s="257">
        <v>0</v>
      </c>
      <c r="V240" s="257">
        <v>0</v>
      </c>
      <c r="W240" s="257">
        <v>0</v>
      </c>
      <c r="X240" s="257">
        <v>0</v>
      </c>
      <c r="Y240" s="257">
        <v>0</v>
      </c>
      <c r="Z240" s="257">
        <v>0</v>
      </c>
      <c r="AA240" s="257">
        <v>0</v>
      </c>
      <c r="AB240" s="257">
        <v>0</v>
      </c>
      <c r="AC240" s="257">
        <v>0</v>
      </c>
      <c r="AD240" s="257">
        <v>0</v>
      </c>
      <c r="AE240" s="257">
        <v>0</v>
      </c>
      <c r="AF240" s="257">
        <v>0</v>
      </c>
      <c r="AG240" s="257">
        <v>0</v>
      </c>
      <c r="AH240" s="257">
        <v>0</v>
      </c>
      <c r="AI240" s="257">
        <v>0</v>
      </c>
      <c r="AJ240" s="257">
        <v>0</v>
      </c>
      <c r="AK240" s="257">
        <v>0</v>
      </c>
      <c r="AL240" s="258">
        <f t="shared" si="5"/>
        <v>0</v>
      </c>
      <c r="AO240" s="98"/>
    </row>
    <row r="241" spans="1:41" ht="33" customHeight="1">
      <c r="A241" s="181">
        <v>903</v>
      </c>
      <c r="B241" s="182" t="str">
        <f>PROPER(VLOOKUP(A241,[1]bd_lista!$A:$D,2,FALSE))</f>
        <v>Gobierno Autónomo Departamental De Cochabamba</v>
      </c>
      <c r="C241" s="183" t="s">
        <v>1351</v>
      </c>
      <c r="D241" s="257">
        <v>0</v>
      </c>
      <c r="E241" s="257">
        <v>0</v>
      </c>
      <c r="F241" s="257">
        <v>0</v>
      </c>
      <c r="G241" s="257">
        <v>0</v>
      </c>
      <c r="H241" s="257">
        <v>0</v>
      </c>
      <c r="I241" s="257">
        <v>0</v>
      </c>
      <c r="J241" s="257">
        <v>0</v>
      </c>
      <c r="K241" s="257">
        <v>0</v>
      </c>
      <c r="L241" s="257">
        <v>0</v>
      </c>
      <c r="M241" s="257">
        <v>0</v>
      </c>
      <c r="N241" s="257">
        <v>0</v>
      </c>
      <c r="O241" s="257">
        <v>0</v>
      </c>
      <c r="P241" s="257">
        <v>0</v>
      </c>
      <c r="Q241" s="257">
        <v>0</v>
      </c>
      <c r="R241" s="257">
        <v>0</v>
      </c>
      <c r="S241" s="257">
        <v>0</v>
      </c>
      <c r="T241" s="257">
        <v>0</v>
      </c>
      <c r="U241" s="257">
        <v>0</v>
      </c>
      <c r="V241" s="257">
        <v>0</v>
      </c>
      <c r="W241" s="257">
        <v>0</v>
      </c>
      <c r="X241" s="257">
        <v>0</v>
      </c>
      <c r="Y241" s="257">
        <v>0</v>
      </c>
      <c r="Z241" s="257">
        <v>0</v>
      </c>
      <c r="AA241" s="257">
        <v>0</v>
      </c>
      <c r="AB241" s="257">
        <v>0</v>
      </c>
      <c r="AC241" s="257">
        <v>0</v>
      </c>
      <c r="AD241" s="257">
        <v>0</v>
      </c>
      <c r="AE241" s="257">
        <v>0</v>
      </c>
      <c r="AF241" s="257">
        <v>0</v>
      </c>
      <c r="AG241" s="257">
        <v>0</v>
      </c>
      <c r="AH241" s="257">
        <v>0</v>
      </c>
      <c r="AI241" s="257">
        <v>0</v>
      </c>
      <c r="AJ241" s="257">
        <v>0</v>
      </c>
      <c r="AK241" s="257">
        <v>0</v>
      </c>
      <c r="AL241" s="258">
        <f t="shared" si="5"/>
        <v>0</v>
      </c>
      <c r="AO241" s="98"/>
    </row>
    <row r="242" spans="1:41" ht="33" customHeight="1">
      <c r="A242" s="181">
        <v>904</v>
      </c>
      <c r="B242" s="182" t="str">
        <f>PROPER(VLOOKUP(A242,[1]bd_lista!$A:$D,2,FALSE))</f>
        <v>Gobierno Autónomo Departamental De Oruro</v>
      </c>
      <c r="C242" s="183" t="s">
        <v>1351</v>
      </c>
      <c r="D242" s="257">
        <v>0</v>
      </c>
      <c r="E242" s="257">
        <v>0</v>
      </c>
      <c r="F242" s="257">
        <v>0</v>
      </c>
      <c r="G242" s="257">
        <v>0</v>
      </c>
      <c r="H242" s="257">
        <v>0</v>
      </c>
      <c r="I242" s="257">
        <v>0</v>
      </c>
      <c r="J242" s="257">
        <v>0</v>
      </c>
      <c r="K242" s="257">
        <v>0</v>
      </c>
      <c r="L242" s="257">
        <v>0</v>
      </c>
      <c r="M242" s="257">
        <v>0</v>
      </c>
      <c r="N242" s="257">
        <v>0</v>
      </c>
      <c r="O242" s="257">
        <v>0</v>
      </c>
      <c r="P242" s="257">
        <v>0</v>
      </c>
      <c r="Q242" s="257">
        <v>0</v>
      </c>
      <c r="R242" s="257">
        <v>0</v>
      </c>
      <c r="S242" s="257">
        <v>0</v>
      </c>
      <c r="T242" s="257">
        <v>0</v>
      </c>
      <c r="U242" s="257">
        <v>0</v>
      </c>
      <c r="V242" s="257">
        <v>0</v>
      </c>
      <c r="W242" s="257">
        <v>0</v>
      </c>
      <c r="X242" s="257">
        <v>0</v>
      </c>
      <c r="Y242" s="257">
        <v>0</v>
      </c>
      <c r="Z242" s="257">
        <v>0</v>
      </c>
      <c r="AA242" s="257">
        <v>0</v>
      </c>
      <c r="AB242" s="257">
        <v>0</v>
      </c>
      <c r="AC242" s="257">
        <v>0</v>
      </c>
      <c r="AD242" s="257">
        <v>0</v>
      </c>
      <c r="AE242" s="257">
        <v>0</v>
      </c>
      <c r="AF242" s="257">
        <v>0</v>
      </c>
      <c r="AG242" s="257">
        <v>0</v>
      </c>
      <c r="AH242" s="257">
        <v>0</v>
      </c>
      <c r="AI242" s="257">
        <v>0</v>
      </c>
      <c r="AJ242" s="257">
        <v>0</v>
      </c>
      <c r="AK242" s="257">
        <v>0</v>
      </c>
      <c r="AL242" s="258">
        <f t="shared" si="5"/>
        <v>0</v>
      </c>
      <c r="AO242" s="98"/>
    </row>
    <row r="243" spans="1:41" ht="33" customHeight="1">
      <c r="A243" s="181">
        <v>905</v>
      </c>
      <c r="B243" s="182" t="str">
        <f>PROPER(VLOOKUP(A243,[1]bd_lista!$A:$D,2,FALSE))</f>
        <v>Gobierno Autónomo Departamental De Potosí</v>
      </c>
      <c r="C243" s="183" t="s">
        <v>1351</v>
      </c>
      <c r="D243" s="257">
        <v>0</v>
      </c>
      <c r="E243" s="257">
        <v>0</v>
      </c>
      <c r="F243" s="257">
        <v>0</v>
      </c>
      <c r="G243" s="257">
        <v>0</v>
      </c>
      <c r="H243" s="257">
        <v>0</v>
      </c>
      <c r="I243" s="257">
        <v>0</v>
      </c>
      <c r="J243" s="257">
        <v>0</v>
      </c>
      <c r="K243" s="257">
        <v>0</v>
      </c>
      <c r="L243" s="257">
        <v>0</v>
      </c>
      <c r="M243" s="257">
        <v>0</v>
      </c>
      <c r="N243" s="257">
        <v>0</v>
      </c>
      <c r="O243" s="257">
        <v>0</v>
      </c>
      <c r="P243" s="257">
        <v>0</v>
      </c>
      <c r="Q243" s="257">
        <v>0</v>
      </c>
      <c r="R243" s="257">
        <v>0</v>
      </c>
      <c r="S243" s="257">
        <v>0</v>
      </c>
      <c r="T243" s="257">
        <v>0</v>
      </c>
      <c r="U243" s="257">
        <v>0</v>
      </c>
      <c r="V243" s="257">
        <v>0</v>
      </c>
      <c r="W243" s="257">
        <v>0</v>
      </c>
      <c r="X243" s="257">
        <v>0</v>
      </c>
      <c r="Y243" s="257">
        <v>0</v>
      </c>
      <c r="Z243" s="257">
        <v>0</v>
      </c>
      <c r="AA243" s="257">
        <v>0</v>
      </c>
      <c r="AB243" s="257">
        <v>0</v>
      </c>
      <c r="AC243" s="257">
        <v>0</v>
      </c>
      <c r="AD243" s="257">
        <v>0</v>
      </c>
      <c r="AE243" s="257">
        <v>0</v>
      </c>
      <c r="AF243" s="257">
        <v>0</v>
      </c>
      <c r="AG243" s="257">
        <v>0</v>
      </c>
      <c r="AH243" s="257">
        <v>0</v>
      </c>
      <c r="AI243" s="257">
        <v>0</v>
      </c>
      <c r="AJ243" s="257">
        <v>0</v>
      </c>
      <c r="AK243" s="257">
        <v>0</v>
      </c>
      <c r="AL243" s="258">
        <f t="shared" si="5"/>
        <v>0</v>
      </c>
      <c r="AO243" s="98"/>
    </row>
    <row r="244" spans="1:41" ht="33" customHeight="1">
      <c r="A244" s="181">
        <v>906</v>
      </c>
      <c r="B244" s="182" t="str">
        <f>PROPER(VLOOKUP(A244,[1]bd_lista!$A:$D,2,FALSE))</f>
        <v>Gobierno Autónomo Departamental De Tarija</v>
      </c>
      <c r="C244" s="183" t="s">
        <v>1351</v>
      </c>
      <c r="D244" s="257">
        <v>0</v>
      </c>
      <c r="E244" s="257">
        <v>0</v>
      </c>
      <c r="F244" s="257">
        <v>0</v>
      </c>
      <c r="G244" s="257">
        <v>0</v>
      </c>
      <c r="H244" s="257">
        <v>0</v>
      </c>
      <c r="I244" s="257">
        <v>0</v>
      </c>
      <c r="J244" s="257">
        <v>0</v>
      </c>
      <c r="K244" s="257">
        <v>0</v>
      </c>
      <c r="L244" s="257">
        <v>0</v>
      </c>
      <c r="M244" s="257">
        <v>0</v>
      </c>
      <c r="N244" s="257">
        <v>0</v>
      </c>
      <c r="O244" s="257">
        <v>0</v>
      </c>
      <c r="P244" s="257">
        <v>0</v>
      </c>
      <c r="Q244" s="257">
        <v>0</v>
      </c>
      <c r="R244" s="257">
        <v>0</v>
      </c>
      <c r="S244" s="257">
        <v>0</v>
      </c>
      <c r="T244" s="257">
        <v>0</v>
      </c>
      <c r="U244" s="257">
        <v>0</v>
      </c>
      <c r="V244" s="257">
        <v>0</v>
      </c>
      <c r="W244" s="257">
        <v>0</v>
      </c>
      <c r="X244" s="257">
        <v>0</v>
      </c>
      <c r="Y244" s="257">
        <v>0</v>
      </c>
      <c r="Z244" s="257">
        <v>0</v>
      </c>
      <c r="AA244" s="257">
        <v>0</v>
      </c>
      <c r="AB244" s="257">
        <v>0</v>
      </c>
      <c r="AC244" s="257">
        <v>0</v>
      </c>
      <c r="AD244" s="257">
        <v>0</v>
      </c>
      <c r="AE244" s="257">
        <v>0</v>
      </c>
      <c r="AF244" s="257">
        <v>0</v>
      </c>
      <c r="AG244" s="257">
        <v>0</v>
      </c>
      <c r="AH244" s="257">
        <v>0</v>
      </c>
      <c r="AI244" s="257">
        <v>0</v>
      </c>
      <c r="AJ244" s="257">
        <v>0</v>
      </c>
      <c r="AK244" s="257">
        <v>0</v>
      </c>
      <c r="AL244" s="258">
        <f t="shared" si="5"/>
        <v>0</v>
      </c>
      <c r="AO244" s="98"/>
    </row>
    <row r="245" spans="1:41" ht="33" customHeight="1">
      <c r="A245" s="181">
        <v>907</v>
      </c>
      <c r="B245" s="182" t="str">
        <f>PROPER(VLOOKUP(A245,[1]bd_lista!$A:$D,2,FALSE))</f>
        <v>Gobierno Autónomo Departamental De Santa Cruz</v>
      </c>
      <c r="C245" s="183" t="s">
        <v>1351</v>
      </c>
      <c r="D245" s="257">
        <v>0</v>
      </c>
      <c r="E245" s="257">
        <v>0</v>
      </c>
      <c r="F245" s="257">
        <v>0</v>
      </c>
      <c r="G245" s="257">
        <v>0</v>
      </c>
      <c r="H245" s="257">
        <v>0</v>
      </c>
      <c r="I245" s="257">
        <v>0</v>
      </c>
      <c r="J245" s="257">
        <v>0</v>
      </c>
      <c r="K245" s="257">
        <v>0</v>
      </c>
      <c r="L245" s="257">
        <v>0</v>
      </c>
      <c r="M245" s="257">
        <v>0</v>
      </c>
      <c r="N245" s="257">
        <v>0</v>
      </c>
      <c r="O245" s="257">
        <v>0</v>
      </c>
      <c r="P245" s="257">
        <v>0</v>
      </c>
      <c r="Q245" s="257">
        <v>0</v>
      </c>
      <c r="R245" s="257">
        <v>0</v>
      </c>
      <c r="S245" s="257">
        <v>0</v>
      </c>
      <c r="T245" s="257">
        <v>0</v>
      </c>
      <c r="U245" s="257">
        <v>0</v>
      </c>
      <c r="V245" s="257">
        <v>0</v>
      </c>
      <c r="W245" s="257">
        <v>0</v>
      </c>
      <c r="X245" s="257">
        <v>0</v>
      </c>
      <c r="Y245" s="257">
        <v>0</v>
      </c>
      <c r="Z245" s="257">
        <v>0</v>
      </c>
      <c r="AA245" s="257">
        <v>0</v>
      </c>
      <c r="AB245" s="257">
        <v>0</v>
      </c>
      <c r="AC245" s="257">
        <v>0</v>
      </c>
      <c r="AD245" s="257">
        <v>0</v>
      </c>
      <c r="AE245" s="257">
        <v>0</v>
      </c>
      <c r="AF245" s="257">
        <v>0</v>
      </c>
      <c r="AG245" s="257">
        <v>0</v>
      </c>
      <c r="AH245" s="257">
        <v>0</v>
      </c>
      <c r="AI245" s="257">
        <v>0</v>
      </c>
      <c r="AJ245" s="257">
        <v>0</v>
      </c>
      <c r="AK245" s="257">
        <v>0</v>
      </c>
      <c r="AL245" s="258">
        <f t="shared" si="5"/>
        <v>0</v>
      </c>
      <c r="AO245" s="98"/>
    </row>
    <row r="246" spans="1:41" ht="33" customHeight="1">
      <c r="A246" s="181">
        <v>908</v>
      </c>
      <c r="B246" s="182" t="str">
        <f>PROPER(VLOOKUP(A246,[1]bd_lista!$A:$D,2,FALSE))</f>
        <v>Gobierno Autónomo Departamental Del Beni</v>
      </c>
      <c r="C246" s="183" t="s">
        <v>1351</v>
      </c>
      <c r="D246" s="257">
        <v>0</v>
      </c>
      <c r="E246" s="257">
        <v>0</v>
      </c>
      <c r="F246" s="257">
        <v>0</v>
      </c>
      <c r="G246" s="257">
        <v>0</v>
      </c>
      <c r="H246" s="257">
        <v>0</v>
      </c>
      <c r="I246" s="257">
        <v>0</v>
      </c>
      <c r="J246" s="257">
        <v>0</v>
      </c>
      <c r="K246" s="257">
        <v>0</v>
      </c>
      <c r="L246" s="257">
        <v>0</v>
      </c>
      <c r="M246" s="257">
        <v>0</v>
      </c>
      <c r="N246" s="257">
        <v>0</v>
      </c>
      <c r="O246" s="257">
        <v>0</v>
      </c>
      <c r="P246" s="257">
        <v>0</v>
      </c>
      <c r="Q246" s="257">
        <v>0</v>
      </c>
      <c r="R246" s="257">
        <v>0</v>
      </c>
      <c r="S246" s="257">
        <v>0</v>
      </c>
      <c r="T246" s="257">
        <v>0</v>
      </c>
      <c r="U246" s="257">
        <v>0</v>
      </c>
      <c r="V246" s="257">
        <v>0</v>
      </c>
      <c r="W246" s="257">
        <v>0</v>
      </c>
      <c r="X246" s="257">
        <v>0</v>
      </c>
      <c r="Y246" s="257">
        <v>0</v>
      </c>
      <c r="Z246" s="257">
        <v>0</v>
      </c>
      <c r="AA246" s="257">
        <v>0</v>
      </c>
      <c r="AB246" s="257">
        <v>0</v>
      </c>
      <c r="AC246" s="257">
        <v>0</v>
      </c>
      <c r="AD246" s="257">
        <v>0</v>
      </c>
      <c r="AE246" s="257">
        <v>0</v>
      </c>
      <c r="AF246" s="257">
        <v>0</v>
      </c>
      <c r="AG246" s="257">
        <v>0</v>
      </c>
      <c r="AH246" s="257">
        <v>0</v>
      </c>
      <c r="AI246" s="257">
        <v>0</v>
      </c>
      <c r="AJ246" s="257">
        <v>0</v>
      </c>
      <c r="AK246" s="257">
        <v>0</v>
      </c>
      <c r="AL246" s="258">
        <f t="shared" si="5"/>
        <v>0</v>
      </c>
      <c r="AO246" s="98"/>
    </row>
    <row r="247" spans="1:41" ht="33" customHeight="1">
      <c r="A247" s="181">
        <v>909</v>
      </c>
      <c r="B247" s="182" t="str">
        <f>PROPER(VLOOKUP(A247,[1]bd_lista!$A:$D,2,FALSE))</f>
        <v>Gobierno Autónomo Departamental De Pando</v>
      </c>
      <c r="C247" s="183" t="s">
        <v>1351</v>
      </c>
      <c r="D247" s="257">
        <v>0</v>
      </c>
      <c r="E247" s="257">
        <v>0</v>
      </c>
      <c r="F247" s="257">
        <v>0</v>
      </c>
      <c r="G247" s="257">
        <v>0</v>
      </c>
      <c r="H247" s="257">
        <v>0</v>
      </c>
      <c r="I247" s="257">
        <v>0</v>
      </c>
      <c r="J247" s="257">
        <v>0</v>
      </c>
      <c r="K247" s="257">
        <v>0</v>
      </c>
      <c r="L247" s="257">
        <v>0</v>
      </c>
      <c r="M247" s="257">
        <v>0</v>
      </c>
      <c r="N247" s="257">
        <v>0</v>
      </c>
      <c r="O247" s="257">
        <v>0</v>
      </c>
      <c r="P247" s="257">
        <v>0</v>
      </c>
      <c r="Q247" s="257">
        <v>0</v>
      </c>
      <c r="R247" s="257">
        <v>0</v>
      </c>
      <c r="S247" s="257">
        <v>0</v>
      </c>
      <c r="T247" s="257">
        <v>0</v>
      </c>
      <c r="U247" s="257">
        <v>0</v>
      </c>
      <c r="V247" s="257">
        <v>0</v>
      </c>
      <c r="W247" s="257">
        <v>0</v>
      </c>
      <c r="X247" s="257">
        <v>0</v>
      </c>
      <c r="Y247" s="257">
        <v>0</v>
      </c>
      <c r="Z247" s="257">
        <v>0</v>
      </c>
      <c r="AA247" s="257">
        <v>0</v>
      </c>
      <c r="AB247" s="257">
        <v>0</v>
      </c>
      <c r="AC247" s="257">
        <v>0</v>
      </c>
      <c r="AD247" s="257">
        <v>0</v>
      </c>
      <c r="AE247" s="257">
        <v>0</v>
      </c>
      <c r="AF247" s="257">
        <v>0</v>
      </c>
      <c r="AG247" s="257">
        <v>0</v>
      </c>
      <c r="AH247" s="257">
        <v>0</v>
      </c>
      <c r="AI247" s="257">
        <v>0</v>
      </c>
      <c r="AJ247" s="257">
        <v>0</v>
      </c>
      <c r="AK247" s="257">
        <v>0</v>
      </c>
      <c r="AL247" s="258">
        <f t="shared" si="5"/>
        <v>0</v>
      </c>
      <c r="AO247" s="98"/>
    </row>
    <row r="248" spans="1:41" ht="33" customHeight="1">
      <c r="A248" s="181">
        <v>950</v>
      </c>
      <c r="B248" s="182" t="str">
        <f>PROPER(VLOOKUP(A248,[1]bd_lista!$A:$D,2,FALSE))</f>
        <v>Banco Vivienda</v>
      </c>
      <c r="C248" s="183" t="s">
        <v>1351</v>
      </c>
      <c r="D248" s="257">
        <v>0</v>
      </c>
      <c r="E248" s="257">
        <v>0</v>
      </c>
      <c r="F248" s="257">
        <v>0</v>
      </c>
      <c r="G248" s="257">
        <v>0</v>
      </c>
      <c r="H248" s="257">
        <v>0</v>
      </c>
      <c r="I248" s="257">
        <v>0</v>
      </c>
      <c r="J248" s="257">
        <v>0</v>
      </c>
      <c r="K248" s="257">
        <v>0</v>
      </c>
      <c r="L248" s="257">
        <v>0</v>
      </c>
      <c r="M248" s="257">
        <v>0</v>
      </c>
      <c r="N248" s="257">
        <v>0</v>
      </c>
      <c r="O248" s="257">
        <v>0</v>
      </c>
      <c r="P248" s="257">
        <v>0</v>
      </c>
      <c r="Q248" s="257">
        <v>0</v>
      </c>
      <c r="R248" s="257">
        <v>0</v>
      </c>
      <c r="S248" s="257">
        <v>0</v>
      </c>
      <c r="T248" s="257">
        <v>0</v>
      </c>
      <c r="U248" s="257">
        <v>0</v>
      </c>
      <c r="V248" s="257">
        <v>0</v>
      </c>
      <c r="W248" s="257">
        <v>0</v>
      </c>
      <c r="X248" s="257">
        <v>0</v>
      </c>
      <c r="Y248" s="257">
        <v>0</v>
      </c>
      <c r="Z248" s="257">
        <v>0</v>
      </c>
      <c r="AA248" s="257">
        <v>0</v>
      </c>
      <c r="AB248" s="257">
        <v>0</v>
      </c>
      <c r="AC248" s="257">
        <v>0</v>
      </c>
      <c r="AD248" s="257">
        <v>0</v>
      </c>
      <c r="AE248" s="257">
        <v>0</v>
      </c>
      <c r="AF248" s="257">
        <v>0</v>
      </c>
      <c r="AG248" s="257">
        <v>0</v>
      </c>
      <c r="AH248" s="257">
        <v>0</v>
      </c>
      <c r="AI248" s="257">
        <v>0</v>
      </c>
      <c r="AJ248" s="257">
        <v>0</v>
      </c>
      <c r="AK248" s="257">
        <v>0</v>
      </c>
      <c r="AL248" s="258">
        <f t="shared" si="5"/>
        <v>0</v>
      </c>
      <c r="AO248" s="98"/>
    </row>
    <row r="249" spans="1:41" ht="33" customHeight="1">
      <c r="A249" s="181">
        <v>951</v>
      </c>
      <c r="B249" s="182" t="str">
        <f>PROPER(VLOOKUP(A249,[1]bd_lista!$A:$D,2,FALSE))</f>
        <v>Banco Central De Bolivia</v>
      </c>
      <c r="C249" s="183" t="s">
        <v>1351</v>
      </c>
      <c r="D249" s="257">
        <v>0</v>
      </c>
      <c r="E249" s="257">
        <v>0</v>
      </c>
      <c r="F249" s="257">
        <v>0</v>
      </c>
      <c r="G249" s="257">
        <v>0</v>
      </c>
      <c r="H249" s="257">
        <v>0</v>
      </c>
      <c r="I249" s="257">
        <v>0</v>
      </c>
      <c r="J249" s="257">
        <v>0</v>
      </c>
      <c r="K249" s="257">
        <v>0</v>
      </c>
      <c r="L249" s="257">
        <v>0</v>
      </c>
      <c r="M249" s="257">
        <v>0</v>
      </c>
      <c r="N249" s="257">
        <v>0</v>
      </c>
      <c r="O249" s="257">
        <v>0</v>
      </c>
      <c r="P249" s="257">
        <v>0</v>
      </c>
      <c r="Q249" s="257">
        <v>0</v>
      </c>
      <c r="R249" s="257">
        <v>0</v>
      </c>
      <c r="S249" s="257">
        <v>0</v>
      </c>
      <c r="T249" s="257">
        <v>0</v>
      </c>
      <c r="U249" s="257">
        <v>0</v>
      </c>
      <c r="V249" s="257">
        <v>0</v>
      </c>
      <c r="W249" s="257">
        <v>0</v>
      </c>
      <c r="X249" s="257">
        <v>0</v>
      </c>
      <c r="Y249" s="257">
        <v>0</v>
      </c>
      <c r="Z249" s="257">
        <v>0</v>
      </c>
      <c r="AA249" s="257">
        <v>0</v>
      </c>
      <c r="AB249" s="257">
        <v>0</v>
      </c>
      <c r="AC249" s="257">
        <v>0</v>
      </c>
      <c r="AD249" s="257">
        <v>0</v>
      </c>
      <c r="AE249" s="257">
        <v>0</v>
      </c>
      <c r="AF249" s="257">
        <v>0</v>
      </c>
      <c r="AG249" s="257">
        <v>0</v>
      </c>
      <c r="AH249" s="257">
        <v>0</v>
      </c>
      <c r="AI249" s="257">
        <v>0</v>
      </c>
      <c r="AJ249" s="257">
        <v>0</v>
      </c>
      <c r="AK249" s="257">
        <v>0</v>
      </c>
      <c r="AL249" s="258">
        <f t="shared" si="5"/>
        <v>0</v>
      </c>
      <c r="AO249" s="98"/>
    </row>
    <row r="250" spans="1:41" ht="33" customHeight="1">
      <c r="A250" s="181">
        <v>999</v>
      </c>
      <c r="B250" s="182" t="str">
        <f>PROPER(VLOOKUP(A250,[1]bd_lista!$A:$D,2,FALSE))</f>
        <v>Sector Privado</v>
      </c>
      <c r="C250" s="183" t="s">
        <v>1351</v>
      </c>
      <c r="D250" s="257">
        <v>0</v>
      </c>
      <c r="E250" s="257">
        <v>0</v>
      </c>
      <c r="F250" s="257">
        <v>0</v>
      </c>
      <c r="G250" s="257">
        <v>0</v>
      </c>
      <c r="H250" s="257">
        <v>0</v>
      </c>
      <c r="I250" s="257">
        <v>0</v>
      </c>
      <c r="J250" s="257">
        <v>0</v>
      </c>
      <c r="K250" s="257">
        <v>0</v>
      </c>
      <c r="L250" s="257">
        <v>0</v>
      </c>
      <c r="M250" s="257">
        <v>0</v>
      </c>
      <c r="N250" s="257">
        <v>0</v>
      </c>
      <c r="O250" s="257">
        <v>0</v>
      </c>
      <c r="P250" s="257">
        <v>0</v>
      </c>
      <c r="Q250" s="257">
        <v>0</v>
      </c>
      <c r="R250" s="257">
        <v>0</v>
      </c>
      <c r="S250" s="257">
        <v>0</v>
      </c>
      <c r="T250" s="257">
        <v>0</v>
      </c>
      <c r="U250" s="257">
        <v>0</v>
      </c>
      <c r="V250" s="257">
        <v>0</v>
      </c>
      <c r="W250" s="257">
        <v>0</v>
      </c>
      <c r="X250" s="257">
        <v>0</v>
      </c>
      <c r="Y250" s="257">
        <v>0</v>
      </c>
      <c r="Z250" s="257">
        <v>0</v>
      </c>
      <c r="AA250" s="257">
        <v>0</v>
      </c>
      <c r="AB250" s="257">
        <v>0</v>
      </c>
      <c r="AC250" s="257">
        <v>0</v>
      </c>
      <c r="AD250" s="257">
        <v>0</v>
      </c>
      <c r="AE250" s="257">
        <v>0</v>
      </c>
      <c r="AF250" s="257">
        <v>0</v>
      </c>
      <c r="AG250" s="257">
        <v>0</v>
      </c>
      <c r="AH250" s="257">
        <v>0</v>
      </c>
      <c r="AI250" s="257">
        <v>0</v>
      </c>
      <c r="AJ250" s="257">
        <v>0</v>
      </c>
      <c r="AK250" s="257">
        <v>0</v>
      </c>
      <c r="AL250" s="258">
        <f t="shared" si="5"/>
        <v>0</v>
      </c>
      <c r="AO250" s="98"/>
    </row>
    <row r="251" spans="1:41" ht="33" customHeight="1">
      <c r="A251" s="181">
        <v>1101</v>
      </c>
      <c r="B251" s="182" t="str">
        <f>PROPER(VLOOKUP(A251,[1]bd_lista!$A:$D,2,FALSE))</f>
        <v>Gobierno Autónomo Municipal De Sucre</v>
      </c>
      <c r="C251" s="183" t="s">
        <v>1351</v>
      </c>
      <c r="D251" s="257">
        <v>0</v>
      </c>
      <c r="E251" s="257">
        <v>0</v>
      </c>
      <c r="F251" s="257">
        <v>0</v>
      </c>
      <c r="G251" s="257">
        <v>0</v>
      </c>
      <c r="H251" s="257">
        <v>0</v>
      </c>
      <c r="I251" s="257">
        <v>0</v>
      </c>
      <c r="J251" s="257">
        <v>0</v>
      </c>
      <c r="K251" s="257">
        <v>0</v>
      </c>
      <c r="L251" s="257">
        <v>0</v>
      </c>
      <c r="M251" s="257">
        <v>0</v>
      </c>
      <c r="N251" s="257">
        <v>0</v>
      </c>
      <c r="O251" s="257">
        <v>0</v>
      </c>
      <c r="P251" s="257">
        <v>0</v>
      </c>
      <c r="Q251" s="257">
        <v>0</v>
      </c>
      <c r="R251" s="257">
        <v>0</v>
      </c>
      <c r="S251" s="257">
        <v>0</v>
      </c>
      <c r="T251" s="257">
        <v>0</v>
      </c>
      <c r="U251" s="257">
        <v>0</v>
      </c>
      <c r="V251" s="257">
        <v>0</v>
      </c>
      <c r="W251" s="257">
        <v>0</v>
      </c>
      <c r="X251" s="257">
        <v>0</v>
      </c>
      <c r="Y251" s="257">
        <v>0</v>
      </c>
      <c r="Z251" s="257">
        <v>0</v>
      </c>
      <c r="AA251" s="257">
        <v>0</v>
      </c>
      <c r="AB251" s="257">
        <v>0</v>
      </c>
      <c r="AC251" s="257">
        <v>0</v>
      </c>
      <c r="AD251" s="257">
        <v>0</v>
      </c>
      <c r="AE251" s="257">
        <v>0</v>
      </c>
      <c r="AF251" s="257">
        <v>0</v>
      </c>
      <c r="AG251" s="257">
        <v>0</v>
      </c>
      <c r="AH251" s="257">
        <v>0</v>
      </c>
      <c r="AI251" s="257">
        <v>0</v>
      </c>
      <c r="AJ251" s="257">
        <v>0</v>
      </c>
      <c r="AK251" s="257">
        <v>0</v>
      </c>
      <c r="AL251" s="258">
        <f t="shared" si="5"/>
        <v>0</v>
      </c>
      <c r="AO251" s="98"/>
    </row>
    <row r="252" spans="1:41" ht="33" customHeight="1">
      <c r="A252" s="181">
        <v>1102</v>
      </c>
      <c r="B252" s="182" t="str">
        <f>PROPER(VLOOKUP(A252,[1]bd_lista!$A:$D,2,FALSE))</f>
        <v>Gobierno Autónomo Municipal De Yotala</v>
      </c>
      <c r="C252" s="183" t="s">
        <v>1351</v>
      </c>
      <c r="D252" s="257">
        <v>0</v>
      </c>
      <c r="E252" s="257">
        <v>0</v>
      </c>
      <c r="F252" s="257">
        <v>0</v>
      </c>
      <c r="G252" s="257">
        <v>0</v>
      </c>
      <c r="H252" s="257">
        <v>0</v>
      </c>
      <c r="I252" s="257">
        <v>0</v>
      </c>
      <c r="J252" s="257">
        <v>0</v>
      </c>
      <c r="K252" s="257">
        <v>0</v>
      </c>
      <c r="L252" s="257">
        <v>0</v>
      </c>
      <c r="M252" s="257">
        <v>0</v>
      </c>
      <c r="N252" s="257">
        <v>0</v>
      </c>
      <c r="O252" s="257">
        <v>0</v>
      </c>
      <c r="P252" s="257">
        <v>0</v>
      </c>
      <c r="Q252" s="257">
        <v>0</v>
      </c>
      <c r="R252" s="257">
        <v>0</v>
      </c>
      <c r="S252" s="257">
        <v>0</v>
      </c>
      <c r="T252" s="257">
        <v>0</v>
      </c>
      <c r="U252" s="257">
        <v>0</v>
      </c>
      <c r="V252" s="257">
        <v>0</v>
      </c>
      <c r="W252" s="257">
        <v>0</v>
      </c>
      <c r="X252" s="257">
        <v>0</v>
      </c>
      <c r="Y252" s="257">
        <v>0</v>
      </c>
      <c r="Z252" s="257">
        <v>0</v>
      </c>
      <c r="AA252" s="257">
        <v>0</v>
      </c>
      <c r="AB252" s="257">
        <v>0</v>
      </c>
      <c r="AC252" s="257">
        <v>0</v>
      </c>
      <c r="AD252" s="257">
        <v>0</v>
      </c>
      <c r="AE252" s="257">
        <v>0</v>
      </c>
      <c r="AF252" s="257">
        <v>0</v>
      </c>
      <c r="AG252" s="257">
        <v>0</v>
      </c>
      <c r="AH252" s="257">
        <v>0</v>
      </c>
      <c r="AI252" s="257">
        <v>0</v>
      </c>
      <c r="AJ252" s="257">
        <v>0</v>
      </c>
      <c r="AK252" s="257">
        <v>0</v>
      </c>
      <c r="AL252" s="258">
        <f t="shared" si="5"/>
        <v>0</v>
      </c>
      <c r="AO252" s="98"/>
    </row>
    <row r="253" spans="1:41" ht="33" customHeight="1">
      <c r="A253" s="181">
        <v>1103</v>
      </c>
      <c r="B253" s="182" t="str">
        <f>PROPER(VLOOKUP(A253,[1]bd_lista!$A:$D,2,FALSE))</f>
        <v>Gobierno Autónomo Municipal De Poroma</v>
      </c>
      <c r="C253" s="183" t="s">
        <v>1351</v>
      </c>
      <c r="D253" s="257">
        <v>0</v>
      </c>
      <c r="E253" s="257">
        <v>0</v>
      </c>
      <c r="F253" s="257">
        <v>0</v>
      </c>
      <c r="G253" s="257">
        <v>0</v>
      </c>
      <c r="H253" s="257">
        <v>0</v>
      </c>
      <c r="I253" s="257">
        <v>0</v>
      </c>
      <c r="J253" s="257">
        <v>0</v>
      </c>
      <c r="K253" s="257">
        <v>0</v>
      </c>
      <c r="L253" s="257">
        <v>0</v>
      </c>
      <c r="M253" s="257">
        <v>0</v>
      </c>
      <c r="N253" s="257">
        <v>0</v>
      </c>
      <c r="O253" s="257">
        <v>0</v>
      </c>
      <c r="P253" s="257">
        <v>0</v>
      </c>
      <c r="Q253" s="257">
        <v>0</v>
      </c>
      <c r="R253" s="257">
        <v>0</v>
      </c>
      <c r="S253" s="257">
        <v>0</v>
      </c>
      <c r="T253" s="257">
        <v>0</v>
      </c>
      <c r="U253" s="257">
        <v>0</v>
      </c>
      <c r="V253" s="257">
        <v>0</v>
      </c>
      <c r="W253" s="257">
        <v>0</v>
      </c>
      <c r="X253" s="257">
        <v>0</v>
      </c>
      <c r="Y253" s="257">
        <v>0</v>
      </c>
      <c r="Z253" s="257">
        <v>0</v>
      </c>
      <c r="AA253" s="257">
        <v>0</v>
      </c>
      <c r="AB253" s="257">
        <v>0</v>
      </c>
      <c r="AC253" s="257">
        <v>0</v>
      </c>
      <c r="AD253" s="257">
        <v>0</v>
      </c>
      <c r="AE253" s="257">
        <v>0</v>
      </c>
      <c r="AF253" s="257">
        <v>0</v>
      </c>
      <c r="AG253" s="257">
        <v>0</v>
      </c>
      <c r="AH253" s="257">
        <v>0</v>
      </c>
      <c r="AI253" s="257">
        <v>0</v>
      </c>
      <c r="AJ253" s="257">
        <v>0</v>
      </c>
      <c r="AK253" s="257">
        <v>0</v>
      </c>
      <c r="AL253" s="258">
        <f t="shared" si="5"/>
        <v>0</v>
      </c>
      <c r="AO253" s="98"/>
    </row>
    <row r="254" spans="1:41" ht="33" customHeight="1">
      <c r="A254" s="181">
        <v>1104</v>
      </c>
      <c r="B254" s="182" t="str">
        <f>PROPER(VLOOKUP(A254,[1]bd_lista!$A:$D,2,FALSE))</f>
        <v>Gobierno Autónomo Municipal De Villa Azurduy</v>
      </c>
      <c r="C254" s="183" t="s">
        <v>1351</v>
      </c>
      <c r="D254" s="257">
        <v>0</v>
      </c>
      <c r="E254" s="257">
        <v>0</v>
      </c>
      <c r="F254" s="257">
        <v>0</v>
      </c>
      <c r="G254" s="257">
        <v>0</v>
      </c>
      <c r="H254" s="257">
        <v>0</v>
      </c>
      <c r="I254" s="257">
        <v>0</v>
      </c>
      <c r="J254" s="257">
        <v>0</v>
      </c>
      <c r="K254" s="257">
        <v>0</v>
      </c>
      <c r="L254" s="257">
        <v>0</v>
      </c>
      <c r="M254" s="257">
        <v>0</v>
      </c>
      <c r="N254" s="257">
        <v>0</v>
      </c>
      <c r="O254" s="257">
        <v>0</v>
      </c>
      <c r="P254" s="257">
        <v>0</v>
      </c>
      <c r="Q254" s="257">
        <v>0</v>
      </c>
      <c r="R254" s="257">
        <v>0</v>
      </c>
      <c r="S254" s="257">
        <v>0</v>
      </c>
      <c r="T254" s="257">
        <v>0</v>
      </c>
      <c r="U254" s="257">
        <v>0</v>
      </c>
      <c r="V254" s="257">
        <v>0</v>
      </c>
      <c r="W254" s="257">
        <v>0</v>
      </c>
      <c r="X254" s="257">
        <v>0</v>
      </c>
      <c r="Y254" s="257">
        <v>0</v>
      </c>
      <c r="Z254" s="257">
        <v>0</v>
      </c>
      <c r="AA254" s="257">
        <v>0</v>
      </c>
      <c r="AB254" s="257">
        <v>0</v>
      </c>
      <c r="AC254" s="257">
        <v>0</v>
      </c>
      <c r="AD254" s="257">
        <v>0</v>
      </c>
      <c r="AE254" s="257">
        <v>0</v>
      </c>
      <c r="AF254" s="257">
        <v>0</v>
      </c>
      <c r="AG254" s="257">
        <v>0</v>
      </c>
      <c r="AH254" s="257">
        <v>0</v>
      </c>
      <c r="AI254" s="257">
        <v>0</v>
      </c>
      <c r="AJ254" s="257">
        <v>0</v>
      </c>
      <c r="AK254" s="257">
        <v>0</v>
      </c>
      <c r="AL254" s="258">
        <f t="shared" si="5"/>
        <v>0</v>
      </c>
      <c r="AO254" s="98"/>
    </row>
    <row r="255" spans="1:41" ht="33" customHeight="1">
      <c r="A255" s="181">
        <v>1105</v>
      </c>
      <c r="B255" s="182" t="str">
        <f>PROPER(VLOOKUP(A255,[1]bd_lista!$A:$D,2,FALSE))</f>
        <v>Gobierno Autónomo Municipal De Tarvita (Villa Orías)</v>
      </c>
      <c r="C255" s="183" t="s">
        <v>1351</v>
      </c>
      <c r="D255" s="257">
        <v>0</v>
      </c>
      <c r="E255" s="257">
        <v>0</v>
      </c>
      <c r="F255" s="257">
        <v>0</v>
      </c>
      <c r="G255" s="257">
        <v>0</v>
      </c>
      <c r="H255" s="257">
        <v>0</v>
      </c>
      <c r="I255" s="257">
        <v>0</v>
      </c>
      <c r="J255" s="257">
        <v>0</v>
      </c>
      <c r="K255" s="257">
        <v>0</v>
      </c>
      <c r="L255" s="257">
        <v>0</v>
      </c>
      <c r="M255" s="257">
        <v>0</v>
      </c>
      <c r="N255" s="257">
        <v>0</v>
      </c>
      <c r="O255" s="257">
        <v>0</v>
      </c>
      <c r="P255" s="257">
        <v>0</v>
      </c>
      <c r="Q255" s="257">
        <v>0</v>
      </c>
      <c r="R255" s="257">
        <v>0</v>
      </c>
      <c r="S255" s="257">
        <v>0</v>
      </c>
      <c r="T255" s="257">
        <v>0</v>
      </c>
      <c r="U255" s="257">
        <v>0</v>
      </c>
      <c r="V255" s="257">
        <v>0</v>
      </c>
      <c r="W255" s="257">
        <v>0</v>
      </c>
      <c r="X255" s="257">
        <v>0</v>
      </c>
      <c r="Y255" s="257">
        <v>0</v>
      </c>
      <c r="Z255" s="257">
        <v>0</v>
      </c>
      <c r="AA255" s="257">
        <v>0</v>
      </c>
      <c r="AB255" s="257">
        <v>0</v>
      </c>
      <c r="AC255" s="257">
        <v>0</v>
      </c>
      <c r="AD255" s="257">
        <v>0</v>
      </c>
      <c r="AE255" s="257">
        <v>0</v>
      </c>
      <c r="AF255" s="257">
        <v>0</v>
      </c>
      <c r="AG255" s="257">
        <v>0</v>
      </c>
      <c r="AH255" s="257">
        <v>0</v>
      </c>
      <c r="AI255" s="257">
        <v>0</v>
      </c>
      <c r="AJ255" s="257">
        <v>0</v>
      </c>
      <c r="AK255" s="257">
        <v>0</v>
      </c>
      <c r="AL255" s="258">
        <f t="shared" si="5"/>
        <v>0</v>
      </c>
      <c r="AO255" s="98"/>
    </row>
    <row r="256" spans="1:41" ht="33" customHeight="1">
      <c r="A256" s="181">
        <v>1106</v>
      </c>
      <c r="B256" s="182" t="str">
        <f>PROPER(VLOOKUP(A256,[1]bd_lista!$A:$D,2,FALSE))</f>
        <v>Gobierno Autónomo Municipal De Villa Zudañez (Tacopaya)</v>
      </c>
      <c r="C256" s="183" t="s">
        <v>1351</v>
      </c>
      <c r="D256" s="257">
        <v>0</v>
      </c>
      <c r="E256" s="257">
        <v>0</v>
      </c>
      <c r="F256" s="257">
        <v>0</v>
      </c>
      <c r="G256" s="257">
        <v>0</v>
      </c>
      <c r="H256" s="257">
        <v>0</v>
      </c>
      <c r="I256" s="257">
        <v>0</v>
      </c>
      <c r="J256" s="257">
        <v>0</v>
      </c>
      <c r="K256" s="257">
        <v>0</v>
      </c>
      <c r="L256" s="257">
        <v>0</v>
      </c>
      <c r="M256" s="257">
        <v>0</v>
      </c>
      <c r="N256" s="257">
        <v>0</v>
      </c>
      <c r="O256" s="257">
        <v>0</v>
      </c>
      <c r="P256" s="257">
        <v>0</v>
      </c>
      <c r="Q256" s="257">
        <v>0</v>
      </c>
      <c r="R256" s="257">
        <v>0</v>
      </c>
      <c r="S256" s="257">
        <v>0</v>
      </c>
      <c r="T256" s="257">
        <v>0</v>
      </c>
      <c r="U256" s="257">
        <v>0</v>
      </c>
      <c r="V256" s="257">
        <v>0</v>
      </c>
      <c r="W256" s="257">
        <v>0</v>
      </c>
      <c r="X256" s="257">
        <v>0</v>
      </c>
      <c r="Y256" s="257">
        <v>0</v>
      </c>
      <c r="Z256" s="257">
        <v>0</v>
      </c>
      <c r="AA256" s="257">
        <v>0</v>
      </c>
      <c r="AB256" s="257">
        <v>0</v>
      </c>
      <c r="AC256" s="257">
        <v>0</v>
      </c>
      <c r="AD256" s="257">
        <v>0</v>
      </c>
      <c r="AE256" s="257">
        <v>0</v>
      </c>
      <c r="AF256" s="257">
        <v>0</v>
      </c>
      <c r="AG256" s="257">
        <v>0</v>
      </c>
      <c r="AH256" s="257">
        <v>0</v>
      </c>
      <c r="AI256" s="257">
        <v>0</v>
      </c>
      <c r="AJ256" s="257">
        <v>0</v>
      </c>
      <c r="AK256" s="257">
        <v>0</v>
      </c>
      <c r="AL256" s="258">
        <f t="shared" si="5"/>
        <v>0</v>
      </c>
      <c r="AO256" s="98"/>
    </row>
    <row r="257" spans="1:41" ht="33" customHeight="1">
      <c r="A257" s="181">
        <v>1107</v>
      </c>
      <c r="B257" s="182" t="str">
        <f>PROPER(VLOOKUP(A257,[1]bd_lista!$A:$D,2,FALSE))</f>
        <v>Gobierno Autónomo Municipal De Presto</v>
      </c>
      <c r="C257" s="183" t="s">
        <v>1351</v>
      </c>
      <c r="D257" s="257">
        <v>0</v>
      </c>
      <c r="E257" s="257">
        <v>0</v>
      </c>
      <c r="F257" s="257">
        <v>0</v>
      </c>
      <c r="G257" s="257">
        <v>0</v>
      </c>
      <c r="H257" s="257">
        <v>0</v>
      </c>
      <c r="I257" s="257">
        <v>0</v>
      </c>
      <c r="J257" s="257">
        <v>0</v>
      </c>
      <c r="K257" s="257">
        <v>0</v>
      </c>
      <c r="L257" s="257">
        <v>0</v>
      </c>
      <c r="M257" s="257">
        <v>0</v>
      </c>
      <c r="N257" s="257">
        <v>0</v>
      </c>
      <c r="O257" s="257">
        <v>0</v>
      </c>
      <c r="P257" s="257">
        <v>0</v>
      </c>
      <c r="Q257" s="257">
        <v>0</v>
      </c>
      <c r="R257" s="257">
        <v>0</v>
      </c>
      <c r="S257" s="257">
        <v>0</v>
      </c>
      <c r="T257" s="257">
        <v>0</v>
      </c>
      <c r="U257" s="257">
        <v>0</v>
      </c>
      <c r="V257" s="257">
        <v>0</v>
      </c>
      <c r="W257" s="257">
        <v>0</v>
      </c>
      <c r="X257" s="257">
        <v>0</v>
      </c>
      <c r="Y257" s="257">
        <v>0</v>
      </c>
      <c r="Z257" s="257">
        <v>0</v>
      </c>
      <c r="AA257" s="257">
        <v>0</v>
      </c>
      <c r="AB257" s="257">
        <v>0</v>
      </c>
      <c r="AC257" s="257">
        <v>0</v>
      </c>
      <c r="AD257" s="257">
        <v>0</v>
      </c>
      <c r="AE257" s="257">
        <v>0</v>
      </c>
      <c r="AF257" s="257">
        <v>0</v>
      </c>
      <c r="AG257" s="257">
        <v>0</v>
      </c>
      <c r="AH257" s="257">
        <v>0</v>
      </c>
      <c r="AI257" s="257">
        <v>0</v>
      </c>
      <c r="AJ257" s="257">
        <v>0</v>
      </c>
      <c r="AK257" s="257">
        <v>0</v>
      </c>
      <c r="AL257" s="258">
        <f t="shared" si="5"/>
        <v>0</v>
      </c>
      <c r="AO257" s="98"/>
    </row>
    <row r="258" spans="1:41" ht="33" customHeight="1">
      <c r="A258" s="181">
        <v>1108</v>
      </c>
      <c r="B258" s="182" t="str">
        <f>PROPER(VLOOKUP(A258,[1]bd_lista!$A:$D,2,FALSE))</f>
        <v>Gobierno Autónomo Municipal De Villa Mojocoya</v>
      </c>
      <c r="C258" s="183" t="s">
        <v>1351</v>
      </c>
      <c r="D258" s="257">
        <v>0</v>
      </c>
      <c r="E258" s="257">
        <v>0</v>
      </c>
      <c r="F258" s="257">
        <v>0</v>
      </c>
      <c r="G258" s="257">
        <v>0</v>
      </c>
      <c r="H258" s="257">
        <v>0</v>
      </c>
      <c r="I258" s="257">
        <v>0</v>
      </c>
      <c r="J258" s="257">
        <v>0</v>
      </c>
      <c r="K258" s="257">
        <v>0</v>
      </c>
      <c r="L258" s="257">
        <v>0</v>
      </c>
      <c r="M258" s="257">
        <v>0</v>
      </c>
      <c r="N258" s="257">
        <v>0</v>
      </c>
      <c r="O258" s="257">
        <v>0</v>
      </c>
      <c r="P258" s="257">
        <v>0</v>
      </c>
      <c r="Q258" s="257">
        <v>0</v>
      </c>
      <c r="R258" s="257">
        <v>0</v>
      </c>
      <c r="S258" s="257">
        <v>0</v>
      </c>
      <c r="T258" s="257">
        <v>0</v>
      </c>
      <c r="U258" s="257">
        <v>0</v>
      </c>
      <c r="V258" s="257">
        <v>0</v>
      </c>
      <c r="W258" s="257">
        <v>0</v>
      </c>
      <c r="X258" s="257">
        <v>0</v>
      </c>
      <c r="Y258" s="257">
        <v>0</v>
      </c>
      <c r="Z258" s="257">
        <v>0</v>
      </c>
      <c r="AA258" s="257">
        <v>0</v>
      </c>
      <c r="AB258" s="257">
        <v>0</v>
      </c>
      <c r="AC258" s="257">
        <v>0</v>
      </c>
      <c r="AD258" s="257">
        <v>0</v>
      </c>
      <c r="AE258" s="257">
        <v>0</v>
      </c>
      <c r="AF258" s="257">
        <v>0</v>
      </c>
      <c r="AG258" s="257">
        <v>0</v>
      </c>
      <c r="AH258" s="257">
        <v>0</v>
      </c>
      <c r="AI258" s="257">
        <v>0</v>
      </c>
      <c r="AJ258" s="257">
        <v>0</v>
      </c>
      <c r="AK258" s="257">
        <v>0</v>
      </c>
      <c r="AL258" s="258">
        <f t="shared" si="5"/>
        <v>0</v>
      </c>
      <c r="AO258" s="98"/>
    </row>
    <row r="259" spans="1:41" ht="33" customHeight="1">
      <c r="A259" s="181">
        <v>1109</v>
      </c>
      <c r="B259" s="182" t="str">
        <f>PROPER(VLOOKUP(A259,[1]bd_lista!$A:$D,2,FALSE))</f>
        <v>Gobierno Autónomo Municipal De Icla</v>
      </c>
      <c r="C259" s="183" t="s">
        <v>1351</v>
      </c>
      <c r="D259" s="257">
        <v>0</v>
      </c>
      <c r="E259" s="257">
        <v>0</v>
      </c>
      <c r="F259" s="257">
        <v>0</v>
      </c>
      <c r="G259" s="257">
        <v>0</v>
      </c>
      <c r="H259" s="257">
        <v>0</v>
      </c>
      <c r="I259" s="257">
        <v>0</v>
      </c>
      <c r="J259" s="257">
        <v>0</v>
      </c>
      <c r="K259" s="257">
        <v>0</v>
      </c>
      <c r="L259" s="257">
        <v>0</v>
      </c>
      <c r="M259" s="257">
        <v>0</v>
      </c>
      <c r="N259" s="257">
        <v>0</v>
      </c>
      <c r="O259" s="257">
        <v>0</v>
      </c>
      <c r="P259" s="257">
        <v>0</v>
      </c>
      <c r="Q259" s="257">
        <v>0</v>
      </c>
      <c r="R259" s="257">
        <v>0</v>
      </c>
      <c r="S259" s="257">
        <v>0</v>
      </c>
      <c r="T259" s="257">
        <v>0</v>
      </c>
      <c r="U259" s="257">
        <v>0</v>
      </c>
      <c r="V259" s="257">
        <v>0</v>
      </c>
      <c r="W259" s="257">
        <v>0</v>
      </c>
      <c r="X259" s="257">
        <v>0</v>
      </c>
      <c r="Y259" s="257">
        <v>0</v>
      </c>
      <c r="Z259" s="257">
        <v>0</v>
      </c>
      <c r="AA259" s="257">
        <v>0</v>
      </c>
      <c r="AB259" s="257">
        <v>0</v>
      </c>
      <c r="AC259" s="257">
        <v>0</v>
      </c>
      <c r="AD259" s="257">
        <v>0</v>
      </c>
      <c r="AE259" s="257">
        <v>0</v>
      </c>
      <c r="AF259" s="257">
        <v>0</v>
      </c>
      <c r="AG259" s="257">
        <v>0</v>
      </c>
      <c r="AH259" s="257">
        <v>0</v>
      </c>
      <c r="AI259" s="257">
        <v>0</v>
      </c>
      <c r="AJ259" s="257">
        <v>0</v>
      </c>
      <c r="AK259" s="257">
        <v>0</v>
      </c>
      <c r="AL259" s="258">
        <f t="shared" si="5"/>
        <v>0</v>
      </c>
      <c r="AO259" s="98"/>
    </row>
    <row r="260" spans="1:41" ht="33" customHeight="1">
      <c r="A260" s="181">
        <v>1110</v>
      </c>
      <c r="B260" s="182" t="str">
        <f>PROPER(VLOOKUP(A260,[1]bd_lista!$A:$D,2,FALSE))</f>
        <v>Gobierno Autónomo Municipal De Padilla</v>
      </c>
      <c r="C260" s="183" t="s">
        <v>1351</v>
      </c>
      <c r="D260" s="257">
        <v>0</v>
      </c>
      <c r="E260" s="257">
        <v>0</v>
      </c>
      <c r="F260" s="257">
        <v>0</v>
      </c>
      <c r="G260" s="257">
        <v>0</v>
      </c>
      <c r="H260" s="257">
        <v>0</v>
      </c>
      <c r="I260" s="257">
        <v>0</v>
      </c>
      <c r="J260" s="257">
        <v>0</v>
      </c>
      <c r="K260" s="257">
        <v>0</v>
      </c>
      <c r="L260" s="257">
        <v>0</v>
      </c>
      <c r="M260" s="257">
        <v>0</v>
      </c>
      <c r="N260" s="257">
        <v>0</v>
      </c>
      <c r="O260" s="257">
        <v>0</v>
      </c>
      <c r="P260" s="257">
        <v>0</v>
      </c>
      <c r="Q260" s="257">
        <v>0</v>
      </c>
      <c r="R260" s="257">
        <v>0</v>
      </c>
      <c r="S260" s="257">
        <v>0</v>
      </c>
      <c r="T260" s="257">
        <v>0</v>
      </c>
      <c r="U260" s="257">
        <v>0</v>
      </c>
      <c r="V260" s="257">
        <v>0</v>
      </c>
      <c r="W260" s="257">
        <v>0</v>
      </c>
      <c r="X260" s="257">
        <v>0</v>
      </c>
      <c r="Y260" s="257">
        <v>0</v>
      </c>
      <c r="Z260" s="257">
        <v>0</v>
      </c>
      <c r="AA260" s="257">
        <v>0</v>
      </c>
      <c r="AB260" s="257">
        <v>0</v>
      </c>
      <c r="AC260" s="257">
        <v>0</v>
      </c>
      <c r="AD260" s="257">
        <v>0</v>
      </c>
      <c r="AE260" s="257">
        <v>0</v>
      </c>
      <c r="AF260" s="257">
        <v>0</v>
      </c>
      <c r="AG260" s="257">
        <v>0</v>
      </c>
      <c r="AH260" s="257">
        <v>0</v>
      </c>
      <c r="AI260" s="257">
        <v>0</v>
      </c>
      <c r="AJ260" s="257">
        <v>0</v>
      </c>
      <c r="AK260" s="257">
        <v>0</v>
      </c>
      <c r="AL260" s="258">
        <f t="shared" si="5"/>
        <v>0</v>
      </c>
      <c r="AO260" s="98"/>
    </row>
    <row r="261" spans="1:41" ht="33" customHeight="1">
      <c r="A261" s="181">
        <v>1111</v>
      </c>
      <c r="B261" s="182" t="str">
        <f>PROPER(VLOOKUP(A261,[1]bd_lista!$A:$D,2,FALSE))</f>
        <v>Gobierno Autónomo Municipal De Tomina</v>
      </c>
      <c r="C261" s="183" t="s">
        <v>1351</v>
      </c>
      <c r="D261" s="257">
        <v>0</v>
      </c>
      <c r="E261" s="257">
        <v>0</v>
      </c>
      <c r="F261" s="257">
        <v>0</v>
      </c>
      <c r="G261" s="257">
        <v>0</v>
      </c>
      <c r="H261" s="257">
        <v>0</v>
      </c>
      <c r="I261" s="257">
        <v>0</v>
      </c>
      <c r="J261" s="257">
        <v>0</v>
      </c>
      <c r="K261" s="257">
        <v>0</v>
      </c>
      <c r="L261" s="257">
        <v>0</v>
      </c>
      <c r="M261" s="257">
        <v>0</v>
      </c>
      <c r="N261" s="257">
        <v>0</v>
      </c>
      <c r="O261" s="257">
        <v>0</v>
      </c>
      <c r="P261" s="257">
        <v>0</v>
      </c>
      <c r="Q261" s="257">
        <v>0</v>
      </c>
      <c r="R261" s="257">
        <v>0</v>
      </c>
      <c r="S261" s="257">
        <v>0</v>
      </c>
      <c r="T261" s="257">
        <v>0</v>
      </c>
      <c r="U261" s="257">
        <v>0</v>
      </c>
      <c r="V261" s="257">
        <v>0</v>
      </c>
      <c r="W261" s="257">
        <v>0</v>
      </c>
      <c r="X261" s="257">
        <v>0</v>
      </c>
      <c r="Y261" s="257">
        <v>0</v>
      </c>
      <c r="Z261" s="257">
        <v>0</v>
      </c>
      <c r="AA261" s="257">
        <v>0</v>
      </c>
      <c r="AB261" s="257">
        <v>0</v>
      </c>
      <c r="AC261" s="257">
        <v>0</v>
      </c>
      <c r="AD261" s="257">
        <v>0</v>
      </c>
      <c r="AE261" s="257">
        <v>0</v>
      </c>
      <c r="AF261" s="257">
        <v>0</v>
      </c>
      <c r="AG261" s="257">
        <v>0</v>
      </c>
      <c r="AH261" s="257">
        <v>0</v>
      </c>
      <c r="AI261" s="257">
        <v>0</v>
      </c>
      <c r="AJ261" s="257">
        <v>0</v>
      </c>
      <c r="AK261" s="257">
        <v>0</v>
      </c>
      <c r="AL261" s="258">
        <f t="shared" si="5"/>
        <v>0</v>
      </c>
      <c r="AO261" s="98"/>
    </row>
    <row r="262" spans="1:41" ht="33" customHeight="1">
      <c r="A262" s="181">
        <v>1112</v>
      </c>
      <c r="B262" s="182" t="str">
        <f>PROPER(VLOOKUP(A262,[1]bd_lista!$A:$D,2,FALSE))</f>
        <v>Gobierno Autónomo Municipal De Sopachuy</v>
      </c>
      <c r="C262" s="183" t="s">
        <v>1351</v>
      </c>
      <c r="D262" s="257">
        <v>0</v>
      </c>
      <c r="E262" s="257">
        <v>0</v>
      </c>
      <c r="F262" s="257">
        <v>0</v>
      </c>
      <c r="G262" s="257">
        <v>0</v>
      </c>
      <c r="H262" s="257">
        <v>0</v>
      </c>
      <c r="I262" s="257">
        <v>0</v>
      </c>
      <c r="J262" s="257">
        <v>0</v>
      </c>
      <c r="K262" s="257">
        <v>0</v>
      </c>
      <c r="L262" s="257">
        <v>0</v>
      </c>
      <c r="M262" s="257">
        <v>0</v>
      </c>
      <c r="N262" s="257">
        <v>0</v>
      </c>
      <c r="O262" s="257">
        <v>0</v>
      </c>
      <c r="P262" s="257">
        <v>0</v>
      </c>
      <c r="Q262" s="257">
        <v>0</v>
      </c>
      <c r="R262" s="257">
        <v>0</v>
      </c>
      <c r="S262" s="257">
        <v>0</v>
      </c>
      <c r="T262" s="257">
        <v>0</v>
      </c>
      <c r="U262" s="257">
        <v>0</v>
      </c>
      <c r="V262" s="257">
        <v>0</v>
      </c>
      <c r="W262" s="257">
        <v>0</v>
      </c>
      <c r="X262" s="257">
        <v>0</v>
      </c>
      <c r="Y262" s="257">
        <v>0</v>
      </c>
      <c r="Z262" s="257">
        <v>0</v>
      </c>
      <c r="AA262" s="257">
        <v>0</v>
      </c>
      <c r="AB262" s="257">
        <v>0</v>
      </c>
      <c r="AC262" s="257">
        <v>0</v>
      </c>
      <c r="AD262" s="257">
        <v>0</v>
      </c>
      <c r="AE262" s="257">
        <v>0</v>
      </c>
      <c r="AF262" s="257">
        <v>0</v>
      </c>
      <c r="AG262" s="257">
        <v>0</v>
      </c>
      <c r="AH262" s="257">
        <v>0</v>
      </c>
      <c r="AI262" s="257">
        <v>0</v>
      </c>
      <c r="AJ262" s="257">
        <v>0</v>
      </c>
      <c r="AK262" s="257">
        <v>0</v>
      </c>
      <c r="AL262" s="258">
        <f t="shared" si="5"/>
        <v>0</v>
      </c>
      <c r="AO262" s="98"/>
    </row>
    <row r="263" spans="1:41" ht="33" customHeight="1">
      <c r="A263" s="181">
        <v>1113</v>
      </c>
      <c r="B263" s="182" t="str">
        <f>PROPER(VLOOKUP(A263,[1]bd_lista!$A:$D,2,FALSE))</f>
        <v>Gobierno Autónomo Municipal De Villa Alcalá</v>
      </c>
      <c r="C263" s="183" t="s">
        <v>1351</v>
      </c>
      <c r="D263" s="257">
        <v>0</v>
      </c>
      <c r="E263" s="257">
        <v>0</v>
      </c>
      <c r="F263" s="257">
        <v>0</v>
      </c>
      <c r="G263" s="257">
        <v>0</v>
      </c>
      <c r="H263" s="257">
        <v>0</v>
      </c>
      <c r="I263" s="257">
        <v>0</v>
      </c>
      <c r="J263" s="257">
        <v>0</v>
      </c>
      <c r="K263" s="257">
        <v>0</v>
      </c>
      <c r="L263" s="257">
        <v>0</v>
      </c>
      <c r="M263" s="257">
        <v>0</v>
      </c>
      <c r="N263" s="257">
        <v>0</v>
      </c>
      <c r="O263" s="257">
        <v>0</v>
      </c>
      <c r="P263" s="257">
        <v>0</v>
      </c>
      <c r="Q263" s="257">
        <v>0</v>
      </c>
      <c r="R263" s="257">
        <v>0</v>
      </c>
      <c r="S263" s="257">
        <v>0</v>
      </c>
      <c r="T263" s="257">
        <v>0</v>
      </c>
      <c r="U263" s="257">
        <v>0</v>
      </c>
      <c r="V263" s="257">
        <v>0</v>
      </c>
      <c r="W263" s="257">
        <v>0</v>
      </c>
      <c r="X263" s="257">
        <v>0</v>
      </c>
      <c r="Y263" s="257">
        <v>0</v>
      </c>
      <c r="Z263" s="257">
        <v>0</v>
      </c>
      <c r="AA263" s="257">
        <v>0</v>
      </c>
      <c r="AB263" s="257">
        <v>0</v>
      </c>
      <c r="AC263" s="257">
        <v>0</v>
      </c>
      <c r="AD263" s="257">
        <v>0</v>
      </c>
      <c r="AE263" s="257">
        <v>0</v>
      </c>
      <c r="AF263" s="257">
        <v>0</v>
      </c>
      <c r="AG263" s="257">
        <v>0</v>
      </c>
      <c r="AH263" s="257">
        <v>0</v>
      </c>
      <c r="AI263" s="257">
        <v>0</v>
      </c>
      <c r="AJ263" s="257">
        <v>0</v>
      </c>
      <c r="AK263" s="257">
        <v>0</v>
      </c>
      <c r="AL263" s="258">
        <f t="shared" si="5"/>
        <v>0</v>
      </c>
      <c r="AO263" s="98"/>
    </row>
    <row r="264" spans="1:41" ht="33" customHeight="1">
      <c r="A264" s="181">
        <v>1114</v>
      </c>
      <c r="B264" s="182" t="str">
        <f>PROPER(VLOOKUP(A264,[1]bd_lista!$A:$D,2,FALSE))</f>
        <v>Gobierno Autónomo Municipal De El Villar</v>
      </c>
      <c r="C264" s="183" t="s">
        <v>1351</v>
      </c>
      <c r="D264" s="257">
        <v>0</v>
      </c>
      <c r="E264" s="257">
        <v>0</v>
      </c>
      <c r="F264" s="257">
        <v>0</v>
      </c>
      <c r="G264" s="257">
        <v>0</v>
      </c>
      <c r="H264" s="257">
        <v>0</v>
      </c>
      <c r="I264" s="257">
        <v>0</v>
      </c>
      <c r="J264" s="257">
        <v>0</v>
      </c>
      <c r="K264" s="257">
        <v>0</v>
      </c>
      <c r="L264" s="257">
        <v>0</v>
      </c>
      <c r="M264" s="257">
        <v>0</v>
      </c>
      <c r="N264" s="257">
        <v>0</v>
      </c>
      <c r="O264" s="257">
        <v>0</v>
      </c>
      <c r="P264" s="257">
        <v>0</v>
      </c>
      <c r="Q264" s="257">
        <v>0</v>
      </c>
      <c r="R264" s="257">
        <v>0</v>
      </c>
      <c r="S264" s="257">
        <v>0</v>
      </c>
      <c r="T264" s="257">
        <v>0</v>
      </c>
      <c r="U264" s="257">
        <v>0</v>
      </c>
      <c r="V264" s="257">
        <v>0</v>
      </c>
      <c r="W264" s="257">
        <v>0</v>
      </c>
      <c r="X264" s="257">
        <v>0</v>
      </c>
      <c r="Y264" s="257">
        <v>0</v>
      </c>
      <c r="Z264" s="257">
        <v>0</v>
      </c>
      <c r="AA264" s="257">
        <v>0</v>
      </c>
      <c r="AB264" s="257">
        <v>0</v>
      </c>
      <c r="AC264" s="257">
        <v>0</v>
      </c>
      <c r="AD264" s="257">
        <v>0</v>
      </c>
      <c r="AE264" s="257">
        <v>0</v>
      </c>
      <c r="AF264" s="257">
        <v>0</v>
      </c>
      <c r="AG264" s="257">
        <v>0</v>
      </c>
      <c r="AH264" s="257">
        <v>0</v>
      </c>
      <c r="AI264" s="257">
        <v>0</v>
      </c>
      <c r="AJ264" s="257">
        <v>0</v>
      </c>
      <c r="AK264" s="257">
        <v>0</v>
      </c>
      <c r="AL264" s="258">
        <f t="shared" si="5"/>
        <v>0</v>
      </c>
      <c r="AO264" s="98"/>
    </row>
    <row r="265" spans="1:41" ht="33" customHeight="1">
      <c r="A265" s="181">
        <v>1115</v>
      </c>
      <c r="B265" s="182" t="str">
        <f>PROPER(VLOOKUP(A265,[1]bd_lista!$A:$D,2,FALSE))</f>
        <v>Gobierno Autónomo Municipal De Monteagudo</v>
      </c>
      <c r="C265" s="183" t="s">
        <v>1351</v>
      </c>
      <c r="D265" s="257">
        <v>0</v>
      </c>
      <c r="E265" s="257">
        <v>0</v>
      </c>
      <c r="F265" s="257">
        <v>0</v>
      </c>
      <c r="G265" s="257">
        <v>0</v>
      </c>
      <c r="H265" s="257">
        <v>0</v>
      </c>
      <c r="I265" s="257">
        <v>0</v>
      </c>
      <c r="J265" s="257">
        <v>0</v>
      </c>
      <c r="K265" s="257">
        <v>0</v>
      </c>
      <c r="L265" s="257">
        <v>0</v>
      </c>
      <c r="M265" s="257">
        <v>0</v>
      </c>
      <c r="N265" s="257">
        <v>0</v>
      </c>
      <c r="O265" s="257">
        <v>0</v>
      </c>
      <c r="P265" s="257">
        <v>0</v>
      </c>
      <c r="Q265" s="257">
        <v>0</v>
      </c>
      <c r="R265" s="257">
        <v>0</v>
      </c>
      <c r="S265" s="257">
        <v>0</v>
      </c>
      <c r="T265" s="257">
        <v>0</v>
      </c>
      <c r="U265" s="257">
        <v>0</v>
      </c>
      <c r="V265" s="257">
        <v>0</v>
      </c>
      <c r="W265" s="257">
        <v>0</v>
      </c>
      <c r="X265" s="257">
        <v>0</v>
      </c>
      <c r="Y265" s="257">
        <v>0</v>
      </c>
      <c r="Z265" s="257">
        <v>0</v>
      </c>
      <c r="AA265" s="257">
        <v>0</v>
      </c>
      <c r="AB265" s="257">
        <v>0</v>
      </c>
      <c r="AC265" s="257">
        <v>0</v>
      </c>
      <c r="AD265" s="257">
        <v>0</v>
      </c>
      <c r="AE265" s="257">
        <v>0</v>
      </c>
      <c r="AF265" s="257">
        <v>0</v>
      </c>
      <c r="AG265" s="257">
        <v>0</v>
      </c>
      <c r="AH265" s="257">
        <v>0</v>
      </c>
      <c r="AI265" s="257">
        <v>0</v>
      </c>
      <c r="AJ265" s="257">
        <v>0</v>
      </c>
      <c r="AK265" s="257">
        <v>0</v>
      </c>
      <c r="AL265" s="258">
        <f t="shared" si="5"/>
        <v>0</v>
      </c>
      <c r="AO265" s="98"/>
    </row>
    <row r="266" spans="1:41" ht="33" customHeight="1">
      <c r="A266" s="181">
        <v>1116</v>
      </c>
      <c r="B266" s="182" t="str">
        <f>PROPER(VLOOKUP(A266,[1]bd_lista!$A:$D,2,FALSE))</f>
        <v>Gobierno Autónomo Municipal De San Pablo De Huacareta</v>
      </c>
      <c r="C266" s="183" t="s">
        <v>1351</v>
      </c>
      <c r="D266" s="257">
        <v>0</v>
      </c>
      <c r="E266" s="257">
        <v>0</v>
      </c>
      <c r="F266" s="257">
        <v>0</v>
      </c>
      <c r="G266" s="257">
        <v>0</v>
      </c>
      <c r="H266" s="257">
        <v>0</v>
      </c>
      <c r="I266" s="257">
        <v>0</v>
      </c>
      <c r="J266" s="257">
        <v>0</v>
      </c>
      <c r="K266" s="257">
        <v>0</v>
      </c>
      <c r="L266" s="257">
        <v>0</v>
      </c>
      <c r="M266" s="257">
        <v>0</v>
      </c>
      <c r="N266" s="257">
        <v>0</v>
      </c>
      <c r="O266" s="257">
        <v>0</v>
      </c>
      <c r="P266" s="257">
        <v>0</v>
      </c>
      <c r="Q266" s="257">
        <v>0</v>
      </c>
      <c r="R266" s="257">
        <v>0</v>
      </c>
      <c r="S266" s="257">
        <v>0</v>
      </c>
      <c r="T266" s="257">
        <v>0</v>
      </c>
      <c r="U266" s="257">
        <v>0</v>
      </c>
      <c r="V266" s="257">
        <v>0</v>
      </c>
      <c r="W266" s="257">
        <v>0</v>
      </c>
      <c r="X266" s="257">
        <v>0</v>
      </c>
      <c r="Y266" s="257">
        <v>0</v>
      </c>
      <c r="Z266" s="257">
        <v>0</v>
      </c>
      <c r="AA266" s="257">
        <v>0</v>
      </c>
      <c r="AB266" s="257">
        <v>0</v>
      </c>
      <c r="AC266" s="257">
        <v>0</v>
      </c>
      <c r="AD266" s="257">
        <v>0</v>
      </c>
      <c r="AE266" s="257">
        <v>0</v>
      </c>
      <c r="AF266" s="257">
        <v>0</v>
      </c>
      <c r="AG266" s="257">
        <v>0</v>
      </c>
      <c r="AH266" s="257">
        <v>0</v>
      </c>
      <c r="AI266" s="257">
        <v>0</v>
      </c>
      <c r="AJ266" s="257">
        <v>0</v>
      </c>
      <c r="AK266" s="257">
        <v>0</v>
      </c>
      <c r="AL266" s="258">
        <f t="shared" si="5"/>
        <v>0</v>
      </c>
      <c r="AO266" s="98"/>
    </row>
    <row r="267" spans="1:41" ht="33" customHeight="1">
      <c r="A267" s="181">
        <v>1117</v>
      </c>
      <c r="B267" s="182" t="str">
        <f>PROPER(VLOOKUP(A267,[1]bd_lista!$A:$D,2,FALSE))</f>
        <v>Gobierno Autónomo Municipal De Tarabuco</v>
      </c>
      <c r="C267" s="183" t="s">
        <v>1351</v>
      </c>
      <c r="D267" s="257">
        <v>0</v>
      </c>
      <c r="E267" s="257">
        <v>0</v>
      </c>
      <c r="F267" s="257">
        <v>0</v>
      </c>
      <c r="G267" s="257">
        <v>0</v>
      </c>
      <c r="H267" s="257">
        <v>0</v>
      </c>
      <c r="I267" s="257">
        <v>0</v>
      </c>
      <c r="J267" s="257">
        <v>0</v>
      </c>
      <c r="K267" s="257">
        <v>0</v>
      </c>
      <c r="L267" s="257">
        <v>0</v>
      </c>
      <c r="M267" s="257">
        <v>0</v>
      </c>
      <c r="N267" s="257">
        <v>0</v>
      </c>
      <c r="O267" s="257">
        <v>0</v>
      </c>
      <c r="P267" s="257">
        <v>0</v>
      </c>
      <c r="Q267" s="257">
        <v>0</v>
      </c>
      <c r="R267" s="257">
        <v>0</v>
      </c>
      <c r="S267" s="257">
        <v>0</v>
      </c>
      <c r="T267" s="257">
        <v>0</v>
      </c>
      <c r="U267" s="257">
        <v>0</v>
      </c>
      <c r="V267" s="257">
        <v>0</v>
      </c>
      <c r="W267" s="257">
        <v>0</v>
      </c>
      <c r="X267" s="257">
        <v>0</v>
      </c>
      <c r="Y267" s="257">
        <v>0</v>
      </c>
      <c r="Z267" s="257">
        <v>0</v>
      </c>
      <c r="AA267" s="257">
        <v>0</v>
      </c>
      <c r="AB267" s="257">
        <v>0</v>
      </c>
      <c r="AC267" s="257">
        <v>0</v>
      </c>
      <c r="AD267" s="257">
        <v>0</v>
      </c>
      <c r="AE267" s="257">
        <v>0</v>
      </c>
      <c r="AF267" s="257">
        <v>0</v>
      </c>
      <c r="AG267" s="257">
        <v>0</v>
      </c>
      <c r="AH267" s="257">
        <v>0</v>
      </c>
      <c r="AI267" s="257">
        <v>0</v>
      </c>
      <c r="AJ267" s="257">
        <v>0</v>
      </c>
      <c r="AK267" s="257">
        <v>0</v>
      </c>
      <c r="AL267" s="258">
        <f t="shared" si="5"/>
        <v>0</v>
      </c>
      <c r="AO267" s="98"/>
    </row>
    <row r="268" spans="1:41" ht="33" customHeight="1">
      <c r="A268" s="181">
        <v>1118</v>
      </c>
      <c r="B268" s="182" t="str">
        <f>PROPER(VLOOKUP(A268,[1]bd_lista!$A:$D,2,FALSE))</f>
        <v>Gobierno Autónomo Municipal De Yamparáez</v>
      </c>
      <c r="C268" s="183" t="s">
        <v>1351</v>
      </c>
      <c r="D268" s="257">
        <v>0</v>
      </c>
      <c r="E268" s="257">
        <v>0</v>
      </c>
      <c r="F268" s="257">
        <v>0</v>
      </c>
      <c r="G268" s="257">
        <v>0</v>
      </c>
      <c r="H268" s="257">
        <v>0</v>
      </c>
      <c r="I268" s="257">
        <v>0</v>
      </c>
      <c r="J268" s="257">
        <v>0</v>
      </c>
      <c r="K268" s="257">
        <v>0</v>
      </c>
      <c r="L268" s="257">
        <v>0</v>
      </c>
      <c r="M268" s="257">
        <v>0</v>
      </c>
      <c r="N268" s="257">
        <v>0</v>
      </c>
      <c r="O268" s="257">
        <v>0</v>
      </c>
      <c r="P268" s="257">
        <v>0</v>
      </c>
      <c r="Q268" s="257">
        <v>0</v>
      </c>
      <c r="R268" s="257">
        <v>0</v>
      </c>
      <c r="S268" s="257">
        <v>0</v>
      </c>
      <c r="T268" s="257">
        <v>0</v>
      </c>
      <c r="U268" s="257">
        <v>0</v>
      </c>
      <c r="V268" s="257">
        <v>0</v>
      </c>
      <c r="W268" s="257">
        <v>0</v>
      </c>
      <c r="X268" s="257">
        <v>0</v>
      </c>
      <c r="Y268" s="257">
        <v>0</v>
      </c>
      <c r="Z268" s="257">
        <v>0</v>
      </c>
      <c r="AA268" s="257">
        <v>0</v>
      </c>
      <c r="AB268" s="257">
        <v>0</v>
      </c>
      <c r="AC268" s="257">
        <v>0</v>
      </c>
      <c r="AD268" s="257">
        <v>0</v>
      </c>
      <c r="AE268" s="257">
        <v>0</v>
      </c>
      <c r="AF268" s="257">
        <v>0</v>
      </c>
      <c r="AG268" s="257">
        <v>0</v>
      </c>
      <c r="AH268" s="257">
        <v>0</v>
      </c>
      <c r="AI268" s="257">
        <v>0</v>
      </c>
      <c r="AJ268" s="257">
        <v>0</v>
      </c>
      <c r="AK268" s="257">
        <v>0</v>
      </c>
      <c r="AL268" s="258">
        <f t="shared" ref="AL268:AL331" si="6">SUM(D268:AK268)</f>
        <v>0</v>
      </c>
      <c r="AO268" s="98"/>
    </row>
    <row r="269" spans="1:41" ht="33" customHeight="1">
      <c r="A269" s="181">
        <v>1119</v>
      </c>
      <c r="B269" s="182" t="str">
        <f>PROPER(VLOOKUP(A269,[1]bd_lista!$A:$D,2,FALSE))</f>
        <v>Gobierno Autónomo Municipal De Camargo</v>
      </c>
      <c r="C269" s="183" t="s">
        <v>1351</v>
      </c>
      <c r="D269" s="257">
        <v>0</v>
      </c>
      <c r="E269" s="257">
        <v>0</v>
      </c>
      <c r="F269" s="257">
        <v>0</v>
      </c>
      <c r="G269" s="257">
        <v>0</v>
      </c>
      <c r="H269" s="257">
        <v>0</v>
      </c>
      <c r="I269" s="257">
        <v>0</v>
      </c>
      <c r="J269" s="257">
        <v>0</v>
      </c>
      <c r="K269" s="257">
        <v>0</v>
      </c>
      <c r="L269" s="257">
        <v>0</v>
      </c>
      <c r="M269" s="257">
        <v>0</v>
      </c>
      <c r="N269" s="257">
        <v>0</v>
      </c>
      <c r="O269" s="257">
        <v>0</v>
      </c>
      <c r="P269" s="257">
        <v>0</v>
      </c>
      <c r="Q269" s="257">
        <v>0</v>
      </c>
      <c r="R269" s="257">
        <v>0</v>
      </c>
      <c r="S269" s="257">
        <v>0</v>
      </c>
      <c r="T269" s="257">
        <v>0</v>
      </c>
      <c r="U269" s="257">
        <v>0</v>
      </c>
      <c r="V269" s="257">
        <v>0</v>
      </c>
      <c r="W269" s="257">
        <v>0</v>
      </c>
      <c r="X269" s="257">
        <v>0</v>
      </c>
      <c r="Y269" s="257">
        <v>0</v>
      </c>
      <c r="Z269" s="257">
        <v>0</v>
      </c>
      <c r="AA269" s="257">
        <v>0</v>
      </c>
      <c r="AB269" s="257">
        <v>0</v>
      </c>
      <c r="AC269" s="257">
        <v>0</v>
      </c>
      <c r="AD269" s="257">
        <v>0</v>
      </c>
      <c r="AE269" s="257">
        <v>0</v>
      </c>
      <c r="AF269" s="257">
        <v>0</v>
      </c>
      <c r="AG269" s="257">
        <v>0</v>
      </c>
      <c r="AH269" s="257">
        <v>0</v>
      </c>
      <c r="AI269" s="257">
        <v>0</v>
      </c>
      <c r="AJ269" s="257">
        <v>0</v>
      </c>
      <c r="AK269" s="257">
        <v>0</v>
      </c>
      <c r="AL269" s="258">
        <f t="shared" si="6"/>
        <v>0</v>
      </c>
      <c r="AO269" s="98"/>
    </row>
    <row r="270" spans="1:41" ht="33" customHeight="1">
      <c r="A270" s="181">
        <v>1120</v>
      </c>
      <c r="B270" s="182" t="str">
        <f>PROPER(VLOOKUP(A270,[1]bd_lista!$A:$D,2,FALSE))</f>
        <v>Gobierno Autónomo Municipal De San Lucas</v>
      </c>
      <c r="C270" s="183" t="s">
        <v>1351</v>
      </c>
      <c r="D270" s="257">
        <v>0</v>
      </c>
      <c r="E270" s="257">
        <v>0</v>
      </c>
      <c r="F270" s="257">
        <v>0</v>
      </c>
      <c r="G270" s="257">
        <v>0</v>
      </c>
      <c r="H270" s="257">
        <v>0</v>
      </c>
      <c r="I270" s="257">
        <v>0</v>
      </c>
      <c r="J270" s="257">
        <v>0</v>
      </c>
      <c r="K270" s="257">
        <v>0</v>
      </c>
      <c r="L270" s="257">
        <v>0</v>
      </c>
      <c r="M270" s="257">
        <v>0</v>
      </c>
      <c r="N270" s="257">
        <v>0</v>
      </c>
      <c r="O270" s="257">
        <v>0</v>
      </c>
      <c r="P270" s="257">
        <v>0</v>
      </c>
      <c r="Q270" s="257">
        <v>0</v>
      </c>
      <c r="R270" s="257">
        <v>0</v>
      </c>
      <c r="S270" s="257">
        <v>0</v>
      </c>
      <c r="T270" s="257">
        <v>0</v>
      </c>
      <c r="U270" s="257">
        <v>0</v>
      </c>
      <c r="V270" s="257">
        <v>0</v>
      </c>
      <c r="W270" s="257">
        <v>0</v>
      </c>
      <c r="X270" s="257">
        <v>0</v>
      </c>
      <c r="Y270" s="257">
        <v>0</v>
      </c>
      <c r="Z270" s="257">
        <v>0</v>
      </c>
      <c r="AA270" s="257">
        <v>0</v>
      </c>
      <c r="AB270" s="257">
        <v>0</v>
      </c>
      <c r="AC270" s="257">
        <v>0</v>
      </c>
      <c r="AD270" s="257">
        <v>0</v>
      </c>
      <c r="AE270" s="257">
        <v>0</v>
      </c>
      <c r="AF270" s="257">
        <v>0</v>
      </c>
      <c r="AG270" s="257">
        <v>0</v>
      </c>
      <c r="AH270" s="257">
        <v>0</v>
      </c>
      <c r="AI270" s="257">
        <v>0</v>
      </c>
      <c r="AJ270" s="257">
        <v>0</v>
      </c>
      <c r="AK270" s="257">
        <v>0</v>
      </c>
      <c r="AL270" s="258">
        <f t="shared" si="6"/>
        <v>0</v>
      </c>
      <c r="AO270" s="98"/>
    </row>
    <row r="271" spans="1:41" ht="33" customHeight="1">
      <c r="A271" s="181">
        <v>1121</v>
      </c>
      <c r="B271" s="182" t="str">
        <f>PROPER(VLOOKUP(A271,[1]bd_lista!$A:$D,2,FALSE))</f>
        <v>Gobierno Autónomo Municipal De Incahuasi</v>
      </c>
      <c r="C271" s="183" t="s">
        <v>1351</v>
      </c>
      <c r="D271" s="257">
        <v>0</v>
      </c>
      <c r="E271" s="257">
        <v>0</v>
      </c>
      <c r="F271" s="257">
        <v>0</v>
      </c>
      <c r="G271" s="257">
        <v>0</v>
      </c>
      <c r="H271" s="257">
        <v>0</v>
      </c>
      <c r="I271" s="257">
        <v>0</v>
      </c>
      <c r="J271" s="257">
        <v>0</v>
      </c>
      <c r="K271" s="257">
        <v>0</v>
      </c>
      <c r="L271" s="257">
        <v>0</v>
      </c>
      <c r="M271" s="257">
        <v>0</v>
      </c>
      <c r="N271" s="257">
        <v>0</v>
      </c>
      <c r="O271" s="257">
        <v>0</v>
      </c>
      <c r="P271" s="257">
        <v>0</v>
      </c>
      <c r="Q271" s="257">
        <v>0</v>
      </c>
      <c r="R271" s="257">
        <v>0</v>
      </c>
      <c r="S271" s="257">
        <v>0</v>
      </c>
      <c r="T271" s="257">
        <v>0</v>
      </c>
      <c r="U271" s="257">
        <v>0</v>
      </c>
      <c r="V271" s="257">
        <v>0</v>
      </c>
      <c r="W271" s="257">
        <v>0</v>
      </c>
      <c r="X271" s="257">
        <v>0</v>
      </c>
      <c r="Y271" s="257">
        <v>0</v>
      </c>
      <c r="Z271" s="257">
        <v>0</v>
      </c>
      <c r="AA271" s="257">
        <v>0</v>
      </c>
      <c r="AB271" s="257">
        <v>0</v>
      </c>
      <c r="AC271" s="257">
        <v>0</v>
      </c>
      <c r="AD271" s="257">
        <v>0</v>
      </c>
      <c r="AE271" s="257">
        <v>0</v>
      </c>
      <c r="AF271" s="257">
        <v>0</v>
      </c>
      <c r="AG271" s="257">
        <v>0</v>
      </c>
      <c r="AH271" s="257">
        <v>0</v>
      </c>
      <c r="AI271" s="257">
        <v>0</v>
      </c>
      <c r="AJ271" s="257">
        <v>0</v>
      </c>
      <c r="AK271" s="257">
        <v>0</v>
      </c>
      <c r="AL271" s="258">
        <f t="shared" si="6"/>
        <v>0</v>
      </c>
      <c r="AO271" s="98"/>
    </row>
    <row r="272" spans="1:41" ht="33" customHeight="1">
      <c r="A272" s="181">
        <v>1122</v>
      </c>
      <c r="B272" s="182" t="str">
        <f>PROPER(VLOOKUP(A272,[1]bd_lista!$A:$D,2,FALSE))</f>
        <v>Gobierno Autónomo Municipal De Villa Serrano</v>
      </c>
      <c r="C272" s="183" t="s">
        <v>1351</v>
      </c>
      <c r="D272" s="257">
        <v>0</v>
      </c>
      <c r="E272" s="257">
        <v>0</v>
      </c>
      <c r="F272" s="257">
        <v>0</v>
      </c>
      <c r="G272" s="257">
        <v>0</v>
      </c>
      <c r="H272" s="257">
        <v>0</v>
      </c>
      <c r="I272" s="257">
        <v>0</v>
      </c>
      <c r="J272" s="257">
        <v>0</v>
      </c>
      <c r="K272" s="257">
        <v>0</v>
      </c>
      <c r="L272" s="257">
        <v>0</v>
      </c>
      <c r="M272" s="257">
        <v>0</v>
      </c>
      <c r="N272" s="257">
        <v>0</v>
      </c>
      <c r="O272" s="257">
        <v>0</v>
      </c>
      <c r="P272" s="257">
        <v>0</v>
      </c>
      <c r="Q272" s="257">
        <v>0</v>
      </c>
      <c r="R272" s="257">
        <v>0</v>
      </c>
      <c r="S272" s="257">
        <v>0</v>
      </c>
      <c r="T272" s="257">
        <v>0</v>
      </c>
      <c r="U272" s="257">
        <v>0</v>
      </c>
      <c r="V272" s="257">
        <v>0</v>
      </c>
      <c r="W272" s="257">
        <v>0</v>
      </c>
      <c r="X272" s="257">
        <v>0</v>
      </c>
      <c r="Y272" s="257">
        <v>0</v>
      </c>
      <c r="Z272" s="257">
        <v>0</v>
      </c>
      <c r="AA272" s="257">
        <v>0</v>
      </c>
      <c r="AB272" s="257">
        <v>0</v>
      </c>
      <c r="AC272" s="257">
        <v>0</v>
      </c>
      <c r="AD272" s="257">
        <v>0</v>
      </c>
      <c r="AE272" s="257">
        <v>0</v>
      </c>
      <c r="AF272" s="257">
        <v>0</v>
      </c>
      <c r="AG272" s="257">
        <v>0</v>
      </c>
      <c r="AH272" s="257">
        <v>0</v>
      </c>
      <c r="AI272" s="257">
        <v>0</v>
      </c>
      <c r="AJ272" s="257">
        <v>0</v>
      </c>
      <c r="AK272" s="257">
        <v>0</v>
      </c>
      <c r="AL272" s="258">
        <f t="shared" si="6"/>
        <v>0</v>
      </c>
      <c r="AO272" s="98"/>
    </row>
    <row r="273" spans="1:41" ht="33" customHeight="1">
      <c r="A273" s="181">
        <v>1123</v>
      </c>
      <c r="B273" s="182" t="str">
        <f>PROPER(VLOOKUP(A273,[1]bd_lista!$A:$D,2,FALSE))</f>
        <v>Gobierno Autónomo Municipal De Camataqui (Villa Abecia)</v>
      </c>
      <c r="C273" s="183" t="s">
        <v>1351</v>
      </c>
      <c r="D273" s="257">
        <v>0</v>
      </c>
      <c r="E273" s="257">
        <v>0</v>
      </c>
      <c r="F273" s="257">
        <v>0</v>
      </c>
      <c r="G273" s="257">
        <v>0</v>
      </c>
      <c r="H273" s="257">
        <v>0</v>
      </c>
      <c r="I273" s="257">
        <v>0</v>
      </c>
      <c r="J273" s="257">
        <v>0</v>
      </c>
      <c r="K273" s="257">
        <v>0</v>
      </c>
      <c r="L273" s="257">
        <v>0</v>
      </c>
      <c r="M273" s="257">
        <v>0</v>
      </c>
      <c r="N273" s="257">
        <v>0</v>
      </c>
      <c r="O273" s="257">
        <v>0</v>
      </c>
      <c r="P273" s="257">
        <v>0</v>
      </c>
      <c r="Q273" s="257">
        <v>0</v>
      </c>
      <c r="R273" s="257">
        <v>0</v>
      </c>
      <c r="S273" s="257">
        <v>0</v>
      </c>
      <c r="T273" s="257">
        <v>0</v>
      </c>
      <c r="U273" s="257">
        <v>0</v>
      </c>
      <c r="V273" s="257">
        <v>0</v>
      </c>
      <c r="W273" s="257">
        <v>0</v>
      </c>
      <c r="X273" s="257">
        <v>0</v>
      </c>
      <c r="Y273" s="257">
        <v>0</v>
      </c>
      <c r="Z273" s="257">
        <v>0</v>
      </c>
      <c r="AA273" s="257">
        <v>0</v>
      </c>
      <c r="AB273" s="257">
        <v>0</v>
      </c>
      <c r="AC273" s="257">
        <v>0</v>
      </c>
      <c r="AD273" s="257">
        <v>0</v>
      </c>
      <c r="AE273" s="257">
        <v>0</v>
      </c>
      <c r="AF273" s="257">
        <v>0</v>
      </c>
      <c r="AG273" s="257">
        <v>0</v>
      </c>
      <c r="AH273" s="257">
        <v>0</v>
      </c>
      <c r="AI273" s="257">
        <v>0</v>
      </c>
      <c r="AJ273" s="257">
        <v>0</v>
      </c>
      <c r="AK273" s="257">
        <v>0</v>
      </c>
      <c r="AL273" s="258">
        <f t="shared" si="6"/>
        <v>0</v>
      </c>
      <c r="AO273" s="98"/>
    </row>
    <row r="274" spans="1:41" ht="33" customHeight="1">
      <c r="A274" s="181">
        <v>1124</v>
      </c>
      <c r="B274" s="182" t="str">
        <f>PROPER(VLOOKUP(A274,[1]bd_lista!$A:$D,2,FALSE))</f>
        <v>Gobierno Autónomo Municipal De Culpina</v>
      </c>
      <c r="C274" s="183" t="s">
        <v>1351</v>
      </c>
      <c r="D274" s="257">
        <v>0</v>
      </c>
      <c r="E274" s="257">
        <v>0</v>
      </c>
      <c r="F274" s="257">
        <v>0</v>
      </c>
      <c r="G274" s="257">
        <v>0</v>
      </c>
      <c r="H274" s="257">
        <v>0</v>
      </c>
      <c r="I274" s="257">
        <v>0</v>
      </c>
      <c r="J274" s="257">
        <v>0</v>
      </c>
      <c r="K274" s="257">
        <v>0</v>
      </c>
      <c r="L274" s="257">
        <v>0</v>
      </c>
      <c r="M274" s="257">
        <v>0</v>
      </c>
      <c r="N274" s="257">
        <v>0</v>
      </c>
      <c r="O274" s="257">
        <v>0</v>
      </c>
      <c r="P274" s="257">
        <v>0</v>
      </c>
      <c r="Q274" s="257">
        <v>0</v>
      </c>
      <c r="R274" s="257">
        <v>0</v>
      </c>
      <c r="S274" s="257">
        <v>0</v>
      </c>
      <c r="T274" s="257">
        <v>0</v>
      </c>
      <c r="U274" s="257">
        <v>0</v>
      </c>
      <c r="V274" s="257">
        <v>0</v>
      </c>
      <c r="W274" s="257">
        <v>0</v>
      </c>
      <c r="X274" s="257">
        <v>0</v>
      </c>
      <c r="Y274" s="257">
        <v>0</v>
      </c>
      <c r="Z274" s="257">
        <v>0</v>
      </c>
      <c r="AA274" s="257">
        <v>0</v>
      </c>
      <c r="AB274" s="257">
        <v>0</v>
      </c>
      <c r="AC274" s="257">
        <v>0</v>
      </c>
      <c r="AD274" s="257">
        <v>0</v>
      </c>
      <c r="AE274" s="257">
        <v>0</v>
      </c>
      <c r="AF274" s="257">
        <v>0</v>
      </c>
      <c r="AG274" s="257">
        <v>0</v>
      </c>
      <c r="AH274" s="257">
        <v>0</v>
      </c>
      <c r="AI274" s="257">
        <v>0</v>
      </c>
      <c r="AJ274" s="257">
        <v>0</v>
      </c>
      <c r="AK274" s="257">
        <v>0</v>
      </c>
      <c r="AL274" s="258">
        <f t="shared" si="6"/>
        <v>0</v>
      </c>
      <c r="AO274" s="98"/>
    </row>
    <row r="275" spans="1:41" ht="33" customHeight="1">
      <c r="A275" s="181">
        <v>1125</v>
      </c>
      <c r="B275" s="182" t="str">
        <f>PROPER(VLOOKUP(A275,[1]bd_lista!$A:$D,2,FALSE))</f>
        <v>Gobierno Autónomo Municipal De Las Carreras</v>
      </c>
      <c r="C275" s="183" t="s">
        <v>1351</v>
      </c>
      <c r="D275" s="257">
        <v>0</v>
      </c>
      <c r="E275" s="257">
        <v>0</v>
      </c>
      <c r="F275" s="257">
        <v>0</v>
      </c>
      <c r="G275" s="257">
        <v>0</v>
      </c>
      <c r="H275" s="257">
        <v>0</v>
      </c>
      <c r="I275" s="257">
        <v>0</v>
      </c>
      <c r="J275" s="257">
        <v>0</v>
      </c>
      <c r="K275" s="257">
        <v>0</v>
      </c>
      <c r="L275" s="257">
        <v>0</v>
      </c>
      <c r="M275" s="257">
        <v>0</v>
      </c>
      <c r="N275" s="257">
        <v>0</v>
      </c>
      <c r="O275" s="257">
        <v>0</v>
      </c>
      <c r="P275" s="257">
        <v>0</v>
      </c>
      <c r="Q275" s="257">
        <v>0</v>
      </c>
      <c r="R275" s="257">
        <v>0</v>
      </c>
      <c r="S275" s="257">
        <v>0</v>
      </c>
      <c r="T275" s="257">
        <v>0</v>
      </c>
      <c r="U275" s="257">
        <v>0</v>
      </c>
      <c r="V275" s="257">
        <v>0</v>
      </c>
      <c r="W275" s="257">
        <v>0</v>
      </c>
      <c r="X275" s="257">
        <v>0</v>
      </c>
      <c r="Y275" s="257">
        <v>0</v>
      </c>
      <c r="Z275" s="257">
        <v>0</v>
      </c>
      <c r="AA275" s="257">
        <v>0</v>
      </c>
      <c r="AB275" s="257">
        <v>0</v>
      </c>
      <c r="AC275" s="257">
        <v>0</v>
      </c>
      <c r="AD275" s="257">
        <v>0</v>
      </c>
      <c r="AE275" s="257">
        <v>0</v>
      </c>
      <c r="AF275" s="257">
        <v>0</v>
      </c>
      <c r="AG275" s="257">
        <v>0</v>
      </c>
      <c r="AH275" s="257">
        <v>0</v>
      </c>
      <c r="AI275" s="257">
        <v>0</v>
      </c>
      <c r="AJ275" s="257">
        <v>0</v>
      </c>
      <c r="AK275" s="257">
        <v>0</v>
      </c>
      <c r="AL275" s="258">
        <f t="shared" si="6"/>
        <v>0</v>
      </c>
      <c r="AO275" s="98"/>
    </row>
    <row r="276" spans="1:41" ht="33" customHeight="1">
      <c r="A276" s="181">
        <v>1126</v>
      </c>
      <c r="B276" s="182" t="str">
        <f>PROPER(VLOOKUP(A276,[1]bd_lista!$A:$D,2,FALSE))</f>
        <v>Gobierno Autónomo Municipal De Villa Vaca Guzmán</v>
      </c>
      <c r="C276" s="183" t="s">
        <v>1351</v>
      </c>
      <c r="D276" s="257">
        <v>0</v>
      </c>
      <c r="E276" s="257">
        <v>0</v>
      </c>
      <c r="F276" s="257">
        <v>0</v>
      </c>
      <c r="G276" s="257">
        <v>0</v>
      </c>
      <c r="H276" s="257">
        <v>0</v>
      </c>
      <c r="I276" s="257">
        <v>0</v>
      </c>
      <c r="J276" s="257">
        <v>0</v>
      </c>
      <c r="K276" s="257">
        <v>0</v>
      </c>
      <c r="L276" s="257">
        <v>0</v>
      </c>
      <c r="M276" s="257">
        <v>0</v>
      </c>
      <c r="N276" s="257">
        <v>0</v>
      </c>
      <c r="O276" s="257">
        <v>0</v>
      </c>
      <c r="P276" s="257">
        <v>0</v>
      </c>
      <c r="Q276" s="257">
        <v>0</v>
      </c>
      <c r="R276" s="257">
        <v>0</v>
      </c>
      <c r="S276" s="257">
        <v>0</v>
      </c>
      <c r="T276" s="257">
        <v>0</v>
      </c>
      <c r="U276" s="257">
        <v>0</v>
      </c>
      <c r="V276" s="257">
        <v>0</v>
      </c>
      <c r="W276" s="257">
        <v>0</v>
      </c>
      <c r="X276" s="257">
        <v>0</v>
      </c>
      <c r="Y276" s="257">
        <v>0</v>
      </c>
      <c r="Z276" s="257">
        <v>0</v>
      </c>
      <c r="AA276" s="257">
        <v>0</v>
      </c>
      <c r="AB276" s="257">
        <v>0</v>
      </c>
      <c r="AC276" s="257">
        <v>0</v>
      </c>
      <c r="AD276" s="257">
        <v>0</v>
      </c>
      <c r="AE276" s="257">
        <v>0</v>
      </c>
      <c r="AF276" s="257">
        <v>0</v>
      </c>
      <c r="AG276" s="257">
        <v>0</v>
      </c>
      <c r="AH276" s="257">
        <v>0</v>
      </c>
      <c r="AI276" s="257">
        <v>0</v>
      </c>
      <c r="AJ276" s="257">
        <v>0</v>
      </c>
      <c r="AK276" s="257">
        <v>0</v>
      </c>
      <c r="AL276" s="258">
        <f t="shared" si="6"/>
        <v>0</v>
      </c>
      <c r="AO276" s="98"/>
    </row>
    <row r="277" spans="1:41" ht="33" customHeight="1">
      <c r="A277" s="181">
        <v>1127</v>
      </c>
      <c r="B277" s="182" t="str">
        <f>PROPER(VLOOKUP(A277,[1]bd_lista!$A:$D,2,FALSE))</f>
        <v>Gobierno Autónomo Municipal De Villa De Huacaya</v>
      </c>
      <c r="C277" s="183" t="s">
        <v>1351</v>
      </c>
      <c r="D277" s="257">
        <v>0</v>
      </c>
      <c r="E277" s="257">
        <v>0</v>
      </c>
      <c r="F277" s="257">
        <v>0</v>
      </c>
      <c r="G277" s="257">
        <v>0</v>
      </c>
      <c r="H277" s="257">
        <v>0</v>
      </c>
      <c r="I277" s="257">
        <v>0</v>
      </c>
      <c r="J277" s="257">
        <v>0</v>
      </c>
      <c r="K277" s="257">
        <v>0</v>
      </c>
      <c r="L277" s="257">
        <v>0</v>
      </c>
      <c r="M277" s="257">
        <v>0</v>
      </c>
      <c r="N277" s="257">
        <v>0</v>
      </c>
      <c r="O277" s="257">
        <v>0</v>
      </c>
      <c r="P277" s="257">
        <v>0</v>
      </c>
      <c r="Q277" s="257">
        <v>0</v>
      </c>
      <c r="R277" s="257">
        <v>0</v>
      </c>
      <c r="S277" s="257">
        <v>0</v>
      </c>
      <c r="T277" s="257">
        <v>0</v>
      </c>
      <c r="U277" s="257">
        <v>0</v>
      </c>
      <c r="V277" s="257">
        <v>0</v>
      </c>
      <c r="W277" s="257">
        <v>0</v>
      </c>
      <c r="X277" s="257">
        <v>0</v>
      </c>
      <c r="Y277" s="257">
        <v>0</v>
      </c>
      <c r="Z277" s="257">
        <v>0</v>
      </c>
      <c r="AA277" s="257">
        <v>0</v>
      </c>
      <c r="AB277" s="257">
        <v>0</v>
      </c>
      <c r="AC277" s="257">
        <v>0</v>
      </c>
      <c r="AD277" s="257">
        <v>0</v>
      </c>
      <c r="AE277" s="257">
        <v>0</v>
      </c>
      <c r="AF277" s="257">
        <v>0</v>
      </c>
      <c r="AG277" s="257">
        <v>0</v>
      </c>
      <c r="AH277" s="257">
        <v>0</v>
      </c>
      <c r="AI277" s="257">
        <v>0</v>
      </c>
      <c r="AJ277" s="257">
        <v>0</v>
      </c>
      <c r="AK277" s="257">
        <v>0</v>
      </c>
      <c r="AL277" s="258">
        <f t="shared" si="6"/>
        <v>0</v>
      </c>
      <c r="AO277" s="98"/>
    </row>
    <row r="278" spans="1:41" ht="33" customHeight="1">
      <c r="A278" s="181">
        <v>1128</v>
      </c>
      <c r="B278" s="182" t="str">
        <f>PROPER(VLOOKUP(A278,[1]bd_lista!$A:$D,2,FALSE))</f>
        <v>Gobierno Autónomo Municipal De Machareti</v>
      </c>
      <c r="C278" s="183" t="s">
        <v>1351</v>
      </c>
      <c r="D278" s="257">
        <v>0</v>
      </c>
      <c r="E278" s="257">
        <v>0</v>
      </c>
      <c r="F278" s="257">
        <v>0</v>
      </c>
      <c r="G278" s="257">
        <v>0</v>
      </c>
      <c r="H278" s="257">
        <v>0</v>
      </c>
      <c r="I278" s="257">
        <v>0</v>
      </c>
      <c r="J278" s="257">
        <v>0</v>
      </c>
      <c r="K278" s="257">
        <v>0</v>
      </c>
      <c r="L278" s="257">
        <v>0</v>
      </c>
      <c r="M278" s="257">
        <v>0</v>
      </c>
      <c r="N278" s="257">
        <v>0</v>
      </c>
      <c r="O278" s="257">
        <v>0</v>
      </c>
      <c r="P278" s="257">
        <v>0</v>
      </c>
      <c r="Q278" s="257">
        <v>0</v>
      </c>
      <c r="R278" s="257">
        <v>0</v>
      </c>
      <c r="S278" s="257">
        <v>0</v>
      </c>
      <c r="T278" s="257">
        <v>0</v>
      </c>
      <c r="U278" s="257">
        <v>0</v>
      </c>
      <c r="V278" s="257">
        <v>0</v>
      </c>
      <c r="W278" s="257">
        <v>0</v>
      </c>
      <c r="X278" s="257">
        <v>0</v>
      </c>
      <c r="Y278" s="257">
        <v>0</v>
      </c>
      <c r="Z278" s="257">
        <v>0</v>
      </c>
      <c r="AA278" s="257">
        <v>0</v>
      </c>
      <c r="AB278" s="257">
        <v>0</v>
      </c>
      <c r="AC278" s="257">
        <v>0</v>
      </c>
      <c r="AD278" s="257">
        <v>0</v>
      </c>
      <c r="AE278" s="257">
        <v>0</v>
      </c>
      <c r="AF278" s="257">
        <v>0</v>
      </c>
      <c r="AG278" s="257">
        <v>0</v>
      </c>
      <c r="AH278" s="257">
        <v>0</v>
      </c>
      <c r="AI278" s="257">
        <v>0</v>
      </c>
      <c r="AJ278" s="257">
        <v>0</v>
      </c>
      <c r="AK278" s="257">
        <v>0</v>
      </c>
      <c r="AL278" s="258">
        <f t="shared" si="6"/>
        <v>0</v>
      </c>
      <c r="AO278" s="98"/>
    </row>
    <row r="279" spans="1:41" ht="33" customHeight="1">
      <c r="A279" s="181">
        <v>1129</v>
      </c>
      <c r="B279" s="182" t="str">
        <f>PROPER(VLOOKUP(A279,[1]bd_lista!$A:$D,2,FALSE))</f>
        <v>Gobierno Autónomo Municipal De Villa Charcas</v>
      </c>
      <c r="C279" s="183" t="s">
        <v>1351</v>
      </c>
      <c r="D279" s="257">
        <v>0</v>
      </c>
      <c r="E279" s="257">
        <v>0</v>
      </c>
      <c r="F279" s="257">
        <v>0</v>
      </c>
      <c r="G279" s="257">
        <v>0</v>
      </c>
      <c r="H279" s="257">
        <v>0</v>
      </c>
      <c r="I279" s="257">
        <v>0</v>
      </c>
      <c r="J279" s="257">
        <v>0</v>
      </c>
      <c r="K279" s="257">
        <v>0</v>
      </c>
      <c r="L279" s="257">
        <v>0</v>
      </c>
      <c r="M279" s="257">
        <v>0</v>
      </c>
      <c r="N279" s="257">
        <v>0</v>
      </c>
      <c r="O279" s="257">
        <v>0</v>
      </c>
      <c r="P279" s="257">
        <v>0</v>
      </c>
      <c r="Q279" s="257">
        <v>0</v>
      </c>
      <c r="R279" s="257">
        <v>0</v>
      </c>
      <c r="S279" s="257">
        <v>0</v>
      </c>
      <c r="T279" s="257">
        <v>0</v>
      </c>
      <c r="U279" s="257">
        <v>0</v>
      </c>
      <c r="V279" s="257">
        <v>0</v>
      </c>
      <c r="W279" s="257">
        <v>0</v>
      </c>
      <c r="X279" s="257">
        <v>0</v>
      </c>
      <c r="Y279" s="257">
        <v>0</v>
      </c>
      <c r="Z279" s="257">
        <v>0</v>
      </c>
      <c r="AA279" s="257">
        <v>0</v>
      </c>
      <c r="AB279" s="257">
        <v>0</v>
      </c>
      <c r="AC279" s="257">
        <v>0</v>
      </c>
      <c r="AD279" s="257">
        <v>0</v>
      </c>
      <c r="AE279" s="257">
        <v>0</v>
      </c>
      <c r="AF279" s="257">
        <v>0</v>
      </c>
      <c r="AG279" s="257">
        <v>0</v>
      </c>
      <c r="AH279" s="257">
        <v>0</v>
      </c>
      <c r="AI279" s="257">
        <v>0</v>
      </c>
      <c r="AJ279" s="257">
        <v>0</v>
      </c>
      <c r="AK279" s="257">
        <v>0</v>
      </c>
      <c r="AL279" s="258">
        <f t="shared" si="6"/>
        <v>0</v>
      </c>
      <c r="AO279" s="98"/>
    </row>
    <row r="280" spans="1:41" ht="33" customHeight="1">
      <c r="A280" s="181">
        <v>1201</v>
      </c>
      <c r="B280" s="182" t="str">
        <f>PROPER(VLOOKUP(A280,[1]bd_lista!$A:$D,2,FALSE))</f>
        <v>Gobierno Autónomo Municipal De La Paz</v>
      </c>
      <c r="C280" s="183" t="s">
        <v>1351</v>
      </c>
      <c r="D280" s="257">
        <v>0</v>
      </c>
      <c r="E280" s="257">
        <v>0</v>
      </c>
      <c r="F280" s="257">
        <v>0</v>
      </c>
      <c r="G280" s="257">
        <v>0</v>
      </c>
      <c r="H280" s="257">
        <v>0</v>
      </c>
      <c r="I280" s="257">
        <v>0</v>
      </c>
      <c r="J280" s="257">
        <v>0</v>
      </c>
      <c r="K280" s="257">
        <v>0</v>
      </c>
      <c r="L280" s="257">
        <v>0</v>
      </c>
      <c r="M280" s="257">
        <v>0</v>
      </c>
      <c r="N280" s="257">
        <v>0</v>
      </c>
      <c r="O280" s="257">
        <v>0</v>
      </c>
      <c r="P280" s="257">
        <v>0</v>
      </c>
      <c r="Q280" s="257">
        <v>0</v>
      </c>
      <c r="R280" s="257">
        <v>0</v>
      </c>
      <c r="S280" s="257">
        <v>0</v>
      </c>
      <c r="T280" s="257">
        <v>0</v>
      </c>
      <c r="U280" s="257">
        <v>0</v>
      </c>
      <c r="V280" s="257">
        <v>0</v>
      </c>
      <c r="W280" s="257">
        <v>0</v>
      </c>
      <c r="X280" s="257">
        <v>0</v>
      </c>
      <c r="Y280" s="257">
        <v>0</v>
      </c>
      <c r="Z280" s="257">
        <v>0</v>
      </c>
      <c r="AA280" s="257">
        <v>0</v>
      </c>
      <c r="AB280" s="257">
        <v>0</v>
      </c>
      <c r="AC280" s="257">
        <v>0</v>
      </c>
      <c r="AD280" s="257">
        <v>0</v>
      </c>
      <c r="AE280" s="257">
        <v>0</v>
      </c>
      <c r="AF280" s="257">
        <v>0</v>
      </c>
      <c r="AG280" s="257">
        <v>0</v>
      </c>
      <c r="AH280" s="257">
        <v>0</v>
      </c>
      <c r="AI280" s="257">
        <v>0</v>
      </c>
      <c r="AJ280" s="257">
        <v>0</v>
      </c>
      <c r="AK280" s="257">
        <v>0</v>
      </c>
      <c r="AL280" s="258">
        <f t="shared" si="6"/>
        <v>0</v>
      </c>
      <c r="AO280" s="98"/>
    </row>
    <row r="281" spans="1:41" ht="33" customHeight="1">
      <c r="A281" s="181">
        <v>1202</v>
      </c>
      <c r="B281" s="182" t="str">
        <f>PROPER(VLOOKUP(A281,[1]bd_lista!$A:$D,2,FALSE))</f>
        <v>Gobierno Autónomo Municipal De Palca</v>
      </c>
      <c r="C281" s="183" t="s">
        <v>1351</v>
      </c>
      <c r="D281" s="257">
        <v>0</v>
      </c>
      <c r="E281" s="257">
        <v>0</v>
      </c>
      <c r="F281" s="257">
        <v>0</v>
      </c>
      <c r="G281" s="257">
        <v>0</v>
      </c>
      <c r="H281" s="257">
        <v>0</v>
      </c>
      <c r="I281" s="257">
        <v>0</v>
      </c>
      <c r="J281" s="257">
        <v>0</v>
      </c>
      <c r="K281" s="257">
        <v>0</v>
      </c>
      <c r="L281" s="257">
        <v>0</v>
      </c>
      <c r="M281" s="257">
        <v>0</v>
      </c>
      <c r="N281" s="257">
        <v>0</v>
      </c>
      <c r="O281" s="257">
        <v>0</v>
      </c>
      <c r="P281" s="257">
        <v>0</v>
      </c>
      <c r="Q281" s="257">
        <v>0</v>
      </c>
      <c r="R281" s="257">
        <v>0</v>
      </c>
      <c r="S281" s="257">
        <v>0</v>
      </c>
      <c r="T281" s="257">
        <v>0</v>
      </c>
      <c r="U281" s="257">
        <v>0</v>
      </c>
      <c r="V281" s="257">
        <v>0</v>
      </c>
      <c r="W281" s="257">
        <v>0</v>
      </c>
      <c r="X281" s="257">
        <v>0</v>
      </c>
      <c r="Y281" s="257">
        <v>0</v>
      </c>
      <c r="Z281" s="257">
        <v>0</v>
      </c>
      <c r="AA281" s="257">
        <v>0</v>
      </c>
      <c r="AB281" s="257">
        <v>0</v>
      </c>
      <c r="AC281" s="257">
        <v>0</v>
      </c>
      <c r="AD281" s="257">
        <v>0</v>
      </c>
      <c r="AE281" s="257">
        <v>0</v>
      </c>
      <c r="AF281" s="257">
        <v>0</v>
      </c>
      <c r="AG281" s="257">
        <v>0</v>
      </c>
      <c r="AH281" s="257">
        <v>0</v>
      </c>
      <c r="AI281" s="257">
        <v>0</v>
      </c>
      <c r="AJ281" s="257">
        <v>0</v>
      </c>
      <c r="AK281" s="257">
        <v>0</v>
      </c>
      <c r="AL281" s="258">
        <f t="shared" si="6"/>
        <v>0</v>
      </c>
      <c r="AO281" s="98"/>
    </row>
    <row r="282" spans="1:41" ht="33" customHeight="1">
      <c r="A282" s="181">
        <v>1203</v>
      </c>
      <c r="B282" s="182" t="str">
        <f>PROPER(VLOOKUP(A282,[1]bd_lista!$A:$D,2,FALSE))</f>
        <v>Gobierno Autónomo Municipal De Mecapaca</v>
      </c>
      <c r="C282" s="183" t="s">
        <v>1351</v>
      </c>
      <c r="D282" s="257">
        <v>0</v>
      </c>
      <c r="E282" s="257">
        <v>0</v>
      </c>
      <c r="F282" s="257">
        <v>0</v>
      </c>
      <c r="G282" s="257">
        <v>0</v>
      </c>
      <c r="H282" s="257">
        <v>0</v>
      </c>
      <c r="I282" s="257">
        <v>0</v>
      </c>
      <c r="J282" s="257">
        <v>0</v>
      </c>
      <c r="K282" s="257">
        <v>0</v>
      </c>
      <c r="L282" s="257">
        <v>0</v>
      </c>
      <c r="M282" s="257">
        <v>0</v>
      </c>
      <c r="N282" s="257">
        <v>0</v>
      </c>
      <c r="O282" s="257">
        <v>0</v>
      </c>
      <c r="P282" s="257">
        <v>0</v>
      </c>
      <c r="Q282" s="257">
        <v>0</v>
      </c>
      <c r="R282" s="257">
        <v>0</v>
      </c>
      <c r="S282" s="257">
        <v>0</v>
      </c>
      <c r="T282" s="257">
        <v>0</v>
      </c>
      <c r="U282" s="257">
        <v>0</v>
      </c>
      <c r="V282" s="257">
        <v>0</v>
      </c>
      <c r="W282" s="257">
        <v>0</v>
      </c>
      <c r="X282" s="257">
        <v>0</v>
      </c>
      <c r="Y282" s="257">
        <v>0</v>
      </c>
      <c r="Z282" s="257">
        <v>0</v>
      </c>
      <c r="AA282" s="257">
        <v>0</v>
      </c>
      <c r="AB282" s="257">
        <v>0</v>
      </c>
      <c r="AC282" s="257">
        <v>0</v>
      </c>
      <c r="AD282" s="257">
        <v>0</v>
      </c>
      <c r="AE282" s="257">
        <v>0</v>
      </c>
      <c r="AF282" s="257">
        <v>0</v>
      </c>
      <c r="AG282" s="257">
        <v>0</v>
      </c>
      <c r="AH282" s="257">
        <v>0</v>
      </c>
      <c r="AI282" s="257">
        <v>0</v>
      </c>
      <c r="AJ282" s="257">
        <v>0</v>
      </c>
      <c r="AK282" s="257">
        <v>0</v>
      </c>
      <c r="AL282" s="258">
        <f t="shared" si="6"/>
        <v>0</v>
      </c>
      <c r="AO282" s="98"/>
    </row>
    <row r="283" spans="1:41" ht="33" customHeight="1">
      <c r="A283" s="181">
        <v>1204</v>
      </c>
      <c r="B283" s="182" t="str">
        <f>PROPER(VLOOKUP(A283,[1]bd_lista!$A:$D,2,FALSE))</f>
        <v>Gobierno Autónomo Municipal De Achocalla</v>
      </c>
      <c r="C283" s="183" t="s">
        <v>1351</v>
      </c>
      <c r="D283" s="257">
        <v>0</v>
      </c>
      <c r="E283" s="257">
        <v>0</v>
      </c>
      <c r="F283" s="257">
        <v>0</v>
      </c>
      <c r="G283" s="257">
        <v>0</v>
      </c>
      <c r="H283" s="257">
        <v>0</v>
      </c>
      <c r="I283" s="257">
        <v>0</v>
      </c>
      <c r="J283" s="257">
        <v>0</v>
      </c>
      <c r="K283" s="257">
        <v>0</v>
      </c>
      <c r="L283" s="257">
        <v>0</v>
      </c>
      <c r="M283" s="257">
        <v>0</v>
      </c>
      <c r="N283" s="257">
        <v>0</v>
      </c>
      <c r="O283" s="257">
        <v>0</v>
      </c>
      <c r="P283" s="257">
        <v>0</v>
      </c>
      <c r="Q283" s="257">
        <v>0</v>
      </c>
      <c r="R283" s="257">
        <v>0</v>
      </c>
      <c r="S283" s="257">
        <v>0</v>
      </c>
      <c r="T283" s="257">
        <v>0</v>
      </c>
      <c r="U283" s="257">
        <v>0</v>
      </c>
      <c r="V283" s="257">
        <v>0</v>
      </c>
      <c r="W283" s="257">
        <v>0</v>
      </c>
      <c r="X283" s="257">
        <v>0</v>
      </c>
      <c r="Y283" s="257">
        <v>0</v>
      </c>
      <c r="Z283" s="257">
        <v>0</v>
      </c>
      <c r="AA283" s="257">
        <v>0</v>
      </c>
      <c r="AB283" s="257">
        <v>0</v>
      </c>
      <c r="AC283" s="257">
        <v>0</v>
      </c>
      <c r="AD283" s="257">
        <v>0</v>
      </c>
      <c r="AE283" s="257">
        <v>0</v>
      </c>
      <c r="AF283" s="257">
        <v>0</v>
      </c>
      <c r="AG283" s="257">
        <v>0</v>
      </c>
      <c r="AH283" s="257">
        <v>0</v>
      </c>
      <c r="AI283" s="257">
        <v>0</v>
      </c>
      <c r="AJ283" s="257">
        <v>0</v>
      </c>
      <c r="AK283" s="257">
        <v>0</v>
      </c>
      <c r="AL283" s="258">
        <f t="shared" si="6"/>
        <v>0</v>
      </c>
      <c r="AO283" s="98"/>
    </row>
    <row r="284" spans="1:41" ht="33" customHeight="1">
      <c r="A284" s="181">
        <v>1205</v>
      </c>
      <c r="B284" s="182" t="str">
        <f>PROPER(VLOOKUP(A284,[1]bd_lista!$A:$D,2,FALSE))</f>
        <v>Gobierno Autónomo Municipal De El Alto De La Paz</v>
      </c>
      <c r="C284" s="183" t="s">
        <v>1351</v>
      </c>
      <c r="D284" s="257">
        <v>0</v>
      </c>
      <c r="E284" s="257">
        <v>0</v>
      </c>
      <c r="F284" s="257">
        <v>0</v>
      </c>
      <c r="G284" s="257">
        <v>0</v>
      </c>
      <c r="H284" s="257">
        <v>0</v>
      </c>
      <c r="I284" s="257">
        <v>0</v>
      </c>
      <c r="J284" s="257">
        <v>0</v>
      </c>
      <c r="K284" s="257">
        <v>0</v>
      </c>
      <c r="L284" s="257">
        <v>0</v>
      </c>
      <c r="M284" s="257">
        <v>0</v>
      </c>
      <c r="N284" s="257">
        <v>0</v>
      </c>
      <c r="O284" s="257">
        <v>0</v>
      </c>
      <c r="P284" s="257">
        <v>0</v>
      </c>
      <c r="Q284" s="257">
        <v>0</v>
      </c>
      <c r="R284" s="257">
        <v>0</v>
      </c>
      <c r="S284" s="257">
        <v>0</v>
      </c>
      <c r="T284" s="257">
        <v>0</v>
      </c>
      <c r="U284" s="257">
        <v>0</v>
      </c>
      <c r="V284" s="257">
        <v>0</v>
      </c>
      <c r="W284" s="257">
        <v>0</v>
      </c>
      <c r="X284" s="257">
        <v>0</v>
      </c>
      <c r="Y284" s="257">
        <v>0</v>
      </c>
      <c r="Z284" s="257">
        <v>0</v>
      </c>
      <c r="AA284" s="257">
        <v>0</v>
      </c>
      <c r="AB284" s="257">
        <v>0</v>
      </c>
      <c r="AC284" s="257">
        <v>0</v>
      </c>
      <c r="AD284" s="257">
        <v>0</v>
      </c>
      <c r="AE284" s="257">
        <v>0</v>
      </c>
      <c r="AF284" s="257">
        <v>0</v>
      </c>
      <c r="AG284" s="257">
        <v>0</v>
      </c>
      <c r="AH284" s="257">
        <v>0</v>
      </c>
      <c r="AI284" s="257">
        <v>0</v>
      </c>
      <c r="AJ284" s="257">
        <v>0</v>
      </c>
      <c r="AK284" s="257">
        <v>0</v>
      </c>
      <c r="AL284" s="258">
        <f t="shared" si="6"/>
        <v>0</v>
      </c>
      <c r="AO284" s="98"/>
    </row>
    <row r="285" spans="1:41" ht="33" customHeight="1">
      <c r="A285" s="181">
        <v>1206</v>
      </c>
      <c r="B285" s="182" t="str">
        <f>PROPER(VLOOKUP(A285,[1]bd_lista!$A:$D,2,FALSE))</f>
        <v>Gobierno Autónomo Municipal De Viacha</v>
      </c>
      <c r="C285" s="183" t="s">
        <v>1351</v>
      </c>
      <c r="D285" s="257">
        <v>0</v>
      </c>
      <c r="E285" s="257">
        <v>0</v>
      </c>
      <c r="F285" s="257">
        <v>0</v>
      </c>
      <c r="G285" s="257">
        <v>0</v>
      </c>
      <c r="H285" s="257">
        <v>0</v>
      </c>
      <c r="I285" s="257">
        <v>0</v>
      </c>
      <c r="J285" s="257">
        <v>0</v>
      </c>
      <c r="K285" s="257">
        <v>0</v>
      </c>
      <c r="L285" s="257">
        <v>0</v>
      </c>
      <c r="M285" s="257">
        <v>0</v>
      </c>
      <c r="N285" s="257">
        <v>0</v>
      </c>
      <c r="O285" s="257">
        <v>0</v>
      </c>
      <c r="P285" s="257">
        <v>0</v>
      </c>
      <c r="Q285" s="257">
        <v>0</v>
      </c>
      <c r="R285" s="257">
        <v>0</v>
      </c>
      <c r="S285" s="257">
        <v>0</v>
      </c>
      <c r="T285" s="257">
        <v>0</v>
      </c>
      <c r="U285" s="257">
        <v>0</v>
      </c>
      <c r="V285" s="257">
        <v>0</v>
      </c>
      <c r="W285" s="257">
        <v>0</v>
      </c>
      <c r="X285" s="257">
        <v>0</v>
      </c>
      <c r="Y285" s="257">
        <v>0</v>
      </c>
      <c r="Z285" s="257">
        <v>0</v>
      </c>
      <c r="AA285" s="257">
        <v>0</v>
      </c>
      <c r="AB285" s="257">
        <v>0</v>
      </c>
      <c r="AC285" s="257">
        <v>0</v>
      </c>
      <c r="AD285" s="257">
        <v>0</v>
      </c>
      <c r="AE285" s="257">
        <v>0</v>
      </c>
      <c r="AF285" s="257">
        <v>0</v>
      </c>
      <c r="AG285" s="257">
        <v>0</v>
      </c>
      <c r="AH285" s="257">
        <v>0</v>
      </c>
      <c r="AI285" s="257">
        <v>0</v>
      </c>
      <c r="AJ285" s="257">
        <v>0</v>
      </c>
      <c r="AK285" s="257">
        <v>0</v>
      </c>
      <c r="AL285" s="258">
        <f t="shared" si="6"/>
        <v>0</v>
      </c>
      <c r="AO285" s="98"/>
    </row>
    <row r="286" spans="1:41" ht="33" customHeight="1">
      <c r="A286" s="181">
        <v>1207</v>
      </c>
      <c r="B286" s="182" t="str">
        <f>PROPER(VLOOKUP(A286,[1]bd_lista!$A:$D,2,FALSE))</f>
        <v>Gobierno Autónomo Municipal De Guaqui</v>
      </c>
      <c r="C286" s="183" t="s">
        <v>1351</v>
      </c>
      <c r="D286" s="257">
        <v>0</v>
      </c>
      <c r="E286" s="257">
        <v>0</v>
      </c>
      <c r="F286" s="257">
        <v>0</v>
      </c>
      <c r="G286" s="257">
        <v>0</v>
      </c>
      <c r="H286" s="257">
        <v>0</v>
      </c>
      <c r="I286" s="257">
        <v>0</v>
      </c>
      <c r="J286" s="257">
        <v>0</v>
      </c>
      <c r="K286" s="257">
        <v>0</v>
      </c>
      <c r="L286" s="257">
        <v>0</v>
      </c>
      <c r="M286" s="257">
        <v>0</v>
      </c>
      <c r="N286" s="257">
        <v>0</v>
      </c>
      <c r="O286" s="257">
        <v>0</v>
      </c>
      <c r="P286" s="257">
        <v>0</v>
      </c>
      <c r="Q286" s="257">
        <v>0</v>
      </c>
      <c r="R286" s="257">
        <v>0</v>
      </c>
      <c r="S286" s="257">
        <v>0</v>
      </c>
      <c r="T286" s="257">
        <v>0</v>
      </c>
      <c r="U286" s="257">
        <v>0</v>
      </c>
      <c r="V286" s="257">
        <v>0</v>
      </c>
      <c r="W286" s="257">
        <v>0</v>
      </c>
      <c r="X286" s="257">
        <v>0</v>
      </c>
      <c r="Y286" s="257">
        <v>0</v>
      </c>
      <c r="Z286" s="257">
        <v>0</v>
      </c>
      <c r="AA286" s="257">
        <v>0</v>
      </c>
      <c r="AB286" s="257">
        <v>0</v>
      </c>
      <c r="AC286" s="257">
        <v>0</v>
      </c>
      <c r="AD286" s="257">
        <v>0</v>
      </c>
      <c r="AE286" s="257">
        <v>0</v>
      </c>
      <c r="AF286" s="257">
        <v>0</v>
      </c>
      <c r="AG286" s="257">
        <v>0</v>
      </c>
      <c r="AH286" s="257">
        <v>0</v>
      </c>
      <c r="AI286" s="257">
        <v>0</v>
      </c>
      <c r="AJ286" s="257">
        <v>0</v>
      </c>
      <c r="AK286" s="257">
        <v>0</v>
      </c>
      <c r="AL286" s="258">
        <f t="shared" si="6"/>
        <v>0</v>
      </c>
      <c r="AO286" s="98"/>
    </row>
    <row r="287" spans="1:41" ht="33" customHeight="1">
      <c r="A287" s="181">
        <v>1208</v>
      </c>
      <c r="B287" s="182" t="str">
        <f>PROPER(VLOOKUP(A287,[1]bd_lista!$A:$D,2,FALSE))</f>
        <v>Gobierno Autónomo Municipal De Tiahuanacu</v>
      </c>
      <c r="C287" s="183" t="s">
        <v>1351</v>
      </c>
      <c r="D287" s="257">
        <v>0</v>
      </c>
      <c r="E287" s="257">
        <v>0</v>
      </c>
      <c r="F287" s="257">
        <v>0</v>
      </c>
      <c r="G287" s="257">
        <v>0</v>
      </c>
      <c r="H287" s="257">
        <v>0</v>
      </c>
      <c r="I287" s="257">
        <v>0</v>
      </c>
      <c r="J287" s="257">
        <v>0</v>
      </c>
      <c r="K287" s="257">
        <v>0</v>
      </c>
      <c r="L287" s="257">
        <v>0</v>
      </c>
      <c r="M287" s="257">
        <v>0</v>
      </c>
      <c r="N287" s="257">
        <v>0</v>
      </c>
      <c r="O287" s="257">
        <v>0</v>
      </c>
      <c r="P287" s="257">
        <v>0</v>
      </c>
      <c r="Q287" s="257">
        <v>0</v>
      </c>
      <c r="R287" s="257">
        <v>0</v>
      </c>
      <c r="S287" s="257">
        <v>0</v>
      </c>
      <c r="T287" s="257">
        <v>0</v>
      </c>
      <c r="U287" s="257">
        <v>0</v>
      </c>
      <c r="V287" s="257">
        <v>0</v>
      </c>
      <c r="W287" s="257">
        <v>0</v>
      </c>
      <c r="X287" s="257">
        <v>0</v>
      </c>
      <c r="Y287" s="257">
        <v>0</v>
      </c>
      <c r="Z287" s="257">
        <v>0</v>
      </c>
      <c r="AA287" s="257">
        <v>0</v>
      </c>
      <c r="AB287" s="257">
        <v>0</v>
      </c>
      <c r="AC287" s="257">
        <v>0</v>
      </c>
      <c r="AD287" s="257">
        <v>0</v>
      </c>
      <c r="AE287" s="257">
        <v>0</v>
      </c>
      <c r="AF287" s="257">
        <v>0</v>
      </c>
      <c r="AG287" s="257">
        <v>0</v>
      </c>
      <c r="AH287" s="257">
        <v>0</v>
      </c>
      <c r="AI287" s="257">
        <v>0</v>
      </c>
      <c r="AJ287" s="257">
        <v>0</v>
      </c>
      <c r="AK287" s="257">
        <v>0</v>
      </c>
      <c r="AL287" s="258">
        <f t="shared" si="6"/>
        <v>0</v>
      </c>
      <c r="AO287" s="98"/>
    </row>
    <row r="288" spans="1:41" ht="33" customHeight="1">
      <c r="A288" s="181">
        <v>1209</v>
      </c>
      <c r="B288" s="182" t="str">
        <f>PROPER(VLOOKUP(A288,[1]bd_lista!$A:$D,2,FALSE))</f>
        <v>Gobierno Autónomo Municipal De Desaguadero</v>
      </c>
      <c r="C288" s="183" t="s">
        <v>1351</v>
      </c>
      <c r="D288" s="257">
        <v>0</v>
      </c>
      <c r="E288" s="257">
        <v>0</v>
      </c>
      <c r="F288" s="257">
        <v>0</v>
      </c>
      <c r="G288" s="257">
        <v>0</v>
      </c>
      <c r="H288" s="257">
        <v>0</v>
      </c>
      <c r="I288" s="257">
        <v>0</v>
      </c>
      <c r="J288" s="257">
        <v>0</v>
      </c>
      <c r="K288" s="257">
        <v>0</v>
      </c>
      <c r="L288" s="257">
        <v>0</v>
      </c>
      <c r="M288" s="257">
        <v>0</v>
      </c>
      <c r="N288" s="257">
        <v>0</v>
      </c>
      <c r="O288" s="257">
        <v>0</v>
      </c>
      <c r="P288" s="257">
        <v>0</v>
      </c>
      <c r="Q288" s="257">
        <v>0</v>
      </c>
      <c r="R288" s="257">
        <v>0</v>
      </c>
      <c r="S288" s="257">
        <v>0</v>
      </c>
      <c r="T288" s="257">
        <v>0</v>
      </c>
      <c r="U288" s="257">
        <v>0</v>
      </c>
      <c r="V288" s="257">
        <v>0</v>
      </c>
      <c r="W288" s="257">
        <v>0</v>
      </c>
      <c r="X288" s="257">
        <v>0</v>
      </c>
      <c r="Y288" s="257">
        <v>0</v>
      </c>
      <c r="Z288" s="257">
        <v>0</v>
      </c>
      <c r="AA288" s="257">
        <v>0</v>
      </c>
      <c r="AB288" s="257">
        <v>0</v>
      </c>
      <c r="AC288" s="257">
        <v>0</v>
      </c>
      <c r="AD288" s="257">
        <v>0</v>
      </c>
      <c r="AE288" s="257">
        <v>0</v>
      </c>
      <c r="AF288" s="257">
        <v>0</v>
      </c>
      <c r="AG288" s="257">
        <v>0</v>
      </c>
      <c r="AH288" s="257">
        <v>0</v>
      </c>
      <c r="AI288" s="257">
        <v>0</v>
      </c>
      <c r="AJ288" s="257">
        <v>0</v>
      </c>
      <c r="AK288" s="257">
        <v>0</v>
      </c>
      <c r="AL288" s="258">
        <f t="shared" si="6"/>
        <v>0</v>
      </c>
      <c r="AO288" s="98"/>
    </row>
    <row r="289" spans="1:41" ht="33" customHeight="1">
      <c r="A289" s="181">
        <v>1210</v>
      </c>
      <c r="B289" s="182" t="str">
        <f>PROPER(VLOOKUP(A289,[1]bd_lista!$A:$D,2,FALSE))</f>
        <v>Gobierno Autónomo Municipal De Caranavi</v>
      </c>
      <c r="C289" s="183" t="s">
        <v>1351</v>
      </c>
      <c r="D289" s="257">
        <v>0</v>
      </c>
      <c r="E289" s="257">
        <v>0</v>
      </c>
      <c r="F289" s="257">
        <v>0</v>
      </c>
      <c r="G289" s="257">
        <v>0</v>
      </c>
      <c r="H289" s="257">
        <v>0</v>
      </c>
      <c r="I289" s="257">
        <v>0</v>
      </c>
      <c r="J289" s="257">
        <v>0</v>
      </c>
      <c r="K289" s="257">
        <v>0</v>
      </c>
      <c r="L289" s="257">
        <v>0</v>
      </c>
      <c r="M289" s="257">
        <v>0</v>
      </c>
      <c r="N289" s="257">
        <v>0</v>
      </c>
      <c r="O289" s="257">
        <v>0</v>
      </c>
      <c r="P289" s="257">
        <v>0</v>
      </c>
      <c r="Q289" s="257">
        <v>0</v>
      </c>
      <c r="R289" s="257">
        <v>0</v>
      </c>
      <c r="S289" s="257">
        <v>0</v>
      </c>
      <c r="T289" s="257">
        <v>0</v>
      </c>
      <c r="U289" s="257">
        <v>0</v>
      </c>
      <c r="V289" s="257">
        <v>0</v>
      </c>
      <c r="W289" s="257">
        <v>0</v>
      </c>
      <c r="X289" s="257">
        <v>0</v>
      </c>
      <c r="Y289" s="257">
        <v>0</v>
      </c>
      <c r="Z289" s="257">
        <v>0</v>
      </c>
      <c r="AA289" s="257">
        <v>0</v>
      </c>
      <c r="AB289" s="257">
        <v>0</v>
      </c>
      <c r="AC289" s="257">
        <v>0</v>
      </c>
      <c r="AD289" s="257">
        <v>0</v>
      </c>
      <c r="AE289" s="257">
        <v>0</v>
      </c>
      <c r="AF289" s="257">
        <v>0</v>
      </c>
      <c r="AG289" s="257">
        <v>0</v>
      </c>
      <c r="AH289" s="257">
        <v>0</v>
      </c>
      <c r="AI289" s="257">
        <v>0</v>
      </c>
      <c r="AJ289" s="257">
        <v>0</v>
      </c>
      <c r="AK289" s="257">
        <v>0</v>
      </c>
      <c r="AL289" s="258">
        <f t="shared" si="6"/>
        <v>0</v>
      </c>
      <c r="AO289" s="98"/>
    </row>
    <row r="290" spans="1:41" ht="33" customHeight="1">
      <c r="A290" s="181">
        <v>1211</v>
      </c>
      <c r="B290" s="182" t="str">
        <f>PROPER(VLOOKUP(A290,[1]bd_lista!$A:$D,2,FALSE))</f>
        <v>Gobierno Autónomo Municipal De Sica Sica (Villa Aroma)</v>
      </c>
      <c r="C290" s="183" t="s">
        <v>1351</v>
      </c>
      <c r="D290" s="257">
        <v>0</v>
      </c>
      <c r="E290" s="257">
        <v>0</v>
      </c>
      <c r="F290" s="257">
        <v>0</v>
      </c>
      <c r="G290" s="257">
        <v>0</v>
      </c>
      <c r="H290" s="257">
        <v>0</v>
      </c>
      <c r="I290" s="257">
        <v>0</v>
      </c>
      <c r="J290" s="257">
        <v>0</v>
      </c>
      <c r="K290" s="257">
        <v>0</v>
      </c>
      <c r="L290" s="257">
        <v>0</v>
      </c>
      <c r="M290" s="257">
        <v>0</v>
      </c>
      <c r="N290" s="257">
        <v>0</v>
      </c>
      <c r="O290" s="257">
        <v>0</v>
      </c>
      <c r="P290" s="257">
        <v>0</v>
      </c>
      <c r="Q290" s="257">
        <v>0</v>
      </c>
      <c r="R290" s="257">
        <v>0</v>
      </c>
      <c r="S290" s="257">
        <v>0</v>
      </c>
      <c r="T290" s="257">
        <v>0</v>
      </c>
      <c r="U290" s="257">
        <v>0</v>
      </c>
      <c r="V290" s="257">
        <v>0</v>
      </c>
      <c r="W290" s="257">
        <v>0</v>
      </c>
      <c r="X290" s="257">
        <v>0</v>
      </c>
      <c r="Y290" s="257">
        <v>0</v>
      </c>
      <c r="Z290" s="257">
        <v>0</v>
      </c>
      <c r="AA290" s="257">
        <v>0</v>
      </c>
      <c r="AB290" s="257">
        <v>0</v>
      </c>
      <c r="AC290" s="257">
        <v>0</v>
      </c>
      <c r="AD290" s="257">
        <v>0</v>
      </c>
      <c r="AE290" s="257">
        <v>0</v>
      </c>
      <c r="AF290" s="257">
        <v>0</v>
      </c>
      <c r="AG290" s="257">
        <v>0</v>
      </c>
      <c r="AH290" s="257">
        <v>0</v>
      </c>
      <c r="AI290" s="257">
        <v>0</v>
      </c>
      <c r="AJ290" s="257">
        <v>0</v>
      </c>
      <c r="AK290" s="257">
        <v>0</v>
      </c>
      <c r="AL290" s="258">
        <f t="shared" si="6"/>
        <v>0</v>
      </c>
      <c r="AO290" s="98"/>
    </row>
    <row r="291" spans="1:41" ht="33" customHeight="1">
      <c r="A291" s="181">
        <v>1212</v>
      </c>
      <c r="B291" s="182" t="str">
        <f>PROPER(VLOOKUP(A291,[1]bd_lista!$A:$D,2,FALSE))</f>
        <v>Gobierno Autónomo Municipal De Umala</v>
      </c>
      <c r="C291" s="183" t="s">
        <v>1351</v>
      </c>
      <c r="D291" s="257">
        <v>0</v>
      </c>
      <c r="E291" s="257">
        <v>0</v>
      </c>
      <c r="F291" s="257">
        <v>0</v>
      </c>
      <c r="G291" s="257">
        <v>0</v>
      </c>
      <c r="H291" s="257">
        <v>0</v>
      </c>
      <c r="I291" s="257">
        <v>0</v>
      </c>
      <c r="J291" s="257">
        <v>0</v>
      </c>
      <c r="K291" s="257">
        <v>0</v>
      </c>
      <c r="L291" s="257">
        <v>0</v>
      </c>
      <c r="M291" s="257">
        <v>0</v>
      </c>
      <c r="N291" s="257">
        <v>0</v>
      </c>
      <c r="O291" s="257">
        <v>0</v>
      </c>
      <c r="P291" s="257">
        <v>0</v>
      </c>
      <c r="Q291" s="257">
        <v>0</v>
      </c>
      <c r="R291" s="257">
        <v>0</v>
      </c>
      <c r="S291" s="257">
        <v>0</v>
      </c>
      <c r="T291" s="257">
        <v>0</v>
      </c>
      <c r="U291" s="257">
        <v>0</v>
      </c>
      <c r="V291" s="257">
        <v>0</v>
      </c>
      <c r="W291" s="257">
        <v>0</v>
      </c>
      <c r="X291" s="257">
        <v>0</v>
      </c>
      <c r="Y291" s="257">
        <v>0</v>
      </c>
      <c r="Z291" s="257">
        <v>0</v>
      </c>
      <c r="AA291" s="257">
        <v>0</v>
      </c>
      <c r="AB291" s="257">
        <v>0</v>
      </c>
      <c r="AC291" s="257">
        <v>0</v>
      </c>
      <c r="AD291" s="257">
        <v>0</v>
      </c>
      <c r="AE291" s="257">
        <v>0</v>
      </c>
      <c r="AF291" s="257">
        <v>0</v>
      </c>
      <c r="AG291" s="257">
        <v>0</v>
      </c>
      <c r="AH291" s="257">
        <v>0</v>
      </c>
      <c r="AI291" s="257">
        <v>0</v>
      </c>
      <c r="AJ291" s="257">
        <v>0</v>
      </c>
      <c r="AK291" s="257">
        <v>0</v>
      </c>
      <c r="AL291" s="258">
        <f t="shared" si="6"/>
        <v>0</v>
      </c>
      <c r="AO291" s="98"/>
    </row>
    <row r="292" spans="1:41" ht="33" customHeight="1">
      <c r="A292" s="181">
        <v>1213</v>
      </c>
      <c r="B292" s="182" t="str">
        <f>PROPER(VLOOKUP(A292,[1]bd_lista!$A:$D,2,FALSE))</f>
        <v>Gobierno Autónomo Municipal De Ayo Ayo</v>
      </c>
      <c r="C292" s="183" t="s">
        <v>1351</v>
      </c>
      <c r="D292" s="257">
        <v>0</v>
      </c>
      <c r="E292" s="257">
        <v>0</v>
      </c>
      <c r="F292" s="257">
        <v>0</v>
      </c>
      <c r="G292" s="257">
        <v>0</v>
      </c>
      <c r="H292" s="257">
        <v>0</v>
      </c>
      <c r="I292" s="257">
        <v>0</v>
      </c>
      <c r="J292" s="257">
        <v>0</v>
      </c>
      <c r="K292" s="257">
        <v>0</v>
      </c>
      <c r="L292" s="257">
        <v>0</v>
      </c>
      <c r="M292" s="257">
        <v>0</v>
      </c>
      <c r="N292" s="257">
        <v>0</v>
      </c>
      <c r="O292" s="257">
        <v>0</v>
      </c>
      <c r="P292" s="257">
        <v>0</v>
      </c>
      <c r="Q292" s="257">
        <v>0</v>
      </c>
      <c r="R292" s="257">
        <v>0</v>
      </c>
      <c r="S292" s="257">
        <v>0</v>
      </c>
      <c r="T292" s="257">
        <v>0</v>
      </c>
      <c r="U292" s="257">
        <v>0</v>
      </c>
      <c r="V292" s="257">
        <v>0</v>
      </c>
      <c r="W292" s="257">
        <v>0</v>
      </c>
      <c r="X292" s="257">
        <v>0</v>
      </c>
      <c r="Y292" s="257">
        <v>0</v>
      </c>
      <c r="Z292" s="257">
        <v>0</v>
      </c>
      <c r="AA292" s="257">
        <v>0</v>
      </c>
      <c r="AB292" s="257">
        <v>0</v>
      </c>
      <c r="AC292" s="257">
        <v>0</v>
      </c>
      <c r="AD292" s="257">
        <v>0</v>
      </c>
      <c r="AE292" s="257">
        <v>0</v>
      </c>
      <c r="AF292" s="257">
        <v>0</v>
      </c>
      <c r="AG292" s="257">
        <v>0</v>
      </c>
      <c r="AH292" s="257">
        <v>0</v>
      </c>
      <c r="AI292" s="257">
        <v>0</v>
      </c>
      <c r="AJ292" s="257">
        <v>0</v>
      </c>
      <c r="AK292" s="257">
        <v>0</v>
      </c>
      <c r="AL292" s="258">
        <f t="shared" si="6"/>
        <v>0</v>
      </c>
      <c r="AO292" s="98"/>
    </row>
    <row r="293" spans="1:41" ht="33" customHeight="1">
      <c r="A293" s="181">
        <v>1214</v>
      </c>
      <c r="B293" s="182" t="str">
        <f>PROPER(VLOOKUP(A293,[1]bd_lista!$A:$D,2,FALSE))</f>
        <v>Gobierno Autónomo Municipal De Calamarca</v>
      </c>
      <c r="C293" s="183" t="s">
        <v>1351</v>
      </c>
      <c r="D293" s="257">
        <v>0</v>
      </c>
      <c r="E293" s="257">
        <v>0</v>
      </c>
      <c r="F293" s="257">
        <v>0</v>
      </c>
      <c r="G293" s="257">
        <v>0</v>
      </c>
      <c r="H293" s="257">
        <v>0</v>
      </c>
      <c r="I293" s="257">
        <v>0</v>
      </c>
      <c r="J293" s="257">
        <v>0</v>
      </c>
      <c r="K293" s="257">
        <v>0</v>
      </c>
      <c r="L293" s="257">
        <v>0</v>
      </c>
      <c r="M293" s="257">
        <v>0</v>
      </c>
      <c r="N293" s="257">
        <v>0</v>
      </c>
      <c r="O293" s="257">
        <v>0</v>
      </c>
      <c r="P293" s="257">
        <v>0</v>
      </c>
      <c r="Q293" s="257">
        <v>0</v>
      </c>
      <c r="R293" s="257">
        <v>0</v>
      </c>
      <c r="S293" s="257">
        <v>0</v>
      </c>
      <c r="T293" s="257">
        <v>0</v>
      </c>
      <c r="U293" s="257">
        <v>0</v>
      </c>
      <c r="V293" s="257">
        <v>0</v>
      </c>
      <c r="W293" s="257">
        <v>0</v>
      </c>
      <c r="X293" s="257">
        <v>0</v>
      </c>
      <c r="Y293" s="257">
        <v>0</v>
      </c>
      <c r="Z293" s="257">
        <v>0</v>
      </c>
      <c r="AA293" s="257">
        <v>0</v>
      </c>
      <c r="AB293" s="257">
        <v>0</v>
      </c>
      <c r="AC293" s="257">
        <v>0</v>
      </c>
      <c r="AD293" s="257">
        <v>0</v>
      </c>
      <c r="AE293" s="257">
        <v>0</v>
      </c>
      <c r="AF293" s="257">
        <v>0</v>
      </c>
      <c r="AG293" s="257">
        <v>0</v>
      </c>
      <c r="AH293" s="257">
        <v>0</v>
      </c>
      <c r="AI293" s="257">
        <v>0</v>
      </c>
      <c r="AJ293" s="257">
        <v>0</v>
      </c>
      <c r="AK293" s="257">
        <v>0</v>
      </c>
      <c r="AL293" s="258">
        <f t="shared" si="6"/>
        <v>0</v>
      </c>
      <c r="AO293" s="98"/>
    </row>
    <row r="294" spans="1:41" ht="33" customHeight="1">
      <c r="A294" s="181">
        <v>1215</v>
      </c>
      <c r="B294" s="182" t="str">
        <f>PROPER(VLOOKUP(A294,[1]bd_lista!$A:$D,2,FALSE))</f>
        <v>Gobierno Autónomo Municipal De Patacamaya</v>
      </c>
      <c r="C294" s="183" t="s">
        <v>1351</v>
      </c>
      <c r="D294" s="257">
        <v>0</v>
      </c>
      <c r="E294" s="257">
        <v>0</v>
      </c>
      <c r="F294" s="257">
        <v>0</v>
      </c>
      <c r="G294" s="257">
        <v>0</v>
      </c>
      <c r="H294" s="257">
        <v>0</v>
      </c>
      <c r="I294" s="257">
        <v>0</v>
      </c>
      <c r="J294" s="257">
        <v>0</v>
      </c>
      <c r="K294" s="257">
        <v>0</v>
      </c>
      <c r="L294" s="257">
        <v>0</v>
      </c>
      <c r="M294" s="257">
        <v>0</v>
      </c>
      <c r="N294" s="257">
        <v>0</v>
      </c>
      <c r="O294" s="257">
        <v>0</v>
      </c>
      <c r="P294" s="257">
        <v>0</v>
      </c>
      <c r="Q294" s="257">
        <v>0</v>
      </c>
      <c r="R294" s="257">
        <v>0</v>
      </c>
      <c r="S294" s="257">
        <v>0</v>
      </c>
      <c r="T294" s="257">
        <v>0</v>
      </c>
      <c r="U294" s="257">
        <v>0</v>
      </c>
      <c r="V294" s="257">
        <v>0</v>
      </c>
      <c r="W294" s="257">
        <v>0</v>
      </c>
      <c r="X294" s="257">
        <v>0</v>
      </c>
      <c r="Y294" s="257">
        <v>0</v>
      </c>
      <c r="Z294" s="257">
        <v>0</v>
      </c>
      <c r="AA294" s="257">
        <v>0</v>
      </c>
      <c r="AB294" s="257">
        <v>0</v>
      </c>
      <c r="AC294" s="257">
        <v>0</v>
      </c>
      <c r="AD294" s="257">
        <v>0</v>
      </c>
      <c r="AE294" s="257">
        <v>0</v>
      </c>
      <c r="AF294" s="257">
        <v>0</v>
      </c>
      <c r="AG294" s="257">
        <v>0</v>
      </c>
      <c r="AH294" s="257">
        <v>0</v>
      </c>
      <c r="AI294" s="257">
        <v>0</v>
      </c>
      <c r="AJ294" s="257">
        <v>0</v>
      </c>
      <c r="AK294" s="257">
        <v>0</v>
      </c>
      <c r="AL294" s="258">
        <f t="shared" si="6"/>
        <v>0</v>
      </c>
      <c r="AO294" s="98"/>
    </row>
    <row r="295" spans="1:41" ht="33" customHeight="1">
      <c r="A295" s="181">
        <v>1216</v>
      </c>
      <c r="B295" s="182" t="str">
        <f>PROPER(VLOOKUP(A295,[1]bd_lista!$A:$D,2,FALSE))</f>
        <v>Gobierno Autónomo Municipal De Colquencha</v>
      </c>
      <c r="C295" s="183" t="s">
        <v>1351</v>
      </c>
      <c r="D295" s="257">
        <v>0</v>
      </c>
      <c r="E295" s="257">
        <v>0</v>
      </c>
      <c r="F295" s="257">
        <v>0</v>
      </c>
      <c r="G295" s="257">
        <v>0</v>
      </c>
      <c r="H295" s="257">
        <v>0</v>
      </c>
      <c r="I295" s="257">
        <v>0</v>
      </c>
      <c r="J295" s="257">
        <v>0</v>
      </c>
      <c r="K295" s="257">
        <v>0</v>
      </c>
      <c r="L295" s="257">
        <v>0</v>
      </c>
      <c r="M295" s="257">
        <v>0</v>
      </c>
      <c r="N295" s="257">
        <v>0</v>
      </c>
      <c r="O295" s="257">
        <v>0</v>
      </c>
      <c r="P295" s="257">
        <v>0</v>
      </c>
      <c r="Q295" s="257">
        <v>0</v>
      </c>
      <c r="R295" s="257">
        <v>0</v>
      </c>
      <c r="S295" s="257">
        <v>0</v>
      </c>
      <c r="T295" s="257">
        <v>0</v>
      </c>
      <c r="U295" s="257">
        <v>0</v>
      </c>
      <c r="V295" s="257">
        <v>0</v>
      </c>
      <c r="W295" s="257">
        <v>0</v>
      </c>
      <c r="X295" s="257">
        <v>0</v>
      </c>
      <c r="Y295" s="257">
        <v>0</v>
      </c>
      <c r="Z295" s="257">
        <v>0</v>
      </c>
      <c r="AA295" s="257">
        <v>0</v>
      </c>
      <c r="AB295" s="257">
        <v>0</v>
      </c>
      <c r="AC295" s="257">
        <v>0</v>
      </c>
      <c r="AD295" s="257">
        <v>0</v>
      </c>
      <c r="AE295" s="257">
        <v>0</v>
      </c>
      <c r="AF295" s="257">
        <v>0</v>
      </c>
      <c r="AG295" s="257">
        <v>0</v>
      </c>
      <c r="AH295" s="257">
        <v>0</v>
      </c>
      <c r="AI295" s="257">
        <v>0</v>
      </c>
      <c r="AJ295" s="257">
        <v>0</v>
      </c>
      <c r="AK295" s="257">
        <v>0</v>
      </c>
      <c r="AL295" s="258">
        <f t="shared" si="6"/>
        <v>0</v>
      </c>
      <c r="AO295" s="98"/>
    </row>
    <row r="296" spans="1:41" ht="33" customHeight="1">
      <c r="A296" s="181">
        <v>1217</v>
      </c>
      <c r="B296" s="182" t="str">
        <f>PROPER(VLOOKUP(A296,[1]bd_lista!$A:$D,2,FALSE))</f>
        <v>Gobierno Autónomo Municipal De Collana</v>
      </c>
      <c r="C296" s="183" t="s">
        <v>1351</v>
      </c>
      <c r="D296" s="257">
        <v>0</v>
      </c>
      <c r="E296" s="257">
        <v>0</v>
      </c>
      <c r="F296" s="257">
        <v>0</v>
      </c>
      <c r="G296" s="257">
        <v>0</v>
      </c>
      <c r="H296" s="257">
        <v>0</v>
      </c>
      <c r="I296" s="257">
        <v>0</v>
      </c>
      <c r="J296" s="257">
        <v>0</v>
      </c>
      <c r="K296" s="257">
        <v>0</v>
      </c>
      <c r="L296" s="257">
        <v>0</v>
      </c>
      <c r="M296" s="257">
        <v>0</v>
      </c>
      <c r="N296" s="257">
        <v>0</v>
      </c>
      <c r="O296" s="257">
        <v>0</v>
      </c>
      <c r="P296" s="257">
        <v>0</v>
      </c>
      <c r="Q296" s="257">
        <v>0</v>
      </c>
      <c r="R296" s="257">
        <v>0</v>
      </c>
      <c r="S296" s="257">
        <v>0</v>
      </c>
      <c r="T296" s="257">
        <v>0</v>
      </c>
      <c r="U296" s="257">
        <v>0</v>
      </c>
      <c r="V296" s="257">
        <v>0</v>
      </c>
      <c r="W296" s="257">
        <v>0</v>
      </c>
      <c r="X296" s="257">
        <v>0</v>
      </c>
      <c r="Y296" s="257">
        <v>0</v>
      </c>
      <c r="Z296" s="257">
        <v>0</v>
      </c>
      <c r="AA296" s="257">
        <v>0</v>
      </c>
      <c r="AB296" s="257">
        <v>0</v>
      </c>
      <c r="AC296" s="257">
        <v>0</v>
      </c>
      <c r="AD296" s="257">
        <v>0</v>
      </c>
      <c r="AE296" s="257">
        <v>0</v>
      </c>
      <c r="AF296" s="257">
        <v>0</v>
      </c>
      <c r="AG296" s="257">
        <v>0</v>
      </c>
      <c r="AH296" s="257">
        <v>0</v>
      </c>
      <c r="AI296" s="257">
        <v>0</v>
      </c>
      <c r="AJ296" s="257">
        <v>0</v>
      </c>
      <c r="AK296" s="257">
        <v>0</v>
      </c>
      <c r="AL296" s="258">
        <f t="shared" si="6"/>
        <v>0</v>
      </c>
      <c r="AO296" s="98"/>
    </row>
    <row r="297" spans="1:41" ht="33" customHeight="1">
      <c r="A297" s="181">
        <v>1218</v>
      </c>
      <c r="B297" s="182" t="str">
        <f>PROPER(VLOOKUP(A297,[1]bd_lista!$A:$D,2,FALSE))</f>
        <v>Gobierno Autónomo Municipal De Inquisivi</v>
      </c>
      <c r="C297" s="183" t="s">
        <v>1351</v>
      </c>
      <c r="D297" s="257">
        <v>0</v>
      </c>
      <c r="E297" s="257">
        <v>0</v>
      </c>
      <c r="F297" s="257">
        <v>0</v>
      </c>
      <c r="G297" s="257">
        <v>0</v>
      </c>
      <c r="H297" s="257">
        <v>0</v>
      </c>
      <c r="I297" s="257">
        <v>0</v>
      </c>
      <c r="J297" s="257">
        <v>0</v>
      </c>
      <c r="K297" s="257">
        <v>0</v>
      </c>
      <c r="L297" s="257">
        <v>0</v>
      </c>
      <c r="M297" s="257">
        <v>0</v>
      </c>
      <c r="N297" s="257">
        <v>0</v>
      </c>
      <c r="O297" s="257">
        <v>0</v>
      </c>
      <c r="P297" s="257">
        <v>0</v>
      </c>
      <c r="Q297" s="257">
        <v>0</v>
      </c>
      <c r="R297" s="257">
        <v>0</v>
      </c>
      <c r="S297" s="257">
        <v>0</v>
      </c>
      <c r="T297" s="257">
        <v>0</v>
      </c>
      <c r="U297" s="257">
        <v>0</v>
      </c>
      <c r="V297" s="257">
        <v>0</v>
      </c>
      <c r="W297" s="257">
        <v>0</v>
      </c>
      <c r="X297" s="257">
        <v>0</v>
      </c>
      <c r="Y297" s="257">
        <v>0</v>
      </c>
      <c r="Z297" s="257">
        <v>0</v>
      </c>
      <c r="AA297" s="257">
        <v>0</v>
      </c>
      <c r="AB297" s="257">
        <v>0</v>
      </c>
      <c r="AC297" s="257">
        <v>0</v>
      </c>
      <c r="AD297" s="257">
        <v>0</v>
      </c>
      <c r="AE297" s="257">
        <v>0</v>
      </c>
      <c r="AF297" s="257">
        <v>0</v>
      </c>
      <c r="AG297" s="257">
        <v>0</v>
      </c>
      <c r="AH297" s="257">
        <v>0</v>
      </c>
      <c r="AI297" s="257">
        <v>0</v>
      </c>
      <c r="AJ297" s="257">
        <v>0</v>
      </c>
      <c r="AK297" s="257">
        <v>0</v>
      </c>
      <c r="AL297" s="258">
        <f t="shared" si="6"/>
        <v>0</v>
      </c>
      <c r="AO297" s="98"/>
    </row>
    <row r="298" spans="1:41" ht="33" customHeight="1">
      <c r="A298" s="181">
        <v>1219</v>
      </c>
      <c r="B298" s="182" t="str">
        <f>PROPER(VLOOKUP(A298,[1]bd_lista!$A:$D,2,FALSE))</f>
        <v>Gobierno Autónomo Municipal De Quime</v>
      </c>
      <c r="C298" s="183" t="s">
        <v>1351</v>
      </c>
      <c r="D298" s="257">
        <v>0</v>
      </c>
      <c r="E298" s="257">
        <v>0</v>
      </c>
      <c r="F298" s="257">
        <v>0</v>
      </c>
      <c r="G298" s="257">
        <v>0</v>
      </c>
      <c r="H298" s="257">
        <v>0</v>
      </c>
      <c r="I298" s="257">
        <v>0</v>
      </c>
      <c r="J298" s="257">
        <v>0</v>
      </c>
      <c r="K298" s="257">
        <v>0</v>
      </c>
      <c r="L298" s="257">
        <v>0</v>
      </c>
      <c r="M298" s="257">
        <v>0</v>
      </c>
      <c r="N298" s="257">
        <v>0</v>
      </c>
      <c r="O298" s="257">
        <v>0</v>
      </c>
      <c r="P298" s="257">
        <v>0</v>
      </c>
      <c r="Q298" s="257">
        <v>0</v>
      </c>
      <c r="R298" s="257">
        <v>0</v>
      </c>
      <c r="S298" s="257">
        <v>0</v>
      </c>
      <c r="T298" s="257">
        <v>0</v>
      </c>
      <c r="U298" s="257">
        <v>0</v>
      </c>
      <c r="V298" s="257">
        <v>0</v>
      </c>
      <c r="W298" s="257">
        <v>0</v>
      </c>
      <c r="X298" s="257">
        <v>0</v>
      </c>
      <c r="Y298" s="257">
        <v>0</v>
      </c>
      <c r="Z298" s="257">
        <v>0</v>
      </c>
      <c r="AA298" s="257">
        <v>0</v>
      </c>
      <c r="AB298" s="257">
        <v>0</v>
      </c>
      <c r="AC298" s="257">
        <v>0</v>
      </c>
      <c r="AD298" s="257">
        <v>0</v>
      </c>
      <c r="AE298" s="257">
        <v>0</v>
      </c>
      <c r="AF298" s="257">
        <v>0</v>
      </c>
      <c r="AG298" s="257">
        <v>0</v>
      </c>
      <c r="AH298" s="257">
        <v>0</v>
      </c>
      <c r="AI298" s="257">
        <v>0</v>
      </c>
      <c r="AJ298" s="257">
        <v>0</v>
      </c>
      <c r="AK298" s="257">
        <v>0</v>
      </c>
      <c r="AL298" s="258">
        <f t="shared" si="6"/>
        <v>0</v>
      </c>
      <c r="AO298" s="98"/>
    </row>
    <row r="299" spans="1:41" ht="33" customHeight="1">
      <c r="A299" s="181">
        <v>1220</v>
      </c>
      <c r="B299" s="182" t="str">
        <f>PROPER(VLOOKUP(A299,[1]bd_lista!$A:$D,2,FALSE))</f>
        <v>Gobierno Autónomo Municipal De Cajuata</v>
      </c>
      <c r="C299" s="183" t="s">
        <v>1351</v>
      </c>
      <c r="D299" s="257">
        <v>0</v>
      </c>
      <c r="E299" s="257">
        <v>0</v>
      </c>
      <c r="F299" s="257">
        <v>0</v>
      </c>
      <c r="G299" s="257">
        <v>0</v>
      </c>
      <c r="H299" s="257">
        <v>0</v>
      </c>
      <c r="I299" s="257">
        <v>0</v>
      </c>
      <c r="J299" s="257">
        <v>0</v>
      </c>
      <c r="K299" s="257">
        <v>0</v>
      </c>
      <c r="L299" s="257">
        <v>0</v>
      </c>
      <c r="M299" s="257">
        <v>0</v>
      </c>
      <c r="N299" s="257">
        <v>0</v>
      </c>
      <c r="O299" s="257">
        <v>0</v>
      </c>
      <c r="P299" s="257">
        <v>0</v>
      </c>
      <c r="Q299" s="257">
        <v>0</v>
      </c>
      <c r="R299" s="257">
        <v>0</v>
      </c>
      <c r="S299" s="257">
        <v>0</v>
      </c>
      <c r="T299" s="257">
        <v>0</v>
      </c>
      <c r="U299" s="257">
        <v>0</v>
      </c>
      <c r="V299" s="257">
        <v>0</v>
      </c>
      <c r="W299" s="257">
        <v>0</v>
      </c>
      <c r="X299" s="257">
        <v>0</v>
      </c>
      <c r="Y299" s="257">
        <v>0</v>
      </c>
      <c r="Z299" s="257">
        <v>0</v>
      </c>
      <c r="AA299" s="257">
        <v>0</v>
      </c>
      <c r="AB299" s="257">
        <v>0</v>
      </c>
      <c r="AC299" s="257">
        <v>0</v>
      </c>
      <c r="AD299" s="257">
        <v>0</v>
      </c>
      <c r="AE299" s="257">
        <v>0</v>
      </c>
      <c r="AF299" s="257">
        <v>0</v>
      </c>
      <c r="AG299" s="257">
        <v>0</v>
      </c>
      <c r="AH299" s="257">
        <v>0</v>
      </c>
      <c r="AI299" s="257">
        <v>0</v>
      </c>
      <c r="AJ299" s="257">
        <v>0</v>
      </c>
      <c r="AK299" s="257">
        <v>0</v>
      </c>
      <c r="AL299" s="258">
        <f>SUM(D299:AK299)</f>
        <v>0</v>
      </c>
      <c r="AO299" s="98"/>
    </row>
    <row r="300" spans="1:41" ht="33" customHeight="1">
      <c r="A300" s="181">
        <v>1221</v>
      </c>
      <c r="B300" s="182" t="str">
        <f>PROPER(VLOOKUP(A300,[1]bd_lista!$A:$D,2,FALSE))</f>
        <v>Gobierno Autónomo Municipal De Colquiri</v>
      </c>
      <c r="C300" s="183" t="s">
        <v>1351</v>
      </c>
      <c r="D300" s="257">
        <v>0</v>
      </c>
      <c r="E300" s="257">
        <v>0</v>
      </c>
      <c r="F300" s="257">
        <v>0</v>
      </c>
      <c r="G300" s="257">
        <v>0</v>
      </c>
      <c r="H300" s="257">
        <v>0</v>
      </c>
      <c r="I300" s="257">
        <v>0</v>
      </c>
      <c r="J300" s="257">
        <v>0</v>
      </c>
      <c r="K300" s="257">
        <v>0</v>
      </c>
      <c r="L300" s="257">
        <v>0</v>
      </c>
      <c r="M300" s="257">
        <v>0</v>
      </c>
      <c r="N300" s="257">
        <v>0</v>
      </c>
      <c r="O300" s="257">
        <v>0</v>
      </c>
      <c r="P300" s="257">
        <v>0</v>
      </c>
      <c r="Q300" s="257">
        <v>0</v>
      </c>
      <c r="R300" s="257">
        <v>0</v>
      </c>
      <c r="S300" s="257">
        <v>0</v>
      </c>
      <c r="T300" s="257">
        <v>0</v>
      </c>
      <c r="U300" s="257">
        <v>0</v>
      </c>
      <c r="V300" s="257">
        <v>0</v>
      </c>
      <c r="W300" s="257">
        <v>0</v>
      </c>
      <c r="X300" s="257">
        <v>0</v>
      </c>
      <c r="Y300" s="257">
        <v>0</v>
      </c>
      <c r="Z300" s="257">
        <v>0</v>
      </c>
      <c r="AA300" s="257">
        <v>0</v>
      </c>
      <c r="AB300" s="257">
        <v>0</v>
      </c>
      <c r="AC300" s="257">
        <v>0</v>
      </c>
      <c r="AD300" s="257">
        <v>0</v>
      </c>
      <c r="AE300" s="257">
        <v>0</v>
      </c>
      <c r="AF300" s="257">
        <v>0</v>
      </c>
      <c r="AG300" s="257">
        <v>0</v>
      </c>
      <c r="AH300" s="257">
        <v>0</v>
      </c>
      <c r="AI300" s="257">
        <v>0</v>
      </c>
      <c r="AJ300" s="257">
        <v>0</v>
      </c>
      <c r="AK300" s="257">
        <v>0</v>
      </c>
      <c r="AL300" s="258">
        <f t="shared" si="6"/>
        <v>0</v>
      </c>
      <c r="AO300" s="98"/>
    </row>
    <row r="301" spans="1:41" ht="33" customHeight="1">
      <c r="A301" s="181">
        <v>1222</v>
      </c>
      <c r="B301" s="182" t="str">
        <f>PROPER(VLOOKUP(A301,[1]bd_lista!$A:$D,2,FALSE))</f>
        <v>Gobierno Autónomo Municipal De Ichoca</v>
      </c>
      <c r="C301" s="183" t="s">
        <v>1351</v>
      </c>
      <c r="D301" s="257">
        <v>0</v>
      </c>
      <c r="E301" s="257">
        <v>0</v>
      </c>
      <c r="F301" s="257">
        <v>0</v>
      </c>
      <c r="G301" s="257">
        <v>0</v>
      </c>
      <c r="H301" s="257">
        <v>0</v>
      </c>
      <c r="I301" s="257">
        <v>0</v>
      </c>
      <c r="J301" s="257">
        <v>0</v>
      </c>
      <c r="K301" s="257">
        <v>0</v>
      </c>
      <c r="L301" s="257">
        <v>0</v>
      </c>
      <c r="M301" s="257">
        <v>0</v>
      </c>
      <c r="N301" s="257">
        <v>0</v>
      </c>
      <c r="O301" s="257">
        <v>0</v>
      </c>
      <c r="P301" s="257">
        <v>0</v>
      </c>
      <c r="Q301" s="257">
        <v>0</v>
      </c>
      <c r="R301" s="257">
        <v>0</v>
      </c>
      <c r="S301" s="257">
        <v>0</v>
      </c>
      <c r="T301" s="257">
        <v>0</v>
      </c>
      <c r="U301" s="257">
        <v>0</v>
      </c>
      <c r="V301" s="257">
        <v>0</v>
      </c>
      <c r="W301" s="257">
        <v>0</v>
      </c>
      <c r="X301" s="257">
        <v>0</v>
      </c>
      <c r="Y301" s="257">
        <v>0</v>
      </c>
      <c r="Z301" s="257">
        <v>0</v>
      </c>
      <c r="AA301" s="257">
        <v>0</v>
      </c>
      <c r="AB301" s="257">
        <v>0</v>
      </c>
      <c r="AC301" s="257">
        <v>0</v>
      </c>
      <c r="AD301" s="257">
        <v>0</v>
      </c>
      <c r="AE301" s="257">
        <v>0</v>
      </c>
      <c r="AF301" s="257">
        <v>0</v>
      </c>
      <c r="AG301" s="257">
        <v>0</v>
      </c>
      <c r="AH301" s="257">
        <v>0</v>
      </c>
      <c r="AI301" s="257">
        <v>0</v>
      </c>
      <c r="AJ301" s="257">
        <v>0</v>
      </c>
      <c r="AK301" s="257">
        <v>0</v>
      </c>
      <c r="AL301" s="258">
        <f t="shared" si="6"/>
        <v>0</v>
      </c>
      <c r="AO301" s="98"/>
    </row>
    <row r="302" spans="1:41" ht="33" customHeight="1">
      <c r="A302" s="181">
        <v>1223</v>
      </c>
      <c r="B302" s="182" t="str">
        <f>PROPER(VLOOKUP(A302,[1]bd_lista!$A:$D,2,FALSE))</f>
        <v>Gobierno Autónomo Municipal De Villa Libertad Licoma</v>
      </c>
      <c r="C302" s="183" t="s">
        <v>1351</v>
      </c>
      <c r="D302" s="257">
        <v>0</v>
      </c>
      <c r="E302" s="257">
        <v>0</v>
      </c>
      <c r="F302" s="257">
        <v>0</v>
      </c>
      <c r="G302" s="257">
        <v>0</v>
      </c>
      <c r="H302" s="257">
        <v>0</v>
      </c>
      <c r="I302" s="257">
        <v>0</v>
      </c>
      <c r="J302" s="257">
        <v>0</v>
      </c>
      <c r="K302" s="257">
        <v>0</v>
      </c>
      <c r="L302" s="257">
        <v>0</v>
      </c>
      <c r="M302" s="257">
        <v>0</v>
      </c>
      <c r="N302" s="257">
        <v>0</v>
      </c>
      <c r="O302" s="257">
        <v>0</v>
      </c>
      <c r="P302" s="257">
        <v>0</v>
      </c>
      <c r="Q302" s="257">
        <v>0</v>
      </c>
      <c r="R302" s="257">
        <v>0</v>
      </c>
      <c r="S302" s="257">
        <v>0</v>
      </c>
      <c r="T302" s="257">
        <v>0</v>
      </c>
      <c r="U302" s="257">
        <v>0</v>
      </c>
      <c r="V302" s="257">
        <v>0</v>
      </c>
      <c r="W302" s="257">
        <v>0</v>
      </c>
      <c r="X302" s="257">
        <v>0</v>
      </c>
      <c r="Y302" s="257">
        <v>0</v>
      </c>
      <c r="Z302" s="257">
        <v>0</v>
      </c>
      <c r="AA302" s="257">
        <v>0</v>
      </c>
      <c r="AB302" s="257">
        <v>0</v>
      </c>
      <c r="AC302" s="257">
        <v>0</v>
      </c>
      <c r="AD302" s="257">
        <v>0</v>
      </c>
      <c r="AE302" s="257">
        <v>0</v>
      </c>
      <c r="AF302" s="257">
        <v>0</v>
      </c>
      <c r="AG302" s="257">
        <v>0</v>
      </c>
      <c r="AH302" s="257">
        <v>0</v>
      </c>
      <c r="AI302" s="257">
        <v>0</v>
      </c>
      <c r="AJ302" s="257">
        <v>0</v>
      </c>
      <c r="AK302" s="257">
        <v>0</v>
      </c>
      <c r="AL302" s="258">
        <f t="shared" si="6"/>
        <v>0</v>
      </c>
      <c r="AO302" s="98"/>
    </row>
    <row r="303" spans="1:41" ht="33" customHeight="1">
      <c r="A303" s="181">
        <v>1224</v>
      </c>
      <c r="B303" s="182" t="str">
        <f>PROPER(VLOOKUP(A303,[1]bd_lista!$A:$D,2,FALSE))</f>
        <v>Gobierno Autónomo Municipal De Achacachi</v>
      </c>
      <c r="C303" s="183" t="s">
        <v>1351</v>
      </c>
      <c r="D303" s="257">
        <v>0</v>
      </c>
      <c r="E303" s="257">
        <v>0</v>
      </c>
      <c r="F303" s="257">
        <v>0</v>
      </c>
      <c r="G303" s="257">
        <v>0</v>
      </c>
      <c r="H303" s="257">
        <v>0</v>
      </c>
      <c r="I303" s="257">
        <v>0</v>
      </c>
      <c r="J303" s="257">
        <v>0</v>
      </c>
      <c r="K303" s="257">
        <v>0</v>
      </c>
      <c r="L303" s="257">
        <v>0</v>
      </c>
      <c r="M303" s="257">
        <v>0</v>
      </c>
      <c r="N303" s="257">
        <v>0</v>
      </c>
      <c r="O303" s="257">
        <v>0</v>
      </c>
      <c r="P303" s="257">
        <v>0</v>
      </c>
      <c r="Q303" s="257">
        <v>0</v>
      </c>
      <c r="R303" s="257">
        <v>0</v>
      </c>
      <c r="S303" s="257">
        <v>0</v>
      </c>
      <c r="T303" s="257">
        <v>0</v>
      </c>
      <c r="U303" s="257">
        <v>0</v>
      </c>
      <c r="V303" s="257">
        <v>0</v>
      </c>
      <c r="W303" s="257">
        <v>0</v>
      </c>
      <c r="X303" s="257">
        <v>0</v>
      </c>
      <c r="Y303" s="257">
        <v>0</v>
      </c>
      <c r="Z303" s="257">
        <v>0</v>
      </c>
      <c r="AA303" s="257">
        <v>0</v>
      </c>
      <c r="AB303" s="257">
        <v>0</v>
      </c>
      <c r="AC303" s="257">
        <v>0</v>
      </c>
      <c r="AD303" s="257">
        <v>0</v>
      </c>
      <c r="AE303" s="257">
        <v>0</v>
      </c>
      <c r="AF303" s="257">
        <v>0</v>
      </c>
      <c r="AG303" s="257">
        <v>0</v>
      </c>
      <c r="AH303" s="257">
        <v>0</v>
      </c>
      <c r="AI303" s="257">
        <v>0</v>
      </c>
      <c r="AJ303" s="257">
        <v>0</v>
      </c>
      <c r="AK303" s="257">
        <v>0</v>
      </c>
      <c r="AL303" s="258">
        <f t="shared" si="6"/>
        <v>0</v>
      </c>
      <c r="AO303" s="98"/>
    </row>
    <row r="304" spans="1:41" ht="33" customHeight="1">
      <c r="A304" s="181">
        <v>1225</v>
      </c>
      <c r="B304" s="182" t="str">
        <f>PROPER(VLOOKUP(A304,[1]bd_lista!$A:$D,2,FALSE))</f>
        <v>Gobierno Autónomo Municipal De Ancoraimes</v>
      </c>
      <c r="C304" s="183" t="s">
        <v>1351</v>
      </c>
      <c r="D304" s="257">
        <v>0</v>
      </c>
      <c r="E304" s="257">
        <v>0</v>
      </c>
      <c r="F304" s="257">
        <v>0</v>
      </c>
      <c r="G304" s="257">
        <v>0</v>
      </c>
      <c r="H304" s="257">
        <v>0</v>
      </c>
      <c r="I304" s="257">
        <v>0</v>
      </c>
      <c r="J304" s="257">
        <v>0</v>
      </c>
      <c r="K304" s="257">
        <v>0</v>
      </c>
      <c r="L304" s="257">
        <v>0</v>
      </c>
      <c r="M304" s="257">
        <v>0</v>
      </c>
      <c r="N304" s="257">
        <v>0</v>
      </c>
      <c r="O304" s="257">
        <v>0</v>
      </c>
      <c r="P304" s="257">
        <v>0</v>
      </c>
      <c r="Q304" s="257">
        <v>0</v>
      </c>
      <c r="R304" s="257">
        <v>0</v>
      </c>
      <c r="S304" s="257">
        <v>0</v>
      </c>
      <c r="T304" s="257">
        <v>0</v>
      </c>
      <c r="U304" s="257">
        <v>0</v>
      </c>
      <c r="V304" s="257">
        <v>0</v>
      </c>
      <c r="W304" s="257">
        <v>0</v>
      </c>
      <c r="X304" s="257">
        <v>0</v>
      </c>
      <c r="Y304" s="257">
        <v>0</v>
      </c>
      <c r="Z304" s="257">
        <v>0</v>
      </c>
      <c r="AA304" s="257">
        <v>0</v>
      </c>
      <c r="AB304" s="257">
        <v>0</v>
      </c>
      <c r="AC304" s="257">
        <v>0</v>
      </c>
      <c r="AD304" s="257">
        <v>0</v>
      </c>
      <c r="AE304" s="257">
        <v>0</v>
      </c>
      <c r="AF304" s="257">
        <v>0</v>
      </c>
      <c r="AG304" s="257">
        <v>0</v>
      </c>
      <c r="AH304" s="257">
        <v>0</v>
      </c>
      <c r="AI304" s="257">
        <v>0</v>
      </c>
      <c r="AJ304" s="257">
        <v>0</v>
      </c>
      <c r="AK304" s="257">
        <v>0</v>
      </c>
      <c r="AL304" s="258">
        <f t="shared" si="6"/>
        <v>0</v>
      </c>
      <c r="AO304" s="98"/>
    </row>
    <row r="305" spans="1:41" ht="33" customHeight="1">
      <c r="A305" s="181">
        <v>1226</v>
      </c>
      <c r="B305" s="182" t="str">
        <f>PROPER(VLOOKUP(A305,[1]bd_lista!$A:$D,2,FALSE))</f>
        <v>Gobierno Autónomo Municipal De Sorata</v>
      </c>
      <c r="C305" s="183" t="s">
        <v>1351</v>
      </c>
      <c r="D305" s="257">
        <v>0</v>
      </c>
      <c r="E305" s="257">
        <v>0</v>
      </c>
      <c r="F305" s="257">
        <v>0</v>
      </c>
      <c r="G305" s="257">
        <v>0</v>
      </c>
      <c r="H305" s="257">
        <v>0</v>
      </c>
      <c r="I305" s="257">
        <v>0</v>
      </c>
      <c r="J305" s="257">
        <v>0</v>
      </c>
      <c r="K305" s="257">
        <v>0</v>
      </c>
      <c r="L305" s="257">
        <v>0</v>
      </c>
      <c r="M305" s="257">
        <v>0</v>
      </c>
      <c r="N305" s="257">
        <v>0</v>
      </c>
      <c r="O305" s="257">
        <v>0</v>
      </c>
      <c r="P305" s="257">
        <v>0</v>
      </c>
      <c r="Q305" s="257">
        <v>0</v>
      </c>
      <c r="R305" s="257">
        <v>0</v>
      </c>
      <c r="S305" s="257">
        <v>0</v>
      </c>
      <c r="T305" s="257">
        <v>0</v>
      </c>
      <c r="U305" s="257">
        <v>0</v>
      </c>
      <c r="V305" s="257">
        <v>0</v>
      </c>
      <c r="W305" s="257">
        <v>0</v>
      </c>
      <c r="X305" s="257">
        <v>0</v>
      </c>
      <c r="Y305" s="257">
        <v>0</v>
      </c>
      <c r="Z305" s="257">
        <v>0</v>
      </c>
      <c r="AA305" s="257">
        <v>0</v>
      </c>
      <c r="AB305" s="257">
        <v>0</v>
      </c>
      <c r="AC305" s="257">
        <v>0</v>
      </c>
      <c r="AD305" s="257">
        <v>0</v>
      </c>
      <c r="AE305" s="257">
        <v>0</v>
      </c>
      <c r="AF305" s="257">
        <v>0</v>
      </c>
      <c r="AG305" s="257">
        <v>0</v>
      </c>
      <c r="AH305" s="257">
        <v>0</v>
      </c>
      <c r="AI305" s="257">
        <v>0</v>
      </c>
      <c r="AJ305" s="257">
        <v>0</v>
      </c>
      <c r="AK305" s="257">
        <v>0</v>
      </c>
      <c r="AL305" s="258">
        <f t="shared" si="6"/>
        <v>0</v>
      </c>
      <c r="AO305" s="98"/>
    </row>
    <row r="306" spans="1:41" ht="33" customHeight="1">
      <c r="A306" s="181">
        <v>1227</v>
      </c>
      <c r="B306" s="182" t="str">
        <f>PROPER(VLOOKUP(A306,[1]bd_lista!$A:$D,2,FALSE))</f>
        <v>Gobierno Autónomo Municipal De Guanay</v>
      </c>
      <c r="C306" s="183" t="s">
        <v>1351</v>
      </c>
      <c r="D306" s="257">
        <v>0</v>
      </c>
      <c r="E306" s="257">
        <v>0</v>
      </c>
      <c r="F306" s="257">
        <v>0</v>
      </c>
      <c r="G306" s="257">
        <v>0</v>
      </c>
      <c r="H306" s="257">
        <v>0</v>
      </c>
      <c r="I306" s="257">
        <v>0</v>
      </c>
      <c r="J306" s="257">
        <v>0</v>
      </c>
      <c r="K306" s="257">
        <v>0</v>
      </c>
      <c r="L306" s="257">
        <v>0</v>
      </c>
      <c r="M306" s="257">
        <v>0</v>
      </c>
      <c r="N306" s="257">
        <v>0</v>
      </c>
      <c r="O306" s="257">
        <v>0</v>
      </c>
      <c r="P306" s="257">
        <v>0</v>
      </c>
      <c r="Q306" s="257">
        <v>0</v>
      </c>
      <c r="R306" s="257">
        <v>0</v>
      </c>
      <c r="S306" s="257">
        <v>0</v>
      </c>
      <c r="T306" s="257">
        <v>0</v>
      </c>
      <c r="U306" s="257">
        <v>0</v>
      </c>
      <c r="V306" s="257">
        <v>0</v>
      </c>
      <c r="W306" s="257">
        <v>0</v>
      </c>
      <c r="X306" s="257">
        <v>0</v>
      </c>
      <c r="Y306" s="257">
        <v>0</v>
      </c>
      <c r="Z306" s="257">
        <v>0</v>
      </c>
      <c r="AA306" s="257">
        <v>0</v>
      </c>
      <c r="AB306" s="257">
        <v>0</v>
      </c>
      <c r="AC306" s="257">
        <v>0</v>
      </c>
      <c r="AD306" s="257">
        <v>0</v>
      </c>
      <c r="AE306" s="257">
        <v>0</v>
      </c>
      <c r="AF306" s="257">
        <v>0</v>
      </c>
      <c r="AG306" s="257">
        <v>0</v>
      </c>
      <c r="AH306" s="257">
        <v>0</v>
      </c>
      <c r="AI306" s="257">
        <v>0</v>
      </c>
      <c r="AJ306" s="257">
        <v>0</v>
      </c>
      <c r="AK306" s="257">
        <v>0</v>
      </c>
      <c r="AL306" s="258">
        <f t="shared" si="6"/>
        <v>0</v>
      </c>
      <c r="AO306" s="98"/>
    </row>
    <row r="307" spans="1:41" ht="33" customHeight="1">
      <c r="A307" s="181">
        <v>1228</v>
      </c>
      <c r="B307" s="182" t="str">
        <f>PROPER(VLOOKUP(A307,[1]bd_lista!$A:$D,2,FALSE))</f>
        <v>Gobierno Autónomo Municipal De Tacacoma</v>
      </c>
      <c r="C307" s="183" t="s">
        <v>1351</v>
      </c>
      <c r="D307" s="257">
        <v>0</v>
      </c>
      <c r="E307" s="257">
        <v>0</v>
      </c>
      <c r="F307" s="257">
        <v>0</v>
      </c>
      <c r="G307" s="257">
        <v>0</v>
      </c>
      <c r="H307" s="257">
        <v>0</v>
      </c>
      <c r="I307" s="257">
        <v>0</v>
      </c>
      <c r="J307" s="257">
        <v>0</v>
      </c>
      <c r="K307" s="257">
        <v>0</v>
      </c>
      <c r="L307" s="257">
        <v>0</v>
      </c>
      <c r="M307" s="257">
        <v>0</v>
      </c>
      <c r="N307" s="257">
        <v>0</v>
      </c>
      <c r="O307" s="257">
        <v>0</v>
      </c>
      <c r="P307" s="257">
        <v>0</v>
      </c>
      <c r="Q307" s="257">
        <v>0</v>
      </c>
      <c r="R307" s="257">
        <v>0</v>
      </c>
      <c r="S307" s="257">
        <v>0</v>
      </c>
      <c r="T307" s="257">
        <v>0</v>
      </c>
      <c r="U307" s="257">
        <v>0</v>
      </c>
      <c r="V307" s="257">
        <v>0</v>
      </c>
      <c r="W307" s="257">
        <v>0</v>
      </c>
      <c r="X307" s="257">
        <v>0</v>
      </c>
      <c r="Y307" s="257">
        <v>0</v>
      </c>
      <c r="Z307" s="257">
        <v>0</v>
      </c>
      <c r="AA307" s="257">
        <v>0</v>
      </c>
      <c r="AB307" s="257">
        <v>0</v>
      </c>
      <c r="AC307" s="257">
        <v>0</v>
      </c>
      <c r="AD307" s="257">
        <v>0</v>
      </c>
      <c r="AE307" s="257">
        <v>0</v>
      </c>
      <c r="AF307" s="257">
        <v>0</v>
      </c>
      <c r="AG307" s="257">
        <v>0</v>
      </c>
      <c r="AH307" s="257">
        <v>0</v>
      </c>
      <c r="AI307" s="257">
        <v>0</v>
      </c>
      <c r="AJ307" s="257">
        <v>0</v>
      </c>
      <c r="AK307" s="257">
        <v>0</v>
      </c>
      <c r="AL307" s="258">
        <f t="shared" si="6"/>
        <v>0</v>
      </c>
      <c r="AO307" s="98"/>
    </row>
    <row r="308" spans="1:41" ht="33" customHeight="1">
      <c r="A308" s="181">
        <v>1229</v>
      </c>
      <c r="B308" s="182" t="str">
        <f>PROPER(VLOOKUP(A308,[1]bd_lista!$A:$D,2,FALSE))</f>
        <v>Gobierno Autónomo Municipal De Tipuani</v>
      </c>
      <c r="C308" s="183" t="s">
        <v>1351</v>
      </c>
      <c r="D308" s="257">
        <v>0</v>
      </c>
      <c r="E308" s="257">
        <v>0</v>
      </c>
      <c r="F308" s="257">
        <v>0</v>
      </c>
      <c r="G308" s="257">
        <v>0</v>
      </c>
      <c r="H308" s="257">
        <v>0</v>
      </c>
      <c r="I308" s="257">
        <v>0</v>
      </c>
      <c r="J308" s="257">
        <v>0</v>
      </c>
      <c r="K308" s="257">
        <v>0</v>
      </c>
      <c r="L308" s="257">
        <v>0</v>
      </c>
      <c r="M308" s="257">
        <v>0</v>
      </c>
      <c r="N308" s="257">
        <v>0</v>
      </c>
      <c r="O308" s="257">
        <v>0</v>
      </c>
      <c r="P308" s="257">
        <v>0</v>
      </c>
      <c r="Q308" s="257">
        <v>0</v>
      </c>
      <c r="R308" s="257">
        <v>0</v>
      </c>
      <c r="S308" s="257">
        <v>0</v>
      </c>
      <c r="T308" s="257">
        <v>0</v>
      </c>
      <c r="U308" s="257">
        <v>0</v>
      </c>
      <c r="V308" s="257">
        <v>0</v>
      </c>
      <c r="W308" s="257">
        <v>0</v>
      </c>
      <c r="X308" s="257">
        <v>0</v>
      </c>
      <c r="Y308" s="257">
        <v>0</v>
      </c>
      <c r="Z308" s="257">
        <v>0</v>
      </c>
      <c r="AA308" s="257">
        <v>0</v>
      </c>
      <c r="AB308" s="257">
        <v>0</v>
      </c>
      <c r="AC308" s="257">
        <v>0</v>
      </c>
      <c r="AD308" s="257">
        <v>0</v>
      </c>
      <c r="AE308" s="257">
        <v>0</v>
      </c>
      <c r="AF308" s="257">
        <v>0</v>
      </c>
      <c r="AG308" s="257">
        <v>0</v>
      </c>
      <c r="AH308" s="257">
        <v>0</v>
      </c>
      <c r="AI308" s="257">
        <v>0</v>
      </c>
      <c r="AJ308" s="257">
        <v>0</v>
      </c>
      <c r="AK308" s="257">
        <v>0</v>
      </c>
      <c r="AL308" s="258">
        <f t="shared" si="6"/>
        <v>0</v>
      </c>
      <c r="AO308" s="98"/>
    </row>
    <row r="309" spans="1:41" ht="33" customHeight="1">
      <c r="A309" s="181">
        <v>1230</v>
      </c>
      <c r="B309" s="182" t="str">
        <f>PROPER(VLOOKUP(A309,[1]bd_lista!$A:$D,2,FALSE))</f>
        <v>Gobierno Autónomo Municipal De Quiabaya</v>
      </c>
      <c r="C309" s="183" t="s">
        <v>1351</v>
      </c>
      <c r="D309" s="257">
        <v>0</v>
      </c>
      <c r="E309" s="257">
        <v>0</v>
      </c>
      <c r="F309" s="257">
        <v>0</v>
      </c>
      <c r="G309" s="257">
        <v>0</v>
      </c>
      <c r="H309" s="257">
        <v>0</v>
      </c>
      <c r="I309" s="257">
        <v>0</v>
      </c>
      <c r="J309" s="257">
        <v>0</v>
      </c>
      <c r="K309" s="257">
        <v>0</v>
      </c>
      <c r="L309" s="257">
        <v>0</v>
      </c>
      <c r="M309" s="257">
        <v>0</v>
      </c>
      <c r="N309" s="257">
        <v>0</v>
      </c>
      <c r="O309" s="257">
        <v>0</v>
      </c>
      <c r="P309" s="257">
        <v>0</v>
      </c>
      <c r="Q309" s="257">
        <v>0</v>
      </c>
      <c r="R309" s="257">
        <v>0</v>
      </c>
      <c r="S309" s="257">
        <v>0</v>
      </c>
      <c r="T309" s="257">
        <v>0</v>
      </c>
      <c r="U309" s="257">
        <v>0</v>
      </c>
      <c r="V309" s="257">
        <v>0</v>
      </c>
      <c r="W309" s="257">
        <v>0</v>
      </c>
      <c r="X309" s="257">
        <v>0</v>
      </c>
      <c r="Y309" s="257">
        <v>0</v>
      </c>
      <c r="Z309" s="257">
        <v>0</v>
      </c>
      <c r="AA309" s="257">
        <v>0</v>
      </c>
      <c r="AB309" s="257">
        <v>0</v>
      </c>
      <c r="AC309" s="257">
        <v>0</v>
      </c>
      <c r="AD309" s="257">
        <v>0</v>
      </c>
      <c r="AE309" s="257">
        <v>0</v>
      </c>
      <c r="AF309" s="257">
        <v>0</v>
      </c>
      <c r="AG309" s="257">
        <v>0</v>
      </c>
      <c r="AH309" s="257">
        <v>0</v>
      </c>
      <c r="AI309" s="257">
        <v>0</v>
      </c>
      <c r="AJ309" s="257">
        <v>0</v>
      </c>
      <c r="AK309" s="257">
        <v>0</v>
      </c>
      <c r="AL309" s="258">
        <f t="shared" si="6"/>
        <v>0</v>
      </c>
      <c r="AO309" s="98"/>
    </row>
    <row r="310" spans="1:41" ht="33" customHeight="1">
      <c r="A310" s="181">
        <v>1231</v>
      </c>
      <c r="B310" s="182" t="str">
        <f>PROPER(VLOOKUP(A310,[1]bd_lista!$A:$D,2,FALSE))</f>
        <v>Gobierno Autónomo Municipal De Combaya</v>
      </c>
      <c r="C310" s="183" t="s">
        <v>1351</v>
      </c>
      <c r="D310" s="257">
        <v>0</v>
      </c>
      <c r="E310" s="257">
        <v>0</v>
      </c>
      <c r="F310" s="257">
        <v>0</v>
      </c>
      <c r="G310" s="257">
        <v>0</v>
      </c>
      <c r="H310" s="257">
        <v>0</v>
      </c>
      <c r="I310" s="257">
        <v>0</v>
      </c>
      <c r="J310" s="257">
        <v>0</v>
      </c>
      <c r="K310" s="257">
        <v>0</v>
      </c>
      <c r="L310" s="257">
        <v>0</v>
      </c>
      <c r="M310" s="257">
        <v>0</v>
      </c>
      <c r="N310" s="257">
        <v>0</v>
      </c>
      <c r="O310" s="257">
        <v>0</v>
      </c>
      <c r="P310" s="257">
        <v>0</v>
      </c>
      <c r="Q310" s="257">
        <v>0</v>
      </c>
      <c r="R310" s="257">
        <v>0</v>
      </c>
      <c r="S310" s="257">
        <v>0</v>
      </c>
      <c r="T310" s="257">
        <v>0</v>
      </c>
      <c r="U310" s="257">
        <v>0</v>
      </c>
      <c r="V310" s="257">
        <v>0</v>
      </c>
      <c r="W310" s="257">
        <v>0</v>
      </c>
      <c r="X310" s="257">
        <v>0</v>
      </c>
      <c r="Y310" s="257">
        <v>0</v>
      </c>
      <c r="Z310" s="257">
        <v>0</v>
      </c>
      <c r="AA310" s="257">
        <v>0</v>
      </c>
      <c r="AB310" s="257">
        <v>0</v>
      </c>
      <c r="AC310" s="257">
        <v>0</v>
      </c>
      <c r="AD310" s="257">
        <v>0</v>
      </c>
      <c r="AE310" s="257">
        <v>0</v>
      </c>
      <c r="AF310" s="257">
        <v>0</v>
      </c>
      <c r="AG310" s="257">
        <v>0</v>
      </c>
      <c r="AH310" s="257">
        <v>0</v>
      </c>
      <c r="AI310" s="257">
        <v>0</v>
      </c>
      <c r="AJ310" s="257">
        <v>0</v>
      </c>
      <c r="AK310" s="257">
        <v>0</v>
      </c>
      <c r="AL310" s="258">
        <f t="shared" si="6"/>
        <v>0</v>
      </c>
      <c r="AO310" s="98"/>
    </row>
    <row r="311" spans="1:41" ht="33" customHeight="1">
      <c r="A311" s="181">
        <v>1232</v>
      </c>
      <c r="B311" s="182" t="str">
        <f>PROPER(VLOOKUP(A311,[1]bd_lista!$A:$D,2,FALSE))</f>
        <v>Gobierno Autónomo Municipal De Copacabana</v>
      </c>
      <c r="C311" s="183" t="s">
        <v>1351</v>
      </c>
      <c r="D311" s="257">
        <v>0</v>
      </c>
      <c r="E311" s="257">
        <v>0</v>
      </c>
      <c r="F311" s="257">
        <v>0</v>
      </c>
      <c r="G311" s="257">
        <v>0</v>
      </c>
      <c r="H311" s="257">
        <v>0</v>
      </c>
      <c r="I311" s="257">
        <v>0</v>
      </c>
      <c r="J311" s="257">
        <v>0</v>
      </c>
      <c r="K311" s="257">
        <v>0</v>
      </c>
      <c r="L311" s="257">
        <v>0</v>
      </c>
      <c r="M311" s="257">
        <v>0</v>
      </c>
      <c r="N311" s="257">
        <v>0</v>
      </c>
      <c r="O311" s="257">
        <v>0</v>
      </c>
      <c r="P311" s="257">
        <v>0</v>
      </c>
      <c r="Q311" s="257">
        <v>0</v>
      </c>
      <c r="R311" s="257">
        <v>0</v>
      </c>
      <c r="S311" s="257">
        <v>0</v>
      </c>
      <c r="T311" s="257">
        <v>0</v>
      </c>
      <c r="U311" s="257">
        <v>0</v>
      </c>
      <c r="V311" s="257">
        <v>0</v>
      </c>
      <c r="W311" s="257">
        <v>0</v>
      </c>
      <c r="X311" s="257">
        <v>0</v>
      </c>
      <c r="Y311" s="257">
        <v>0</v>
      </c>
      <c r="Z311" s="257">
        <v>0</v>
      </c>
      <c r="AA311" s="257">
        <v>0</v>
      </c>
      <c r="AB311" s="257">
        <v>0</v>
      </c>
      <c r="AC311" s="257">
        <v>0</v>
      </c>
      <c r="AD311" s="257">
        <v>0</v>
      </c>
      <c r="AE311" s="257">
        <v>0</v>
      </c>
      <c r="AF311" s="257">
        <v>0</v>
      </c>
      <c r="AG311" s="257">
        <v>0</v>
      </c>
      <c r="AH311" s="257">
        <v>0</v>
      </c>
      <c r="AI311" s="257">
        <v>0</v>
      </c>
      <c r="AJ311" s="257">
        <v>0</v>
      </c>
      <c r="AK311" s="257">
        <v>0</v>
      </c>
      <c r="AL311" s="258">
        <f t="shared" si="6"/>
        <v>0</v>
      </c>
      <c r="AO311" s="98"/>
    </row>
    <row r="312" spans="1:41" ht="33" customHeight="1">
      <c r="A312" s="181">
        <v>1233</v>
      </c>
      <c r="B312" s="182" t="str">
        <f>PROPER(VLOOKUP(A312,[1]bd_lista!$A:$D,2,FALSE))</f>
        <v>Gobierno Autónomo Municipal De San Pedro De Tiquina</v>
      </c>
      <c r="C312" s="183" t="s">
        <v>1351</v>
      </c>
      <c r="D312" s="257">
        <v>0</v>
      </c>
      <c r="E312" s="257">
        <v>0</v>
      </c>
      <c r="F312" s="257">
        <v>0</v>
      </c>
      <c r="G312" s="257">
        <v>0</v>
      </c>
      <c r="H312" s="257">
        <v>0</v>
      </c>
      <c r="I312" s="257">
        <v>0</v>
      </c>
      <c r="J312" s="257">
        <v>0</v>
      </c>
      <c r="K312" s="257">
        <v>0</v>
      </c>
      <c r="L312" s="257">
        <v>0</v>
      </c>
      <c r="M312" s="257">
        <v>0</v>
      </c>
      <c r="N312" s="257">
        <v>0</v>
      </c>
      <c r="O312" s="257">
        <v>0</v>
      </c>
      <c r="P312" s="257">
        <v>0</v>
      </c>
      <c r="Q312" s="257">
        <v>0</v>
      </c>
      <c r="R312" s="257">
        <v>0</v>
      </c>
      <c r="S312" s="257">
        <v>0</v>
      </c>
      <c r="T312" s="257">
        <v>0</v>
      </c>
      <c r="U312" s="257">
        <v>0</v>
      </c>
      <c r="V312" s="257">
        <v>0</v>
      </c>
      <c r="W312" s="257">
        <v>0</v>
      </c>
      <c r="X312" s="257">
        <v>0</v>
      </c>
      <c r="Y312" s="257">
        <v>0</v>
      </c>
      <c r="Z312" s="257">
        <v>0</v>
      </c>
      <c r="AA312" s="257">
        <v>0</v>
      </c>
      <c r="AB312" s="257">
        <v>0</v>
      </c>
      <c r="AC312" s="257">
        <v>0</v>
      </c>
      <c r="AD312" s="257">
        <v>0</v>
      </c>
      <c r="AE312" s="257">
        <v>0</v>
      </c>
      <c r="AF312" s="257">
        <v>0</v>
      </c>
      <c r="AG312" s="257">
        <v>0</v>
      </c>
      <c r="AH312" s="257">
        <v>0</v>
      </c>
      <c r="AI312" s="257">
        <v>0</v>
      </c>
      <c r="AJ312" s="257">
        <v>0</v>
      </c>
      <c r="AK312" s="257">
        <v>0</v>
      </c>
      <c r="AL312" s="258">
        <f t="shared" si="6"/>
        <v>0</v>
      </c>
      <c r="AO312" s="98"/>
    </row>
    <row r="313" spans="1:41" ht="33" customHeight="1">
      <c r="A313" s="181">
        <v>1234</v>
      </c>
      <c r="B313" s="182" t="str">
        <f>PROPER(VLOOKUP(A313,[1]bd_lista!$A:$D,2,FALSE))</f>
        <v>Gobierno Autónomo Municipal De Tito Yupanqui</v>
      </c>
      <c r="C313" s="183" t="s">
        <v>1351</v>
      </c>
      <c r="D313" s="257">
        <v>0</v>
      </c>
      <c r="E313" s="257">
        <v>0</v>
      </c>
      <c r="F313" s="257">
        <v>0</v>
      </c>
      <c r="G313" s="257">
        <v>0</v>
      </c>
      <c r="H313" s="257">
        <v>0</v>
      </c>
      <c r="I313" s="257">
        <v>0</v>
      </c>
      <c r="J313" s="257">
        <v>0</v>
      </c>
      <c r="K313" s="257">
        <v>0</v>
      </c>
      <c r="L313" s="257">
        <v>0</v>
      </c>
      <c r="M313" s="257">
        <v>0</v>
      </c>
      <c r="N313" s="257">
        <v>0</v>
      </c>
      <c r="O313" s="257">
        <v>0</v>
      </c>
      <c r="P313" s="257">
        <v>0</v>
      </c>
      <c r="Q313" s="257">
        <v>0</v>
      </c>
      <c r="R313" s="257">
        <v>0</v>
      </c>
      <c r="S313" s="257">
        <v>0</v>
      </c>
      <c r="T313" s="257">
        <v>0</v>
      </c>
      <c r="U313" s="257">
        <v>0</v>
      </c>
      <c r="V313" s="257">
        <v>0</v>
      </c>
      <c r="W313" s="257">
        <v>0</v>
      </c>
      <c r="X313" s="257">
        <v>0</v>
      </c>
      <c r="Y313" s="257">
        <v>0</v>
      </c>
      <c r="Z313" s="257">
        <v>0</v>
      </c>
      <c r="AA313" s="257">
        <v>0</v>
      </c>
      <c r="AB313" s="257">
        <v>0</v>
      </c>
      <c r="AC313" s="257">
        <v>0</v>
      </c>
      <c r="AD313" s="257">
        <v>0</v>
      </c>
      <c r="AE313" s="257">
        <v>0</v>
      </c>
      <c r="AF313" s="257">
        <v>0</v>
      </c>
      <c r="AG313" s="257">
        <v>0</v>
      </c>
      <c r="AH313" s="257">
        <v>0</v>
      </c>
      <c r="AI313" s="257">
        <v>0</v>
      </c>
      <c r="AJ313" s="257">
        <v>0</v>
      </c>
      <c r="AK313" s="257">
        <v>0</v>
      </c>
      <c r="AL313" s="258">
        <f t="shared" si="6"/>
        <v>0</v>
      </c>
      <c r="AO313" s="98"/>
    </row>
    <row r="314" spans="1:41" ht="33" customHeight="1">
      <c r="A314" s="181">
        <v>1235</v>
      </c>
      <c r="B314" s="182" t="str">
        <f>PROPER(VLOOKUP(A314,[1]bd_lista!$A:$D,2,FALSE))</f>
        <v>Gobierno Autónomo Municipal De Chuma</v>
      </c>
      <c r="C314" s="183" t="s">
        <v>1351</v>
      </c>
      <c r="D314" s="257">
        <v>0</v>
      </c>
      <c r="E314" s="257">
        <v>0</v>
      </c>
      <c r="F314" s="257">
        <v>0</v>
      </c>
      <c r="G314" s="257">
        <v>0</v>
      </c>
      <c r="H314" s="257">
        <v>0</v>
      </c>
      <c r="I314" s="257">
        <v>0</v>
      </c>
      <c r="J314" s="257">
        <v>0</v>
      </c>
      <c r="K314" s="257">
        <v>0</v>
      </c>
      <c r="L314" s="257">
        <v>0</v>
      </c>
      <c r="M314" s="257">
        <v>0</v>
      </c>
      <c r="N314" s="257">
        <v>0</v>
      </c>
      <c r="O314" s="257">
        <v>0</v>
      </c>
      <c r="P314" s="257">
        <v>0</v>
      </c>
      <c r="Q314" s="257">
        <v>0</v>
      </c>
      <c r="R314" s="257">
        <v>0</v>
      </c>
      <c r="S314" s="257">
        <v>0</v>
      </c>
      <c r="T314" s="257">
        <v>0</v>
      </c>
      <c r="U314" s="257">
        <v>0</v>
      </c>
      <c r="V314" s="257">
        <v>0</v>
      </c>
      <c r="W314" s="257">
        <v>0</v>
      </c>
      <c r="X314" s="257">
        <v>0</v>
      </c>
      <c r="Y314" s="257">
        <v>0</v>
      </c>
      <c r="Z314" s="257">
        <v>0</v>
      </c>
      <c r="AA314" s="257">
        <v>0</v>
      </c>
      <c r="AB314" s="257">
        <v>0</v>
      </c>
      <c r="AC314" s="257">
        <v>0</v>
      </c>
      <c r="AD314" s="257">
        <v>0</v>
      </c>
      <c r="AE314" s="257">
        <v>0</v>
      </c>
      <c r="AF314" s="257">
        <v>0</v>
      </c>
      <c r="AG314" s="257">
        <v>0</v>
      </c>
      <c r="AH314" s="257">
        <v>0</v>
      </c>
      <c r="AI314" s="257">
        <v>0</v>
      </c>
      <c r="AJ314" s="257">
        <v>0</v>
      </c>
      <c r="AK314" s="257">
        <v>0</v>
      </c>
      <c r="AL314" s="258">
        <f t="shared" si="6"/>
        <v>0</v>
      </c>
      <c r="AO314" s="98"/>
    </row>
    <row r="315" spans="1:41" ht="33" customHeight="1">
      <c r="A315" s="181">
        <v>1236</v>
      </c>
      <c r="B315" s="182" t="str">
        <f>PROPER(VLOOKUP(A315,[1]bd_lista!$A:$D,2,FALSE))</f>
        <v>Gobierno Autónomo Municipal De Ayata</v>
      </c>
      <c r="C315" s="183" t="s">
        <v>1351</v>
      </c>
      <c r="D315" s="257">
        <v>0</v>
      </c>
      <c r="E315" s="257">
        <v>0</v>
      </c>
      <c r="F315" s="257">
        <v>0</v>
      </c>
      <c r="G315" s="257">
        <v>0</v>
      </c>
      <c r="H315" s="257">
        <v>0</v>
      </c>
      <c r="I315" s="257">
        <v>0</v>
      </c>
      <c r="J315" s="257">
        <v>0</v>
      </c>
      <c r="K315" s="257">
        <v>0</v>
      </c>
      <c r="L315" s="257">
        <v>0</v>
      </c>
      <c r="M315" s="257">
        <v>0</v>
      </c>
      <c r="N315" s="257">
        <v>0</v>
      </c>
      <c r="O315" s="257">
        <v>0</v>
      </c>
      <c r="P315" s="257">
        <v>0</v>
      </c>
      <c r="Q315" s="257">
        <v>0</v>
      </c>
      <c r="R315" s="257">
        <v>0</v>
      </c>
      <c r="S315" s="257">
        <v>0</v>
      </c>
      <c r="T315" s="257">
        <v>0</v>
      </c>
      <c r="U315" s="257">
        <v>0</v>
      </c>
      <c r="V315" s="257">
        <v>0</v>
      </c>
      <c r="W315" s="257">
        <v>0</v>
      </c>
      <c r="X315" s="257">
        <v>0</v>
      </c>
      <c r="Y315" s="257">
        <v>0</v>
      </c>
      <c r="Z315" s="257">
        <v>0</v>
      </c>
      <c r="AA315" s="257">
        <v>0</v>
      </c>
      <c r="AB315" s="257">
        <v>0</v>
      </c>
      <c r="AC315" s="257">
        <v>0</v>
      </c>
      <c r="AD315" s="257">
        <v>0</v>
      </c>
      <c r="AE315" s="257">
        <v>0</v>
      </c>
      <c r="AF315" s="257">
        <v>0</v>
      </c>
      <c r="AG315" s="257">
        <v>0</v>
      </c>
      <c r="AH315" s="257">
        <v>0</v>
      </c>
      <c r="AI315" s="257">
        <v>0</v>
      </c>
      <c r="AJ315" s="257">
        <v>0</v>
      </c>
      <c r="AK315" s="257">
        <v>0</v>
      </c>
      <c r="AL315" s="258">
        <f t="shared" si="6"/>
        <v>0</v>
      </c>
      <c r="AO315" s="98"/>
    </row>
    <row r="316" spans="1:41" ht="33" customHeight="1">
      <c r="A316" s="181">
        <v>1237</v>
      </c>
      <c r="B316" s="182" t="str">
        <f>PROPER(VLOOKUP(A316,[1]bd_lista!$A:$D,2,FALSE))</f>
        <v>Gobierno Autónomo Municipal De Aucapata</v>
      </c>
      <c r="C316" s="183" t="s">
        <v>1351</v>
      </c>
      <c r="D316" s="257">
        <v>0</v>
      </c>
      <c r="E316" s="257">
        <v>0</v>
      </c>
      <c r="F316" s="257">
        <v>0</v>
      </c>
      <c r="G316" s="257">
        <v>0</v>
      </c>
      <c r="H316" s="257">
        <v>0</v>
      </c>
      <c r="I316" s="257">
        <v>0</v>
      </c>
      <c r="J316" s="257">
        <v>0</v>
      </c>
      <c r="K316" s="257">
        <v>0</v>
      </c>
      <c r="L316" s="257">
        <v>0</v>
      </c>
      <c r="M316" s="257">
        <v>0</v>
      </c>
      <c r="N316" s="257">
        <v>0</v>
      </c>
      <c r="O316" s="257">
        <v>0</v>
      </c>
      <c r="P316" s="257">
        <v>0</v>
      </c>
      <c r="Q316" s="257">
        <v>0</v>
      </c>
      <c r="R316" s="257">
        <v>0</v>
      </c>
      <c r="S316" s="257">
        <v>0</v>
      </c>
      <c r="T316" s="257">
        <v>0</v>
      </c>
      <c r="U316" s="257">
        <v>0</v>
      </c>
      <c r="V316" s="257">
        <v>0</v>
      </c>
      <c r="W316" s="257">
        <v>0</v>
      </c>
      <c r="X316" s="257">
        <v>0</v>
      </c>
      <c r="Y316" s="257">
        <v>0</v>
      </c>
      <c r="Z316" s="257">
        <v>0</v>
      </c>
      <c r="AA316" s="257">
        <v>0</v>
      </c>
      <c r="AB316" s="257">
        <v>0</v>
      </c>
      <c r="AC316" s="257">
        <v>0</v>
      </c>
      <c r="AD316" s="257">
        <v>0</v>
      </c>
      <c r="AE316" s="257">
        <v>0</v>
      </c>
      <c r="AF316" s="257">
        <v>0</v>
      </c>
      <c r="AG316" s="257">
        <v>0</v>
      </c>
      <c r="AH316" s="257">
        <v>0</v>
      </c>
      <c r="AI316" s="257">
        <v>0</v>
      </c>
      <c r="AJ316" s="257">
        <v>0</v>
      </c>
      <c r="AK316" s="257">
        <v>0</v>
      </c>
      <c r="AL316" s="258">
        <f t="shared" si="6"/>
        <v>0</v>
      </c>
      <c r="AO316" s="98"/>
    </row>
    <row r="317" spans="1:41" ht="33" customHeight="1">
      <c r="A317" s="181">
        <v>1238</v>
      </c>
      <c r="B317" s="182" t="str">
        <f>PROPER(VLOOKUP(A317,[1]bd_lista!$A:$D,2,FALSE))</f>
        <v>Gobierno Autónomo Municipal De Corocoro</v>
      </c>
      <c r="C317" s="183" t="s">
        <v>1351</v>
      </c>
      <c r="D317" s="257">
        <v>0</v>
      </c>
      <c r="E317" s="257">
        <v>0</v>
      </c>
      <c r="F317" s="257">
        <v>0</v>
      </c>
      <c r="G317" s="257">
        <v>0</v>
      </c>
      <c r="H317" s="257">
        <v>0</v>
      </c>
      <c r="I317" s="257">
        <v>0</v>
      </c>
      <c r="J317" s="257">
        <v>0</v>
      </c>
      <c r="K317" s="257">
        <v>0</v>
      </c>
      <c r="L317" s="257">
        <v>0</v>
      </c>
      <c r="M317" s="257">
        <v>0</v>
      </c>
      <c r="N317" s="257">
        <v>0</v>
      </c>
      <c r="O317" s="257">
        <v>0</v>
      </c>
      <c r="P317" s="257">
        <v>0</v>
      </c>
      <c r="Q317" s="257">
        <v>0</v>
      </c>
      <c r="R317" s="257">
        <v>0</v>
      </c>
      <c r="S317" s="257">
        <v>0</v>
      </c>
      <c r="T317" s="257">
        <v>0</v>
      </c>
      <c r="U317" s="257">
        <v>0</v>
      </c>
      <c r="V317" s="257">
        <v>0</v>
      </c>
      <c r="W317" s="257">
        <v>0</v>
      </c>
      <c r="X317" s="257">
        <v>0</v>
      </c>
      <c r="Y317" s="257">
        <v>0</v>
      </c>
      <c r="Z317" s="257">
        <v>0</v>
      </c>
      <c r="AA317" s="257">
        <v>0</v>
      </c>
      <c r="AB317" s="257">
        <v>0</v>
      </c>
      <c r="AC317" s="257">
        <v>0</v>
      </c>
      <c r="AD317" s="257">
        <v>0</v>
      </c>
      <c r="AE317" s="257">
        <v>0</v>
      </c>
      <c r="AF317" s="257">
        <v>0</v>
      </c>
      <c r="AG317" s="257">
        <v>0</v>
      </c>
      <c r="AH317" s="257">
        <v>0</v>
      </c>
      <c r="AI317" s="257">
        <v>0</v>
      </c>
      <c r="AJ317" s="257">
        <v>0</v>
      </c>
      <c r="AK317" s="257">
        <v>0</v>
      </c>
      <c r="AL317" s="258">
        <f t="shared" si="6"/>
        <v>0</v>
      </c>
      <c r="AO317" s="98"/>
    </row>
    <row r="318" spans="1:41" ht="33" customHeight="1">
      <c r="A318" s="181">
        <v>1239</v>
      </c>
      <c r="B318" s="182" t="str">
        <f>PROPER(VLOOKUP(A318,[1]bd_lista!$A:$D,2,FALSE))</f>
        <v>Gobierno Autónomo Municipal De Caquiaviri</v>
      </c>
      <c r="C318" s="183" t="s">
        <v>1351</v>
      </c>
      <c r="D318" s="257">
        <v>0</v>
      </c>
      <c r="E318" s="257">
        <v>0</v>
      </c>
      <c r="F318" s="257">
        <v>0</v>
      </c>
      <c r="G318" s="257">
        <v>0</v>
      </c>
      <c r="H318" s="257">
        <v>0</v>
      </c>
      <c r="I318" s="257">
        <v>0</v>
      </c>
      <c r="J318" s="257">
        <v>0</v>
      </c>
      <c r="K318" s="257">
        <v>0</v>
      </c>
      <c r="L318" s="257">
        <v>0</v>
      </c>
      <c r="M318" s="257">
        <v>0</v>
      </c>
      <c r="N318" s="257">
        <v>0</v>
      </c>
      <c r="O318" s="257">
        <v>0</v>
      </c>
      <c r="P318" s="257">
        <v>0</v>
      </c>
      <c r="Q318" s="257">
        <v>0</v>
      </c>
      <c r="R318" s="257">
        <v>0</v>
      </c>
      <c r="S318" s="257">
        <v>0</v>
      </c>
      <c r="T318" s="257">
        <v>0</v>
      </c>
      <c r="U318" s="257">
        <v>0</v>
      </c>
      <c r="V318" s="257">
        <v>0</v>
      </c>
      <c r="W318" s="257">
        <v>0</v>
      </c>
      <c r="X318" s="257">
        <v>0</v>
      </c>
      <c r="Y318" s="257">
        <v>0</v>
      </c>
      <c r="Z318" s="257">
        <v>0</v>
      </c>
      <c r="AA318" s="257">
        <v>0</v>
      </c>
      <c r="AB318" s="257">
        <v>0</v>
      </c>
      <c r="AC318" s="257">
        <v>0</v>
      </c>
      <c r="AD318" s="257">
        <v>0</v>
      </c>
      <c r="AE318" s="257">
        <v>0</v>
      </c>
      <c r="AF318" s="257">
        <v>0</v>
      </c>
      <c r="AG318" s="257">
        <v>0</v>
      </c>
      <c r="AH318" s="257">
        <v>0</v>
      </c>
      <c r="AI318" s="257">
        <v>0</v>
      </c>
      <c r="AJ318" s="257">
        <v>0</v>
      </c>
      <c r="AK318" s="257">
        <v>0</v>
      </c>
      <c r="AL318" s="258">
        <f t="shared" si="6"/>
        <v>0</v>
      </c>
      <c r="AO318" s="98"/>
    </row>
    <row r="319" spans="1:41" ht="33" customHeight="1">
      <c r="A319" s="181">
        <v>1240</v>
      </c>
      <c r="B319" s="182" t="str">
        <f>PROPER(VLOOKUP(A319,[1]bd_lista!$A:$D,2,FALSE))</f>
        <v>Gobierno Autónomo Municipal De Calacoto</v>
      </c>
      <c r="C319" s="183" t="s">
        <v>1351</v>
      </c>
      <c r="D319" s="257">
        <v>0</v>
      </c>
      <c r="E319" s="257">
        <v>0</v>
      </c>
      <c r="F319" s="257">
        <v>0</v>
      </c>
      <c r="G319" s="257">
        <v>0</v>
      </c>
      <c r="H319" s="257">
        <v>0</v>
      </c>
      <c r="I319" s="257">
        <v>0</v>
      </c>
      <c r="J319" s="257">
        <v>0</v>
      </c>
      <c r="K319" s="257">
        <v>0</v>
      </c>
      <c r="L319" s="257">
        <v>0</v>
      </c>
      <c r="M319" s="257">
        <v>0</v>
      </c>
      <c r="N319" s="257">
        <v>0</v>
      </c>
      <c r="O319" s="257">
        <v>0</v>
      </c>
      <c r="P319" s="257">
        <v>0</v>
      </c>
      <c r="Q319" s="257">
        <v>0</v>
      </c>
      <c r="R319" s="257">
        <v>0</v>
      </c>
      <c r="S319" s="257">
        <v>0</v>
      </c>
      <c r="T319" s="257">
        <v>0</v>
      </c>
      <c r="U319" s="257">
        <v>0</v>
      </c>
      <c r="V319" s="257">
        <v>0</v>
      </c>
      <c r="W319" s="257">
        <v>0</v>
      </c>
      <c r="X319" s="257">
        <v>0</v>
      </c>
      <c r="Y319" s="257">
        <v>0</v>
      </c>
      <c r="Z319" s="257">
        <v>0</v>
      </c>
      <c r="AA319" s="257">
        <v>0</v>
      </c>
      <c r="AB319" s="257">
        <v>0</v>
      </c>
      <c r="AC319" s="257">
        <v>0</v>
      </c>
      <c r="AD319" s="257">
        <v>0</v>
      </c>
      <c r="AE319" s="257">
        <v>0</v>
      </c>
      <c r="AF319" s="257">
        <v>0</v>
      </c>
      <c r="AG319" s="257">
        <v>0</v>
      </c>
      <c r="AH319" s="257">
        <v>0</v>
      </c>
      <c r="AI319" s="257">
        <v>0</v>
      </c>
      <c r="AJ319" s="257">
        <v>0</v>
      </c>
      <c r="AK319" s="257">
        <v>0</v>
      </c>
      <c r="AL319" s="258">
        <f t="shared" si="6"/>
        <v>0</v>
      </c>
      <c r="AO319" s="98"/>
    </row>
    <row r="320" spans="1:41" ht="33" customHeight="1">
      <c r="A320" s="181">
        <v>1241</v>
      </c>
      <c r="B320" s="182" t="str">
        <f>PROPER(VLOOKUP(A320,[1]bd_lista!$A:$D,2,FALSE))</f>
        <v>Gobierno Autónomo Municipal De Comanche</v>
      </c>
      <c r="C320" s="183" t="s">
        <v>1351</v>
      </c>
      <c r="D320" s="257">
        <v>0</v>
      </c>
      <c r="E320" s="257">
        <v>0</v>
      </c>
      <c r="F320" s="257">
        <v>0</v>
      </c>
      <c r="G320" s="257">
        <v>0</v>
      </c>
      <c r="H320" s="257">
        <v>0</v>
      </c>
      <c r="I320" s="257">
        <v>0</v>
      </c>
      <c r="J320" s="257">
        <v>0</v>
      </c>
      <c r="K320" s="257">
        <v>0</v>
      </c>
      <c r="L320" s="257">
        <v>0</v>
      </c>
      <c r="M320" s="257">
        <v>0</v>
      </c>
      <c r="N320" s="257">
        <v>0</v>
      </c>
      <c r="O320" s="257">
        <v>0</v>
      </c>
      <c r="P320" s="257">
        <v>0</v>
      </c>
      <c r="Q320" s="257">
        <v>0</v>
      </c>
      <c r="R320" s="257">
        <v>0</v>
      </c>
      <c r="S320" s="257">
        <v>0</v>
      </c>
      <c r="T320" s="257">
        <v>0</v>
      </c>
      <c r="U320" s="257">
        <v>0</v>
      </c>
      <c r="V320" s="257">
        <v>0</v>
      </c>
      <c r="W320" s="257">
        <v>0</v>
      </c>
      <c r="X320" s="257">
        <v>0</v>
      </c>
      <c r="Y320" s="257">
        <v>0</v>
      </c>
      <c r="Z320" s="257">
        <v>0</v>
      </c>
      <c r="AA320" s="257">
        <v>0</v>
      </c>
      <c r="AB320" s="257">
        <v>0</v>
      </c>
      <c r="AC320" s="257">
        <v>0</v>
      </c>
      <c r="AD320" s="257">
        <v>0</v>
      </c>
      <c r="AE320" s="257">
        <v>0</v>
      </c>
      <c r="AF320" s="257">
        <v>0</v>
      </c>
      <c r="AG320" s="257">
        <v>0</v>
      </c>
      <c r="AH320" s="257">
        <v>0</v>
      </c>
      <c r="AI320" s="257">
        <v>0</v>
      </c>
      <c r="AJ320" s="257">
        <v>0</v>
      </c>
      <c r="AK320" s="257">
        <v>0</v>
      </c>
      <c r="AL320" s="258">
        <f t="shared" si="6"/>
        <v>0</v>
      </c>
      <c r="AO320" s="98"/>
    </row>
    <row r="321" spans="1:41" ht="33" customHeight="1">
      <c r="A321" s="181">
        <v>1242</v>
      </c>
      <c r="B321" s="182" t="str">
        <f>PROPER(VLOOKUP(A321,[1]bd_lista!$A:$D,2,FALSE))</f>
        <v>Gobierno Autónomo Municipal De Charaña</v>
      </c>
      <c r="C321" s="183" t="s">
        <v>1351</v>
      </c>
      <c r="D321" s="257">
        <v>0</v>
      </c>
      <c r="E321" s="257">
        <v>0</v>
      </c>
      <c r="F321" s="257">
        <v>0</v>
      </c>
      <c r="G321" s="257">
        <v>0</v>
      </c>
      <c r="H321" s="257">
        <v>0</v>
      </c>
      <c r="I321" s="257">
        <v>0</v>
      </c>
      <c r="J321" s="257">
        <v>0</v>
      </c>
      <c r="K321" s="257">
        <v>0</v>
      </c>
      <c r="L321" s="257">
        <v>0</v>
      </c>
      <c r="M321" s="257">
        <v>0</v>
      </c>
      <c r="N321" s="257">
        <v>0</v>
      </c>
      <c r="O321" s="257">
        <v>0</v>
      </c>
      <c r="P321" s="257">
        <v>0</v>
      </c>
      <c r="Q321" s="257">
        <v>0</v>
      </c>
      <c r="R321" s="257">
        <v>0</v>
      </c>
      <c r="S321" s="257">
        <v>0</v>
      </c>
      <c r="T321" s="257">
        <v>0</v>
      </c>
      <c r="U321" s="257">
        <v>0</v>
      </c>
      <c r="V321" s="257">
        <v>0</v>
      </c>
      <c r="W321" s="257">
        <v>0</v>
      </c>
      <c r="X321" s="257">
        <v>0</v>
      </c>
      <c r="Y321" s="257">
        <v>0</v>
      </c>
      <c r="Z321" s="257">
        <v>0</v>
      </c>
      <c r="AA321" s="257">
        <v>0</v>
      </c>
      <c r="AB321" s="257">
        <v>0</v>
      </c>
      <c r="AC321" s="257">
        <v>0</v>
      </c>
      <c r="AD321" s="257">
        <v>0</v>
      </c>
      <c r="AE321" s="257">
        <v>0</v>
      </c>
      <c r="AF321" s="257">
        <v>0</v>
      </c>
      <c r="AG321" s="257">
        <v>0</v>
      </c>
      <c r="AH321" s="257">
        <v>0</v>
      </c>
      <c r="AI321" s="257">
        <v>0</v>
      </c>
      <c r="AJ321" s="257">
        <v>0</v>
      </c>
      <c r="AK321" s="257">
        <v>0</v>
      </c>
      <c r="AL321" s="258">
        <f t="shared" si="6"/>
        <v>0</v>
      </c>
      <c r="AO321" s="98"/>
    </row>
    <row r="322" spans="1:41" ht="33" customHeight="1">
      <c r="A322" s="181">
        <v>1243</v>
      </c>
      <c r="B322" s="182" t="str">
        <f>PROPER(VLOOKUP(A322,[1]bd_lista!$A:$D,2,FALSE))</f>
        <v>Gobierno Autónomo Municipal De Waldo Ballivián</v>
      </c>
      <c r="C322" s="183" t="s">
        <v>1351</v>
      </c>
      <c r="D322" s="257">
        <v>0</v>
      </c>
      <c r="E322" s="257">
        <v>0</v>
      </c>
      <c r="F322" s="257">
        <v>0</v>
      </c>
      <c r="G322" s="257">
        <v>0</v>
      </c>
      <c r="H322" s="257">
        <v>0</v>
      </c>
      <c r="I322" s="257">
        <v>0</v>
      </c>
      <c r="J322" s="257">
        <v>0</v>
      </c>
      <c r="K322" s="257">
        <v>0</v>
      </c>
      <c r="L322" s="257">
        <v>0</v>
      </c>
      <c r="M322" s="257">
        <v>0</v>
      </c>
      <c r="N322" s="257">
        <v>0</v>
      </c>
      <c r="O322" s="257">
        <v>0</v>
      </c>
      <c r="P322" s="257">
        <v>0</v>
      </c>
      <c r="Q322" s="257">
        <v>0</v>
      </c>
      <c r="R322" s="257">
        <v>0</v>
      </c>
      <c r="S322" s="257">
        <v>0</v>
      </c>
      <c r="T322" s="257">
        <v>0</v>
      </c>
      <c r="U322" s="257">
        <v>0</v>
      </c>
      <c r="V322" s="257">
        <v>0</v>
      </c>
      <c r="W322" s="257">
        <v>0</v>
      </c>
      <c r="X322" s="257">
        <v>0</v>
      </c>
      <c r="Y322" s="257">
        <v>0</v>
      </c>
      <c r="Z322" s="257">
        <v>0</v>
      </c>
      <c r="AA322" s="257">
        <v>0</v>
      </c>
      <c r="AB322" s="257">
        <v>0</v>
      </c>
      <c r="AC322" s="257">
        <v>0</v>
      </c>
      <c r="AD322" s="257">
        <v>0</v>
      </c>
      <c r="AE322" s="257">
        <v>0</v>
      </c>
      <c r="AF322" s="257">
        <v>0</v>
      </c>
      <c r="AG322" s="257">
        <v>0</v>
      </c>
      <c r="AH322" s="257">
        <v>0</v>
      </c>
      <c r="AI322" s="257">
        <v>0</v>
      </c>
      <c r="AJ322" s="257">
        <v>0</v>
      </c>
      <c r="AK322" s="257">
        <v>0</v>
      </c>
      <c r="AL322" s="258">
        <f t="shared" si="6"/>
        <v>0</v>
      </c>
      <c r="AO322" s="98"/>
    </row>
    <row r="323" spans="1:41" ht="33" customHeight="1">
      <c r="A323" s="181">
        <v>1244</v>
      </c>
      <c r="B323" s="182" t="str">
        <f>PROPER(VLOOKUP(A323,[1]bd_lista!$A:$D,2,FALSE))</f>
        <v>Gobierno Autónomo Municipal De Nazacara De Pacajes</v>
      </c>
      <c r="C323" s="183" t="s">
        <v>1351</v>
      </c>
      <c r="D323" s="257">
        <v>0</v>
      </c>
      <c r="E323" s="257">
        <v>0</v>
      </c>
      <c r="F323" s="257">
        <v>0</v>
      </c>
      <c r="G323" s="257">
        <v>0</v>
      </c>
      <c r="H323" s="257">
        <v>0</v>
      </c>
      <c r="I323" s="257">
        <v>0</v>
      </c>
      <c r="J323" s="257">
        <v>0</v>
      </c>
      <c r="K323" s="257">
        <v>0</v>
      </c>
      <c r="L323" s="257">
        <v>0</v>
      </c>
      <c r="M323" s="257">
        <v>0</v>
      </c>
      <c r="N323" s="257">
        <v>0</v>
      </c>
      <c r="O323" s="257">
        <v>0</v>
      </c>
      <c r="P323" s="257">
        <v>0</v>
      </c>
      <c r="Q323" s="257">
        <v>0</v>
      </c>
      <c r="R323" s="257">
        <v>0</v>
      </c>
      <c r="S323" s="257">
        <v>0</v>
      </c>
      <c r="T323" s="257">
        <v>0</v>
      </c>
      <c r="U323" s="257">
        <v>0</v>
      </c>
      <c r="V323" s="257">
        <v>0</v>
      </c>
      <c r="W323" s="257">
        <v>0</v>
      </c>
      <c r="X323" s="257">
        <v>0</v>
      </c>
      <c r="Y323" s="257">
        <v>0</v>
      </c>
      <c r="Z323" s="257">
        <v>0</v>
      </c>
      <c r="AA323" s="257">
        <v>0</v>
      </c>
      <c r="AB323" s="257">
        <v>0</v>
      </c>
      <c r="AC323" s="257">
        <v>0</v>
      </c>
      <c r="AD323" s="257">
        <v>0</v>
      </c>
      <c r="AE323" s="257">
        <v>0</v>
      </c>
      <c r="AF323" s="257">
        <v>0</v>
      </c>
      <c r="AG323" s="257">
        <v>0</v>
      </c>
      <c r="AH323" s="257">
        <v>0</v>
      </c>
      <c r="AI323" s="257">
        <v>0</v>
      </c>
      <c r="AJ323" s="257">
        <v>0</v>
      </c>
      <c r="AK323" s="257">
        <v>0</v>
      </c>
      <c r="AL323" s="258">
        <f t="shared" si="6"/>
        <v>0</v>
      </c>
      <c r="AO323" s="98"/>
    </row>
    <row r="324" spans="1:41" ht="33" customHeight="1">
      <c r="A324" s="181">
        <v>1245</v>
      </c>
      <c r="B324" s="182" t="str">
        <f>PROPER(VLOOKUP(A324,[1]bd_lista!$A:$D,2,FALSE))</f>
        <v>Gobierno Autónomo Municipal De Santiago De Callapa</v>
      </c>
      <c r="C324" s="183" t="s">
        <v>1351</v>
      </c>
      <c r="D324" s="257">
        <v>0</v>
      </c>
      <c r="E324" s="257">
        <v>0</v>
      </c>
      <c r="F324" s="257">
        <v>0</v>
      </c>
      <c r="G324" s="257">
        <v>0</v>
      </c>
      <c r="H324" s="257">
        <v>0</v>
      </c>
      <c r="I324" s="257">
        <v>0</v>
      </c>
      <c r="J324" s="257">
        <v>0</v>
      </c>
      <c r="K324" s="257">
        <v>0</v>
      </c>
      <c r="L324" s="257">
        <v>0</v>
      </c>
      <c r="M324" s="257">
        <v>0</v>
      </c>
      <c r="N324" s="257">
        <v>0</v>
      </c>
      <c r="O324" s="257">
        <v>0</v>
      </c>
      <c r="P324" s="257">
        <v>0</v>
      </c>
      <c r="Q324" s="257">
        <v>0</v>
      </c>
      <c r="R324" s="257">
        <v>0</v>
      </c>
      <c r="S324" s="257">
        <v>0</v>
      </c>
      <c r="T324" s="257">
        <v>0</v>
      </c>
      <c r="U324" s="257">
        <v>0</v>
      </c>
      <c r="V324" s="257">
        <v>0</v>
      </c>
      <c r="W324" s="257">
        <v>0</v>
      </c>
      <c r="X324" s="257">
        <v>0</v>
      </c>
      <c r="Y324" s="257">
        <v>0</v>
      </c>
      <c r="Z324" s="257">
        <v>0</v>
      </c>
      <c r="AA324" s="257">
        <v>0</v>
      </c>
      <c r="AB324" s="257">
        <v>0</v>
      </c>
      <c r="AC324" s="257">
        <v>0</v>
      </c>
      <c r="AD324" s="257">
        <v>0</v>
      </c>
      <c r="AE324" s="257">
        <v>0</v>
      </c>
      <c r="AF324" s="257">
        <v>0</v>
      </c>
      <c r="AG324" s="257">
        <v>0</v>
      </c>
      <c r="AH324" s="257">
        <v>0</v>
      </c>
      <c r="AI324" s="257">
        <v>0</v>
      </c>
      <c r="AJ324" s="257">
        <v>0</v>
      </c>
      <c r="AK324" s="257">
        <v>0</v>
      </c>
      <c r="AL324" s="258">
        <f t="shared" si="6"/>
        <v>0</v>
      </c>
      <c r="AO324" s="98"/>
    </row>
    <row r="325" spans="1:41" ht="33" customHeight="1">
      <c r="A325" s="181">
        <v>1246</v>
      </c>
      <c r="B325" s="182" t="str">
        <f>PROPER(VLOOKUP(A325,[1]bd_lista!$A:$D,2,FALSE))</f>
        <v>Gobierno Autónomo Municipal De Puerto Acosta</v>
      </c>
      <c r="C325" s="183" t="s">
        <v>1351</v>
      </c>
      <c r="D325" s="257">
        <v>0</v>
      </c>
      <c r="E325" s="257">
        <v>0</v>
      </c>
      <c r="F325" s="257">
        <v>0</v>
      </c>
      <c r="G325" s="257">
        <v>0</v>
      </c>
      <c r="H325" s="257">
        <v>0</v>
      </c>
      <c r="I325" s="257">
        <v>0</v>
      </c>
      <c r="J325" s="257">
        <v>0</v>
      </c>
      <c r="K325" s="257">
        <v>0</v>
      </c>
      <c r="L325" s="257">
        <v>0</v>
      </c>
      <c r="M325" s="257">
        <v>0</v>
      </c>
      <c r="N325" s="257">
        <v>0</v>
      </c>
      <c r="O325" s="257">
        <v>0</v>
      </c>
      <c r="P325" s="257">
        <v>0</v>
      </c>
      <c r="Q325" s="257">
        <v>0</v>
      </c>
      <c r="R325" s="257">
        <v>0</v>
      </c>
      <c r="S325" s="257">
        <v>0</v>
      </c>
      <c r="T325" s="257">
        <v>0</v>
      </c>
      <c r="U325" s="257">
        <v>0</v>
      </c>
      <c r="V325" s="257">
        <v>0</v>
      </c>
      <c r="W325" s="257">
        <v>0</v>
      </c>
      <c r="X325" s="257">
        <v>0</v>
      </c>
      <c r="Y325" s="257">
        <v>0</v>
      </c>
      <c r="Z325" s="257">
        <v>0</v>
      </c>
      <c r="AA325" s="257">
        <v>0</v>
      </c>
      <c r="AB325" s="257">
        <v>0</v>
      </c>
      <c r="AC325" s="257">
        <v>0</v>
      </c>
      <c r="AD325" s="257">
        <v>0</v>
      </c>
      <c r="AE325" s="257">
        <v>0</v>
      </c>
      <c r="AF325" s="257">
        <v>0</v>
      </c>
      <c r="AG325" s="257">
        <v>0</v>
      </c>
      <c r="AH325" s="257">
        <v>0</v>
      </c>
      <c r="AI325" s="257">
        <v>0</v>
      </c>
      <c r="AJ325" s="257">
        <v>0</v>
      </c>
      <c r="AK325" s="257">
        <v>0</v>
      </c>
      <c r="AL325" s="258">
        <f t="shared" si="6"/>
        <v>0</v>
      </c>
      <c r="AO325" s="98"/>
    </row>
    <row r="326" spans="1:41" ht="33" customHeight="1">
      <c r="A326" s="181">
        <v>1247</v>
      </c>
      <c r="B326" s="182" t="str">
        <f>PROPER(VLOOKUP(A326,[1]bd_lista!$A:$D,2,FALSE))</f>
        <v>Gobierno Autónomo Municipal De Mocomoco</v>
      </c>
      <c r="C326" s="183" t="s">
        <v>1351</v>
      </c>
      <c r="D326" s="257">
        <v>0</v>
      </c>
      <c r="E326" s="257">
        <v>0</v>
      </c>
      <c r="F326" s="257">
        <v>0</v>
      </c>
      <c r="G326" s="257">
        <v>0</v>
      </c>
      <c r="H326" s="257">
        <v>0</v>
      </c>
      <c r="I326" s="257">
        <v>0</v>
      </c>
      <c r="J326" s="257">
        <v>0</v>
      </c>
      <c r="K326" s="257">
        <v>0</v>
      </c>
      <c r="L326" s="257">
        <v>0</v>
      </c>
      <c r="M326" s="257">
        <v>0</v>
      </c>
      <c r="N326" s="257">
        <v>0</v>
      </c>
      <c r="O326" s="257">
        <v>0</v>
      </c>
      <c r="P326" s="257">
        <v>0</v>
      </c>
      <c r="Q326" s="257">
        <v>0</v>
      </c>
      <c r="R326" s="257">
        <v>0</v>
      </c>
      <c r="S326" s="257">
        <v>0</v>
      </c>
      <c r="T326" s="257">
        <v>0</v>
      </c>
      <c r="U326" s="257">
        <v>0</v>
      </c>
      <c r="V326" s="257">
        <v>0</v>
      </c>
      <c r="W326" s="257">
        <v>0</v>
      </c>
      <c r="X326" s="257">
        <v>0</v>
      </c>
      <c r="Y326" s="257">
        <v>0</v>
      </c>
      <c r="Z326" s="257">
        <v>0</v>
      </c>
      <c r="AA326" s="257">
        <v>0</v>
      </c>
      <c r="AB326" s="257">
        <v>0</v>
      </c>
      <c r="AC326" s="257">
        <v>0</v>
      </c>
      <c r="AD326" s="257">
        <v>0</v>
      </c>
      <c r="AE326" s="257">
        <v>0</v>
      </c>
      <c r="AF326" s="257">
        <v>0</v>
      </c>
      <c r="AG326" s="257">
        <v>0</v>
      </c>
      <c r="AH326" s="257">
        <v>0</v>
      </c>
      <c r="AI326" s="257">
        <v>0</v>
      </c>
      <c r="AJ326" s="257">
        <v>0</v>
      </c>
      <c r="AK326" s="257">
        <v>0</v>
      </c>
      <c r="AL326" s="258">
        <f t="shared" si="6"/>
        <v>0</v>
      </c>
      <c r="AO326" s="98"/>
    </row>
    <row r="327" spans="1:41" ht="33" customHeight="1">
      <c r="A327" s="181">
        <v>1248</v>
      </c>
      <c r="B327" s="182" t="str">
        <f>PROPER(VLOOKUP(A327,[1]bd_lista!$A:$D,2,FALSE))</f>
        <v>Gobierno Autónomo Municipal De Carabuco</v>
      </c>
      <c r="C327" s="183" t="s">
        <v>1351</v>
      </c>
      <c r="D327" s="257">
        <v>0</v>
      </c>
      <c r="E327" s="257">
        <v>0</v>
      </c>
      <c r="F327" s="257">
        <v>0</v>
      </c>
      <c r="G327" s="257">
        <v>0</v>
      </c>
      <c r="H327" s="257">
        <v>0</v>
      </c>
      <c r="I327" s="257">
        <v>0</v>
      </c>
      <c r="J327" s="257">
        <v>0</v>
      </c>
      <c r="K327" s="257">
        <v>0</v>
      </c>
      <c r="L327" s="257">
        <v>0</v>
      </c>
      <c r="M327" s="257">
        <v>0</v>
      </c>
      <c r="N327" s="257">
        <v>0</v>
      </c>
      <c r="O327" s="257">
        <v>0</v>
      </c>
      <c r="P327" s="257">
        <v>0</v>
      </c>
      <c r="Q327" s="257">
        <v>0</v>
      </c>
      <c r="R327" s="257">
        <v>0</v>
      </c>
      <c r="S327" s="257">
        <v>0</v>
      </c>
      <c r="T327" s="257">
        <v>0</v>
      </c>
      <c r="U327" s="257">
        <v>0</v>
      </c>
      <c r="V327" s="257">
        <v>0</v>
      </c>
      <c r="W327" s="257">
        <v>0</v>
      </c>
      <c r="X327" s="257">
        <v>0</v>
      </c>
      <c r="Y327" s="257">
        <v>0</v>
      </c>
      <c r="Z327" s="257">
        <v>0</v>
      </c>
      <c r="AA327" s="257">
        <v>0</v>
      </c>
      <c r="AB327" s="257">
        <v>0</v>
      </c>
      <c r="AC327" s="257">
        <v>0</v>
      </c>
      <c r="AD327" s="257">
        <v>0</v>
      </c>
      <c r="AE327" s="257">
        <v>0</v>
      </c>
      <c r="AF327" s="257">
        <v>0</v>
      </c>
      <c r="AG327" s="257">
        <v>0</v>
      </c>
      <c r="AH327" s="257">
        <v>0</v>
      </c>
      <c r="AI327" s="257">
        <v>0</v>
      </c>
      <c r="AJ327" s="257">
        <v>0</v>
      </c>
      <c r="AK327" s="257">
        <v>0</v>
      </c>
      <c r="AL327" s="258">
        <f t="shared" si="6"/>
        <v>0</v>
      </c>
      <c r="AO327" s="98"/>
    </row>
    <row r="328" spans="1:41" ht="33" customHeight="1">
      <c r="A328" s="181">
        <v>1249</v>
      </c>
      <c r="B328" s="182" t="str">
        <f>PROPER(VLOOKUP(A328,[1]bd_lista!$A:$D,2,FALSE))</f>
        <v>Gobierno Autónomo Municipal De Apolo</v>
      </c>
      <c r="C328" s="183" t="s">
        <v>1351</v>
      </c>
      <c r="D328" s="257">
        <v>0</v>
      </c>
      <c r="E328" s="257">
        <v>0</v>
      </c>
      <c r="F328" s="257">
        <v>0</v>
      </c>
      <c r="G328" s="257">
        <v>0</v>
      </c>
      <c r="H328" s="257">
        <v>0</v>
      </c>
      <c r="I328" s="257">
        <v>0</v>
      </c>
      <c r="J328" s="257">
        <v>0</v>
      </c>
      <c r="K328" s="257">
        <v>0</v>
      </c>
      <c r="L328" s="257">
        <v>0</v>
      </c>
      <c r="M328" s="257">
        <v>0</v>
      </c>
      <c r="N328" s="257">
        <v>0</v>
      </c>
      <c r="O328" s="257">
        <v>0</v>
      </c>
      <c r="P328" s="257">
        <v>0</v>
      </c>
      <c r="Q328" s="257">
        <v>0</v>
      </c>
      <c r="R328" s="257">
        <v>0</v>
      </c>
      <c r="S328" s="257">
        <v>0</v>
      </c>
      <c r="T328" s="257">
        <v>0</v>
      </c>
      <c r="U328" s="257">
        <v>0</v>
      </c>
      <c r="V328" s="257">
        <v>0</v>
      </c>
      <c r="W328" s="257">
        <v>0</v>
      </c>
      <c r="X328" s="257">
        <v>0</v>
      </c>
      <c r="Y328" s="257">
        <v>0</v>
      </c>
      <c r="Z328" s="257">
        <v>0</v>
      </c>
      <c r="AA328" s="257">
        <v>0</v>
      </c>
      <c r="AB328" s="257">
        <v>0</v>
      </c>
      <c r="AC328" s="257">
        <v>0</v>
      </c>
      <c r="AD328" s="257">
        <v>0</v>
      </c>
      <c r="AE328" s="257">
        <v>0</v>
      </c>
      <c r="AF328" s="257">
        <v>0</v>
      </c>
      <c r="AG328" s="257">
        <v>0</v>
      </c>
      <c r="AH328" s="257">
        <v>0</v>
      </c>
      <c r="AI328" s="257">
        <v>0</v>
      </c>
      <c r="AJ328" s="257">
        <v>0</v>
      </c>
      <c r="AK328" s="257">
        <v>0</v>
      </c>
      <c r="AL328" s="258">
        <f t="shared" si="6"/>
        <v>0</v>
      </c>
      <c r="AO328" s="98"/>
    </row>
    <row r="329" spans="1:41" ht="33" customHeight="1">
      <c r="A329" s="181">
        <v>1250</v>
      </c>
      <c r="B329" s="182" t="str">
        <f>PROPER(VLOOKUP(A329,[1]bd_lista!$A:$D,2,FALSE))</f>
        <v>Gobierno Autónomo Municipal De Pelechuco</v>
      </c>
      <c r="C329" s="183" t="s">
        <v>1351</v>
      </c>
      <c r="D329" s="257">
        <v>0</v>
      </c>
      <c r="E329" s="257">
        <v>0</v>
      </c>
      <c r="F329" s="257">
        <v>0</v>
      </c>
      <c r="G329" s="257">
        <v>0</v>
      </c>
      <c r="H329" s="257">
        <v>0</v>
      </c>
      <c r="I329" s="257">
        <v>0</v>
      </c>
      <c r="J329" s="257">
        <v>0</v>
      </c>
      <c r="K329" s="257">
        <v>0</v>
      </c>
      <c r="L329" s="257">
        <v>0</v>
      </c>
      <c r="M329" s="257">
        <v>0</v>
      </c>
      <c r="N329" s="257">
        <v>0</v>
      </c>
      <c r="O329" s="257">
        <v>0</v>
      </c>
      <c r="P329" s="257">
        <v>0</v>
      </c>
      <c r="Q329" s="257">
        <v>0</v>
      </c>
      <c r="R329" s="257">
        <v>0</v>
      </c>
      <c r="S329" s="257">
        <v>0</v>
      </c>
      <c r="T329" s="257">
        <v>0</v>
      </c>
      <c r="U329" s="257">
        <v>0</v>
      </c>
      <c r="V329" s="257">
        <v>0</v>
      </c>
      <c r="W329" s="257">
        <v>0</v>
      </c>
      <c r="X329" s="257">
        <v>0</v>
      </c>
      <c r="Y329" s="257">
        <v>0</v>
      </c>
      <c r="Z329" s="257">
        <v>0</v>
      </c>
      <c r="AA329" s="257">
        <v>0</v>
      </c>
      <c r="AB329" s="257">
        <v>0</v>
      </c>
      <c r="AC329" s="257">
        <v>0</v>
      </c>
      <c r="AD329" s="257">
        <v>0</v>
      </c>
      <c r="AE329" s="257">
        <v>0</v>
      </c>
      <c r="AF329" s="257">
        <v>0</v>
      </c>
      <c r="AG329" s="257">
        <v>0</v>
      </c>
      <c r="AH329" s="257">
        <v>0</v>
      </c>
      <c r="AI329" s="257">
        <v>0</v>
      </c>
      <c r="AJ329" s="257">
        <v>0</v>
      </c>
      <c r="AK329" s="257">
        <v>0</v>
      </c>
      <c r="AL329" s="258">
        <f t="shared" si="6"/>
        <v>0</v>
      </c>
      <c r="AO329" s="98"/>
    </row>
    <row r="330" spans="1:41" ht="33" customHeight="1">
      <c r="A330" s="181">
        <v>1251</v>
      </c>
      <c r="B330" s="182" t="str">
        <f>PROPER(VLOOKUP(A330,[1]bd_lista!$A:$D,2,FALSE))</f>
        <v>Gobierno Autónomo Municipal De Luribay</v>
      </c>
      <c r="C330" s="183" t="s">
        <v>1351</v>
      </c>
      <c r="D330" s="257">
        <v>0</v>
      </c>
      <c r="E330" s="257">
        <v>0</v>
      </c>
      <c r="F330" s="257">
        <v>0</v>
      </c>
      <c r="G330" s="257">
        <v>0</v>
      </c>
      <c r="H330" s="257">
        <v>0</v>
      </c>
      <c r="I330" s="257">
        <v>0</v>
      </c>
      <c r="J330" s="257">
        <v>0</v>
      </c>
      <c r="K330" s="257">
        <v>0</v>
      </c>
      <c r="L330" s="257">
        <v>0</v>
      </c>
      <c r="M330" s="257">
        <v>0</v>
      </c>
      <c r="N330" s="257">
        <v>0</v>
      </c>
      <c r="O330" s="257">
        <v>0</v>
      </c>
      <c r="P330" s="257">
        <v>0</v>
      </c>
      <c r="Q330" s="257">
        <v>0</v>
      </c>
      <c r="R330" s="257">
        <v>0</v>
      </c>
      <c r="S330" s="257">
        <v>0</v>
      </c>
      <c r="T330" s="257">
        <v>0</v>
      </c>
      <c r="U330" s="257">
        <v>0</v>
      </c>
      <c r="V330" s="257">
        <v>0</v>
      </c>
      <c r="W330" s="257">
        <v>0</v>
      </c>
      <c r="X330" s="257">
        <v>0</v>
      </c>
      <c r="Y330" s="257">
        <v>0</v>
      </c>
      <c r="Z330" s="257">
        <v>0</v>
      </c>
      <c r="AA330" s="257">
        <v>0</v>
      </c>
      <c r="AB330" s="257">
        <v>0</v>
      </c>
      <c r="AC330" s="257">
        <v>0</v>
      </c>
      <c r="AD330" s="257">
        <v>0</v>
      </c>
      <c r="AE330" s="257">
        <v>0</v>
      </c>
      <c r="AF330" s="257">
        <v>0</v>
      </c>
      <c r="AG330" s="257">
        <v>0</v>
      </c>
      <c r="AH330" s="257">
        <v>0</v>
      </c>
      <c r="AI330" s="257">
        <v>0</v>
      </c>
      <c r="AJ330" s="257">
        <v>0</v>
      </c>
      <c r="AK330" s="257">
        <v>0</v>
      </c>
      <c r="AL330" s="258">
        <f t="shared" si="6"/>
        <v>0</v>
      </c>
      <c r="AO330" s="98"/>
    </row>
    <row r="331" spans="1:41" ht="33" customHeight="1">
      <c r="A331" s="181">
        <v>1252</v>
      </c>
      <c r="B331" s="182" t="str">
        <f>PROPER(VLOOKUP(A331,[1]bd_lista!$A:$D,2,FALSE))</f>
        <v>Gobierno Autónomo Municipal De Sapahaqui</v>
      </c>
      <c r="C331" s="183" t="s">
        <v>1351</v>
      </c>
      <c r="D331" s="257">
        <v>0</v>
      </c>
      <c r="E331" s="257">
        <v>0</v>
      </c>
      <c r="F331" s="257">
        <v>0</v>
      </c>
      <c r="G331" s="257">
        <v>0</v>
      </c>
      <c r="H331" s="257">
        <v>0</v>
      </c>
      <c r="I331" s="257">
        <v>0</v>
      </c>
      <c r="J331" s="257">
        <v>0</v>
      </c>
      <c r="K331" s="257">
        <v>0</v>
      </c>
      <c r="L331" s="257">
        <v>0</v>
      </c>
      <c r="M331" s="257">
        <v>0</v>
      </c>
      <c r="N331" s="257">
        <v>0</v>
      </c>
      <c r="O331" s="257">
        <v>0</v>
      </c>
      <c r="P331" s="257">
        <v>0</v>
      </c>
      <c r="Q331" s="257">
        <v>0</v>
      </c>
      <c r="R331" s="257">
        <v>0</v>
      </c>
      <c r="S331" s="257">
        <v>0</v>
      </c>
      <c r="T331" s="257">
        <v>0</v>
      </c>
      <c r="U331" s="257">
        <v>0</v>
      </c>
      <c r="V331" s="257">
        <v>0</v>
      </c>
      <c r="W331" s="257">
        <v>0</v>
      </c>
      <c r="X331" s="257">
        <v>0</v>
      </c>
      <c r="Y331" s="257">
        <v>0</v>
      </c>
      <c r="Z331" s="257">
        <v>0</v>
      </c>
      <c r="AA331" s="257">
        <v>0</v>
      </c>
      <c r="AB331" s="257">
        <v>0</v>
      </c>
      <c r="AC331" s="257">
        <v>0</v>
      </c>
      <c r="AD331" s="257">
        <v>0</v>
      </c>
      <c r="AE331" s="257">
        <v>0</v>
      </c>
      <c r="AF331" s="257">
        <v>0</v>
      </c>
      <c r="AG331" s="257">
        <v>0</v>
      </c>
      <c r="AH331" s="257">
        <v>0</v>
      </c>
      <c r="AI331" s="257">
        <v>0</v>
      </c>
      <c r="AJ331" s="257">
        <v>0</v>
      </c>
      <c r="AK331" s="257">
        <v>0</v>
      </c>
      <c r="AL331" s="258">
        <f t="shared" si="6"/>
        <v>0</v>
      </c>
      <c r="AO331" s="98"/>
    </row>
    <row r="332" spans="1:41" ht="33" customHeight="1">
      <c r="A332" s="181">
        <v>1253</v>
      </c>
      <c r="B332" s="182" t="str">
        <f>PROPER(VLOOKUP(A332,[1]bd_lista!$A:$D,2,FALSE))</f>
        <v>Gobierno Autónomo Municipal De Yaco</v>
      </c>
      <c r="C332" s="183" t="s">
        <v>1351</v>
      </c>
      <c r="D332" s="257">
        <v>0</v>
      </c>
      <c r="E332" s="257">
        <v>0</v>
      </c>
      <c r="F332" s="257">
        <v>0</v>
      </c>
      <c r="G332" s="257">
        <v>0</v>
      </c>
      <c r="H332" s="257">
        <v>0</v>
      </c>
      <c r="I332" s="257">
        <v>0</v>
      </c>
      <c r="J332" s="257">
        <v>0</v>
      </c>
      <c r="K332" s="257">
        <v>0</v>
      </c>
      <c r="L332" s="257">
        <v>0</v>
      </c>
      <c r="M332" s="257">
        <v>0</v>
      </c>
      <c r="N332" s="257">
        <v>0</v>
      </c>
      <c r="O332" s="257">
        <v>0</v>
      </c>
      <c r="P332" s="257">
        <v>0</v>
      </c>
      <c r="Q332" s="257">
        <v>0</v>
      </c>
      <c r="R332" s="257">
        <v>0</v>
      </c>
      <c r="S332" s="257">
        <v>0</v>
      </c>
      <c r="T332" s="257">
        <v>0</v>
      </c>
      <c r="U332" s="257">
        <v>0</v>
      </c>
      <c r="V332" s="257">
        <v>0</v>
      </c>
      <c r="W332" s="257">
        <v>0</v>
      </c>
      <c r="X332" s="257">
        <v>0</v>
      </c>
      <c r="Y332" s="257">
        <v>0</v>
      </c>
      <c r="Z332" s="257">
        <v>0</v>
      </c>
      <c r="AA332" s="257">
        <v>0</v>
      </c>
      <c r="AB332" s="257">
        <v>0</v>
      </c>
      <c r="AC332" s="257">
        <v>0</v>
      </c>
      <c r="AD332" s="257">
        <v>0</v>
      </c>
      <c r="AE332" s="257">
        <v>0</v>
      </c>
      <c r="AF332" s="257">
        <v>0</v>
      </c>
      <c r="AG332" s="257">
        <v>0</v>
      </c>
      <c r="AH332" s="257">
        <v>0</v>
      </c>
      <c r="AI332" s="257">
        <v>0</v>
      </c>
      <c r="AJ332" s="257">
        <v>0</v>
      </c>
      <c r="AK332" s="257">
        <v>0</v>
      </c>
      <c r="AL332" s="258">
        <f t="shared" ref="AL332:AL395" si="7">SUM(D332:AK332)</f>
        <v>0</v>
      </c>
      <c r="AO332" s="98"/>
    </row>
    <row r="333" spans="1:41" ht="33" customHeight="1">
      <c r="A333" s="181">
        <v>1254</v>
      </c>
      <c r="B333" s="182" t="str">
        <f>PROPER(VLOOKUP(A333,[1]bd_lista!$A:$D,2,FALSE))</f>
        <v>Gobierno Autónomo Municipal De Malla</v>
      </c>
      <c r="C333" s="183" t="s">
        <v>1351</v>
      </c>
      <c r="D333" s="257">
        <v>0</v>
      </c>
      <c r="E333" s="257">
        <v>0</v>
      </c>
      <c r="F333" s="257">
        <v>0</v>
      </c>
      <c r="G333" s="257">
        <v>0</v>
      </c>
      <c r="H333" s="257">
        <v>0</v>
      </c>
      <c r="I333" s="257">
        <v>0</v>
      </c>
      <c r="J333" s="257">
        <v>0</v>
      </c>
      <c r="K333" s="257">
        <v>0</v>
      </c>
      <c r="L333" s="257">
        <v>0</v>
      </c>
      <c r="M333" s="257">
        <v>0</v>
      </c>
      <c r="N333" s="257">
        <v>0</v>
      </c>
      <c r="O333" s="257">
        <v>0</v>
      </c>
      <c r="P333" s="257">
        <v>0</v>
      </c>
      <c r="Q333" s="257">
        <v>0</v>
      </c>
      <c r="R333" s="257">
        <v>0</v>
      </c>
      <c r="S333" s="257">
        <v>0</v>
      </c>
      <c r="T333" s="257">
        <v>0</v>
      </c>
      <c r="U333" s="257">
        <v>0</v>
      </c>
      <c r="V333" s="257">
        <v>0</v>
      </c>
      <c r="W333" s="257">
        <v>0</v>
      </c>
      <c r="X333" s="257">
        <v>0</v>
      </c>
      <c r="Y333" s="257">
        <v>0</v>
      </c>
      <c r="Z333" s="257">
        <v>0</v>
      </c>
      <c r="AA333" s="257">
        <v>0</v>
      </c>
      <c r="AB333" s="257">
        <v>0</v>
      </c>
      <c r="AC333" s="257">
        <v>0</v>
      </c>
      <c r="AD333" s="257">
        <v>0</v>
      </c>
      <c r="AE333" s="257">
        <v>0</v>
      </c>
      <c r="AF333" s="257">
        <v>0</v>
      </c>
      <c r="AG333" s="257">
        <v>0</v>
      </c>
      <c r="AH333" s="257">
        <v>0</v>
      </c>
      <c r="AI333" s="257">
        <v>0</v>
      </c>
      <c r="AJ333" s="257">
        <v>0</v>
      </c>
      <c r="AK333" s="257">
        <v>0</v>
      </c>
      <c r="AL333" s="258">
        <f t="shared" si="7"/>
        <v>0</v>
      </c>
      <c r="AO333" s="98"/>
    </row>
    <row r="334" spans="1:41" ht="33" customHeight="1">
      <c r="A334" s="181">
        <v>1255</v>
      </c>
      <c r="B334" s="182" t="str">
        <f>PROPER(VLOOKUP(A334,[1]bd_lista!$A:$D,2,FALSE))</f>
        <v>Gobierno Autónomo Municipal De Cairoma</v>
      </c>
      <c r="C334" s="183" t="s">
        <v>1351</v>
      </c>
      <c r="D334" s="257">
        <v>0</v>
      </c>
      <c r="E334" s="257">
        <v>0</v>
      </c>
      <c r="F334" s="257">
        <v>0</v>
      </c>
      <c r="G334" s="257">
        <v>0</v>
      </c>
      <c r="H334" s="257">
        <v>0</v>
      </c>
      <c r="I334" s="257">
        <v>0</v>
      </c>
      <c r="J334" s="257">
        <v>0</v>
      </c>
      <c r="K334" s="257">
        <v>0</v>
      </c>
      <c r="L334" s="257">
        <v>0</v>
      </c>
      <c r="M334" s="257">
        <v>0</v>
      </c>
      <c r="N334" s="257">
        <v>0</v>
      </c>
      <c r="O334" s="257">
        <v>0</v>
      </c>
      <c r="P334" s="257">
        <v>0</v>
      </c>
      <c r="Q334" s="257">
        <v>0</v>
      </c>
      <c r="R334" s="257">
        <v>0</v>
      </c>
      <c r="S334" s="257">
        <v>0</v>
      </c>
      <c r="T334" s="257">
        <v>0</v>
      </c>
      <c r="U334" s="257">
        <v>0</v>
      </c>
      <c r="V334" s="257">
        <v>0</v>
      </c>
      <c r="W334" s="257">
        <v>0</v>
      </c>
      <c r="X334" s="257">
        <v>0</v>
      </c>
      <c r="Y334" s="257">
        <v>0</v>
      </c>
      <c r="Z334" s="257">
        <v>0</v>
      </c>
      <c r="AA334" s="257">
        <v>0</v>
      </c>
      <c r="AB334" s="257">
        <v>0</v>
      </c>
      <c r="AC334" s="257">
        <v>0</v>
      </c>
      <c r="AD334" s="257">
        <v>0</v>
      </c>
      <c r="AE334" s="257">
        <v>0</v>
      </c>
      <c r="AF334" s="257">
        <v>0</v>
      </c>
      <c r="AG334" s="257">
        <v>0</v>
      </c>
      <c r="AH334" s="257">
        <v>0</v>
      </c>
      <c r="AI334" s="257">
        <v>0</v>
      </c>
      <c r="AJ334" s="257">
        <v>0</v>
      </c>
      <c r="AK334" s="257">
        <v>0</v>
      </c>
      <c r="AL334" s="258">
        <f t="shared" si="7"/>
        <v>0</v>
      </c>
      <c r="AO334" s="98"/>
    </row>
    <row r="335" spans="1:41" ht="33" customHeight="1">
      <c r="A335" s="181">
        <v>1256</v>
      </c>
      <c r="B335" s="182" t="str">
        <f>PROPER(VLOOKUP(A335,[1]bd_lista!$A:$D,2,FALSE))</f>
        <v>Gobierno Autónomo Municipal De Chulumani (Villa De La Libertad)</v>
      </c>
      <c r="C335" s="183" t="s">
        <v>1351</v>
      </c>
      <c r="D335" s="257">
        <v>0</v>
      </c>
      <c r="E335" s="257">
        <v>0</v>
      </c>
      <c r="F335" s="257">
        <v>0</v>
      </c>
      <c r="G335" s="257">
        <v>0</v>
      </c>
      <c r="H335" s="257">
        <v>0</v>
      </c>
      <c r="I335" s="257">
        <v>0</v>
      </c>
      <c r="J335" s="257">
        <v>0</v>
      </c>
      <c r="K335" s="257">
        <v>0</v>
      </c>
      <c r="L335" s="257">
        <v>0</v>
      </c>
      <c r="M335" s="257">
        <v>0</v>
      </c>
      <c r="N335" s="257">
        <v>0</v>
      </c>
      <c r="O335" s="257">
        <v>0</v>
      </c>
      <c r="P335" s="257">
        <v>0</v>
      </c>
      <c r="Q335" s="257">
        <v>0</v>
      </c>
      <c r="R335" s="257">
        <v>0</v>
      </c>
      <c r="S335" s="257">
        <v>0</v>
      </c>
      <c r="T335" s="257">
        <v>0</v>
      </c>
      <c r="U335" s="257">
        <v>0</v>
      </c>
      <c r="V335" s="257">
        <v>0</v>
      </c>
      <c r="W335" s="257">
        <v>0</v>
      </c>
      <c r="X335" s="257">
        <v>0</v>
      </c>
      <c r="Y335" s="257">
        <v>0</v>
      </c>
      <c r="Z335" s="257">
        <v>0</v>
      </c>
      <c r="AA335" s="257">
        <v>0</v>
      </c>
      <c r="AB335" s="257">
        <v>0</v>
      </c>
      <c r="AC335" s="257">
        <v>0</v>
      </c>
      <c r="AD335" s="257">
        <v>0</v>
      </c>
      <c r="AE335" s="257">
        <v>0</v>
      </c>
      <c r="AF335" s="257">
        <v>0</v>
      </c>
      <c r="AG335" s="257">
        <v>0</v>
      </c>
      <c r="AH335" s="257">
        <v>0</v>
      </c>
      <c r="AI335" s="257">
        <v>0</v>
      </c>
      <c r="AJ335" s="257">
        <v>0</v>
      </c>
      <c r="AK335" s="257">
        <v>0</v>
      </c>
      <c r="AL335" s="258">
        <f t="shared" si="7"/>
        <v>0</v>
      </c>
      <c r="AO335" s="98"/>
    </row>
    <row r="336" spans="1:41" ht="33" customHeight="1">
      <c r="A336" s="181">
        <v>1257</v>
      </c>
      <c r="B336" s="182" t="str">
        <f>PROPER(VLOOKUP(A336,[1]bd_lista!$A:$D,2,FALSE))</f>
        <v>Gobierno Autónomo Municipal De Irupana (Villa De Lanza)</v>
      </c>
      <c r="C336" s="183" t="s">
        <v>1351</v>
      </c>
      <c r="D336" s="257">
        <v>0</v>
      </c>
      <c r="E336" s="257">
        <v>0</v>
      </c>
      <c r="F336" s="257">
        <v>0</v>
      </c>
      <c r="G336" s="257">
        <v>0</v>
      </c>
      <c r="H336" s="257">
        <v>0</v>
      </c>
      <c r="I336" s="257">
        <v>0</v>
      </c>
      <c r="J336" s="257">
        <v>0</v>
      </c>
      <c r="K336" s="257">
        <v>0</v>
      </c>
      <c r="L336" s="257">
        <v>0</v>
      </c>
      <c r="M336" s="257">
        <v>0</v>
      </c>
      <c r="N336" s="257">
        <v>0</v>
      </c>
      <c r="O336" s="257">
        <v>0</v>
      </c>
      <c r="P336" s="257">
        <v>0</v>
      </c>
      <c r="Q336" s="257">
        <v>0</v>
      </c>
      <c r="R336" s="257">
        <v>0</v>
      </c>
      <c r="S336" s="257">
        <v>0</v>
      </c>
      <c r="T336" s="257">
        <v>0</v>
      </c>
      <c r="U336" s="257">
        <v>0</v>
      </c>
      <c r="V336" s="257">
        <v>0</v>
      </c>
      <c r="W336" s="257">
        <v>0</v>
      </c>
      <c r="X336" s="257">
        <v>0</v>
      </c>
      <c r="Y336" s="257">
        <v>0</v>
      </c>
      <c r="Z336" s="257">
        <v>0</v>
      </c>
      <c r="AA336" s="257">
        <v>0</v>
      </c>
      <c r="AB336" s="257">
        <v>0</v>
      </c>
      <c r="AC336" s="257">
        <v>0</v>
      </c>
      <c r="AD336" s="257">
        <v>0</v>
      </c>
      <c r="AE336" s="257">
        <v>0</v>
      </c>
      <c r="AF336" s="257">
        <v>0</v>
      </c>
      <c r="AG336" s="257">
        <v>0</v>
      </c>
      <c r="AH336" s="257">
        <v>0</v>
      </c>
      <c r="AI336" s="257">
        <v>0</v>
      </c>
      <c r="AJ336" s="257">
        <v>0</v>
      </c>
      <c r="AK336" s="257">
        <v>0</v>
      </c>
      <c r="AL336" s="258">
        <f t="shared" si="7"/>
        <v>0</v>
      </c>
      <c r="AO336" s="98"/>
    </row>
    <row r="337" spans="1:41" ht="33" customHeight="1">
      <c r="A337" s="181">
        <v>1258</v>
      </c>
      <c r="B337" s="182" t="str">
        <f>PROPER(VLOOKUP(A337,[1]bd_lista!$A:$D,2,FALSE))</f>
        <v>Gobierno Autónomo Municipal De Yanacachi</v>
      </c>
      <c r="C337" s="183" t="s">
        <v>1351</v>
      </c>
      <c r="D337" s="257">
        <v>0</v>
      </c>
      <c r="E337" s="257">
        <v>0</v>
      </c>
      <c r="F337" s="257">
        <v>0</v>
      </c>
      <c r="G337" s="257">
        <v>0</v>
      </c>
      <c r="H337" s="257">
        <v>0</v>
      </c>
      <c r="I337" s="257">
        <v>0</v>
      </c>
      <c r="J337" s="257">
        <v>0</v>
      </c>
      <c r="K337" s="257">
        <v>0</v>
      </c>
      <c r="L337" s="257">
        <v>0</v>
      </c>
      <c r="M337" s="257">
        <v>0</v>
      </c>
      <c r="N337" s="257">
        <v>0</v>
      </c>
      <c r="O337" s="257">
        <v>0</v>
      </c>
      <c r="P337" s="257">
        <v>0</v>
      </c>
      <c r="Q337" s="257">
        <v>0</v>
      </c>
      <c r="R337" s="257">
        <v>0</v>
      </c>
      <c r="S337" s="257">
        <v>0</v>
      </c>
      <c r="T337" s="257">
        <v>0</v>
      </c>
      <c r="U337" s="257">
        <v>0</v>
      </c>
      <c r="V337" s="257">
        <v>0</v>
      </c>
      <c r="W337" s="257">
        <v>0</v>
      </c>
      <c r="X337" s="257">
        <v>0</v>
      </c>
      <c r="Y337" s="257">
        <v>0</v>
      </c>
      <c r="Z337" s="257">
        <v>0</v>
      </c>
      <c r="AA337" s="257">
        <v>0</v>
      </c>
      <c r="AB337" s="257">
        <v>0</v>
      </c>
      <c r="AC337" s="257">
        <v>0</v>
      </c>
      <c r="AD337" s="257">
        <v>0</v>
      </c>
      <c r="AE337" s="257">
        <v>0</v>
      </c>
      <c r="AF337" s="257">
        <v>0</v>
      </c>
      <c r="AG337" s="257">
        <v>0</v>
      </c>
      <c r="AH337" s="257">
        <v>0</v>
      </c>
      <c r="AI337" s="257">
        <v>0</v>
      </c>
      <c r="AJ337" s="257">
        <v>0</v>
      </c>
      <c r="AK337" s="257">
        <v>0</v>
      </c>
      <c r="AL337" s="258">
        <f t="shared" si="7"/>
        <v>0</v>
      </c>
      <c r="AO337" s="98"/>
    </row>
    <row r="338" spans="1:41" ht="33" customHeight="1">
      <c r="A338" s="181">
        <v>1259</v>
      </c>
      <c r="B338" s="182" t="str">
        <f>PROPER(VLOOKUP(A338,[1]bd_lista!$A:$D,2,FALSE))</f>
        <v>Gobierno Autónomo Municipal De Palos Blancos</v>
      </c>
      <c r="C338" s="183" t="s">
        <v>1351</v>
      </c>
      <c r="D338" s="257">
        <v>0</v>
      </c>
      <c r="E338" s="257">
        <v>0</v>
      </c>
      <c r="F338" s="257">
        <v>0</v>
      </c>
      <c r="G338" s="257">
        <v>0</v>
      </c>
      <c r="H338" s="257">
        <v>0</v>
      </c>
      <c r="I338" s="257">
        <v>0</v>
      </c>
      <c r="J338" s="257">
        <v>0</v>
      </c>
      <c r="K338" s="257">
        <v>0</v>
      </c>
      <c r="L338" s="257">
        <v>0</v>
      </c>
      <c r="M338" s="257">
        <v>0</v>
      </c>
      <c r="N338" s="257">
        <v>0</v>
      </c>
      <c r="O338" s="257">
        <v>0</v>
      </c>
      <c r="P338" s="257">
        <v>0</v>
      </c>
      <c r="Q338" s="257">
        <v>0</v>
      </c>
      <c r="R338" s="257">
        <v>0</v>
      </c>
      <c r="S338" s="257">
        <v>0</v>
      </c>
      <c r="T338" s="257">
        <v>0</v>
      </c>
      <c r="U338" s="257">
        <v>0</v>
      </c>
      <c r="V338" s="257">
        <v>0</v>
      </c>
      <c r="W338" s="257">
        <v>0</v>
      </c>
      <c r="X338" s="257">
        <v>0</v>
      </c>
      <c r="Y338" s="257">
        <v>0</v>
      </c>
      <c r="Z338" s="257">
        <v>0</v>
      </c>
      <c r="AA338" s="257">
        <v>0</v>
      </c>
      <c r="AB338" s="257">
        <v>0</v>
      </c>
      <c r="AC338" s="257">
        <v>0</v>
      </c>
      <c r="AD338" s="257">
        <v>0</v>
      </c>
      <c r="AE338" s="257">
        <v>0</v>
      </c>
      <c r="AF338" s="257">
        <v>0</v>
      </c>
      <c r="AG338" s="257">
        <v>0</v>
      </c>
      <c r="AH338" s="257">
        <v>0</v>
      </c>
      <c r="AI338" s="257">
        <v>0</v>
      </c>
      <c r="AJ338" s="257">
        <v>0</v>
      </c>
      <c r="AK338" s="257">
        <v>0</v>
      </c>
      <c r="AL338" s="258">
        <f t="shared" si="7"/>
        <v>0</v>
      </c>
      <c r="AO338" s="98"/>
    </row>
    <row r="339" spans="1:41" ht="33" customHeight="1">
      <c r="A339" s="181">
        <v>1260</v>
      </c>
      <c r="B339" s="182" t="str">
        <f>PROPER(VLOOKUP(A339,[1]bd_lista!$A:$D,2,FALSE))</f>
        <v>Gobierno Autónomo Municipal De La Asunta</v>
      </c>
      <c r="C339" s="183" t="s">
        <v>1351</v>
      </c>
      <c r="D339" s="257">
        <v>0</v>
      </c>
      <c r="E339" s="257">
        <v>0</v>
      </c>
      <c r="F339" s="257">
        <v>0</v>
      </c>
      <c r="G339" s="257">
        <v>0</v>
      </c>
      <c r="H339" s="257">
        <v>0</v>
      </c>
      <c r="I339" s="257">
        <v>0</v>
      </c>
      <c r="J339" s="257">
        <v>0</v>
      </c>
      <c r="K339" s="257">
        <v>0</v>
      </c>
      <c r="L339" s="257">
        <v>0</v>
      </c>
      <c r="M339" s="257">
        <v>0</v>
      </c>
      <c r="N339" s="257">
        <v>0</v>
      </c>
      <c r="O339" s="257">
        <v>0</v>
      </c>
      <c r="P339" s="257">
        <v>0</v>
      </c>
      <c r="Q339" s="257">
        <v>0</v>
      </c>
      <c r="R339" s="257">
        <v>0</v>
      </c>
      <c r="S339" s="257">
        <v>0</v>
      </c>
      <c r="T339" s="257">
        <v>0</v>
      </c>
      <c r="U339" s="257">
        <v>0</v>
      </c>
      <c r="V339" s="257">
        <v>0</v>
      </c>
      <c r="W339" s="257">
        <v>0</v>
      </c>
      <c r="X339" s="257">
        <v>0</v>
      </c>
      <c r="Y339" s="257">
        <v>0</v>
      </c>
      <c r="Z339" s="257">
        <v>0</v>
      </c>
      <c r="AA339" s="257">
        <v>0</v>
      </c>
      <c r="AB339" s="257">
        <v>0</v>
      </c>
      <c r="AC339" s="257">
        <v>0</v>
      </c>
      <c r="AD339" s="257">
        <v>0</v>
      </c>
      <c r="AE339" s="257">
        <v>0</v>
      </c>
      <c r="AF339" s="257">
        <v>0</v>
      </c>
      <c r="AG339" s="257">
        <v>0</v>
      </c>
      <c r="AH339" s="257">
        <v>0</v>
      </c>
      <c r="AI339" s="257">
        <v>0</v>
      </c>
      <c r="AJ339" s="257">
        <v>0</v>
      </c>
      <c r="AK339" s="257">
        <v>0</v>
      </c>
      <c r="AL339" s="258">
        <f t="shared" si="7"/>
        <v>0</v>
      </c>
      <c r="AO339" s="98"/>
    </row>
    <row r="340" spans="1:41" ht="33" customHeight="1">
      <c r="A340" s="181">
        <v>1261</v>
      </c>
      <c r="B340" s="182" t="str">
        <f>PROPER(VLOOKUP(A340,[1]bd_lista!$A:$D,2,FALSE))</f>
        <v>Gobierno Autónomo Municipal De Pucarani</v>
      </c>
      <c r="C340" s="183" t="s">
        <v>1351</v>
      </c>
      <c r="D340" s="257">
        <v>0</v>
      </c>
      <c r="E340" s="257">
        <v>0</v>
      </c>
      <c r="F340" s="257">
        <v>0</v>
      </c>
      <c r="G340" s="257">
        <v>0</v>
      </c>
      <c r="H340" s="257">
        <v>0</v>
      </c>
      <c r="I340" s="257">
        <v>0</v>
      </c>
      <c r="J340" s="257">
        <v>0</v>
      </c>
      <c r="K340" s="257">
        <v>0</v>
      </c>
      <c r="L340" s="257">
        <v>0</v>
      </c>
      <c r="M340" s="257">
        <v>0</v>
      </c>
      <c r="N340" s="257">
        <v>0</v>
      </c>
      <c r="O340" s="257">
        <v>0</v>
      </c>
      <c r="P340" s="257">
        <v>0</v>
      </c>
      <c r="Q340" s="257">
        <v>0</v>
      </c>
      <c r="R340" s="257">
        <v>0</v>
      </c>
      <c r="S340" s="257">
        <v>0</v>
      </c>
      <c r="T340" s="257">
        <v>0</v>
      </c>
      <c r="U340" s="257">
        <v>0</v>
      </c>
      <c r="V340" s="257">
        <v>0</v>
      </c>
      <c r="W340" s="257">
        <v>0</v>
      </c>
      <c r="X340" s="257">
        <v>0</v>
      </c>
      <c r="Y340" s="257">
        <v>0</v>
      </c>
      <c r="Z340" s="257">
        <v>0</v>
      </c>
      <c r="AA340" s="257">
        <v>0</v>
      </c>
      <c r="AB340" s="257">
        <v>0</v>
      </c>
      <c r="AC340" s="257">
        <v>0</v>
      </c>
      <c r="AD340" s="257">
        <v>0</v>
      </c>
      <c r="AE340" s="257">
        <v>0</v>
      </c>
      <c r="AF340" s="257">
        <v>0</v>
      </c>
      <c r="AG340" s="257">
        <v>0</v>
      </c>
      <c r="AH340" s="257">
        <v>0</v>
      </c>
      <c r="AI340" s="257">
        <v>0</v>
      </c>
      <c r="AJ340" s="257">
        <v>0</v>
      </c>
      <c r="AK340" s="257">
        <v>0</v>
      </c>
      <c r="AL340" s="258">
        <f t="shared" si="7"/>
        <v>0</v>
      </c>
      <c r="AO340" s="98"/>
    </row>
    <row r="341" spans="1:41" ht="33" customHeight="1">
      <c r="A341" s="181">
        <v>1262</v>
      </c>
      <c r="B341" s="182" t="str">
        <f>PROPER(VLOOKUP(A341,[1]bd_lista!$A:$D,2,FALSE))</f>
        <v>Gobierno Autónomo Municipal De Laja</v>
      </c>
      <c r="C341" s="183" t="s">
        <v>1351</v>
      </c>
      <c r="D341" s="257">
        <v>0</v>
      </c>
      <c r="E341" s="257">
        <v>0</v>
      </c>
      <c r="F341" s="257">
        <v>0</v>
      </c>
      <c r="G341" s="257">
        <v>0</v>
      </c>
      <c r="H341" s="257">
        <v>0</v>
      </c>
      <c r="I341" s="257">
        <v>0</v>
      </c>
      <c r="J341" s="257">
        <v>0</v>
      </c>
      <c r="K341" s="257">
        <v>0</v>
      </c>
      <c r="L341" s="257">
        <v>0</v>
      </c>
      <c r="M341" s="257">
        <v>0</v>
      </c>
      <c r="N341" s="257">
        <v>0</v>
      </c>
      <c r="O341" s="257">
        <v>0</v>
      </c>
      <c r="P341" s="257">
        <v>0</v>
      </c>
      <c r="Q341" s="257">
        <v>0</v>
      </c>
      <c r="R341" s="257">
        <v>0</v>
      </c>
      <c r="S341" s="257">
        <v>0</v>
      </c>
      <c r="T341" s="257">
        <v>0</v>
      </c>
      <c r="U341" s="257">
        <v>0</v>
      </c>
      <c r="V341" s="257">
        <v>0</v>
      </c>
      <c r="W341" s="257">
        <v>0</v>
      </c>
      <c r="X341" s="257">
        <v>0</v>
      </c>
      <c r="Y341" s="257">
        <v>0</v>
      </c>
      <c r="Z341" s="257">
        <v>0</v>
      </c>
      <c r="AA341" s="257">
        <v>0</v>
      </c>
      <c r="AB341" s="257">
        <v>0</v>
      </c>
      <c r="AC341" s="257">
        <v>0</v>
      </c>
      <c r="AD341" s="257">
        <v>0</v>
      </c>
      <c r="AE341" s="257">
        <v>0</v>
      </c>
      <c r="AF341" s="257">
        <v>0</v>
      </c>
      <c r="AG341" s="257">
        <v>0</v>
      </c>
      <c r="AH341" s="257">
        <v>0</v>
      </c>
      <c r="AI341" s="257">
        <v>0</v>
      </c>
      <c r="AJ341" s="257">
        <v>0</v>
      </c>
      <c r="AK341" s="257">
        <v>0</v>
      </c>
      <c r="AL341" s="258">
        <f t="shared" si="7"/>
        <v>0</v>
      </c>
      <c r="AO341" s="98"/>
    </row>
    <row r="342" spans="1:41" ht="33" customHeight="1">
      <c r="A342" s="181">
        <v>1263</v>
      </c>
      <c r="B342" s="182" t="str">
        <f>PROPER(VLOOKUP(A342,[1]bd_lista!$A:$D,2,FALSE))</f>
        <v>Gobierno Autónomo Municipal De Batallas</v>
      </c>
      <c r="C342" s="183" t="s">
        <v>1351</v>
      </c>
      <c r="D342" s="257">
        <v>0</v>
      </c>
      <c r="E342" s="257">
        <v>0</v>
      </c>
      <c r="F342" s="257">
        <v>0</v>
      </c>
      <c r="G342" s="257">
        <v>0</v>
      </c>
      <c r="H342" s="257">
        <v>0</v>
      </c>
      <c r="I342" s="257">
        <v>0</v>
      </c>
      <c r="J342" s="257">
        <v>0</v>
      </c>
      <c r="K342" s="257">
        <v>0</v>
      </c>
      <c r="L342" s="257">
        <v>0</v>
      </c>
      <c r="M342" s="257">
        <v>0</v>
      </c>
      <c r="N342" s="257">
        <v>0</v>
      </c>
      <c r="O342" s="257">
        <v>0</v>
      </c>
      <c r="P342" s="257">
        <v>0</v>
      </c>
      <c r="Q342" s="257">
        <v>0</v>
      </c>
      <c r="R342" s="257">
        <v>0</v>
      </c>
      <c r="S342" s="257">
        <v>0</v>
      </c>
      <c r="T342" s="257">
        <v>0</v>
      </c>
      <c r="U342" s="257">
        <v>0</v>
      </c>
      <c r="V342" s="257">
        <v>0</v>
      </c>
      <c r="W342" s="257">
        <v>0</v>
      </c>
      <c r="X342" s="257">
        <v>0</v>
      </c>
      <c r="Y342" s="257">
        <v>0</v>
      </c>
      <c r="Z342" s="257">
        <v>0</v>
      </c>
      <c r="AA342" s="257">
        <v>0</v>
      </c>
      <c r="AB342" s="257">
        <v>0</v>
      </c>
      <c r="AC342" s="257">
        <v>0</v>
      </c>
      <c r="AD342" s="257">
        <v>0</v>
      </c>
      <c r="AE342" s="257">
        <v>0</v>
      </c>
      <c r="AF342" s="257">
        <v>0</v>
      </c>
      <c r="AG342" s="257">
        <v>0</v>
      </c>
      <c r="AH342" s="257">
        <v>0</v>
      </c>
      <c r="AI342" s="257">
        <v>0</v>
      </c>
      <c r="AJ342" s="257">
        <v>0</v>
      </c>
      <c r="AK342" s="257">
        <v>0</v>
      </c>
      <c r="AL342" s="258">
        <f t="shared" si="7"/>
        <v>0</v>
      </c>
      <c r="AO342" s="98"/>
    </row>
    <row r="343" spans="1:41" ht="33" customHeight="1">
      <c r="A343" s="181">
        <v>1264</v>
      </c>
      <c r="B343" s="182" t="str">
        <f>PROPER(VLOOKUP(A343,[1]bd_lista!$A:$D,2,FALSE))</f>
        <v>Gobierno Autónomo Municipal De Puerto Pérez</v>
      </c>
      <c r="C343" s="183" t="s">
        <v>1351</v>
      </c>
      <c r="D343" s="257">
        <v>0</v>
      </c>
      <c r="E343" s="257">
        <v>0</v>
      </c>
      <c r="F343" s="257">
        <v>0</v>
      </c>
      <c r="G343" s="257">
        <v>0</v>
      </c>
      <c r="H343" s="257">
        <v>0</v>
      </c>
      <c r="I343" s="257">
        <v>0</v>
      </c>
      <c r="J343" s="257">
        <v>0</v>
      </c>
      <c r="K343" s="257">
        <v>0</v>
      </c>
      <c r="L343" s="257">
        <v>0</v>
      </c>
      <c r="M343" s="257">
        <v>0</v>
      </c>
      <c r="N343" s="257">
        <v>0</v>
      </c>
      <c r="O343" s="257">
        <v>0</v>
      </c>
      <c r="P343" s="257">
        <v>0</v>
      </c>
      <c r="Q343" s="257">
        <v>0</v>
      </c>
      <c r="R343" s="257">
        <v>0</v>
      </c>
      <c r="S343" s="257">
        <v>0</v>
      </c>
      <c r="T343" s="257">
        <v>0</v>
      </c>
      <c r="U343" s="257">
        <v>0</v>
      </c>
      <c r="V343" s="257">
        <v>0</v>
      </c>
      <c r="W343" s="257">
        <v>0</v>
      </c>
      <c r="X343" s="257">
        <v>0</v>
      </c>
      <c r="Y343" s="257">
        <v>0</v>
      </c>
      <c r="Z343" s="257">
        <v>0</v>
      </c>
      <c r="AA343" s="257">
        <v>0</v>
      </c>
      <c r="AB343" s="257">
        <v>0</v>
      </c>
      <c r="AC343" s="257">
        <v>0</v>
      </c>
      <c r="AD343" s="257">
        <v>0</v>
      </c>
      <c r="AE343" s="257">
        <v>0</v>
      </c>
      <c r="AF343" s="257">
        <v>0</v>
      </c>
      <c r="AG343" s="257">
        <v>0</v>
      </c>
      <c r="AH343" s="257">
        <v>0</v>
      </c>
      <c r="AI343" s="257">
        <v>0</v>
      </c>
      <c r="AJ343" s="257">
        <v>0</v>
      </c>
      <c r="AK343" s="257">
        <v>0</v>
      </c>
      <c r="AL343" s="258">
        <f t="shared" si="7"/>
        <v>0</v>
      </c>
      <c r="AO343" s="98"/>
    </row>
    <row r="344" spans="1:41" ht="33" customHeight="1">
      <c r="A344" s="181">
        <v>1265</v>
      </c>
      <c r="B344" s="182" t="str">
        <f>PROPER(VLOOKUP(A344,[1]bd_lista!$A:$D,2,FALSE))</f>
        <v>Gobierno Autónomo Municipal De Coroico</v>
      </c>
      <c r="C344" s="183" t="s">
        <v>1351</v>
      </c>
      <c r="D344" s="257">
        <v>0</v>
      </c>
      <c r="E344" s="257">
        <v>0</v>
      </c>
      <c r="F344" s="257">
        <v>0</v>
      </c>
      <c r="G344" s="257">
        <v>0</v>
      </c>
      <c r="H344" s="257">
        <v>0</v>
      </c>
      <c r="I344" s="257">
        <v>0</v>
      </c>
      <c r="J344" s="257">
        <v>0</v>
      </c>
      <c r="K344" s="257">
        <v>0</v>
      </c>
      <c r="L344" s="257">
        <v>0</v>
      </c>
      <c r="M344" s="257">
        <v>0</v>
      </c>
      <c r="N344" s="257">
        <v>0</v>
      </c>
      <c r="O344" s="257">
        <v>0</v>
      </c>
      <c r="P344" s="257">
        <v>0</v>
      </c>
      <c r="Q344" s="257">
        <v>0</v>
      </c>
      <c r="R344" s="257">
        <v>0</v>
      </c>
      <c r="S344" s="257">
        <v>0</v>
      </c>
      <c r="T344" s="257">
        <v>0</v>
      </c>
      <c r="U344" s="257">
        <v>0</v>
      </c>
      <c r="V344" s="257">
        <v>0</v>
      </c>
      <c r="W344" s="257">
        <v>0</v>
      </c>
      <c r="X344" s="257">
        <v>0</v>
      </c>
      <c r="Y344" s="257">
        <v>0</v>
      </c>
      <c r="Z344" s="257">
        <v>0</v>
      </c>
      <c r="AA344" s="257">
        <v>0</v>
      </c>
      <c r="AB344" s="257">
        <v>0</v>
      </c>
      <c r="AC344" s="257">
        <v>0</v>
      </c>
      <c r="AD344" s="257">
        <v>0</v>
      </c>
      <c r="AE344" s="257">
        <v>0</v>
      </c>
      <c r="AF344" s="257">
        <v>0</v>
      </c>
      <c r="AG344" s="257">
        <v>0</v>
      </c>
      <c r="AH344" s="257">
        <v>0</v>
      </c>
      <c r="AI344" s="257">
        <v>0</v>
      </c>
      <c r="AJ344" s="257">
        <v>0</v>
      </c>
      <c r="AK344" s="257">
        <v>0</v>
      </c>
      <c r="AL344" s="258">
        <f>SUM(D344:AK344)</f>
        <v>0</v>
      </c>
      <c r="AO344" s="98"/>
    </row>
    <row r="345" spans="1:41" ht="33" customHeight="1">
      <c r="A345" s="181">
        <v>1266</v>
      </c>
      <c r="B345" s="182" t="str">
        <f>PROPER(VLOOKUP(A345,[1]bd_lista!$A:$D,2,FALSE))</f>
        <v>Gobierno Autónomo Municipal De Coripata</v>
      </c>
      <c r="C345" s="183" t="s">
        <v>1351</v>
      </c>
      <c r="D345" s="257">
        <v>0</v>
      </c>
      <c r="E345" s="257">
        <v>0</v>
      </c>
      <c r="F345" s="257">
        <v>0</v>
      </c>
      <c r="G345" s="257">
        <v>0</v>
      </c>
      <c r="H345" s="257">
        <v>0</v>
      </c>
      <c r="I345" s="257">
        <v>0</v>
      </c>
      <c r="J345" s="257">
        <v>0</v>
      </c>
      <c r="K345" s="257">
        <v>0</v>
      </c>
      <c r="L345" s="257">
        <v>0</v>
      </c>
      <c r="M345" s="257">
        <v>0</v>
      </c>
      <c r="N345" s="257">
        <v>0</v>
      </c>
      <c r="O345" s="257">
        <v>0</v>
      </c>
      <c r="P345" s="257">
        <v>0</v>
      </c>
      <c r="Q345" s="257">
        <v>0</v>
      </c>
      <c r="R345" s="257">
        <v>0</v>
      </c>
      <c r="S345" s="257">
        <v>0</v>
      </c>
      <c r="T345" s="257">
        <v>0</v>
      </c>
      <c r="U345" s="257">
        <v>0</v>
      </c>
      <c r="V345" s="257">
        <v>0</v>
      </c>
      <c r="W345" s="257">
        <v>0</v>
      </c>
      <c r="X345" s="257">
        <v>0</v>
      </c>
      <c r="Y345" s="257">
        <v>0</v>
      </c>
      <c r="Z345" s="257">
        <v>0</v>
      </c>
      <c r="AA345" s="257">
        <v>0</v>
      </c>
      <c r="AB345" s="257">
        <v>0</v>
      </c>
      <c r="AC345" s="257">
        <v>0</v>
      </c>
      <c r="AD345" s="257">
        <v>0</v>
      </c>
      <c r="AE345" s="257">
        <v>0</v>
      </c>
      <c r="AF345" s="257">
        <v>0</v>
      </c>
      <c r="AG345" s="257">
        <v>0</v>
      </c>
      <c r="AH345" s="257">
        <v>0</v>
      </c>
      <c r="AI345" s="257">
        <v>0</v>
      </c>
      <c r="AJ345" s="257">
        <v>0</v>
      </c>
      <c r="AK345" s="257">
        <v>0</v>
      </c>
      <c r="AL345" s="258">
        <f t="shared" si="7"/>
        <v>0</v>
      </c>
      <c r="AO345" s="98"/>
    </row>
    <row r="346" spans="1:41" ht="33" customHeight="1">
      <c r="A346" s="181">
        <v>1267</v>
      </c>
      <c r="B346" s="182" t="str">
        <f>PROPER(VLOOKUP(A346,[1]bd_lista!$A:$D,2,FALSE))</f>
        <v>Gobierno Autónomo Municipal De Ixiamas</v>
      </c>
      <c r="C346" s="183" t="s">
        <v>1351</v>
      </c>
      <c r="D346" s="257">
        <v>0</v>
      </c>
      <c r="E346" s="257">
        <v>0</v>
      </c>
      <c r="F346" s="257">
        <v>0</v>
      </c>
      <c r="G346" s="257">
        <v>0</v>
      </c>
      <c r="H346" s="257">
        <v>0</v>
      </c>
      <c r="I346" s="257">
        <v>0</v>
      </c>
      <c r="J346" s="257">
        <v>0</v>
      </c>
      <c r="K346" s="257">
        <v>0</v>
      </c>
      <c r="L346" s="257">
        <v>0</v>
      </c>
      <c r="M346" s="257">
        <v>0</v>
      </c>
      <c r="N346" s="257">
        <v>0</v>
      </c>
      <c r="O346" s="257">
        <v>0</v>
      </c>
      <c r="P346" s="257">
        <v>0</v>
      </c>
      <c r="Q346" s="257">
        <v>0</v>
      </c>
      <c r="R346" s="257">
        <v>0</v>
      </c>
      <c r="S346" s="257">
        <v>0</v>
      </c>
      <c r="T346" s="257">
        <v>0</v>
      </c>
      <c r="U346" s="257">
        <v>0</v>
      </c>
      <c r="V346" s="257">
        <v>0</v>
      </c>
      <c r="W346" s="257">
        <v>0</v>
      </c>
      <c r="X346" s="257">
        <v>0</v>
      </c>
      <c r="Y346" s="257">
        <v>0</v>
      </c>
      <c r="Z346" s="257">
        <v>0</v>
      </c>
      <c r="AA346" s="257">
        <v>0</v>
      </c>
      <c r="AB346" s="257">
        <v>0</v>
      </c>
      <c r="AC346" s="257">
        <v>0</v>
      </c>
      <c r="AD346" s="257">
        <v>0</v>
      </c>
      <c r="AE346" s="257">
        <v>0</v>
      </c>
      <c r="AF346" s="257">
        <v>0</v>
      </c>
      <c r="AG346" s="257">
        <v>0</v>
      </c>
      <c r="AH346" s="257">
        <v>0</v>
      </c>
      <c r="AI346" s="257">
        <v>0</v>
      </c>
      <c r="AJ346" s="257">
        <v>0</v>
      </c>
      <c r="AK346" s="257">
        <v>0</v>
      </c>
      <c r="AL346" s="258">
        <f t="shared" si="7"/>
        <v>0</v>
      </c>
      <c r="AO346" s="98"/>
    </row>
    <row r="347" spans="1:41" ht="33" customHeight="1">
      <c r="A347" s="181">
        <v>1268</v>
      </c>
      <c r="B347" s="182" t="str">
        <f>PROPER(VLOOKUP(A347,[1]bd_lista!$A:$D,2,FALSE))</f>
        <v>Gobierno Autónomo Municipal De San Buenaventura</v>
      </c>
      <c r="C347" s="183" t="s">
        <v>1351</v>
      </c>
      <c r="D347" s="257">
        <v>0</v>
      </c>
      <c r="E347" s="257">
        <v>0</v>
      </c>
      <c r="F347" s="257">
        <v>0</v>
      </c>
      <c r="G347" s="257">
        <v>0</v>
      </c>
      <c r="H347" s="257">
        <v>0</v>
      </c>
      <c r="I347" s="257">
        <v>0</v>
      </c>
      <c r="J347" s="257">
        <v>0</v>
      </c>
      <c r="K347" s="257">
        <v>0</v>
      </c>
      <c r="L347" s="257">
        <v>0</v>
      </c>
      <c r="M347" s="257">
        <v>0</v>
      </c>
      <c r="N347" s="257">
        <v>0</v>
      </c>
      <c r="O347" s="257">
        <v>0</v>
      </c>
      <c r="P347" s="257">
        <v>0</v>
      </c>
      <c r="Q347" s="257">
        <v>0</v>
      </c>
      <c r="R347" s="257">
        <v>0</v>
      </c>
      <c r="S347" s="257">
        <v>0</v>
      </c>
      <c r="T347" s="257">
        <v>0</v>
      </c>
      <c r="U347" s="257">
        <v>0</v>
      </c>
      <c r="V347" s="257">
        <v>0</v>
      </c>
      <c r="W347" s="257">
        <v>0</v>
      </c>
      <c r="X347" s="257">
        <v>0</v>
      </c>
      <c r="Y347" s="257">
        <v>0</v>
      </c>
      <c r="Z347" s="257">
        <v>0</v>
      </c>
      <c r="AA347" s="257">
        <v>0</v>
      </c>
      <c r="AB347" s="257">
        <v>0</v>
      </c>
      <c r="AC347" s="257">
        <v>0</v>
      </c>
      <c r="AD347" s="257">
        <v>0</v>
      </c>
      <c r="AE347" s="257">
        <v>0</v>
      </c>
      <c r="AF347" s="257">
        <v>0</v>
      </c>
      <c r="AG347" s="257">
        <v>0</v>
      </c>
      <c r="AH347" s="257">
        <v>0</v>
      </c>
      <c r="AI347" s="257">
        <v>0</v>
      </c>
      <c r="AJ347" s="257">
        <v>0</v>
      </c>
      <c r="AK347" s="257">
        <v>0</v>
      </c>
      <c r="AL347" s="258">
        <f t="shared" si="7"/>
        <v>0</v>
      </c>
      <c r="AO347" s="98"/>
    </row>
    <row r="348" spans="1:41" ht="33" customHeight="1">
      <c r="A348" s="181">
        <v>1269</v>
      </c>
      <c r="B348" s="182" t="str">
        <f>PROPER(VLOOKUP(A348,[1]bd_lista!$A:$D,2,FALSE))</f>
        <v>Gobierno Autónomo Municipal De General Juan José Pérez (Charazani)</v>
      </c>
      <c r="C348" s="183" t="s">
        <v>1351</v>
      </c>
      <c r="D348" s="257">
        <v>0</v>
      </c>
      <c r="E348" s="257">
        <v>0</v>
      </c>
      <c r="F348" s="257">
        <v>0</v>
      </c>
      <c r="G348" s="257">
        <v>0</v>
      </c>
      <c r="H348" s="257">
        <v>0</v>
      </c>
      <c r="I348" s="257">
        <v>0</v>
      </c>
      <c r="J348" s="257">
        <v>0</v>
      </c>
      <c r="K348" s="257">
        <v>0</v>
      </c>
      <c r="L348" s="257">
        <v>0</v>
      </c>
      <c r="M348" s="257">
        <v>0</v>
      </c>
      <c r="N348" s="257">
        <v>0</v>
      </c>
      <c r="O348" s="257">
        <v>0</v>
      </c>
      <c r="P348" s="257">
        <v>0</v>
      </c>
      <c r="Q348" s="257">
        <v>0</v>
      </c>
      <c r="R348" s="257">
        <v>0</v>
      </c>
      <c r="S348" s="257">
        <v>0</v>
      </c>
      <c r="T348" s="257">
        <v>0</v>
      </c>
      <c r="U348" s="257">
        <v>0</v>
      </c>
      <c r="V348" s="257">
        <v>0</v>
      </c>
      <c r="W348" s="257">
        <v>0</v>
      </c>
      <c r="X348" s="257">
        <v>0</v>
      </c>
      <c r="Y348" s="257">
        <v>0</v>
      </c>
      <c r="Z348" s="257">
        <v>0</v>
      </c>
      <c r="AA348" s="257">
        <v>0</v>
      </c>
      <c r="AB348" s="257">
        <v>0</v>
      </c>
      <c r="AC348" s="257">
        <v>0</v>
      </c>
      <c r="AD348" s="257">
        <v>0</v>
      </c>
      <c r="AE348" s="257">
        <v>0</v>
      </c>
      <c r="AF348" s="257">
        <v>0</v>
      </c>
      <c r="AG348" s="257">
        <v>0</v>
      </c>
      <c r="AH348" s="257">
        <v>0</v>
      </c>
      <c r="AI348" s="257">
        <v>0</v>
      </c>
      <c r="AJ348" s="257">
        <v>0</v>
      </c>
      <c r="AK348" s="257">
        <v>0</v>
      </c>
      <c r="AL348" s="258">
        <f t="shared" si="7"/>
        <v>0</v>
      </c>
      <c r="AO348" s="98"/>
    </row>
    <row r="349" spans="1:41" ht="33" customHeight="1">
      <c r="A349" s="181">
        <v>1270</v>
      </c>
      <c r="B349" s="182" t="str">
        <f>PROPER(VLOOKUP(A349,[1]bd_lista!$A:$D,2,FALSE))</f>
        <v>Gobierno Autónomo Municipal De Curva</v>
      </c>
      <c r="C349" s="183" t="s">
        <v>1351</v>
      </c>
      <c r="D349" s="257">
        <v>0</v>
      </c>
      <c r="E349" s="257">
        <v>0</v>
      </c>
      <c r="F349" s="257">
        <v>0</v>
      </c>
      <c r="G349" s="257">
        <v>0</v>
      </c>
      <c r="H349" s="257">
        <v>0</v>
      </c>
      <c r="I349" s="257">
        <v>0</v>
      </c>
      <c r="J349" s="257">
        <v>0</v>
      </c>
      <c r="K349" s="257">
        <v>0</v>
      </c>
      <c r="L349" s="257">
        <v>0</v>
      </c>
      <c r="M349" s="257">
        <v>0</v>
      </c>
      <c r="N349" s="257">
        <v>0</v>
      </c>
      <c r="O349" s="257">
        <v>0</v>
      </c>
      <c r="P349" s="257">
        <v>0</v>
      </c>
      <c r="Q349" s="257">
        <v>0</v>
      </c>
      <c r="R349" s="257">
        <v>0</v>
      </c>
      <c r="S349" s="257">
        <v>0</v>
      </c>
      <c r="T349" s="257">
        <v>0</v>
      </c>
      <c r="U349" s="257">
        <v>0</v>
      </c>
      <c r="V349" s="257">
        <v>0</v>
      </c>
      <c r="W349" s="257">
        <v>0</v>
      </c>
      <c r="X349" s="257">
        <v>0</v>
      </c>
      <c r="Y349" s="257">
        <v>0</v>
      </c>
      <c r="Z349" s="257">
        <v>0</v>
      </c>
      <c r="AA349" s="257">
        <v>0</v>
      </c>
      <c r="AB349" s="257">
        <v>0</v>
      </c>
      <c r="AC349" s="257">
        <v>0</v>
      </c>
      <c r="AD349" s="257">
        <v>0</v>
      </c>
      <c r="AE349" s="257">
        <v>0</v>
      </c>
      <c r="AF349" s="257">
        <v>0</v>
      </c>
      <c r="AG349" s="257">
        <v>0</v>
      </c>
      <c r="AH349" s="257">
        <v>0</v>
      </c>
      <c r="AI349" s="257">
        <v>0</v>
      </c>
      <c r="AJ349" s="257">
        <v>0</v>
      </c>
      <c r="AK349" s="257">
        <v>0</v>
      </c>
      <c r="AL349" s="258">
        <f t="shared" si="7"/>
        <v>0</v>
      </c>
      <c r="AO349" s="98"/>
    </row>
    <row r="350" spans="1:41" ht="33" customHeight="1">
      <c r="A350" s="181">
        <v>1271</v>
      </c>
      <c r="B350" s="182" t="str">
        <f>PROPER(VLOOKUP(A350,[1]bd_lista!$A:$D,2,FALSE))</f>
        <v>Gobierno Autónomo Municipal De San Pedro De Curahuara</v>
      </c>
      <c r="C350" s="183" t="s">
        <v>1351</v>
      </c>
      <c r="D350" s="257">
        <v>0</v>
      </c>
      <c r="E350" s="257">
        <v>0</v>
      </c>
      <c r="F350" s="257">
        <v>0</v>
      </c>
      <c r="G350" s="257">
        <v>0</v>
      </c>
      <c r="H350" s="257">
        <v>0</v>
      </c>
      <c r="I350" s="257">
        <v>0</v>
      </c>
      <c r="J350" s="257">
        <v>0</v>
      </c>
      <c r="K350" s="257">
        <v>0</v>
      </c>
      <c r="L350" s="257">
        <v>0</v>
      </c>
      <c r="M350" s="257">
        <v>0</v>
      </c>
      <c r="N350" s="257">
        <v>0</v>
      </c>
      <c r="O350" s="257">
        <v>0</v>
      </c>
      <c r="P350" s="257">
        <v>0</v>
      </c>
      <c r="Q350" s="257">
        <v>0</v>
      </c>
      <c r="R350" s="257">
        <v>0</v>
      </c>
      <c r="S350" s="257">
        <v>0</v>
      </c>
      <c r="T350" s="257">
        <v>0</v>
      </c>
      <c r="U350" s="257">
        <v>0</v>
      </c>
      <c r="V350" s="257">
        <v>0</v>
      </c>
      <c r="W350" s="257">
        <v>0</v>
      </c>
      <c r="X350" s="257">
        <v>0</v>
      </c>
      <c r="Y350" s="257">
        <v>0</v>
      </c>
      <c r="Z350" s="257">
        <v>0</v>
      </c>
      <c r="AA350" s="257">
        <v>0</v>
      </c>
      <c r="AB350" s="257">
        <v>0</v>
      </c>
      <c r="AC350" s="257">
        <v>0</v>
      </c>
      <c r="AD350" s="257">
        <v>0</v>
      </c>
      <c r="AE350" s="257">
        <v>0</v>
      </c>
      <c r="AF350" s="257">
        <v>0</v>
      </c>
      <c r="AG350" s="257">
        <v>0</v>
      </c>
      <c r="AH350" s="257">
        <v>0</v>
      </c>
      <c r="AI350" s="257">
        <v>0</v>
      </c>
      <c r="AJ350" s="257">
        <v>0</v>
      </c>
      <c r="AK350" s="257">
        <v>0</v>
      </c>
      <c r="AL350" s="258">
        <f t="shared" si="7"/>
        <v>0</v>
      </c>
      <c r="AO350" s="98"/>
    </row>
    <row r="351" spans="1:41" ht="33" customHeight="1">
      <c r="A351" s="181">
        <v>1272</v>
      </c>
      <c r="B351" s="182" t="str">
        <f>PROPER(VLOOKUP(A351,[1]bd_lista!$A:$D,2,FALSE))</f>
        <v>Gobierno Autónomo Municipal De Papel Pampa</v>
      </c>
      <c r="C351" s="183" t="s">
        <v>1351</v>
      </c>
      <c r="D351" s="257">
        <v>0</v>
      </c>
      <c r="E351" s="257">
        <v>0</v>
      </c>
      <c r="F351" s="257">
        <v>0</v>
      </c>
      <c r="G351" s="257">
        <v>0</v>
      </c>
      <c r="H351" s="257">
        <v>0</v>
      </c>
      <c r="I351" s="257">
        <v>0</v>
      </c>
      <c r="J351" s="257">
        <v>0</v>
      </c>
      <c r="K351" s="257">
        <v>0</v>
      </c>
      <c r="L351" s="257">
        <v>0</v>
      </c>
      <c r="M351" s="257">
        <v>0</v>
      </c>
      <c r="N351" s="257">
        <v>0</v>
      </c>
      <c r="O351" s="257">
        <v>0</v>
      </c>
      <c r="P351" s="257">
        <v>0</v>
      </c>
      <c r="Q351" s="257">
        <v>0</v>
      </c>
      <c r="R351" s="257">
        <v>0</v>
      </c>
      <c r="S351" s="257">
        <v>0</v>
      </c>
      <c r="T351" s="257">
        <v>0</v>
      </c>
      <c r="U351" s="257">
        <v>0</v>
      </c>
      <c r="V351" s="257">
        <v>0</v>
      </c>
      <c r="W351" s="257">
        <v>0</v>
      </c>
      <c r="X351" s="257">
        <v>0</v>
      </c>
      <c r="Y351" s="257">
        <v>0</v>
      </c>
      <c r="Z351" s="257">
        <v>0</v>
      </c>
      <c r="AA351" s="257">
        <v>0</v>
      </c>
      <c r="AB351" s="257">
        <v>0</v>
      </c>
      <c r="AC351" s="257">
        <v>0</v>
      </c>
      <c r="AD351" s="257">
        <v>0</v>
      </c>
      <c r="AE351" s="257">
        <v>0</v>
      </c>
      <c r="AF351" s="257">
        <v>0</v>
      </c>
      <c r="AG351" s="257">
        <v>0</v>
      </c>
      <c r="AH351" s="257">
        <v>0</v>
      </c>
      <c r="AI351" s="257">
        <v>0</v>
      </c>
      <c r="AJ351" s="257">
        <v>0</v>
      </c>
      <c r="AK351" s="257">
        <v>0</v>
      </c>
      <c r="AL351" s="258">
        <f t="shared" si="7"/>
        <v>0</v>
      </c>
      <c r="AO351" s="98"/>
    </row>
    <row r="352" spans="1:41" ht="33" customHeight="1">
      <c r="A352" s="181">
        <v>1273</v>
      </c>
      <c r="B352" s="182" t="str">
        <f>PROPER(VLOOKUP(A352,[1]bd_lista!$A:$D,2,FALSE))</f>
        <v>Gobierno Autónomo Municipal De Chacarilla</v>
      </c>
      <c r="C352" s="183" t="s">
        <v>1351</v>
      </c>
      <c r="D352" s="257">
        <v>0</v>
      </c>
      <c r="E352" s="257">
        <v>0</v>
      </c>
      <c r="F352" s="257">
        <v>0</v>
      </c>
      <c r="G352" s="257">
        <v>0</v>
      </c>
      <c r="H352" s="257">
        <v>0</v>
      </c>
      <c r="I352" s="257">
        <v>0</v>
      </c>
      <c r="J352" s="257">
        <v>0</v>
      </c>
      <c r="K352" s="257">
        <v>0</v>
      </c>
      <c r="L352" s="257">
        <v>0</v>
      </c>
      <c r="M352" s="257">
        <v>0</v>
      </c>
      <c r="N352" s="257">
        <v>0</v>
      </c>
      <c r="O352" s="257">
        <v>0</v>
      </c>
      <c r="P352" s="257">
        <v>0</v>
      </c>
      <c r="Q352" s="257">
        <v>0</v>
      </c>
      <c r="R352" s="257">
        <v>0</v>
      </c>
      <c r="S352" s="257">
        <v>0</v>
      </c>
      <c r="T352" s="257">
        <v>0</v>
      </c>
      <c r="U352" s="257">
        <v>0</v>
      </c>
      <c r="V352" s="257">
        <v>0</v>
      </c>
      <c r="W352" s="257">
        <v>0</v>
      </c>
      <c r="X352" s="257">
        <v>0</v>
      </c>
      <c r="Y352" s="257">
        <v>0</v>
      </c>
      <c r="Z352" s="257">
        <v>0</v>
      </c>
      <c r="AA352" s="257">
        <v>0</v>
      </c>
      <c r="AB352" s="257">
        <v>0</v>
      </c>
      <c r="AC352" s="257">
        <v>0</v>
      </c>
      <c r="AD352" s="257">
        <v>0</v>
      </c>
      <c r="AE352" s="257">
        <v>0</v>
      </c>
      <c r="AF352" s="257">
        <v>0</v>
      </c>
      <c r="AG352" s="257">
        <v>0</v>
      </c>
      <c r="AH352" s="257">
        <v>0</v>
      </c>
      <c r="AI352" s="257">
        <v>0</v>
      </c>
      <c r="AJ352" s="257">
        <v>0</v>
      </c>
      <c r="AK352" s="257">
        <v>0</v>
      </c>
      <c r="AL352" s="258">
        <f t="shared" si="7"/>
        <v>0</v>
      </c>
      <c r="AO352" s="98"/>
    </row>
    <row r="353" spans="1:41" ht="33" customHeight="1">
      <c r="A353" s="181">
        <v>1274</v>
      </c>
      <c r="B353" s="182" t="str">
        <f>PROPER(VLOOKUP(A353,[1]bd_lista!$A:$D,2,FALSE))</f>
        <v>Gobierno Autónomo Municipal De Santiago De Machaca</v>
      </c>
      <c r="C353" s="183" t="s">
        <v>1351</v>
      </c>
      <c r="D353" s="257">
        <v>0</v>
      </c>
      <c r="E353" s="257">
        <v>0</v>
      </c>
      <c r="F353" s="257">
        <v>0</v>
      </c>
      <c r="G353" s="257">
        <v>0</v>
      </c>
      <c r="H353" s="257">
        <v>0</v>
      </c>
      <c r="I353" s="257">
        <v>0</v>
      </c>
      <c r="J353" s="257">
        <v>0</v>
      </c>
      <c r="K353" s="257">
        <v>0</v>
      </c>
      <c r="L353" s="257">
        <v>0</v>
      </c>
      <c r="M353" s="257">
        <v>0</v>
      </c>
      <c r="N353" s="257">
        <v>0</v>
      </c>
      <c r="O353" s="257">
        <v>0</v>
      </c>
      <c r="P353" s="257">
        <v>0</v>
      </c>
      <c r="Q353" s="257">
        <v>0</v>
      </c>
      <c r="R353" s="257">
        <v>0</v>
      </c>
      <c r="S353" s="257">
        <v>0</v>
      </c>
      <c r="T353" s="257">
        <v>0</v>
      </c>
      <c r="U353" s="257">
        <v>0</v>
      </c>
      <c r="V353" s="257">
        <v>0</v>
      </c>
      <c r="W353" s="257">
        <v>0</v>
      </c>
      <c r="X353" s="257">
        <v>0</v>
      </c>
      <c r="Y353" s="257">
        <v>0</v>
      </c>
      <c r="Z353" s="257">
        <v>0</v>
      </c>
      <c r="AA353" s="257">
        <v>0</v>
      </c>
      <c r="AB353" s="257">
        <v>0</v>
      </c>
      <c r="AC353" s="257">
        <v>0</v>
      </c>
      <c r="AD353" s="257">
        <v>0</v>
      </c>
      <c r="AE353" s="257">
        <v>0</v>
      </c>
      <c r="AF353" s="257">
        <v>0</v>
      </c>
      <c r="AG353" s="257">
        <v>0</v>
      </c>
      <c r="AH353" s="257">
        <v>0</v>
      </c>
      <c r="AI353" s="257">
        <v>0</v>
      </c>
      <c r="AJ353" s="257">
        <v>0</v>
      </c>
      <c r="AK353" s="257">
        <v>0</v>
      </c>
      <c r="AL353" s="258">
        <f t="shared" si="7"/>
        <v>0</v>
      </c>
      <c r="AO353" s="98"/>
    </row>
    <row r="354" spans="1:41" ht="33" customHeight="1">
      <c r="A354" s="181">
        <v>1275</v>
      </c>
      <c r="B354" s="182" t="str">
        <f>PROPER(VLOOKUP(A354,[1]bd_lista!$A:$D,2,FALSE))</f>
        <v>Gobierno Autónomo Municipal De Catacora</v>
      </c>
      <c r="C354" s="183" t="s">
        <v>1351</v>
      </c>
      <c r="D354" s="257">
        <v>0</v>
      </c>
      <c r="E354" s="257">
        <v>0</v>
      </c>
      <c r="F354" s="257">
        <v>0</v>
      </c>
      <c r="G354" s="257">
        <v>0</v>
      </c>
      <c r="H354" s="257">
        <v>0</v>
      </c>
      <c r="I354" s="257">
        <v>0</v>
      </c>
      <c r="J354" s="257">
        <v>0</v>
      </c>
      <c r="K354" s="257">
        <v>0</v>
      </c>
      <c r="L354" s="257">
        <v>0</v>
      </c>
      <c r="M354" s="257">
        <v>0</v>
      </c>
      <c r="N354" s="257">
        <v>0</v>
      </c>
      <c r="O354" s="257">
        <v>0</v>
      </c>
      <c r="P354" s="257">
        <v>0</v>
      </c>
      <c r="Q354" s="257">
        <v>0</v>
      </c>
      <c r="R354" s="257">
        <v>0</v>
      </c>
      <c r="S354" s="257">
        <v>0</v>
      </c>
      <c r="T354" s="257">
        <v>0</v>
      </c>
      <c r="U354" s="257">
        <v>0</v>
      </c>
      <c r="V354" s="257">
        <v>0</v>
      </c>
      <c r="W354" s="257">
        <v>0</v>
      </c>
      <c r="X354" s="257">
        <v>0</v>
      </c>
      <c r="Y354" s="257">
        <v>0</v>
      </c>
      <c r="Z354" s="257">
        <v>0</v>
      </c>
      <c r="AA354" s="257">
        <v>0</v>
      </c>
      <c r="AB354" s="257">
        <v>0</v>
      </c>
      <c r="AC354" s="257">
        <v>0</v>
      </c>
      <c r="AD354" s="257">
        <v>0</v>
      </c>
      <c r="AE354" s="257">
        <v>0</v>
      </c>
      <c r="AF354" s="257">
        <v>0</v>
      </c>
      <c r="AG354" s="257">
        <v>0</v>
      </c>
      <c r="AH354" s="257">
        <v>0</v>
      </c>
      <c r="AI354" s="257">
        <v>0</v>
      </c>
      <c r="AJ354" s="257">
        <v>0</v>
      </c>
      <c r="AK354" s="257">
        <v>0</v>
      </c>
      <c r="AL354" s="258">
        <f t="shared" si="7"/>
        <v>0</v>
      </c>
      <c r="AO354" s="98"/>
    </row>
    <row r="355" spans="1:41" ht="33" customHeight="1">
      <c r="A355" s="181">
        <v>1276</v>
      </c>
      <c r="B355" s="182" t="str">
        <f>PROPER(VLOOKUP(A355,[1]bd_lista!$A:$D,2,FALSE))</f>
        <v>Gobierno Autónomo Municipal De Mapiri</v>
      </c>
      <c r="C355" s="183" t="s">
        <v>1351</v>
      </c>
      <c r="D355" s="257">
        <v>0</v>
      </c>
      <c r="E355" s="257">
        <v>0</v>
      </c>
      <c r="F355" s="257">
        <v>0</v>
      </c>
      <c r="G355" s="257">
        <v>0</v>
      </c>
      <c r="H355" s="257">
        <v>0</v>
      </c>
      <c r="I355" s="257">
        <v>0</v>
      </c>
      <c r="J355" s="257">
        <v>0</v>
      </c>
      <c r="K355" s="257">
        <v>0</v>
      </c>
      <c r="L355" s="257">
        <v>0</v>
      </c>
      <c r="M355" s="257">
        <v>0</v>
      </c>
      <c r="N355" s="257">
        <v>0</v>
      </c>
      <c r="O355" s="257">
        <v>0</v>
      </c>
      <c r="P355" s="257">
        <v>0</v>
      </c>
      <c r="Q355" s="257">
        <v>0</v>
      </c>
      <c r="R355" s="257">
        <v>0</v>
      </c>
      <c r="S355" s="257">
        <v>0</v>
      </c>
      <c r="T355" s="257">
        <v>0</v>
      </c>
      <c r="U355" s="257">
        <v>0</v>
      </c>
      <c r="V355" s="257">
        <v>0</v>
      </c>
      <c r="W355" s="257">
        <v>0</v>
      </c>
      <c r="X355" s="257">
        <v>0</v>
      </c>
      <c r="Y355" s="257">
        <v>0</v>
      </c>
      <c r="Z355" s="257">
        <v>0</v>
      </c>
      <c r="AA355" s="257">
        <v>0</v>
      </c>
      <c r="AB355" s="257">
        <v>0</v>
      </c>
      <c r="AC355" s="257">
        <v>0</v>
      </c>
      <c r="AD355" s="257">
        <v>0</v>
      </c>
      <c r="AE355" s="257">
        <v>0</v>
      </c>
      <c r="AF355" s="257">
        <v>0</v>
      </c>
      <c r="AG355" s="257">
        <v>0</v>
      </c>
      <c r="AH355" s="257">
        <v>0</v>
      </c>
      <c r="AI355" s="257">
        <v>0</v>
      </c>
      <c r="AJ355" s="257">
        <v>0</v>
      </c>
      <c r="AK355" s="257">
        <v>0</v>
      </c>
      <c r="AL355" s="258">
        <f t="shared" si="7"/>
        <v>0</v>
      </c>
      <c r="AO355" s="98"/>
    </row>
    <row r="356" spans="1:41" ht="33" customHeight="1">
      <c r="A356" s="181">
        <v>1277</v>
      </c>
      <c r="B356" s="182" t="str">
        <f>PROPER(VLOOKUP(A356,[1]bd_lista!$A:$D,2,FALSE))</f>
        <v>Gobierno Autónomo Municipal De Teoponte</v>
      </c>
      <c r="C356" s="183" t="s">
        <v>1351</v>
      </c>
      <c r="D356" s="257">
        <v>0</v>
      </c>
      <c r="E356" s="257">
        <v>0</v>
      </c>
      <c r="F356" s="257">
        <v>0</v>
      </c>
      <c r="G356" s="257">
        <v>0</v>
      </c>
      <c r="H356" s="257">
        <v>0</v>
      </c>
      <c r="I356" s="257">
        <v>0</v>
      </c>
      <c r="J356" s="257">
        <v>0</v>
      </c>
      <c r="K356" s="257">
        <v>0</v>
      </c>
      <c r="L356" s="257">
        <v>0</v>
      </c>
      <c r="M356" s="257">
        <v>0</v>
      </c>
      <c r="N356" s="257">
        <v>0</v>
      </c>
      <c r="O356" s="257">
        <v>0</v>
      </c>
      <c r="P356" s="257">
        <v>0</v>
      </c>
      <c r="Q356" s="257">
        <v>0</v>
      </c>
      <c r="R356" s="257">
        <v>0</v>
      </c>
      <c r="S356" s="257">
        <v>0</v>
      </c>
      <c r="T356" s="257">
        <v>0</v>
      </c>
      <c r="U356" s="257">
        <v>0</v>
      </c>
      <c r="V356" s="257">
        <v>0</v>
      </c>
      <c r="W356" s="257">
        <v>0</v>
      </c>
      <c r="X356" s="257">
        <v>0</v>
      </c>
      <c r="Y356" s="257">
        <v>0</v>
      </c>
      <c r="Z356" s="257">
        <v>0</v>
      </c>
      <c r="AA356" s="257">
        <v>0</v>
      </c>
      <c r="AB356" s="257">
        <v>0</v>
      </c>
      <c r="AC356" s="257">
        <v>0</v>
      </c>
      <c r="AD356" s="257">
        <v>0</v>
      </c>
      <c r="AE356" s="257">
        <v>0</v>
      </c>
      <c r="AF356" s="257">
        <v>0</v>
      </c>
      <c r="AG356" s="257">
        <v>0</v>
      </c>
      <c r="AH356" s="257">
        <v>0</v>
      </c>
      <c r="AI356" s="257">
        <v>0</v>
      </c>
      <c r="AJ356" s="257">
        <v>0</v>
      </c>
      <c r="AK356" s="257">
        <v>0</v>
      </c>
      <c r="AL356" s="258">
        <f t="shared" si="7"/>
        <v>0</v>
      </c>
      <c r="AO356" s="98"/>
    </row>
    <row r="357" spans="1:41" ht="33" customHeight="1">
      <c r="A357" s="181">
        <v>1278</v>
      </c>
      <c r="B357" s="182" t="str">
        <f>PROPER(VLOOKUP(A357,[1]bd_lista!$A:$D,2,FALSE))</f>
        <v>Gobierno Autónomo Municipal De San Andrés De Machaca</v>
      </c>
      <c r="C357" s="183" t="s">
        <v>1351</v>
      </c>
      <c r="D357" s="257">
        <v>0</v>
      </c>
      <c r="E357" s="257">
        <v>0</v>
      </c>
      <c r="F357" s="257">
        <v>0</v>
      </c>
      <c r="G357" s="257">
        <v>0</v>
      </c>
      <c r="H357" s="257">
        <v>0</v>
      </c>
      <c r="I357" s="257">
        <v>0</v>
      </c>
      <c r="J357" s="257">
        <v>0</v>
      </c>
      <c r="K357" s="257">
        <v>0</v>
      </c>
      <c r="L357" s="257">
        <v>0</v>
      </c>
      <c r="M357" s="257">
        <v>0</v>
      </c>
      <c r="N357" s="257">
        <v>0</v>
      </c>
      <c r="O357" s="257">
        <v>0</v>
      </c>
      <c r="P357" s="257">
        <v>0</v>
      </c>
      <c r="Q357" s="257">
        <v>0</v>
      </c>
      <c r="R357" s="257">
        <v>0</v>
      </c>
      <c r="S357" s="257">
        <v>0</v>
      </c>
      <c r="T357" s="257">
        <v>0</v>
      </c>
      <c r="U357" s="257">
        <v>0</v>
      </c>
      <c r="V357" s="257">
        <v>0</v>
      </c>
      <c r="W357" s="257">
        <v>0</v>
      </c>
      <c r="X357" s="257">
        <v>0</v>
      </c>
      <c r="Y357" s="257">
        <v>0</v>
      </c>
      <c r="Z357" s="257">
        <v>0</v>
      </c>
      <c r="AA357" s="257">
        <v>0</v>
      </c>
      <c r="AB357" s="257">
        <v>0</v>
      </c>
      <c r="AC357" s="257">
        <v>0</v>
      </c>
      <c r="AD357" s="257">
        <v>0</v>
      </c>
      <c r="AE357" s="257">
        <v>0</v>
      </c>
      <c r="AF357" s="257">
        <v>0</v>
      </c>
      <c r="AG357" s="257">
        <v>0</v>
      </c>
      <c r="AH357" s="257">
        <v>0</v>
      </c>
      <c r="AI357" s="257">
        <v>0</v>
      </c>
      <c r="AJ357" s="257">
        <v>0</v>
      </c>
      <c r="AK357" s="257">
        <v>0</v>
      </c>
      <c r="AL357" s="258">
        <f t="shared" si="7"/>
        <v>0</v>
      </c>
      <c r="AO357" s="98"/>
    </row>
    <row r="358" spans="1:41" ht="33" customHeight="1">
      <c r="A358" s="181">
        <v>1279</v>
      </c>
      <c r="B358" s="182" t="str">
        <f>PROPER(VLOOKUP(A358,[1]bd_lista!$A:$D,2,FALSE))</f>
        <v>Gobierno Autónomo Municipal De Jesús De Machaca</v>
      </c>
      <c r="C358" s="183" t="s">
        <v>1351</v>
      </c>
      <c r="D358" s="257">
        <v>0</v>
      </c>
      <c r="E358" s="257">
        <v>0</v>
      </c>
      <c r="F358" s="257">
        <v>0</v>
      </c>
      <c r="G358" s="257">
        <v>0</v>
      </c>
      <c r="H358" s="257">
        <v>0</v>
      </c>
      <c r="I358" s="257">
        <v>0</v>
      </c>
      <c r="J358" s="257">
        <v>0</v>
      </c>
      <c r="K358" s="257">
        <v>0</v>
      </c>
      <c r="L358" s="257">
        <v>0</v>
      </c>
      <c r="M358" s="257">
        <v>0</v>
      </c>
      <c r="N358" s="257">
        <v>0</v>
      </c>
      <c r="O358" s="257">
        <v>0</v>
      </c>
      <c r="P358" s="257">
        <v>0</v>
      </c>
      <c r="Q358" s="257">
        <v>0</v>
      </c>
      <c r="R358" s="257">
        <v>0</v>
      </c>
      <c r="S358" s="257">
        <v>0</v>
      </c>
      <c r="T358" s="257">
        <v>0</v>
      </c>
      <c r="U358" s="257">
        <v>0</v>
      </c>
      <c r="V358" s="257">
        <v>0</v>
      </c>
      <c r="W358" s="257">
        <v>0</v>
      </c>
      <c r="X358" s="257">
        <v>0</v>
      </c>
      <c r="Y358" s="257">
        <v>0</v>
      </c>
      <c r="Z358" s="257">
        <v>0</v>
      </c>
      <c r="AA358" s="257">
        <v>0</v>
      </c>
      <c r="AB358" s="257">
        <v>0</v>
      </c>
      <c r="AC358" s="257">
        <v>0</v>
      </c>
      <c r="AD358" s="257">
        <v>0</v>
      </c>
      <c r="AE358" s="257">
        <v>0</v>
      </c>
      <c r="AF358" s="257">
        <v>0</v>
      </c>
      <c r="AG358" s="257">
        <v>0</v>
      </c>
      <c r="AH358" s="257">
        <v>0</v>
      </c>
      <c r="AI358" s="257">
        <v>0</v>
      </c>
      <c r="AJ358" s="257">
        <v>0</v>
      </c>
      <c r="AK358" s="257">
        <v>0</v>
      </c>
      <c r="AL358" s="258">
        <f t="shared" si="7"/>
        <v>0</v>
      </c>
      <c r="AO358" s="98"/>
    </row>
    <row r="359" spans="1:41" ht="33" customHeight="1">
      <c r="A359" s="181">
        <v>1280</v>
      </c>
      <c r="B359" s="182" t="str">
        <f>PROPER(VLOOKUP(A359,[1]bd_lista!$A:$D,2,FALSE))</f>
        <v>Gobierno Autónomo Municipal De Taraco</v>
      </c>
      <c r="C359" s="183" t="s">
        <v>1351</v>
      </c>
      <c r="D359" s="257">
        <v>0</v>
      </c>
      <c r="E359" s="257">
        <v>0</v>
      </c>
      <c r="F359" s="257">
        <v>0</v>
      </c>
      <c r="G359" s="257">
        <v>0</v>
      </c>
      <c r="H359" s="257">
        <v>0</v>
      </c>
      <c r="I359" s="257">
        <v>0</v>
      </c>
      <c r="J359" s="257">
        <v>0</v>
      </c>
      <c r="K359" s="257">
        <v>0</v>
      </c>
      <c r="L359" s="257">
        <v>0</v>
      </c>
      <c r="M359" s="257">
        <v>0</v>
      </c>
      <c r="N359" s="257">
        <v>0</v>
      </c>
      <c r="O359" s="257">
        <v>0</v>
      </c>
      <c r="P359" s="257">
        <v>0</v>
      </c>
      <c r="Q359" s="257">
        <v>0</v>
      </c>
      <c r="R359" s="257">
        <v>0</v>
      </c>
      <c r="S359" s="257">
        <v>0</v>
      </c>
      <c r="T359" s="257">
        <v>0</v>
      </c>
      <c r="U359" s="257">
        <v>0</v>
      </c>
      <c r="V359" s="257">
        <v>0</v>
      </c>
      <c r="W359" s="257">
        <v>0</v>
      </c>
      <c r="X359" s="257">
        <v>0</v>
      </c>
      <c r="Y359" s="257">
        <v>0</v>
      </c>
      <c r="Z359" s="257">
        <v>0</v>
      </c>
      <c r="AA359" s="257">
        <v>0</v>
      </c>
      <c r="AB359" s="257">
        <v>0</v>
      </c>
      <c r="AC359" s="257">
        <v>0</v>
      </c>
      <c r="AD359" s="257">
        <v>0</v>
      </c>
      <c r="AE359" s="257">
        <v>0</v>
      </c>
      <c r="AF359" s="257">
        <v>0</v>
      </c>
      <c r="AG359" s="257">
        <v>0</v>
      </c>
      <c r="AH359" s="257">
        <v>0</v>
      </c>
      <c r="AI359" s="257">
        <v>0</v>
      </c>
      <c r="AJ359" s="257">
        <v>0</v>
      </c>
      <c r="AK359" s="257">
        <v>0</v>
      </c>
      <c r="AL359" s="258">
        <f t="shared" si="7"/>
        <v>0</v>
      </c>
      <c r="AO359" s="98"/>
    </row>
    <row r="360" spans="1:41" ht="33" customHeight="1">
      <c r="A360" s="181">
        <v>1281</v>
      </c>
      <c r="B360" s="182" t="str">
        <f>PROPER(VLOOKUP(A360,[1]bd_lista!$A:$D,2,FALSE))</f>
        <v>Gobierno Autónomo Municipal De Huarina</v>
      </c>
      <c r="C360" s="183" t="s">
        <v>1351</v>
      </c>
      <c r="D360" s="257">
        <v>0</v>
      </c>
      <c r="E360" s="257">
        <v>0</v>
      </c>
      <c r="F360" s="257">
        <v>0</v>
      </c>
      <c r="G360" s="257">
        <v>0</v>
      </c>
      <c r="H360" s="257">
        <v>0</v>
      </c>
      <c r="I360" s="257">
        <v>0</v>
      </c>
      <c r="J360" s="257">
        <v>0</v>
      </c>
      <c r="K360" s="257">
        <v>0</v>
      </c>
      <c r="L360" s="257">
        <v>0</v>
      </c>
      <c r="M360" s="257">
        <v>0</v>
      </c>
      <c r="N360" s="257">
        <v>0</v>
      </c>
      <c r="O360" s="257">
        <v>0</v>
      </c>
      <c r="P360" s="257">
        <v>0</v>
      </c>
      <c r="Q360" s="257">
        <v>0</v>
      </c>
      <c r="R360" s="257">
        <v>0</v>
      </c>
      <c r="S360" s="257">
        <v>0</v>
      </c>
      <c r="T360" s="257">
        <v>0</v>
      </c>
      <c r="U360" s="257">
        <v>0</v>
      </c>
      <c r="V360" s="257">
        <v>0</v>
      </c>
      <c r="W360" s="257">
        <v>0</v>
      </c>
      <c r="X360" s="257">
        <v>0</v>
      </c>
      <c r="Y360" s="257">
        <v>0</v>
      </c>
      <c r="Z360" s="257">
        <v>0</v>
      </c>
      <c r="AA360" s="257">
        <v>0</v>
      </c>
      <c r="AB360" s="257">
        <v>0</v>
      </c>
      <c r="AC360" s="257">
        <v>0</v>
      </c>
      <c r="AD360" s="257">
        <v>0</v>
      </c>
      <c r="AE360" s="257">
        <v>0</v>
      </c>
      <c r="AF360" s="257">
        <v>0</v>
      </c>
      <c r="AG360" s="257">
        <v>0</v>
      </c>
      <c r="AH360" s="257">
        <v>0</v>
      </c>
      <c r="AI360" s="257">
        <v>0</v>
      </c>
      <c r="AJ360" s="257">
        <v>0</v>
      </c>
      <c r="AK360" s="257">
        <v>0</v>
      </c>
      <c r="AL360" s="258">
        <f t="shared" si="7"/>
        <v>0</v>
      </c>
      <c r="AO360" s="98"/>
    </row>
    <row r="361" spans="1:41" ht="33" customHeight="1">
      <c r="A361" s="181">
        <v>1282</v>
      </c>
      <c r="B361" s="182" t="str">
        <f>PROPER(VLOOKUP(A361,[1]bd_lista!$A:$D,2,FALSE))</f>
        <v>Gobierno Autónomo Municipal De Santiago De Huata</v>
      </c>
      <c r="C361" s="183" t="s">
        <v>1351</v>
      </c>
      <c r="D361" s="257">
        <v>0</v>
      </c>
      <c r="E361" s="257">
        <v>0</v>
      </c>
      <c r="F361" s="257">
        <v>0</v>
      </c>
      <c r="G361" s="257">
        <v>0</v>
      </c>
      <c r="H361" s="257">
        <v>0</v>
      </c>
      <c r="I361" s="257">
        <v>0</v>
      </c>
      <c r="J361" s="257">
        <v>0</v>
      </c>
      <c r="K361" s="257">
        <v>0</v>
      </c>
      <c r="L361" s="257">
        <v>0</v>
      </c>
      <c r="M361" s="257">
        <v>0</v>
      </c>
      <c r="N361" s="257">
        <v>0</v>
      </c>
      <c r="O361" s="257">
        <v>0</v>
      </c>
      <c r="P361" s="257">
        <v>0</v>
      </c>
      <c r="Q361" s="257">
        <v>0</v>
      </c>
      <c r="R361" s="257">
        <v>0</v>
      </c>
      <c r="S361" s="257">
        <v>0</v>
      </c>
      <c r="T361" s="257">
        <v>0</v>
      </c>
      <c r="U361" s="257">
        <v>0</v>
      </c>
      <c r="V361" s="257">
        <v>0</v>
      </c>
      <c r="W361" s="257">
        <v>0</v>
      </c>
      <c r="X361" s="257">
        <v>0</v>
      </c>
      <c r="Y361" s="257">
        <v>0</v>
      </c>
      <c r="Z361" s="257">
        <v>0</v>
      </c>
      <c r="AA361" s="257">
        <v>0</v>
      </c>
      <c r="AB361" s="257">
        <v>0</v>
      </c>
      <c r="AC361" s="257">
        <v>0</v>
      </c>
      <c r="AD361" s="257">
        <v>0</v>
      </c>
      <c r="AE361" s="257">
        <v>0</v>
      </c>
      <c r="AF361" s="257">
        <v>0</v>
      </c>
      <c r="AG361" s="257">
        <v>0</v>
      </c>
      <c r="AH361" s="257">
        <v>0</v>
      </c>
      <c r="AI361" s="257">
        <v>0</v>
      </c>
      <c r="AJ361" s="257">
        <v>0</v>
      </c>
      <c r="AK361" s="257">
        <v>0</v>
      </c>
      <c r="AL361" s="258">
        <f t="shared" si="7"/>
        <v>0</v>
      </c>
      <c r="AO361" s="98"/>
    </row>
    <row r="362" spans="1:41" ht="33" customHeight="1">
      <c r="A362" s="181">
        <v>1283</v>
      </c>
      <c r="B362" s="182" t="str">
        <f>PROPER(VLOOKUP(A362,[1]bd_lista!$A:$D,2,FALSE))</f>
        <v>Gobierno Autónomo Municipal De Escoma</v>
      </c>
      <c r="C362" s="183" t="s">
        <v>1351</v>
      </c>
      <c r="D362" s="257">
        <v>0</v>
      </c>
      <c r="E362" s="257">
        <v>0</v>
      </c>
      <c r="F362" s="257">
        <v>0</v>
      </c>
      <c r="G362" s="257">
        <v>0</v>
      </c>
      <c r="H362" s="257">
        <v>0</v>
      </c>
      <c r="I362" s="257">
        <v>0</v>
      </c>
      <c r="J362" s="257">
        <v>0</v>
      </c>
      <c r="K362" s="257">
        <v>0</v>
      </c>
      <c r="L362" s="257">
        <v>0</v>
      </c>
      <c r="M362" s="257">
        <v>0</v>
      </c>
      <c r="N362" s="257">
        <v>0</v>
      </c>
      <c r="O362" s="257">
        <v>0</v>
      </c>
      <c r="P362" s="257">
        <v>0</v>
      </c>
      <c r="Q362" s="257">
        <v>0</v>
      </c>
      <c r="R362" s="257">
        <v>0</v>
      </c>
      <c r="S362" s="257">
        <v>0</v>
      </c>
      <c r="T362" s="257">
        <v>0</v>
      </c>
      <c r="U362" s="257">
        <v>0</v>
      </c>
      <c r="V362" s="257">
        <v>0</v>
      </c>
      <c r="W362" s="257">
        <v>0</v>
      </c>
      <c r="X362" s="257">
        <v>0</v>
      </c>
      <c r="Y362" s="257">
        <v>0</v>
      </c>
      <c r="Z362" s="257">
        <v>0</v>
      </c>
      <c r="AA362" s="257">
        <v>0</v>
      </c>
      <c r="AB362" s="257">
        <v>0</v>
      </c>
      <c r="AC362" s="257">
        <v>0</v>
      </c>
      <c r="AD362" s="257">
        <v>0</v>
      </c>
      <c r="AE362" s="257">
        <v>0</v>
      </c>
      <c r="AF362" s="257">
        <v>0</v>
      </c>
      <c r="AG362" s="257">
        <v>0</v>
      </c>
      <c r="AH362" s="257">
        <v>0</v>
      </c>
      <c r="AI362" s="257">
        <v>0</v>
      </c>
      <c r="AJ362" s="257">
        <v>0</v>
      </c>
      <c r="AK362" s="257">
        <v>0</v>
      </c>
      <c r="AL362" s="258">
        <f t="shared" si="7"/>
        <v>0</v>
      </c>
      <c r="AO362" s="98"/>
    </row>
    <row r="363" spans="1:41" ht="33" customHeight="1">
      <c r="A363" s="181">
        <v>1284</v>
      </c>
      <c r="B363" s="182" t="str">
        <f>PROPER(VLOOKUP(A363,[1]bd_lista!$A:$D,2,FALSE))</f>
        <v>Gobierno Autónomo Municipal De Humanata</v>
      </c>
      <c r="C363" s="183" t="s">
        <v>1351</v>
      </c>
      <c r="D363" s="257">
        <v>0</v>
      </c>
      <c r="E363" s="257">
        <v>0</v>
      </c>
      <c r="F363" s="257">
        <v>0</v>
      </c>
      <c r="G363" s="257">
        <v>0</v>
      </c>
      <c r="H363" s="257">
        <v>0</v>
      </c>
      <c r="I363" s="257">
        <v>0</v>
      </c>
      <c r="J363" s="257">
        <v>0</v>
      </c>
      <c r="K363" s="257">
        <v>0</v>
      </c>
      <c r="L363" s="257">
        <v>0</v>
      </c>
      <c r="M363" s="257">
        <v>0</v>
      </c>
      <c r="N363" s="257">
        <v>0</v>
      </c>
      <c r="O363" s="257">
        <v>0</v>
      </c>
      <c r="P363" s="257">
        <v>0</v>
      </c>
      <c r="Q363" s="257">
        <v>0</v>
      </c>
      <c r="R363" s="257">
        <v>0</v>
      </c>
      <c r="S363" s="257">
        <v>0</v>
      </c>
      <c r="T363" s="257">
        <v>0</v>
      </c>
      <c r="U363" s="257">
        <v>0</v>
      </c>
      <c r="V363" s="257">
        <v>0</v>
      </c>
      <c r="W363" s="257">
        <v>0</v>
      </c>
      <c r="X363" s="257">
        <v>0</v>
      </c>
      <c r="Y363" s="257">
        <v>0</v>
      </c>
      <c r="Z363" s="257">
        <v>0</v>
      </c>
      <c r="AA363" s="257">
        <v>0</v>
      </c>
      <c r="AB363" s="257">
        <v>0</v>
      </c>
      <c r="AC363" s="257">
        <v>0</v>
      </c>
      <c r="AD363" s="257">
        <v>0</v>
      </c>
      <c r="AE363" s="257">
        <v>0</v>
      </c>
      <c r="AF363" s="257">
        <v>0</v>
      </c>
      <c r="AG363" s="257">
        <v>0</v>
      </c>
      <c r="AH363" s="257">
        <v>0</v>
      </c>
      <c r="AI363" s="257">
        <v>0</v>
      </c>
      <c r="AJ363" s="257">
        <v>0</v>
      </c>
      <c r="AK363" s="257">
        <v>0</v>
      </c>
      <c r="AL363" s="258">
        <f t="shared" si="7"/>
        <v>0</v>
      </c>
      <c r="AO363" s="98"/>
    </row>
    <row r="364" spans="1:41" ht="33" customHeight="1">
      <c r="A364" s="181">
        <v>1285</v>
      </c>
      <c r="B364" s="182" t="str">
        <f>PROPER(VLOOKUP(A364,[1]bd_lista!$A:$D,2,FALSE))</f>
        <v>Gobierno Autónomo Municipal De Alto Beni</v>
      </c>
      <c r="C364" s="183" t="s">
        <v>1351</v>
      </c>
      <c r="D364" s="257">
        <v>0</v>
      </c>
      <c r="E364" s="257">
        <v>0</v>
      </c>
      <c r="F364" s="257">
        <v>0</v>
      </c>
      <c r="G364" s="257">
        <v>0</v>
      </c>
      <c r="H364" s="257">
        <v>0</v>
      </c>
      <c r="I364" s="257">
        <v>0</v>
      </c>
      <c r="J364" s="257">
        <v>0</v>
      </c>
      <c r="K364" s="257">
        <v>0</v>
      </c>
      <c r="L364" s="257">
        <v>0</v>
      </c>
      <c r="M364" s="257">
        <v>0</v>
      </c>
      <c r="N364" s="257">
        <v>0</v>
      </c>
      <c r="O364" s="257">
        <v>0</v>
      </c>
      <c r="P364" s="257">
        <v>0</v>
      </c>
      <c r="Q364" s="257">
        <v>0</v>
      </c>
      <c r="R364" s="257">
        <v>0</v>
      </c>
      <c r="S364" s="257">
        <v>0</v>
      </c>
      <c r="T364" s="257">
        <v>0</v>
      </c>
      <c r="U364" s="257">
        <v>0</v>
      </c>
      <c r="V364" s="257">
        <v>0</v>
      </c>
      <c r="W364" s="257">
        <v>0</v>
      </c>
      <c r="X364" s="257">
        <v>0</v>
      </c>
      <c r="Y364" s="257">
        <v>0</v>
      </c>
      <c r="Z364" s="257">
        <v>0</v>
      </c>
      <c r="AA364" s="257">
        <v>0</v>
      </c>
      <c r="AB364" s="257">
        <v>0</v>
      </c>
      <c r="AC364" s="257">
        <v>0</v>
      </c>
      <c r="AD364" s="257">
        <v>0</v>
      </c>
      <c r="AE364" s="257">
        <v>0</v>
      </c>
      <c r="AF364" s="257">
        <v>0</v>
      </c>
      <c r="AG364" s="257">
        <v>0</v>
      </c>
      <c r="AH364" s="257">
        <v>0</v>
      </c>
      <c r="AI364" s="257">
        <v>0</v>
      </c>
      <c r="AJ364" s="257">
        <v>0</v>
      </c>
      <c r="AK364" s="257">
        <v>0</v>
      </c>
      <c r="AL364" s="258">
        <f t="shared" si="7"/>
        <v>0</v>
      </c>
      <c r="AO364" s="98"/>
    </row>
    <row r="365" spans="1:41" ht="33" customHeight="1">
      <c r="A365" s="181">
        <v>1286</v>
      </c>
      <c r="B365" s="182" t="str">
        <f>PROPER(VLOOKUP(A365,[1]bd_lista!$A:$D,2,FALSE))</f>
        <v>Gobierno Autónomo Municipal De Huatajata</v>
      </c>
      <c r="C365" s="183" t="s">
        <v>1351</v>
      </c>
      <c r="D365" s="257">
        <v>0</v>
      </c>
      <c r="E365" s="257">
        <v>0</v>
      </c>
      <c r="F365" s="257">
        <v>0</v>
      </c>
      <c r="G365" s="257">
        <v>0</v>
      </c>
      <c r="H365" s="257">
        <v>0</v>
      </c>
      <c r="I365" s="257">
        <v>0</v>
      </c>
      <c r="J365" s="257">
        <v>0</v>
      </c>
      <c r="K365" s="257">
        <v>0</v>
      </c>
      <c r="L365" s="257">
        <v>0</v>
      </c>
      <c r="M365" s="257">
        <v>0</v>
      </c>
      <c r="N365" s="257">
        <v>0</v>
      </c>
      <c r="O365" s="257">
        <v>0</v>
      </c>
      <c r="P365" s="257">
        <v>0</v>
      </c>
      <c r="Q365" s="257">
        <v>0</v>
      </c>
      <c r="R365" s="257">
        <v>0</v>
      </c>
      <c r="S365" s="257">
        <v>0</v>
      </c>
      <c r="T365" s="257">
        <v>0</v>
      </c>
      <c r="U365" s="257">
        <v>0</v>
      </c>
      <c r="V365" s="257">
        <v>0</v>
      </c>
      <c r="W365" s="257">
        <v>0</v>
      </c>
      <c r="X365" s="257">
        <v>0</v>
      </c>
      <c r="Y365" s="257">
        <v>0</v>
      </c>
      <c r="Z365" s="257">
        <v>0</v>
      </c>
      <c r="AA365" s="257">
        <v>0</v>
      </c>
      <c r="AB365" s="257">
        <v>0</v>
      </c>
      <c r="AC365" s="257">
        <v>0</v>
      </c>
      <c r="AD365" s="257">
        <v>0</v>
      </c>
      <c r="AE365" s="257">
        <v>0</v>
      </c>
      <c r="AF365" s="257">
        <v>0</v>
      </c>
      <c r="AG365" s="257">
        <v>0</v>
      </c>
      <c r="AH365" s="257">
        <v>0</v>
      </c>
      <c r="AI365" s="257">
        <v>0</v>
      </c>
      <c r="AJ365" s="257">
        <v>0</v>
      </c>
      <c r="AK365" s="257">
        <v>0</v>
      </c>
      <c r="AL365" s="258">
        <f t="shared" si="7"/>
        <v>0</v>
      </c>
      <c r="AO365" s="98"/>
    </row>
    <row r="366" spans="1:41" ht="33" customHeight="1">
      <c r="A366" s="181">
        <v>1287</v>
      </c>
      <c r="B366" s="182" t="str">
        <f>PROPER(VLOOKUP(A366,[1]bd_lista!$A:$D,2,FALSE))</f>
        <v>Gobierno Autónomo Municipal De Chua Cocani</v>
      </c>
      <c r="C366" s="183" t="s">
        <v>1351</v>
      </c>
      <c r="D366" s="257">
        <v>0</v>
      </c>
      <c r="E366" s="257">
        <v>0</v>
      </c>
      <c r="F366" s="257">
        <v>0</v>
      </c>
      <c r="G366" s="257">
        <v>0</v>
      </c>
      <c r="H366" s="257">
        <v>0</v>
      </c>
      <c r="I366" s="257">
        <v>0</v>
      </c>
      <c r="J366" s="257">
        <v>0</v>
      </c>
      <c r="K366" s="257">
        <v>0</v>
      </c>
      <c r="L366" s="257">
        <v>0</v>
      </c>
      <c r="M366" s="257">
        <v>0</v>
      </c>
      <c r="N366" s="257">
        <v>0</v>
      </c>
      <c r="O366" s="257">
        <v>0</v>
      </c>
      <c r="P366" s="257">
        <v>0</v>
      </c>
      <c r="Q366" s="257">
        <v>0</v>
      </c>
      <c r="R366" s="257">
        <v>0</v>
      </c>
      <c r="S366" s="257">
        <v>0</v>
      </c>
      <c r="T366" s="257">
        <v>0</v>
      </c>
      <c r="U366" s="257">
        <v>0</v>
      </c>
      <c r="V366" s="257">
        <v>0</v>
      </c>
      <c r="W366" s="257">
        <v>0</v>
      </c>
      <c r="X366" s="257">
        <v>0</v>
      </c>
      <c r="Y366" s="257">
        <v>0</v>
      </c>
      <c r="Z366" s="257">
        <v>0</v>
      </c>
      <c r="AA366" s="257">
        <v>0</v>
      </c>
      <c r="AB366" s="257">
        <v>0</v>
      </c>
      <c r="AC366" s="257">
        <v>0</v>
      </c>
      <c r="AD366" s="257">
        <v>0</v>
      </c>
      <c r="AE366" s="257">
        <v>0</v>
      </c>
      <c r="AF366" s="257">
        <v>0</v>
      </c>
      <c r="AG366" s="257">
        <v>0</v>
      </c>
      <c r="AH366" s="257">
        <v>0</v>
      </c>
      <c r="AI366" s="257">
        <v>0</v>
      </c>
      <c r="AJ366" s="257">
        <v>0</v>
      </c>
      <c r="AK366" s="257">
        <v>0</v>
      </c>
      <c r="AL366" s="258">
        <f t="shared" si="7"/>
        <v>0</v>
      </c>
      <c r="AO366" s="98"/>
    </row>
    <row r="367" spans="1:41" ht="33" customHeight="1">
      <c r="A367" s="181">
        <v>1301</v>
      </c>
      <c r="B367" s="182" t="str">
        <f>PROPER(VLOOKUP(A367,[1]bd_lista!$A:$D,2,FALSE))</f>
        <v>Gobierno Autónomo Municipal De Cochabamba</v>
      </c>
      <c r="C367" s="183" t="s">
        <v>1351</v>
      </c>
      <c r="D367" s="257">
        <v>0</v>
      </c>
      <c r="E367" s="257">
        <v>0</v>
      </c>
      <c r="F367" s="257">
        <v>0</v>
      </c>
      <c r="G367" s="257">
        <v>0</v>
      </c>
      <c r="H367" s="257">
        <v>0</v>
      </c>
      <c r="I367" s="257">
        <v>0</v>
      </c>
      <c r="J367" s="257">
        <v>0</v>
      </c>
      <c r="K367" s="257">
        <v>0</v>
      </c>
      <c r="L367" s="257">
        <v>0</v>
      </c>
      <c r="M367" s="257">
        <v>0</v>
      </c>
      <c r="N367" s="257">
        <v>0</v>
      </c>
      <c r="O367" s="257">
        <v>0</v>
      </c>
      <c r="P367" s="257">
        <v>0</v>
      </c>
      <c r="Q367" s="257">
        <v>0</v>
      </c>
      <c r="R367" s="257">
        <v>0</v>
      </c>
      <c r="S367" s="257">
        <v>0</v>
      </c>
      <c r="T367" s="257">
        <v>0</v>
      </c>
      <c r="U367" s="257">
        <v>0</v>
      </c>
      <c r="V367" s="257">
        <v>0</v>
      </c>
      <c r="W367" s="257">
        <v>0</v>
      </c>
      <c r="X367" s="257">
        <v>0</v>
      </c>
      <c r="Y367" s="257">
        <v>0</v>
      </c>
      <c r="Z367" s="257">
        <v>0</v>
      </c>
      <c r="AA367" s="257">
        <v>0</v>
      </c>
      <c r="AB367" s="257">
        <v>0</v>
      </c>
      <c r="AC367" s="257">
        <v>0</v>
      </c>
      <c r="AD367" s="257">
        <v>0</v>
      </c>
      <c r="AE367" s="257">
        <v>0</v>
      </c>
      <c r="AF367" s="257">
        <v>0</v>
      </c>
      <c r="AG367" s="257">
        <v>0</v>
      </c>
      <c r="AH367" s="257">
        <v>0</v>
      </c>
      <c r="AI367" s="257">
        <v>0</v>
      </c>
      <c r="AJ367" s="257">
        <v>0</v>
      </c>
      <c r="AK367" s="257">
        <v>0</v>
      </c>
      <c r="AL367" s="258">
        <f t="shared" si="7"/>
        <v>0</v>
      </c>
      <c r="AO367" s="98"/>
    </row>
    <row r="368" spans="1:41" ht="33" customHeight="1">
      <c r="A368" s="181">
        <v>1302</v>
      </c>
      <c r="B368" s="182" t="str">
        <f>PROPER(VLOOKUP(A368,[1]bd_lista!$A:$D,2,FALSE))</f>
        <v>Gobierno Autónomo Municipal De Quillacollo</v>
      </c>
      <c r="C368" s="183" t="s">
        <v>1351</v>
      </c>
      <c r="D368" s="257">
        <v>0</v>
      </c>
      <c r="E368" s="257">
        <v>0</v>
      </c>
      <c r="F368" s="257">
        <v>0</v>
      </c>
      <c r="G368" s="257">
        <v>0</v>
      </c>
      <c r="H368" s="257">
        <v>0</v>
      </c>
      <c r="I368" s="257">
        <v>0</v>
      </c>
      <c r="J368" s="257">
        <v>0</v>
      </c>
      <c r="K368" s="257">
        <v>0</v>
      </c>
      <c r="L368" s="257">
        <v>0</v>
      </c>
      <c r="M368" s="257">
        <v>0</v>
      </c>
      <c r="N368" s="257">
        <v>0</v>
      </c>
      <c r="O368" s="257">
        <v>0</v>
      </c>
      <c r="P368" s="257">
        <v>0</v>
      </c>
      <c r="Q368" s="257">
        <v>0</v>
      </c>
      <c r="R368" s="257">
        <v>0</v>
      </c>
      <c r="S368" s="257">
        <v>0</v>
      </c>
      <c r="T368" s="257">
        <v>0</v>
      </c>
      <c r="U368" s="257">
        <v>0</v>
      </c>
      <c r="V368" s="257">
        <v>0</v>
      </c>
      <c r="W368" s="257">
        <v>0</v>
      </c>
      <c r="X368" s="257">
        <v>0</v>
      </c>
      <c r="Y368" s="257">
        <v>0</v>
      </c>
      <c r="Z368" s="257">
        <v>0</v>
      </c>
      <c r="AA368" s="257">
        <v>0</v>
      </c>
      <c r="AB368" s="257">
        <v>0</v>
      </c>
      <c r="AC368" s="257">
        <v>0</v>
      </c>
      <c r="AD368" s="257">
        <v>0</v>
      </c>
      <c r="AE368" s="257">
        <v>0</v>
      </c>
      <c r="AF368" s="257">
        <v>0</v>
      </c>
      <c r="AG368" s="257">
        <v>0</v>
      </c>
      <c r="AH368" s="257">
        <v>0</v>
      </c>
      <c r="AI368" s="257">
        <v>0</v>
      </c>
      <c r="AJ368" s="257">
        <v>0</v>
      </c>
      <c r="AK368" s="257">
        <v>0</v>
      </c>
      <c r="AL368" s="258">
        <f t="shared" si="7"/>
        <v>0</v>
      </c>
      <c r="AO368" s="98"/>
    </row>
    <row r="369" spans="1:41" ht="33" customHeight="1">
      <c r="A369" s="181">
        <v>1303</v>
      </c>
      <c r="B369" s="182" t="str">
        <f>PROPER(VLOOKUP(A369,[1]bd_lista!$A:$D,2,FALSE))</f>
        <v>Gobierno Autónomo Municipal De Sipe Sipe</v>
      </c>
      <c r="C369" s="183" t="s">
        <v>1351</v>
      </c>
      <c r="D369" s="257">
        <v>0</v>
      </c>
      <c r="E369" s="257">
        <v>0</v>
      </c>
      <c r="F369" s="257">
        <v>0</v>
      </c>
      <c r="G369" s="257">
        <v>0</v>
      </c>
      <c r="H369" s="257">
        <v>0</v>
      </c>
      <c r="I369" s="257">
        <v>0</v>
      </c>
      <c r="J369" s="257">
        <v>0</v>
      </c>
      <c r="K369" s="257">
        <v>0</v>
      </c>
      <c r="L369" s="257">
        <v>0</v>
      </c>
      <c r="M369" s="257">
        <v>0</v>
      </c>
      <c r="N369" s="257">
        <v>0</v>
      </c>
      <c r="O369" s="257">
        <v>0</v>
      </c>
      <c r="P369" s="257">
        <v>0</v>
      </c>
      <c r="Q369" s="257">
        <v>0</v>
      </c>
      <c r="R369" s="257">
        <v>0</v>
      </c>
      <c r="S369" s="257">
        <v>0</v>
      </c>
      <c r="T369" s="257">
        <v>0</v>
      </c>
      <c r="U369" s="257">
        <v>0</v>
      </c>
      <c r="V369" s="257">
        <v>0</v>
      </c>
      <c r="W369" s="257">
        <v>0</v>
      </c>
      <c r="X369" s="257">
        <v>0</v>
      </c>
      <c r="Y369" s="257">
        <v>0</v>
      </c>
      <c r="Z369" s="257">
        <v>0</v>
      </c>
      <c r="AA369" s="257">
        <v>0</v>
      </c>
      <c r="AB369" s="257">
        <v>0</v>
      </c>
      <c r="AC369" s="257">
        <v>0</v>
      </c>
      <c r="AD369" s="257">
        <v>0</v>
      </c>
      <c r="AE369" s="257">
        <v>0</v>
      </c>
      <c r="AF369" s="257">
        <v>0</v>
      </c>
      <c r="AG369" s="257">
        <v>0</v>
      </c>
      <c r="AH369" s="257">
        <v>0</v>
      </c>
      <c r="AI369" s="257">
        <v>0</v>
      </c>
      <c r="AJ369" s="257">
        <v>0</v>
      </c>
      <c r="AK369" s="257">
        <v>0</v>
      </c>
      <c r="AL369" s="258">
        <f t="shared" si="7"/>
        <v>0</v>
      </c>
      <c r="AO369" s="98"/>
    </row>
    <row r="370" spans="1:41" ht="33" customHeight="1">
      <c r="A370" s="181">
        <v>1304</v>
      </c>
      <c r="B370" s="182" t="str">
        <f>PROPER(VLOOKUP(A370,[1]bd_lista!$A:$D,2,FALSE))</f>
        <v>Gobierno Autónomo Municipal De Tiquipaya</v>
      </c>
      <c r="C370" s="183" t="s">
        <v>1351</v>
      </c>
      <c r="D370" s="257">
        <v>0</v>
      </c>
      <c r="E370" s="257">
        <v>0</v>
      </c>
      <c r="F370" s="257">
        <v>0</v>
      </c>
      <c r="G370" s="257">
        <v>0</v>
      </c>
      <c r="H370" s="257">
        <v>0</v>
      </c>
      <c r="I370" s="257">
        <v>0</v>
      </c>
      <c r="J370" s="257">
        <v>0</v>
      </c>
      <c r="K370" s="257">
        <v>0</v>
      </c>
      <c r="L370" s="257">
        <v>0</v>
      </c>
      <c r="M370" s="257">
        <v>0</v>
      </c>
      <c r="N370" s="257">
        <v>0</v>
      </c>
      <c r="O370" s="257">
        <v>0</v>
      </c>
      <c r="P370" s="257">
        <v>0</v>
      </c>
      <c r="Q370" s="257">
        <v>0</v>
      </c>
      <c r="R370" s="257">
        <v>0</v>
      </c>
      <c r="S370" s="257">
        <v>0</v>
      </c>
      <c r="T370" s="257">
        <v>0</v>
      </c>
      <c r="U370" s="257">
        <v>0</v>
      </c>
      <c r="V370" s="257">
        <v>0</v>
      </c>
      <c r="W370" s="257">
        <v>0</v>
      </c>
      <c r="X370" s="257">
        <v>0</v>
      </c>
      <c r="Y370" s="257">
        <v>0</v>
      </c>
      <c r="Z370" s="257">
        <v>0</v>
      </c>
      <c r="AA370" s="257">
        <v>0</v>
      </c>
      <c r="AB370" s="257">
        <v>0</v>
      </c>
      <c r="AC370" s="257">
        <v>0</v>
      </c>
      <c r="AD370" s="257">
        <v>0</v>
      </c>
      <c r="AE370" s="257">
        <v>0</v>
      </c>
      <c r="AF370" s="257">
        <v>0</v>
      </c>
      <c r="AG370" s="257">
        <v>0</v>
      </c>
      <c r="AH370" s="257">
        <v>0</v>
      </c>
      <c r="AI370" s="257">
        <v>0</v>
      </c>
      <c r="AJ370" s="257">
        <v>0</v>
      </c>
      <c r="AK370" s="257">
        <v>0</v>
      </c>
      <c r="AL370" s="258">
        <f t="shared" si="7"/>
        <v>0</v>
      </c>
      <c r="AO370" s="98"/>
    </row>
    <row r="371" spans="1:41" ht="33" customHeight="1">
      <c r="A371" s="181">
        <v>1305</v>
      </c>
      <c r="B371" s="182" t="str">
        <f>PROPER(VLOOKUP(A371,[1]bd_lista!$A:$D,2,FALSE))</f>
        <v>Gobierno Autónomo Municipal De Vinto</v>
      </c>
      <c r="C371" s="183" t="s">
        <v>1351</v>
      </c>
      <c r="D371" s="257">
        <v>0</v>
      </c>
      <c r="E371" s="257">
        <v>0</v>
      </c>
      <c r="F371" s="257">
        <v>0</v>
      </c>
      <c r="G371" s="257">
        <v>0</v>
      </c>
      <c r="H371" s="257">
        <v>0</v>
      </c>
      <c r="I371" s="257">
        <v>0</v>
      </c>
      <c r="J371" s="257">
        <v>0</v>
      </c>
      <c r="K371" s="257">
        <v>0</v>
      </c>
      <c r="L371" s="257">
        <v>0</v>
      </c>
      <c r="M371" s="257">
        <v>0</v>
      </c>
      <c r="N371" s="257">
        <v>0</v>
      </c>
      <c r="O371" s="257">
        <v>0</v>
      </c>
      <c r="P371" s="257">
        <v>0</v>
      </c>
      <c r="Q371" s="257">
        <v>0</v>
      </c>
      <c r="R371" s="257">
        <v>0</v>
      </c>
      <c r="S371" s="257">
        <v>0</v>
      </c>
      <c r="T371" s="257">
        <v>0</v>
      </c>
      <c r="U371" s="257">
        <v>0</v>
      </c>
      <c r="V371" s="257">
        <v>0</v>
      </c>
      <c r="W371" s="257">
        <v>0</v>
      </c>
      <c r="X371" s="257">
        <v>0</v>
      </c>
      <c r="Y371" s="257">
        <v>0</v>
      </c>
      <c r="Z371" s="257">
        <v>0</v>
      </c>
      <c r="AA371" s="257">
        <v>0</v>
      </c>
      <c r="AB371" s="257">
        <v>0</v>
      </c>
      <c r="AC371" s="257">
        <v>0</v>
      </c>
      <c r="AD371" s="257">
        <v>0</v>
      </c>
      <c r="AE371" s="257">
        <v>0</v>
      </c>
      <c r="AF371" s="257">
        <v>0</v>
      </c>
      <c r="AG371" s="257">
        <v>0</v>
      </c>
      <c r="AH371" s="257">
        <v>0</v>
      </c>
      <c r="AI371" s="257">
        <v>0</v>
      </c>
      <c r="AJ371" s="257">
        <v>0</v>
      </c>
      <c r="AK371" s="257">
        <v>0</v>
      </c>
      <c r="AL371" s="258">
        <f t="shared" si="7"/>
        <v>0</v>
      </c>
      <c r="AO371" s="98"/>
    </row>
    <row r="372" spans="1:41" ht="33" customHeight="1">
      <c r="A372" s="181">
        <v>1306</v>
      </c>
      <c r="B372" s="182" t="str">
        <f>PROPER(VLOOKUP(A372,[1]bd_lista!$A:$D,2,FALSE))</f>
        <v>Gobierno Autónomo Municipal De Colcapirhua</v>
      </c>
      <c r="C372" s="183" t="s">
        <v>1351</v>
      </c>
      <c r="D372" s="257">
        <v>0</v>
      </c>
      <c r="E372" s="257">
        <v>0</v>
      </c>
      <c r="F372" s="257">
        <v>0</v>
      </c>
      <c r="G372" s="257">
        <v>0</v>
      </c>
      <c r="H372" s="257">
        <v>0</v>
      </c>
      <c r="I372" s="257">
        <v>0</v>
      </c>
      <c r="J372" s="257">
        <v>0</v>
      </c>
      <c r="K372" s="257">
        <v>0</v>
      </c>
      <c r="L372" s="257">
        <v>0</v>
      </c>
      <c r="M372" s="257">
        <v>0</v>
      </c>
      <c r="N372" s="257">
        <v>0</v>
      </c>
      <c r="O372" s="257">
        <v>0</v>
      </c>
      <c r="P372" s="257">
        <v>0</v>
      </c>
      <c r="Q372" s="257">
        <v>0</v>
      </c>
      <c r="R372" s="257">
        <v>0</v>
      </c>
      <c r="S372" s="257">
        <v>0</v>
      </c>
      <c r="T372" s="257">
        <v>0</v>
      </c>
      <c r="U372" s="257">
        <v>0</v>
      </c>
      <c r="V372" s="257">
        <v>0</v>
      </c>
      <c r="W372" s="257">
        <v>0</v>
      </c>
      <c r="X372" s="257">
        <v>0</v>
      </c>
      <c r="Y372" s="257">
        <v>0</v>
      </c>
      <c r="Z372" s="257">
        <v>0</v>
      </c>
      <c r="AA372" s="257">
        <v>0</v>
      </c>
      <c r="AB372" s="257">
        <v>0</v>
      </c>
      <c r="AC372" s="257">
        <v>0</v>
      </c>
      <c r="AD372" s="257">
        <v>0</v>
      </c>
      <c r="AE372" s="257">
        <v>0</v>
      </c>
      <c r="AF372" s="257">
        <v>0</v>
      </c>
      <c r="AG372" s="257">
        <v>0</v>
      </c>
      <c r="AH372" s="257">
        <v>0</v>
      </c>
      <c r="AI372" s="257">
        <v>0</v>
      </c>
      <c r="AJ372" s="257">
        <v>0</v>
      </c>
      <c r="AK372" s="257">
        <v>0</v>
      </c>
      <c r="AL372" s="258">
        <f t="shared" si="7"/>
        <v>0</v>
      </c>
      <c r="AO372" s="98"/>
    </row>
    <row r="373" spans="1:41" ht="33" customHeight="1">
      <c r="A373" s="181">
        <v>1307</v>
      </c>
      <c r="B373" s="182" t="str">
        <f>PROPER(VLOOKUP(A373,[1]bd_lista!$A:$D,2,FALSE))</f>
        <v>Gobierno Autónomo Municipal De Aiquile</v>
      </c>
      <c r="C373" s="183" t="s">
        <v>1351</v>
      </c>
      <c r="D373" s="257">
        <v>0</v>
      </c>
      <c r="E373" s="257">
        <v>0</v>
      </c>
      <c r="F373" s="257">
        <v>0</v>
      </c>
      <c r="G373" s="257">
        <v>0</v>
      </c>
      <c r="H373" s="257">
        <v>0</v>
      </c>
      <c r="I373" s="257">
        <v>0</v>
      </c>
      <c r="J373" s="257">
        <v>0</v>
      </c>
      <c r="K373" s="257">
        <v>0</v>
      </c>
      <c r="L373" s="257">
        <v>0</v>
      </c>
      <c r="M373" s="257">
        <v>0</v>
      </c>
      <c r="N373" s="257">
        <v>0</v>
      </c>
      <c r="O373" s="257">
        <v>0</v>
      </c>
      <c r="P373" s="257">
        <v>0</v>
      </c>
      <c r="Q373" s="257">
        <v>0</v>
      </c>
      <c r="R373" s="257">
        <v>0</v>
      </c>
      <c r="S373" s="257">
        <v>0</v>
      </c>
      <c r="T373" s="257">
        <v>0</v>
      </c>
      <c r="U373" s="257">
        <v>0</v>
      </c>
      <c r="V373" s="257">
        <v>0</v>
      </c>
      <c r="W373" s="257">
        <v>0</v>
      </c>
      <c r="X373" s="257">
        <v>0</v>
      </c>
      <c r="Y373" s="257">
        <v>0</v>
      </c>
      <c r="Z373" s="257">
        <v>0</v>
      </c>
      <c r="AA373" s="257">
        <v>0</v>
      </c>
      <c r="AB373" s="257">
        <v>0</v>
      </c>
      <c r="AC373" s="257">
        <v>0</v>
      </c>
      <c r="AD373" s="257">
        <v>0</v>
      </c>
      <c r="AE373" s="257">
        <v>0</v>
      </c>
      <c r="AF373" s="257">
        <v>0</v>
      </c>
      <c r="AG373" s="257">
        <v>0</v>
      </c>
      <c r="AH373" s="257">
        <v>0</v>
      </c>
      <c r="AI373" s="257">
        <v>0</v>
      </c>
      <c r="AJ373" s="257">
        <v>0</v>
      </c>
      <c r="AK373" s="257">
        <v>0</v>
      </c>
      <c r="AL373" s="258">
        <f t="shared" si="7"/>
        <v>0</v>
      </c>
      <c r="AO373" s="98"/>
    </row>
    <row r="374" spans="1:41" ht="33" customHeight="1">
      <c r="A374" s="181">
        <v>1308</v>
      </c>
      <c r="B374" s="182" t="str">
        <f>PROPER(VLOOKUP(A374,[1]bd_lista!$A:$D,2,FALSE))</f>
        <v>Gobierno Autónomo Municipal De Pasorapa</v>
      </c>
      <c r="C374" s="183" t="s">
        <v>1351</v>
      </c>
      <c r="D374" s="257">
        <v>0</v>
      </c>
      <c r="E374" s="257">
        <v>0</v>
      </c>
      <c r="F374" s="257">
        <v>0</v>
      </c>
      <c r="G374" s="257">
        <v>0</v>
      </c>
      <c r="H374" s="257">
        <v>0</v>
      </c>
      <c r="I374" s="257">
        <v>0</v>
      </c>
      <c r="J374" s="257">
        <v>0</v>
      </c>
      <c r="K374" s="257">
        <v>0</v>
      </c>
      <c r="L374" s="257">
        <v>0</v>
      </c>
      <c r="M374" s="257">
        <v>0</v>
      </c>
      <c r="N374" s="257">
        <v>0</v>
      </c>
      <c r="O374" s="257">
        <v>0</v>
      </c>
      <c r="P374" s="257">
        <v>0</v>
      </c>
      <c r="Q374" s="257">
        <v>0</v>
      </c>
      <c r="R374" s="257">
        <v>0</v>
      </c>
      <c r="S374" s="257">
        <v>0</v>
      </c>
      <c r="T374" s="257">
        <v>0</v>
      </c>
      <c r="U374" s="257">
        <v>0</v>
      </c>
      <c r="V374" s="257">
        <v>0</v>
      </c>
      <c r="W374" s="257">
        <v>0</v>
      </c>
      <c r="X374" s="257">
        <v>0</v>
      </c>
      <c r="Y374" s="257">
        <v>0</v>
      </c>
      <c r="Z374" s="257">
        <v>0</v>
      </c>
      <c r="AA374" s="257">
        <v>0</v>
      </c>
      <c r="AB374" s="257">
        <v>0</v>
      </c>
      <c r="AC374" s="257">
        <v>0</v>
      </c>
      <c r="AD374" s="257">
        <v>0</v>
      </c>
      <c r="AE374" s="257">
        <v>0</v>
      </c>
      <c r="AF374" s="257">
        <v>0</v>
      </c>
      <c r="AG374" s="257">
        <v>0</v>
      </c>
      <c r="AH374" s="257">
        <v>0</v>
      </c>
      <c r="AI374" s="257">
        <v>0</v>
      </c>
      <c r="AJ374" s="257">
        <v>0</v>
      </c>
      <c r="AK374" s="257">
        <v>0</v>
      </c>
      <c r="AL374" s="258">
        <f t="shared" si="7"/>
        <v>0</v>
      </c>
      <c r="AO374" s="98"/>
    </row>
    <row r="375" spans="1:41" ht="33" customHeight="1">
      <c r="A375" s="181">
        <v>1309</v>
      </c>
      <c r="B375" s="182" t="str">
        <f>PROPER(VLOOKUP(A375,[1]bd_lista!$A:$D,2,FALSE))</f>
        <v>Gobierno Autónomo Municipal De Omereque</v>
      </c>
      <c r="C375" s="183" t="s">
        <v>1351</v>
      </c>
      <c r="D375" s="257">
        <v>0</v>
      </c>
      <c r="E375" s="257">
        <v>0</v>
      </c>
      <c r="F375" s="257">
        <v>0</v>
      </c>
      <c r="G375" s="257">
        <v>0</v>
      </c>
      <c r="H375" s="257">
        <v>0</v>
      </c>
      <c r="I375" s="257">
        <v>0</v>
      </c>
      <c r="J375" s="257">
        <v>0</v>
      </c>
      <c r="K375" s="257">
        <v>0</v>
      </c>
      <c r="L375" s="257">
        <v>0</v>
      </c>
      <c r="M375" s="257">
        <v>0</v>
      </c>
      <c r="N375" s="257">
        <v>0</v>
      </c>
      <c r="O375" s="257">
        <v>0</v>
      </c>
      <c r="P375" s="257">
        <v>0</v>
      </c>
      <c r="Q375" s="257">
        <v>0</v>
      </c>
      <c r="R375" s="257">
        <v>0</v>
      </c>
      <c r="S375" s="257">
        <v>0</v>
      </c>
      <c r="T375" s="257">
        <v>0</v>
      </c>
      <c r="U375" s="257">
        <v>0</v>
      </c>
      <c r="V375" s="257">
        <v>0</v>
      </c>
      <c r="W375" s="257">
        <v>0</v>
      </c>
      <c r="X375" s="257">
        <v>0</v>
      </c>
      <c r="Y375" s="257">
        <v>0</v>
      </c>
      <c r="Z375" s="257">
        <v>0</v>
      </c>
      <c r="AA375" s="257">
        <v>0</v>
      </c>
      <c r="AB375" s="257">
        <v>0</v>
      </c>
      <c r="AC375" s="257">
        <v>0</v>
      </c>
      <c r="AD375" s="257">
        <v>0</v>
      </c>
      <c r="AE375" s="257">
        <v>0</v>
      </c>
      <c r="AF375" s="257">
        <v>0</v>
      </c>
      <c r="AG375" s="257">
        <v>0</v>
      </c>
      <c r="AH375" s="257">
        <v>0</v>
      </c>
      <c r="AI375" s="257">
        <v>0</v>
      </c>
      <c r="AJ375" s="257">
        <v>0</v>
      </c>
      <c r="AK375" s="257">
        <v>0</v>
      </c>
      <c r="AL375" s="258">
        <f t="shared" si="7"/>
        <v>0</v>
      </c>
      <c r="AO375" s="98"/>
    </row>
    <row r="376" spans="1:41" ht="33" customHeight="1">
      <c r="A376" s="181">
        <v>1310</v>
      </c>
      <c r="B376" s="182" t="str">
        <f>PROPER(VLOOKUP(A376,[1]bd_lista!$A:$D,2,FALSE))</f>
        <v>Gobierno Autónomo Municipal De Independencia</v>
      </c>
      <c r="C376" s="183" t="s">
        <v>1351</v>
      </c>
      <c r="D376" s="257">
        <v>0</v>
      </c>
      <c r="E376" s="257">
        <v>0</v>
      </c>
      <c r="F376" s="257">
        <v>0</v>
      </c>
      <c r="G376" s="257">
        <v>0</v>
      </c>
      <c r="H376" s="257">
        <v>0</v>
      </c>
      <c r="I376" s="257">
        <v>0</v>
      </c>
      <c r="J376" s="257">
        <v>0</v>
      </c>
      <c r="K376" s="257">
        <v>0</v>
      </c>
      <c r="L376" s="257">
        <v>0</v>
      </c>
      <c r="M376" s="257">
        <v>0</v>
      </c>
      <c r="N376" s="257">
        <v>0</v>
      </c>
      <c r="O376" s="257">
        <v>0</v>
      </c>
      <c r="P376" s="257">
        <v>0</v>
      </c>
      <c r="Q376" s="257">
        <v>0</v>
      </c>
      <c r="R376" s="257">
        <v>0</v>
      </c>
      <c r="S376" s="257">
        <v>0</v>
      </c>
      <c r="T376" s="257">
        <v>0</v>
      </c>
      <c r="U376" s="257">
        <v>0</v>
      </c>
      <c r="V376" s="257">
        <v>0</v>
      </c>
      <c r="W376" s="257">
        <v>0</v>
      </c>
      <c r="X376" s="257">
        <v>0</v>
      </c>
      <c r="Y376" s="257">
        <v>0</v>
      </c>
      <c r="Z376" s="257">
        <v>0</v>
      </c>
      <c r="AA376" s="257">
        <v>0</v>
      </c>
      <c r="AB376" s="257">
        <v>0</v>
      </c>
      <c r="AC376" s="257">
        <v>0</v>
      </c>
      <c r="AD376" s="257">
        <v>0</v>
      </c>
      <c r="AE376" s="257">
        <v>0</v>
      </c>
      <c r="AF376" s="257">
        <v>0</v>
      </c>
      <c r="AG376" s="257">
        <v>0</v>
      </c>
      <c r="AH376" s="257">
        <v>0</v>
      </c>
      <c r="AI376" s="257">
        <v>0</v>
      </c>
      <c r="AJ376" s="257">
        <v>0</v>
      </c>
      <c r="AK376" s="257">
        <v>0</v>
      </c>
      <c r="AL376" s="258">
        <f t="shared" si="7"/>
        <v>0</v>
      </c>
      <c r="AO376" s="98"/>
    </row>
    <row r="377" spans="1:41" ht="33" customHeight="1">
      <c r="A377" s="181">
        <v>1311</v>
      </c>
      <c r="B377" s="182" t="str">
        <f>PROPER(VLOOKUP(A377,[1]bd_lista!$A:$D,2,FALSE))</f>
        <v>Gobierno Autónomo Municipal De Morochata</v>
      </c>
      <c r="C377" s="183" t="s">
        <v>1351</v>
      </c>
      <c r="D377" s="257">
        <v>0</v>
      </c>
      <c r="E377" s="257">
        <v>0</v>
      </c>
      <c r="F377" s="257">
        <v>0</v>
      </c>
      <c r="G377" s="257">
        <v>0</v>
      </c>
      <c r="H377" s="257">
        <v>0</v>
      </c>
      <c r="I377" s="257">
        <v>0</v>
      </c>
      <c r="J377" s="257">
        <v>0</v>
      </c>
      <c r="K377" s="257">
        <v>0</v>
      </c>
      <c r="L377" s="257">
        <v>0</v>
      </c>
      <c r="M377" s="257">
        <v>0</v>
      </c>
      <c r="N377" s="257">
        <v>0</v>
      </c>
      <c r="O377" s="257">
        <v>0</v>
      </c>
      <c r="P377" s="257">
        <v>0</v>
      </c>
      <c r="Q377" s="257">
        <v>0</v>
      </c>
      <c r="R377" s="257">
        <v>0</v>
      </c>
      <c r="S377" s="257">
        <v>0</v>
      </c>
      <c r="T377" s="257">
        <v>0</v>
      </c>
      <c r="U377" s="257">
        <v>0</v>
      </c>
      <c r="V377" s="257">
        <v>0</v>
      </c>
      <c r="W377" s="257">
        <v>0</v>
      </c>
      <c r="X377" s="257">
        <v>0</v>
      </c>
      <c r="Y377" s="257">
        <v>0</v>
      </c>
      <c r="Z377" s="257">
        <v>0</v>
      </c>
      <c r="AA377" s="257">
        <v>0</v>
      </c>
      <c r="AB377" s="257">
        <v>0</v>
      </c>
      <c r="AC377" s="257">
        <v>0</v>
      </c>
      <c r="AD377" s="257">
        <v>0</v>
      </c>
      <c r="AE377" s="257">
        <v>0</v>
      </c>
      <c r="AF377" s="257">
        <v>0</v>
      </c>
      <c r="AG377" s="257">
        <v>0</v>
      </c>
      <c r="AH377" s="257">
        <v>0</v>
      </c>
      <c r="AI377" s="257">
        <v>0</v>
      </c>
      <c r="AJ377" s="257">
        <v>0</v>
      </c>
      <c r="AK377" s="257">
        <v>0</v>
      </c>
      <c r="AL377" s="258">
        <f t="shared" si="7"/>
        <v>0</v>
      </c>
      <c r="AO377" s="98"/>
    </row>
    <row r="378" spans="1:41" ht="33" customHeight="1">
      <c r="A378" s="181">
        <v>1312</v>
      </c>
      <c r="B378" s="182" t="str">
        <f>PROPER(VLOOKUP(A378,[1]bd_lista!$A:$D,2,FALSE))</f>
        <v>Gobierno Autónomo Municipal De Sacaba</v>
      </c>
      <c r="C378" s="183" t="s">
        <v>1351</v>
      </c>
      <c r="D378" s="257">
        <v>0</v>
      </c>
      <c r="E378" s="257">
        <v>0</v>
      </c>
      <c r="F378" s="257">
        <v>0</v>
      </c>
      <c r="G378" s="257">
        <v>0</v>
      </c>
      <c r="H378" s="257">
        <v>0</v>
      </c>
      <c r="I378" s="257">
        <v>0</v>
      </c>
      <c r="J378" s="257">
        <v>0</v>
      </c>
      <c r="K378" s="257">
        <v>0</v>
      </c>
      <c r="L378" s="257">
        <v>0</v>
      </c>
      <c r="M378" s="257">
        <v>0</v>
      </c>
      <c r="N378" s="257">
        <v>0</v>
      </c>
      <c r="O378" s="257">
        <v>0</v>
      </c>
      <c r="P378" s="257">
        <v>0</v>
      </c>
      <c r="Q378" s="257">
        <v>0</v>
      </c>
      <c r="R378" s="257">
        <v>0</v>
      </c>
      <c r="S378" s="257">
        <v>0</v>
      </c>
      <c r="T378" s="257">
        <v>0</v>
      </c>
      <c r="U378" s="257">
        <v>0</v>
      </c>
      <c r="V378" s="257">
        <v>0</v>
      </c>
      <c r="W378" s="257">
        <v>0</v>
      </c>
      <c r="X378" s="257">
        <v>0</v>
      </c>
      <c r="Y378" s="257">
        <v>0</v>
      </c>
      <c r="Z378" s="257">
        <v>0</v>
      </c>
      <c r="AA378" s="257">
        <v>0</v>
      </c>
      <c r="AB378" s="257">
        <v>0</v>
      </c>
      <c r="AC378" s="257">
        <v>0</v>
      </c>
      <c r="AD378" s="257">
        <v>0</v>
      </c>
      <c r="AE378" s="257">
        <v>0</v>
      </c>
      <c r="AF378" s="257">
        <v>0</v>
      </c>
      <c r="AG378" s="257">
        <v>0</v>
      </c>
      <c r="AH378" s="257">
        <v>0</v>
      </c>
      <c r="AI378" s="257">
        <v>0</v>
      </c>
      <c r="AJ378" s="257">
        <v>0</v>
      </c>
      <c r="AK378" s="257">
        <v>0</v>
      </c>
      <c r="AL378" s="258">
        <f t="shared" si="7"/>
        <v>0</v>
      </c>
      <c r="AO378" s="98"/>
    </row>
    <row r="379" spans="1:41" ht="33" customHeight="1">
      <c r="A379" s="181">
        <v>1313</v>
      </c>
      <c r="B379" s="182" t="str">
        <f>PROPER(VLOOKUP(A379,[1]bd_lista!$A:$D,2,FALSE))</f>
        <v>Gobierno Autónomo Municipal De Colomi</v>
      </c>
      <c r="C379" s="183" t="s">
        <v>1351</v>
      </c>
      <c r="D379" s="257">
        <v>0</v>
      </c>
      <c r="E379" s="257">
        <v>0</v>
      </c>
      <c r="F379" s="257">
        <v>0</v>
      </c>
      <c r="G379" s="257">
        <v>0</v>
      </c>
      <c r="H379" s="257">
        <v>0</v>
      </c>
      <c r="I379" s="257">
        <v>0</v>
      </c>
      <c r="J379" s="257">
        <v>0</v>
      </c>
      <c r="K379" s="257">
        <v>0</v>
      </c>
      <c r="L379" s="257">
        <v>0</v>
      </c>
      <c r="M379" s="257">
        <v>0</v>
      </c>
      <c r="N379" s="257">
        <v>0</v>
      </c>
      <c r="O379" s="257">
        <v>0</v>
      </c>
      <c r="P379" s="257">
        <v>0</v>
      </c>
      <c r="Q379" s="257">
        <v>0</v>
      </c>
      <c r="R379" s="257">
        <v>0</v>
      </c>
      <c r="S379" s="257">
        <v>0</v>
      </c>
      <c r="T379" s="257">
        <v>0</v>
      </c>
      <c r="U379" s="257">
        <v>0</v>
      </c>
      <c r="V379" s="257">
        <v>0</v>
      </c>
      <c r="W379" s="257">
        <v>0</v>
      </c>
      <c r="X379" s="257">
        <v>0</v>
      </c>
      <c r="Y379" s="257">
        <v>0</v>
      </c>
      <c r="Z379" s="257">
        <v>0</v>
      </c>
      <c r="AA379" s="257">
        <v>0</v>
      </c>
      <c r="AB379" s="257">
        <v>0</v>
      </c>
      <c r="AC379" s="257">
        <v>0</v>
      </c>
      <c r="AD379" s="257">
        <v>0</v>
      </c>
      <c r="AE379" s="257">
        <v>0</v>
      </c>
      <c r="AF379" s="257">
        <v>0</v>
      </c>
      <c r="AG379" s="257">
        <v>0</v>
      </c>
      <c r="AH379" s="257">
        <v>0</v>
      </c>
      <c r="AI379" s="257">
        <v>0</v>
      </c>
      <c r="AJ379" s="257">
        <v>0</v>
      </c>
      <c r="AK379" s="257">
        <v>0</v>
      </c>
      <c r="AL379" s="258">
        <f t="shared" si="7"/>
        <v>0</v>
      </c>
      <c r="AO379" s="98"/>
    </row>
    <row r="380" spans="1:41" ht="33" customHeight="1">
      <c r="A380" s="181">
        <v>1314</v>
      </c>
      <c r="B380" s="182" t="str">
        <f>PROPER(VLOOKUP(A380,[1]bd_lista!$A:$D,2,FALSE))</f>
        <v>Gobierno Autónomo Municipal De Villa Tunari</v>
      </c>
      <c r="C380" s="183" t="s">
        <v>1351</v>
      </c>
      <c r="D380" s="257">
        <v>0</v>
      </c>
      <c r="E380" s="257">
        <v>0</v>
      </c>
      <c r="F380" s="257">
        <v>0</v>
      </c>
      <c r="G380" s="257">
        <v>0</v>
      </c>
      <c r="H380" s="257">
        <v>0</v>
      </c>
      <c r="I380" s="257">
        <v>0</v>
      </c>
      <c r="J380" s="257">
        <v>0</v>
      </c>
      <c r="K380" s="257">
        <v>0</v>
      </c>
      <c r="L380" s="257">
        <v>0</v>
      </c>
      <c r="M380" s="257">
        <v>0</v>
      </c>
      <c r="N380" s="257">
        <v>0</v>
      </c>
      <c r="O380" s="257">
        <v>0</v>
      </c>
      <c r="P380" s="257">
        <v>0</v>
      </c>
      <c r="Q380" s="257">
        <v>0</v>
      </c>
      <c r="R380" s="257">
        <v>0</v>
      </c>
      <c r="S380" s="257">
        <v>0</v>
      </c>
      <c r="T380" s="257">
        <v>0</v>
      </c>
      <c r="U380" s="257">
        <v>0</v>
      </c>
      <c r="V380" s="257">
        <v>0</v>
      </c>
      <c r="W380" s="257">
        <v>0</v>
      </c>
      <c r="X380" s="257">
        <v>0</v>
      </c>
      <c r="Y380" s="257">
        <v>0</v>
      </c>
      <c r="Z380" s="257">
        <v>0</v>
      </c>
      <c r="AA380" s="257">
        <v>0</v>
      </c>
      <c r="AB380" s="257">
        <v>0</v>
      </c>
      <c r="AC380" s="257">
        <v>0</v>
      </c>
      <c r="AD380" s="257">
        <v>0</v>
      </c>
      <c r="AE380" s="257">
        <v>0</v>
      </c>
      <c r="AF380" s="257">
        <v>0</v>
      </c>
      <c r="AG380" s="257">
        <v>0</v>
      </c>
      <c r="AH380" s="257">
        <v>0</v>
      </c>
      <c r="AI380" s="257">
        <v>0</v>
      </c>
      <c r="AJ380" s="257">
        <v>0</v>
      </c>
      <c r="AK380" s="257">
        <v>0</v>
      </c>
      <c r="AL380" s="258">
        <f t="shared" si="7"/>
        <v>0</v>
      </c>
      <c r="AO380" s="98"/>
    </row>
    <row r="381" spans="1:41" ht="33" customHeight="1">
      <c r="A381" s="181">
        <v>1315</v>
      </c>
      <c r="B381" s="182" t="str">
        <f>PROPER(VLOOKUP(A381,[1]bd_lista!$A:$D,2,FALSE))</f>
        <v>Gobierno Autónomo Municipal De Punata</v>
      </c>
      <c r="C381" s="183" t="s">
        <v>1351</v>
      </c>
      <c r="D381" s="257">
        <v>0</v>
      </c>
      <c r="E381" s="257">
        <v>0</v>
      </c>
      <c r="F381" s="257">
        <v>0</v>
      </c>
      <c r="G381" s="257">
        <v>0</v>
      </c>
      <c r="H381" s="257">
        <v>0</v>
      </c>
      <c r="I381" s="257">
        <v>0</v>
      </c>
      <c r="J381" s="257">
        <v>0</v>
      </c>
      <c r="K381" s="257">
        <v>0</v>
      </c>
      <c r="L381" s="257">
        <v>0</v>
      </c>
      <c r="M381" s="257">
        <v>0</v>
      </c>
      <c r="N381" s="257">
        <v>0</v>
      </c>
      <c r="O381" s="257">
        <v>0</v>
      </c>
      <c r="P381" s="257">
        <v>0</v>
      </c>
      <c r="Q381" s="257">
        <v>0</v>
      </c>
      <c r="R381" s="257">
        <v>0</v>
      </c>
      <c r="S381" s="257">
        <v>0</v>
      </c>
      <c r="T381" s="257">
        <v>0</v>
      </c>
      <c r="U381" s="257">
        <v>0</v>
      </c>
      <c r="V381" s="257">
        <v>0</v>
      </c>
      <c r="W381" s="257">
        <v>0</v>
      </c>
      <c r="X381" s="257">
        <v>0</v>
      </c>
      <c r="Y381" s="257">
        <v>0</v>
      </c>
      <c r="Z381" s="257">
        <v>0</v>
      </c>
      <c r="AA381" s="257">
        <v>0</v>
      </c>
      <c r="AB381" s="257">
        <v>0</v>
      </c>
      <c r="AC381" s="257">
        <v>0</v>
      </c>
      <c r="AD381" s="257">
        <v>0</v>
      </c>
      <c r="AE381" s="257">
        <v>0</v>
      </c>
      <c r="AF381" s="257">
        <v>0</v>
      </c>
      <c r="AG381" s="257">
        <v>0</v>
      </c>
      <c r="AH381" s="257">
        <v>0</v>
      </c>
      <c r="AI381" s="257">
        <v>0</v>
      </c>
      <c r="AJ381" s="257">
        <v>0</v>
      </c>
      <c r="AK381" s="257">
        <v>0</v>
      </c>
      <c r="AL381" s="258">
        <f t="shared" si="7"/>
        <v>0</v>
      </c>
      <c r="AO381" s="98"/>
    </row>
    <row r="382" spans="1:41" ht="33" customHeight="1">
      <c r="A382" s="181">
        <v>1316</v>
      </c>
      <c r="B382" s="182" t="str">
        <f>PROPER(VLOOKUP(A382,[1]bd_lista!$A:$D,2,FALSE))</f>
        <v>Gobierno Autónomo Municipal De Villa Rivero</v>
      </c>
      <c r="C382" s="183" t="s">
        <v>1351</v>
      </c>
      <c r="D382" s="257">
        <v>0</v>
      </c>
      <c r="E382" s="257">
        <v>0</v>
      </c>
      <c r="F382" s="257">
        <v>0</v>
      </c>
      <c r="G382" s="257">
        <v>0</v>
      </c>
      <c r="H382" s="257">
        <v>0</v>
      </c>
      <c r="I382" s="257">
        <v>0</v>
      </c>
      <c r="J382" s="257">
        <v>0</v>
      </c>
      <c r="K382" s="257">
        <v>0</v>
      </c>
      <c r="L382" s="257">
        <v>0</v>
      </c>
      <c r="M382" s="257">
        <v>0</v>
      </c>
      <c r="N382" s="257">
        <v>0</v>
      </c>
      <c r="O382" s="257">
        <v>0</v>
      </c>
      <c r="P382" s="257">
        <v>0</v>
      </c>
      <c r="Q382" s="257">
        <v>0</v>
      </c>
      <c r="R382" s="257">
        <v>0</v>
      </c>
      <c r="S382" s="257">
        <v>0</v>
      </c>
      <c r="T382" s="257">
        <v>0</v>
      </c>
      <c r="U382" s="257">
        <v>0</v>
      </c>
      <c r="V382" s="257">
        <v>0</v>
      </c>
      <c r="W382" s="257">
        <v>0</v>
      </c>
      <c r="X382" s="257">
        <v>0</v>
      </c>
      <c r="Y382" s="257">
        <v>0</v>
      </c>
      <c r="Z382" s="257">
        <v>0</v>
      </c>
      <c r="AA382" s="257">
        <v>0</v>
      </c>
      <c r="AB382" s="257">
        <v>0</v>
      </c>
      <c r="AC382" s="257">
        <v>0</v>
      </c>
      <c r="AD382" s="257">
        <v>0</v>
      </c>
      <c r="AE382" s="257">
        <v>0</v>
      </c>
      <c r="AF382" s="257">
        <v>0</v>
      </c>
      <c r="AG382" s="257">
        <v>0</v>
      </c>
      <c r="AH382" s="257">
        <v>0</v>
      </c>
      <c r="AI382" s="257">
        <v>0</v>
      </c>
      <c r="AJ382" s="257">
        <v>0</v>
      </c>
      <c r="AK382" s="257">
        <v>0</v>
      </c>
      <c r="AL382" s="258">
        <f t="shared" si="7"/>
        <v>0</v>
      </c>
      <c r="AO382" s="98"/>
    </row>
    <row r="383" spans="1:41" ht="33" customHeight="1">
      <c r="A383" s="181">
        <v>1317</v>
      </c>
      <c r="B383" s="182" t="str">
        <f>PROPER(VLOOKUP(A383,[1]bd_lista!$A:$D,2,FALSE))</f>
        <v>Gobierno Autónomo Municipal De San Benito (Villa José Quintín Mendoza)</v>
      </c>
      <c r="C383" s="183" t="s">
        <v>1351</v>
      </c>
      <c r="D383" s="257">
        <v>0</v>
      </c>
      <c r="E383" s="257">
        <v>0</v>
      </c>
      <c r="F383" s="257">
        <v>0</v>
      </c>
      <c r="G383" s="257">
        <v>0</v>
      </c>
      <c r="H383" s="257">
        <v>0</v>
      </c>
      <c r="I383" s="257">
        <v>0</v>
      </c>
      <c r="J383" s="257">
        <v>0</v>
      </c>
      <c r="K383" s="257">
        <v>0</v>
      </c>
      <c r="L383" s="257">
        <v>0</v>
      </c>
      <c r="M383" s="257">
        <v>0</v>
      </c>
      <c r="N383" s="257">
        <v>0</v>
      </c>
      <c r="O383" s="257">
        <v>0</v>
      </c>
      <c r="P383" s="257">
        <v>0</v>
      </c>
      <c r="Q383" s="257">
        <v>0</v>
      </c>
      <c r="R383" s="257">
        <v>0</v>
      </c>
      <c r="S383" s="257">
        <v>0</v>
      </c>
      <c r="T383" s="257">
        <v>0</v>
      </c>
      <c r="U383" s="257">
        <v>0</v>
      </c>
      <c r="V383" s="257">
        <v>0</v>
      </c>
      <c r="W383" s="257">
        <v>0</v>
      </c>
      <c r="X383" s="257">
        <v>0</v>
      </c>
      <c r="Y383" s="257">
        <v>0</v>
      </c>
      <c r="Z383" s="257">
        <v>0</v>
      </c>
      <c r="AA383" s="257">
        <v>0</v>
      </c>
      <c r="AB383" s="257">
        <v>0</v>
      </c>
      <c r="AC383" s="257">
        <v>0</v>
      </c>
      <c r="AD383" s="257">
        <v>0</v>
      </c>
      <c r="AE383" s="257">
        <v>0</v>
      </c>
      <c r="AF383" s="257">
        <v>0</v>
      </c>
      <c r="AG383" s="257">
        <v>0</v>
      </c>
      <c r="AH383" s="257">
        <v>0</v>
      </c>
      <c r="AI383" s="257">
        <v>0</v>
      </c>
      <c r="AJ383" s="257">
        <v>0</v>
      </c>
      <c r="AK383" s="257">
        <v>0</v>
      </c>
      <c r="AL383" s="258">
        <f t="shared" si="7"/>
        <v>0</v>
      </c>
      <c r="AO383" s="98"/>
    </row>
    <row r="384" spans="1:41" ht="33" customHeight="1">
      <c r="A384" s="181">
        <v>1318</v>
      </c>
      <c r="B384" s="182" t="str">
        <f>PROPER(VLOOKUP(A384,[1]bd_lista!$A:$D,2,FALSE))</f>
        <v>Gobierno Autónomo Municipal De Tacachi</v>
      </c>
      <c r="C384" s="183" t="s">
        <v>1351</v>
      </c>
      <c r="D384" s="257">
        <v>0</v>
      </c>
      <c r="E384" s="257">
        <v>0</v>
      </c>
      <c r="F384" s="257">
        <v>0</v>
      </c>
      <c r="G384" s="257">
        <v>0</v>
      </c>
      <c r="H384" s="257">
        <v>0</v>
      </c>
      <c r="I384" s="257">
        <v>0</v>
      </c>
      <c r="J384" s="257">
        <v>0</v>
      </c>
      <c r="K384" s="257">
        <v>0</v>
      </c>
      <c r="L384" s="257">
        <v>0</v>
      </c>
      <c r="M384" s="257">
        <v>0</v>
      </c>
      <c r="N384" s="257">
        <v>0</v>
      </c>
      <c r="O384" s="257">
        <v>0</v>
      </c>
      <c r="P384" s="257">
        <v>0</v>
      </c>
      <c r="Q384" s="257">
        <v>0</v>
      </c>
      <c r="R384" s="257">
        <v>0</v>
      </c>
      <c r="S384" s="257">
        <v>0</v>
      </c>
      <c r="T384" s="257">
        <v>0</v>
      </c>
      <c r="U384" s="257">
        <v>0</v>
      </c>
      <c r="V384" s="257">
        <v>0</v>
      </c>
      <c r="W384" s="257">
        <v>0</v>
      </c>
      <c r="X384" s="257">
        <v>0</v>
      </c>
      <c r="Y384" s="257">
        <v>0</v>
      </c>
      <c r="Z384" s="257">
        <v>0</v>
      </c>
      <c r="AA384" s="257">
        <v>0</v>
      </c>
      <c r="AB384" s="257">
        <v>0</v>
      </c>
      <c r="AC384" s="257">
        <v>0</v>
      </c>
      <c r="AD384" s="257">
        <v>0</v>
      </c>
      <c r="AE384" s="257">
        <v>0</v>
      </c>
      <c r="AF384" s="257">
        <v>0</v>
      </c>
      <c r="AG384" s="257">
        <v>0</v>
      </c>
      <c r="AH384" s="257">
        <v>0</v>
      </c>
      <c r="AI384" s="257">
        <v>0</v>
      </c>
      <c r="AJ384" s="257">
        <v>0</v>
      </c>
      <c r="AK384" s="257">
        <v>0</v>
      </c>
      <c r="AL384" s="258">
        <f t="shared" si="7"/>
        <v>0</v>
      </c>
      <c r="AO384" s="98"/>
    </row>
    <row r="385" spans="1:41" ht="33" customHeight="1">
      <c r="A385" s="181">
        <v>1319</v>
      </c>
      <c r="B385" s="182" t="str">
        <f>PROPER(VLOOKUP(A385,[1]bd_lista!$A:$D,2,FALSE))</f>
        <v>Gobierno Autónomo Municipal Villa Gualberto Villarroel</v>
      </c>
      <c r="C385" s="183" t="s">
        <v>1351</v>
      </c>
      <c r="D385" s="257">
        <v>0</v>
      </c>
      <c r="E385" s="257">
        <v>0</v>
      </c>
      <c r="F385" s="257">
        <v>0</v>
      </c>
      <c r="G385" s="257">
        <v>0</v>
      </c>
      <c r="H385" s="257">
        <v>0</v>
      </c>
      <c r="I385" s="257">
        <v>0</v>
      </c>
      <c r="J385" s="257">
        <v>0</v>
      </c>
      <c r="K385" s="257">
        <v>0</v>
      </c>
      <c r="L385" s="257">
        <v>0</v>
      </c>
      <c r="M385" s="257">
        <v>0</v>
      </c>
      <c r="N385" s="257">
        <v>0</v>
      </c>
      <c r="O385" s="257">
        <v>0</v>
      </c>
      <c r="P385" s="257">
        <v>0</v>
      </c>
      <c r="Q385" s="257">
        <v>0</v>
      </c>
      <c r="R385" s="257">
        <v>0</v>
      </c>
      <c r="S385" s="257">
        <v>0</v>
      </c>
      <c r="T385" s="257">
        <v>0</v>
      </c>
      <c r="U385" s="257">
        <v>0</v>
      </c>
      <c r="V385" s="257">
        <v>0</v>
      </c>
      <c r="W385" s="257">
        <v>0</v>
      </c>
      <c r="X385" s="257">
        <v>0</v>
      </c>
      <c r="Y385" s="257">
        <v>0</v>
      </c>
      <c r="Z385" s="257">
        <v>0</v>
      </c>
      <c r="AA385" s="257">
        <v>0</v>
      </c>
      <c r="AB385" s="257">
        <v>0</v>
      </c>
      <c r="AC385" s="257">
        <v>0</v>
      </c>
      <c r="AD385" s="257">
        <v>0</v>
      </c>
      <c r="AE385" s="257">
        <v>0</v>
      </c>
      <c r="AF385" s="257">
        <v>0</v>
      </c>
      <c r="AG385" s="257">
        <v>0</v>
      </c>
      <c r="AH385" s="257">
        <v>0</v>
      </c>
      <c r="AI385" s="257">
        <v>0</v>
      </c>
      <c r="AJ385" s="257">
        <v>0</v>
      </c>
      <c r="AK385" s="257">
        <v>0</v>
      </c>
      <c r="AL385" s="258">
        <f t="shared" si="7"/>
        <v>0</v>
      </c>
      <c r="AO385" s="98"/>
    </row>
    <row r="386" spans="1:41" ht="33" customHeight="1">
      <c r="A386" s="181">
        <v>1320</v>
      </c>
      <c r="B386" s="182" t="str">
        <f>PROPER(VLOOKUP(A386,[1]bd_lista!$A:$D,2,FALSE))</f>
        <v>Gobierno Autónomo Municipal De Tarata</v>
      </c>
      <c r="C386" s="183" t="s">
        <v>1351</v>
      </c>
      <c r="D386" s="257">
        <v>0</v>
      </c>
      <c r="E386" s="257">
        <v>0</v>
      </c>
      <c r="F386" s="257">
        <v>0</v>
      </c>
      <c r="G386" s="257">
        <v>0</v>
      </c>
      <c r="H386" s="257">
        <v>0</v>
      </c>
      <c r="I386" s="257">
        <v>0</v>
      </c>
      <c r="J386" s="257">
        <v>0</v>
      </c>
      <c r="K386" s="257">
        <v>0</v>
      </c>
      <c r="L386" s="257">
        <v>0</v>
      </c>
      <c r="M386" s="257">
        <v>0</v>
      </c>
      <c r="N386" s="257">
        <v>0</v>
      </c>
      <c r="O386" s="257">
        <v>0</v>
      </c>
      <c r="P386" s="257">
        <v>0</v>
      </c>
      <c r="Q386" s="257">
        <v>0</v>
      </c>
      <c r="R386" s="257">
        <v>0</v>
      </c>
      <c r="S386" s="257">
        <v>0</v>
      </c>
      <c r="T386" s="257">
        <v>0</v>
      </c>
      <c r="U386" s="257">
        <v>0</v>
      </c>
      <c r="V386" s="257">
        <v>0</v>
      </c>
      <c r="W386" s="257">
        <v>0</v>
      </c>
      <c r="X386" s="257">
        <v>0</v>
      </c>
      <c r="Y386" s="257">
        <v>0</v>
      </c>
      <c r="Z386" s="257">
        <v>0</v>
      </c>
      <c r="AA386" s="257">
        <v>0</v>
      </c>
      <c r="AB386" s="257">
        <v>0</v>
      </c>
      <c r="AC386" s="257">
        <v>0</v>
      </c>
      <c r="AD386" s="257">
        <v>0</v>
      </c>
      <c r="AE386" s="257">
        <v>0</v>
      </c>
      <c r="AF386" s="257">
        <v>0</v>
      </c>
      <c r="AG386" s="257">
        <v>0</v>
      </c>
      <c r="AH386" s="257">
        <v>0</v>
      </c>
      <c r="AI386" s="257">
        <v>0</v>
      </c>
      <c r="AJ386" s="257">
        <v>0</v>
      </c>
      <c r="AK386" s="257">
        <v>0</v>
      </c>
      <c r="AL386" s="258">
        <f t="shared" si="7"/>
        <v>0</v>
      </c>
      <c r="AO386" s="98"/>
    </row>
    <row r="387" spans="1:41" ht="33" customHeight="1">
      <c r="A387" s="181">
        <v>1321</v>
      </c>
      <c r="B387" s="182" t="str">
        <f>PROPER(VLOOKUP(A387,[1]bd_lista!$A:$D,2,FALSE))</f>
        <v>Gobierno Autónomo Municipal De Anzaldo</v>
      </c>
      <c r="C387" s="183" t="s">
        <v>1351</v>
      </c>
      <c r="D387" s="257">
        <v>0</v>
      </c>
      <c r="E387" s="257">
        <v>0</v>
      </c>
      <c r="F387" s="257">
        <v>0</v>
      </c>
      <c r="G387" s="257">
        <v>0</v>
      </c>
      <c r="H387" s="257">
        <v>0</v>
      </c>
      <c r="I387" s="257">
        <v>0</v>
      </c>
      <c r="J387" s="257">
        <v>0</v>
      </c>
      <c r="K387" s="257">
        <v>0</v>
      </c>
      <c r="L387" s="257">
        <v>0</v>
      </c>
      <c r="M387" s="257">
        <v>0</v>
      </c>
      <c r="N387" s="257">
        <v>0</v>
      </c>
      <c r="O387" s="257">
        <v>0</v>
      </c>
      <c r="P387" s="257">
        <v>0</v>
      </c>
      <c r="Q387" s="257">
        <v>0</v>
      </c>
      <c r="R387" s="257">
        <v>0</v>
      </c>
      <c r="S387" s="257">
        <v>0</v>
      </c>
      <c r="T387" s="257">
        <v>0</v>
      </c>
      <c r="U387" s="257">
        <v>0</v>
      </c>
      <c r="V387" s="257">
        <v>0</v>
      </c>
      <c r="W387" s="257">
        <v>0</v>
      </c>
      <c r="X387" s="257">
        <v>0</v>
      </c>
      <c r="Y387" s="257">
        <v>0</v>
      </c>
      <c r="Z387" s="257">
        <v>0</v>
      </c>
      <c r="AA387" s="257">
        <v>0</v>
      </c>
      <c r="AB387" s="257">
        <v>0</v>
      </c>
      <c r="AC387" s="257">
        <v>0</v>
      </c>
      <c r="AD387" s="257">
        <v>0</v>
      </c>
      <c r="AE387" s="257">
        <v>0</v>
      </c>
      <c r="AF387" s="257">
        <v>0</v>
      </c>
      <c r="AG387" s="257">
        <v>0</v>
      </c>
      <c r="AH387" s="257">
        <v>0</v>
      </c>
      <c r="AI387" s="257">
        <v>0</v>
      </c>
      <c r="AJ387" s="257">
        <v>0</v>
      </c>
      <c r="AK387" s="257">
        <v>0</v>
      </c>
      <c r="AL387" s="258">
        <f t="shared" si="7"/>
        <v>0</v>
      </c>
      <c r="AO387" s="98"/>
    </row>
    <row r="388" spans="1:41" ht="33" customHeight="1">
      <c r="A388" s="181">
        <v>1322</v>
      </c>
      <c r="B388" s="182" t="str">
        <f>PROPER(VLOOKUP(A388,[1]bd_lista!$A:$D,2,FALSE))</f>
        <v>Gobierno Autónomo Municipal De Arbieto</v>
      </c>
      <c r="C388" s="183" t="s">
        <v>1351</v>
      </c>
      <c r="D388" s="257">
        <v>0</v>
      </c>
      <c r="E388" s="257">
        <v>0</v>
      </c>
      <c r="F388" s="257">
        <v>0</v>
      </c>
      <c r="G388" s="257">
        <v>0</v>
      </c>
      <c r="H388" s="257">
        <v>0</v>
      </c>
      <c r="I388" s="257">
        <v>0</v>
      </c>
      <c r="J388" s="257">
        <v>0</v>
      </c>
      <c r="K388" s="257">
        <v>0</v>
      </c>
      <c r="L388" s="257">
        <v>0</v>
      </c>
      <c r="M388" s="257">
        <v>0</v>
      </c>
      <c r="N388" s="257">
        <v>0</v>
      </c>
      <c r="O388" s="257">
        <v>0</v>
      </c>
      <c r="P388" s="257">
        <v>0</v>
      </c>
      <c r="Q388" s="257">
        <v>0</v>
      </c>
      <c r="R388" s="257">
        <v>0</v>
      </c>
      <c r="S388" s="257">
        <v>0</v>
      </c>
      <c r="T388" s="257">
        <v>0</v>
      </c>
      <c r="U388" s="257">
        <v>0</v>
      </c>
      <c r="V388" s="257">
        <v>0</v>
      </c>
      <c r="W388" s="257">
        <v>0</v>
      </c>
      <c r="X388" s="257">
        <v>0</v>
      </c>
      <c r="Y388" s="257">
        <v>0</v>
      </c>
      <c r="Z388" s="257">
        <v>0</v>
      </c>
      <c r="AA388" s="257">
        <v>0</v>
      </c>
      <c r="AB388" s="257">
        <v>0</v>
      </c>
      <c r="AC388" s="257">
        <v>0</v>
      </c>
      <c r="AD388" s="257">
        <v>0</v>
      </c>
      <c r="AE388" s="257">
        <v>0</v>
      </c>
      <c r="AF388" s="257">
        <v>0</v>
      </c>
      <c r="AG388" s="257">
        <v>0</v>
      </c>
      <c r="AH388" s="257">
        <v>0</v>
      </c>
      <c r="AI388" s="257">
        <v>0</v>
      </c>
      <c r="AJ388" s="257">
        <v>0</v>
      </c>
      <c r="AK388" s="257">
        <v>0</v>
      </c>
      <c r="AL388" s="258">
        <f t="shared" si="7"/>
        <v>0</v>
      </c>
      <c r="AO388" s="98"/>
    </row>
    <row r="389" spans="1:41" ht="33" customHeight="1">
      <c r="A389" s="181">
        <v>1323</v>
      </c>
      <c r="B389" s="182" t="str">
        <f>PROPER(VLOOKUP(A389,[1]bd_lista!$A:$D,2,FALSE))</f>
        <v>Gobierno Autónomo Municipal De Sacabamba</v>
      </c>
      <c r="C389" s="183" t="s">
        <v>1351</v>
      </c>
      <c r="D389" s="257">
        <v>0</v>
      </c>
      <c r="E389" s="257">
        <v>0</v>
      </c>
      <c r="F389" s="257">
        <v>0</v>
      </c>
      <c r="G389" s="257">
        <v>0</v>
      </c>
      <c r="H389" s="257">
        <v>0</v>
      </c>
      <c r="I389" s="257">
        <v>0</v>
      </c>
      <c r="J389" s="257">
        <v>0</v>
      </c>
      <c r="K389" s="257">
        <v>0</v>
      </c>
      <c r="L389" s="257">
        <v>0</v>
      </c>
      <c r="M389" s="257">
        <v>0</v>
      </c>
      <c r="N389" s="257">
        <v>0</v>
      </c>
      <c r="O389" s="257">
        <v>0</v>
      </c>
      <c r="P389" s="257">
        <v>0</v>
      </c>
      <c r="Q389" s="257">
        <v>0</v>
      </c>
      <c r="R389" s="257">
        <v>0</v>
      </c>
      <c r="S389" s="257">
        <v>0</v>
      </c>
      <c r="T389" s="257">
        <v>0</v>
      </c>
      <c r="U389" s="257">
        <v>0</v>
      </c>
      <c r="V389" s="257">
        <v>0</v>
      </c>
      <c r="W389" s="257">
        <v>0</v>
      </c>
      <c r="X389" s="257">
        <v>0</v>
      </c>
      <c r="Y389" s="257">
        <v>0</v>
      </c>
      <c r="Z389" s="257">
        <v>0</v>
      </c>
      <c r="AA389" s="257">
        <v>0</v>
      </c>
      <c r="AB389" s="257">
        <v>0</v>
      </c>
      <c r="AC389" s="257">
        <v>0</v>
      </c>
      <c r="AD389" s="257">
        <v>0</v>
      </c>
      <c r="AE389" s="257">
        <v>0</v>
      </c>
      <c r="AF389" s="257">
        <v>0</v>
      </c>
      <c r="AG389" s="257">
        <v>0</v>
      </c>
      <c r="AH389" s="257">
        <v>0</v>
      </c>
      <c r="AI389" s="257">
        <v>0</v>
      </c>
      <c r="AJ389" s="257">
        <v>0</v>
      </c>
      <c r="AK389" s="257">
        <v>0</v>
      </c>
      <c r="AL389" s="258">
        <f t="shared" si="7"/>
        <v>0</v>
      </c>
      <c r="AO389" s="98"/>
    </row>
    <row r="390" spans="1:41" ht="33" customHeight="1">
      <c r="A390" s="181">
        <v>1324</v>
      </c>
      <c r="B390" s="182" t="str">
        <f>PROPER(VLOOKUP(A390,[1]bd_lista!$A:$D,2,FALSE))</f>
        <v>Gobierno Autónomo Municipal De Cliza</v>
      </c>
      <c r="C390" s="183" t="s">
        <v>1351</v>
      </c>
      <c r="D390" s="257">
        <v>0</v>
      </c>
      <c r="E390" s="257">
        <v>0</v>
      </c>
      <c r="F390" s="257">
        <v>0</v>
      </c>
      <c r="G390" s="257">
        <v>0</v>
      </c>
      <c r="H390" s="257">
        <v>0</v>
      </c>
      <c r="I390" s="257">
        <v>0</v>
      </c>
      <c r="J390" s="257">
        <v>0</v>
      </c>
      <c r="K390" s="257">
        <v>0</v>
      </c>
      <c r="L390" s="257">
        <v>0</v>
      </c>
      <c r="M390" s="257">
        <v>0</v>
      </c>
      <c r="N390" s="257">
        <v>0</v>
      </c>
      <c r="O390" s="257">
        <v>0</v>
      </c>
      <c r="P390" s="257">
        <v>0</v>
      </c>
      <c r="Q390" s="257">
        <v>0</v>
      </c>
      <c r="R390" s="257">
        <v>0</v>
      </c>
      <c r="S390" s="257">
        <v>0</v>
      </c>
      <c r="T390" s="257">
        <v>0</v>
      </c>
      <c r="U390" s="257">
        <v>0</v>
      </c>
      <c r="V390" s="257">
        <v>0</v>
      </c>
      <c r="W390" s="257">
        <v>0</v>
      </c>
      <c r="X390" s="257">
        <v>0</v>
      </c>
      <c r="Y390" s="257">
        <v>0</v>
      </c>
      <c r="Z390" s="257">
        <v>0</v>
      </c>
      <c r="AA390" s="257">
        <v>0</v>
      </c>
      <c r="AB390" s="257">
        <v>0</v>
      </c>
      <c r="AC390" s="257">
        <v>0</v>
      </c>
      <c r="AD390" s="257">
        <v>0</v>
      </c>
      <c r="AE390" s="257">
        <v>0</v>
      </c>
      <c r="AF390" s="257">
        <v>0</v>
      </c>
      <c r="AG390" s="257">
        <v>0</v>
      </c>
      <c r="AH390" s="257">
        <v>0</v>
      </c>
      <c r="AI390" s="257">
        <v>0</v>
      </c>
      <c r="AJ390" s="257">
        <v>0</v>
      </c>
      <c r="AK390" s="257">
        <v>0</v>
      </c>
      <c r="AL390" s="258">
        <f t="shared" si="7"/>
        <v>0</v>
      </c>
      <c r="AO390" s="98"/>
    </row>
    <row r="391" spans="1:41" ht="33" customHeight="1">
      <c r="A391" s="181">
        <v>1325</v>
      </c>
      <c r="B391" s="182" t="str">
        <f>PROPER(VLOOKUP(A391,[1]bd_lista!$A:$D,2,FALSE))</f>
        <v>Gobierno Autónomo Municipal De Toco</v>
      </c>
      <c r="C391" s="183" t="s">
        <v>1351</v>
      </c>
      <c r="D391" s="257">
        <v>0</v>
      </c>
      <c r="E391" s="257">
        <v>0</v>
      </c>
      <c r="F391" s="257">
        <v>0</v>
      </c>
      <c r="G391" s="257">
        <v>0</v>
      </c>
      <c r="H391" s="257">
        <v>0</v>
      </c>
      <c r="I391" s="257">
        <v>0</v>
      </c>
      <c r="J391" s="257">
        <v>0</v>
      </c>
      <c r="K391" s="257">
        <v>0</v>
      </c>
      <c r="L391" s="257">
        <v>0</v>
      </c>
      <c r="M391" s="257">
        <v>0</v>
      </c>
      <c r="N391" s="257">
        <v>0</v>
      </c>
      <c r="O391" s="257">
        <v>0</v>
      </c>
      <c r="P391" s="257">
        <v>0</v>
      </c>
      <c r="Q391" s="257">
        <v>0</v>
      </c>
      <c r="R391" s="257">
        <v>0</v>
      </c>
      <c r="S391" s="257">
        <v>0</v>
      </c>
      <c r="T391" s="257">
        <v>0</v>
      </c>
      <c r="U391" s="257">
        <v>0</v>
      </c>
      <c r="V391" s="257">
        <v>0</v>
      </c>
      <c r="W391" s="257">
        <v>0</v>
      </c>
      <c r="X391" s="257">
        <v>0</v>
      </c>
      <c r="Y391" s="257">
        <v>0</v>
      </c>
      <c r="Z391" s="257">
        <v>0</v>
      </c>
      <c r="AA391" s="257">
        <v>0</v>
      </c>
      <c r="AB391" s="257">
        <v>0</v>
      </c>
      <c r="AC391" s="257">
        <v>0</v>
      </c>
      <c r="AD391" s="257">
        <v>0</v>
      </c>
      <c r="AE391" s="257">
        <v>0</v>
      </c>
      <c r="AF391" s="257">
        <v>0</v>
      </c>
      <c r="AG391" s="257">
        <v>0</v>
      </c>
      <c r="AH391" s="257">
        <v>0</v>
      </c>
      <c r="AI391" s="257">
        <v>0</v>
      </c>
      <c r="AJ391" s="257">
        <v>0</v>
      </c>
      <c r="AK391" s="257">
        <v>0</v>
      </c>
      <c r="AL391" s="258">
        <f t="shared" si="7"/>
        <v>0</v>
      </c>
      <c r="AO391" s="98"/>
    </row>
    <row r="392" spans="1:41" ht="33" customHeight="1">
      <c r="A392" s="181">
        <v>1326</v>
      </c>
      <c r="B392" s="182" t="str">
        <f>PROPER(VLOOKUP(A392,[1]bd_lista!$A:$D,2,FALSE))</f>
        <v>Gobierno Autónomo Municipal De Tolata</v>
      </c>
      <c r="C392" s="183" t="s">
        <v>1351</v>
      </c>
      <c r="D392" s="257">
        <v>0</v>
      </c>
      <c r="E392" s="257">
        <v>0</v>
      </c>
      <c r="F392" s="257">
        <v>0</v>
      </c>
      <c r="G392" s="257">
        <v>0</v>
      </c>
      <c r="H392" s="257">
        <v>0</v>
      </c>
      <c r="I392" s="257">
        <v>0</v>
      </c>
      <c r="J392" s="257">
        <v>0</v>
      </c>
      <c r="K392" s="257">
        <v>0</v>
      </c>
      <c r="L392" s="257">
        <v>0</v>
      </c>
      <c r="M392" s="257">
        <v>0</v>
      </c>
      <c r="N392" s="257">
        <v>0</v>
      </c>
      <c r="O392" s="257">
        <v>0</v>
      </c>
      <c r="P392" s="257">
        <v>0</v>
      </c>
      <c r="Q392" s="257">
        <v>0</v>
      </c>
      <c r="R392" s="257">
        <v>0</v>
      </c>
      <c r="S392" s="257">
        <v>0</v>
      </c>
      <c r="T392" s="257">
        <v>0</v>
      </c>
      <c r="U392" s="257">
        <v>0</v>
      </c>
      <c r="V392" s="257">
        <v>0</v>
      </c>
      <c r="W392" s="257">
        <v>0</v>
      </c>
      <c r="X392" s="257">
        <v>0</v>
      </c>
      <c r="Y392" s="257">
        <v>0</v>
      </c>
      <c r="Z392" s="257">
        <v>0</v>
      </c>
      <c r="AA392" s="257">
        <v>0</v>
      </c>
      <c r="AB392" s="257">
        <v>0</v>
      </c>
      <c r="AC392" s="257">
        <v>0</v>
      </c>
      <c r="AD392" s="257">
        <v>0</v>
      </c>
      <c r="AE392" s="257">
        <v>0</v>
      </c>
      <c r="AF392" s="257">
        <v>0</v>
      </c>
      <c r="AG392" s="257">
        <v>0</v>
      </c>
      <c r="AH392" s="257">
        <v>0</v>
      </c>
      <c r="AI392" s="257">
        <v>0</v>
      </c>
      <c r="AJ392" s="257">
        <v>0</v>
      </c>
      <c r="AK392" s="257">
        <v>0</v>
      </c>
      <c r="AL392" s="258">
        <f t="shared" si="7"/>
        <v>0</v>
      </c>
      <c r="AO392" s="98"/>
    </row>
    <row r="393" spans="1:41" ht="33" customHeight="1">
      <c r="A393" s="181">
        <v>1327</v>
      </c>
      <c r="B393" s="182" t="str">
        <f>PROPER(VLOOKUP(A393,[1]bd_lista!$A:$D,2,FALSE))</f>
        <v>Gobierno Autónomo Municipal De Capinota</v>
      </c>
      <c r="C393" s="183" t="s">
        <v>1351</v>
      </c>
      <c r="D393" s="257">
        <v>0</v>
      </c>
      <c r="E393" s="257">
        <v>0</v>
      </c>
      <c r="F393" s="257">
        <v>0</v>
      </c>
      <c r="G393" s="257">
        <v>0</v>
      </c>
      <c r="H393" s="257">
        <v>0</v>
      </c>
      <c r="I393" s="257">
        <v>0</v>
      </c>
      <c r="J393" s="257">
        <v>0</v>
      </c>
      <c r="K393" s="257">
        <v>0</v>
      </c>
      <c r="L393" s="257">
        <v>0</v>
      </c>
      <c r="M393" s="257">
        <v>0</v>
      </c>
      <c r="N393" s="257">
        <v>0</v>
      </c>
      <c r="O393" s="257">
        <v>0</v>
      </c>
      <c r="P393" s="257">
        <v>0</v>
      </c>
      <c r="Q393" s="257">
        <v>0</v>
      </c>
      <c r="R393" s="257">
        <v>0</v>
      </c>
      <c r="S393" s="257">
        <v>0</v>
      </c>
      <c r="T393" s="257">
        <v>0</v>
      </c>
      <c r="U393" s="257">
        <v>0</v>
      </c>
      <c r="V393" s="257">
        <v>0</v>
      </c>
      <c r="W393" s="257">
        <v>0</v>
      </c>
      <c r="X393" s="257">
        <v>0</v>
      </c>
      <c r="Y393" s="257">
        <v>0</v>
      </c>
      <c r="Z393" s="257">
        <v>0</v>
      </c>
      <c r="AA393" s="257">
        <v>0</v>
      </c>
      <c r="AB393" s="257">
        <v>0</v>
      </c>
      <c r="AC393" s="257">
        <v>0</v>
      </c>
      <c r="AD393" s="257">
        <v>0</v>
      </c>
      <c r="AE393" s="257">
        <v>0</v>
      </c>
      <c r="AF393" s="257">
        <v>0</v>
      </c>
      <c r="AG393" s="257">
        <v>0</v>
      </c>
      <c r="AH393" s="257">
        <v>0</v>
      </c>
      <c r="AI393" s="257">
        <v>0</v>
      </c>
      <c r="AJ393" s="257">
        <v>0</v>
      </c>
      <c r="AK393" s="257">
        <v>0</v>
      </c>
      <c r="AL393" s="258">
        <f t="shared" si="7"/>
        <v>0</v>
      </c>
      <c r="AO393" s="98"/>
    </row>
    <row r="394" spans="1:41" ht="33" customHeight="1">
      <c r="A394" s="181">
        <v>1328</v>
      </c>
      <c r="B394" s="182" t="str">
        <f>PROPER(VLOOKUP(A394,[1]bd_lista!$A:$D,2,FALSE))</f>
        <v>Gobierno Autónomo Municipal De Santivañez</v>
      </c>
      <c r="C394" s="183" t="s">
        <v>1351</v>
      </c>
      <c r="D394" s="257">
        <v>0</v>
      </c>
      <c r="E394" s="257">
        <v>0</v>
      </c>
      <c r="F394" s="257">
        <v>0</v>
      </c>
      <c r="G394" s="257">
        <v>0</v>
      </c>
      <c r="H394" s="257">
        <v>0</v>
      </c>
      <c r="I394" s="257">
        <v>0</v>
      </c>
      <c r="J394" s="257">
        <v>0</v>
      </c>
      <c r="K394" s="257">
        <v>0</v>
      </c>
      <c r="L394" s="257">
        <v>0</v>
      </c>
      <c r="M394" s="257">
        <v>0</v>
      </c>
      <c r="N394" s="257">
        <v>0</v>
      </c>
      <c r="O394" s="257">
        <v>0</v>
      </c>
      <c r="P394" s="257">
        <v>0</v>
      </c>
      <c r="Q394" s="257">
        <v>0</v>
      </c>
      <c r="R394" s="257">
        <v>0</v>
      </c>
      <c r="S394" s="257">
        <v>0</v>
      </c>
      <c r="T394" s="257">
        <v>0</v>
      </c>
      <c r="U394" s="257">
        <v>0</v>
      </c>
      <c r="V394" s="257">
        <v>0</v>
      </c>
      <c r="W394" s="257">
        <v>0</v>
      </c>
      <c r="X394" s="257">
        <v>0</v>
      </c>
      <c r="Y394" s="257">
        <v>0</v>
      </c>
      <c r="Z394" s="257">
        <v>0</v>
      </c>
      <c r="AA394" s="257">
        <v>0</v>
      </c>
      <c r="AB394" s="257">
        <v>0</v>
      </c>
      <c r="AC394" s="257">
        <v>0</v>
      </c>
      <c r="AD394" s="257">
        <v>0</v>
      </c>
      <c r="AE394" s="257">
        <v>0</v>
      </c>
      <c r="AF394" s="257">
        <v>0</v>
      </c>
      <c r="AG394" s="257">
        <v>0</v>
      </c>
      <c r="AH394" s="257">
        <v>0</v>
      </c>
      <c r="AI394" s="257">
        <v>0</v>
      </c>
      <c r="AJ394" s="257">
        <v>0</v>
      </c>
      <c r="AK394" s="257">
        <v>0</v>
      </c>
      <c r="AL394" s="258">
        <f t="shared" si="7"/>
        <v>0</v>
      </c>
      <c r="AO394" s="98"/>
    </row>
    <row r="395" spans="1:41" ht="33" customHeight="1">
      <c r="A395" s="181">
        <v>1329</v>
      </c>
      <c r="B395" s="182" t="str">
        <f>PROPER(VLOOKUP(A395,[1]bd_lista!$A:$D,2,FALSE))</f>
        <v>Gobierno Autónomo Municipal De Sicaya</v>
      </c>
      <c r="C395" s="183" t="s">
        <v>1351</v>
      </c>
      <c r="D395" s="257">
        <v>0</v>
      </c>
      <c r="E395" s="257">
        <v>0</v>
      </c>
      <c r="F395" s="257">
        <v>0</v>
      </c>
      <c r="G395" s="257">
        <v>0</v>
      </c>
      <c r="H395" s="257">
        <v>0</v>
      </c>
      <c r="I395" s="257">
        <v>0</v>
      </c>
      <c r="J395" s="257">
        <v>0</v>
      </c>
      <c r="K395" s="257">
        <v>0</v>
      </c>
      <c r="L395" s="257">
        <v>0</v>
      </c>
      <c r="M395" s="257">
        <v>0</v>
      </c>
      <c r="N395" s="257">
        <v>0</v>
      </c>
      <c r="O395" s="257">
        <v>0</v>
      </c>
      <c r="P395" s="257">
        <v>0</v>
      </c>
      <c r="Q395" s="257">
        <v>0</v>
      </c>
      <c r="R395" s="257">
        <v>0</v>
      </c>
      <c r="S395" s="257">
        <v>0</v>
      </c>
      <c r="T395" s="257">
        <v>0</v>
      </c>
      <c r="U395" s="257">
        <v>0</v>
      </c>
      <c r="V395" s="257">
        <v>0</v>
      </c>
      <c r="W395" s="257">
        <v>0</v>
      </c>
      <c r="X395" s="257">
        <v>0</v>
      </c>
      <c r="Y395" s="257">
        <v>0</v>
      </c>
      <c r="Z395" s="257">
        <v>0</v>
      </c>
      <c r="AA395" s="257">
        <v>0</v>
      </c>
      <c r="AB395" s="257">
        <v>0</v>
      </c>
      <c r="AC395" s="257">
        <v>0</v>
      </c>
      <c r="AD395" s="257">
        <v>0</v>
      </c>
      <c r="AE395" s="257">
        <v>0</v>
      </c>
      <c r="AF395" s="257">
        <v>0</v>
      </c>
      <c r="AG395" s="257">
        <v>0</v>
      </c>
      <c r="AH395" s="257">
        <v>0</v>
      </c>
      <c r="AI395" s="257">
        <v>0</v>
      </c>
      <c r="AJ395" s="257">
        <v>0</v>
      </c>
      <c r="AK395" s="257">
        <v>0</v>
      </c>
      <c r="AL395" s="258">
        <f t="shared" si="7"/>
        <v>0</v>
      </c>
      <c r="AO395" s="98"/>
    </row>
    <row r="396" spans="1:41" ht="33" customHeight="1">
      <c r="A396" s="181">
        <v>1330</v>
      </c>
      <c r="B396" s="182" t="str">
        <f>PROPER(VLOOKUP(A396,[1]bd_lista!$A:$D,2,FALSE))</f>
        <v>Gobierno Autónomo Municipal De Tapacari</v>
      </c>
      <c r="C396" s="183" t="s">
        <v>1351</v>
      </c>
      <c r="D396" s="257">
        <v>0</v>
      </c>
      <c r="E396" s="257">
        <v>0</v>
      </c>
      <c r="F396" s="257">
        <v>0</v>
      </c>
      <c r="G396" s="257">
        <v>0</v>
      </c>
      <c r="H396" s="257">
        <v>0</v>
      </c>
      <c r="I396" s="257">
        <v>0</v>
      </c>
      <c r="J396" s="257">
        <v>0</v>
      </c>
      <c r="K396" s="257">
        <v>0</v>
      </c>
      <c r="L396" s="257">
        <v>0</v>
      </c>
      <c r="M396" s="257">
        <v>0</v>
      </c>
      <c r="N396" s="257">
        <v>0</v>
      </c>
      <c r="O396" s="257">
        <v>0</v>
      </c>
      <c r="P396" s="257">
        <v>0</v>
      </c>
      <c r="Q396" s="257">
        <v>0</v>
      </c>
      <c r="R396" s="257">
        <v>0</v>
      </c>
      <c r="S396" s="257">
        <v>0</v>
      </c>
      <c r="T396" s="257">
        <v>0</v>
      </c>
      <c r="U396" s="257">
        <v>0</v>
      </c>
      <c r="V396" s="257">
        <v>0</v>
      </c>
      <c r="W396" s="257">
        <v>0</v>
      </c>
      <c r="X396" s="257">
        <v>0</v>
      </c>
      <c r="Y396" s="257">
        <v>0</v>
      </c>
      <c r="Z396" s="257">
        <v>0</v>
      </c>
      <c r="AA396" s="257">
        <v>0</v>
      </c>
      <c r="AB396" s="257">
        <v>0</v>
      </c>
      <c r="AC396" s="257">
        <v>0</v>
      </c>
      <c r="AD396" s="257">
        <v>0</v>
      </c>
      <c r="AE396" s="257">
        <v>0</v>
      </c>
      <c r="AF396" s="257">
        <v>0</v>
      </c>
      <c r="AG396" s="257">
        <v>0</v>
      </c>
      <c r="AH396" s="257">
        <v>0</v>
      </c>
      <c r="AI396" s="257">
        <v>0</v>
      </c>
      <c r="AJ396" s="257">
        <v>0</v>
      </c>
      <c r="AK396" s="257">
        <v>0</v>
      </c>
      <c r="AL396" s="258">
        <f t="shared" ref="AL396:AL459" si="8">SUM(D396:AK396)</f>
        <v>0</v>
      </c>
      <c r="AO396" s="98"/>
    </row>
    <row r="397" spans="1:41" ht="33" customHeight="1">
      <c r="A397" s="181">
        <v>1331</v>
      </c>
      <c r="B397" s="182" t="str">
        <f>PROPER(VLOOKUP(A397,[1]bd_lista!$A:$D,2,FALSE))</f>
        <v>Gobierno Autónomo Municipal De Totora</v>
      </c>
      <c r="C397" s="183" t="s">
        <v>1351</v>
      </c>
      <c r="D397" s="257">
        <v>0</v>
      </c>
      <c r="E397" s="257">
        <v>0</v>
      </c>
      <c r="F397" s="257">
        <v>0</v>
      </c>
      <c r="G397" s="257">
        <v>0</v>
      </c>
      <c r="H397" s="257">
        <v>0</v>
      </c>
      <c r="I397" s="257">
        <v>0</v>
      </c>
      <c r="J397" s="257">
        <v>0</v>
      </c>
      <c r="K397" s="257">
        <v>0</v>
      </c>
      <c r="L397" s="257">
        <v>0</v>
      </c>
      <c r="M397" s="257">
        <v>0</v>
      </c>
      <c r="N397" s="257">
        <v>0</v>
      </c>
      <c r="O397" s="257">
        <v>0</v>
      </c>
      <c r="P397" s="257">
        <v>0</v>
      </c>
      <c r="Q397" s="257">
        <v>0</v>
      </c>
      <c r="R397" s="257">
        <v>0</v>
      </c>
      <c r="S397" s="257">
        <v>0</v>
      </c>
      <c r="T397" s="257">
        <v>0</v>
      </c>
      <c r="U397" s="257">
        <v>0</v>
      </c>
      <c r="V397" s="257">
        <v>0</v>
      </c>
      <c r="W397" s="257">
        <v>0</v>
      </c>
      <c r="X397" s="257">
        <v>0</v>
      </c>
      <c r="Y397" s="257">
        <v>0</v>
      </c>
      <c r="Z397" s="257">
        <v>0</v>
      </c>
      <c r="AA397" s="257">
        <v>0</v>
      </c>
      <c r="AB397" s="257">
        <v>0</v>
      </c>
      <c r="AC397" s="257">
        <v>0</v>
      </c>
      <c r="AD397" s="257">
        <v>0</v>
      </c>
      <c r="AE397" s="257">
        <v>0</v>
      </c>
      <c r="AF397" s="257">
        <v>0</v>
      </c>
      <c r="AG397" s="257">
        <v>0</v>
      </c>
      <c r="AH397" s="257">
        <v>0</v>
      </c>
      <c r="AI397" s="257">
        <v>0</v>
      </c>
      <c r="AJ397" s="257">
        <v>0</v>
      </c>
      <c r="AK397" s="257">
        <v>0</v>
      </c>
      <c r="AL397" s="258">
        <f t="shared" si="8"/>
        <v>0</v>
      </c>
      <c r="AO397" s="98"/>
    </row>
    <row r="398" spans="1:41" ht="33" customHeight="1">
      <c r="A398" s="181">
        <v>1332</v>
      </c>
      <c r="B398" s="182" t="str">
        <f>PROPER(VLOOKUP(A398,[1]bd_lista!$A:$D,2,FALSE))</f>
        <v>Gobierno Autónomo Municipal De Pojo</v>
      </c>
      <c r="C398" s="183" t="s">
        <v>1351</v>
      </c>
      <c r="D398" s="257">
        <v>0</v>
      </c>
      <c r="E398" s="257">
        <v>0</v>
      </c>
      <c r="F398" s="257">
        <v>0</v>
      </c>
      <c r="G398" s="257">
        <v>0</v>
      </c>
      <c r="H398" s="257">
        <v>0</v>
      </c>
      <c r="I398" s="257">
        <v>0</v>
      </c>
      <c r="J398" s="257">
        <v>0</v>
      </c>
      <c r="K398" s="257">
        <v>0</v>
      </c>
      <c r="L398" s="257">
        <v>0</v>
      </c>
      <c r="M398" s="257">
        <v>0</v>
      </c>
      <c r="N398" s="257">
        <v>0</v>
      </c>
      <c r="O398" s="257">
        <v>0</v>
      </c>
      <c r="P398" s="257">
        <v>0</v>
      </c>
      <c r="Q398" s="257">
        <v>0</v>
      </c>
      <c r="R398" s="257">
        <v>0</v>
      </c>
      <c r="S398" s="257">
        <v>0</v>
      </c>
      <c r="T398" s="257">
        <v>0</v>
      </c>
      <c r="U398" s="257">
        <v>0</v>
      </c>
      <c r="V398" s="257">
        <v>0</v>
      </c>
      <c r="W398" s="257">
        <v>0</v>
      </c>
      <c r="X398" s="257">
        <v>0</v>
      </c>
      <c r="Y398" s="257">
        <v>0</v>
      </c>
      <c r="Z398" s="257">
        <v>0</v>
      </c>
      <c r="AA398" s="257">
        <v>0</v>
      </c>
      <c r="AB398" s="257">
        <v>0</v>
      </c>
      <c r="AC398" s="257">
        <v>0</v>
      </c>
      <c r="AD398" s="257">
        <v>0</v>
      </c>
      <c r="AE398" s="257">
        <v>0</v>
      </c>
      <c r="AF398" s="257">
        <v>0</v>
      </c>
      <c r="AG398" s="257">
        <v>0</v>
      </c>
      <c r="AH398" s="257">
        <v>0</v>
      </c>
      <c r="AI398" s="257">
        <v>0</v>
      </c>
      <c r="AJ398" s="257">
        <v>0</v>
      </c>
      <c r="AK398" s="257">
        <v>0</v>
      </c>
      <c r="AL398" s="258">
        <f t="shared" si="8"/>
        <v>0</v>
      </c>
      <c r="AO398" s="98"/>
    </row>
    <row r="399" spans="1:41" ht="33" customHeight="1">
      <c r="A399" s="181">
        <v>1333</v>
      </c>
      <c r="B399" s="182" t="str">
        <f>PROPER(VLOOKUP(A399,[1]bd_lista!$A:$D,2,FALSE))</f>
        <v>Gobierno Autónomo Municipal De Pocona</v>
      </c>
      <c r="C399" s="183" t="s">
        <v>1351</v>
      </c>
      <c r="D399" s="257">
        <v>0</v>
      </c>
      <c r="E399" s="257">
        <v>0</v>
      </c>
      <c r="F399" s="257">
        <v>0</v>
      </c>
      <c r="G399" s="257">
        <v>0</v>
      </c>
      <c r="H399" s="257">
        <v>0</v>
      </c>
      <c r="I399" s="257">
        <v>0</v>
      </c>
      <c r="J399" s="257">
        <v>0</v>
      </c>
      <c r="K399" s="257">
        <v>0</v>
      </c>
      <c r="L399" s="257">
        <v>0</v>
      </c>
      <c r="M399" s="257">
        <v>0</v>
      </c>
      <c r="N399" s="257">
        <v>0</v>
      </c>
      <c r="O399" s="257">
        <v>0</v>
      </c>
      <c r="P399" s="257">
        <v>0</v>
      </c>
      <c r="Q399" s="257">
        <v>0</v>
      </c>
      <c r="R399" s="257">
        <v>0</v>
      </c>
      <c r="S399" s="257">
        <v>0</v>
      </c>
      <c r="T399" s="257">
        <v>0</v>
      </c>
      <c r="U399" s="257">
        <v>0</v>
      </c>
      <c r="V399" s="257">
        <v>0</v>
      </c>
      <c r="W399" s="257">
        <v>0</v>
      </c>
      <c r="X399" s="257">
        <v>0</v>
      </c>
      <c r="Y399" s="257">
        <v>0</v>
      </c>
      <c r="Z399" s="257">
        <v>0</v>
      </c>
      <c r="AA399" s="257">
        <v>0</v>
      </c>
      <c r="AB399" s="257">
        <v>0</v>
      </c>
      <c r="AC399" s="257">
        <v>0</v>
      </c>
      <c r="AD399" s="257">
        <v>0</v>
      </c>
      <c r="AE399" s="257">
        <v>0</v>
      </c>
      <c r="AF399" s="257">
        <v>0</v>
      </c>
      <c r="AG399" s="257">
        <v>0</v>
      </c>
      <c r="AH399" s="257">
        <v>0</v>
      </c>
      <c r="AI399" s="257">
        <v>0</v>
      </c>
      <c r="AJ399" s="257">
        <v>0</v>
      </c>
      <c r="AK399" s="257">
        <v>0</v>
      </c>
      <c r="AL399" s="258">
        <f t="shared" si="8"/>
        <v>0</v>
      </c>
      <c r="AO399" s="98"/>
    </row>
    <row r="400" spans="1:41" ht="33" customHeight="1">
      <c r="A400" s="181">
        <v>1334</v>
      </c>
      <c r="B400" s="182" t="str">
        <f>PROPER(VLOOKUP(A400,[1]bd_lista!$A:$D,2,FALSE))</f>
        <v>Gobierno Autónomo Municipal De Chimoré</v>
      </c>
      <c r="C400" s="183" t="s">
        <v>1351</v>
      </c>
      <c r="D400" s="257">
        <v>0</v>
      </c>
      <c r="E400" s="257">
        <v>0</v>
      </c>
      <c r="F400" s="257">
        <v>0</v>
      </c>
      <c r="G400" s="257">
        <v>0</v>
      </c>
      <c r="H400" s="257">
        <v>0</v>
      </c>
      <c r="I400" s="257">
        <v>0</v>
      </c>
      <c r="J400" s="257">
        <v>0</v>
      </c>
      <c r="K400" s="257">
        <v>0</v>
      </c>
      <c r="L400" s="257">
        <v>0</v>
      </c>
      <c r="M400" s="257">
        <v>0</v>
      </c>
      <c r="N400" s="257">
        <v>0</v>
      </c>
      <c r="O400" s="257">
        <v>0</v>
      </c>
      <c r="P400" s="257">
        <v>0</v>
      </c>
      <c r="Q400" s="257">
        <v>0</v>
      </c>
      <c r="R400" s="257">
        <v>0</v>
      </c>
      <c r="S400" s="257">
        <v>0</v>
      </c>
      <c r="T400" s="257">
        <v>0</v>
      </c>
      <c r="U400" s="257">
        <v>0</v>
      </c>
      <c r="V400" s="257">
        <v>0</v>
      </c>
      <c r="W400" s="257">
        <v>0</v>
      </c>
      <c r="X400" s="257">
        <v>0</v>
      </c>
      <c r="Y400" s="257">
        <v>0</v>
      </c>
      <c r="Z400" s="257">
        <v>0</v>
      </c>
      <c r="AA400" s="257">
        <v>0</v>
      </c>
      <c r="AB400" s="257">
        <v>0</v>
      </c>
      <c r="AC400" s="257">
        <v>0</v>
      </c>
      <c r="AD400" s="257">
        <v>0</v>
      </c>
      <c r="AE400" s="257">
        <v>0</v>
      </c>
      <c r="AF400" s="257">
        <v>0</v>
      </c>
      <c r="AG400" s="257">
        <v>0</v>
      </c>
      <c r="AH400" s="257">
        <v>0</v>
      </c>
      <c r="AI400" s="257">
        <v>0</v>
      </c>
      <c r="AJ400" s="257">
        <v>0</v>
      </c>
      <c r="AK400" s="257">
        <v>0</v>
      </c>
      <c r="AL400" s="258">
        <f t="shared" si="8"/>
        <v>0</v>
      </c>
      <c r="AO400" s="98"/>
    </row>
    <row r="401" spans="1:41" ht="33" customHeight="1">
      <c r="A401" s="181">
        <v>1335</v>
      </c>
      <c r="B401" s="182" t="str">
        <f>PROPER(VLOOKUP(A401,[1]bd_lista!$A:$D,2,FALSE))</f>
        <v>Gobierno Autónomo Municipal De Puerto Villarroel</v>
      </c>
      <c r="C401" s="183" t="s">
        <v>1351</v>
      </c>
      <c r="D401" s="257">
        <v>0</v>
      </c>
      <c r="E401" s="257">
        <v>0</v>
      </c>
      <c r="F401" s="257">
        <v>0</v>
      </c>
      <c r="G401" s="257">
        <v>0</v>
      </c>
      <c r="H401" s="257">
        <v>0</v>
      </c>
      <c r="I401" s="257">
        <v>0</v>
      </c>
      <c r="J401" s="257">
        <v>0</v>
      </c>
      <c r="K401" s="257">
        <v>0</v>
      </c>
      <c r="L401" s="257">
        <v>0</v>
      </c>
      <c r="M401" s="257">
        <v>0</v>
      </c>
      <c r="N401" s="257">
        <v>0</v>
      </c>
      <c r="O401" s="257">
        <v>0</v>
      </c>
      <c r="P401" s="257">
        <v>0</v>
      </c>
      <c r="Q401" s="257">
        <v>0</v>
      </c>
      <c r="R401" s="257">
        <v>0</v>
      </c>
      <c r="S401" s="257">
        <v>0</v>
      </c>
      <c r="T401" s="257">
        <v>0</v>
      </c>
      <c r="U401" s="257">
        <v>0</v>
      </c>
      <c r="V401" s="257">
        <v>0</v>
      </c>
      <c r="W401" s="257">
        <v>0</v>
      </c>
      <c r="X401" s="257">
        <v>0</v>
      </c>
      <c r="Y401" s="257">
        <v>0</v>
      </c>
      <c r="Z401" s="257">
        <v>0</v>
      </c>
      <c r="AA401" s="257">
        <v>0</v>
      </c>
      <c r="AB401" s="257">
        <v>0</v>
      </c>
      <c r="AC401" s="257">
        <v>0</v>
      </c>
      <c r="AD401" s="257">
        <v>0</v>
      </c>
      <c r="AE401" s="257">
        <v>0</v>
      </c>
      <c r="AF401" s="257">
        <v>0</v>
      </c>
      <c r="AG401" s="257">
        <v>0</v>
      </c>
      <c r="AH401" s="257">
        <v>0</v>
      </c>
      <c r="AI401" s="257">
        <v>0</v>
      </c>
      <c r="AJ401" s="257">
        <v>0</v>
      </c>
      <c r="AK401" s="257">
        <v>0</v>
      </c>
      <c r="AL401" s="258">
        <f t="shared" si="8"/>
        <v>0</v>
      </c>
      <c r="AO401" s="98"/>
    </row>
    <row r="402" spans="1:41" ht="33" customHeight="1">
      <c r="A402" s="181">
        <v>1336</v>
      </c>
      <c r="B402" s="182" t="str">
        <f>PROPER(VLOOKUP(A402,[1]bd_lista!$A:$D,2,FALSE))</f>
        <v>Gobierno Autónomo Municipal De Arani</v>
      </c>
      <c r="C402" s="183" t="s">
        <v>1351</v>
      </c>
      <c r="D402" s="257">
        <v>0</v>
      </c>
      <c r="E402" s="257">
        <v>0</v>
      </c>
      <c r="F402" s="257">
        <v>0</v>
      </c>
      <c r="G402" s="257">
        <v>0</v>
      </c>
      <c r="H402" s="257">
        <v>0</v>
      </c>
      <c r="I402" s="257">
        <v>0</v>
      </c>
      <c r="J402" s="257">
        <v>0</v>
      </c>
      <c r="K402" s="257">
        <v>0</v>
      </c>
      <c r="L402" s="257">
        <v>0</v>
      </c>
      <c r="M402" s="257">
        <v>0</v>
      </c>
      <c r="N402" s="257">
        <v>0</v>
      </c>
      <c r="O402" s="257">
        <v>0</v>
      </c>
      <c r="P402" s="257">
        <v>0</v>
      </c>
      <c r="Q402" s="257">
        <v>0</v>
      </c>
      <c r="R402" s="257">
        <v>0</v>
      </c>
      <c r="S402" s="257">
        <v>0</v>
      </c>
      <c r="T402" s="257">
        <v>0</v>
      </c>
      <c r="U402" s="257">
        <v>0</v>
      </c>
      <c r="V402" s="257">
        <v>0</v>
      </c>
      <c r="W402" s="257">
        <v>0</v>
      </c>
      <c r="X402" s="257">
        <v>0</v>
      </c>
      <c r="Y402" s="257">
        <v>0</v>
      </c>
      <c r="Z402" s="257">
        <v>0</v>
      </c>
      <c r="AA402" s="257">
        <v>0</v>
      </c>
      <c r="AB402" s="257">
        <v>0</v>
      </c>
      <c r="AC402" s="257">
        <v>0</v>
      </c>
      <c r="AD402" s="257">
        <v>0</v>
      </c>
      <c r="AE402" s="257">
        <v>0</v>
      </c>
      <c r="AF402" s="257">
        <v>0</v>
      </c>
      <c r="AG402" s="257">
        <v>0</v>
      </c>
      <c r="AH402" s="257">
        <v>0</v>
      </c>
      <c r="AI402" s="257">
        <v>0</v>
      </c>
      <c r="AJ402" s="257">
        <v>0</v>
      </c>
      <c r="AK402" s="257">
        <v>0</v>
      </c>
      <c r="AL402" s="258">
        <f t="shared" si="8"/>
        <v>0</v>
      </c>
      <c r="AO402" s="98"/>
    </row>
    <row r="403" spans="1:41" ht="33" customHeight="1">
      <c r="A403" s="181">
        <v>1337</v>
      </c>
      <c r="B403" s="182" t="str">
        <f>PROPER(VLOOKUP(A403,[1]bd_lista!$A:$D,2,FALSE))</f>
        <v>Gobierno Autónomo Municipal De Vacas</v>
      </c>
      <c r="C403" s="183" t="s">
        <v>1351</v>
      </c>
      <c r="D403" s="257">
        <v>0</v>
      </c>
      <c r="E403" s="257">
        <v>0</v>
      </c>
      <c r="F403" s="257">
        <v>0</v>
      </c>
      <c r="G403" s="257">
        <v>0</v>
      </c>
      <c r="H403" s="257">
        <v>0</v>
      </c>
      <c r="I403" s="257">
        <v>0</v>
      </c>
      <c r="J403" s="257">
        <v>0</v>
      </c>
      <c r="K403" s="257">
        <v>0</v>
      </c>
      <c r="L403" s="257">
        <v>0</v>
      </c>
      <c r="M403" s="257">
        <v>0</v>
      </c>
      <c r="N403" s="257">
        <v>0</v>
      </c>
      <c r="O403" s="257">
        <v>0</v>
      </c>
      <c r="P403" s="257">
        <v>0</v>
      </c>
      <c r="Q403" s="257">
        <v>0</v>
      </c>
      <c r="R403" s="257">
        <v>0</v>
      </c>
      <c r="S403" s="257">
        <v>0</v>
      </c>
      <c r="T403" s="257">
        <v>0</v>
      </c>
      <c r="U403" s="257">
        <v>0</v>
      </c>
      <c r="V403" s="257">
        <v>0</v>
      </c>
      <c r="W403" s="257">
        <v>0</v>
      </c>
      <c r="X403" s="257">
        <v>0</v>
      </c>
      <c r="Y403" s="257">
        <v>0</v>
      </c>
      <c r="Z403" s="257">
        <v>0</v>
      </c>
      <c r="AA403" s="257">
        <v>0</v>
      </c>
      <c r="AB403" s="257">
        <v>0</v>
      </c>
      <c r="AC403" s="257">
        <v>0</v>
      </c>
      <c r="AD403" s="257">
        <v>0</v>
      </c>
      <c r="AE403" s="257">
        <v>0</v>
      </c>
      <c r="AF403" s="257">
        <v>0</v>
      </c>
      <c r="AG403" s="257">
        <v>0</v>
      </c>
      <c r="AH403" s="257">
        <v>0</v>
      </c>
      <c r="AI403" s="257">
        <v>0</v>
      </c>
      <c r="AJ403" s="257">
        <v>0</v>
      </c>
      <c r="AK403" s="257">
        <v>0</v>
      </c>
      <c r="AL403" s="258">
        <f t="shared" si="8"/>
        <v>0</v>
      </c>
      <c r="AO403" s="98"/>
    </row>
    <row r="404" spans="1:41" ht="33" customHeight="1">
      <c r="A404" s="181">
        <v>1338</v>
      </c>
      <c r="B404" s="182" t="str">
        <f>PROPER(VLOOKUP(A404,[1]bd_lista!$A:$D,2,FALSE))</f>
        <v>Gobierno Autónomo Municipal De Arque</v>
      </c>
      <c r="C404" s="183" t="s">
        <v>1351</v>
      </c>
      <c r="D404" s="257">
        <v>0</v>
      </c>
      <c r="E404" s="257">
        <v>0</v>
      </c>
      <c r="F404" s="257">
        <v>0</v>
      </c>
      <c r="G404" s="257">
        <v>0</v>
      </c>
      <c r="H404" s="257">
        <v>0</v>
      </c>
      <c r="I404" s="257">
        <v>0</v>
      </c>
      <c r="J404" s="257">
        <v>0</v>
      </c>
      <c r="K404" s="257">
        <v>0</v>
      </c>
      <c r="L404" s="257">
        <v>0</v>
      </c>
      <c r="M404" s="257">
        <v>0</v>
      </c>
      <c r="N404" s="257">
        <v>0</v>
      </c>
      <c r="O404" s="257">
        <v>0</v>
      </c>
      <c r="P404" s="257">
        <v>0</v>
      </c>
      <c r="Q404" s="257">
        <v>0</v>
      </c>
      <c r="R404" s="257">
        <v>0</v>
      </c>
      <c r="S404" s="257">
        <v>0</v>
      </c>
      <c r="T404" s="257">
        <v>0</v>
      </c>
      <c r="U404" s="257">
        <v>0</v>
      </c>
      <c r="V404" s="257">
        <v>0</v>
      </c>
      <c r="W404" s="257">
        <v>0</v>
      </c>
      <c r="X404" s="257">
        <v>0</v>
      </c>
      <c r="Y404" s="257">
        <v>0</v>
      </c>
      <c r="Z404" s="257">
        <v>0</v>
      </c>
      <c r="AA404" s="257">
        <v>0</v>
      </c>
      <c r="AB404" s="257">
        <v>0</v>
      </c>
      <c r="AC404" s="257">
        <v>0</v>
      </c>
      <c r="AD404" s="257">
        <v>0</v>
      </c>
      <c r="AE404" s="257">
        <v>0</v>
      </c>
      <c r="AF404" s="257">
        <v>0</v>
      </c>
      <c r="AG404" s="257">
        <v>0</v>
      </c>
      <c r="AH404" s="257">
        <v>0</v>
      </c>
      <c r="AI404" s="257">
        <v>0</v>
      </c>
      <c r="AJ404" s="257">
        <v>0</v>
      </c>
      <c r="AK404" s="257">
        <v>0</v>
      </c>
      <c r="AL404" s="258">
        <f t="shared" si="8"/>
        <v>0</v>
      </c>
      <c r="AO404" s="98"/>
    </row>
    <row r="405" spans="1:41" ht="33" customHeight="1">
      <c r="A405" s="181">
        <v>1339</v>
      </c>
      <c r="B405" s="182" t="str">
        <f>PROPER(VLOOKUP(A405,[1]bd_lista!$A:$D,2,FALSE))</f>
        <v>Gobierno Autónomo Municipal De Tacopaya</v>
      </c>
      <c r="C405" s="183" t="s">
        <v>1351</v>
      </c>
      <c r="D405" s="257">
        <v>0</v>
      </c>
      <c r="E405" s="257">
        <v>0</v>
      </c>
      <c r="F405" s="257">
        <v>0</v>
      </c>
      <c r="G405" s="257">
        <v>0</v>
      </c>
      <c r="H405" s="257">
        <v>0</v>
      </c>
      <c r="I405" s="257">
        <v>0</v>
      </c>
      <c r="J405" s="257">
        <v>0</v>
      </c>
      <c r="K405" s="257">
        <v>0</v>
      </c>
      <c r="L405" s="257">
        <v>0</v>
      </c>
      <c r="M405" s="257">
        <v>0</v>
      </c>
      <c r="N405" s="257">
        <v>0</v>
      </c>
      <c r="O405" s="257">
        <v>0</v>
      </c>
      <c r="P405" s="257">
        <v>0</v>
      </c>
      <c r="Q405" s="257">
        <v>0</v>
      </c>
      <c r="R405" s="257">
        <v>0</v>
      </c>
      <c r="S405" s="257">
        <v>0</v>
      </c>
      <c r="T405" s="257">
        <v>0</v>
      </c>
      <c r="U405" s="257">
        <v>0</v>
      </c>
      <c r="V405" s="257">
        <v>0</v>
      </c>
      <c r="W405" s="257">
        <v>0</v>
      </c>
      <c r="X405" s="257">
        <v>0</v>
      </c>
      <c r="Y405" s="257">
        <v>0</v>
      </c>
      <c r="Z405" s="257">
        <v>0</v>
      </c>
      <c r="AA405" s="257">
        <v>0</v>
      </c>
      <c r="AB405" s="257">
        <v>0</v>
      </c>
      <c r="AC405" s="257">
        <v>0</v>
      </c>
      <c r="AD405" s="257">
        <v>0</v>
      </c>
      <c r="AE405" s="257">
        <v>0</v>
      </c>
      <c r="AF405" s="257">
        <v>0</v>
      </c>
      <c r="AG405" s="257">
        <v>0</v>
      </c>
      <c r="AH405" s="257">
        <v>0</v>
      </c>
      <c r="AI405" s="257">
        <v>0</v>
      </c>
      <c r="AJ405" s="257">
        <v>0</v>
      </c>
      <c r="AK405" s="257">
        <v>0</v>
      </c>
      <c r="AL405" s="258">
        <f t="shared" si="8"/>
        <v>0</v>
      </c>
      <c r="AO405" s="98"/>
    </row>
    <row r="406" spans="1:41" ht="33" customHeight="1">
      <c r="A406" s="181">
        <v>1340</v>
      </c>
      <c r="B406" s="182" t="str">
        <f>PROPER(VLOOKUP(A406,[1]bd_lista!$A:$D,2,FALSE))</f>
        <v>Gobierno Autónomo Municipal De Bolivar</v>
      </c>
      <c r="C406" s="183" t="s">
        <v>1351</v>
      </c>
      <c r="D406" s="257">
        <v>0</v>
      </c>
      <c r="E406" s="257">
        <v>0</v>
      </c>
      <c r="F406" s="257">
        <v>0</v>
      </c>
      <c r="G406" s="257">
        <v>0</v>
      </c>
      <c r="H406" s="257">
        <v>0</v>
      </c>
      <c r="I406" s="257">
        <v>0</v>
      </c>
      <c r="J406" s="257">
        <v>0</v>
      </c>
      <c r="K406" s="257">
        <v>0</v>
      </c>
      <c r="L406" s="257">
        <v>0</v>
      </c>
      <c r="M406" s="257">
        <v>0</v>
      </c>
      <c r="N406" s="257">
        <v>0</v>
      </c>
      <c r="O406" s="257">
        <v>0</v>
      </c>
      <c r="P406" s="257">
        <v>0</v>
      </c>
      <c r="Q406" s="257">
        <v>0</v>
      </c>
      <c r="R406" s="257">
        <v>0</v>
      </c>
      <c r="S406" s="257">
        <v>0</v>
      </c>
      <c r="T406" s="257">
        <v>0</v>
      </c>
      <c r="U406" s="257">
        <v>0</v>
      </c>
      <c r="V406" s="257">
        <v>0</v>
      </c>
      <c r="W406" s="257">
        <v>0</v>
      </c>
      <c r="X406" s="257">
        <v>0</v>
      </c>
      <c r="Y406" s="257">
        <v>0</v>
      </c>
      <c r="Z406" s="257">
        <v>0</v>
      </c>
      <c r="AA406" s="257">
        <v>0</v>
      </c>
      <c r="AB406" s="257">
        <v>0</v>
      </c>
      <c r="AC406" s="257">
        <v>0</v>
      </c>
      <c r="AD406" s="257">
        <v>0</v>
      </c>
      <c r="AE406" s="257">
        <v>0</v>
      </c>
      <c r="AF406" s="257">
        <v>0</v>
      </c>
      <c r="AG406" s="257">
        <v>0</v>
      </c>
      <c r="AH406" s="257">
        <v>0</v>
      </c>
      <c r="AI406" s="257">
        <v>0</v>
      </c>
      <c r="AJ406" s="257">
        <v>0</v>
      </c>
      <c r="AK406" s="257">
        <v>0</v>
      </c>
      <c r="AL406" s="258">
        <f t="shared" si="8"/>
        <v>0</v>
      </c>
      <c r="AO406" s="98"/>
    </row>
    <row r="407" spans="1:41" ht="33" customHeight="1">
      <c r="A407" s="181">
        <v>1341</v>
      </c>
      <c r="B407" s="182" t="str">
        <f>PROPER(VLOOKUP(A407,[1]bd_lista!$A:$D,2,FALSE))</f>
        <v>Gobierno Autónomo Municipal De Tiraque</v>
      </c>
      <c r="C407" s="183" t="s">
        <v>1351</v>
      </c>
      <c r="D407" s="257">
        <v>0</v>
      </c>
      <c r="E407" s="257">
        <v>0</v>
      </c>
      <c r="F407" s="257">
        <v>0</v>
      </c>
      <c r="G407" s="257">
        <v>0</v>
      </c>
      <c r="H407" s="257">
        <v>0</v>
      </c>
      <c r="I407" s="257">
        <v>0</v>
      </c>
      <c r="J407" s="257">
        <v>0</v>
      </c>
      <c r="K407" s="257">
        <v>0</v>
      </c>
      <c r="L407" s="257">
        <v>0</v>
      </c>
      <c r="M407" s="257">
        <v>0</v>
      </c>
      <c r="N407" s="257">
        <v>0</v>
      </c>
      <c r="O407" s="257">
        <v>0</v>
      </c>
      <c r="P407" s="257">
        <v>0</v>
      </c>
      <c r="Q407" s="257">
        <v>0</v>
      </c>
      <c r="R407" s="257">
        <v>0</v>
      </c>
      <c r="S407" s="257">
        <v>0</v>
      </c>
      <c r="T407" s="257">
        <v>0</v>
      </c>
      <c r="U407" s="257">
        <v>0</v>
      </c>
      <c r="V407" s="257">
        <v>0</v>
      </c>
      <c r="W407" s="257">
        <v>0</v>
      </c>
      <c r="X407" s="257">
        <v>0</v>
      </c>
      <c r="Y407" s="257">
        <v>0</v>
      </c>
      <c r="Z407" s="257">
        <v>0</v>
      </c>
      <c r="AA407" s="257">
        <v>0</v>
      </c>
      <c r="AB407" s="257">
        <v>0</v>
      </c>
      <c r="AC407" s="257">
        <v>0</v>
      </c>
      <c r="AD407" s="257">
        <v>0</v>
      </c>
      <c r="AE407" s="257">
        <v>0</v>
      </c>
      <c r="AF407" s="257">
        <v>0</v>
      </c>
      <c r="AG407" s="257">
        <v>0</v>
      </c>
      <c r="AH407" s="257">
        <v>0</v>
      </c>
      <c r="AI407" s="257">
        <v>0</v>
      </c>
      <c r="AJ407" s="257">
        <v>0</v>
      </c>
      <c r="AK407" s="257">
        <v>0</v>
      </c>
      <c r="AL407" s="258">
        <f t="shared" si="8"/>
        <v>0</v>
      </c>
      <c r="AO407" s="98"/>
    </row>
    <row r="408" spans="1:41" ht="33" customHeight="1">
      <c r="A408" s="181">
        <v>1342</v>
      </c>
      <c r="B408" s="182" t="str">
        <f>PROPER(VLOOKUP(A408,[1]bd_lista!$A:$D,2,FALSE))</f>
        <v>Gobierno Autónomo Municipal De Mizque</v>
      </c>
      <c r="C408" s="183" t="s">
        <v>1351</v>
      </c>
      <c r="D408" s="257">
        <v>0</v>
      </c>
      <c r="E408" s="257">
        <v>0</v>
      </c>
      <c r="F408" s="257">
        <v>0</v>
      </c>
      <c r="G408" s="257">
        <v>0</v>
      </c>
      <c r="H408" s="257">
        <v>0</v>
      </c>
      <c r="I408" s="257">
        <v>0</v>
      </c>
      <c r="J408" s="257">
        <v>0</v>
      </c>
      <c r="K408" s="257">
        <v>0</v>
      </c>
      <c r="L408" s="257">
        <v>0</v>
      </c>
      <c r="M408" s="257">
        <v>0</v>
      </c>
      <c r="N408" s="257">
        <v>0</v>
      </c>
      <c r="O408" s="257">
        <v>0</v>
      </c>
      <c r="P408" s="257">
        <v>0</v>
      </c>
      <c r="Q408" s="257">
        <v>0</v>
      </c>
      <c r="R408" s="257">
        <v>0</v>
      </c>
      <c r="S408" s="257">
        <v>0</v>
      </c>
      <c r="T408" s="257">
        <v>0</v>
      </c>
      <c r="U408" s="257">
        <v>0</v>
      </c>
      <c r="V408" s="257">
        <v>0</v>
      </c>
      <c r="W408" s="257">
        <v>0</v>
      </c>
      <c r="X408" s="257">
        <v>0</v>
      </c>
      <c r="Y408" s="257">
        <v>0</v>
      </c>
      <c r="Z408" s="257">
        <v>0</v>
      </c>
      <c r="AA408" s="257">
        <v>0</v>
      </c>
      <c r="AB408" s="257">
        <v>0</v>
      </c>
      <c r="AC408" s="257">
        <v>0</v>
      </c>
      <c r="AD408" s="257">
        <v>0</v>
      </c>
      <c r="AE408" s="257">
        <v>0</v>
      </c>
      <c r="AF408" s="257">
        <v>0</v>
      </c>
      <c r="AG408" s="257">
        <v>0</v>
      </c>
      <c r="AH408" s="257">
        <v>0</v>
      </c>
      <c r="AI408" s="257">
        <v>0</v>
      </c>
      <c r="AJ408" s="257">
        <v>0</v>
      </c>
      <c r="AK408" s="257">
        <v>0</v>
      </c>
      <c r="AL408" s="258">
        <f t="shared" si="8"/>
        <v>0</v>
      </c>
      <c r="AO408" s="98"/>
    </row>
    <row r="409" spans="1:41" ht="33" customHeight="1">
      <c r="A409" s="181">
        <v>1343</v>
      </c>
      <c r="B409" s="182" t="str">
        <f>PROPER(VLOOKUP(A409,[1]bd_lista!$A:$D,2,FALSE))</f>
        <v>Gobierno Autónomo Municipal De Vila Vila</v>
      </c>
      <c r="C409" s="183" t="s">
        <v>1351</v>
      </c>
      <c r="D409" s="257">
        <v>0</v>
      </c>
      <c r="E409" s="257">
        <v>0</v>
      </c>
      <c r="F409" s="257">
        <v>0</v>
      </c>
      <c r="G409" s="257">
        <v>0</v>
      </c>
      <c r="H409" s="257">
        <v>0</v>
      </c>
      <c r="I409" s="257">
        <v>0</v>
      </c>
      <c r="J409" s="257">
        <v>0</v>
      </c>
      <c r="K409" s="257">
        <v>0</v>
      </c>
      <c r="L409" s="257">
        <v>0</v>
      </c>
      <c r="M409" s="257">
        <v>0</v>
      </c>
      <c r="N409" s="257">
        <v>0</v>
      </c>
      <c r="O409" s="257">
        <v>0</v>
      </c>
      <c r="P409" s="257">
        <v>0</v>
      </c>
      <c r="Q409" s="257">
        <v>0</v>
      </c>
      <c r="R409" s="257">
        <v>0</v>
      </c>
      <c r="S409" s="257">
        <v>0</v>
      </c>
      <c r="T409" s="257">
        <v>0</v>
      </c>
      <c r="U409" s="257">
        <v>0</v>
      </c>
      <c r="V409" s="257">
        <v>0</v>
      </c>
      <c r="W409" s="257">
        <v>0</v>
      </c>
      <c r="X409" s="257">
        <v>0</v>
      </c>
      <c r="Y409" s="257">
        <v>0</v>
      </c>
      <c r="Z409" s="257">
        <v>0</v>
      </c>
      <c r="AA409" s="257">
        <v>0</v>
      </c>
      <c r="AB409" s="257">
        <v>0</v>
      </c>
      <c r="AC409" s="257">
        <v>0</v>
      </c>
      <c r="AD409" s="257">
        <v>0</v>
      </c>
      <c r="AE409" s="257">
        <v>0</v>
      </c>
      <c r="AF409" s="257">
        <v>0</v>
      </c>
      <c r="AG409" s="257">
        <v>0</v>
      </c>
      <c r="AH409" s="257">
        <v>0</v>
      </c>
      <c r="AI409" s="257">
        <v>0</v>
      </c>
      <c r="AJ409" s="257">
        <v>0</v>
      </c>
      <c r="AK409" s="257">
        <v>0</v>
      </c>
      <c r="AL409" s="258">
        <f t="shared" si="8"/>
        <v>0</v>
      </c>
      <c r="AO409" s="98"/>
    </row>
    <row r="410" spans="1:41" ht="33" customHeight="1">
      <c r="A410" s="181">
        <v>1344</v>
      </c>
      <c r="B410" s="182" t="str">
        <f>PROPER(VLOOKUP(A410,[1]bd_lista!$A:$D,2,FALSE))</f>
        <v>Gobierno Autónomo Municipal De Alalay</v>
      </c>
      <c r="C410" s="183" t="s">
        <v>1351</v>
      </c>
      <c r="D410" s="257">
        <v>0</v>
      </c>
      <c r="E410" s="257">
        <v>0</v>
      </c>
      <c r="F410" s="257">
        <v>0</v>
      </c>
      <c r="G410" s="257">
        <v>0</v>
      </c>
      <c r="H410" s="257">
        <v>0</v>
      </c>
      <c r="I410" s="257">
        <v>0</v>
      </c>
      <c r="J410" s="257">
        <v>0</v>
      </c>
      <c r="K410" s="257">
        <v>0</v>
      </c>
      <c r="L410" s="257">
        <v>0</v>
      </c>
      <c r="M410" s="257">
        <v>0</v>
      </c>
      <c r="N410" s="257">
        <v>0</v>
      </c>
      <c r="O410" s="257">
        <v>0</v>
      </c>
      <c r="P410" s="257">
        <v>0</v>
      </c>
      <c r="Q410" s="257">
        <v>0</v>
      </c>
      <c r="R410" s="257">
        <v>0</v>
      </c>
      <c r="S410" s="257">
        <v>0</v>
      </c>
      <c r="T410" s="257">
        <v>0</v>
      </c>
      <c r="U410" s="257">
        <v>0</v>
      </c>
      <c r="V410" s="257">
        <v>0</v>
      </c>
      <c r="W410" s="257">
        <v>0</v>
      </c>
      <c r="X410" s="257">
        <v>0</v>
      </c>
      <c r="Y410" s="257">
        <v>0</v>
      </c>
      <c r="Z410" s="257">
        <v>0</v>
      </c>
      <c r="AA410" s="257">
        <v>0</v>
      </c>
      <c r="AB410" s="257">
        <v>0</v>
      </c>
      <c r="AC410" s="257">
        <v>0</v>
      </c>
      <c r="AD410" s="257">
        <v>0</v>
      </c>
      <c r="AE410" s="257">
        <v>0</v>
      </c>
      <c r="AF410" s="257">
        <v>0</v>
      </c>
      <c r="AG410" s="257">
        <v>0</v>
      </c>
      <c r="AH410" s="257">
        <v>0</v>
      </c>
      <c r="AI410" s="257">
        <v>0</v>
      </c>
      <c r="AJ410" s="257">
        <v>0</v>
      </c>
      <c r="AK410" s="257">
        <v>0</v>
      </c>
      <c r="AL410" s="258">
        <f t="shared" si="8"/>
        <v>0</v>
      </c>
      <c r="AO410" s="98"/>
    </row>
    <row r="411" spans="1:41" ht="33" customHeight="1">
      <c r="A411" s="181">
        <v>1345</v>
      </c>
      <c r="B411" s="182" t="str">
        <f>PROPER(VLOOKUP(A411,[1]bd_lista!$A:$D,2,FALSE))</f>
        <v>Gobierno Autónomo Municipal De Entre Rios</v>
      </c>
      <c r="C411" s="183" t="s">
        <v>1351</v>
      </c>
      <c r="D411" s="257">
        <v>0</v>
      </c>
      <c r="E411" s="257">
        <v>0</v>
      </c>
      <c r="F411" s="257">
        <v>0</v>
      </c>
      <c r="G411" s="257">
        <v>0</v>
      </c>
      <c r="H411" s="257">
        <v>0</v>
      </c>
      <c r="I411" s="257">
        <v>0</v>
      </c>
      <c r="J411" s="257">
        <v>0</v>
      </c>
      <c r="K411" s="257">
        <v>0</v>
      </c>
      <c r="L411" s="257">
        <v>0</v>
      </c>
      <c r="M411" s="257">
        <v>0</v>
      </c>
      <c r="N411" s="257">
        <v>0</v>
      </c>
      <c r="O411" s="257">
        <v>0</v>
      </c>
      <c r="P411" s="257">
        <v>0</v>
      </c>
      <c r="Q411" s="257">
        <v>0</v>
      </c>
      <c r="R411" s="257">
        <v>0</v>
      </c>
      <c r="S411" s="257">
        <v>0</v>
      </c>
      <c r="T411" s="257">
        <v>0</v>
      </c>
      <c r="U411" s="257">
        <v>0</v>
      </c>
      <c r="V411" s="257">
        <v>0</v>
      </c>
      <c r="W411" s="257">
        <v>0</v>
      </c>
      <c r="X411" s="257">
        <v>0</v>
      </c>
      <c r="Y411" s="257">
        <v>0</v>
      </c>
      <c r="Z411" s="257">
        <v>0</v>
      </c>
      <c r="AA411" s="257">
        <v>0</v>
      </c>
      <c r="AB411" s="257">
        <v>0</v>
      </c>
      <c r="AC411" s="257">
        <v>0</v>
      </c>
      <c r="AD411" s="257">
        <v>0</v>
      </c>
      <c r="AE411" s="257">
        <v>0</v>
      </c>
      <c r="AF411" s="257">
        <v>0</v>
      </c>
      <c r="AG411" s="257">
        <v>0</v>
      </c>
      <c r="AH411" s="257">
        <v>0</v>
      </c>
      <c r="AI411" s="257">
        <v>0</v>
      </c>
      <c r="AJ411" s="257">
        <v>0</v>
      </c>
      <c r="AK411" s="257">
        <v>0</v>
      </c>
      <c r="AL411" s="258">
        <f t="shared" si="8"/>
        <v>0</v>
      </c>
      <c r="AO411" s="98"/>
    </row>
    <row r="412" spans="1:41" ht="33" customHeight="1">
      <c r="A412" s="181">
        <v>1346</v>
      </c>
      <c r="B412" s="182" t="str">
        <f>PROPER(VLOOKUP(A412,[1]bd_lista!$A:$D,2,FALSE))</f>
        <v>Gobierno Autónomo Municipal De Cocapata</v>
      </c>
      <c r="C412" s="183" t="s">
        <v>1351</v>
      </c>
      <c r="D412" s="257">
        <v>0</v>
      </c>
      <c r="E412" s="257">
        <v>0</v>
      </c>
      <c r="F412" s="257">
        <v>0</v>
      </c>
      <c r="G412" s="257">
        <v>0</v>
      </c>
      <c r="H412" s="257">
        <v>0</v>
      </c>
      <c r="I412" s="257">
        <v>0</v>
      </c>
      <c r="J412" s="257">
        <v>0</v>
      </c>
      <c r="K412" s="257">
        <v>0</v>
      </c>
      <c r="L412" s="257">
        <v>0</v>
      </c>
      <c r="M412" s="257">
        <v>0</v>
      </c>
      <c r="N412" s="257">
        <v>0</v>
      </c>
      <c r="O412" s="257">
        <v>0</v>
      </c>
      <c r="P412" s="257">
        <v>0</v>
      </c>
      <c r="Q412" s="257">
        <v>0</v>
      </c>
      <c r="R412" s="257">
        <v>0</v>
      </c>
      <c r="S412" s="257">
        <v>0</v>
      </c>
      <c r="T412" s="257">
        <v>0</v>
      </c>
      <c r="U412" s="257">
        <v>0</v>
      </c>
      <c r="V412" s="257">
        <v>0</v>
      </c>
      <c r="W412" s="257">
        <v>0</v>
      </c>
      <c r="X412" s="257">
        <v>0</v>
      </c>
      <c r="Y412" s="257">
        <v>0</v>
      </c>
      <c r="Z412" s="257">
        <v>0</v>
      </c>
      <c r="AA412" s="257">
        <v>0</v>
      </c>
      <c r="AB412" s="257">
        <v>0</v>
      </c>
      <c r="AC412" s="257">
        <v>0</v>
      </c>
      <c r="AD412" s="257">
        <v>0</v>
      </c>
      <c r="AE412" s="257">
        <v>0</v>
      </c>
      <c r="AF412" s="257">
        <v>0</v>
      </c>
      <c r="AG412" s="257">
        <v>0</v>
      </c>
      <c r="AH412" s="257">
        <v>0</v>
      </c>
      <c r="AI412" s="257">
        <v>0</v>
      </c>
      <c r="AJ412" s="257">
        <v>0</v>
      </c>
      <c r="AK412" s="257">
        <v>0</v>
      </c>
      <c r="AL412" s="258">
        <f t="shared" si="8"/>
        <v>0</v>
      </c>
      <c r="AO412" s="98"/>
    </row>
    <row r="413" spans="1:41" ht="33" customHeight="1">
      <c r="A413" s="181">
        <v>1347</v>
      </c>
      <c r="B413" s="182" t="str">
        <f>PROPER(VLOOKUP(A413,[1]bd_lista!$A:$D,2,FALSE))</f>
        <v>Gobierno Autónomo Municipal De Shinahota</v>
      </c>
      <c r="C413" s="183" t="s">
        <v>1351</v>
      </c>
      <c r="D413" s="257">
        <v>0</v>
      </c>
      <c r="E413" s="257">
        <v>0</v>
      </c>
      <c r="F413" s="257">
        <v>0</v>
      </c>
      <c r="G413" s="257">
        <v>0</v>
      </c>
      <c r="H413" s="257">
        <v>0</v>
      </c>
      <c r="I413" s="257">
        <v>0</v>
      </c>
      <c r="J413" s="257">
        <v>0</v>
      </c>
      <c r="K413" s="257">
        <v>0</v>
      </c>
      <c r="L413" s="257">
        <v>0</v>
      </c>
      <c r="M413" s="257">
        <v>0</v>
      </c>
      <c r="N413" s="257">
        <v>0</v>
      </c>
      <c r="O413" s="257">
        <v>0</v>
      </c>
      <c r="P413" s="257">
        <v>0</v>
      </c>
      <c r="Q413" s="257">
        <v>0</v>
      </c>
      <c r="R413" s="257">
        <v>0</v>
      </c>
      <c r="S413" s="257">
        <v>0</v>
      </c>
      <c r="T413" s="257">
        <v>0</v>
      </c>
      <c r="U413" s="257">
        <v>0</v>
      </c>
      <c r="V413" s="257">
        <v>0</v>
      </c>
      <c r="W413" s="257">
        <v>0</v>
      </c>
      <c r="X413" s="257">
        <v>0</v>
      </c>
      <c r="Y413" s="257">
        <v>0</v>
      </c>
      <c r="Z413" s="257">
        <v>0</v>
      </c>
      <c r="AA413" s="257">
        <v>0</v>
      </c>
      <c r="AB413" s="257">
        <v>0</v>
      </c>
      <c r="AC413" s="257">
        <v>0</v>
      </c>
      <c r="AD413" s="257">
        <v>0</v>
      </c>
      <c r="AE413" s="257">
        <v>0</v>
      </c>
      <c r="AF413" s="257">
        <v>0</v>
      </c>
      <c r="AG413" s="257">
        <v>0</v>
      </c>
      <c r="AH413" s="257">
        <v>0</v>
      </c>
      <c r="AI413" s="257">
        <v>0</v>
      </c>
      <c r="AJ413" s="257">
        <v>0</v>
      </c>
      <c r="AK413" s="257">
        <v>0</v>
      </c>
      <c r="AL413" s="258">
        <f t="shared" si="8"/>
        <v>0</v>
      </c>
      <c r="AO413" s="98"/>
    </row>
    <row r="414" spans="1:41" ht="33" customHeight="1">
      <c r="A414" s="181">
        <v>1401</v>
      </c>
      <c r="B414" s="182" t="str">
        <f>PROPER(VLOOKUP(A414,[1]bd_lista!$A:$D,2,FALSE))</f>
        <v>Gobierno Autónomo Municipal De Oruro</v>
      </c>
      <c r="C414" s="183" t="s">
        <v>1351</v>
      </c>
      <c r="D414" s="257">
        <v>0</v>
      </c>
      <c r="E414" s="257">
        <v>0</v>
      </c>
      <c r="F414" s="257">
        <v>0</v>
      </c>
      <c r="G414" s="257">
        <v>0</v>
      </c>
      <c r="H414" s="257">
        <v>0</v>
      </c>
      <c r="I414" s="257">
        <v>0</v>
      </c>
      <c r="J414" s="257">
        <v>0</v>
      </c>
      <c r="K414" s="257">
        <v>0</v>
      </c>
      <c r="L414" s="257">
        <v>0</v>
      </c>
      <c r="M414" s="257">
        <v>0</v>
      </c>
      <c r="N414" s="257">
        <v>0</v>
      </c>
      <c r="O414" s="257">
        <v>0</v>
      </c>
      <c r="P414" s="257">
        <v>0</v>
      </c>
      <c r="Q414" s="257">
        <v>0</v>
      </c>
      <c r="R414" s="257">
        <v>0</v>
      </c>
      <c r="S414" s="257">
        <v>0</v>
      </c>
      <c r="T414" s="257">
        <v>0</v>
      </c>
      <c r="U414" s="257">
        <v>0</v>
      </c>
      <c r="V414" s="257">
        <v>0</v>
      </c>
      <c r="W414" s="257">
        <v>0</v>
      </c>
      <c r="X414" s="257">
        <v>0</v>
      </c>
      <c r="Y414" s="257">
        <v>0</v>
      </c>
      <c r="Z414" s="257">
        <v>0</v>
      </c>
      <c r="AA414" s="257">
        <v>0</v>
      </c>
      <c r="AB414" s="257">
        <v>0</v>
      </c>
      <c r="AC414" s="257">
        <v>0</v>
      </c>
      <c r="AD414" s="257">
        <v>0</v>
      </c>
      <c r="AE414" s="257">
        <v>0</v>
      </c>
      <c r="AF414" s="257">
        <v>0</v>
      </c>
      <c r="AG414" s="257">
        <v>0</v>
      </c>
      <c r="AH414" s="257">
        <v>0</v>
      </c>
      <c r="AI414" s="257">
        <v>0</v>
      </c>
      <c r="AJ414" s="257">
        <v>0</v>
      </c>
      <c r="AK414" s="257">
        <v>0</v>
      </c>
      <c r="AL414" s="258">
        <f t="shared" si="8"/>
        <v>0</v>
      </c>
      <c r="AO414" s="98"/>
    </row>
    <row r="415" spans="1:41" ht="33" customHeight="1">
      <c r="A415" s="181">
        <v>1402</v>
      </c>
      <c r="B415" s="182" t="str">
        <f>PROPER(VLOOKUP(A415,[1]bd_lista!$A:$D,2,FALSE))</f>
        <v>Gobierno Autónomo Municipal De Caracollo</v>
      </c>
      <c r="C415" s="183" t="s">
        <v>1351</v>
      </c>
      <c r="D415" s="257">
        <v>0</v>
      </c>
      <c r="E415" s="257">
        <v>0</v>
      </c>
      <c r="F415" s="257">
        <v>0</v>
      </c>
      <c r="G415" s="257">
        <v>0</v>
      </c>
      <c r="H415" s="257">
        <v>0</v>
      </c>
      <c r="I415" s="257">
        <v>0</v>
      </c>
      <c r="J415" s="257">
        <v>0</v>
      </c>
      <c r="K415" s="257">
        <v>0</v>
      </c>
      <c r="L415" s="257">
        <v>0</v>
      </c>
      <c r="M415" s="257">
        <v>0</v>
      </c>
      <c r="N415" s="257">
        <v>0</v>
      </c>
      <c r="O415" s="257">
        <v>0</v>
      </c>
      <c r="P415" s="257">
        <v>0</v>
      </c>
      <c r="Q415" s="257">
        <v>0</v>
      </c>
      <c r="R415" s="257">
        <v>0</v>
      </c>
      <c r="S415" s="257">
        <v>0</v>
      </c>
      <c r="T415" s="257">
        <v>0</v>
      </c>
      <c r="U415" s="257">
        <v>0</v>
      </c>
      <c r="V415" s="257">
        <v>0</v>
      </c>
      <c r="W415" s="257">
        <v>0</v>
      </c>
      <c r="X415" s="257">
        <v>0</v>
      </c>
      <c r="Y415" s="257">
        <v>0</v>
      </c>
      <c r="Z415" s="257">
        <v>0</v>
      </c>
      <c r="AA415" s="257">
        <v>0</v>
      </c>
      <c r="AB415" s="257">
        <v>0</v>
      </c>
      <c r="AC415" s="257">
        <v>0</v>
      </c>
      <c r="AD415" s="257">
        <v>0</v>
      </c>
      <c r="AE415" s="257">
        <v>0</v>
      </c>
      <c r="AF415" s="257">
        <v>0</v>
      </c>
      <c r="AG415" s="257">
        <v>0</v>
      </c>
      <c r="AH415" s="257">
        <v>0</v>
      </c>
      <c r="AI415" s="257">
        <v>0</v>
      </c>
      <c r="AJ415" s="257">
        <v>0</v>
      </c>
      <c r="AK415" s="257">
        <v>0</v>
      </c>
      <c r="AL415" s="258">
        <f t="shared" si="8"/>
        <v>0</v>
      </c>
      <c r="AO415" s="98"/>
    </row>
    <row r="416" spans="1:41" ht="33" customHeight="1">
      <c r="A416" s="181">
        <v>1403</v>
      </c>
      <c r="B416" s="182" t="str">
        <f>PROPER(VLOOKUP(A416,[1]bd_lista!$A:$D,2,FALSE))</f>
        <v>Gobierno Autónomo Municipal De El Choro</v>
      </c>
      <c r="C416" s="183" t="s">
        <v>1351</v>
      </c>
      <c r="D416" s="257">
        <v>0</v>
      </c>
      <c r="E416" s="257">
        <v>0</v>
      </c>
      <c r="F416" s="257">
        <v>0</v>
      </c>
      <c r="G416" s="257">
        <v>0</v>
      </c>
      <c r="H416" s="257">
        <v>0</v>
      </c>
      <c r="I416" s="257">
        <v>0</v>
      </c>
      <c r="J416" s="257">
        <v>0</v>
      </c>
      <c r="K416" s="257">
        <v>0</v>
      </c>
      <c r="L416" s="257">
        <v>0</v>
      </c>
      <c r="M416" s="257">
        <v>0</v>
      </c>
      <c r="N416" s="257">
        <v>0</v>
      </c>
      <c r="O416" s="257">
        <v>0</v>
      </c>
      <c r="P416" s="257">
        <v>0</v>
      </c>
      <c r="Q416" s="257">
        <v>0</v>
      </c>
      <c r="R416" s="257">
        <v>0</v>
      </c>
      <c r="S416" s="257">
        <v>0</v>
      </c>
      <c r="T416" s="257">
        <v>0</v>
      </c>
      <c r="U416" s="257">
        <v>0</v>
      </c>
      <c r="V416" s="257">
        <v>0</v>
      </c>
      <c r="W416" s="257">
        <v>0</v>
      </c>
      <c r="X416" s="257">
        <v>0</v>
      </c>
      <c r="Y416" s="257">
        <v>0</v>
      </c>
      <c r="Z416" s="257">
        <v>0</v>
      </c>
      <c r="AA416" s="257">
        <v>0</v>
      </c>
      <c r="AB416" s="257">
        <v>0</v>
      </c>
      <c r="AC416" s="257">
        <v>0</v>
      </c>
      <c r="AD416" s="257">
        <v>0</v>
      </c>
      <c r="AE416" s="257">
        <v>0</v>
      </c>
      <c r="AF416" s="257">
        <v>0</v>
      </c>
      <c r="AG416" s="257">
        <v>0</v>
      </c>
      <c r="AH416" s="257">
        <v>0</v>
      </c>
      <c r="AI416" s="257">
        <v>0</v>
      </c>
      <c r="AJ416" s="257">
        <v>0</v>
      </c>
      <c r="AK416" s="257">
        <v>0</v>
      </c>
      <c r="AL416" s="258">
        <f t="shared" si="8"/>
        <v>0</v>
      </c>
      <c r="AO416" s="98"/>
    </row>
    <row r="417" spans="1:41" ht="33" customHeight="1">
      <c r="A417" s="181">
        <v>1404</v>
      </c>
      <c r="B417" s="182" t="str">
        <f>PROPER(VLOOKUP(A417,[1]bd_lista!$A:$D,2,FALSE))</f>
        <v>Gobierno Autónomo Municipal De Challapata</v>
      </c>
      <c r="C417" s="183" t="s">
        <v>1351</v>
      </c>
      <c r="D417" s="257">
        <v>0</v>
      </c>
      <c r="E417" s="257">
        <v>0</v>
      </c>
      <c r="F417" s="257">
        <v>0</v>
      </c>
      <c r="G417" s="257">
        <v>0</v>
      </c>
      <c r="H417" s="257">
        <v>0</v>
      </c>
      <c r="I417" s="257">
        <v>0</v>
      </c>
      <c r="J417" s="257">
        <v>0</v>
      </c>
      <c r="K417" s="257">
        <v>0</v>
      </c>
      <c r="L417" s="257">
        <v>0</v>
      </c>
      <c r="M417" s="257">
        <v>0</v>
      </c>
      <c r="N417" s="257">
        <v>0</v>
      </c>
      <c r="O417" s="257">
        <v>0</v>
      </c>
      <c r="P417" s="257">
        <v>0</v>
      </c>
      <c r="Q417" s="257">
        <v>0</v>
      </c>
      <c r="R417" s="257">
        <v>0</v>
      </c>
      <c r="S417" s="257">
        <v>0</v>
      </c>
      <c r="T417" s="257">
        <v>0</v>
      </c>
      <c r="U417" s="257">
        <v>0</v>
      </c>
      <c r="V417" s="257">
        <v>0</v>
      </c>
      <c r="W417" s="257">
        <v>0</v>
      </c>
      <c r="X417" s="257">
        <v>0</v>
      </c>
      <c r="Y417" s="257">
        <v>0</v>
      </c>
      <c r="Z417" s="257">
        <v>0</v>
      </c>
      <c r="AA417" s="257">
        <v>0</v>
      </c>
      <c r="AB417" s="257">
        <v>0</v>
      </c>
      <c r="AC417" s="257">
        <v>0</v>
      </c>
      <c r="AD417" s="257">
        <v>0</v>
      </c>
      <c r="AE417" s="257">
        <v>0</v>
      </c>
      <c r="AF417" s="257">
        <v>0</v>
      </c>
      <c r="AG417" s="257">
        <v>0</v>
      </c>
      <c r="AH417" s="257">
        <v>0</v>
      </c>
      <c r="AI417" s="257">
        <v>0</v>
      </c>
      <c r="AJ417" s="257">
        <v>0</v>
      </c>
      <c r="AK417" s="257">
        <v>0</v>
      </c>
      <c r="AL417" s="258">
        <f t="shared" si="8"/>
        <v>0</v>
      </c>
      <c r="AO417" s="98"/>
    </row>
    <row r="418" spans="1:41" ht="33" customHeight="1">
      <c r="A418" s="181">
        <v>1405</v>
      </c>
      <c r="B418" s="182" t="str">
        <f>PROPER(VLOOKUP(A418,[1]bd_lista!$A:$D,2,FALSE))</f>
        <v>Gobierno Autónomo Municipal De Santuario De Quillacas</v>
      </c>
      <c r="C418" s="183" t="s">
        <v>1351</v>
      </c>
      <c r="D418" s="257">
        <v>0</v>
      </c>
      <c r="E418" s="257">
        <v>0</v>
      </c>
      <c r="F418" s="257">
        <v>0</v>
      </c>
      <c r="G418" s="257">
        <v>0</v>
      </c>
      <c r="H418" s="257">
        <v>0</v>
      </c>
      <c r="I418" s="257">
        <v>0</v>
      </c>
      <c r="J418" s="257">
        <v>0</v>
      </c>
      <c r="K418" s="257">
        <v>0</v>
      </c>
      <c r="L418" s="257">
        <v>0</v>
      </c>
      <c r="M418" s="257">
        <v>0</v>
      </c>
      <c r="N418" s="257">
        <v>0</v>
      </c>
      <c r="O418" s="257">
        <v>0</v>
      </c>
      <c r="P418" s="257">
        <v>0</v>
      </c>
      <c r="Q418" s="257">
        <v>0</v>
      </c>
      <c r="R418" s="257">
        <v>0</v>
      </c>
      <c r="S418" s="257">
        <v>0</v>
      </c>
      <c r="T418" s="257">
        <v>0</v>
      </c>
      <c r="U418" s="257">
        <v>0</v>
      </c>
      <c r="V418" s="257">
        <v>0</v>
      </c>
      <c r="W418" s="257">
        <v>0</v>
      </c>
      <c r="X418" s="257">
        <v>0</v>
      </c>
      <c r="Y418" s="257">
        <v>0</v>
      </c>
      <c r="Z418" s="257">
        <v>0</v>
      </c>
      <c r="AA418" s="257">
        <v>0</v>
      </c>
      <c r="AB418" s="257">
        <v>0</v>
      </c>
      <c r="AC418" s="257">
        <v>0</v>
      </c>
      <c r="AD418" s="257">
        <v>0</v>
      </c>
      <c r="AE418" s="257">
        <v>0</v>
      </c>
      <c r="AF418" s="257">
        <v>0</v>
      </c>
      <c r="AG418" s="257">
        <v>0</v>
      </c>
      <c r="AH418" s="257">
        <v>0</v>
      </c>
      <c r="AI418" s="257">
        <v>0</v>
      </c>
      <c r="AJ418" s="257">
        <v>0</v>
      </c>
      <c r="AK418" s="257">
        <v>0</v>
      </c>
      <c r="AL418" s="258">
        <f t="shared" si="8"/>
        <v>0</v>
      </c>
      <c r="AO418" s="98"/>
    </row>
    <row r="419" spans="1:41" ht="33" customHeight="1">
      <c r="A419" s="181">
        <v>1406</v>
      </c>
      <c r="B419" s="182" t="str">
        <f>PROPER(VLOOKUP(A419,[1]bd_lista!$A:$D,2,FALSE))</f>
        <v>Gobierno Autónomo Municipal De Huanuni</v>
      </c>
      <c r="C419" s="183" t="s">
        <v>1351</v>
      </c>
      <c r="D419" s="257">
        <v>0</v>
      </c>
      <c r="E419" s="257">
        <v>0</v>
      </c>
      <c r="F419" s="257">
        <v>0</v>
      </c>
      <c r="G419" s="257">
        <v>0</v>
      </c>
      <c r="H419" s="257">
        <v>0</v>
      </c>
      <c r="I419" s="257">
        <v>0</v>
      </c>
      <c r="J419" s="257">
        <v>0</v>
      </c>
      <c r="K419" s="257">
        <v>0</v>
      </c>
      <c r="L419" s="257">
        <v>0</v>
      </c>
      <c r="M419" s="257">
        <v>0</v>
      </c>
      <c r="N419" s="257">
        <v>0</v>
      </c>
      <c r="O419" s="257">
        <v>0</v>
      </c>
      <c r="P419" s="257">
        <v>0</v>
      </c>
      <c r="Q419" s="257">
        <v>0</v>
      </c>
      <c r="R419" s="257">
        <v>0</v>
      </c>
      <c r="S419" s="257">
        <v>0</v>
      </c>
      <c r="T419" s="257">
        <v>0</v>
      </c>
      <c r="U419" s="257">
        <v>0</v>
      </c>
      <c r="V419" s="257">
        <v>0</v>
      </c>
      <c r="W419" s="257">
        <v>0</v>
      </c>
      <c r="X419" s="257">
        <v>0</v>
      </c>
      <c r="Y419" s="257">
        <v>0</v>
      </c>
      <c r="Z419" s="257">
        <v>0</v>
      </c>
      <c r="AA419" s="257">
        <v>0</v>
      </c>
      <c r="AB419" s="257">
        <v>0</v>
      </c>
      <c r="AC419" s="257">
        <v>0</v>
      </c>
      <c r="AD419" s="257">
        <v>0</v>
      </c>
      <c r="AE419" s="257">
        <v>0</v>
      </c>
      <c r="AF419" s="257">
        <v>0</v>
      </c>
      <c r="AG419" s="257">
        <v>0</v>
      </c>
      <c r="AH419" s="257">
        <v>0</v>
      </c>
      <c r="AI419" s="257">
        <v>0</v>
      </c>
      <c r="AJ419" s="257">
        <v>0</v>
      </c>
      <c r="AK419" s="257">
        <v>0</v>
      </c>
      <c r="AL419" s="258">
        <f t="shared" si="8"/>
        <v>0</v>
      </c>
      <c r="AO419" s="98"/>
    </row>
    <row r="420" spans="1:41" ht="33" customHeight="1">
      <c r="A420" s="181">
        <v>1407</v>
      </c>
      <c r="B420" s="182" t="str">
        <f>PROPER(VLOOKUP(A420,[1]bd_lista!$A:$D,2,FALSE))</f>
        <v>Gobierno Autónomo Municipal De Machacamarca</v>
      </c>
      <c r="C420" s="183" t="s">
        <v>1351</v>
      </c>
      <c r="D420" s="257">
        <v>0</v>
      </c>
      <c r="E420" s="257">
        <v>0</v>
      </c>
      <c r="F420" s="257">
        <v>0</v>
      </c>
      <c r="G420" s="257">
        <v>0</v>
      </c>
      <c r="H420" s="257">
        <v>0</v>
      </c>
      <c r="I420" s="257">
        <v>0</v>
      </c>
      <c r="J420" s="257">
        <v>0</v>
      </c>
      <c r="K420" s="257">
        <v>0</v>
      </c>
      <c r="L420" s="257">
        <v>0</v>
      </c>
      <c r="M420" s="257">
        <v>0</v>
      </c>
      <c r="N420" s="257">
        <v>0</v>
      </c>
      <c r="O420" s="257">
        <v>0</v>
      </c>
      <c r="P420" s="257">
        <v>0</v>
      </c>
      <c r="Q420" s="257">
        <v>0</v>
      </c>
      <c r="R420" s="257">
        <v>0</v>
      </c>
      <c r="S420" s="257">
        <v>0</v>
      </c>
      <c r="T420" s="257">
        <v>0</v>
      </c>
      <c r="U420" s="257">
        <v>0</v>
      </c>
      <c r="V420" s="257">
        <v>0</v>
      </c>
      <c r="W420" s="257">
        <v>0</v>
      </c>
      <c r="X420" s="257">
        <v>0</v>
      </c>
      <c r="Y420" s="257">
        <v>0</v>
      </c>
      <c r="Z420" s="257">
        <v>0</v>
      </c>
      <c r="AA420" s="257">
        <v>0</v>
      </c>
      <c r="AB420" s="257">
        <v>0</v>
      </c>
      <c r="AC420" s="257">
        <v>0</v>
      </c>
      <c r="AD420" s="257">
        <v>0</v>
      </c>
      <c r="AE420" s="257">
        <v>0</v>
      </c>
      <c r="AF420" s="257">
        <v>0</v>
      </c>
      <c r="AG420" s="257">
        <v>0</v>
      </c>
      <c r="AH420" s="257">
        <v>0</v>
      </c>
      <c r="AI420" s="257">
        <v>0</v>
      </c>
      <c r="AJ420" s="257">
        <v>0</v>
      </c>
      <c r="AK420" s="257">
        <v>0</v>
      </c>
      <c r="AL420" s="258">
        <f t="shared" si="8"/>
        <v>0</v>
      </c>
      <c r="AO420" s="98"/>
    </row>
    <row r="421" spans="1:41" ht="33" customHeight="1">
      <c r="A421" s="181">
        <v>1408</v>
      </c>
      <c r="B421" s="182" t="str">
        <f>PROPER(VLOOKUP(A421,[1]bd_lista!$A:$D,2,FALSE))</f>
        <v>Gobierno Autónomo Municipal De Poopó (Villa Poopó)</v>
      </c>
      <c r="C421" s="183" t="s">
        <v>1351</v>
      </c>
      <c r="D421" s="257">
        <v>0</v>
      </c>
      <c r="E421" s="257">
        <v>0</v>
      </c>
      <c r="F421" s="257">
        <v>0</v>
      </c>
      <c r="G421" s="257">
        <v>0</v>
      </c>
      <c r="H421" s="257">
        <v>0</v>
      </c>
      <c r="I421" s="257">
        <v>0</v>
      </c>
      <c r="J421" s="257">
        <v>0</v>
      </c>
      <c r="K421" s="257">
        <v>0</v>
      </c>
      <c r="L421" s="257">
        <v>0</v>
      </c>
      <c r="M421" s="257">
        <v>0</v>
      </c>
      <c r="N421" s="257">
        <v>0</v>
      </c>
      <c r="O421" s="257">
        <v>0</v>
      </c>
      <c r="P421" s="257">
        <v>0</v>
      </c>
      <c r="Q421" s="257">
        <v>0</v>
      </c>
      <c r="R421" s="257">
        <v>0</v>
      </c>
      <c r="S421" s="257">
        <v>0</v>
      </c>
      <c r="T421" s="257">
        <v>0</v>
      </c>
      <c r="U421" s="257">
        <v>0</v>
      </c>
      <c r="V421" s="257">
        <v>0</v>
      </c>
      <c r="W421" s="257">
        <v>0</v>
      </c>
      <c r="X421" s="257">
        <v>0</v>
      </c>
      <c r="Y421" s="257">
        <v>0</v>
      </c>
      <c r="Z421" s="257">
        <v>0</v>
      </c>
      <c r="AA421" s="257">
        <v>0</v>
      </c>
      <c r="AB421" s="257">
        <v>0</v>
      </c>
      <c r="AC421" s="257">
        <v>0</v>
      </c>
      <c r="AD421" s="257">
        <v>0</v>
      </c>
      <c r="AE421" s="257">
        <v>0</v>
      </c>
      <c r="AF421" s="257">
        <v>0</v>
      </c>
      <c r="AG421" s="257">
        <v>0</v>
      </c>
      <c r="AH421" s="257">
        <v>0</v>
      </c>
      <c r="AI421" s="257">
        <v>0</v>
      </c>
      <c r="AJ421" s="257">
        <v>0</v>
      </c>
      <c r="AK421" s="257">
        <v>0</v>
      </c>
      <c r="AL421" s="258">
        <f t="shared" si="8"/>
        <v>0</v>
      </c>
      <c r="AO421" s="98"/>
    </row>
    <row r="422" spans="1:41" ht="33" customHeight="1">
      <c r="A422" s="181">
        <v>1409</v>
      </c>
      <c r="B422" s="182" t="str">
        <f>PROPER(VLOOKUP(A422,[1]bd_lista!$A:$D,2,FALSE))</f>
        <v>Gobierno Autónomo Municipal De Pazña</v>
      </c>
      <c r="C422" s="183" t="s">
        <v>1351</v>
      </c>
      <c r="D422" s="257">
        <v>0</v>
      </c>
      <c r="E422" s="257">
        <v>0</v>
      </c>
      <c r="F422" s="257">
        <v>0</v>
      </c>
      <c r="G422" s="257">
        <v>0</v>
      </c>
      <c r="H422" s="257">
        <v>0</v>
      </c>
      <c r="I422" s="257">
        <v>0</v>
      </c>
      <c r="J422" s="257">
        <v>0</v>
      </c>
      <c r="K422" s="257">
        <v>0</v>
      </c>
      <c r="L422" s="257">
        <v>0</v>
      </c>
      <c r="M422" s="257">
        <v>0</v>
      </c>
      <c r="N422" s="257">
        <v>0</v>
      </c>
      <c r="O422" s="257">
        <v>0</v>
      </c>
      <c r="P422" s="257">
        <v>0</v>
      </c>
      <c r="Q422" s="257">
        <v>0</v>
      </c>
      <c r="R422" s="257">
        <v>0</v>
      </c>
      <c r="S422" s="257">
        <v>0</v>
      </c>
      <c r="T422" s="257">
        <v>0</v>
      </c>
      <c r="U422" s="257">
        <v>0</v>
      </c>
      <c r="V422" s="257">
        <v>0</v>
      </c>
      <c r="W422" s="257">
        <v>0</v>
      </c>
      <c r="X422" s="257">
        <v>0</v>
      </c>
      <c r="Y422" s="257">
        <v>0</v>
      </c>
      <c r="Z422" s="257">
        <v>0</v>
      </c>
      <c r="AA422" s="257">
        <v>0</v>
      </c>
      <c r="AB422" s="257">
        <v>0</v>
      </c>
      <c r="AC422" s="257">
        <v>0</v>
      </c>
      <c r="AD422" s="257">
        <v>0</v>
      </c>
      <c r="AE422" s="257">
        <v>0</v>
      </c>
      <c r="AF422" s="257">
        <v>0</v>
      </c>
      <c r="AG422" s="257">
        <v>0</v>
      </c>
      <c r="AH422" s="257">
        <v>0</v>
      </c>
      <c r="AI422" s="257">
        <v>0</v>
      </c>
      <c r="AJ422" s="257">
        <v>0</v>
      </c>
      <c r="AK422" s="257">
        <v>0</v>
      </c>
      <c r="AL422" s="258">
        <f t="shared" si="8"/>
        <v>0</v>
      </c>
      <c r="AO422" s="98"/>
    </row>
    <row r="423" spans="1:41" ht="33" customHeight="1">
      <c r="A423" s="181">
        <v>1410</v>
      </c>
      <c r="B423" s="182" t="str">
        <f>PROPER(VLOOKUP(A423,[1]bd_lista!$A:$D,2,FALSE))</f>
        <v>Gobierno Autónomo Municipal De Antequera</v>
      </c>
      <c r="C423" s="183" t="s">
        <v>1351</v>
      </c>
      <c r="D423" s="257">
        <v>0</v>
      </c>
      <c r="E423" s="257">
        <v>0</v>
      </c>
      <c r="F423" s="257">
        <v>0</v>
      </c>
      <c r="G423" s="257">
        <v>0</v>
      </c>
      <c r="H423" s="257">
        <v>0</v>
      </c>
      <c r="I423" s="257">
        <v>0</v>
      </c>
      <c r="J423" s="257">
        <v>0</v>
      </c>
      <c r="K423" s="257">
        <v>0</v>
      </c>
      <c r="L423" s="257">
        <v>0</v>
      </c>
      <c r="M423" s="257">
        <v>0</v>
      </c>
      <c r="N423" s="257">
        <v>0</v>
      </c>
      <c r="O423" s="257">
        <v>0</v>
      </c>
      <c r="P423" s="257">
        <v>0</v>
      </c>
      <c r="Q423" s="257">
        <v>0</v>
      </c>
      <c r="R423" s="257">
        <v>0</v>
      </c>
      <c r="S423" s="257">
        <v>0</v>
      </c>
      <c r="T423" s="257">
        <v>0</v>
      </c>
      <c r="U423" s="257">
        <v>0</v>
      </c>
      <c r="V423" s="257">
        <v>0</v>
      </c>
      <c r="W423" s="257">
        <v>0</v>
      </c>
      <c r="X423" s="257">
        <v>0</v>
      </c>
      <c r="Y423" s="257">
        <v>0</v>
      </c>
      <c r="Z423" s="257">
        <v>0</v>
      </c>
      <c r="AA423" s="257">
        <v>0</v>
      </c>
      <c r="AB423" s="257">
        <v>0</v>
      </c>
      <c r="AC423" s="257">
        <v>0</v>
      </c>
      <c r="AD423" s="257">
        <v>0</v>
      </c>
      <c r="AE423" s="257">
        <v>0</v>
      </c>
      <c r="AF423" s="257">
        <v>0</v>
      </c>
      <c r="AG423" s="257">
        <v>0</v>
      </c>
      <c r="AH423" s="257">
        <v>0</v>
      </c>
      <c r="AI423" s="257">
        <v>0</v>
      </c>
      <c r="AJ423" s="257">
        <v>0</v>
      </c>
      <c r="AK423" s="257">
        <v>0</v>
      </c>
      <c r="AL423" s="258">
        <f t="shared" si="8"/>
        <v>0</v>
      </c>
      <c r="AO423" s="98"/>
    </row>
    <row r="424" spans="1:41" ht="33" customHeight="1">
      <c r="A424" s="181">
        <v>1411</v>
      </c>
      <c r="B424" s="182" t="str">
        <f>PROPER(VLOOKUP(A424,[1]bd_lista!$A:$D,2,FALSE))</f>
        <v>Gobierno Autónomo Municipal De Eucaliptus</v>
      </c>
      <c r="C424" s="183" t="s">
        <v>1351</v>
      </c>
      <c r="D424" s="257">
        <v>0</v>
      </c>
      <c r="E424" s="257">
        <v>0</v>
      </c>
      <c r="F424" s="257">
        <v>0</v>
      </c>
      <c r="G424" s="257">
        <v>0</v>
      </c>
      <c r="H424" s="257">
        <v>0</v>
      </c>
      <c r="I424" s="257">
        <v>0</v>
      </c>
      <c r="J424" s="257">
        <v>0</v>
      </c>
      <c r="K424" s="257">
        <v>0</v>
      </c>
      <c r="L424" s="257">
        <v>0</v>
      </c>
      <c r="M424" s="257">
        <v>0</v>
      </c>
      <c r="N424" s="257">
        <v>0</v>
      </c>
      <c r="O424" s="257">
        <v>0</v>
      </c>
      <c r="P424" s="257">
        <v>0</v>
      </c>
      <c r="Q424" s="257">
        <v>0</v>
      </c>
      <c r="R424" s="257">
        <v>0</v>
      </c>
      <c r="S424" s="257">
        <v>0</v>
      </c>
      <c r="T424" s="257">
        <v>0</v>
      </c>
      <c r="U424" s="257">
        <v>0</v>
      </c>
      <c r="V424" s="257">
        <v>0</v>
      </c>
      <c r="W424" s="257">
        <v>0</v>
      </c>
      <c r="X424" s="257">
        <v>0</v>
      </c>
      <c r="Y424" s="257">
        <v>0</v>
      </c>
      <c r="Z424" s="257">
        <v>0</v>
      </c>
      <c r="AA424" s="257">
        <v>0</v>
      </c>
      <c r="AB424" s="257">
        <v>0</v>
      </c>
      <c r="AC424" s="257">
        <v>0</v>
      </c>
      <c r="AD424" s="257">
        <v>0</v>
      </c>
      <c r="AE424" s="257">
        <v>0</v>
      </c>
      <c r="AF424" s="257">
        <v>0</v>
      </c>
      <c r="AG424" s="257">
        <v>0</v>
      </c>
      <c r="AH424" s="257">
        <v>0</v>
      </c>
      <c r="AI424" s="257">
        <v>0</v>
      </c>
      <c r="AJ424" s="257">
        <v>0</v>
      </c>
      <c r="AK424" s="257">
        <v>0</v>
      </c>
      <c r="AL424" s="258">
        <f t="shared" si="8"/>
        <v>0</v>
      </c>
      <c r="AO424" s="98"/>
    </row>
    <row r="425" spans="1:41" ht="33" customHeight="1">
      <c r="A425" s="181">
        <v>1412</v>
      </c>
      <c r="B425" s="182" t="str">
        <f>PROPER(VLOOKUP(A425,[1]bd_lista!$A:$D,2,FALSE))</f>
        <v>Gobierno Autónomo Municipal De Santiago De Huari</v>
      </c>
      <c r="C425" s="183" t="s">
        <v>1351</v>
      </c>
      <c r="D425" s="257">
        <v>0</v>
      </c>
      <c r="E425" s="257">
        <v>0</v>
      </c>
      <c r="F425" s="257">
        <v>0</v>
      </c>
      <c r="G425" s="257">
        <v>0</v>
      </c>
      <c r="H425" s="257">
        <v>0</v>
      </c>
      <c r="I425" s="257">
        <v>0</v>
      </c>
      <c r="J425" s="257">
        <v>0</v>
      </c>
      <c r="K425" s="257">
        <v>0</v>
      </c>
      <c r="L425" s="257">
        <v>0</v>
      </c>
      <c r="M425" s="257">
        <v>0</v>
      </c>
      <c r="N425" s="257">
        <v>0</v>
      </c>
      <c r="O425" s="257">
        <v>0</v>
      </c>
      <c r="P425" s="257">
        <v>0</v>
      </c>
      <c r="Q425" s="257">
        <v>0</v>
      </c>
      <c r="R425" s="257">
        <v>0</v>
      </c>
      <c r="S425" s="257">
        <v>0</v>
      </c>
      <c r="T425" s="257">
        <v>0</v>
      </c>
      <c r="U425" s="257">
        <v>0</v>
      </c>
      <c r="V425" s="257">
        <v>0</v>
      </c>
      <c r="W425" s="257">
        <v>0</v>
      </c>
      <c r="X425" s="257">
        <v>0</v>
      </c>
      <c r="Y425" s="257">
        <v>0</v>
      </c>
      <c r="Z425" s="257">
        <v>0</v>
      </c>
      <c r="AA425" s="257">
        <v>0</v>
      </c>
      <c r="AB425" s="257">
        <v>0</v>
      </c>
      <c r="AC425" s="257">
        <v>0</v>
      </c>
      <c r="AD425" s="257">
        <v>0</v>
      </c>
      <c r="AE425" s="257">
        <v>0</v>
      </c>
      <c r="AF425" s="257">
        <v>0</v>
      </c>
      <c r="AG425" s="257">
        <v>0</v>
      </c>
      <c r="AH425" s="257">
        <v>0</v>
      </c>
      <c r="AI425" s="257">
        <v>0</v>
      </c>
      <c r="AJ425" s="257">
        <v>0</v>
      </c>
      <c r="AK425" s="257">
        <v>0</v>
      </c>
      <c r="AL425" s="258">
        <f t="shared" si="8"/>
        <v>0</v>
      </c>
      <c r="AO425" s="98"/>
    </row>
    <row r="426" spans="1:41" ht="33" customHeight="1">
      <c r="A426" s="181">
        <v>1413</v>
      </c>
      <c r="B426" s="182" t="str">
        <f>PROPER(VLOOKUP(A426,[1]bd_lista!$A:$D,2,FALSE))</f>
        <v>Gobierno Autónomo Municipal De Totora</v>
      </c>
      <c r="C426" s="183" t="s">
        <v>1351</v>
      </c>
      <c r="D426" s="257">
        <v>0</v>
      </c>
      <c r="E426" s="257">
        <v>0</v>
      </c>
      <c r="F426" s="257">
        <v>0</v>
      </c>
      <c r="G426" s="257">
        <v>0</v>
      </c>
      <c r="H426" s="257">
        <v>0</v>
      </c>
      <c r="I426" s="257">
        <v>0</v>
      </c>
      <c r="J426" s="257">
        <v>0</v>
      </c>
      <c r="K426" s="257">
        <v>0</v>
      </c>
      <c r="L426" s="257">
        <v>0</v>
      </c>
      <c r="M426" s="257">
        <v>0</v>
      </c>
      <c r="N426" s="257">
        <v>0</v>
      </c>
      <c r="O426" s="257">
        <v>0</v>
      </c>
      <c r="P426" s="257">
        <v>0</v>
      </c>
      <c r="Q426" s="257">
        <v>0</v>
      </c>
      <c r="R426" s="257">
        <v>0</v>
      </c>
      <c r="S426" s="257">
        <v>0</v>
      </c>
      <c r="T426" s="257">
        <v>0</v>
      </c>
      <c r="U426" s="257">
        <v>0</v>
      </c>
      <c r="V426" s="257">
        <v>0</v>
      </c>
      <c r="W426" s="257">
        <v>0</v>
      </c>
      <c r="X426" s="257">
        <v>0</v>
      </c>
      <c r="Y426" s="257">
        <v>0</v>
      </c>
      <c r="Z426" s="257">
        <v>0</v>
      </c>
      <c r="AA426" s="257">
        <v>0</v>
      </c>
      <c r="AB426" s="257">
        <v>0</v>
      </c>
      <c r="AC426" s="257">
        <v>0</v>
      </c>
      <c r="AD426" s="257">
        <v>0</v>
      </c>
      <c r="AE426" s="257">
        <v>0</v>
      </c>
      <c r="AF426" s="257">
        <v>0</v>
      </c>
      <c r="AG426" s="257">
        <v>0</v>
      </c>
      <c r="AH426" s="257">
        <v>0</v>
      </c>
      <c r="AI426" s="257">
        <v>0</v>
      </c>
      <c r="AJ426" s="257">
        <v>0</v>
      </c>
      <c r="AK426" s="257">
        <v>0</v>
      </c>
      <c r="AL426" s="258">
        <f t="shared" si="8"/>
        <v>0</v>
      </c>
      <c r="AO426" s="98"/>
    </row>
    <row r="427" spans="1:41" ht="33" customHeight="1">
      <c r="A427" s="181">
        <v>1414</v>
      </c>
      <c r="B427" s="182" t="str">
        <f>PROPER(VLOOKUP(A427,[1]bd_lista!$A:$D,2,FALSE))</f>
        <v>Gobierno Autónomo Municipal De Corque</v>
      </c>
      <c r="C427" s="183" t="s">
        <v>1351</v>
      </c>
      <c r="D427" s="257">
        <v>0</v>
      </c>
      <c r="E427" s="257">
        <v>0</v>
      </c>
      <c r="F427" s="257">
        <v>0</v>
      </c>
      <c r="G427" s="257">
        <v>0</v>
      </c>
      <c r="H427" s="257">
        <v>0</v>
      </c>
      <c r="I427" s="257">
        <v>0</v>
      </c>
      <c r="J427" s="257">
        <v>0</v>
      </c>
      <c r="K427" s="257">
        <v>0</v>
      </c>
      <c r="L427" s="257">
        <v>0</v>
      </c>
      <c r="M427" s="257">
        <v>0</v>
      </c>
      <c r="N427" s="257">
        <v>0</v>
      </c>
      <c r="O427" s="257">
        <v>0</v>
      </c>
      <c r="P427" s="257">
        <v>0</v>
      </c>
      <c r="Q427" s="257">
        <v>0</v>
      </c>
      <c r="R427" s="257">
        <v>0</v>
      </c>
      <c r="S427" s="257">
        <v>0</v>
      </c>
      <c r="T427" s="257">
        <v>0</v>
      </c>
      <c r="U427" s="257">
        <v>0</v>
      </c>
      <c r="V427" s="257">
        <v>0</v>
      </c>
      <c r="W427" s="257">
        <v>0</v>
      </c>
      <c r="X427" s="257">
        <v>0</v>
      </c>
      <c r="Y427" s="257">
        <v>0</v>
      </c>
      <c r="Z427" s="257">
        <v>0</v>
      </c>
      <c r="AA427" s="257">
        <v>0</v>
      </c>
      <c r="AB427" s="257">
        <v>0</v>
      </c>
      <c r="AC427" s="257">
        <v>0</v>
      </c>
      <c r="AD427" s="257">
        <v>0</v>
      </c>
      <c r="AE427" s="257">
        <v>0</v>
      </c>
      <c r="AF427" s="257">
        <v>0</v>
      </c>
      <c r="AG427" s="257">
        <v>0</v>
      </c>
      <c r="AH427" s="257">
        <v>0</v>
      </c>
      <c r="AI427" s="257">
        <v>0</v>
      </c>
      <c r="AJ427" s="257">
        <v>0</v>
      </c>
      <c r="AK427" s="257">
        <v>0</v>
      </c>
      <c r="AL427" s="258">
        <f t="shared" si="8"/>
        <v>0</v>
      </c>
      <c r="AO427" s="98"/>
    </row>
    <row r="428" spans="1:41" ht="33" customHeight="1">
      <c r="A428" s="181">
        <v>1415</v>
      </c>
      <c r="B428" s="182" t="str">
        <f>PROPER(VLOOKUP(A428,[1]bd_lista!$A:$D,2,FALSE))</f>
        <v>Gobierno Autónomo Municipal De Choquecota</v>
      </c>
      <c r="C428" s="183" t="s">
        <v>1351</v>
      </c>
      <c r="D428" s="257">
        <v>0</v>
      </c>
      <c r="E428" s="257">
        <v>0</v>
      </c>
      <c r="F428" s="257">
        <v>0</v>
      </c>
      <c r="G428" s="257">
        <v>0</v>
      </c>
      <c r="H428" s="257">
        <v>0</v>
      </c>
      <c r="I428" s="257">
        <v>0</v>
      </c>
      <c r="J428" s="257">
        <v>0</v>
      </c>
      <c r="K428" s="257">
        <v>0</v>
      </c>
      <c r="L428" s="257">
        <v>0</v>
      </c>
      <c r="M428" s="257">
        <v>0</v>
      </c>
      <c r="N428" s="257">
        <v>0</v>
      </c>
      <c r="O428" s="257">
        <v>0</v>
      </c>
      <c r="P428" s="257">
        <v>0</v>
      </c>
      <c r="Q428" s="257">
        <v>0</v>
      </c>
      <c r="R428" s="257">
        <v>0</v>
      </c>
      <c r="S428" s="257">
        <v>0</v>
      </c>
      <c r="T428" s="257">
        <v>0</v>
      </c>
      <c r="U428" s="257">
        <v>0</v>
      </c>
      <c r="V428" s="257">
        <v>0</v>
      </c>
      <c r="W428" s="257">
        <v>0</v>
      </c>
      <c r="X428" s="257">
        <v>0</v>
      </c>
      <c r="Y428" s="257">
        <v>0</v>
      </c>
      <c r="Z428" s="257">
        <v>0</v>
      </c>
      <c r="AA428" s="257">
        <v>0</v>
      </c>
      <c r="AB428" s="257">
        <v>0</v>
      </c>
      <c r="AC428" s="257">
        <v>0</v>
      </c>
      <c r="AD428" s="257">
        <v>0</v>
      </c>
      <c r="AE428" s="257">
        <v>0</v>
      </c>
      <c r="AF428" s="257">
        <v>0</v>
      </c>
      <c r="AG428" s="257">
        <v>0</v>
      </c>
      <c r="AH428" s="257">
        <v>0</v>
      </c>
      <c r="AI428" s="257">
        <v>0</v>
      </c>
      <c r="AJ428" s="257">
        <v>0</v>
      </c>
      <c r="AK428" s="257">
        <v>0</v>
      </c>
      <c r="AL428" s="258">
        <f t="shared" si="8"/>
        <v>0</v>
      </c>
      <c r="AO428" s="98"/>
    </row>
    <row r="429" spans="1:41" ht="33" customHeight="1">
      <c r="A429" s="181">
        <v>1416</v>
      </c>
      <c r="B429" s="182" t="str">
        <f>PROPER(VLOOKUP(A429,[1]bd_lista!$A:$D,2,FALSE))</f>
        <v>Gobierno Autónomo Municipal De Curahuara De Carangas</v>
      </c>
      <c r="C429" s="183" t="s">
        <v>1351</v>
      </c>
      <c r="D429" s="257">
        <v>0</v>
      </c>
      <c r="E429" s="257">
        <v>0</v>
      </c>
      <c r="F429" s="257">
        <v>0</v>
      </c>
      <c r="G429" s="257">
        <v>0</v>
      </c>
      <c r="H429" s="257">
        <v>0</v>
      </c>
      <c r="I429" s="257">
        <v>0</v>
      </c>
      <c r="J429" s="257">
        <v>0</v>
      </c>
      <c r="K429" s="257">
        <v>0</v>
      </c>
      <c r="L429" s="257">
        <v>0</v>
      </c>
      <c r="M429" s="257">
        <v>0</v>
      </c>
      <c r="N429" s="257">
        <v>0</v>
      </c>
      <c r="O429" s="257">
        <v>0</v>
      </c>
      <c r="P429" s="257">
        <v>0</v>
      </c>
      <c r="Q429" s="257">
        <v>0</v>
      </c>
      <c r="R429" s="257">
        <v>0</v>
      </c>
      <c r="S429" s="257">
        <v>0</v>
      </c>
      <c r="T429" s="257">
        <v>0</v>
      </c>
      <c r="U429" s="257">
        <v>0</v>
      </c>
      <c r="V429" s="257">
        <v>0</v>
      </c>
      <c r="W429" s="257">
        <v>0</v>
      </c>
      <c r="X429" s="257">
        <v>0</v>
      </c>
      <c r="Y429" s="257">
        <v>0</v>
      </c>
      <c r="Z429" s="257">
        <v>0</v>
      </c>
      <c r="AA429" s="257">
        <v>0</v>
      </c>
      <c r="AB429" s="257">
        <v>0</v>
      </c>
      <c r="AC429" s="257">
        <v>0</v>
      </c>
      <c r="AD429" s="257">
        <v>0</v>
      </c>
      <c r="AE429" s="257">
        <v>0</v>
      </c>
      <c r="AF429" s="257">
        <v>0</v>
      </c>
      <c r="AG429" s="257">
        <v>0</v>
      </c>
      <c r="AH429" s="257">
        <v>0</v>
      </c>
      <c r="AI429" s="257">
        <v>0</v>
      </c>
      <c r="AJ429" s="257">
        <v>0</v>
      </c>
      <c r="AK429" s="257">
        <v>0</v>
      </c>
      <c r="AL429" s="258">
        <f t="shared" si="8"/>
        <v>0</v>
      </c>
      <c r="AO429" s="98"/>
    </row>
    <row r="430" spans="1:41" ht="33" customHeight="1">
      <c r="A430" s="181">
        <v>1417</v>
      </c>
      <c r="B430" s="182" t="str">
        <f>PROPER(VLOOKUP(A430,[1]bd_lista!$A:$D,2,FALSE))</f>
        <v>Gobierno Autónomo Municipal De Turco</v>
      </c>
      <c r="C430" s="183" t="s">
        <v>1351</v>
      </c>
      <c r="D430" s="257">
        <v>0</v>
      </c>
      <c r="E430" s="257">
        <v>0</v>
      </c>
      <c r="F430" s="257">
        <v>0</v>
      </c>
      <c r="G430" s="257">
        <v>0</v>
      </c>
      <c r="H430" s="257">
        <v>0</v>
      </c>
      <c r="I430" s="257">
        <v>0</v>
      </c>
      <c r="J430" s="257">
        <v>0</v>
      </c>
      <c r="K430" s="257">
        <v>0</v>
      </c>
      <c r="L430" s="257">
        <v>0</v>
      </c>
      <c r="M430" s="257">
        <v>0</v>
      </c>
      <c r="N430" s="257">
        <v>0</v>
      </c>
      <c r="O430" s="257">
        <v>0</v>
      </c>
      <c r="P430" s="257">
        <v>0</v>
      </c>
      <c r="Q430" s="257">
        <v>0</v>
      </c>
      <c r="R430" s="257">
        <v>0</v>
      </c>
      <c r="S430" s="257">
        <v>0</v>
      </c>
      <c r="T430" s="257">
        <v>0</v>
      </c>
      <c r="U430" s="257">
        <v>0</v>
      </c>
      <c r="V430" s="257">
        <v>0</v>
      </c>
      <c r="W430" s="257">
        <v>0</v>
      </c>
      <c r="X430" s="257">
        <v>0</v>
      </c>
      <c r="Y430" s="257">
        <v>0</v>
      </c>
      <c r="Z430" s="257">
        <v>0</v>
      </c>
      <c r="AA430" s="257">
        <v>0</v>
      </c>
      <c r="AB430" s="257">
        <v>0</v>
      </c>
      <c r="AC430" s="257">
        <v>0</v>
      </c>
      <c r="AD430" s="257">
        <v>0</v>
      </c>
      <c r="AE430" s="257">
        <v>0</v>
      </c>
      <c r="AF430" s="257">
        <v>0</v>
      </c>
      <c r="AG430" s="257">
        <v>0</v>
      </c>
      <c r="AH430" s="257">
        <v>0</v>
      </c>
      <c r="AI430" s="257">
        <v>0</v>
      </c>
      <c r="AJ430" s="257">
        <v>0</v>
      </c>
      <c r="AK430" s="257">
        <v>0</v>
      </c>
      <c r="AL430" s="258">
        <f t="shared" si="8"/>
        <v>0</v>
      </c>
      <c r="AO430" s="98"/>
    </row>
    <row r="431" spans="1:41" ht="33" customHeight="1">
      <c r="A431" s="181">
        <v>1418</v>
      </c>
      <c r="B431" s="182" t="str">
        <f>PROPER(VLOOKUP(A431,[1]bd_lista!$A:$D,2,FALSE))</f>
        <v>Gobierno Autónomo Municipal De Huachacalla</v>
      </c>
      <c r="C431" s="183" t="s">
        <v>1351</v>
      </c>
      <c r="D431" s="257">
        <v>0</v>
      </c>
      <c r="E431" s="257">
        <v>0</v>
      </c>
      <c r="F431" s="257">
        <v>0</v>
      </c>
      <c r="G431" s="257">
        <v>0</v>
      </c>
      <c r="H431" s="257">
        <v>0</v>
      </c>
      <c r="I431" s="257">
        <v>0</v>
      </c>
      <c r="J431" s="257">
        <v>0</v>
      </c>
      <c r="K431" s="257">
        <v>0</v>
      </c>
      <c r="L431" s="257">
        <v>0</v>
      </c>
      <c r="M431" s="257">
        <v>0</v>
      </c>
      <c r="N431" s="257">
        <v>0</v>
      </c>
      <c r="O431" s="257">
        <v>0</v>
      </c>
      <c r="P431" s="257">
        <v>0</v>
      </c>
      <c r="Q431" s="257">
        <v>0</v>
      </c>
      <c r="R431" s="257">
        <v>0</v>
      </c>
      <c r="S431" s="257">
        <v>0</v>
      </c>
      <c r="T431" s="257">
        <v>0</v>
      </c>
      <c r="U431" s="257">
        <v>0</v>
      </c>
      <c r="V431" s="257">
        <v>0</v>
      </c>
      <c r="W431" s="257">
        <v>0</v>
      </c>
      <c r="X431" s="257">
        <v>0</v>
      </c>
      <c r="Y431" s="257">
        <v>0</v>
      </c>
      <c r="Z431" s="257">
        <v>0</v>
      </c>
      <c r="AA431" s="257">
        <v>0</v>
      </c>
      <c r="AB431" s="257">
        <v>0</v>
      </c>
      <c r="AC431" s="257">
        <v>0</v>
      </c>
      <c r="AD431" s="257">
        <v>0</v>
      </c>
      <c r="AE431" s="257">
        <v>0</v>
      </c>
      <c r="AF431" s="257">
        <v>0</v>
      </c>
      <c r="AG431" s="257">
        <v>0</v>
      </c>
      <c r="AH431" s="257">
        <v>0</v>
      </c>
      <c r="AI431" s="257">
        <v>0</v>
      </c>
      <c r="AJ431" s="257">
        <v>0</v>
      </c>
      <c r="AK431" s="257">
        <v>0</v>
      </c>
      <c r="AL431" s="258">
        <f t="shared" si="8"/>
        <v>0</v>
      </c>
      <c r="AO431" s="98"/>
    </row>
    <row r="432" spans="1:41" ht="33" customHeight="1">
      <c r="A432" s="181">
        <v>1419</v>
      </c>
      <c r="B432" s="182" t="str">
        <f>PROPER(VLOOKUP(A432,[1]bd_lista!$A:$D,2,FALSE))</f>
        <v>Gobierno Autónomo Municipal De Escara</v>
      </c>
      <c r="C432" s="183" t="s">
        <v>1351</v>
      </c>
      <c r="D432" s="257">
        <v>0</v>
      </c>
      <c r="E432" s="257">
        <v>0</v>
      </c>
      <c r="F432" s="257">
        <v>0</v>
      </c>
      <c r="G432" s="257">
        <v>0</v>
      </c>
      <c r="H432" s="257">
        <v>0</v>
      </c>
      <c r="I432" s="257">
        <v>0</v>
      </c>
      <c r="J432" s="257">
        <v>0</v>
      </c>
      <c r="K432" s="257">
        <v>0</v>
      </c>
      <c r="L432" s="257">
        <v>0</v>
      </c>
      <c r="M432" s="257">
        <v>0</v>
      </c>
      <c r="N432" s="257">
        <v>0</v>
      </c>
      <c r="O432" s="257">
        <v>0</v>
      </c>
      <c r="P432" s="257">
        <v>0</v>
      </c>
      <c r="Q432" s="257">
        <v>0</v>
      </c>
      <c r="R432" s="257">
        <v>0</v>
      </c>
      <c r="S432" s="257">
        <v>0</v>
      </c>
      <c r="T432" s="257">
        <v>0</v>
      </c>
      <c r="U432" s="257">
        <v>0</v>
      </c>
      <c r="V432" s="257">
        <v>0</v>
      </c>
      <c r="W432" s="257">
        <v>0</v>
      </c>
      <c r="X432" s="257">
        <v>0</v>
      </c>
      <c r="Y432" s="257">
        <v>0</v>
      </c>
      <c r="Z432" s="257">
        <v>0</v>
      </c>
      <c r="AA432" s="257">
        <v>0</v>
      </c>
      <c r="AB432" s="257">
        <v>0</v>
      </c>
      <c r="AC432" s="257">
        <v>0</v>
      </c>
      <c r="AD432" s="257">
        <v>0</v>
      </c>
      <c r="AE432" s="257">
        <v>0</v>
      </c>
      <c r="AF432" s="257">
        <v>0</v>
      </c>
      <c r="AG432" s="257">
        <v>0</v>
      </c>
      <c r="AH432" s="257">
        <v>0</v>
      </c>
      <c r="AI432" s="257">
        <v>0</v>
      </c>
      <c r="AJ432" s="257">
        <v>0</v>
      </c>
      <c r="AK432" s="257">
        <v>0</v>
      </c>
      <c r="AL432" s="258">
        <f t="shared" si="8"/>
        <v>0</v>
      </c>
      <c r="AO432" s="98"/>
    </row>
    <row r="433" spans="1:41" ht="33" customHeight="1">
      <c r="A433" s="181">
        <v>1420</v>
      </c>
      <c r="B433" s="182" t="str">
        <f>PROPER(VLOOKUP(A433,[1]bd_lista!$A:$D,2,FALSE))</f>
        <v>Gobierno Autónomo Municipal De Cruz De Machacamarca</v>
      </c>
      <c r="C433" s="183" t="s">
        <v>1351</v>
      </c>
      <c r="D433" s="257">
        <v>0</v>
      </c>
      <c r="E433" s="257">
        <v>0</v>
      </c>
      <c r="F433" s="257">
        <v>0</v>
      </c>
      <c r="G433" s="257">
        <v>0</v>
      </c>
      <c r="H433" s="257">
        <v>0</v>
      </c>
      <c r="I433" s="257">
        <v>0</v>
      </c>
      <c r="J433" s="257">
        <v>0</v>
      </c>
      <c r="K433" s="257">
        <v>0</v>
      </c>
      <c r="L433" s="257">
        <v>0</v>
      </c>
      <c r="M433" s="257">
        <v>0</v>
      </c>
      <c r="N433" s="257">
        <v>0</v>
      </c>
      <c r="O433" s="257">
        <v>0</v>
      </c>
      <c r="P433" s="257">
        <v>0</v>
      </c>
      <c r="Q433" s="257">
        <v>0</v>
      </c>
      <c r="R433" s="257">
        <v>0</v>
      </c>
      <c r="S433" s="257">
        <v>0</v>
      </c>
      <c r="T433" s="257">
        <v>0</v>
      </c>
      <c r="U433" s="257">
        <v>0</v>
      </c>
      <c r="V433" s="257">
        <v>0</v>
      </c>
      <c r="W433" s="257">
        <v>0</v>
      </c>
      <c r="X433" s="257">
        <v>0</v>
      </c>
      <c r="Y433" s="257">
        <v>0</v>
      </c>
      <c r="Z433" s="257">
        <v>0</v>
      </c>
      <c r="AA433" s="257">
        <v>0</v>
      </c>
      <c r="AB433" s="257">
        <v>0</v>
      </c>
      <c r="AC433" s="257">
        <v>0</v>
      </c>
      <c r="AD433" s="257">
        <v>0</v>
      </c>
      <c r="AE433" s="257">
        <v>0</v>
      </c>
      <c r="AF433" s="257">
        <v>0</v>
      </c>
      <c r="AG433" s="257">
        <v>0</v>
      </c>
      <c r="AH433" s="257">
        <v>0</v>
      </c>
      <c r="AI433" s="257">
        <v>0</v>
      </c>
      <c r="AJ433" s="257">
        <v>0</v>
      </c>
      <c r="AK433" s="257">
        <v>0</v>
      </c>
      <c r="AL433" s="258">
        <f t="shared" si="8"/>
        <v>0</v>
      </c>
      <c r="AO433" s="98"/>
    </row>
    <row r="434" spans="1:41" ht="33" customHeight="1">
      <c r="A434" s="181">
        <v>1421</v>
      </c>
      <c r="B434" s="182" t="str">
        <f>PROPER(VLOOKUP(A434,[1]bd_lista!$A:$D,2,FALSE))</f>
        <v>Gobierno Autónomo Municipal De Yunguyo De Litoral</v>
      </c>
      <c r="C434" s="183" t="s">
        <v>1351</v>
      </c>
      <c r="D434" s="257">
        <v>0</v>
      </c>
      <c r="E434" s="257">
        <v>0</v>
      </c>
      <c r="F434" s="257">
        <v>0</v>
      </c>
      <c r="G434" s="257">
        <v>0</v>
      </c>
      <c r="H434" s="257">
        <v>0</v>
      </c>
      <c r="I434" s="257">
        <v>0</v>
      </c>
      <c r="J434" s="257">
        <v>0</v>
      </c>
      <c r="K434" s="257">
        <v>0</v>
      </c>
      <c r="L434" s="257">
        <v>0</v>
      </c>
      <c r="M434" s="257">
        <v>0</v>
      </c>
      <c r="N434" s="257">
        <v>0</v>
      </c>
      <c r="O434" s="257">
        <v>0</v>
      </c>
      <c r="P434" s="257">
        <v>0</v>
      </c>
      <c r="Q434" s="257">
        <v>0</v>
      </c>
      <c r="R434" s="257">
        <v>0</v>
      </c>
      <c r="S434" s="257">
        <v>0</v>
      </c>
      <c r="T434" s="257">
        <v>0</v>
      </c>
      <c r="U434" s="257">
        <v>0</v>
      </c>
      <c r="V434" s="257">
        <v>0</v>
      </c>
      <c r="W434" s="257">
        <v>0</v>
      </c>
      <c r="X434" s="257">
        <v>0</v>
      </c>
      <c r="Y434" s="257">
        <v>0</v>
      </c>
      <c r="Z434" s="257">
        <v>0</v>
      </c>
      <c r="AA434" s="257">
        <v>0</v>
      </c>
      <c r="AB434" s="257">
        <v>0</v>
      </c>
      <c r="AC434" s="257">
        <v>0</v>
      </c>
      <c r="AD434" s="257">
        <v>0</v>
      </c>
      <c r="AE434" s="257">
        <v>0</v>
      </c>
      <c r="AF434" s="257">
        <v>0</v>
      </c>
      <c r="AG434" s="257">
        <v>0</v>
      </c>
      <c r="AH434" s="257">
        <v>0</v>
      </c>
      <c r="AI434" s="257">
        <v>0</v>
      </c>
      <c r="AJ434" s="257">
        <v>0</v>
      </c>
      <c r="AK434" s="257">
        <v>0</v>
      </c>
      <c r="AL434" s="258">
        <f t="shared" si="8"/>
        <v>0</v>
      </c>
      <c r="AO434" s="98"/>
    </row>
    <row r="435" spans="1:41" ht="33" customHeight="1">
      <c r="A435" s="181">
        <v>1422</v>
      </c>
      <c r="B435" s="182" t="str">
        <f>PROPER(VLOOKUP(A435,[1]bd_lista!$A:$D,2,FALSE))</f>
        <v>Gobierno Autónomo Municipal De Esmeralda</v>
      </c>
      <c r="C435" s="183" t="s">
        <v>1351</v>
      </c>
      <c r="D435" s="257">
        <v>0</v>
      </c>
      <c r="E435" s="257">
        <v>0</v>
      </c>
      <c r="F435" s="257">
        <v>0</v>
      </c>
      <c r="G435" s="257">
        <v>0</v>
      </c>
      <c r="H435" s="257">
        <v>0</v>
      </c>
      <c r="I435" s="257">
        <v>0</v>
      </c>
      <c r="J435" s="257">
        <v>0</v>
      </c>
      <c r="K435" s="257">
        <v>0</v>
      </c>
      <c r="L435" s="257">
        <v>0</v>
      </c>
      <c r="M435" s="257">
        <v>0</v>
      </c>
      <c r="N435" s="257">
        <v>0</v>
      </c>
      <c r="O435" s="257">
        <v>0</v>
      </c>
      <c r="P435" s="257">
        <v>0</v>
      </c>
      <c r="Q435" s="257">
        <v>0</v>
      </c>
      <c r="R435" s="257">
        <v>0</v>
      </c>
      <c r="S435" s="257">
        <v>0</v>
      </c>
      <c r="T435" s="257">
        <v>0</v>
      </c>
      <c r="U435" s="257">
        <v>0</v>
      </c>
      <c r="V435" s="257">
        <v>0</v>
      </c>
      <c r="W435" s="257">
        <v>0</v>
      </c>
      <c r="X435" s="257">
        <v>0</v>
      </c>
      <c r="Y435" s="257">
        <v>0</v>
      </c>
      <c r="Z435" s="257">
        <v>0</v>
      </c>
      <c r="AA435" s="257">
        <v>0</v>
      </c>
      <c r="AB435" s="257">
        <v>0</v>
      </c>
      <c r="AC435" s="257">
        <v>0</v>
      </c>
      <c r="AD435" s="257">
        <v>0</v>
      </c>
      <c r="AE435" s="257">
        <v>0</v>
      </c>
      <c r="AF435" s="257">
        <v>0</v>
      </c>
      <c r="AG435" s="257">
        <v>0</v>
      </c>
      <c r="AH435" s="257">
        <v>0</v>
      </c>
      <c r="AI435" s="257">
        <v>0</v>
      </c>
      <c r="AJ435" s="257">
        <v>0</v>
      </c>
      <c r="AK435" s="257">
        <v>0</v>
      </c>
      <c r="AL435" s="258">
        <f t="shared" si="8"/>
        <v>0</v>
      </c>
      <c r="AO435" s="98"/>
    </row>
    <row r="436" spans="1:41" ht="33" customHeight="1">
      <c r="A436" s="181">
        <v>1423</v>
      </c>
      <c r="B436" s="182" t="str">
        <f>PROPER(VLOOKUP(A436,[1]bd_lista!$A:$D,2,FALSE))</f>
        <v>Gobierno Autónomo Municipal De Toledo</v>
      </c>
      <c r="C436" s="183" t="s">
        <v>1351</v>
      </c>
      <c r="D436" s="257">
        <v>0</v>
      </c>
      <c r="E436" s="257">
        <v>0</v>
      </c>
      <c r="F436" s="257">
        <v>0</v>
      </c>
      <c r="G436" s="257">
        <v>0</v>
      </c>
      <c r="H436" s="257">
        <v>0</v>
      </c>
      <c r="I436" s="257">
        <v>0</v>
      </c>
      <c r="J436" s="257">
        <v>0</v>
      </c>
      <c r="K436" s="257">
        <v>0</v>
      </c>
      <c r="L436" s="257">
        <v>0</v>
      </c>
      <c r="M436" s="257">
        <v>0</v>
      </c>
      <c r="N436" s="257">
        <v>0</v>
      </c>
      <c r="O436" s="257">
        <v>0</v>
      </c>
      <c r="P436" s="257">
        <v>0</v>
      </c>
      <c r="Q436" s="257">
        <v>0</v>
      </c>
      <c r="R436" s="257">
        <v>0</v>
      </c>
      <c r="S436" s="257">
        <v>0</v>
      </c>
      <c r="T436" s="257">
        <v>0</v>
      </c>
      <c r="U436" s="257">
        <v>0</v>
      </c>
      <c r="V436" s="257">
        <v>0</v>
      </c>
      <c r="W436" s="257">
        <v>0</v>
      </c>
      <c r="X436" s="257">
        <v>0</v>
      </c>
      <c r="Y436" s="257">
        <v>0</v>
      </c>
      <c r="Z436" s="257">
        <v>0</v>
      </c>
      <c r="AA436" s="257">
        <v>0</v>
      </c>
      <c r="AB436" s="257">
        <v>0</v>
      </c>
      <c r="AC436" s="257">
        <v>0</v>
      </c>
      <c r="AD436" s="257">
        <v>0</v>
      </c>
      <c r="AE436" s="257">
        <v>0</v>
      </c>
      <c r="AF436" s="257">
        <v>0</v>
      </c>
      <c r="AG436" s="257">
        <v>0</v>
      </c>
      <c r="AH436" s="257">
        <v>0</v>
      </c>
      <c r="AI436" s="257">
        <v>0</v>
      </c>
      <c r="AJ436" s="257">
        <v>0</v>
      </c>
      <c r="AK436" s="257">
        <v>0</v>
      </c>
      <c r="AL436" s="258">
        <f t="shared" si="8"/>
        <v>0</v>
      </c>
      <c r="AO436" s="98"/>
    </row>
    <row r="437" spans="1:41" ht="33" customHeight="1">
      <c r="A437" s="181">
        <v>1424</v>
      </c>
      <c r="B437" s="182" t="str">
        <f>PROPER(VLOOKUP(A437,[1]bd_lista!$A:$D,2,FALSE))</f>
        <v>Gobierno Autónomo Municipal De Andamarca (Santiago De Andamarca)</v>
      </c>
      <c r="C437" s="183" t="s">
        <v>1351</v>
      </c>
      <c r="D437" s="257">
        <v>0</v>
      </c>
      <c r="E437" s="257">
        <v>0</v>
      </c>
      <c r="F437" s="257">
        <v>0</v>
      </c>
      <c r="G437" s="257">
        <v>0</v>
      </c>
      <c r="H437" s="257">
        <v>0</v>
      </c>
      <c r="I437" s="257">
        <v>0</v>
      </c>
      <c r="J437" s="257">
        <v>0</v>
      </c>
      <c r="K437" s="257">
        <v>0</v>
      </c>
      <c r="L437" s="257">
        <v>0</v>
      </c>
      <c r="M437" s="257">
        <v>0</v>
      </c>
      <c r="N437" s="257">
        <v>0</v>
      </c>
      <c r="O437" s="257">
        <v>0</v>
      </c>
      <c r="P437" s="257">
        <v>0</v>
      </c>
      <c r="Q437" s="257">
        <v>0</v>
      </c>
      <c r="R437" s="257">
        <v>0</v>
      </c>
      <c r="S437" s="257">
        <v>0</v>
      </c>
      <c r="T437" s="257">
        <v>0</v>
      </c>
      <c r="U437" s="257">
        <v>0</v>
      </c>
      <c r="V437" s="257">
        <v>0</v>
      </c>
      <c r="W437" s="257">
        <v>0</v>
      </c>
      <c r="X437" s="257">
        <v>0</v>
      </c>
      <c r="Y437" s="257">
        <v>0</v>
      </c>
      <c r="Z437" s="257">
        <v>0</v>
      </c>
      <c r="AA437" s="257">
        <v>0</v>
      </c>
      <c r="AB437" s="257">
        <v>0</v>
      </c>
      <c r="AC437" s="257">
        <v>0</v>
      </c>
      <c r="AD437" s="257">
        <v>0</v>
      </c>
      <c r="AE437" s="257">
        <v>0</v>
      </c>
      <c r="AF437" s="257">
        <v>0</v>
      </c>
      <c r="AG437" s="257">
        <v>0</v>
      </c>
      <c r="AH437" s="257">
        <v>0</v>
      </c>
      <c r="AI437" s="257">
        <v>0</v>
      </c>
      <c r="AJ437" s="257">
        <v>0</v>
      </c>
      <c r="AK437" s="257">
        <v>0</v>
      </c>
      <c r="AL437" s="258">
        <f t="shared" si="8"/>
        <v>0</v>
      </c>
      <c r="AO437" s="98"/>
    </row>
    <row r="438" spans="1:41" ht="33" customHeight="1">
      <c r="A438" s="181">
        <v>1425</v>
      </c>
      <c r="B438" s="182" t="str">
        <f>PROPER(VLOOKUP(A438,[1]bd_lista!$A:$D,2,FALSE))</f>
        <v>Gobierno Autónomo Municipal De Belén De Andamarca</v>
      </c>
      <c r="C438" s="183" t="s">
        <v>1351</v>
      </c>
      <c r="D438" s="257">
        <v>0</v>
      </c>
      <c r="E438" s="257">
        <v>0</v>
      </c>
      <c r="F438" s="257">
        <v>0</v>
      </c>
      <c r="G438" s="257">
        <v>0</v>
      </c>
      <c r="H438" s="257">
        <v>0</v>
      </c>
      <c r="I438" s="257">
        <v>0</v>
      </c>
      <c r="J438" s="257">
        <v>0</v>
      </c>
      <c r="K438" s="257">
        <v>0</v>
      </c>
      <c r="L438" s="257">
        <v>0</v>
      </c>
      <c r="M438" s="257">
        <v>0</v>
      </c>
      <c r="N438" s="257">
        <v>0</v>
      </c>
      <c r="O438" s="257">
        <v>0</v>
      </c>
      <c r="P438" s="257">
        <v>0</v>
      </c>
      <c r="Q438" s="257">
        <v>0</v>
      </c>
      <c r="R438" s="257">
        <v>0</v>
      </c>
      <c r="S438" s="257">
        <v>0</v>
      </c>
      <c r="T438" s="257">
        <v>0</v>
      </c>
      <c r="U438" s="257">
        <v>0</v>
      </c>
      <c r="V438" s="257">
        <v>0</v>
      </c>
      <c r="W438" s="257">
        <v>0</v>
      </c>
      <c r="X438" s="257">
        <v>0</v>
      </c>
      <c r="Y438" s="257">
        <v>0</v>
      </c>
      <c r="Z438" s="257">
        <v>0</v>
      </c>
      <c r="AA438" s="257">
        <v>0</v>
      </c>
      <c r="AB438" s="257">
        <v>0</v>
      </c>
      <c r="AC438" s="257">
        <v>0</v>
      </c>
      <c r="AD438" s="257">
        <v>0</v>
      </c>
      <c r="AE438" s="257">
        <v>0</v>
      </c>
      <c r="AF438" s="257">
        <v>0</v>
      </c>
      <c r="AG438" s="257">
        <v>0</v>
      </c>
      <c r="AH438" s="257">
        <v>0</v>
      </c>
      <c r="AI438" s="257">
        <v>0</v>
      </c>
      <c r="AJ438" s="257">
        <v>0</v>
      </c>
      <c r="AK438" s="257">
        <v>0</v>
      </c>
      <c r="AL438" s="258">
        <f t="shared" si="8"/>
        <v>0</v>
      </c>
      <c r="AO438" s="98"/>
    </row>
    <row r="439" spans="1:41" ht="33" customHeight="1">
      <c r="A439" s="181">
        <v>1426</v>
      </c>
      <c r="B439" s="182" t="str">
        <f>PROPER(VLOOKUP(A439,[1]bd_lista!$A:$D,2,FALSE))</f>
        <v>Gobierno Autónomo Municipal De Salinas De G. Mendoza</v>
      </c>
      <c r="C439" s="183" t="s">
        <v>1351</v>
      </c>
      <c r="D439" s="257">
        <v>0</v>
      </c>
      <c r="E439" s="257">
        <v>0</v>
      </c>
      <c r="F439" s="257">
        <v>0</v>
      </c>
      <c r="G439" s="257">
        <v>0</v>
      </c>
      <c r="H439" s="257">
        <v>0</v>
      </c>
      <c r="I439" s="257">
        <v>0</v>
      </c>
      <c r="J439" s="257">
        <v>0</v>
      </c>
      <c r="K439" s="257">
        <v>0</v>
      </c>
      <c r="L439" s="257">
        <v>0</v>
      </c>
      <c r="M439" s="257">
        <v>0</v>
      </c>
      <c r="N439" s="257">
        <v>0</v>
      </c>
      <c r="O439" s="257">
        <v>0</v>
      </c>
      <c r="P439" s="257">
        <v>0</v>
      </c>
      <c r="Q439" s="257">
        <v>0</v>
      </c>
      <c r="R439" s="257">
        <v>0</v>
      </c>
      <c r="S439" s="257">
        <v>0</v>
      </c>
      <c r="T439" s="257">
        <v>0</v>
      </c>
      <c r="U439" s="257">
        <v>0</v>
      </c>
      <c r="V439" s="257">
        <v>0</v>
      </c>
      <c r="W439" s="257">
        <v>0</v>
      </c>
      <c r="X439" s="257">
        <v>0</v>
      </c>
      <c r="Y439" s="257">
        <v>0</v>
      </c>
      <c r="Z439" s="257">
        <v>0</v>
      </c>
      <c r="AA439" s="257">
        <v>0</v>
      </c>
      <c r="AB439" s="257">
        <v>0</v>
      </c>
      <c r="AC439" s="257">
        <v>0</v>
      </c>
      <c r="AD439" s="257">
        <v>0</v>
      </c>
      <c r="AE439" s="257">
        <v>0</v>
      </c>
      <c r="AF439" s="257">
        <v>0</v>
      </c>
      <c r="AG439" s="257">
        <v>0</v>
      </c>
      <c r="AH439" s="257">
        <v>0</v>
      </c>
      <c r="AI439" s="257">
        <v>0</v>
      </c>
      <c r="AJ439" s="257">
        <v>0</v>
      </c>
      <c r="AK439" s="257">
        <v>0</v>
      </c>
      <c r="AL439" s="258">
        <f t="shared" si="8"/>
        <v>0</v>
      </c>
      <c r="AO439" s="98"/>
    </row>
    <row r="440" spans="1:41" ht="33" customHeight="1">
      <c r="A440" s="181">
        <v>1427</v>
      </c>
      <c r="B440" s="182" t="str">
        <f>PROPER(VLOOKUP(A440,[1]bd_lista!$A:$D,2,FALSE))</f>
        <v>Gobierno Autónomo Municipal De Pampa Aullagas</v>
      </c>
      <c r="C440" s="183" t="s">
        <v>1351</v>
      </c>
      <c r="D440" s="257">
        <v>0</v>
      </c>
      <c r="E440" s="257">
        <v>0</v>
      </c>
      <c r="F440" s="257">
        <v>0</v>
      </c>
      <c r="G440" s="257">
        <v>0</v>
      </c>
      <c r="H440" s="257">
        <v>0</v>
      </c>
      <c r="I440" s="257">
        <v>0</v>
      </c>
      <c r="J440" s="257">
        <v>0</v>
      </c>
      <c r="K440" s="257">
        <v>0</v>
      </c>
      <c r="L440" s="257">
        <v>0</v>
      </c>
      <c r="M440" s="257">
        <v>0</v>
      </c>
      <c r="N440" s="257">
        <v>0</v>
      </c>
      <c r="O440" s="257">
        <v>0</v>
      </c>
      <c r="P440" s="257">
        <v>0</v>
      </c>
      <c r="Q440" s="257">
        <v>0</v>
      </c>
      <c r="R440" s="257">
        <v>0</v>
      </c>
      <c r="S440" s="257">
        <v>0</v>
      </c>
      <c r="T440" s="257">
        <v>0</v>
      </c>
      <c r="U440" s="257">
        <v>0</v>
      </c>
      <c r="V440" s="257">
        <v>0</v>
      </c>
      <c r="W440" s="257">
        <v>0</v>
      </c>
      <c r="X440" s="257">
        <v>0</v>
      </c>
      <c r="Y440" s="257">
        <v>0</v>
      </c>
      <c r="Z440" s="257">
        <v>0</v>
      </c>
      <c r="AA440" s="257">
        <v>0</v>
      </c>
      <c r="AB440" s="257">
        <v>0</v>
      </c>
      <c r="AC440" s="257">
        <v>0</v>
      </c>
      <c r="AD440" s="257">
        <v>0</v>
      </c>
      <c r="AE440" s="257">
        <v>0</v>
      </c>
      <c r="AF440" s="257">
        <v>0</v>
      </c>
      <c r="AG440" s="257">
        <v>0</v>
      </c>
      <c r="AH440" s="257">
        <v>0</v>
      </c>
      <c r="AI440" s="257">
        <v>0</v>
      </c>
      <c r="AJ440" s="257">
        <v>0</v>
      </c>
      <c r="AK440" s="257">
        <v>0</v>
      </c>
      <c r="AL440" s="258">
        <f t="shared" si="8"/>
        <v>0</v>
      </c>
      <c r="AO440" s="98"/>
    </row>
    <row r="441" spans="1:41" ht="33" customHeight="1">
      <c r="A441" s="181">
        <v>1428</v>
      </c>
      <c r="B441" s="182" t="str">
        <f>PROPER(VLOOKUP(A441,[1]bd_lista!$A:$D,2,FALSE))</f>
        <v>Gobierno Autónomo Municipal De La Rivera</v>
      </c>
      <c r="C441" s="183" t="s">
        <v>1351</v>
      </c>
      <c r="D441" s="257">
        <v>0</v>
      </c>
      <c r="E441" s="257">
        <v>0</v>
      </c>
      <c r="F441" s="257">
        <v>0</v>
      </c>
      <c r="G441" s="257">
        <v>0</v>
      </c>
      <c r="H441" s="257">
        <v>0</v>
      </c>
      <c r="I441" s="257">
        <v>0</v>
      </c>
      <c r="J441" s="257">
        <v>0</v>
      </c>
      <c r="K441" s="257">
        <v>0</v>
      </c>
      <c r="L441" s="257">
        <v>0</v>
      </c>
      <c r="M441" s="257">
        <v>0</v>
      </c>
      <c r="N441" s="257">
        <v>0</v>
      </c>
      <c r="O441" s="257">
        <v>0</v>
      </c>
      <c r="P441" s="257">
        <v>0</v>
      </c>
      <c r="Q441" s="257">
        <v>0</v>
      </c>
      <c r="R441" s="257">
        <v>0</v>
      </c>
      <c r="S441" s="257">
        <v>0</v>
      </c>
      <c r="T441" s="257">
        <v>0</v>
      </c>
      <c r="U441" s="257">
        <v>0</v>
      </c>
      <c r="V441" s="257">
        <v>0</v>
      </c>
      <c r="W441" s="257">
        <v>0</v>
      </c>
      <c r="X441" s="257">
        <v>0</v>
      </c>
      <c r="Y441" s="257">
        <v>0</v>
      </c>
      <c r="Z441" s="257">
        <v>0</v>
      </c>
      <c r="AA441" s="257">
        <v>0</v>
      </c>
      <c r="AB441" s="257">
        <v>0</v>
      </c>
      <c r="AC441" s="257">
        <v>0</v>
      </c>
      <c r="AD441" s="257">
        <v>0</v>
      </c>
      <c r="AE441" s="257">
        <v>0</v>
      </c>
      <c r="AF441" s="257">
        <v>0</v>
      </c>
      <c r="AG441" s="257">
        <v>0</v>
      </c>
      <c r="AH441" s="257">
        <v>0</v>
      </c>
      <c r="AI441" s="257">
        <v>0</v>
      </c>
      <c r="AJ441" s="257">
        <v>0</v>
      </c>
      <c r="AK441" s="257">
        <v>0</v>
      </c>
      <c r="AL441" s="258">
        <f t="shared" si="8"/>
        <v>0</v>
      </c>
      <c r="AO441" s="98"/>
    </row>
    <row r="442" spans="1:41" ht="33" customHeight="1">
      <c r="A442" s="181">
        <v>1429</v>
      </c>
      <c r="B442" s="182" t="str">
        <f>PROPER(VLOOKUP(A442,[1]bd_lista!$A:$D,2,FALSE))</f>
        <v>Gobierno Autónomo Municipal De Todos Santos</v>
      </c>
      <c r="C442" s="183" t="s">
        <v>1351</v>
      </c>
      <c r="D442" s="257">
        <v>0</v>
      </c>
      <c r="E442" s="257">
        <v>0</v>
      </c>
      <c r="F442" s="257">
        <v>0</v>
      </c>
      <c r="G442" s="257">
        <v>0</v>
      </c>
      <c r="H442" s="257">
        <v>0</v>
      </c>
      <c r="I442" s="257">
        <v>0</v>
      </c>
      <c r="J442" s="257">
        <v>0</v>
      </c>
      <c r="K442" s="257">
        <v>0</v>
      </c>
      <c r="L442" s="257">
        <v>0</v>
      </c>
      <c r="M442" s="257">
        <v>0</v>
      </c>
      <c r="N442" s="257">
        <v>0</v>
      </c>
      <c r="O442" s="257">
        <v>0</v>
      </c>
      <c r="P442" s="257">
        <v>0</v>
      </c>
      <c r="Q442" s="257">
        <v>0</v>
      </c>
      <c r="R442" s="257">
        <v>0</v>
      </c>
      <c r="S442" s="257">
        <v>0</v>
      </c>
      <c r="T442" s="257">
        <v>0</v>
      </c>
      <c r="U442" s="257">
        <v>0</v>
      </c>
      <c r="V442" s="257">
        <v>0</v>
      </c>
      <c r="W442" s="257">
        <v>0</v>
      </c>
      <c r="X442" s="257">
        <v>0</v>
      </c>
      <c r="Y442" s="257">
        <v>0</v>
      </c>
      <c r="Z442" s="257">
        <v>0</v>
      </c>
      <c r="AA442" s="257">
        <v>0</v>
      </c>
      <c r="AB442" s="257">
        <v>0</v>
      </c>
      <c r="AC442" s="257">
        <v>0</v>
      </c>
      <c r="AD442" s="257">
        <v>0</v>
      </c>
      <c r="AE442" s="257">
        <v>0</v>
      </c>
      <c r="AF442" s="257">
        <v>0</v>
      </c>
      <c r="AG442" s="257">
        <v>0</v>
      </c>
      <c r="AH442" s="257">
        <v>0</v>
      </c>
      <c r="AI442" s="257">
        <v>0</v>
      </c>
      <c r="AJ442" s="257">
        <v>0</v>
      </c>
      <c r="AK442" s="257">
        <v>0</v>
      </c>
      <c r="AL442" s="258">
        <f t="shared" si="8"/>
        <v>0</v>
      </c>
      <c r="AO442" s="98"/>
    </row>
    <row r="443" spans="1:41" ht="33" customHeight="1">
      <c r="A443" s="181">
        <v>1430</v>
      </c>
      <c r="B443" s="182" t="str">
        <f>PROPER(VLOOKUP(A443,[1]bd_lista!$A:$D,2,FALSE))</f>
        <v>Gobierno Autónomo Municipal De Carangas</v>
      </c>
      <c r="C443" s="183" t="s">
        <v>1351</v>
      </c>
      <c r="D443" s="257">
        <v>0</v>
      </c>
      <c r="E443" s="257">
        <v>0</v>
      </c>
      <c r="F443" s="257">
        <v>0</v>
      </c>
      <c r="G443" s="257">
        <v>0</v>
      </c>
      <c r="H443" s="257">
        <v>0</v>
      </c>
      <c r="I443" s="257">
        <v>0</v>
      </c>
      <c r="J443" s="257">
        <v>0</v>
      </c>
      <c r="K443" s="257">
        <v>0</v>
      </c>
      <c r="L443" s="257">
        <v>0</v>
      </c>
      <c r="M443" s="257">
        <v>0</v>
      </c>
      <c r="N443" s="257">
        <v>0</v>
      </c>
      <c r="O443" s="257">
        <v>0</v>
      </c>
      <c r="P443" s="257">
        <v>0</v>
      </c>
      <c r="Q443" s="257">
        <v>0</v>
      </c>
      <c r="R443" s="257">
        <v>0</v>
      </c>
      <c r="S443" s="257">
        <v>0</v>
      </c>
      <c r="T443" s="257">
        <v>0</v>
      </c>
      <c r="U443" s="257">
        <v>0</v>
      </c>
      <c r="V443" s="257">
        <v>0</v>
      </c>
      <c r="W443" s="257">
        <v>0</v>
      </c>
      <c r="X443" s="257">
        <v>0</v>
      </c>
      <c r="Y443" s="257">
        <v>0</v>
      </c>
      <c r="Z443" s="257">
        <v>0</v>
      </c>
      <c r="AA443" s="257">
        <v>0</v>
      </c>
      <c r="AB443" s="257">
        <v>0</v>
      </c>
      <c r="AC443" s="257">
        <v>0</v>
      </c>
      <c r="AD443" s="257">
        <v>0</v>
      </c>
      <c r="AE443" s="257">
        <v>0</v>
      </c>
      <c r="AF443" s="257">
        <v>0</v>
      </c>
      <c r="AG443" s="257">
        <v>0</v>
      </c>
      <c r="AH443" s="257">
        <v>0</v>
      </c>
      <c r="AI443" s="257">
        <v>0</v>
      </c>
      <c r="AJ443" s="257">
        <v>0</v>
      </c>
      <c r="AK443" s="257">
        <v>0</v>
      </c>
      <c r="AL443" s="258">
        <f t="shared" si="8"/>
        <v>0</v>
      </c>
      <c r="AO443" s="98"/>
    </row>
    <row r="444" spans="1:41" ht="33" customHeight="1">
      <c r="A444" s="181">
        <v>1431</v>
      </c>
      <c r="B444" s="182" t="str">
        <f>PROPER(VLOOKUP(A444,[1]bd_lista!$A:$D,2,FALSE))</f>
        <v>Gobierno Autónomo Municipal De Sabaya</v>
      </c>
      <c r="C444" s="183" t="s">
        <v>1351</v>
      </c>
      <c r="D444" s="257">
        <v>0</v>
      </c>
      <c r="E444" s="257">
        <v>0</v>
      </c>
      <c r="F444" s="257">
        <v>0</v>
      </c>
      <c r="G444" s="257">
        <v>0</v>
      </c>
      <c r="H444" s="257">
        <v>0</v>
      </c>
      <c r="I444" s="257">
        <v>0</v>
      </c>
      <c r="J444" s="257">
        <v>0</v>
      </c>
      <c r="K444" s="257">
        <v>0</v>
      </c>
      <c r="L444" s="257">
        <v>0</v>
      </c>
      <c r="M444" s="257">
        <v>0</v>
      </c>
      <c r="N444" s="257">
        <v>0</v>
      </c>
      <c r="O444" s="257">
        <v>0</v>
      </c>
      <c r="P444" s="257">
        <v>0</v>
      </c>
      <c r="Q444" s="257">
        <v>0</v>
      </c>
      <c r="R444" s="257">
        <v>0</v>
      </c>
      <c r="S444" s="257">
        <v>0</v>
      </c>
      <c r="T444" s="257">
        <v>0</v>
      </c>
      <c r="U444" s="257">
        <v>0</v>
      </c>
      <c r="V444" s="257">
        <v>0</v>
      </c>
      <c r="W444" s="257">
        <v>0</v>
      </c>
      <c r="X444" s="257">
        <v>0</v>
      </c>
      <c r="Y444" s="257">
        <v>0</v>
      </c>
      <c r="Z444" s="257">
        <v>0</v>
      </c>
      <c r="AA444" s="257">
        <v>0</v>
      </c>
      <c r="AB444" s="257">
        <v>0</v>
      </c>
      <c r="AC444" s="257">
        <v>0</v>
      </c>
      <c r="AD444" s="257">
        <v>0</v>
      </c>
      <c r="AE444" s="257">
        <v>0</v>
      </c>
      <c r="AF444" s="257">
        <v>0</v>
      </c>
      <c r="AG444" s="257">
        <v>0</v>
      </c>
      <c r="AH444" s="257">
        <v>0</v>
      </c>
      <c r="AI444" s="257">
        <v>0</v>
      </c>
      <c r="AJ444" s="257">
        <v>0</v>
      </c>
      <c r="AK444" s="257">
        <v>0</v>
      </c>
      <c r="AL444" s="258">
        <f t="shared" si="8"/>
        <v>0</v>
      </c>
      <c r="AO444" s="98"/>
    </row>
    <row r="445" spans="1:41" ht="33" customHeight="1">
      <c r="A445" s="181">
        <v>1432</v>
      </c>
      <c r="B445" s="182" t="str">
        <f>PROPER(VLOOKUP(A445,[1]bd_lista!$A:$D,2,FALSE))</f>
        <v>Gobierno Autónomo Municipal De Coipasa</v>
      </c>
      <c r="C445" s="183" t="s">
        <v>1351</v>
      </c>
      <c r="D445" s="257">
        <v>0</v>
      </c>
      <c r="E445" s="257">
        <v>0</v>
      </c>
      <c r="F445" s="257">
        <v>0</v>
      </c>
      <c r="G445" s="257">
        <v>0</v>
      </c>
      <c r="H445" s="257">
        <v>0</v>
      </c>
      <c r="I445" s="257">
        <v>0</v>
      </c>
      <c r="J445" s="257">
        <v>0</v>
      </c>
      <c r="K445" s="257">
        <v>0</v>
      </c>
      <c r="L445" s="257">
        <v>0</v>
      </c>
      <c r="M445" s="257">
        <v>0</v>
      </c>
      <c r="N445" s="257">
        <v>0</v>
      </c>
      <c r="O445" s="257">
        <v>0</v>
      </c>
      <c r="P445" s="257">
        <v>0</v>
      </c>
      <c r="Q445" s="257">
        <v>0</v>
      </c>
      <c r="R445" s="257">
        <v>0</v>
      </c>
      <c r="S445" s="257">
        <v>0</v>
      </c>
      <c r="T445" s="257">
        <v>0</v>
      </c>
      <c r="U445" s="257">
        <v>0</v>
      </c>
      <c r="V445" s="257">
        <v>0</v>
      </c>
      <c r="W445" s="257">
        <v>0</v>
      </c>
      <c r="X445" s="257">
        <v>0</v>
      </c>
      <c r="Y445" s="257">
        <v>0</v>
      </c>
      <c r="Z445" s="257">
        <v>0</v>
      </c>
      <c r="AA445" s="257">
        <v>0</v>
      </c>
      <c r="AB445" s="257">
        <v>0</v>
      </c>
      <c r="AC445" s="257">
        <v>0</v>
      </c>
      <c r="AD445" s="257">
        <v>0</v>
      </c>
      <c r="AE445" s="257">
        <v>0</v>
      </c>
      <c r="AF445" s="257">
        <v>0</v>
      </c>
      <c r="AG445" s="257">
        <v>0</v>
      </c>
      <c r="AH445" s="257">
        <v>0</v>
      </c>
      <c r="AI445" s="257">
        <v>0</v>
      </c>
      <c r="AJ445" s="257">
        <v>0</v>
      </c>
      <c r="AK445" s="257">
        <v>0</v>
      </c>
      <c r="AL445" s="258">
        <f t="shared" si="8"/>
        <v>0</v>
      </c>
      <c r="AO445" s="98"/>
    </row>
    <row r="446" spans="1:41" ht="33" customHeight="1">
      <c r="A446" s="181">
        <v>1433</v>
      </c>
      <c r="B446" s="182" t="str">
        <f>PROPER(VLOOKUP(A446,[1]bd_lista!$A:$D,2,FALSE))</f>
        <v>Gobierno Autónomo Municipal De Chipaya</v>
      </c>
      <c r="C446" s="183" t="s">
        <v>1351</v>
      </c>
      <c r="D446" s="257">
        <v>0</v>
      </c>
      <c r="E446" s="257">
        <v>0</v>
      </c>
      <c r="F446" s="257">
        <v>0</v>
      </c>
      <c r="G446" s="257">
        <v>0</v>
      </c>
      <c r="H446" s="257">
        <v>0</v>
      </c>
      <c r="I446" s="257">
        <v>0</v>
      </c>
      <c r="J446" s="257">
        <v>0</v>
      </c>
      <c r="K446" s="257">
        <v>0</v>
      </c>
      <c r="L446" s="257">
        <v>0</v>
      </c>
      <c r="M446" s="257">
        <v>0</v>
      </c>
      <c r="N446" s="257">
        <v>0</v>
      </c>
      <c r="O446" s="257">
        <v>0</v>
      </c>
      <c r="P446" s="257">
        <v>0</v>
      </c>
      <c r="Q446" s="257">
        <v>0</v>
      </c>
      <c r="R446" s="257">
        <v>0</v>
      </c>
      <c r="S446" s="257">
        <v>0</v>
      </c>
      <c r="T446" s="257">
        <v>0</v>
      </c>
      <c r="U446" s="257">
        <v>0</v>
      </c>
      <c r="V446" s="257">
        <v>0</v>
      </c>
      <c r="W446" s="257">
        <v>0</v>
      </c>
      <c r="X446" s="257">
        <v>0</v>
      </c>
      <c r="Y446" s="257">
        <v>0</v>
      </c>
      <c r="Z446" s="257">
        <v>0</v>
      </c>
      <c r="AA446" s="257">
        <v>0</v>
      </c>
      <c r="AB446" s="257">
        <v>0</v>
      </c>
      <c r="AC446" s="257">
        <v>0</v>
      </c>
      <c r="AD446" s="257">
        <v>0</v>
      </c>
      <c r="AE446" s="257">
        <v>0</v>
      </c>
      <c r="AF446" s="257">
        <v>0</v>
      </c>
      <c r="AG446" s="257">
        <v>0</v>
      </c>
      <c r="AH446" s="257">
        <v>0</v>
      </c>
      <c r="AI446" s="257">
        <v>0</v>
      </c>
      <c r="AJ446" s="257">
        <v>0</v>
      </c>
      <c r="AK446" s="257">
        <v>0</v>
      </c>
      <c r="AL446" s="258">
        <f t="shared" si="8"/>
        <v>0</v>
      </c>
      <c r="AO446" s="98"/>
    </row>
    <row r="447" spans="1:41" ht="33" customHeight="1">
      <c r="A447" s="181">
        <v>1434</v>
      </c>
      <c r="B447" s="182" t="str">
        <f>PROPER(VLOOKUP(A447,[1]bd_lista!$A:$D,2,FALSE))</f>
        <v>Gobierno Autónomo Municipal De Huayllamarca (Santiago De Huayllamarca)</v>
      </c>
      <c r="C447" s="183" t="s">
        <v>1351</v>
      </c>
      <c r="D447" s="257">
        <v>0</v>
      </c>
      <c r="E447" s="257">
        <v>0</v>
      </c>
      <c r="F447" s="257">
        <v>0</v>
      </c>
      <c r="G447" s="257">
        <v>0</v>
      </c>
      <c r="H447" s="257">
        <v>0</v>
      </c>
      <c r="I447" s="257">
        <v>0</v>
      </c>
      <c r="J447" s="257">
        <v>0</v>
      </c>
      <c r="K447" s="257">
        <v>0</v>
      </c>
      <c r="L447" s="257">
        <v>0</v>
      </c>
      <c r="M447" s="257">
        <v>0</v>
      </c>
      <c r="N447" s="257">
        <v>0</v>
      </c>
      <c r="O447" s="257">
        <v>0</v>
      </c>
      <c r="P447" s="257">
        <v>0</v>
      </c>
      <c r="Q447" s="257">
        <v>0</v>
      </c>
      <c r="R447" s="257">
        <v>0</v>
      </c>
      <c r="S447" s="257">
        <v>0</v>
      </c>
      <c r="T447" s="257">
        <v>0</v>
      </c>
      <c r="U447" s="257">
        <v>0</v>
      </c>
      <c r="V447" s="257">
        <v>0</v>
      </c>
      <c r="W447" s="257">
        <v>0</v>
      </c>
      <c r="X447" s="257">
        <v>0</v>
      </c>
      <c r="Y447" s="257">
        <v>0</v>
      </c>
      <c r="Z447" s="257">
        <v>0</v>
      </c>
      <c r="AA447" s="257">
        <v>0</v>
      </c>
      <c r="AB447" s="257">
        <v>0</v>
      </c>
      <c r="AC447" s="257">
        <v>0</v>
      </c>
      <c r="AD447" s="257">
        <v>0</v>
      </c>
      <c r="AE447" s="257">
        <v>0</v>
      </c>
      <c r="AF447" s="257">
        <v>0</v>
      </c>
      <c r="AG447" s="257">
        <v>0</v>
      </c>
      <c r="AH447" s="257">
        <v>0</v>
      </c>
      <c r="AI447" s="257">
        <v>0</v>
      </c>
      <c r="AJ447" s="257">
        <v>0</v>
      </c>
      <c r="AK447" s="257">
        <v>0</v>
      </c>
      <c r="AL447" s="258">
        <f t="shared" si="8"/>
        <v>0</v>
      </c>
      <c r="AO447" s="98"/>
    </row>
    <row r="448" spans="1:41" ht="33" customHeight="1">
      <c r="A448" s="181">
        <v>1435</v>
      </c>
      <c r="B448" s="182" t="str">
        <f>PROPER(VLOOKUP(A448,[1]bd_lista!$A:$D,2,FALSE))</f>
        <v>Gobierno Autónomo Municipal De Soracachi</v>
      </c>
      <c r="C448" s="183" t="s">
        <v>1351</v>
      </c>
      <c r="D448" s="257">
        <v>0</v>
      </c>
      <c r="E448" s="257">
        <v>0</v>
      </c>
      <c r="F448" s="257">
        <v>0</v>
      </c>
      <c r="G448" s="257">
        <v>0</v>
      </c>
      <c r="H448" s="257">
        <v>0</v>
      </c>
      <c r="I448" s="257">
        <v>0</v>
      </c>
      <c r="J448" s="257">
        <v>0</v>
      </c>
      <c r="K448" s="257">
        <v>0</v>
      </c>
      <c r="L448" s="257">
        <v>0</v>
      </c>
      <c r="M448" s="257">
        <v>0</v>
      </c>
      <c r="N448" s="257">
        <v>0</v>
      </c>
      <c r="O448" s="257">
        <v>0</v>
      </c>
      <c r="P448" s="257">
        <v>0</v>
      </c>
      <c r="Q448" s="257">
        <v>0</v>
      </c>
      <c r="R448" s="257">
        <v>0</v>
      </c>
      <c r="S448" s="257">
        <v>0</v>
      </c>
      <c r="T448" s="257">
        <v>0</v>
      </c>
      <c r="U448" s="257">
        <v>0</v>
      </c>
      <c r="V448" s="257">
        <v>0</v>
      </c>
      <c r="W448" s="257">
        <v>0</v>
      </c>
      <c r="X448" s="257">
        <v>0</v>
      </c>
      <c r="Y448" s="257">
        <v>0</v>
      </c>
      <c r="Z448" s="257">
        <v>0</v>
      </c>
      <c r="AA448" s="257">
        <v>0</v>
      </c>
      <c r="AB448" s="257">
        <v>0</v>
      </c>
      <c r="AC448" s="257">
        <v>0</v>
      </c>
      <c r="AD448" s="257">
        <v>0</v>
      </c>
      <c r="AE448" s="257">
        <v>0</v>
      </c>
      <c r="AF448" s="257">
        <v>0</v>
      </c>
      <c r="AG448" s="257">
        <v>0</v>
      </c>
      <c r="AH448" s="257">
        <v>0</v>
      </c>
      <c r="AI448" s="257">
        <v>0</v>
      </c>
      <c r="AJ448" s="257">
        <v>0</v>
      </c>
      <c r="AK448" s="257">
        <v>0</v>
      </c>
      <c r="AL448" s="258">
        <f t="shared" si="8"/>
        <v>0</v>
      </c>
      <c r="AO448" s="98"/>
    </row>
    <row r="449" spans="1:41" ht="33" customHeight="1">
      <c r="A449" s="181">
        <v>1501</v>
      </c>
      <c r="B449" s="182" t="str">
        <f>PROPER(VLOOKUP(A449,[1]bd_lista!$A:$D,2,FALSE))</f>
        <v>Gobierno Autónomo Municipal De Potosí</v>
      </c>
      <c r="C449" s="183" t="s">
        <v>1351</v>
      </c>
      <c r="D449" s="257">
        <v>0</v>
      </c>
      <c r="E449" s="257">
        <v>0</v>
      </c>
      <c r="F449" s="257">
        <v>0</v>
      </c>
      <c r="G449" s="257">
        <v>0</v>
      </c>
      <c r="H449" s="257">
        <v>0</v>
      </c>
      <c r="I449" s="257">
        <v>0</v>
      </c>
      <c r="J449" s="257">
        <v>0</v>
      </c>
      <c r="K449" s="257">
        <v>0</v>
      </c>
      <c r="L449" s="257">
        <v>0</v>
      </c>
      <c r="M449" s="257">
        <v>0</v>
      </c>
      <c r="N449" s="257">
        <v>0</v>
      </c>
      <c r="O449" s="257">
        <v>0</v>
      </c>
      <c r="P449" s="257">
        <v>0</v>
      </c>
      <c r="Q449" s="257">
        <v>0</v>
      </c>
      <c r="R449" s="257">
        <v>0</v>
      </c>
      <c r="S449" s="257">
        <v>0</v>
      </c>
      <c r="T449" s="257">
        <v>0</v>
      </c>
      <c r="U449" s="257">
        <v>0</v>
      </c>
      <c r="V449" s="257">
        <v>0</v>
      </c>
      <c r="W449" s="257">
        <v>0</v>
      </c>
      <c r="X449" s="257">
        <v>0</v>
      </c>
      <c r="Y449" s="257">
        <v>0</v>
      </c>
      <c r="Z449" s="257">
        <v>0</v>
      </c>
      <c r="AA449" s="257">
        <v>0</v>
      </c>
      <c r="AB449" s="257">
        <v>0</v>
      </c>
      <c r="AC449" s="257">
        <v>0</v>
      </c>
      <c r="AD449" s="257">
        <v>0</v>
      </c>
      <c r="AE449" s="257">
        <v>0</v>
      </c>
      <c r="AF449" s="257">
        <v>0</v>
      </c>
      <c r="AG449" s="257">
        <v>0</v>
      </c>
      <c r="AH449" s="257">
        <v>0</v>
      </c>
      <c r="AI449" s="257">
        <v>0</v>
      </c>
      <c r="AJ449" s="257">
        <v>0</v>
      </c>
      <c r="AK449" s="257">
        <v>0</v>
      </c>
      <c r="AL449" s="258">
        <f t="shared" si="8"/>
        <v>0</v>
      </c>
      <c r="AO449" s="98"/>
    </row>
    <row r="450" spans="1:41" ht="33" customHeight="1">
      <c r="A450" s="181">
        <v>1502</v>
      </c>
      <c r="B450" s="182" t="str">
        <f>PROPER(VLOOKUP(A450,[1]bd_lista!$A:$D,2,FALSE))</f>
        <v>Gobierno Autónomo Municipal De Tinguipaya</v>
      </c>
      <c r="C450" s="183" t="s">
        <v>1351</v>
      </c>
      <c r="D450" s="257">
        <v>0</v>
      </c>
      <c r="E450" s="257">
        <v>0</v>
      </c>
      <c r="F450" s="257">
        <v>0</v>
      </c>
      <c r="G450" s="257">
        <v>0</v>
      </c>
      <c r="H450" s="257">
        <v>0</v>
      </c>
      <c r="I450" s="257">
        <v>0</v>
      </c>
      <c r="J450" s="257">
        <v>0</v>
      </c>
      <c r="K450" s="257">
        <v>0</v>
      </c>
      <c r="L450" s="257">
        <v>0</v>
      </c>
      <c r="M450" s="257">
        <v>0</v>
      </c>
      <c r="N450" s="257">
        <v>0</v>
      </c>
      <c r="O450" s="257">
        <v>0</v>
      </c>
      <c r="P450" s="257">
        <v>0</v>
      </c>
      <c r="Q450" s="257">
        <v>0</v>
      </c>
      <c r="R450" s="257">
        <v>0</v>
      </c>
      <c r="S450" s="257">
        <v>0</v>
      </c>
      <c r="T450" s="257">
        <v>0</v>
      </c>
      <c r="U450" s="257">
        <v>0</v>
      </c>
      <c r="V450" s="257">
        <v>0</v>
      </c>
      <c r="W450" s="257">
        <v>0</v>
      </c>
      <c r="X450" s="257">
        <v>0</v>
      </c>
      <c r="Y450" s="257">
        <v>0</v>
      </c>
      <c r="Z450" s="257">
        <v>0</v>
      </c>
      <c r="AA450" s="257">
        <v>0</v>
      </c>
      <c r="AB450" s="257">
        <v>0</v>
      </c>
      <c r="AC450" s="257">
        <v>0</v>
      </c>
      <c r="AD450" s="257">
        <v>0</v>
      </c>
      <c r="AE450" s="257">
        <v>0</v>
      </c>
      <c r="AF450" s="257">
        <v>0</v>
      </c>
      <c r="AG450" s="257">
        <v>0</v>
      </c>
      <c r="AH450" s="257">
        <v>0</v>
      </c>
      <c r="AI450" s="257">
        <v>0</v>
      </c>
      <c r="AJ450" s="257">
        <v>0</v>
      </c>
      <c r="AK450" s="257">
        <v>0</v>
      </c>
      <c r="AL450" s="258">
        <f t="shared" si="8"/>
        <v>0</v>
      </c>
      <c r="AO450" s="98"/>
    </row>
    <row r="451" spans="1:41" ht="33" customHeight="1">
      <c r="A451" s="181">
        <v>1503</v>
      </c>
      <c r="B451" s="182" t="str">
        <f>PROPER(VLOOKUP(A451,[1]bd_lista!$A:$D,2,FALSE))</f>
        <v>Gobierno Autónomo Municipal De Yocalla</v>
      </c>
      <c r="C451" s="183" t="s">
        <v>1351</v>
      </c>
      <c r="D451" s="257">
        <v>0</v>
      </c>
      <c r="E451" s="257">
        <v>0</v>
      </c>
      <c r="F451" s="257">
        <v>0</v>
      </c>
      <c r="G451" s="257">
        <v>0</v>
      </c>
      <c r="H451" s="257">
        <v>0</v>
      </c>
      <c r="I451" s="257">
        <v>0</v>
      </c>
      <c r="J451" s="257">
        <v>0</v>
      </c>
      <c r="K451" s="257">
        <v>0</v>
      </c>
      <c r="L451" s="257">
        <v>0</v>
      </c>
      <c r="M451" s="257">
        <v>0</v>
      </c>
      <c r="N451" s="257">
        <v>0</v>
      </c>
      <c r="O451" s="257">
        <v>0</v>
      </c>
      <c r="P451" s="257">
        <v>0</v>
      </c>
      <c r="Q451" s="257">
        <v>0</v>
      </c>
      <c r="R451" s="257">
        <v>0</v>
      </c>
      <c r="S451" s="257">
        <v>0</v>
      </c>
      <c r="T451" s="257">
        <v>0</v>
      </c>
      <c r="U451" s="257">
        <v>0</v>
      </c>
      <c r="V451" s="257">
        <v>0</v>
      </c>
      <c r="W451" s="257">
        <v>0</v>
      </c>
      <c r="X451" s="257">
        <v>0</v>
      </c>
      <c r="Y451" s="257">
        <v>0</v>
      </c>
      <c r="Z451" s="257">
        <v>0</v>
      </c>
      <c r="AA451" s="257">
        <v>0</v>
      </c>
      <c r="AB451" s="257">
        <v>0</v>
      </c>
      <c r="AC451" s="257">
        <v>0</v>
      </c>
      <c r="AD451" s="257">
        <v>0</v>
      </c>
      <c r="AE451" s="257">
        <v>0</v>
      </c>
      <c r="AF451" s="257">
        <v>0</v>
      </c>
      <c r="AG451" s="257">
        <v>0</v>
      </c>
      <c r="AH451" s="257">
        <v>0</v>
      </c>
      <c r="AI451" s="257">
        <v>0</v>
      </c>
      <c r="AJ451" s="257">
        <v>0</v>
      </c>
      <c r="AK451" s="257">
        <v>0</v>
      </c>
      <c r="AL451" s="258">
        <f t="shared" si="8"/>
        <v>0</v>
      </c>
      <c r="AO451" s="98"/>
    </row>
    <row r="452" spans="1:41" ht="33" customHeight="1">
      <c r="A452" s="181">
        <v>1504</v>
      </c>
      <c r="B452" s="182" t="str">
        <f>PROPER(VLOOKUP(A452,[1]bd_lista!$A:$D,2,FALSE))</f>
        <v>Gobierno Autónomo Municipal De Urmiri</v>
      </c>
      <c r="C452" s="183" t="s">
        <v>1351</v>
      </c>
      <c r="D452" s="257">
        <v>0</v>
      </c>
      <c r="E452" s="257">
        <v>0</v>
      </c>
      <c r="F452" s="257">
        <v>0</v>
      </c>
      <c r="G452" s="257">
        <v>0</v>
      </c>
      <c r="H452" s="257">
        <v>0</v>
      </c>
      <c r="I452" s="257">
        <v>0</v>
      </c>
      <c r="J452" s="257">
        <v>0</v>
      </c>
      <c r="K452" s="257">
        <v>0</v>
      </c>
      <c r="L452" s="257">
        <v>0</v>
      </c>
      <c r="M452" s="257">
        <v>0</v>
      </c>
      <c r="N452" s="257">
        <v>0</v>
      </c>
      <c r="O452" s="257">
        <v>0</v>
      </c>
      <c r="P452" s="257">
        <v>0</v>
      </c>
      <c r="Q452" s="257">
        <v>0</v>
      </c>
      <c r="R452" s="257">
        <v>0</v>
      </c>
      <c r="S452" s="257">
        <v>0</v>
      </c>
      <c r="T452" s="257">
        <v>0</v>
      </c>
      <c r="U452" s="257">
        <v>0</v>
      </c>
      <c r="V452" s="257">
        <v>0</v>
      </c>
      <c r="W452" s="257">
        <v>0</v>
      </c>
      <c r="X452" s="257">
        <v>0</v>
      </c>
      <c r="Y452" s="257">
        <v>0</v>
      </c>
      <c r="Z452" s="257">
        <v>0</v>
      </c>
      <c r="AA452" s="257">
        <v>0</v>
      </c>
      <c r="AB452" s="257">
        <v>0</v>
      </c>
      <c r="AC452" s="257">
        <v>0</v>
      </c>
      <c r="AD452" s="257">
        <v>0</v>
      </c>
      <c r="AE452" s="257">
        <v>0</v>
      </c>
      <c r="AF452" s="257">
        <v>0</v>
      </c>
      <c r="AG452" s="257">
        <v>0</v>
      </c>
      <c r="AH452" s="257">
        <v>0</v>
      </c>
      <c r="AI452" s="257">
        <v>0</v>
      </c>
      <c r="AJ452" s="257">
        <v>0</v>
      </c>
      <c r="AK452" s="257">
        <v>0</v>
      </c>
      <c r="AL452" s="258">
        <f t="shared" si="8"/>
        <v>0</v>
      </c>
      <c r="AO452" s="98"/>
    </row>
    <row r="453" spans="1:41" ht="33" customHeight="1">
      <c r="A453" s="181">
        <v>1505</v>
      </c>
      <c r="B453" s="182" t="str">
        <f>PROPER(VLOOKUP(A453,[1]bd_lista!$A:$D,2,FALSE))</f>
        <v>Gobierno Autónomo Municipal De Uncía</v>
      </c>
      <c r="C453" s="183" t="s">
        <v>1351</v>
      </c>
      <c r="D453" s="257">
        <v>0</v>
      </c>
      <c r="E453" s="257">
        <v>0</v>
      </c>
      <c r="F453" s="257">
        <v>0</v>
      </c>
      <c r="G453" s="257">
        <v>0</v>
      </c>
      <c r="H453" s="257">
        <v>0</v>
      </c>
      <c r="I453" s="257">
        <v>0</v>
      </c>
      <c r="J453" s="257">
        <v>0</v>
      </c>
      <c r="K453" s="257">
        <v>0</v>
      </c>
      <c r="L453" s="257">
        <v>0</v>
      </c>
      <c r="M453" s="257">
        <v>0</v>
      </c>
      <c r="N453" s="257">
        <v>0</v>
      </c>
      <c r="O453" s="257">
        <v>0</v>
      </c>
      <c r="P453" s="257">
        <v>0</v>
      </c>
      <c r="Q453" s="257">
        <v>0</v>
      </c>
      <c r="R453" s="257">
        <v>0</v>
      </c>
      <c r="S453" s="257">
        <v>0</v>
      </c>
      <c r="T453" s="257">
        <v>0</v>
      </c>
      <c r="U453" s="257">
        <v>0</v>
      </c>
      <c r="V453" s="257">
        <v>0</v>
      </c>
      <c r="W453" s="257">
        <v>0</v>
      </c>
      <c r="X453" s="257">
        <v>0</v>
      </c>
      <c r="Y453" s="257">
        <v>0</v>
      </c>
      <c r="Z453" s="257">
        <v>0</v>
      </c>
      <c r="AA453" s="257">
        <v>0</v>
      </c>
      <c r="AB453" s="257">
        <v>0</v>
      </c>
      <c r="AC453" s="257">
        <v>0</v>
      </c>
      <c r="AD453" s="257">
        <v>0</v>
      </c>
      <c r="AE453" s="257">
        <v>0</v>
      </c>
      <c r="AF453" s="257">
        <v>0</v>
      </c>
      <c r="AG453" s="257">
        <v>0</v>
      </c>
      <c r="AH453" s="257">
        <v>0</v>
      </c>
      <c r="AI453" s="257">
        <v>0</v>
      </c>
      <c r="AJ453" s="257">
        <v>0</v>
      </c>
      <c r="AK453" s="257">
        <v>0</v>
      </c>
      <c r="AL453" s="258">
        <f t="shared" si="8"/>
        <v>0</v>
      </c>
      <c r="AO453" s="98"/>
    </row>
    <row r="454" spans="1:41" ht="33" customHeight="1">
      <c r="A454" s="181">
        <v>1506</v>
      </c>
      <c r="B454" s="182" t="str">
        <f>PROPER(VLOOKUP(A454,[1]bd_lista!$A:$D,2,FALSE))</f>
        <v>Gobierno Autónomo Municipal De Chayanta</v>
      </c>
      <c r="C454" s="183" t="s">
        <v>1351</v>
      </c>
      <c r="D454" s="257">
        <v>0</v>
      </c>
      <c r="E454" s="257">
        <v>0</v>
      </c>
      <c r="F454" s="257">
        <v>0</v>
      </c>
      <c r="G454" s="257">
        <v>0</v>
      </c>
      <c r="H454" s="257">
        <v>0</v>
      </c>
      <c r="I454" s="257">
        <v>0</v>
      </c>
      <c r="J454" s="257">
        <v>0</v>
      </c>
      <c r="K454" s="257">
        <v>0</v>
      </c>
      <c r="L454" s="257">
        <v>0</v>
      </c>
      <c r="M454" s="257">
        <v>0</v>
      </c>
      <c r="N454" s="257">
        <v>0</v>
      </c>
      <c r="O454" s="257">
        <v>0</v>
      </c>
      <c r="P454" s="257">
        <v>0</v>
      </c>
      <c r="Q454" s="257">
        <v>0</v>
      </c>
      <c r="R454" s="257">
        <v>0</v>
      </c>
      <c r="S454" s="257">
        <v>0</v>
      </c>
      <c r="T454" s="257">
        <v>0</v>
      </c>
      <c r="U454" s="257">
        <v>0</v>
      </c>
      <c r="V454" s="257">
        <v>0</v>
      </c>
      <c r="W454" s="257">
        <v>0</v>
      </c>
      <c r="X454" s="257">
        <v>0</v>
      </c>
      <c r="Y454" s="257">
        <v>0</v>
      </c>
      <c r="Z454" s="257">
        <v>0</v>
      </c>
      <c r="AA454" s="257">
        <v>0</v>
      </c>
      <c r="AB454" s="257">
        <v>0</v>
      </c>
      <c r="AC454" s="257">
        <v>0</v>
      </c>
      <c r="AD454" s="257">
        <v>0</v>
      </c>
      <c r="AE454" s="257">
        <v>0</v>
      </c>
      <c r="AF454" s="257">
        <v>0</v>
      </c>
      <c r="AG454" s="257">
        <v>0</v>
      </c>
      <c r="AH454" s="257">
        <v>0</v>
      </c>
      <c r="AI454" s="257">
        <v>0</v>
      </c>
      <c r="AJ454" s="257">
        <v>0</v>
      </c>
      <c r="AK454" s="257">
        <v>0</v>
      </c>
      <c r="AL454" s="258">
        <f t="shared" si="8"/>
        <v>0</v>
      </c>
      <c r="AO454" s="98"/>
    </row>
    <row r="455" spans="1:41" ht="33" customHeight="1">
      <c r="A455" s="181">
        <v>1507</v>
      </c>
      <c r="B455" s="182" t="str">
        <f>PROPER(VLOOKUP(A455,[1]bd_lista!$A:$D,2,FALSE))</f>
        <v>Gobierno Autónomo Municipal De Llallagua</v>
      </c>
      <c r="C455" s="183" t="s">
        <v>1351</v>
      </c>
      <c r="D455" s="257">
        <v>0</v>
      </c>
      <c r="E455" s="257">
        <v>0</v>
      </c>
      <c r="F455" s="257">
        <v>0</v>
      </c>
      <c r="G455" s="257">
        <v>0</v>
      </c>
      <c r="H455" s="257">
        <v>0</v>
      </c>
      <c r="I455" s="257">
        <v>0</v>
      </c>
      <c r="J455" s="257">
        <v>0</v>
      </c>
      <c r="K455" s="257">
        <v>0</v>
      </c>
      <c r="L455" s="257">
        <v>0</v>
      </c>
      <c r="M455" s="257">
        <v>0</v>
      </c>
      <c r="N455" s="257">
        <v>0</v>
      </c>
      <c r="O455" s="257">
        <v>0</v>
      </c>
      <c r="P455" s="257">
        <v>0</v>
      </c>
      <c r="Q455" s="257">
        <v>0</v>
      </c>
      <c r="R455" s="257">
        <v>0</v>
      </c>
      <c r="S455" s="257">
        <v>0</v>
      </c>
      <c r="T455" s="257">
        <v>0</v>
      </c>
      <c r="U455" s="257">
        <v>0</v>
      </c>
      <c r="V455" s="257">
        <v>0</v>
      </c>
      <c r="W455" s="257">
        <v>0</v>
      </c>
      <c r="X455" s="257">
        <v>0</v>
      </c>
      <c r="Y455" s="257">
        <v>0</v>
      </c>
      <c r="Z455" s="257">
        <v>0</v>
      </c>
      <c r="AA455" s="257">
        <v>0</v>
      </c>
      <c r="AB455" s="257">
        <v>0</v>
      </c>
      <c r="AC455" s="257">
        <v>0</v>
      </c>
      <c r="AD455" s="257">
        <v>0</v>
      </c>
      <c r="AE455" s="257">
        <v>0</v>
      </c>
      <c r="AF455" s="257">
        <v>0</v>
      </c>
      <c r="AG455" s="257">
        <v>0</v>
      </c>
      <c r="AH455" s="257">
        <v>0</v>
      </c>
      <c r="AI455" s="257">
        <v>0</v>
      </c>
      <c r="AJ455" s="257">
        <v>0</v>
      </c>
      <c r="AK455" s="257">
        <v>0</v>
      </c>
      <c r="AL455" s="258">
        <f t="shared" si="8"/>
        <v>0</v>
      </c>
      <c r="AO455" s="98"/>
    </row>
    <row r="456" spans="1:41" ht="33" customHeight="1">
      <c r="A456" s="181">
        <v>1508</v>
      </c>
      <c r="B456" s="182" t="str">
        <f>PROPER(VLOOKUP(A456,[1]bd_lista!$A:$D,2,FALSE))</f>
        <v>Gobierno Autónomo Municipal De Betanzos</v>
      </c>
      <c r="C456" s="183" t="s">
        <v>1351</v>
      </c>
      <c r="D456" s="257">
        <v>0</v>
      </c>
      <c r="E456" s="257">
        <v>0</v>
      </c>
      <c r="F456" s="257">
        <v>0</v>
      </c>
      <c r="G456" s="257">
        <v>0</v>
      </c>
      <c r="H456" s="257">
        <v>0</v>
      </c>
      <c r="I456" s="257">
        <v>0</v>
      </c>
      <c r="J456" s="257">
        <v>0</v>
      </c>
      <c r="K456" s="257">
        <v>0</v>
      </c>
      <c r="L456" s="257">
        <v>0</v>
      </c>
      <c r="M456" s="257">
        <v>0</v>
      </c>
      <c r="N456" s="257">
        <v>0</v>
      </c>
      <c r="O456" s="257">
        <v>0</v>
      </c>
      <c r="P456" s="257">
        <v>0</v>
      </c>
      <c r="Q456" s="257">
        <v>0</v>
      </c>
      <c r="R456" s="257">
        <v>0</v>
      </c>
      <c r="S456" s="257">
        <v>0</v>
      </c>
      <c r="T456" s="257">
        <v>0</v>
      </c>
      <c r="U456" s="257">
        <v>0</v>
      </c>
      <c r="V456" s="257">
        <v>0</v>
      </c>
      <c r="W456" s="257">
        <v>0</v>
      </c>
      <c r="X456" s="257">
        <v>0</v>
      </c>
      <c r="Y456" s="257">
        <v>0</v>
      </c>
      <c r="Z456" s="257">
        <v>0</v>
      </c>
      <c r="AA456" s="257">
        <v>0</v>
      </c>
      <c r="AB456" s="257">
        <v>0</v>
      </c>
      <c r="AC456" s="257">
        <v>0</v>
      </c>
      <c r="AD456" s="257">
        <v>0</v>
      </c>
      <c r="AE456" s="257">
        <v>0</v>
      </c>
      <c r="AF456" s="257">
        <v>0</v>
      </c>
      <c r="AG456" s="257">
        <v>0</v>
      </c>
      <c r="AH456" s="257">
        <v>0</v>
      </c>
      <c r="AI456" s="257">
        <v>0</v>
      </c>
      <c r="AJ456" s="257">
        <v>0</v>
      </c>
      <c r="AK456" s="257">
        <v>0</v>
      </c>
      <c r="AL456" s="258">
        <f t="shared" si="8"/>
        <v>0</v>
      </c>
      <c r="AO456" s="98"/>
    </row>
    <row r="457" spans="1:41" ht="33" customHeight="1">
      <c r="A457" s="181">
        <v>1509</v>
      </c>
      <c r="B457" s="182" t="str">
        <f>PROPER(VLOOKUP(A457,[1]bd_lista!$A:$D,2,FALSE))</f>
        <v>Gobierno Autónomo Municipal De Chaqui</v>
      </c>
      <c r="C457" s="183" t="s">
        <v>1351</v>
      </c>
      <c r="D457" s="257">
        <v>0</v>
      </c>
      <c r="E457" s="257">
        <v>0</v>
      </c>
      <c r="F457" s="257">
        <v>0</v>
      </c>
      <c r="G457" s="257">
        <v>0</v>
      </c>
      <c r="H457" s="257">
        <v>0</v>
      </c>
      <c r="I457" s="257">
        <v>0</v>
      </c>
      <c r="J457" s="257">
        <v>0</v>
      </c>
      <c r="K457" s="257">
        <v>0</v>
      </c>
      <c r="L457" s="257">
        <v>0</v>
      </c>
      <c r="M457" s="257">
        <v>0</v>
      </c>
      <c r="N457" s="257">
        <v>0</v>
      </c>
      <c r="O457" s="257">
        <v>0</v>
      </c>
      <c r="P457" s="257">
        <v>0</v>
      </c>
      <c r="Q457" s="257">
        <v>0</v>
      </c>
      <c r="R457" s="257">
        <v>0</v>
      </c>
      <c r="S457" s="257">
        <v>0</v>
      </c>
      <c r="T457" s="257">
        <v>0</v>
      </c>
      <c r="U457" s="257">
        <v>0</v>
      </c>
      <c r="V457" s="257">
        <v>0</v>
      </c>
      <c r="W457" s="257">
        <v>0</v>
      </c>
      <c r="X457" s="257">
        <v>0</v>
      </c>
      <c r="Y457" s="257">
        <v>0</v>
      </c>
      <c r="Z457" s="257">
        <v>0</v>
      </c>
      <c r="AA457" s="257">
        <v>0</v>
      </c>
      <c r="AB457" s="257">
        <v>0</v>
      </c>
      <c r="AC457" s="257">
        <v>0</v>
      </c>
      <c r="AD457" s="257">
        <v>0</v>
      </c>
      <c r="AE457" s="257">
        <v>0</v>
      </c>
      <c r="AF457" s="257">
        <v>0</v>
      </c>
      <c r="AG457" s="257">
        <v>0</v>
      </c>
      <c r="AH457" s="257">
        <v>0</v>
      </c>
      <c r="AI457" s="257">
        <v>0</v>
      </c>
      <c r="AJ457" s="257">
        <v>0</v>
      </c>
      <c r="AK457" s="257">
        <v>0</v>
      </c>
      <c r="AL457" s="258">
        <f t="shared" si="8"/>
        <v>0</v>
      </c>
      <c r="AO457" s="98"/>
    </row>
    <row r="458" spans="1:41" ht="33" customHeight="1">
      <c r="A458" s="181">
        <v>1510</v>
      </c>
      <c r="B458" s="182" t="str">
        <f>PROPER(VLOOKUP(A458,[1]bd_lista!$A:$D,2,FALSE))</f>
        <v>Gobierno Autónomo Municipal De Tacobamba</v>
      </c>
      <c r="C458" s="183" t="s">
        <v>1351</v>
      </c>
      <c r="D458" s="257">
        <v>0</v>
      </c>
      <c r="E458" s="257">
        <v>0</v>
      </c>
      <c r="F458" s="257">
        <v>0</v>
      </c>
      <c r="G458" s="257">
        <v>0</v>
      </c>
      <c r="H458" s="257">
        <v>0</v>
      </c>
      <c r="I458" s="257">
        <v>0</v>
      </c>
      <c r="J458" s="257">
        <v>0</v>
      </c>
      <c r="K458" s="257">
        <v>0</v>
      </c>
      <c r="L458" s="257">
        <v>0</v>
      </c>
      <c r="M458" s="257">
        <v>0</v>
      </c>
      <c r="N458" s="257">
        <v>0</v>
      </c>
      <c r="O458" s="257">
        <v>0</v>
      </c>
      <c r="P458" s="257">
        <v>0</v>
      </c>
      <c r="Q458" s="257">
        <v>0</v>
      </c>
      <c r="R458" s="257">
        <v>0</v>
      </c>
      <c r="S458" s="257">
        <v>0</v>
      </c>
      <c r="T458" s="257">
        <v>0</v>
      </c>
      <c r="U458" s="257">
        <v>0</v>
      </c>
      <c r="V458" s="257">
        <v>0</v>
      </c>
      <c r="W458" s="257">
        <v>0</v>
      </c>
      <c r="X458" s="257">
        <v>0</v>
      </c>
      <c r="Y458" s="257">
        <v>0</v>
      </c>
      <c r="Z458" s="257">
        <v>0</v>
      </c>
      <c r="AA458" s="257">
        <v>0</v>
      </c>
      <c r="AB458" s="257">
        <v>0</v>
      </c>
      <c r="AC458" s="257">
        <v>0</v>
      </c>
      <c r="AD458" s="257">
        <v>0</v>
      </c>
      <c r="AE458" s="257">
        <v>0</v>
      </c>
      <c r="AF458" s="257">
        <v>0</v>
      </c>
      <c r="AG458" s="257">
        <v>0</v>
      </c>
      <c r="AH458" s="257">
        <v>0</v>
      </c>
      <c r="AI458" s="257">
        <v>0</v>
      </c>
      <c r="AJ458" s="257">
        <v>0</v>
      </c>
      <c r="AK458" s="257">
        <v>0</v>
      </c>
      <c r="AL458" s="258">
        <f t="shared" si="8"/>
        <v>0</v>
      </c>
      <c r="AO458" s="98"/>
    </row>
    <row r="459" spans="1:41" ht="33" customHeight="1">
      <c r="A459" s="181">
        <v>1511</v>
      </c>
      <c r="B459" s="182" t="str">
        <f>PROPER(VLOOKUP(A459,[1]bd_lista!$A:$D,2,FALSE))</f>
        <v>Gobierno Autónomo Municipal De Colquechaca</v>
      </c>
      <c r="C459" s="183" t="s">
        <v>1351</v>
      </c>
      <c r="D459" s="257">
        <v>0</v>
      </c>
      <c r="E459" s="257">
        <v>0</v>
      </c>
      <c r="F459" s="257">
        <v>0</v>
      </c>
      <c r="G459" s="257">
        <v>0</v>
      </c>
      <c r="H459" s="257">
        <v>0</v>
      </c>
      <c r="I459" s="257">
        <v>0</v>
      </c>
      <c r="J459" s="257">
        <v>0</v>
      </c>
      <c r="K459" s="257">
        <v>0</v>
      </c>
      <c r="L459" s="257">
        <v>0</v>
      </c>
      <c r="M459" s="257">
        <v>0</v>
      </c>
      <c r="N459" s="257">
        <v>0</v>
      </c>
      <c r="O459" s="257">
        <v>0</v>
      </c>
      <c r="P459" s="257">
        <v>0</v>
      </c>
      <c r="Q459" s="257">
        <v>0</v>
      </c>
      <c r="R459" s="257">
        <v>0</v>
      </c>
      <c r="S459" s="257">
        <v>0</v>
      </c>
      <c r="T459" s="257">
        <v>0</v>
      </c>
      <c r="U459" s="257">
        <v>0</v>
      </c>
      <c r="V459" s="257">
        <v>0</v>
      </c>
      <c r="W459" s="257">
        <v>0</v>
      </c>
      <c r="X459" s="257">
        <v>0</v>
      </c>
      <c r="Y459" s="257">
        <v>0</v>
      </c>
      <c r="Z459" s="257">
        <v>0</v>
      </c>
      <c r="AA459" s="257">
        <v>0</v>
      </c>
      <c r="AB459" s="257">
        <v>0</v>
      </c>
      <c r="AC459" s="257">
        <v>0</v>
      </c>
      <c r="AD459" s="257">
        <v>0</v>
      </c>
      <c r="AE459" s="257">
        <v>0</v>
      </c>
      <c r="AF459" s="257">
        <v>0</v>
      </c>
      <c r="AG459" s="257">
        <v>0</v>
      </c>
      <c r="AH459" s="257">
        <v>0</v>
      </c>
      <c r="AI459" s="257">
        <v>0</v>
      </c>
      <c r="AJ459" s="257">
        <v>0</v>
      </c>
      <c r="AK459" s="257">
        <v>0</v>
      </c>
      <c r="AL459" s="258">
        <f t="shared" si="8"/>
        <v>0</v>
      </c>
      <c r="AO459" s="98"/>
    </row>
    <row r="460" spans="1:41" ht="33" customHeight="1">
      <c r="A460" s="181">
        <v>1512</v>
      </c>
      <c r="B460" s="182" t="str">
        <f>PROPER(VLOOKUP(A460,[1]bd_lista!$A:$D,2,FALSE))</f>
        <v>Gobierno Autónomo Municipal De Ravelo</v>
      </c>
      <c r="C460" s="183" t="s">
        <v>1351</v>
      </c>
      <c r="D460" s="257">
        <v>0</v>
      </c>
      <c r="E460" s="257">
        <v>0</v>
      </c>
      <c r="F460" s="257">
        <v>0</v>
      </c>
      <c r="G460" s="257">
        <v>0</v>
      </c>
      <c r="H460" s="257">
        <v>0</v>
      </c>
      <c r="I460" s="257">
        <v>0</v>
      </c>
      <c r="J460" s="257">
        <v>0</v>
      </c>
      <c r="K460" s="257">
        <v>0</v>
      </c>
      <c r="L460" s="257">
        <v>0</v>
      </c>
      <c r="M460" s="257">
        <v>0</v>
      </c>
      <c r="N460" s="257">
        <v>0</v>
      </c>
      <c r="O460" s="257">
        <v>0</v>
      </c>
      <c r="P460" s="257">
        <v>0</v>
      </c>
      <c r="Q460" s="257">
        <v>0</v>
      </c>
      <c r="R460" s="257">
        <v>0</v>
      </c>
      <c r="S460" s="257">
        <v>0</v>
      </c>
      <c r="T460" s="257">
        <v>0</v>
      </c>
      <c r="U460" s="257">
        <v>0</v>
      </c>
      <c r="V460" s="257">
        <v>0</v>
      </c>
      <c r="W460" s="257">
        <v>0</v>
      </c>
      <c r="X460" s="257">
        <v>0</v>
      </c>
      <c r="Y460" s="257">
        <v>0</v>
      </c>
      <c r="Z460" s="257">
        <v>0</v>
      </c>
      <c r="AA460" s="257">
        <v>0</v>
      </c>
      <c r="AB460" s="257">
        <v>0</v>
      </c>
      <c r="AC460" s="257">
        <v>0</v>
      </c>
      <c r="AD460" s="257">
        <v>0</v>
      </c>
      <c r="AE460" s="257">
        <v>0</v>
      </c>
      <c r="AF460" s="257">
        <v>0</v>
      </c>
      <c r="AG460" s="257">
        <v>0</v>
      </c>
      <c r="AH460" s="257">
        <v>0</v>
      </c>
      <c r="AI460" s="257">
        <v>0</v>
      </c>
      <c r="AJ460" s="257">
        <v>0</v>
      </c>
      <c r="AK460" s="257">
        <v>0</v>
      </c>
      <c r="AL460" s="258">
        <f t="shared" ref="AL460:AL523" si="9">SUM(D460:AK460)</f>
        <v>0</v>
      </c>
      <c r="AO460" s="98"/>
    </row>
    <row r="461" spans="1:41" ht="33" customHeight="1">
      <c r="A461" s="181">
        <v>1513</v>
      </c>
      <c r="B461" s="182" t="str">
        <f>PROPER(VLOOKUP(A461,[1]bd_lista!$A:$D,2,FALSE))</f>
        <v>Gobierno Autónomo Municipal De Pocoata</v>
      </c>
      <c r="C461" s="183" t="s">
        <v>1351</v>
      </c>
      <c r="D461" s="257">
        <v>0</v>
      </c>
      <c r="E461" s="257">
        <v>0</v>
      </c>
      <c r="F461" s="257">
        <v>0</v>
      </c>
      <c r="G461" s="257">
        <v>0</v>
      </c>
      <c r="H461" s="257">
        <v>0</v>
      </c>
      <c r="I461" s="257">
        <v>0</v>
      </c>
      <c r="J461" s="257">
        <v>0</v>
      </c>
      <c r="K461" s="257">
        <v>0</v>
      </c>
      <c r="L461" s="257">
        <v>0</v>
      </c>
      <c r="M461" s="257">
        <v>0</v>
      </c>
      <c r="N461" s="257">
        <v>0</v>
      </c>
      <c r="O461" s="257">
        <v>0</v>
      </c>
      <c r="P461" s="257">
        <v>0</v>
      </c>
      <c r="Q461" s="257">
        <v>0</v>
      </c>
      <c r="R461" s="257">
        <v>0</v>
      </c>
      <c r="S461" s="257">
        <v>0</v>
      </c>
      <c r="T461" s="257">
        <v>0</v>
      </c>
      <c r="U461" s="257">
        <v>0</v>
      </c>
      <c r="V461" s="257">
        <v>0</v>
      </c>
      <c r="W461" s="257">
        <v>0</v>
      </c>
      <c r="X461" s="257">
        <v>0</v>
      </c>
      <c r="Y461" s="257">
        <v>0</v>
      </c>
      <c r="Z461" s="257">
        <v>0</v>
      </c>
      <c r="AA461" s="257">
        <v>0</v>
      </c>
      <c r="AB461" s="257">
        <v>0</v>
      </c>
      <c r="AC461" s="257">
        <v>0</v>
      </c>
      <c r="AD461" s="257">
        <v>0</v>
      </c>
      <c r="AE461" s="257">
        <v>0</v>
      </c>
      <c r="AF461" s="257">
        <v>0</v>
      </c>
      <c r="AG461" s="257">
        <v>0</v>
      </c>
      <c r="AH461" s="257">
        <v>0</v>
      </c>
      <c r="AI461" s="257">
        <v>0</v>
      </c>
      <c r="AJ461" s="257">
        <v>0</v>
      </c>
      <c r="AK461" s="257">
        <v>0</v>
      </c>
      <c r="AL461" s="258">
        <f t="shared" si="9"/>
        <v>0</v>
      </c>
      <c r="AO461" s="98"/>
    </row>
    <row r="462" spans="1:41" ht="33" customHeight="1">
      <c r="A462" s="181">
        <v>1514</v>
      </c>
      <c r="B462" s="182" t="str">
        <f>PROPER(VLOOKUP(A462,[1]bd_lista!$A:$D,2,FALSE))</f>
        <v>Gobierno Autónomo Municipal De Ocurí</v>
      </c>
      <c r="C462" s="183" t="s">
        <v>1351</v>
      </c>
      <c r="D462" s="257">
        <v>0</v>
      </c>
      <c r="E462" s="257">
        <v>0</v>
      </c>
      <c r="F462" s="257">
        <v>0</v>
      </c>
      <c r="G462" s="257">
        <v>0</v>
      </c>
      <c r="H462" s="257">
        <v>0</v>
      </c>
      <c r="I462" s="257">
        <v>0</v>
      </c>
      <c r="J462" s="257">
        <v>0</v>
      </c>
      <c r="K462" s="257">
        <v>0</v>
      </c>
      <c r="L462" s="257">
        <v>0</v>
      </c>
      <c r="M462" s="257">
        <v>0</v>
      </c>
      <c r="N462" s="257">
        <v>0</v>
      </c>
      <c r="O462" s="257">
        <v>0</v>
      </c>
      <c r="P462" s="257">
        <v>0</v>
      </c>
      <c r="Q462" s="257">
        <v>0</v>
      </c>
      <c r="R462" s="257">
        <v>0</v>
      </c>
      <c r="S462" s="257">
        <v>0</v>
      </c>
      <c r="T462" s="257">
        <v>0</v>
      </c>
      <c r="U462" s="257">
        <v>0</v>
      </c>
      <c r="V462" s="257">
        <v>0</v>
      </c>
      <c r="W462" s="257">
        <v>0</v>
      </c>
      <c r="X462" s="257">
        <v>0</v>
      </c>
      <c r="Y462" s="257">
        <v>0</v>
      </c>
      <c r="Z462" s="257">
        <v>0</v>
      </c>
      <c r="AA462" s="257">
        <v>0</v>
      </c>
      <c r="AB462" s="257">
        <v>0</v>
      </c>
      <c r="AC462" s="257">
        <v>0</v>
      </c>
      <c r="AD462" s="257">
        <v>0</v>
      </c>
      <c r="AE462" s="257">
        <v>0</v>
      </c>
      <c r="AF462" s="257">
        <v>0</v>
      </c>
      <c r="AG462" s="257">
        <v>0</v>
      </c>
      <c r="AH462" s="257">
        <v>0</v>
      </c>
      <c r="AI462" s="257">
        <v>0</v>
      </c>
      <c r="AJ462" s="257">
        <v>0</v>
      </c>
      <c r="AK462" s="257">
        <v>0</v>
      </c>
      <c r="AL462" s="258">
        <f t="shared" si="9"/>
        <v>0</v>
      </c>
      <c r="AO462" s="98"/>
    </row>
    <row r="463" spans="1:41" ht="33" customHeight="1">
      <c r="A463" s="181">
        <v>1515</v>
      </c>
      <c r="B463" s="182" t="str">
        <f>PROPER(VLOOKUP(A463,[1]bd_lista!$A:$D,2,FALSE))</f>
        <v>Gobierno Autónomo Municipal De San Pedro De Buena Vista</v>
      </c>
      <c r="C463" s="183" t="s">
        <v>1351</v>
      </c>
      <c r="D463" s="257">
        <v>0</v>
      </c>
      <c r="E463" s="257">
        <v>0</v>
      </c>
      <c r="F463" s="257">
        <v>0</v>
      </c>
      <c r="G463" s="257">
        <v>0</v>
      </c>
      <c r="H463" s="257">
        <v>0</v>
      </c>
      <c r="I463" s="257">
        <v>0</v>
      </c>
      <c r="J463" s="257">
        <v>0</v>
      </c>
      <c r="K463" s="257">
        <v>0</v>
      </c>
      <c r="L463" s="257">
        <v>0</v>
      </c>
      <c r="M463" s="257">
        <v>0</v>
      </c>
      <c r="N463" s="257">
        <v>0</v>
      </c>
      <c r="O463" s="257">
        <v>0</v>
      </c>
      <c r="P463" s="257">
        <v>0</v>
      </c>
      <c r="Q463" s="257">
        <v>0</v>
      </c>
      <c r="R463" s="257">
        <v>0</v>
      </c>
      <c r="S463" s="257">
        <v>0</v>
      </c>
      <c r="T463" s="257">
        <v>0</v>
      </c>
      <c r="U463" s="257">
        <v>0</v>
      </c>
      <c r="V463" s="257">
        <v>0</v>
      </c>
      <c r="W463" s="257">
        <v>0</v>
      </c>
      <c r="X463" s="257">
        <v>0</v>
      </c>
      <c r="Y463" s="257">
        <v>0</v>
      </c>
      <c r="Z463" s="257">
        <v>0</v>
      </c>
      <c r="AA463" s="257">
        <v>0</v>
      </c>
      <c r="AB463" s="257">
        <v>0</v>
      </c>
      <c r="AC463" s="257">
        <v>0</v>
      </c>
      <c r="AD463" s="257">
        <v>0</v>
      </c>
      <c r="AE463" s="257">
        <v>0</v>
      </c>
      <c r="AF463" s="257">
        <v>0</v>
      </c>
      <c r="AG463" s="257">
        <v>0</v>
      </c>
      <c r="AH463" s="257">
        <v>0</v>
      </c>
      <c r="AI463" s="257">
        <v>0</v>
      </c>
      <c r="AJ463" s="257">
        <v>0</v>
      </c>
      <c r="AK463" s="257">
        <v>0</v>
      </c>
      <c r="AL463" s="258">
        <f t="shared" si="9"/>
        <v>0</v>
      </c>
      <c r="AO463" s="98"/>
    </row>
    <row r="464" spans="1:41" ht="33" customHeight="1">
      <c r="A464" s="181">
        <v>1516</v>
      </c>
      <c r="B464" s="182" t="str">
        <f>PROPER(VLOOKUP(A464,[1]bd_lista!$A:$D,2,FALSE))</f>
        <v>Gobierno Autónomo Municipal De Toro Toro</v>
      </c>
      <c r="C464" s="183" t="s">
        <v>1351</v>
      </c>
      <c r="D464" s="257">
        <v>0</v>
      </c>
      <c r="E464" s="257">
        <v>0</v>
      </c>
      <c r="F464" s="257">
        <v>0</v>
      </c>
      <c r="G464" s="257">
        <v>0</v>
      </c>
      <c r="H464" s="257">
        <v>0</v>
      </c>
      <c r="I464" s="257">
        <v>0</v>
      </c>
      <c r="J464" s="257">
        <v>0</v>
      </c>
      <c r="K464" s="257">
        <v>0</v>
      </c>
      <c r="L464" s="257">
        <v>0</v>
      </c>
      <c r="M464" s="257">
        <v>0</v>
      </c>
      <c r="N464" s="257">
        <v>0</v>
      </c>
      <c r="O464" s="257">
        <v>0</v>
      </c>
      <c r="P464" s="257">
        <v>0</v>
      </c>
      <c r="Q464" s="257">
        <v>0</v>
      </c>
      <c r="R464" s="257">
        <v>0</v>
      </c>
      <c r="S464" s="257">
        <v>0</v>
      </c>
      <c r="T464" s="257">
        <v>0</v>
      </c>
      <c r="U464" s="257">
        <v>0</v>
      </c>
      <c r="V464" s="257">
        <v>0</v>
      </c>
      <c r="W464" s="257">
        <v>0</v>
      </c>
      <c r="X464" s="257">
        <v>0</v>
      </c>
      <c r="Y464" s="257">
        <v>0</v>
      </c>
      <c r="Z464" s="257">
        <v>0</v>
      </c>
      <c r="AA464" s="257">
        <v>0</v>
      </c>
      <c r="AB464" s="257">
        <v>0</v>
      </c>
      <c r="AC464" s="257">
        <v>0</v>
      </c>
      <c r="AD464" s="257">
        <v>0</v>
      </c>
      <c r="AE464" s="257">
        <v>0</v>
      </c>
      <c r="AF464" s="257">
        <v>0</v>
      </c>
      <c r="AG464" s="257">
        <v>0</v>
      </c>
      <c r="AH464" s="257">
        <v>0</v>
      </c>
      <c r="AI464" s="257">
        <v>0</v>
      </c>
      <c r="AJ464" s="257">
        <v>0</v>
      </c>
      <c r="AK464" s="257">
        <v>0</v>
      </c>
      <c r="AL464" s="258">
        <f>SUM(D464:AK464)</f>
        <v>0</v>
      </c>
      <c r="AO464" s="98"/>
    </row>
    <row r="465" spans="1:41" ht="33" customHeight="1">
      <c r="A465" s="181">
        <v>1517</v>
      </c>
      <c r="B465" s="182" t="str">
        <f>PROPER(VLOOKUP(A465,[1]bd_lista!$A:$D,2,FALSE))</f>
        <v>Gobierno Autónomo Municipal De Cotagaita</v>
      </c>
      <c r="C465" s="183" t="s">
        <v>1351</v>
      </c>
      <c r="D465" s="257">
        <v>0</v>
      </c>
      <c r="E465" s="257">
        <v>0</v>
      </c>
      <c r="F465" s="257">
        <v>0</v>
      </c>
      <c r="G465" s="257">
        <v>0</v>
      </c>
      <c r="H465" s="257">
        <v>0</v>
      </c>
      <c r="I465" s="257">
        <v>0</v>
      </c>
      <c r="J465" s="257">
        <v>0</v>
      </c>
      <c r="K465" s="257">
        <v>0</v>
      </c>
      <c r="L465" s="257">
        <v>0</v>
      </c>
      <c r="M465" s="257">
        <v>0</v>
      </c>
      <c r="N465" s="257">
        <v>0</v>
      </c>
      <c r="O465" s="257">
        <v>0</v>
      </c>
      <c r="P465" s="257">
        <v>0</v>
      </c>
      <c r="Q465" s="257">
        <v>0</v>
      </c>
      <c r="R465" s="257">
        <v>0</v>
      </c>
      <c r="S465" s="257">
        <v>0</v>
      </c>
      <c r="T465" s="257">
        <v>0</v>
      </c>
      <c r="U465" s="257">
        <v>0</v>
      </c>
      <c r="V465" s="257">
        <v>0</v>
      </c>
      <c r="W465" s="257">
        <v>0</v>
      </c>
      <c r="X465" s="257">
        <v>0</v>
      </c>
      <c r="Y465" s="257">
        <v>0</v>
      </c>
      <c r="Z465" s="257">
        <v>0</v>
      </c>
      <c r="AA465" s="257">
        <v>0</v>
      </c>
      <c r="AB465" s="257">
        <v>0</v>
      </c>
      <c r="AC465" s="257">
        <v>0</v>
      </c>
      <c r="AD465" s="257">
        <v>0</v>
      </c>
      <c r="AE465" s="257">
        <v>0</v>
      </c>
      <c r="AF465" s="257">
        <v>0</v>
      </c>
      <c r="AG465" s="257">
        <v>0</v>
      </c>
      <c r="AH465" s="257">
        <v>0</v>
      </c>
      <c r="AI465" s="257">
        <v>0</v>
      </c>
      <c r="AJ465" s="257">
        <v>0</v>
      </c>
      <c r="AK465" s="257">
        <v>0</v>
      </c>
      <c r="AL465" s="258">
        <f t="shared" si="9"/>
        <v>0</v>
      </c>
      <c r="AO465" s="98"/>
    </row>
    <row r="466" spans="1:41" ht="33" customHeight="1">
      <c r="A466" s="181">
        <v>1518</v>
      </c>
      <c r="B466" s="182" t="str">
        <f>PROPER(VLOOKUP(A466,[1]bd_lista!$A:$D,2,FALSE))</f>
        <v>Gobierno Autónomo Municipal De Vitichi</v>
      </c>
      <c r="C466" s="183" t="s">
        <v>1351</v>
      </c>
      <c r="D466" s="257">
        <v>0</v>
      </c>
      <c r="E466" s="257">
        <v>0</v>
      </c>
      <c r="F466" s="257">
        <v>0</v>
      </c>
      <c r="G466" s="257">
        <v>0</v>
      </c>
      <c r="H466" s="257">
        <v>0</v>
      </c>
      <c r="I466" s="257">
        <v>0</v>
      </c>
      <c r="J466" s="257">
        <v>0</v>
      </c>
      <c r="K466" s="257">
        <v>0</v>
      </c>
      <c r="L466" s="257">
        <v>0</v>
      </c>
      <c r="M466" s="257">
        <v>0</v>
      </c>
      <c r="N466" s="257">
        <v>0</v>
      </c>
      <c r="O466" s="257">
        <v>0</v>
      </c>
      <c r="P466" s="257">
        <v>0</v>
      </c>
      <c r="Q466" s="257">
        <v>0</v>
      </c>
      <c r="R466" s="257">
        <v>0</v>
      </c>
      <c r="S466" s="257">
        <v>0</v>
      </c>
      <c r="T466" s="257">
        <v>0</v>
      </c>
      <c r="U466" s="257">
        <v>0</v>
      </c>
      <c r="V466" s="257">
        <v>0</v>
      </c>
      <c r="W466" s="257">
        <v>0</v>
      </c>
      <c r="X466" s="257">
        <v>0</v>
      </c>
      <c r="Y466" s="257">
        <v>0</v>
      </c>
      <c r="Z466" s="257">
        <v>0</v>
      </c>
      <c r="AA466" s="257">
        <v>0</v>
      </c>
      <c r="AB466" s="257">
        <v>0</v>
      </c>
      <c r="AC466" s="257">
        <v>0</v>
      </c>
      <c r="AD466" s="257">
        <v>0</v>
      </c>
      <c r="AE466" s="257">
        <v>0</v>
      </c>
      <c r="AF466" s="257">
        <v>0</v>
      </c>
      <c r="AG466" s="257">
        <v>0</v>
      </c>
      <c r="AH466" s="257">
        <v>0</v>
      </c>
      <c r="AI466" s="257">
        <v>0</v>
      </c>
      <c r="AJ466" s="257">
        <v>0</v>
      </c>
      <c r="AK466" s="257">
        <v>0</v>
      </c>
      <c r="AL466" s="258">
        <f t="shared" si="9"/>
        <v>0</v>
      </c>
      <c r="AO466" s="98"/>
    </row>
    <row r="467" spans="1:41" ht="33" customHeight="1">
      <c r="A467" s="181">
        <v>1519</v>
      </c>
      <c r="B467" s="182" t="str">
        <f>PROPER(VLOOKUP(A467,[1]bd_lista!$A:$D,2,FALSE))</f>
        <v>Gobierno Autónomo Municipal De Tupiza</v>
      </c>
      <c r="C467" s="183" t="s">
        <v>1351</v>
      </c>
      <c r="D467" s="257">
        <v>0</v>
      </c>
      <c r="E467" s="257">
        <v>0</v>
      </c>
      <c r="F467" s="257">
        <v>0</v>
      </c>
      <c r="G467" s="257">
        <v>0</v>
      </c>
      <c r="H467" s="257">
        <v>0</v>
      </c>
      <c r="I467" s="257">
        <v>0</v>
      </c>
      <c r="J467" s="257">
        <v>0</v>
      </c>
      <c r="K467" s="257">
        <v>0</v>
      </c>
      <c r="L467" s="257">
        <v>0</v>
      </c>
      <c r="M467" s="257">
        <v>0</v>
      </c>
      <c r="N467" s="257">
        <v>0</v>
      </c>
      <c r="O467" s="257">
        <v>0</v>
      </c>
      <c r="P467" s="257">
        <v>0</v>
      </c>
      <c r="Q467" s="257">
        <v>0</v>
      </c>
      <c r="R467" s="257">
        <v>0</v>
      </c>
      <c r="S467" s="257">
        <v>0</v>
      </c>
      <c r="T467" s="257">
        <v>0</v>
      </c>
      <c r="U467" s="257">
        <v>0</v>
      </c>
      <c r="V467" s="257">
        <v>0</v>
      </c>
      <c r="W467" s="257">
        <v>0</v>
      </c>
      <c r="X467" s="257">
        <v>0</v>
      </c>
      <c r="Y467" s="257">
        <v>0</v>
      </c>
      <c r="Z467" s="257">
        <v>0</v>
      </c>
      <c r="AA467" s="257">
        <v>0</v>
      </c>
      <c r="AB467" s="257">
        <v>0</v>
      </c>
      <c r="AC467" s="257">
        <v>0</v>
      </c>
      <c r="AD467" s="257">
        <v>0</v>
      </c>
      <c r="AE467" s="257">
        <v>0</v>
      </c>
      <c r="AF467" s="257">
        <v>0</v>
      </c>
      <c r="AG467" s="257">
        <v>0</v>
      </c>
      <c r="AH467" s="257">
        <v>0</v>
      </c>
      <c r="AI467" s="257">
        <v>0</v>
      </c>
      <c r="AJ467" s="257">
        <v>0</v>
      </c>
      <c r="AK467" s="257">
        <v>0</v>
      </c>
      <c r="AL467" s="258">
        <f t="shared" si="9"/>
        <v>0</v>
      </c>
      <c r="AO467" s="98"/>
    </row>
    <row r="468" spans="1:41" ht="33" customHeight="1">
      <c r="A468" s="181">
        <v>1520</v>
      </c>
      <c r="B468" s="182" t="str">
        <f>PROPER(VLOOKUP(A468,[1]bd_lista!$A:$D,2,FALSE))</f>
        <v>Gobierno Autónomo Municipal De Atocha</v>
      </c>
      <c r="C468" s="183" t="s">
        <v>1351</v>
      </c>
      <c r="D468" s="257">
        <v>0</v>
      </c>
      <c r="E468" s="257">
        <v>0</v>
      </c>
      <c r="F468" s="257">
        <v>0</v>
      </c>
      <c r="G468" s="257">
        <v>0</v>
      </c>
      <c r="H468" s="257">
        <v>0</v>
      </c>
      <c r="I468" s="257">
        <v>0</v>
      </c>
      <c r="J468" s="257">
        <v>0</v>
      </c>
      <c r="K468" s="257">
        <v>0</v>
      </c>
      <c r="L468" s="257">
        <v>0</v>
      </c>
      <c r="M468" s="257">
        <v>0</v>
      </c>
      <c r="N468" s="257">
        <v>0</v>
      </c>
      <c r="O468" s="257">
        <v>0</v>
      </c>
      <c r="P468" s="257">
        <v>0</v>
      </c>
      <c r="Q468" s="257">
        <v>0</v>
      </c>
      <c r="R468" s="257">
        <v>0</v>
      </c>
      <c r="S468" s="257">
        <v>0</v>
      </c>
      <c r="T468" s="257">
        <v>0</v>
      </c>
      <c r="U468" s="257">
        <v>0</v>
      </c>
      <c r="V468" s="257">
        <v>0</v>
      </c>
      <c r="W468" s="257">
        <v>0</v>
      </c>
      <c r="X468" s="257">
        <v>0</v>
      </c>
      <c r="Y468" s="257">
        <v>0</v>
      </c>
      <c r="Z468" s="257">
        <v>0</v>
      </c>
      <c r="AA468" s="257">
        <v>0</v>
      </c>
      <c r="AB468" s="257">
        <v>0</v>
      </c>
      <c r="AC468" s="257">
        <v>0</v>
      </c>
      <c r="AD468" s="257">
        <v>0</v>
      </c>
      <c r="AE468" s="257">
        <v>0</v>
      </c>
      <c r="AF468" s="257">
        <v>0</v>
      </c>
      <c r="AG468" s="257">
        <v>0</v>
      </c>
      <c r="AH468" s="257">
        <v>0</v>
      </c>
      <c r="AI468" s="257">
        <v>0</v>
      </c>
      <c r="AJ468" s="257">
        <v>0</v>
      </c>
      <c r="AK468" s="257">
        <v>0</v>
      </c>
      <c r="AL468" s="258">
        <f t="shared" si="9"/>
        <v>0</v>
      </c>
      <c r="AO468" s="98"/>
    </row>
    <row r="469" spans="1:41" ht="33" customHeight="1">
      <c r="A469" s="181">
        <v>1521</v>
      </c>
      <c r="B469" s="182" t="str">
        <f>PROPER(VLOOKUP(A469,[1]bd_lista!$A:$D,2,FALSE))</f>
        <v>Gobierno Autónomo Municipal De Colcha"K" (Villa Martín)</v>
      </c>
      <c r="C469" s="183" t="s">
        <v>1351</v>
      </c>
      <c r="D469" s="257">
        <v>0</v>
      </c>
      <c r="E469" s="257">
        <v>0</v>
      </c>
      <c r="F469" s="257">
        <v>0</v>
      </c>
      <c r="G469" s="257">
        <v>0</v>
      </c>
      <c r="H469" s="257">
        <v>0</v>
      </c>
      <c r="I469" s="257">
        <v>0</v>
      </c>
      <c r="J469" s="257">
        <v>0</v>
      </c>
      <c r="K469" s="257">
        <v>0</v>
      </c>
      <c r="L469" s="257">
        <v>0</v>
      </c>
      <c r="M469" s="257">
        <v>0</v>
      </c>
      <c r="N469" s="257">
        <v>0</v>
      </c>
      <c r="O469" s="257">
        <v>0</v>
      </c>
      <c r="P469" s="257">
        <v>0</v>
      </c>
      <c r="Q469" s="257">
        <v>0</v>
      </c>
      <c r="R469" s="257">
        <v>0</v>
      </c>
      <c r="S469" s="257">
        <v>0</v>
      </c>
      <c r="T469" s="257">
        <v>0</v>
      </c>
      <c r="U469" s="257">
        <v>0</v>
      </c>
      <c r="V469" s="257">
        <v>0</v>
      </c>
      <c r="W469" s="257">
        <v>0</v>
      </c>
      <c r="X469" s="257">
        <v>0</v>
      </c>
      <c r="Y469" s="257">
        <v>0</v>
      </c>
      <c r="Z469" s="257">
        <v>0</v>
      </c>
      <c r="AA469" s="257">
        <v>0</v>
      </c>
      <c r="AB469" s="257">
        <v>0</v>
      </c>
      <c r="AC469" s="257">
        <v>0</v>
      </c>
      <c r="AD469" s="257">
        <v>0</v>
      </c>
      <c r="AE469" s="257">
        <v>0</v>
      </c>
      <c r="AF469" s="257">
        <v>0</v>
      </c>
      <c r="AG469" s="257">
        <v>0</v>
      </c>
      <c r="AH469" s="257">
        <v>0</v>
      </c>
      <c r="AI469" s="257">
        <v>0</v>
      </c>
      <c r="AJ469" s="257">
        <v>0</v>
      </c>
      <c r="AK469" s="257">
        <v>0</v>
      </c>
      <c r="AL469" s="258">
        <f t="shared" si="9"/>
        <v>0</v>
      </c>
      <c r="AO469" s="98"/>
    </row>
    <row r="470" spans="1:41" ht="33" customHeight="1">
      <c r="A470" s="181">
        <v>1522</v>
      </c>
      <c r="B470" s="182" t="str">
        <f>PROPER(VLOOKUP(A470,[1]bd_lista!$A:$D,2,FALSE))</f>
        <v>Gobierno Autónomo Municipal De San Pedro De Quemes</v>
      </c>
      <c r="C470" s="183" t="s">
        <v>1351</v>
      </c>
      <c r="D470" s="257">
        <v>0</v>
      </c>
      <c r="E470" s="257">
        <v>0</v>
      </c>
      <c r="F470" s="257">
        <v>0</v>
      </c>
      <c r="G470" s="257">
        <v>0</v>
      </c>
      <c r="H470" s="257">
        <v>0</v>
      </c>
      <c r="I470" s="257">
        <v>0</v>
      </c>
      <c r="J470" s="257">
        <v>0</v>
      </c>
      <c r="K470" s="257">
        <v>0</v>
      </c>
      <c r="L470" s="257">
        <v>0</v>
      </c>
      <c r="M470" s="257">
        <v>0</v>
      </c>
      <c r="N470" s="257">
        <v>0</v>
      </c>
      <c r="O470" s="257">
        <v>0</v>
      </c>
      <c r="P470" s="257">
        <v>0</v>
      </c>
      <c r="Q470" s="257">
        <v>0</v>
      </c>
      <c r="R470" s="257">
        <v>0</v>
      </c>
      <c r="S470" s="257">
        <v>0</v>
      </c>
      <c r="T470" s="257">
        <v>0</v>
      </c>
      <c r="U470" s="257">
        <v>0</v>
      </c>
      <c r="V470" s="257">
        <v>0</v>
      </c>
      <c r="W470" s="257">
        <v>0</v>
      </c>
      <c r="X470" s="257">
        <v>0</v>
      </c>
      <c r="Y470" s="257">
        <v>0</v>
      </c>
      <c r="Z470" s="257">
        <v>0</v>
      </c>
      <c r="AA470" s="257">
        <v>0</v>
      </c>
      <c r="AB470" s="257">
        <v>0</v>
      </c>
      <c r="AC470" s="257">
        <v>0</v>
      </c>
      <c r="AD470" s="257">
        <v>0</v>
      </c>
      <c r="AE470" s="257">
        <v>0</v>
      </c>
      <c r="AF470" s="257">
        <v>0</v>
      </c>
      <c r="AG470" s="257">
        <v>0</v>
      </c>
      <c r="AH470" s="257">
        <v>0</v>
      </c>
      <c r="AI470" s="257">
        <v>0</v>
      </c>
      <c r="AJ470" s="257">
        <v>0</v>
      </c>
      <c r="AK470" s="257">
        <v>0</v>
      </c>
      <c r="AL470" s="258">
        <f t="shared" si="9"/>
        <v>0</v>
      </c>
      <c r="AO470" s="98"/>
    </row>
    <row r="471" spans="1:41" ht="33" customHeight="1">
      <c r="A471" s="181">
        <v>1523</v>
      </c>
      <c r="B471" s="182" t="str">
        <f>PROPER(VLOOKUP(A471,[1]bd_lista!$A:$D,2,FALSE))</f>
        <v>Gobierno Autónomo Municipal De San Pablo De Lípez</v>
      </c>
      <c r="C471" s="183" t="s">
        <v>1351</v>
      </c>
      <c r="D471" s="257">
        <v>0</v>
      </c>
      <c r="E471" s="257">
        <v>0</v>
      </c>
      <c r="F471" s="257">
        <v>0</v>
      </c>
      <c r="G471" s="257">
        <v>0</v>
      </c>
      <c r="H471" s="257">
        <v>0</v>
      </c>
      <c r="I471" s="257">
        <v>0</v>
      </c>
      <c r="J471" s="257">
        <v>0</v>
      </c>
      <c r="K471" s="257">
        <v>0</v>
      </c>
      <c r="L471" s="257">
        <v>0</v>
      </c>
      <c r="M471" s="257">
        <v>0</v>
      </c>
      <c r="N471" s="257">
        <v>0</v>
      </c>
      <c r="O471" s="257">
        <v>0</v>
      </c>
      <c r="P471" s="257">
        <v>0</v>
      </c>
      <c r="Q471" s="257">
        <v>0</v>
      </c>
      <c r="R471" s="257">
        <v>0</v>
      </c>
      <c r="S471" s="257">
        <v>0</v>
      </c>
      <c r="T471" s="257">
        <v>0</v>
      </c>
      <c r="U471" s="257">
        <v>0</v>
      </c>
      <c r="V471" s="257">
        <v>0</v>
      </c>
      <c r="W471" s="257">
        <v>0</v>
      </c>
      <c r="X471" s="257">
        <v>0</v>
      </c>
      <c r="Y471" s="257">
        <v>0</v>
      </c>
      <c r="Z471" s="257">
        <v>0</v>
      </c>
      <c r="AA471" s="257">
        <v>0</v>
      </c>
      <c r="AB471" s="257">
        <v>0</v>
      </c>
      <c r="AC471" s="257">
        <v>0</v>
      </c>
      <c r="AD471" s="257">
        <v>0</v>
      </c>
      <c r="AE471" s="257">
        <v>0</v>
      </c>
      <c r="AF471" s="257">
        <v>0</v>
      </c>
      <c r="AG471" s="257">
        <v>0</v>
      </c>
      <c r="AH471" s="257">
        <v>0</v>
      </c>
      <c r="AI471" s="257">
        <v>0</v>
      </c>
      <c r="AJ471" s="257">
        <v>0</v>
      </c>
      <c r="AK471" s="257">
        <v>0</v>
      </c>
      <c r="AL471" s="258">
        <f t="shared" si="9"/>
        <v>0</v>
      </c>
      <c r="AO471" s="98"/>
    </row>
    <row r="472" spans="1:41" ht="33" customHeight="1">
      <c r="A472" s="181">
        <v>1524</v>
      </c>
      <c r="B472" s="182" t="str">
        <f>PROPER(VLOOKUP(A472,[1]bd_lista!$A:$D,2,FALSE))</f>
        <v>Gobierno Autónomo Municipal De Mojinete</v>
      </c>
      <c r="C472" s="183" t="s">
        <v>1351</v>
      </c>
      <c r="D472" s="257">
        <v>0</v>
      </c>
      <c r="E472" s="257">
        <v>0</v>
      </c>
      <c r="F472" s="257">
        <v>0</v>
      </c>
      <c r="G472" s="257">
        <v>0</v>
      </c>
      <c r="H472" s="257">
        <v>0</v>
      </c>
      <c r="I472" s="257">
        <v>0</v>
      </c>
      <c r="J472" s="257">
        <v>0</v>
      </c>
      <c r="K472" s="257">
        <v>0</v>
      </c>
      <c r="L472" s="257">
        <v>0</v>
      </c>
      <c r="M472" s="257">
        <v>0</v>
      </c>
      <c r="N472" s="257">
        <v>0</v>
      </c>
      <c r="O472" s="257">
        <v>0</v>
      </c>
      <c r="P472" s="257">
        <v>0</v>
      </c>
      <c r="Q472" s="257">
        <v>0</v>
      </c>
      <c r="R472" s="257">
        <v>0</v>
      </c>
      <c r="S472" s="257">
        <v>0</v>
      </c>
      <c r="T472" s="257">
        <v>0</v>
      </c>
      <c r="U472" s="257">
        <v>0</v>
      </c>
      <c r="V472" s="257">
        <v>0</v>
      </c>
      <c r="W472" s="257">
        <v>0</v>
      </c>
      <c r="X472" s="257">
        <v>0</v>
      </c>
      <c r="Y472" s="257">
        <v>0</v>
      </c>
      <c r="Z472" s="257">
        <v>0</v>
      </c>
      <c r="AA472" s="257">
        <v>0</v>
      </c>
      <c r="AB472" s="257">
        <v>0</v>
      </c>
      <c r="AC472" s="257">
        <v>0</v>
      </c>
      <c r="AD472" s="257">
        <v>0</v>
      </c>
      <c r="AE472" s="257">
        <v>0</v>
      </c>
      <c r="AF472" s="257">
        <v>0</v>
      </c>
      <c r="AG472" s="257">
        <v>0</v>
      </c>
      <c r="AH472" s="257">
        <v>0</v>
      </c>
      <c r="AI472" s="257">
        <v>0</v>
      </c>
      <c r="AJ472" s="257">
        <v>0</v>
      </c>
      <c r="AK472" s="257">
        <v>0</v>
      </c>
      <c r="AL472" s="258">
        <f t="shared" si="9"/>
        <v>0</v>
      </c>
      <c r="AO472" s="98"/>
    </row>
    <row r="473" spans="1:41" ht="33" customHeight="1">
      <c r="A473" s="181">
        <v>1525</v>
      </c>
      <c r="B473" s="182" t="str">
        <f>PROPER(VLOOKUP(A473,[1]bd_lista!$A:$D,2,FALSE))</f>
        <v>Gobierno Autónomo Municipal De San Antonio De Esmoruco</v>
      </c>
      <c r="C473" s="183" t="s">
        <v>1351</v>
      </c>
      <c r="D473" s="257">
        <v>0</v>
      </c>
      <c r="E473" s="257">
        <v>0</v>
      </c>
      <c r="F473" s="257">
        <v>0</v>
      </c>
      <c r="G473" s="257">
        <v>0</v>
      </c>
      <c r="H473" s="257">
        <v>0</v>
      </c>
      <c r="I473" s="257">
        <v>0</v>
      </c>
      <c r="J473" s="257">
        <v>0</v>
      </c>
      <c r="K473" s="257">
        <v>0</v>
      </c>
      <c r="L473" s="257">
        <v>0</v>
      </c>
      <c r="M473" s="257">
        <v>0</v>
      </c>
      <c r="N473" s="257">
        <v>0</v>
      </c>
      <c r="O473" s="257">
        <v>0</v>
      </c>
      <c r="P473" s="257">
        <v>0</v>
      </c>
      <c r="Q473" s="257">
        <v>0</v>
      </c>
      <c r="R473" s="257">
        <v>0</v>
      </c>
      <c r="S473" s="257">
        <v>0</v>
      </c>
      <c r="T473" s="257">
        <v>0</v>
      </c>
      <c r="U473" s="257">
        <v>0</v>
      </c>
      <c r="V473" s="257">
        <v>0</v>
      </c>
      <c r="W473" s="257">
        <v>0</v>
      </c>
      <c r="X473" s="257">
        <v>0</v>
      </c>
      <c r="Y473" s="257">
        <v>0</v>
      </c>
      <c r="Z473" s="257">
        <v>0</v>
      </c>
      <c r="AA473" s="257">
        <v>0</v>
      </c>
      <c r="AB473" s="257">
        <v>0</v>
      </c>
      <c r="AC473" s="257">
        <v>0</v>
      </c>
      <c r="AD473" s="257">
        <v>0</v>
      </c>
      <c r="AE473" s="257">
        <v>0</v>
      </c>
      <c r="AF473" s="257">
        <v>0</v>
      </c>
      <c r="AG473" s="257">
        <v>0</v>
      </c>
      <c r="AH473" s="257">
        <v>0</v>
      </c>
      <c r="AI473" s="257">
        <v>0</v>
      </c>
      <c r="AJ473" s="257">
        <v>0</v>
      </c>
      <c r="AK473" s="257">
        <v>0</v>
      </c>
      <c r="AL473" s="258">
        <f t="shared" si="9"/>
        <v>0</v>
      </c>
      <c r="AO473" s="98"/>
    </row>
    <row r="474" spans="1:41" ht="33" customHeight="1">
      <c r="A474" s="181">
        <v>1526</v>
      </c>
      <c r="B474" s="182" t="str">
        <f>PROPER(VLOOKUP(A474,[1]bd_lista!$A:$D,2,FALSE))</f>
        <v>Gobierno Autónomo Municipal De Sacaca (Villa De Sacaca)</v>
      </c>
      <c r="C474" s="183" t="s">
        <v>1351</v>
      </c>
      <c r="D474" s="257">
        <v>0</v>
      </c>
      <c r="E474" s="257">
        <v>0</v>
      </c>
      <c r="F474" s="257">
        <v>0</v>
      </c>
      <c r="G474" s="257">
        <v>0</v>
      </c>
      <c r="H474" s="257">
        <v>0</v>
      </c>
      <c r="I474" s="257">
        <v>0</v>
      </c>
      <c r="J474" s="257">
        <v>0</v>
      </c>
      <c r="K474" s="257">
        <v>0</v>
      </c>
      <c r="L474" s="257">
        <v>0</v>
      </c>
      <c r="M474" s="257">
        <v>0</v>
      </c>
      <c r="N474" s="257">
        <v>0</v>
      </c>
      <c r="O474" s="257">
        <v>0</v>
      </c>
      <c r="P474" s="257">
        <v>0</v>
      </c>
      <c r="Q474" s="257">
        <v>0</v>
      </c>
      <c r="R474" s="257">
        <v>0</v>
      </c>
      <c r="S474" s="257">
        <v>0</v>
      </c>
      <c r="T474" s="257">
        <v>0</v>
      </c>
      <c r="U474" s="257">
        <v>0</v>
      </c>
      <c r="V474" s="257">
        <v>0</v>
      </c>
      <c r="W474" s="257">
        <v>0</v>
      </c>
      <c r="X474" s="257">
        <v>0</v>
      </c>
      <c r="Y474" s="257">
        <v>0</v>
      </c>
      <c r="Z474" s="257">
        <v>0</v>
      </c>
      <c r="AA474" s="257">
        <v>0</v>
      </c>
      <c r="AB474" s="257">
        <v>0</v>
      </c>
      <c r="AC474" s="257">
        <v>0</v>
      </c>
      <c r="AD474" s="257">
        <v>0</v>
      </c>
      <c r="AE474" s="257">
        <v>0</v>
      </c>
      <c r="AF474" s="257">
        <v>0</v>
      </c>
      <c r="AG474" s="257">
        <v>0</v>
      </c>
      <c r="AH474" s="257">
        <v>0</v>
      </c>
      <c r="AI474" s="257">
        <v>0</v>
      </c>
      <c r="AJ474" s="257">
        <v>0</v>
      </c>
      <c r="AK474" s="257">
        <v>0</v>
      </c>
      <c r="AL474" s="258">
        <f t="shared" si="9"/>
        <v>0</v>
      </c>
      <c r="AO474" s="98"/>
    </row>
    <row r="475" spans="1:41" ht="33" customHeight="1">
      <c r="A475" s="181">
        <v>1527</v>
      </c>
      <c r="B475" s="182" t="str">
        <f>PROPER(VLOOKUP(A475,[1]bd_lista!$A:$D,2,FALSE))</f>
        <v>Gobierno Autónomo Municipal De Caripuyo</v>
      </c>
      <c r="C475" s="183" t="s">
        <v>1351</v>
      </c>
      <c r="D475" s="257">
        <v>0</v>
      </c>
      <c r="E475" s="257">
        <v>0</v>
      </c>
      <c r="F475" s="257">
        <v>0</v>
      </c>
      <c r="G475" s="257">
        <v>0</v>
      </c>
      <c r="H475" s="257">
        <v>0</v>
      </c>
      <c r="I475" s="257">
        <v>0</v>
      </c>
      <c r="J475" s="257">
        <v>0</v>
      </c>
      <c r="K475" s="257">
        <v>0</v>
      </c>
      <c r="L475" s="257">
        <v>0</v>
      </c>
      <c r="M475" s="257">
        <v>0</v>
      </c>
      <c r="N475" s="257">
        <v>0</v>
      </c>
      <c r="O475" s="257">
        <v>0</v>
      </c>
      <c r="P475" s="257">
        <v>0</v>
      </c>
      <c r="Q475" s="257">
        <v>0</v>
      </c>
      <c r="R475" s="257">
        <v>0</v>
      </c>
      <c r="S475" s="257">
        <v>0</v>
      </c>
      <c r="T475" s="257">
        <v>0</v>
      </c>
      <c r="U475" s="257">
        <v>0</v>
      </c>
      <c r="V475" s="257">
        <v>0</v>
      </c>
      <c r="W475" s="257">
        <v>0</v>
      </c>
      <c r="X475" s="257">
        <v>0</v>
      </c>
      <c r="Y475" s="257">
        <v>0</v>
      </c>
      <c r="Z475" s="257">
        <v>0</v>
      </c>
      <c r="AA475" s="257">
        <v>0</v>
      </c>
      <c r="AB475" s="257">
        <v>0</v>
      </c>
      <c r="AC475" s="257">
        <v>0</v>
      </c>
      <c r="AD475" s="257">
        <v>0</v>
      </c>
      <c r="AE475" s="257">
        <v>0</v>
      </c>
      <c r="AF475" s="257">
        <v>0</v>
      </c>
      <c r="AG475" s="257">
        <v>0</v>
      </c>
      <c r="AH475" s="257">
        <v>0</v>
      </c>
      <c r="AI475" s="257">
        <v>0</v>
      </c>
      <c r="AJ475" s="257">
        <v>0</v>
      </c>
      <c r="AK475" s="257">
        <v>0</v>
      </c>
      <c r="AL475" s="258">
        <f t="shared" si="9"/>
        <v>0</v>
      </c>
      <c r="AO475" s="98"/>
    </row>
    <row r="476" spans="1:41" ht="33" customHeight="1">
      <c r="A476" s="181">
        <v>1528</v>
      </c>
      <c r="B476" s="182" t="str">
        <f>PROPER(VLOOKUP(A476,[1]bd_lista!$A:$D,2,FALSE))</f>
        <v>Gobierno Autónomo Municipal De Puna (Villa Talavera)</v>
      </c>
      <c r="C476" s="183" t="s">
        <v>1351</v>
      </c>
      <c r="D476" s="257">
        <v>0</v>
      </c>
      <c r="E476" s="257">
        <v>0</v>
      </c>
      <c r="F476" s="257">
        <v>0</v>
      </c>
      <c r="G476" s="257">
        <v>0</v>
      </c>
      <c r="H476" s="257">
        <v>0</v>
      </c>
      <c r="I476" s="257">
        <v>0</v>
      </c>
      <c r="J476" s="257">
        <v>0</v>
      </c>
      <c r="K476" s="257">
        <v>0</v>
      </c>
      <c r="L476" s="257">
        <v>0</v>
      </c>
      <c r="M476" s="257">
        <v>0</v>
      </c>
      <c r="N476" s="257">
        <v>0</v>
      </c>
      <c r="O476" s="257">
        <v>0</v>
      </c>
      <c r="P476" s="257">
        <v>0</v>
      </c>
      <c r="Q476" s="257">
        <v>0</v>
      </c>
      <c r="R476" s="257">
        <v>0</v>
      </c>
      <c r="S476" s="257">
        <v>0</v>
      </c>
      <c r="T476" s="257">
        <v>0</v>
      </c>
      <c r="U476" s="257">
        <v>0</v>
      </c>
      <c r="V476" s="257">
        <v>0</v>
      </c>
      <c r="W476" s="257">
        <v>0</v>
      </c>
      <c r="X476" s="257">
        <v>0</v>
      </c>
      <c r="Y476" s="257">
        <v>0</v>
      </c>
      <c r="Z476" s="257">
        <v>0</v>
      </c>
      <c r="AA476" s="257">
        <v>0</v>
      </c>
      <c r="AB476" s="257">
        <v>0</v>
      </c>
      <c r="AC476" s="257">
        <v>0</v>
      </c>
      <c r="AD476" s="257">
        <v>0</v>
      </c>
      <c r="AE476" s="257">
        <v>0</v>
      </c>
      <c r="AF476" s="257">
        <v>0</v>
      </c>
      <c r="AG476" s="257">
        <v>0</v>
      </c>
      <c r="AH476" s="257">
        <v>0</v>
      </c>
      <c r="AI476" s="257">
        <v>0</v>
      </c>
      <c r="AJ476" s="257">
        <v>0</v>
      </c>
      <c r="AK476" s="257">
        <v>0</v>
      </c>
      <c r="AL476" s="258">
        <f t="shared" si="9"/>
        <v>0</v>
      </c>
      <c r="AO476" s="98"/>
    </row>
    <row r="477" spans="1:41" ht="33" customHeight="1">
      <c r="A477" s="181">
        <v>1529</v>
      </c>
      <c r="B477" s="182" t="str">
        <f>PROPER(VLOOKUP(A477,[1]bd_lista!$A:$D,2,FALSE))</f>
        <v>Gobierno Autónomo Municipal De Caiza "D"</v>
      </c>
      <c r="C477" s="183" t="s">
        <v>1351</v>
      </c>
      <c r="D477" s="257">
        <v>0</v>
      </c>
      <c r="E477" s="257">
        <v>0</v>
      </c>
      <c r="F477" s="257">
        <v>0</v>
      </c>
      <c r="G477" s="257">
        <v>0</v>
      </c>
      <c r="H477" s="257">
        <v>0</v>
      </c>
      <c r="I477" s="257">
        <v>0</v>
      </c>
      <c r="J477" s="257">
        <v>0</v>
      </c>
      <c r="K477" s="257">
        <v>0</v>
      </c>
      <c r="L477" s="257">
        <v>0</v>
      </c>
      <c r="M477" s="257">
        <v>0</v>
      </c>
      <c r="N477" s="257">
        <v>0</v>
      </c>
      <c r="O477" s="257">
        <v>0</v>
      </c>
      <c r="P477" s="257">
        <v>0</v>
      </c>
      <c r="Q477" s="257">
        <v>0</v>
      </c>
      <c r="R477" s="257">
        <v>0</v>
      </c>
      <c r="S477" s="257">
        <v>0</v>
      </c>
      <c r="T477" s="257">
        <v>0</v>
      </c>
      <c r="U477" s="257">
        <v>0</v>
      </c>
      <c r="V477" s="257">
        <v>0</v>
      </c>
      <c r="W477" s="257">
        <v>0</v>
      </c>
      <c r="X477" s="257">
        <v>0</v>
      </c>
      <c r="Y477" s="257">
        <v>0</v>
      </c>
      <c r="Z477" s="257">
        <v>0</v>
      </c>
      <c r="AA477" s="257">
        <v>0</v>
      </c>
      <c r="AB477" s="257">
        <v>0</v>
      </c>
      <c r="AC477" s="257">
        <v>0</v>
      </c>
      <c r="AD477" s="257">
        <v>0</v>
      </c>
      <c r="AE477" s="257">
        <v>0</v>
      </c>
      <c r="AF477" s="257">
        <v>0</v>
      </c>
      <c r="AG477" s="257">
        <v>0</v>
      </c>
      <c r="AH477" s="257">
        <v>0</v>
      </c>
      <c r="AI477" s="257">
        <v>0</v>
      </c>
      <c r="AJ477" s="257">
        <v>0</v>
      </c>
      <c r="AK477" s="257">
        <v>0</v>
      </c>
      <c r="AL477" s="258">
        <f t="shared" si="9"/>
        <v>0</v>
      </c>
      <c r="AO477" s="98"/>
    </row>
    <row r="478" spans="1:41" ht="33" customHeight="1">
      <c r="A478" s="181">
        <v>1530</v>
      </c>
      <c r="B478" s="182" t="str">
        <f>PROPER(VLOOKUP(A478,[1]bd_lista!$A:$D,2,FALSE))</f>
        <v>Gobierno Autónomo Municipal De Uyuni</v>
      </c>
      <c r="C478" s="183" t="s">
        <v>1351</v>
      </c>
      <c r="D478" s="257">
        <v>0</v>
      </c>
      <c r="E478" s="257">
        <v>0</v>
      </c>
      <c r="F478" s="257">
        <v>0</v>
      </c>
      <c r="G478" s="257">
        <v>0</v>
      </c>
      <c r="H478" s="257">
        <v>0</v>
      </c>
      <c r="I478" s="257">
        <v>0</v>
      </c>
      <c r="J478" s="257">
        <v>0</v>
      </c>
      <c r="K478" s="257">
        <v>0</v>
      </c>
      <c r="L478" s="257">
        <v>0</v>
      </c>
      <c r="M478" s="257">
        <v>0</v>
      </c>
      <c r="N478" s="257">
        <v>0</v>
      </c>
      <c r="O478" s="257">
        <v>0</v>
      </c>
      <c r="P478" s="257">
        <v>0</v>
      </c>
      <c r="Q478" s="257">
        <v>0</v>
      </c>
      <c r="R478" s="257">
        <v>0</v>
      </c>
      <c r="S478" s="257">
        <v>0</v>
      </c>
      <c r="T478" s="257">
        <v>0</v>
      </c>
      <c r="U478" s="257">
        <v>0</v>
      </c>
      <c r="V478" s="257">
        <v>0</v>
      </c>
      <c r="W478" s="257">
        <v>0</v>
      </c>
      <c r="X478" s="257">
        <v>0</v>
      </c>
      <c r="Y478" s="257">
        <v>0</v>
      </c>
      <c r="Z478" s="257">
        <v>0</v>
      </c>
      <c r="AA478" s="257">
        <v>0</v>
      </c>
      <c r="AB478" s="257">
        <v>0</v>
      </c>
      <c r="AC478" s="257">
        <v>0</v>
      </c>
      <c r="AD478" s="257">
        <v>0</v>
      </c>
      <c r="AE478" s="257">
        <v>0</v>
      </c>
      <c r="AF478" s="257">
        <v>0</v>
      </c>
      <c r="AG478" s="257">
        <v>0</v>
      </c>
      <c r="AH478" s="257">
        <v>0</v>
      </c>
      <c r="AI478" s="257">
        <v>0</v>
      </c>
      <c r="AJ478" s="257">
        <v>0</v>
      </c>
      <c r="AK478" s="257">
        <v>0</v>
      </c>
      <c r="AL478" s="258">
        <f t="shared" si="9"/>
        <v>0</v>
      </c>
      <c r="AO478" s="98"/>
    </row>
    <row r="479" spans="1:41" ht="33" customHeight="1">
      <c r="A479" s="181">
        <v>1531</v>
      </c>
      <c r="B479" s="182" t="str">
        <f>PROPER(VLOOKUP(A479,[1]bd_lista!$A:$D,2,FALSE))</f>
        <v>Gobierno Autónomo Municipal De Tomave</v>
      </c>
      <c r="C479" s="183" t="s">
        <v>1351</v>
      </c>
      <c r="D479" s="257">
        <v>0</v>
      </c>
      <c r="E479" s="257">
        <v>0</v>
      </c>
      <c r="F479" s="257">
        <v>0</v>
      </c>
      <c r="G479" s="257">
        <v>0</v>
      </c>
      <c r="H479" s="257">
        <v>0</v>
      </c>
      <c r="I479" s="257">
        <v>0</v>
      </c>
      <c r="J479" s="257">
        <v>0</v>
      </c>
      <c r="K479" s="257">
        <v>0</v>
      </c>
      <c r="L479" s="257">
        <v>0</v>
      </c>
      <c r="M479" s="257">
        <v>0</v>
      </c>
      <c r="N479" s="257">
        <v>0</v>
      </c>
      <c r="O479" s="257">
        <v>0</v>
      </c>
      <c r="P479" s="257">
        <v>0</v>
      </c>
      <c r="Q479" s="257">
        <v>0</v>
      </c>
      <c r="R479" s="257">
        <v>0</v>
      </c>
      <c r="S479" s="257">
        <v>0</v>
      </c>
      <c r="T479" s="257">
        <v>0</v>
      </c>
      <c r="U479" s="257">
        <v>0</v>
      </c>
      <c r="V479" s="257">
        <v>0</v>
      </c>
      <c r="W479" s="257">
        <v>0</v>
      </c>
      <c r="X479" s="257">
        <v>0</v>
      </c>
      <c r="Y479" s="257">
        <v>0</v>
      </c>
      <c r="Z479" s="257">
        <v>0</v>
      </c>
      <c r="AA479" s="257">
        <v>0</v>
      </c>
      <c r="AB479" s="257">
        <v>0</v>
      </c>
      <c r="AC479" s="257">
        <v>0</v>
      </c>
      <c r="AD479" s="257">
        <v>0</v>
      </c>
      <c r="AE479" s="257">
        <v>0</v>
      </c>
      <c r="AF479" s="257">
        <v>0</v>
      </c>
      <c r="AG479" s="257">
        <v>0</v>
      </c>
      <c r="AH479" s="257">
        <v>0</v>
      </c>
      <c r="AI479" s="257">
        <v>0</v>
      </c>
      <c r="AJ479" s="257">
        <v>0</v>
      </c>
      <c r="AK479" s="257">
        <v>0</v>
      </c>
      <c r="AL479" s="258">
        <f t="shared" si="9"/>
        <v>0</v>
      </c>
      <c r="AO479" s="98"/>
    </row>
    <row r="480" spans="1:41" ht="33" customHeight="1">
      <c r="A480" s="181">
        <v>1532</v>
      </c>
      <c r="B480" s="182" t="str">
        <f>PROPER(VLOOKUP(A480,[1]bd_lista!$A:$D,2,FALSE))</f>
        <v>Gobierno Autónomo Municipal De Porco</v>
      </c>
      <c r="C480" s="183" t="s">
        <v>1351</v>
      </c>
      <c r="D480" s="257">
        <v>0</v>
      </c>
      <c r="E480" s="257">
        <v>0</v>
      </c>
      <c r="F480" s="257">
        <v>0</v>
      </c>
      <c r="G480" s="257">
        <v>0</v>
      </c>
      <c r="H480" s="257">
        <v>0</v>
      </c>
      <c r="I480" s="257">
        <v>0</v>
      </c>
      <c r="J480" s="257">
        <v>0</v>
      </c>
      <c r="K480" s="257">
        <v>0</v>
      </c>
      <c r="L480" s="257">
        <v>0</v>
      </c>
      <c r="M480" s="257">
        <v>0</v>
      </c>
      <c r="N480" s="257">
        <v>0</v>
      </c>
      <c r="O480" s="257">
        <v>0</v>
      </c>
      <c r="P480" s="257">
        <v>0</v>
      </c>
      <c r="Q480" s="257">
        <v>0</v>
      </c>
      <c r="R480" s="257">
        <v>0</v>
      </c>
      <c r="S480" s="257">
        <v>0</v>
      </c>
      <c r="T480" s="257">
        <v>0</v>
      </c>
      <c r="U480" s="257">
        <v>0</v>
      </c>
      <c r="V480" s="257">
        <v>0</v>
      </c>
      <c r="W480" s="257">
        <v>0</v>
      </c>
      <c r="X480" s="257">
        <v>0</v>
      </c>
      <c r="Y480" s="257">
        <v>0</v>
      </c>
      <c r="Z480" s="257">
        <v>0</v>
      </c>
      <c r="AA480" s="257">
        <v>0</v>
      </c>
      <c r="AB480" s="257">
        <v>0</v>
      </c>
      <c r="AC480" s="257">
        <v>0</v>
      </c>
      <c r="AD480" s="257">
        <v>0</v>
      </c>
      <c r="AE480" s="257">
        <v>0</v>
      </c>
      <c r="AF480" s="257">
        <v>0</v>
      </c>
      <c r="AG480" s="257">
        <v>0</v>
      </c>
      <c r="AH480" s="257">
        <v>0</v>
      </c>
      <c r="AI480" s="257">
        <v>0</v>
      </c>
      <c r="AJ480" s="257">
        <v>0</v>
      </c>
      <c r="AK480" s="257">
        <v>0</v>
      </c>
      <c r="AL480" s="258">
        <f t="shared" si="9"/>
        <v>0</v>
      </c>
      <c r="AO480" s="98"/>
    </row>
    <row r="481" spans="1:41" ht="33" customHeight="1">
      <c r="A481" s="181">
        <v>1533</v>
      </c>
      <c r="B481" s="182" t="str">
        <f>PROPER(VLOOKUP(A481,[1]bd_lista!$A:$D,2,FALSE))</f>
        <v>Gobierno Autónomo Municipal De Arampampa</v>
      </c>
      <c r="C481" s="183" t="s">
        <v>1351</v>
      </c>
      <c r="D481" s="257">
        <v>0</v>
      </c>
      <c r="E481" s="257">
        <v>0</v>
      </c>
      <c r="F481" s="257">
        <v>0</v>
      </c>
      <c r="G481" s="257">
        <v>0</v>
      </c>
      <c r="H481" s="257">
        <v>0</v>
      </c>
      <c r="I481" s="257">
        <v>0</v>
      </c>
      <c r="J481" s="257">
        <v>0</v>
      </c>
      <c r="K481" s="257">
        <v>0</v>
      </c>
      <c r="L481" s="257">
        <v>0</v>
      </c>
      <c r="M481" s="257">
        <v>0</v>
      </c>
      <c r="N481" s="257">
        <v>0</v>
      </c>
      <c r="O481" s="257">
        <v>0</v>
      </c>
      <c r="P481" s="257">
        <v>0</v>
      </c>
      <c r="Q481" s="257">
        <v>0</v>
      </c>
      <c r="R481" s="257">
        <v>0</v>
      </c>
      <c r="S481" s="257">
        <v>0</v>
      </c>
      <c r="T481" s="257">
        <v>0</v>
      </c>
      <c r="U481" s="257">
        <v>0</v>
      </c>
      <c r="V481" s="257">
        <v>0</v>
      </c>
      <c r="W481" s="257">
        <v>0</v>
      </c>
      <c r="X481" s="257">
        <v>0</v>
      </c>
      <c r="Y481" s="257">
        <v>0</v>
      </c>
      <c r="Z481" s="257">
        <v>0</v>
      </c>
      <c r="AA481" s="257">
        <v>0</v>
      </c>
      <c r="AB481" s="257">
        <v>0</v>
      </c>
      <c r="AC481" s="257">
        <v>0</v>
      </c>
      <c r="AD481" s="257">
        <v>0</v>
      </c>
      <c r="AE481" s="257">
        <v>0</v>
      </c>
      <c r="AF481" s="257">
        <v>0</v>
      </c>
      <c r="AG481" s="257">
        <v>0</v>
      </c>
      <c r="AH481" s="257">
        <v>0</v>
      </c>
      <c r="AI481" s="257">
        <v>0</v>
      </c>
      <c r="AJ481" s="257">
        <v>0</v>
      </c>
      <c r="AK481" s="257">
        <v>0</v>
      </c>
      <c r="AL481" s="258">
        <f t="shared" si="9"/>
        <v>0</v>
      </c>
      <c r="AO481" s="98"/>
    </row>
    <row r="482" spans="1:41" ht="33" customHeight="1">
      <c r="A482" s="181">
        <v>1534</v>
      </c>
      <c r="B482" s="182" t="str">
        <f>PROPER(VLOOKUP(A482,[1]bd_lista!$A:$D,2,FALSE))</f>
        <v>Gobierno Autónomo Municipal De Acasio</v>
      </c>
      <c r="C482" s="183" t="s">
        <v>1351</v>
      </c>
      <c r="D482" s="257">
        <v>0</v>
      </c>
      <c r="E482" s="257">
        <v>0</v>
      </c>
      <c r="F482" s="257">
        <v>0</v>
      </c>
      <c r="G482" s="257">
        <v>0</v>
      </c>
      <c r="H482" s="257">
        <v>0</v>
      </c>
      <c r="I482" s="257">
        <v>0</v>
      </c>
      <c r="J482" s="257">
        <v>0</v>
      </c>
      <c r="K482" s="257">
        <v>0</v>
      </c>
      <c r="L482" s="257">
        <v>0</v>
      </c>
      <c r="M482" s="257">
        <v>0</v>
      </c>
      <c r="N482" s="257">
        <v>0</v>
      </c>
      <c r="O482" s="257">
        <v>0</v>
      </c>
      <c r="P482" s="257">
        <v>0</v>
      </c>
      <c r="Q482" s="257">
        <v>0</v>
      </c>
      <c r="R482" s="257">
        <v>0</v>
      </c>
      <c r="S482" s="257">
        <v>0</v>
      </c>
      <c r="T482" s="257">
        <v>0</v>
      </c>
      <c r="U482" s="257">
        <v>0</v>
      </c>
      <c r="V482" s="257">
        <v>0</v>
      </c>
      <c r="W482" s="257">
        <v>0</v>
      </c>
      <c r="X482" s="257">
        <v>0</v>
      </c>
      <c r="Y482" s="257">
        <v>0</v>
      </c>
      <c r="Z482" s="257">
        <v>0</v>
      </c>
      <c r="AA482" s="257">
        <v>0</v>
      </c>
      <c r="AB482" s="257">
        <v>0</v>
      </c>
      <c r="AC482" s="257">
        <v>0</v>
      </c>
      <c r="AD482" s="257">
        <v>0</v>
      </c>
      <c r="AE482" s="257">
        <v>0</v>
      </c>
      <c r="AF482" s="257">
        <v>0</v>
      </c>
      <c r="AG482" s="257">
        <v>0</v>
      </c>
      <c r="AH482" s="257">
        <v>0</v>
      </c>
      <c r="AI482" s="257">
        <v>0</v>
      </c>
      <c r="AJ482" s="257">
        <v>0</v>
      </c>
      <c r="AK482" s="257">
        <v>0</v>
      </c>
      <c r="AL482" s="258">
        <f t="shared" si="9"/>
        <v>0</v>
      </c>
      <c r="AO482" s="98"/>
    </row>
    <row r="483" spans="1:41" ht="33" customHeight="1">
      <c r="A483" s="181">
        <v>1535</v>
      </c>
      <c r="B483" s="182" t="str">
        <f>PROPER(VLOOKUP(A483,[1]bd_lista!$A:$D,2,FALSE))</f>
        <v>Gobierno Autónomo Municipal De Llica</v>
      </c>
      <c r="C483" s="183" t="s">
        <v>1351</v>
      </c>
      <c r="D483" s="257">
        <v>0</v>
      </c>
      <c r="E483" s="257">
        <v>0</v>
      </c>
      <c r="F483" s="257">
        <v>0</v>
      </c>
      <c r="G483" s="257">
        <v>0</v>
      </c>
      <c r="H483" s="257">
        <v>0</v>
      </c>
      <c r="I483" s="257">
        <v>0</v>
      </c>
      <c r="J483" s="257">
        <v>0</v>
      </c>
      <c r="K483" s="257">
        <v>0</v>
      </c>
      <c r="L483" s="257">
        <v>0</v>
      </c>
      <c r="M483" s="257">
        <v>0</v>
      </c>
      <c r="N483" s="257">
        <v>0</v>
      </c>
      <c r="O483" s="257">
        <v>0</v>
      </c>
      <c r="P483" s="257">
        <v>0</v>
      </c>
      <c r="Q483" s="257">
        <v>0</v>
      </c>
      <c r="R483" s="257">
        <v>0</v>
      </c>
      <c r="S483" s="257">
        <v>0</v>
      </c>
      <c r="T483" s="257">
        <v>0</v>
      </c>
      <c r="U483" s="257">
        <v>0</v>
      </c>
      <c r="V483" s="257">
        <v>0</v>
      </c>
      <c r="W483" s="257">
        <v>0</v>
      </c>
      <c r="X483" s="257">
        <v>0</v>
      </c>
      <c r="Y483" s="257">
        <v>0</v>
      </c>
      <c r="Z483" s="257">
        <v>0</v>
      </c>
      <c r="AA483" s="257">
        <v>0</v>
      </c>
      <c r="AB483" s="257">
        <v>0</v>
      </c>
      <c r="AC483" s="257">
        <v>0</v>
      </c>
      <c r="AD483" s="257">
        <v>0</v>
      </c>
      <c r="AE483" s="257">
        <v>0</v>
      </c>
      <c r="AF483" s="257">
        <v>0</v>
      </c>
      <c r="AG483" s="257">
        <v>0</v>
      </c>
      <c r="AH483" s="257">
        <v>0</v>
      </c>
      <c r="AI483" s="257">
        <v>0</v>
      </c>
      <c r="AJ483" s="257">
        <v>0</v>
      </c>
      <c r="AK483" s="257">
        <v>0</v>
      </c>
      <c r="AL483" s="258">
        <f t="shared" si="9"/>
        <v>0</v>
      </c>
      <c r="AO483" s="98"/>
    </row>
    <row r="484" spans="1:41" ht="33" customHeight="1">
      <c r="A484" s="181">
        <v>1536</v>
      </c>
      <c r="B484" s="182" t="str">
        <f>PROPER(VLOOKUP(A484,[1]bd_lista!$A:$D,2,FALSE))</f>
        <v>Gobierno Autónomo Municipal De Tahua</v>
      </c>
      <c r="C484" s="183" t="s">
        <v>1351</v>
      </c>
      <c r="D484" s="257">
        <v>0</v>
      </c>
      <c r="E484" s="257">
        <v>0</v>
      </c>
      <c r="F484" s="257">
        <v>0</v>
      </c>
      <c r="G484" s="257">
        <v>0</v>
      </c>
      <c r="H484" s="257">
        <v>0</v>
      </c>
      <c r="I484" s="257">
        <v>0</v>
      </c>
      <c r="J484" s="257">
        <v>0</v>
      </c>
      <c r="K484" s="257">
        <v>0</v>
      </c>
      <c r="L484" s="257">
        <v>0</v>
      </c>
      <c r="M484" s="257">
        <v>0</v>
      </c>
      <c r="N484" s="257">
        <v>0</v>
      </c>
      <c r="O484" s="257">
        <v>0</v>
      </c>
      <c r="P484" s="257">
        <v>0</v>
      </c>
      <c r="Q484" s="257">
        <v>0</v>
      </c>
      <c r="R484" s="257">
        <v>0</v>
      </c>
      <c r="S484" s="257">
        <v>0</v>
      </c>
      <c r="T484" s="257">
        <v>0</v>
      </c>
      <c r="U484" s="257">
        <v>0</v>
      </c>
      <c r="V484" s="257">
        <v>0</v>
      </c>
      <c r="W484" s="257">
        <v>0</v>
      </c>
      <c r="X484" s="257">
        <v>0</v>
      </c>
      <c r="Y484" s="257">
        <v>0</v>
      </c>
      <c r="Z484" s="257">
        <v>0</v>
      </c>
      <c r="AA484" s="257">
        <v>0</v>
      </c>
      <c r="AB484" s="257">
        <v>0</v>
      </c>
      <c r="AC484" s="257">
        <v>0</v>
      </c>
      <c r="AD484" s="257">
        <v>0</v>
      </c>
      <c r="AE484" s="257">
        <v>0</v>
      </c>
      <c r="AF484" s="257">
        <v>0</v>
      </c>
      <c r="AG484" s="257">
        <v>0</v>
      </c>
      <c r="AH484" s="257">
        <v>0</v>
      </c>
      <c r="AI484" s="257">
        <v>0</v>
      </c>
      <c r="AJ484" s="257">
        <v>0</v>
      </c>
      <c r="AK484" s="257">
        <v>0</v>
      </c>
      <c r="AL484" s="258">
        <f t="shared" si="9"/>
        <v>0</v>
      </c>
      <c r="AO484" s="98"/>
    </row>
    <row r="485" spans="1:41" ht="33" customHeight="1">
      <c r="A485" s="181">
        <v>1537</v>
      </c>
      <c r="B485" s="182" t="str">
        <f>PROPER(VLOOKUP(A485,[1]bd_lista!$A:$D,2,FALSE))</f>
        <v>Gobierno Autónomo Municipal De Villazón</v>
      </c>
      <c r="C485" s="183" t="s">
        <v>1351</v>
      </c>
      <c r="D485" s="257">
        <v>0</v>
      </c>
      <c r="E485" s="257">
        <v>0</v>
      </c>
      <c r="F485" s="257">
        <v>0</v>
      </c>
      <c r="G485" s="257">
        <v>0</v>
      </c>
      <c r="H485" s="257">
        <v>0</v>
      </c>
      <c r="I485" s="257">
        <v>0</v>
      </c>
      <c r="J485" s="257">
        <v>0</v>
      </c>
      <c r="K485" s="257">
        <v>0</v>
      </c>
      <c r="L485" s="257">
        <v>0</v>
      </c>
      <c r="M485" s="257">
        <v>0</v>
      </c>
      <c r="N485" s="257">
        <v>0</v>
      </c>
      <c r="O485" s="257">
        <v>0</v>
      </c>
      <c r="P485" s="257">
        <v>0</v>
      </c>
      <c r="Q485" s="257">
        <v>0</v>
      </c>
      <c r="R485" s="257">
        <v>0</v>
      </c>
      <c r="S485" s="257">
        <v>0</v>
      </c>
      <c r="T485" s="257">
        <v>0</v>
      </c>
      <c r="U485" s="257">
        <v>0</v>
      </c>
      <c r="V485" s="257">
        <v>0</v>
      </c>
      <c r="W485" s="257">
        <v>0</v>
      </c>
      <c r="X485" s="257">
        <v>0</v>
      </c>
      <c r="Y485" s="257">
        <v>0</v>
      </c>
      <c r="Z485" s="257">
        <v>0</v>
      </c>
      <c r="AA485" s="257">
        <v>0</v>
      </c>
      <c r="AB485" s="257">
        <v>0</v>
      </c>
      <c r="AC485" s="257">
        <v>0</v>
      </c>
      <c r="AD485" s="257">
        <v>0</v>
      </c>
      <c r="AE485" s="257">
        <v>0</v>
      </c>
      <c r="AF485" s="257">
        <v>0</v>
      </c>
      <c r="AG485" s="257">
        <v>0</v>
      </c>
      <c r="AH485" s="257">
        <v>0</v>
      </c>
      <c r="AI485" s="257">
        <v>0</v>
      </c>
      <c r="AJ485" s="257">
        <v>0</v>
      </c>
      <c r="AK485" s="257">
        <v>0</v>
      </c>
      <c r="AL485" s="258">
        <f t="shared" si="9"/>
        <v>0</v>
      </c>
      <c r="AO485" s="98"/>
    </row>
    <row r="486" spans="1:41" ht="33" customHeight="1">
      <c r="A486" s="181">
        <v>1538</v>
      </c>
      <c r="B486" s="182" t="str">
        <f>PROPER(VLOOKUP(A486,[1]bd_lista!$A:$D,2,FALSE))</f>
        <v>Gobierno Autónomo Municipal De San Agustín</v>
      </c>
      <c r="C486" s="183" t="s">
        <v>1351</v>
      </c>
      <c r="D486" s="257">
        <v>0</v>
      </c>
      <c r="E486" s="257">
        <v>0</v>
      </c>
      <c r="F486" s="257">
        <v>0</v>
      </c>
      <c r="G486" s="257">
        <v>0</v>
      </c>
      <c r="H486" s="257">
        <v>0</v>
      </c>
      <c r="I486" s="257">
        <v>0</v>
      </c>
      <c r="J486" s="257">
        <v>0</v>
      </c>
      <c r="K486" s="257">
        <v>0</v>
      </c>
      <c r="L486" s="257">
        <v>0</v>
      </c>
      <c r="M486" s="257">
        <v>0</v>
      </c>
      <c r="N486" s="257">
        <v>0</v>
      </c>
      <c r="O486" s="257">
        <v>0</v>
      </c>
      <c r="P486" s="257">
        <v>0</v>
      </c>
      <c r="Q486" s="257">
        <v>0</v>
      </c>
      <c r="R486" s="257">
        <v>0</v>
      </c>
      <c r="S486" s="257">
        <v>0</v>
      </c>
      <c r="T486" s="257">
        <v>0</v>
      </c>
      <c r="U486" s="257">
        <v>0</v>
      </c>
      <c r="V486" s="257">
        <v>0</v>
      </c>
      <c r="W486" s="257">
        <v>0</v>
      </c>
      <c r="X486" s="257">
        <v>0</v>
      </c>
      <c r="Y486" s="257">
        <v>0</v>
      </c>
      <c r="Z486" s="257">
        <v>0</v>
      </c>
      <c r="AA486" s="257">
        <v>0</v>
      </c>
      <c r="AB486" s="257">
        <v>0</v>
      </c>
      <c r="AC486" s="257">
        <v>0</v>
      </c>
      <c r="AD486" s="257">
        <v>0</v>
      </c>
      <c r="AE486" s="257">
        <v>0</v>
      </c>
      <c r="AF486" s="257">
        <v>0</v>
      </c>
      <c r="AG486" s="257">
        <v>0</v>
      </c>
      <c r="AH486" s="257">
        <v>0</v>
      </c>
      <c r="AI486" s="257">
        <v>0</v>
      </c>
      <c r="AJ486" s="257">
        <v>0</v>
      </c>
      <c r="AK486" s="257">
        <v>0</v>
      </c>
      <c r="AL486" s="258">
        <f t="shared" si="9"/>
        <v>0</v>
      </c>
      <c r="AO486" s="98"/>
    </row>
    <row r="487" spans="1:41" ht="33" customHeight="1">
      <c r="A487" s="181">
        <v>1539</v>
      </c>
      <c r="B487" s="182" t="str">
        <f>PROPER(VLOOKUP(A487,[1]bd_lista!$A:$D,2,FALSE))</f>
        <v>Gobierno Autónomo Municipal De Ckochas</v>
      </c>
      <c r="C487" s="183" t="s">
        <v>1351</v>
      </c>
      <c r="D487" s="257">
        <v>0</v>
      </c>
      <c r="E487" s="257">
        <v>0</v>
      </c>
      <c r="F487" s="257">
        <v>0</v>
      </c>
      <c r="G487" s="257">
        <v>0</v>
      </c>
      <c r="H487" s="257">
        <v>0</v>
      </c>
      <c r="I487" s="257">
        <v>0</v>
      </c>
      <c r="J487" s="257">
        <v>0</v>
      </c>
      <c r="K487" s="257">
        <v>0</v>
      </c>
      <c r="L487" s="257">
        <v>0</v>
      </c>
      <c r="M487" s="257">
        <v>0</v>
      </c>
      <c r="N487" s="257">
        <v>0</v>
      </c>
      <c r="O487" s="257">
        <v>0</v>
      </c>
      <c r="P487" s="257">
        <v>0</v>
      </c>
      <c r="Q487" s="257">
        <v>0</v>
      </c>
      <c r="R487" s="257">
        <v>0</v>
      </c>
      <c r="S487" s="257">
        <v>0</v>
      </c>
      <c r="T487" s="257">
        <v>0</v>
      </c>
      <c r="U487" s="257">
        <v>0</v>
      </c>
      <c r="V487" s="257">
        <v>0</v>
      </c>
      <c r="W487" s="257">
        <v>0</v>
      </c>
      <c r="X487" s="257">
        <v>0</v>
      </c>
      <c r="Y487" s="257">
        <v>0</v>
      </c>
      <c r="Z487" s="257">
        <v>0</v>
      </c>
      <c r="AA487" s="257">
        <v>0</v>
      </c>
      <c r="AB487" s="257">
        <v>0</v>
      </c>
      <c r="AC487" s="257">
        <v>0</v>
      </c>
      <c r="AD487" s="257">
        <v>0</v>
      </c>
      <c r="AE487" s="257">
        <v>0</v>
      </c>
      <c r="AF487" s="257">
        <v>0</v>
      </c>
      <c r="AG487" s="257">
        <v>0</v>
      </c>
      <c r="AH487" s="257">
        <v>0</v>
      </c>
      <c r="AI487" s="257">
        <v>0</v>
      </c>
      <c r="AJ487" s="257">
        <v>0</v>
      </c>
      <c r="AK487" s="257">
        <v>0</v>
      </c>
      <c r="AL487" s="258">
        <f t="shared" si="9"/>
        <v>0</v>
      </c>
      <c r="AO487" s="98"/>
    </row>
    <row r="488" spans="1:41" ht="33" customHeight="1">
      <c r="A488" s="181">
        <v>1540</v>
      </c>
      <c r="B488" s="182" t="str">
        <f>PROPER(VLOOKUP(A488,[1]bd_lista!$A:$D,2,FALSE))</f>
        <v>Gobierno Autónomo Municipal De Chuquiuta "Ayllu Jucumani"</v>
      </c>
      <c r="C488" s="183" t="s">
        <v>1351</v>
      </c>
      <c r="D488" s="257">
        <v>0</v>
      </c>
      <c r="E488" s="257">
        <v>0</v>
      </c>
      <c r="F488" s="257">
        <v>0</v>
      </c>
      <c r="G488" s="257">
        <v>0</v>
      </c>
      <c r="H488" s="257">
        <v>0</v>
      </c>
      <c r="I488" s="257">
        <v>0</v>
      </c>
      <c r="J488" s="257">
        <v>0</v>
      </c>
      <c r="K488" s="257">
        <v>0</v>
      </c>
      <c r="L488" s="257">
        <v>0</v>
      </c>
      <c r="M488" s="257">
        <v>0</v>
      </c>
      <c r="N488" s="257">
        <v>0</v>
      </c>
      <c r="O488" s="257">
        <v>0</v>
      </c>
      <c r="P488" s="257">
        <v>0</v>
      </c>
      <c r="Q488" s="257">
        <v>0</v>
      </c>
      <c r="R488" s="257">
        <v>0</v>
      </c>
      <c r="S488" s="257">
        <v>0</v>
      </c>
      <c r="T488" s="257">
        <v>0</v>
      </c>
      <c r="U488" s="257">
        <v>0</v>
      </c>
      <c r="V488" s="257">
        <v>0</v>
      </c>
      <c r="W488" s="257">
        <v>0</v>
      </c>
      <c r="X488" s="257">
        <v>0</v>
      </c>
      <c r="Y488" s="257">
        <v>0</v>
      </c>
      <c r="Z488" s="257">
        <v>0</v>
      </c>
      <c r="AA488" s="257">
        <v>0</v>
      </c>
      <c r="AB488" s="257">
        <v>0</v>
      </c>
      <c r="AC488" s="257">
        <v>0</v>
      </c>
      <c r="AD488" s="257">
        <v>0</v>
      </c>
      <c r="AE488" s="257">
        <v>0</v>
      </c>
      <c r="AF488" s="257">
        <v>0</v>
      </c>
      <c r="AG488" s="257">
        <v>0</v>
      </c>
      <c r="AH488" s="257">
        <v>0</v>
      </c>
      <c r="AI488" s="257">
        <v>0</v>
      </c>
      <c r="AJ488" s="257">
        <v>0</v>
      </c>
      <c r="AK488" s="257">
        <v>0</v>
      </c>
      <c r="AL488" s="258">
        <f t="shared" si="9"/>
        <v>0</v>
      </c>
      <c r="AO488" s="98"/>
    </row>
    <row r="489" spans="1:41" ht="33" customHeight="1">
      <c r="A489" s="181">
        <v>1601</v>
      </c>
      <c r="B489" s="182" t="str">
        <f>PROPER(VLOOKUP(A489,[1]bd_lista!$A:$D,2,FALSE))</f>
        <v>Gobierno Autónomo Municipal De Tarija</v>
      </c>
      <c r="C489" s="183" t="s">
        <v>1351</v>
      </c>
      <c r="D489" s="257">
        <v>0</v>
      </c>
      <c r="E489" s="257">
        <v>0</v>
      </c>
      <c r="F489" s="257">
        <v>0</v>
      </c>
      <c r="G489" s="257">
        <v>0</v>
      </c>
      <c r="H489" s="257">
        <v>0</v>
      </c>
      <c r="I489" s="257">
        <v>0</v>
      </c>
      <c r="J489" s="257">
        <v>0</v>
      </c>
      <c r="K489" s="257">
        <v>0</v>
      </c>
      <c r="L489" s="257">
        <v>0</v>
      </c>
      <c r="M489" s="257">
        <v>0</v>
      </c>
      <c r="N489" s="257">
        <v>0</v>
      </c>
      <c r="O489" s="257">
        <v>0</v>
      </c>
      <c r="P489" s="257">
        <v>0</v>
      </c>
      <c r="Q489" s="257">
        <v>0</v>
      </c>
      <c r="R489" s="257">
        <v>0</v>
      </c>
      <c r="S489" s="257">
        <v>0</v>
      </c>
      <c r="T489" s="257">
        <v>0</v>
      </c>
      <c r="U489" s="257">
        <v>0</v>
      </c>
      <c r="V489" s="257">
        <v>0</v>
      </c>
      <c r="W489" s="257">
        <v>0</v>
      </c>
      <c r="X489" s="257">
        <v>0</v>
      </c>
      <c r="Y489" s="257">
        <v>0</v>
      </c>
      <c r="Z489" s="257">
        <v>0</v>
      </c>
      <c r="AA489" s="257">
        <v>0</v>
      </c>
      <c r="AB489" s="257">
        <v>0</v>
      </c>
      <c r="AC489" s="257">
        <v>0</v>
      </c>
      <c r="AD489" s="257">
        <v>0</v>
      </c>
      <c r="AE489" s="257">
        <v>0</v>
      </c>
      <c r="AF489" s="257">
        <v>0</v>
      </c>
      <c r="AG489" s="257">
        <v>0</v>
      </c>
      <c r="AH489" s="257">
        <v>0</v>
      </c>
      <c r="AI489" s="257">
        <v>0</v>
      </c>
      <c r="AJ489" s="257">
        <v>0</v>
      </c>
      <c r="AK489" s="257">
        <v>0</v>
      </c>
      <c r="AL489" s="258">
        <f t="shared" si="9"/>
        <v>0</v>
      </c>
      <c r="AO489" s="98"/>
    </row>
    <row r="490" spans="1:41" ht="33" customHeight="1">
      <c r="A490" s="181">
        <v>1602</v>
      </c>
      <c r="B490" s="182" t="str">
        <f>PROPER(VLOOKUP(A490,[1]bd_lista!$A:$D,2,FALSE))</f>
        <v>Gobierno Autónomo Municipal De Padcaya</v>
      </c>
      <c r="C490" s="183" t="s">
        <v>1351</v>
      </c>
      <c r="D490" s="257">
        <v>0</v>
      </c>
      <c r="E490" s="257">
        <v>0</v>
      </c>
      <c r="F490" s="257">
        <v>0</v>
      </c>
      <c r="G490" s="257">
        <v>0</v>
      </c>
      <c r="H490" s="257">
        <v>0</v>
      </c>
      <c r="I490" s="257">
        <v>0</v>
      </c>
      <c r="J490" s="257">
        <v>0</v>
      </c>
      <c r="K490" s="257">
        <v>0</v>
      </c>
      <c r="L490" s="257">
        <v>0</v>
      </c>
      <c r="M490" s="257">
        <v>0</v>
      </c>
      <c r="N490" s="257">
        <v>0</v>
      </c>
      <c r="O490" s="257">
        <v>0</v>
      </c>
      <c r="P490" s="257">
        <v>0</v>
      </c>
      <c r="Q490" s="257">
        <v>0</v>
      </c>
      <c r="R490" s="257">
        <v>0</v>
      </c>
      <c r="S490" s="257">
        <v>0</v>
      </c>
      <c r="T490" s="257">
        <v>0</v>
      </c>
      <c r="U490" s="257">
        <v>0</v>
      </c>
      <c r="V490" s="257">
        <v>0</v>
      </c>
      <c r="W490" s="257">
        <v>0</v>
      </c>
      <c r="X490" s="257">
        <v>0</v>
      </c>
      <c r="Y490" s="257">
        <v>0</v>
      </c>
      <c r="Z490" s="257">
        <v>0</v>
      </c>
      <c r="AA490" s="257">
        <v>0</v>
      </c>
      <c r="AB490" s="257">
        <v>0</v>
      </c>
      <c r="AC490" s="257">
        <v>0</v>
      </c>
      <c r="AD490" s="257">
        <v>0</v>
      </c>
      <c r="AE490" s="257">
        <v>0</v>
      </c>
      <c r="AF490" s="257">
        <v>0</v>
      </c>
      <c r="AG490" s="257">
        <v>0</v>
      </c>
      <c r="AH490" s="257">
        <v>0</v>
      </c>
      <c r="AI490" s="257">
        <v>0</v>
      </c>
      <c r="AJ490" s="257">
        <v>0</v>
      </c>
      <c r="AK490" s="257">
        <v>0</v>
      </c>
      <c r="AL490" s="258">
        <f t="shared" si="9"/>
        <v>0</v>
      </c>
      <c r="AO490" s="98"/>
    </row>
    <row r="491" spans="1:41" ht="33" customHeight="1">
      <c r="A491" s="181">
        <v>1603</v>
      </c>
      <c r="B491" s="182" t="str">
        <f>PROPER(VLOOKUP(A491,[1]bd_lista!$A:$D,2,FALSE))</f>
        <v>Gobierno Autónomo Municipal De Bermejo</v>
      </c>
      <c r="C491" s="183" t="s">
        <v>1351</v>
      </c>
      <c r="D491" s="257">
        <v>0</v>
      </c>
      <c r="E491" s="257">
        <v>0</v>
      </c>
      <c r="F491" s="257">
        <v>0</v>
      </c>
      <c r="G491" s="257">
        <v>0</v>
      </c>
      <c r="H491" s="257">
        <v>0</v>
      </c>
      <c r="I491" s="257">
        <v>0</v>
      </c>
      <c r="J491" s="257">
        <v>0</v>
      </c>
      <c r="K491" s="257">
        <v>0</v>
      </c>
      <c r="L491" s="257">
        <v>0</v>
      </c>
      <c r="M491" s="257">
        <v>0</v>
      </c>
      <c r="N491" s="257">
        <v>0</v>
      </c>
      <c r="O491" s="257">
        <v>0</v>
      </c>
      <c r="P491" s="257">
        <v>0</v>
      </c>
      <c r="Q491" s="257">
        <v>0</v>
      </c>
      <c r="R491" s="257">
        <v>0</v>
      </c>
      <c r="S491" s="257">
        <v>0</v>
      </c>
      <c r="T491" s="257">
        <v>0</v>
      </c>
      <c r="U491" s="257">
        <v>0</v>
      </c>
      <c r="V491" s="257">
        <v>0</v>
      </c>
      <c r="W491" s="257">
        <v>0</v>
      </c>
      <c r="X491" s="257">
        <v>0</v>
      </c>
      <c r="Y491" s="257">
        <v>0</v>
      </c>
      <c r="Z491" s="257">
        <v>0</v>
      </c>
      <c r="AA491" s="257">
        <v>0</v>
      </c>
      <c r="AB491" s="257">
        <v>0</v>
      </c>
      <c r="AC491" s="257">
        <v>0</v>
      </c>
      <c r="AD491" s="257">
        <v>0</v>
      </c>
      <c r="AE491" s="257">
        <v>0</v>
      </c>
      <c r="AF491" s="257">
        <v>0</v>
      </c>
      <c r="AG491" s="257">
        <v>0</v>
      </c>
      <c r="AH491" s="257">
        <v>0</v>
      </c>
      <c r="AI491" s="257">
        <v>0</v>
      </c>
      <c r="AJ491" s="257">
        <v>0</v>
      </c>
      <c r="AK491" s="257">
        <v>0</v>
      </c>
      <c r="AL491" s="258">
        <f t="shared" si="9"/>
        <v>0</v>
      </c>
      <c r="AO491" s="98"/>
    </row>
    <row r="492" spans="1:41" ht="33" customHeight="1">
      <c r="A492" s="181">
        <v>1604</v>
      </c>
      <c r="B492" s="182" t="str">
        <f>PROPER(VLOOKUP(A492,[1]bd_lista!$A:$D,2,FALSE))</f>
        <v>Gobierno Autónomo Municipal De Yacuiba</v>
      </c>
      <c r="C492" s="183" t="s">
        <v>1351</v>
      </c>
      <c r="D492" s="257">
        <v>0</v>
      </c>
      <c r="E492" s="257">
        <v>0</v>
      </c>
      <c r="F492" s="257">
        <v>0</v>
      </c>
      <c r="G492" s="257">
        <v>0</v>
      </c>
      <c r="H492" s="257">
        <v>0</v>
      </c>
      <c r="I492" s="257">
        <v>0</v>
      </c>
      <c r="J492" s="257">
        <v>0</v>
      </c>
      <c r="K492" s="257">
        <v>0</v>
      </c>
      <c r="L492" s="257">
        <v>0</v>
      </c>
      <c r="M492" s="257">
        <v>0</v>
      </c>
      <c r="N492" s="257">
        <v>0</v>
      </c>
      <c r="O492" s="257">
        <v>0</v>
      </c>
      <c r="P492" s="257">
        <v>0</v>
      </c>
      <c r="Q492" s="257">
        <v>0</v>
      </c>
      <c r="R492" s="257">
        <v>0</v>
      </c>
      <c r="S492" s="257">
        <v>0</v>
      </c>
      <c r="T492" s="257">
        <v>0</v>
      </c>
      <c r="U492" s="257">
        <v>0</v>
      </c>
      <c r="V492" s="257">
        <v>0</v>
      </c>
      <c r="W492" s="257">
        <v>0</v>
      </c>
      <c r="X492" s="257">
        <v>0</v>
      </c>
      <c r="Y492" s="257">
        <v>0</v>
      </c>
      <c r="Z492" s="257">
        <v>0</v>
      </c>
      <c r="AA492" s="257">
        <v>0</v>
      </c>
      <c r="AB492" s="257">
        <v>0</v>
      </c>
      <c r="AC492" s="257">
        <v>0</v>
      </c>
      <c r="AD492" s="257">
        <v>0</v>
      </c>
      <c r="AE492" s="257">
        <v>0</v>
      </c>
      <c r="AF492" s="257">
        <v>0</v>
      </c>
      <c r="AG492" s="257">
        <v>0</v>
      </c>
      <c r="AH492" s="257">
        <v>0</v>
      </c>
      <c r="AI492" s="257">
        <v>0</v>
      </c>
      <c r="AJ492" s="257">
        <v>0</v>
      </c>
      <c r="AK492" s="257">
        <v>0</v>
      </c>
      <c r="AL492" s="258">
        <f t="shared" si="9"/>
        <v>0</v>
      </c>
      <c r="AO492" s="98"/>
    </row>
    <row r="493" spans="1:41" ht="33" customHeight="1">
      <c r="A493" s="181">
        <v>1605</v>
      </c>
      <c r="B493" s="182" t="str">
        <f>PROPER(VLOOKUP(A493,[1]bd_lista!$A:$D,2,FALSE))</f>
        <v>Gobierno Autónomo Municipal De Caraparí</v>
      </c>
      <c r="C493" s="183" t="s">
        <v>1351</v>
      </c>
      <c r="D493" s="257">
        <v>0</v>
      </c>
      <c r="E493" s="257">
        <v>0</v>
      </c>
      <c r="F493" s="257">
        <v>0</v>
      </c>
      <c r="G493" s="257">
        <v>0</v>
      </c>
      <c r="H493" s="257">
        <v>0</v>
      </c>
      <c r="I493" s="257">
        <v>0</v>
      </c>
      <c r="J493" s="257">
        <v>0</v>
      </c>
      <c r="K493" s="257">
        <v>0</v>
      </c>
      <c r="L493" s="257">
        <v>0</v>
      </c>
      <c r="M493" s="257">
        <v>0</v>
      </c>
      <c r="N493" s="257">
        <v>0</v>
      </c>
      <c r="O493" s="257">
        <v>0</v>
      </c>
      <c r="P493" s="257">
        <v>0</v>
      </c>
      <c r="Q493" s="257">
        <v>0</v>
      </c>
      <c r="R493" s="257">
        <v>0</v>
      </c>
      <c r="S493" s="257">
        <v>0</v>
      </c>
      <c r="T493" s="257">
        <v>0</v>
      </c>
      <c r="U493" s="257">
        <v>0</v>
      </c>
      <c r="V493" s="257">
        <v>0</v>
      </c>
      <c r="W493" s="257">
        <v>0</v>
      </c>
      <c r="X493" s="257">
        <v>0</v>
      </c>
      <c r="Y493" s="257">
        <v>0</v>
      </c>
      <c r="Z493" s="257">
        <v>0</v>
      </c>
      <c r="AA493" s="257">
        <v>0</v>
      </c>
      <c r="AB493" s="257">
        <v>0</v>
      </c>
      <c r="AC493" s="257">
        <v>0</v>
      </c>
      <c r="AD493" s="257">
        <v>0</v>
      </c>
      <c r="AE493" s="257">
        <v>0</v>
      </c>
      <c r="AF493" s="257">
        <v>0</v>
      </c>
      <c r="AG493" s="257">
        <v>0</v>
      </c>
      <c r="AH493" s="257">
        <v>0</v>
      </c>
      <c r="AI493" s="257">
        <v>0</v>
      </c>
      <c r="AJ493" s="257">
        <v>0</v>
      </c>
      <c r="AK493" s="257">
        <v>0</v>
      </c>
      <c r="AL493" s="258">
        <f t="shared" si="9"/>
        <v>0</v>
      </c>
      <c r="AO493" s="98"/>
    </row>
    <row r="494" spans="1:41" ht="33" customHeight="1">
      <c r="A494" s="181">
        <v>1606</v>
      </c>
      <c r="B494" s="182" t="str">
        <f>PROPER(VLOOKUP(A494,[1]bd_lista!$A:$D,2,FALSE))</f>
        <v>Gobierno Autónomo Municipal De Villamontes</v>
      </c>
      <c r="C494" s="183" t="s">
        <v>1351</v>
      </c>
      <c r="D494" s="257">
        <v>0</v>
      </c>
      <c r="E494" s="257">
        <v>0</v>
      </c>
      <c r="F494" s="257">
        <v>0</v>
      </c>
      <c r="G494" s="257">
        <v>0</v>
      </c>
      <c r="H494" s="257">
        <v>0</v>
      </c>
      <c r="I494" s="257">
        <v>0</v>
      </c>
      <c r="J494" s="257">
        <v>0</v>
      </c>
      <c r="K494" s="257">
        <v>0</v>
      </c>
      <c r="L494" s="257">
        <v>0</v>
      </c>
      <c r="M494" s="257">
        <v>0</v>
      </c>
      <c r="N494" s="257">
        <v>0</v>
      </c>
      <c r="O494" s="257">
        <v>0</v>
      </c>
      <c r="P494" s="257">
        <v>0</v>
      </c>
      <c r="Q494" s="257">
        <v>0</v>
      </c>
      <c r="R494" s="257">
        <v>0</v>
      </c>
      <c r="S494" s="257">
        <v>0</v>
      </c>
      <c r="T494" s="257">
        <v>0</v>
      </c>
      <c r="U494" s="257">
        <v>0</v>
      </c>
      <c r="V494" s="257">
        <v>0</v>
      </c>
      <c r="W494" s="257">
        <v>0</v>
      </c>
      <c r="X494" s="257">
        <v>0</v>
      </c>
      <c r="Y494" s="257">
        <v>0</v>
      </c>
      <c r="Z494" s="257">
        <v>0</v>
      </c>
      <c r="AA494" s="257">
        <v>0</v>
      </c>
      <c r="AB494" s="257">
        <v>0</v>
      </c>
      <c r="AC494" s="257">
        <v>0</v>
      </c>
      <c r="AD494" s="257">
        <v>0</v>
      </c>
      <c r="AE494" s="257">
        <v>0</v>
      </c>
      <c r="AF494" s="257">
        <v>0</v>
      </c>
      <c r="AG494" s="257">
        <v>0</v>
      </c>
      <c r="AH494" s="257">
        <v>0</v>
      </c>
      <c r="AI494" s="257">
        <v>0</v>
      </c>
      <c r="AJ494" s="257">
        <v>0</v>
      </c>
      <c r="AK494" s="257">
        <v>0</v>
      </c>
      <c r="AL494" s="258">
        <f t="shared" si="9"/>
        <v>0</v>
      </c>
      <c r="AO494" s="98"/>
    </row>
    <row r="495" spans="1:41" ht="33" customHeight="1">
      <c r="A495" s="181">
        <v>1607</v>
      </c>
      <c r="B495" s="182" t="str">
        <f>PROPER(VLOOKUP(A495,[1]bd_lista!$A:$D,2,FALSE))</f>
        <v>Gobierno Autónomo Municipal De Uriondo (Concepción)</v>
      </c>
      <c r="C495" s="183" t="s">
        <v>1351</v>
      </c>
      <c r="D495" s="257">
        <v>0</v>
      </c>
      <c r="E495" s="257">
        <v>0</v>
      </c>
      <c r="F495" s="257">
        <v>0</v>
      </c>
      <c r="G495" s="257">
        <v>0</v>
      </c>
      <c r="H495" s="257">
        <v>0</v>
      </c>
      <c r="I495" s="257">
        <v>0</v>
      </c>
      <c r="J495" s="257">
        <v>0</v>
      </c>
      <c r="K495" s="257">
        <v>0</v>
      </c>
      <c r="L495" s="257">
        <v>0</v>
      </c>
      <c r="M495" s="257">
        <v>0</v>
      </c>
      <c r="N495" s="257">
        <v>0</v>
      </c>
      <c r="O495" s="257">
        <v>0</v>
      </c>
      <c r="P495" s="257">
        <v>0</v>
      </c>
      <c r="Q495" s="257">
        <v>0</v>
      </c>
      <c r="R495" s="257">
        <v>0</v>
      </c>
      <c r="S495" s="257">
        <v>0</v>
      </c>
      <c r="T495" s="257">
        <v>0</v>
      </c>
      <c r="U495" s="257">
        <v>0</v>
      </c>
      <c r="V495" s="257">
        <v>0</v>
      </c>
      <c r="W495" s="257">
        <v>0</v>
      </c>
      <c r="X495" s="257">
        <v>0</v>
      </c>
      <c r="Y495" s="257">
        <v>0</v>
      </c>
      <c r="Z495" s="257">
        <v>0</v>
      </c>
      <c r="AA495" s="257">
        <v>0</v>
      </c>
      <c r="AB495" s="257">
        <v>0</v>
      </c>
      <c r="AC495" s="257">
        <v>0</v>
      </c>
      <c r="AD495" s="257">
        <v>0</v>
      </c>
      <c r="AE495" s="257">
        <v>0</v>
      </c>
      <c r="AF495" s="257">
        <v>0</v>
      </c>
      <c r="AG495" s="257">
        <v>0</v>
      </c>
      <c r="AH495" s="257">
        <v>0</v>
      </c>
      <c r="AI495" s="257">
        <v>0</v>
      </c>
      <c r="AJ495" s="257">
        <v>0</v>
      </c>
      <c r="AK495" s="257">
        <v>0</v>
      </c>
      <c r="AL495" s="258">
        <f t="shared" si="9"/>
        <v>0</v>
      </c>
      <c r="AO495" s="98"/>
    </row>
    <row r="496" spans="1:41" ht="33" customHeight="1">
      <c r="A496" s="181">
        <v>1608</v>
      </c>
      <c r="B496" s="182" t="str">
        <f>PROPER(VLOOKUP(A496,[1]bd_lista!$A:$D,2,FALSE))</f>
        <v>Gobierno Autónomo Municipal De Yunchara</v>
      </c>
      <c r="C496" s="183" t="s">
        <v>1351</v>
      </c>
      <c r="D496" s="257">
        <v>0</v>
      </c>
      <c r="E496" s="257">
        <v>0</v>
      </c>
      <c r="F496" s="257">
        <v>0</v>
      </c>
      <c r="G496" s="257">
        <v>0</v>
      </c>
      <c r="H496" s="257">
        <v>0</v>
      </c>
      <c r="I496" s="257">
        <v>0</v>
      </c>
      <c r="J496" s="257">
        <v>0</v>
      </c>
      <c r="K496" s="257">
        <v>0</v>
      </c>
      <c r="L496" s="257">
        <v>0</v>
      </c>
      <c r="M496" s="257">
        <v>0</v>
      </c>
      <c r="N496" s="257">
        <v>0</v>
      </c>
      <c r="O496" s="257">
        <v>0</v>
      </c>
      <c r="P496" s="257">
        <v>0</v>
      </c>
      <c r="Q496" s="257">
        <v>0</v>
      </c>
      <c r="R496" s="257">
        <v>0</v>
      </c>
      <c r="S496" s="257">
        <v>0</v>
      </c>
      <c r="T496" s="257">
        <v>0</v>
      </c>
      <c r="U496" s="257">
        <v>0</v>
      </c>
      <c r="V496" s="257">
        <v>0</v>
      </c>
      <c r="W496" s="257">
        <v>0</v>
      </c>
      <c r="X496" s="257">
        <v>0</v>
      </c>
      <c r="Y496" s="257">
        <v>0</v>
      </c>
      <c r="Z496" s="257">
        <v>0</v>
      </c>
      <c r="AA496" s="257">
        <v>0</v>
      </c>
      <c r="AB496" s="257">
        <v>0</v>
      </c>
      <c r="AC496" s="257">
        <v>0</v>
      </c>
      <c r="AD496" s="257">
        <v>0</v>
      </c>
      <c r="AE496" s="257">
        <v>0</v>
      </c>
      <c r="AF496" s="257">
        <v>0</v>
      </c>
      <c r="AG496" s="257">
        <v>0</v>
      </c>
      <c r="AH496" s="257">
        <v>0</v>
      </c>
      <c r="AI496" s="257">
        <v>0</v>
      </c>
      <c r="AJ496" s="257">
        <v>0</v>
      </c>
      <c r="AK496" s="257">
        <v>0</v>
      </c>
      <c r="AL496" s="258">
        <f t="shared" si="9"/>
        <v>0</v>
      </c>
      <c r="AO496" s="98"/>
    </row>
    <row r="497" spans="1:41" ht="33" customHeight="1">
      <c r="A497" s="181">
        <v>1609</v>
      </c>
      <c r="B497" s="182" t="str">
        <f>PROPER(VLOOKUP(A497,[1]bd_lista!$A:$D,2,FALSE))</f>
        <v>Gobierno Autónomo Municipal De San Lorenzo</v>
      </c>
      <c r="C497" s="183" t="s">
        <v>1351</v>
      </c>
      <c r="D497" s="257">
        <v>0</v>
      </c>
      <c r="E497" s="257">
        <v>0</v>
      </c>
      <c r="F497" s="257">
        <v>0</v>
      </c>
      <c r="G497" s="257">
        <v>0</v>
      </c>
      <c r="H497" s="257">
        <v>0</v>
      </c>
      <c r="I497" s="257">
        <v>0</v>
      </c>
      <c r="J497" s="257">
        <v>0</v>
      </c>
      <c r="K497" s="257">
        <v>0</v>
      </c>
      <c r="L497" s="257">
        <v>0</v>
      </c>
      <c r="M497" s="257">
        <v>0</v>
      </c>
      <c r="N497" s="257">
        <v>0</v>
      </c>
      <c r="O497" s="257">
        <v>0</v>
      </c>
      <c r="P497" s="257">
        <v>0</v>
      </c>
      <c r="Q497" s="257">
        <v>0</v>
      </c>
      <c r="R497" s="257">
        <v>0</v>
      </c>
      <c r="S497" s="257">
        <v>0</v>
      </c>
      <c r="T497" s="257">
        <v>0</v>
      </c>
      <c r="U497" s="257">
        <v>0</v>
      </c>
      <c r="V497" s="257">
        <v>0</v>
      </c>
      <c r="W497" s="257">
        <v>0</v>
      </c>
      <c r="X497" s="257">
        <v>0</v>
      </c>
      <c r="Y497" s="257">
        <v>0</v>
      </c>
      <c r="Z497" s="257">
        <v>0</v>
      </c>
      <c r="AA497" s="257">
        <v>0</v>
      </c>
      <c r="AB497" s="257">
        <v>0</v>
      </c>
      <c r="AC497" s="257">
        <v>0</v>
      </c>
      <c r="AD497" s="257">
        <v>0</v>
      </c>
      <c r="AE497" s="257">
        <v>0</v>
      </c>
      <c r="AF497" s="257">
        <v>0</v>
      </c>
      <c r="AG497" s="257">
        <v>0</v>
      </c>
      <c r="AH497" s="257">
        <v>0</v>
      </c>
      <c r="AI497" s="257">
        <v>0</v>
      </c>
      <c r="AJ497" s="257">
        <v>0</v>
      </c>
      <c r="AK497" s="257">
        <v>0</v>
      </c>
      <c r="AL497" s="258">
        <f t="shared" si="9"/>
        <v>0</v>
      </c>
      <c r="AO497" s="98"/>
    </row>
    <row r="498" spans="1:41" ht="33" customHeight="1">
      <c r="A498" s="181">
        <v>1610</v>
      </c>
      <c r="B498" s="182" t="str">
        <f>PROPER(VLOOKUP(A498,[1]bd_lista!$A:$D,2,FALSE))</f>
        <v>Gobierno Autónomo Municipal De El Puente</v>
      </c>
      <c r="C498" s="183" t="s">
        <v>1351</v>
      </c>
      <c r="D498" s="257">
        <v>0</v>
      </c>
      <c r="E498" s="257">
        <v>0</v>
      </c>
      <c r="F498" s="257">
        <v>0</v>
      </c>
      <c r="G498" s="257">
        <v>0</v>
      </c>
      <c r="H498" s="257">
        <v>0</v>
      </c>
      <c r="I498" s="257">
        <v>0</v>
      </c>
      <c r="J498" s="257">
        <v>0</v>
      </c>
      <c r="K498" s="257">
        <v>0</v>
      </c>
      <c r="L498" s="257">
        <v>0</v>
      </c>
      <c r="M498" s="257">
        <v>0</v>
      </c>
      <c r="N498" s="257">
        <v>0</v>
      </c>
      <c r="O498" s="257">
        <v>0</v>
      </c>
      <c r="P498" s="257">
        <v>0</v>
      </c>
      <c r="Q498" s="257">
        <v>0</v>
      </c>
      <c r="R498" s="257">
        <v>0</v>
      </c>
      <c r="S498" s="257">
        <v>0</v>
      </c>
      <c r="T498" s="257">
        <v>0</v>
      </c>
      <c r="U498" s="257">
        <v>0</v>
      </c>
      <c r="V498" s="257">
        <v>0</v>
      </c>
      <c r="W498" s="257">
        <v>0</v>
      </c>
      <c r="X498" s="257">
        <v>0</v>
      </c>
      <c r="Y498" s="257">
        <v>0</v>
      </c>
      <c r="Z498" s="257">
        <v>0</v>
      </c>
      <c r="AA498" s="257">
        <v>0</v>
      </c>
      <c r="AB498" s="257">
        <v>0</v>
      </c>
      <c r="AC498" s="257">
        <v>0</v>
      </c>
      <c r="AD498" s="257">
        <v>0</v>
      </c>
      <c r="AE498" s="257">
        <v>0</v>
      </c>
      <c r="AF498" s="257">
        <v>0</v>
      </c>
      <c r="AG498" s="257">
        <v>0</v>
      </c>
      <c r="AH498" s="257">
        <v>0</v>
      </c>
      <c r="AI498" s="257">
        <v>0</v>
      </c>
      <c r="AJ498" s="257">
        <v>0</v>
      </c>
      <c r="AK498" s="257">
        <v>0</v>
      </c>
      <c r="AL498" s="258">
        <f t="shared" si="9"/>
        <v>0</v>
      </c>
      <c r="AO498" s="98"/>
    </row>
    <row r="499" spans="1:41" ht="33" customHeight="1">
      <c r="A499" s="181">
        <v>1611</v>
      </c>
      <c r="B499" s="182" t="str">
        <f>PROPER(VLOOKUP(A499,[1]bd_lista!$A:$D,2,FALSE))</f>
        <v>Gobierno Autónomo Municipal De Entre Ríos</v>
      </c>
      <c r="C499" s="183" t="s">
        <v>1351</v>
      </c>
      <c r="D499" s="257">
        <v>0</v>
      </c>
      <c r="E499" s="257">
        <v>0</v>
      </c>
      <c r="F499" s="257">
        <v>0</v>
      </c>
      <c r="G499" s="257">
        <v>0</v>
      </c>
      <c r="H499" s="257">
        <v>0</v>
      </c>
      <c r="I499" s="257">
        <v>0</v>
      </c>
      <c r="J499" s="257">
        <v>0</v>
      </c>
      <c r="K499" s="257">
        <v>0</v>
      </c>
      <c r="L499" s="257">
        <v>0</v>
      </c>
      <c r="M499" s="257">
        <v>0</v>
      </c>
      <c r="N499" s="257">
        <v>0</v>
      </c>
      <c r="O499" s="257">
        <v>0</v>
      </c>
      <c r="P499" s="257">
        <v>0</v>
      </c>
      <c r="Q499" s="257">
        <v>0</v>
      </c>
      <c r="R499" s="257">
        <v>0</v>
      </c>
      <c r="S499" s="257">
        <v>0</v>
      </c>
      <c r="T499" s="257">
        <v>0</v>
      </c>
      <c r="U499" s="257">
        <v>0</v>
      </c>
      <c r="V499" s="257">
        <v>0</v>
      </c>
      <c r="W499" s="257">
        <v>0</v>
      </c>
      <c r="X499" s="257">
        <v>0</v>
      </c>
      <c r="Y499" s="257">
        <v>0</v>
      </c>
      <c r="Z499" s="257">
        <v>0</v>
      </c>
      <c r="AA499" s="257">
        <v>0</v>
      </c>
      <c r="AB499" s="257">
        <v>0</v>
      </c>
      <c r="AC499" s="257">
        <v>0</v>
      </c>
      <c r="AD499" s="257">
        <v>0</v>
      </c>
      <c r="AE499" s="257">
        <v>0</v>
      </c>
      <c r="AF499" s="257">
        <v>0</v>
      </c>
      <c r="AG499" s="257">
        <v>0</v>
      </c>
      <c r="AH499" s="257">
        <v>0</v>
      </c>
      <c r="AI499" s="257">
        <v>0</v>
      </c>
      <c r="AJ499" s="257">
        <v>0</v>
      </c>
      <c r="AK499" s="257">
        <v>0</v>
      </c>
      <c r="AL499" s="258">
        <f t="shared" si="9"/>
        <v>0</v>
      </c>
      <c r="AO499" s="98"/>
    </row>
    <row r="500" spans="1:41" ht="33" customHeight="1">
      <c r="A500" s="181">
        <v>1701</v>
      </c>
      <c r="B500" s="182" t="str">
        <f>PROPER(VLOOKUP(A500,[1]bd_lista!$A:$D,2,FALSE))</f>
        <v>Gobierno Autónomo Municipal De Santa Cruz De La Sierra</v>
      </c>
      <c r="C500" s="183" t="s">
        <v>1351</v>
      </c>
      <c r="D500" s="257">
        <v>0</v>
      </c>
      <c r="E500" s="257">
        <v>0</v>
      </c>
      <c r="F500" s="257">
        <v>0</v>
      </c>
      <c r="G500" s="257">
        <v>0</v>
      </c>
      <c r="H500" s="257">
        <v>0</v>
      </c>
      <c r="I500" s="257">
        <v>0</v>
      </c>
      <c r="J500" s="257">
        <v>0</v>
      </c>
      <c r="K500" s="257">
        <v>0</v>
      </c>
      <c r="L500" s="257">
        <v>0</v>
      </c>
      <c r="M500" s="257">
        <v>0</v>
      </c>
      <c r="N500" s="257">
        <v>0</v>
      </c>
      <c r="O500" s="257">
        <v>0</v>
      </c>
      <c r="P500" s="257">
        <v>0</v>
      </c>
      <c r="Q500" s="257">
        <v>0</v>
      </c>
      <c r="R500" s="257">
        <v>0</v>
      </c>
      <c r="S500" s="257">
        <v>0</v>
      </c>
      <c r="T500" s="257">
        <v>0</v>
      </c>
      <c r="U500" s="257">
        <v>0</v>
      </c>
      <c r="V500" s="257">
        <v>0</v>
      </c>
      <c r="W500" s="257">
        <v>0</v>
      </c>
      <c r="X500" s="257">
        <v>0</v>
      </c>
      <c r="Y500" s="257">
        <v>0</v>
      </c>
      <c r="Z500" s="257">
        <v>0</v>
      </c>
      <c r="AA500" s="257">
        <v>0</v>
      </c>
      <c r="AB500" s="257">
        <v>0</v>
      </c>
      <c r="AC500" s="257">
        <v>0</v>
      </c>
      <c r="AD500" s="257">
        <v>0</v>
      </c>
      <c r="AE500" s="257">
        <v>0</v>
      </c>
      <c r="AF500" s="257">
        <v>0</v>
      </c>
      <c r="AG500" s="257">
        <v>0</v>
      </c>
      <c r="AH500" s="257">
        <v>0</v>
      </c>
      <c r="AI500" s="257">
        <v>0</v>
      </c>
      <c r="AJ500" s="257">
        <v>0</v>
      </c>
      <c r="AK500" s="257">
        <v>0</v>
      </c>
      <c r="AL500" s="258">
        <f t="shared" si="9"/>
        <v>0</v>
      </c>
      <c r="AO500" s="98"/>
    </row>
    <row r="501" spans="1:41" ht="33" customHeight="1">
      <c r="A501" s="181">
        <v>1702</v>
      </c>
      <c r="B501" s="182" t="str">
        <f>PROPER(VLOOKUP(A501,[1]bd_lista!$A:$D,2,FALSE))</f>
        <v>Gobierno Autónomo Municipal De Cotoca</v>
      </c>
      <c r="C501" s="183" t="s">
        <v>1351</v>
      </c>
      <c r="D501" s="257">
        <v>0</v>
      </c>
      <c r="E501" s="257">
        <v>0</v>
      </c>
      <c r="F501" s="257">
        <v>0</v>
      </c>
      <c r="G501" s="257">
        <v>0</v>
      </c>
      <c r="H501" s="257">
        <v>0</v>
      </c>
      <c r="I501" s="257">
        <v>0</v>
      </c>
      <c r="J501" s="257">
        <v>0</v>
      </c>
      <c r="K501" s="257">
        <v>0</v>
      </c>
      <c r="L501" s="257">
        <v>0</v>
      </c>
      <c r="M501" s="257">
        <v>0</v>
      </c>
      <c r="N501" s="257">
        <v>0</v>
      </c>
      <c r="O501" s="257">
        <v>0</v>
      </c>
      <c r="P501" s="257">
        <v>0</v>
      </c>
      <c r="Q501" s="257">
        <v>0</v>
      </c>
      <c r="R501" s="257">
        <v>0</v>
      </c>
      <c r="S501" s="257">
        <v>0</v>
      </c>
      <c r="T501" s="257">
        <v>0</v>
      </c>
      <c r="U501" s="257">
        <v>0</v>
      </c>
      <c r="V501" s="257">
        <v>0</v>
      </c>
      <c r="W501" s="257">
        <v>0</v>
      </c>
      <c r="X501" s="257">
        <v>0</v>
      </c>
      <c r="Y501" s="257">
        <v>0</v>
      </c>
      <c r="Z501" s="257">
        <v>0</v>
      </c>
      <c r="AA501" s="257">
        <v>0</v>
      </c>
      <c r="AB501" s="257">
        <v>0</v>
      </c>
      <c r="AC501" s="257">
        <v>0</v>
      </c>
      <c r="AD501" s="257">
        <v>0</v>
      </c>
      <c r="AE501" s="257">
        <v>0</v>
      </c>
      <c r="AF501" s="257">
        <v>0</v>
      </c>
      <c r="AG501" s="257">
        <v>0</v>
      </c>
      <c r="AH501" s="257">
        <v>0</v>
      </c>
      <c r="AI501" s="257">
        <v>0</v>
      </c>
      <c r="AJ501" s="257">
        <v>0</v>
      </c>
      <c r="AK501" s="257">
        <v>0</v>
      </c>
      <c r="AL501" s="258">
        <f t="shared" si="9"/>
        <v>0</v>
      </c>
      <c r="AO501" s="98"/>
    </row>
    <row r="502" spans="1:41" ht="33" customHeight="1">
      <c r="A502" s="181">
        <v>1703</v>
      </c>
      <c r="B502" s="182" t="str">
        <f>PROPER(VLOOKUP(A502,[1]bd_lista!$A:$D,2,FALSE))</f>
        <v>Gobierno Autónomo Municipal De Porongo (Ayacucho)</v>
      </c>
      <c r="C502" s="183" t="s">
        <v>1351</v>
      </c>
      <c r="D502" s="257">
        <v>0</v>
      </c>
      <c r="E502" s="257">
        <v>0</v>
      </c>
      <c r="F502" s="257">
        <v>0</v>
      </c>
      <c r="G502" s="257">
        <v>0</v>
      </c>
      <c r="H502" s="257">
        <v>0</v>
      </c>
      <c r="I502" s="257">
        <v>0</v>
      </c>
      <c r="J502" s="257">
        <v>0</v>
      </c>
      <c r="K502" s="257">
        <v>0</v>
      </c>
      <c r="L502" s="257">
        <v>0</v>
      </c>
      <c r="M502" s="257">
        <v>0</v>
      </c>
      <c r="N502" s="257">
        <v>0</v>
      </c>
      <c r="O502" s="257">
        <v>0</v>
      </c>
      <c r="P502" s="257">
        <v>0</v>
      </c>
      <c r="Q502" s="257">
        <v>0</v>
      </c>
      <c r="R502" s="257">
        <v>0</v>
      </c>
      <c r="S502" s="257">
        <v>0</v>
      </c>
      <c r="T502" s="257">
        <v>0</v>
      </c>
      <c r="U502" s="257">
        <v>0</v>
      </c>
      <c r="V502" s="257">
        <v>0</v>
      </c>
      <c r="W502" s="257">
        <v>0</v>
      </c>
      <c r="X502" s="257">
        <v>0</v>
      </c>
      <c r="Y502" s="257">
        <v>0</v>
      </c>
      <c r="Z502" s="257">
        <v>0</v>
      </c>
      <c r="AA502" s="257">
        <v>0</v>
      </c>
      <c r="AB502" s="257">
        <v>0</v>
      </c>
      <c r="AC502" s="257">
        <v>0</v>
      </c>
      <c r="AD502" s="257">
        <v>0</v>
      </c>
      <c r="AE502" s="257">
        <v>0</v>
      </c>
      <c r="AF502" s="257">
        <v>0</v>
      </c>
      <c r="AG502" s="257">
        <v>0</v>
      </c>
      <c r="AH502" s="257">
        <v>0</v>
      </c>
      <c r="AI502" s="257">
        <v>0</v>
      </c>
      <c r="AJ502" s="257">
        <v>0</v>
      </c>
      <c r="AK502" s="257">
        <v>0</v>
      </c>
      <c r="AL502" s="258">
        <f t="shared" si="9"/>
        <v>0</v>
      </c>
      <c r="AO502" s="98"/>
    </row>
    <row r="503" spans="1:41" ht="33" customHeight="1">
      <c r="A503" s="181">
        <v>1704</v>
      </c>
      <c r="B503" s="182" t="str">
        <f>PROPER(VLOOKUP(A503,[1]bd_lista!$A:$D,2,FALSE))</f>
        <v>Gobierno Autónomo Municipal De La Guardia</v>
      </c>
      <c r="C503" s="183" t="s">
        <v>1351</v>
      </c>
      <c r="D503" s="257">
        <v>0</v>
      </c>
      <c r="E503" s="257">
        <v>0</v>
      </c>
      <c r="F503" s="257">
        <v>0</v>
      </c>
      <c r="G503" s="257">
        <v>0</v>
      </c>
      <c r="H503" s="257">
        <v>0</v>
      </c>
      <c r="I503" s="257">
        <v>0</v>
      </c>
      <c r="J503" s="257">
        <v>0</v>
      </c>
      <c r="K503" s="257">
        <v>0</v>
      </c>
      <c r="L503" s="257">
        <v>0</v>
      </c>
      <c r="M503" s="257">
        <v>0</v>
      </c>
      <c r="N503" s="257">
        <v>0</v>
      </c>
      <c r="O503" s="257">
        <v>0</v>
      </c>
      <c r="P503" s="257">
        <v>0</v>
      </c>
      <c r="Q503" s="257">
        <v>0</v>
      </c>
      <c r="R503" s="257">
        <v>0</v>
      </c>
      <c r="S503" s="257">
        <v>0</v>
      </c>
      <c r="T503" s="257">
        <v>0</v>
      </c>
      <c r="U503" s="257">
        <v>0</v>
      </c>
      <c r="V503" s="257">
        <v>0</v>
      </c>
      <c r="W503" s="257">
        <v>0</v>
      </c>
      <c r="X503" s="257">
        <v>0</v>
      </c>
      <c r="Y503" s="257">
        <v>0</v>
      </c>
      <c r="Z503" s="257">
        <v>0</v>
      </c>
      <c r="AA503" s="257">
        <v>0</v>
      </c>
      <c r="AB503" s="257">
        <v>0</v>
      </c>
      <c r="AC503" s="257">
        <v>0</v>
      </c>
      <c r="AD503" s="257">
        <v>0</v>
      </c>
      <c r="AE503" s="257">
        <v>0</v>
      </c>
      <c r="AF503" s="257">
        <v>0</v>
      </c>
      <c r="AG503" s="257">
        <v>0</v>
      </c>
      <c r="AH503" s="257">
        <v>0</v>
      </c>
      <c r="AI503" s="257">
        <v>0</v>
      </c>
      <c r="AJ503" s="257">
        <v>0</v>
      </c>
      <c r="AK503" s="257">
        <v>0</v>
      </c>
      <c r="AL503" s="258">
        <f t="shared" si="9"/>
        <v>0</v>
      </c>
      <c r="AO503" s="98"/>
    </row>
    <row r="504" spans="1:41" ht="33" customHeight="1">
      <c r="A504" s="181">
        <v>1705</v>
      </c>
      <c r="B504" s="182" t="str">
        <f>PROPER(VLOOKUP(A504,[1]bd_lista!$A:$D,2,FALSE))</f>
        <v>Gobierno Autónomo Municipal De El Torno</v>
      </c>
      <c r="C504" s="183" t="s">
        <v>1351</v>
      </c>
      <c r="D504" s="257">
        <v>0</v>
      </c>
      <c r="E504" s="257">
        <v>0</v>
      </c>
      <c r="F504" s="257">
        <v>0</v>
      </c>
      <c r="G504" s="257">
        <v>0</v>
      </c>
      <c r="H504" s="257">
        <v>0</v>
      </c>
      <c r="I504" s="257">
        <v>0</v>
      </c>
      <c r="J504" s="257">
        <v>0</v>
      </c>
      <c r="K504" s="257">
        <v>0</v>
      </c>
      <c r="L504" s="257">
        <v>0</v>
      </c>
      <c r="M504" s="257">
        <v>0</v>
      </c>
      <c r="N504" s="257">
        <v>0</v>
      </c>
      <c r="O504" s="257">
        <v>0</v>
      </c>
      <c r="P504" s="257">
        <v>0</v>
      </c>
      <c r="Q504" s="257">
        <v>0</v>
      </c>
      <c r="R504" s="257">
        <v>0</v>
      </c>
      <c r="S504" s="257">
        <v>0</v>
      </c>
      <c r="T504" s="257">
        <v>0</v>
      </c>
      <c r="U504" s="257">
        <v>0</v>
      </c>
      <c r="V504" s="257">
        <v>0</v>
      </c>
      <c r="W504" s="257">
        <v>0</v>
      </c>
      <c r="X504" s="257">
        <v>0</v>
      </c>
      <c r="Y504" s="257">
        <v>0</v>
      </c>
      <c r="Z504" s="257">
        <v>0</v>
      </c>
      <c r="AA504" s="257">
        <v>0</v>
      </c>
      <c r="AB504" s="257">
        <v>0</v>
      </c>
      <c r="AC504" s="257">
        <v>0</v>
      </c>
      <c r="AD504" s="257">
        <v>0</v>
      </c>
      <c r="AE504" s="257">
        <v>0</v>
      </c>
      <c r="AF504" s="257">
        <v>0</v>
      </c>
      <c r="AG504" s="257">
        <v>0</v>
      </c>
      <c r="AH504" s="257">
        <v>0</v>
      </c>
      <c r="AI504" s="257">
        <v>0</v>
      </c>
      <c r="AJ504" s="257">
        <v>0</v>
      </c>
      <c r="AK504" s="257">
        <v>0</v>
      </c>
      <c r="AL504" s="258">
        <f t="shared" si="9"/>
        <v>0</v>
      </c>
      <c r="AO504" s="98"/>
    </row>
    <row r="505" spans="1:41" ht="33" customHeight="1">
      <c r="A505" s="181">
        <v>1706</v>
      </c>
      <c r="B505" s="182" t="str">
        <f>PROPER(VLOOKUP(A505,[1]bd_lista!$A:$D,2,FALSE))</f>
        <v>Gobierno Autónomo Municipal De Warnes</v>
      </c>
      <c r="C505" s="183" t="s">
        <v>1351</v>
      </c>
      <c r="D505" s="257">
        <v>0</v>
      </c>
      <c r="E505" s="257">
        <v>0</v>
      </c>
      <c r="F505" s="257">
        <v>0</v>
      </c>
      <c r="G505" s="257">
        <v>0</v>
      </c>
      <c r="H505" s="257">
        <v>0</v>
      </c>
      <c r="I505" s="257">
        <v>0</v>
      </c>
      <c r="J505" s="257">
        <v>0</v>
      </c>
      <c r="K505" s="257">
        <v>0</v>
      </c>
      <c r="L505" s="257">
        <v>0</v>
      </c>
      <c r="M505" s="257">
        <v>0</v>
      </c>
      <c r="N505" s="257">
        <v>0</v>
      </c>
      <c r="O505" s="257">
        <v>0</v>
      </c>
      <c r="P505" s="257">
        <v>0</v>
      </c>
      <c r="Q505" s="257">
        <v>0</v>
      </c>
      <c r="R505" s="257">
        <v>0</v>
      </c>
      <c r="S505" s="257">
        <v>0</v>
      </c>
      <c r="T505" s="257">
        <v>0</v>
      </c>
      <c r="U505" s="257">
        <v>0</v>
      </c>
      <c r="V505" s="257">
        <v>0</v>
      </c>
      <c r="W505" s="257">
        <v>0</v>
      </c>
      <c r="X505" s="257">
        <v>0</v>
      </c>
      <c r="Y505" s="257">
        <v>0</v>
      </c>
      <c r="Z505" s="257">
        <v>0</v>
      </c>
      <c r="AA505" s="257">
        <v>0</v>
      </c>
      <c r="AB505" s="257">
        <v>0</v>
      </c>
      <c r="AC505" s="257">
        <v>0</v>
      </c>
      <c r="AD505" s="257">
        <v>0</v>
      </c>
      <c r="AE505" s="257">
        <v>0</v>
      </c>
      <c r="AF505" s="257">
        <v>0</v>
      </c>
      <c r="AG505" s="257">
        <v>0</v>
      </c>
      <c r="AH505" s="257">
        <v>0</v>
      </c>
      <c r="AI505" s="257">
        <v>0</v>
      </c>
      <c r="AJ505" s="257">
        <v>0</v>
      </c>
      <c r="AK505" s="257">
        <v>0</v>
      </c>
      <c r="AL505" s="258">
        <f t="shared" si="9"/>
        <v>0</v>
      </c>
      <c r="AO505" s="98"/>
    </row>
    <row r="506" spans="1:41" ht="33" customHeight="1">
      <c r="A506" s="181">
        <v>1707</v>
      </c>
      <c r="B506" s="182" t="str">
        <f>PROPER(VLOOKUP(A506,[1]bd_lista!$A:$D,2,FALSE))</f>
        <v>Gobierno Autónomo Municipal De San Ignacio (San Ignacio De Velasco)</v>
      </c>
      <c r="C506" s="183" t="s">
        <v>1351</v>
      </c>
      <c r="D506" s="257">
        <v>0</v>
      </c>
      <c r="E506" s="257">
        <v>0</v>
      </c>
      <c r="F506" s="257">
        <v>0</v>
      </c>
      <c r="G506" s="257">
        <v>0</v>
      </c>
      <c r="H506" s="257">
        <v>0</v>
      </c>
      <c r="I506" s="257">
        <v>0</v>
      </c>
      <c r="J506" s="257">
        <v>0</v>
      </c>
      <c r="K506" s="257">
        <v>0</v>
      </c>
      <c r="L506" s="257">
        <v>0</v>
      </c>
      <c r="M506" s="257">
        <v>0</v>
      </c>
      <c r="N506" s="257">
        <v>0</v>
      </c>
      <c r="O506" s="257">
        <v>0</v>
      </c>
      <c r="P506" s="257">
        <v>0</v>
      </c>
      <c r="Q506" s="257">
        <v>0</v>
      </c>
      <c r="R506" s="257">
        <v>0</v>
      </c>
      <c r="S506" s="257">
        <v>0</v>
      </c>
      <c r="T506" s="257">
        <v>0</v>
      </c>
      <c r="U506" s="257">
        <v>0</v>
      </c>
      <c r="V506" s="257">
        <v>0</v>
      </c>
      <c r="W506" s="257">
        <v>0</v>
      </c>
      <c r="X506" s="257">
        <v>0</v>
      </c>
      <c r="Y506" s="257">
        <v>0</v>
      </c>
      <c r="Z506" s="257">
        <v>0</v>
      </c>
      <c r="AA506" s="257">
        <v>0</v>
      </c>
      <c r="AB506" s="257">
        <v>0</v>
      </c>
      <c r="AC506" s="257">
        <v>0</v>
      </c>
      <c r="AD506" s="257">
        <v>0</v>
      </c>
      <c r="AE506" s="257">
        <v>0</v>
      </c>
      <c r="AF506" s="257">
        <v>0</v>
      </c>
      <c r="AG506" s="257">
        <v>0</v>
      </c>
      <c r="AH506" s="257">
        <v>0</v>
      </c>
      <c r="AI506" s="257">
        <v>0</v>
      </c>
      <c r="AJ506" s="257">
        <v>0</v>
      </c>
      <c r="AK506" s="257">
        <v>0</v>
      </c>
      <c r="AL506" s="258">
        <f t="shared" si="9"/>
        <v>0</v>
      </c>
      <c r="AO506" s="98"/>
    </row>
    <row r="507" spans="1:41" ht="33" customHeight="1">
      <c r="A507" s="181">
        <v>1708</v>
      </c>
      <c r="B507" s="182" t="str">
        <f>PROPER(VLOOKUP(A507,[1]bd_lista!$A:$D,2,FALSE))</f>
        <v>Gobierno Autónomo Municipal De San Miguel (San Miguel De Velasco)</v>
      </c>
      <c r="C507" s="183" t="s">
        <v>1351</v>
      </c>
      <c r="D507" s="257">
        <v>0</v>
      </c>
      <c r="E507" s="257">
        <v>0</v>
      </c>
      <c r="F507" s="257">
        <v>0</v>
      </c>
      <c r="G507" s="257">
        <v>0</v>
      </c>
      <c r="H507" s="257">
        <v>0</v>
      </c>
      <c r="I507" s="257">
        <v>0</v>
      </c>
      <c r="J507" s="257">
        <v>0</v>
      </c>
      <c r="K507" s="257">
        <v>0</v>
      </c>
      <c r="L507" s="257">
        <v>0</v>
      </c>
      <c r="M507" s="257">
        <v>0</v>
      </c>
      <c r="N507" s="257">
        <v>0</v>
      </c>
      <c r="O507" s="257">
        <v>0</v>
      </c>
      <c r="P507" s="257">
        <v>0</v>
      </c>
      <c r="Q507" s="257">
        <v>0</v>
      </c>
      <c r="R507" s="257">
        <v>0</v>
      </c>
      <c r="S507" s="257">
        <v>0</v>
      </c>
      <c r="T507" s="257">
        <v>0</v>
      </c>
      <c r="U507" s="257">
        <v>0</v>
      </c>
      <c r="V507" s="257">
        <v>0</v>
      </c>
      <c r="W507" s="257">
        <v>0</v>
      </c>
      <c r="X507" s="257">
        <v>0</v>
      </c>
      <c r="Y507" s="257">
        <v>0</v>
      </c>
      <c r="Z507" s="257">
        <v>0</v>
      </c>
      <c r="AA507" s="257">
        <v>0</v>
      </c>
      <c r="AB507" s="257">
        <v>0</v>
      </c>
      <c r="AC507" s="257">
        <v>0</v>
      </c>
      <c r="AD507" s="257">
        <v>0</v>
      </c>
      <c r="AE507" s="257">
        <v>0</v>
      </c>
      <c r="AF507" s="257">
        <v>0</v>
      </c>
      <c r="AG507" s="257">
        <v>0</v>
      </c>
      <c r="AH507" s="257">
        <v>0</v>
      </c>
      <c r="AI507" s="257">
        <v>0</v>
      </c>
      <c r="AJ507" s="257">
        <v>0</v>
      </c>
      <c r="AK507" s="257">
        <v>0</v>
      </c>
      <c r="AL507" s="258">
        <f t="shared" si="9"/>
        <v>0</v>
      </c>
      <c r="AO507" s="98"/>
    </row>
    <row r="508" spans="1:41" ht="33" customHeight="1">
      <c r="A508" s="181">
        <v>1709</v>
      </c>
      <c r="B508" s="182" t="str">
        <f>PROPER(VLOOKUP(A508,[1]bd_lista!$A:$D,2,FALSE))</f>
        <v>Gobierno Autónomo Municipal De San Rafael</v>
      </c>
      <c r="C508" s="183" t="s">
        <v>1351</v>
      </c>
      <c r="D508" s="257">
        <v>0</v>
      </c>
      <c r="E508" s="257">
        <v>0</v>
      </c>
      <c r="F508" s="257">
        <v>0</v>
      </c>
      <c r="G508" s="257">
        <v>0</v>
      </c>
      <c r="H508" s="257">
        <v>0</v>
      </c>
      <c r="I508" s="257">
        <v>0</v>
      </c>
      <c r="J508" s="257">
        <v>0</v>
      </c>
      <c r="K508" s="257">
        <v>0</v>
      </c>
      <c r="L508" s="257">
        <v>0</v>
      </c>
      <c r="M508" s="257">
        <v>0</v>
      </c>
      <c r="N508" s="257">
        <v>0</v>
      </c>
      <c r="O508" s="257">
        <v>0</v>
      </c>
      <c r="P508" s="257">
        <v>0</v>
      </c>
      <c r="Q508" s="257">
        <v>0</v>
      </c>
      <c r="R508" s="257">
        <v>0</v>
      </c>
      <c r="S508" s="257">
        <v>0</v>
      </c>
      <c r="T508" s="257">
        <v>0</v>
      </c>
      <c r="U508" s="257">
        <v>0</v>
      </c>
      <c r="V508" s="257">
        <v>0</v>
      </c>
      <c r="W508" s="257">
        <v>0</v>
      </c>
      <c r="X508" s="257">
        <v>0</v>
      </c>
      <c r="Y508" s="257">
        <v>0</v>
      </c>
      <c r="Z508" s="257">
        <v>0</v>
      </c>
      <c r="AA508" s="257">
        <v>0</v>
      </c>
      <c r="AB508" s="257">
        <v>0</v>
      </c>
      <c r="AC508" s="257">
        <v>0</v>
      </c>
      <c r="AD508" s="257">
        <v>0</v>
      </c>
      <c r="AE508" s="257">
        <v>0</v>
      </c>
      <c r="AF508" s="257">
        <v>0</v>
      </c>
      <c r="AG508" s="257">
        <v>0</v>
      </c>
      <c r="AH508" s="257">
        <v>0</v>
      </c>
      <c r="AI508" s="257">
        <v>0</v>
      </c>
      <c r="AJ508" s="257">
        <v>0</v>
      </c>
      <c r="AK508" s="257">
        <v>0</v>
      </c>
      <c r="AL508" s="258">
        <f t="shared" si="9"/>
        <v>0</v>
      </c>
      <c r="AO508" s="98"/>
    </row>
    <row r="509" spans="1:41" ht="33" customHeight="1">
      <c r="A509" s="181">
        <v>1710</v>
      </c>
      <c r="B509" s="182" t="str">
        <f>PROPER(VLOOKUP(A509,[1]bd_lista!$A:$D,2,FALSE))</f>
        <v>Gobierno Autónomo Municipal De Buena Vista</v>
      </c>
      <c r="C509" s="183" t="s">
        <v>1351</v>
      </c>
      <c r="D509" s="257">
        <v>0</v>
      </c>
      <c r="E509" s="257">
        <v>0</v>
      </c>
      <c r="F509" s="257">
        <v>0</v>
      </c>
      <c r="G509" s="257">
        <v>0</v>
      </c>
      <c r="H509" s="257">
        <v>0</v>
      </c>
      <c r="I509" s="257">
        <v>0</v>
      </c>
      <c r="J509" s="257">
        <v>0</v>
      </c>
      <c r="K509" s="257">
        <v>0</v>
      </c>
      <c r="L509" s="257">
        <v>0</v>
      </c>
      <c r="M509" s="257">
        <v>0</v>
      </c>
      <c r="N509" s="257">
        <v>0</v>
      </c>
      <c r="O509" s="257">
        <v>0</v>
      </c>
      <c r="P509" s="257">
        <v>0</v>
      </c>
      <c r="Q509" s="257">
        <v>0</v>
      </c>
      <c r="R509" s="257">
        <v>0</v>
      </c>
      <c r="S509" s="257">
        <v>0</v>
      </c>
      <c r="T509" s="257">
        <v>0</v>
      </c>
      <c r="U509" s="257">
        <v>0</v>
      </c>
      <c r="V509" s="257">
        <v>0</v>
      </c>
      <c r="W509" s="257">
        <v>0</v>
      </c>
      <c r="X509" s="257">
        <v>0</v>
      </c>
      <c r="Y509" s="257">
        <v>0</v>
      </c>
      <c r="Z509" s="257">
        <v>0</v>
      </c>
      <c r="AA509" s="257">
        <v>0</v>
      </c>
      <c r="AB509" s="257">
        <v>0</v>
      </c>
      <c r="AC509" s="257">
        <v>0</v>
      </c>
      <c r="AD509" s="257">
        <v>0</v>
      </c>
      <c r="AE509" s="257">
        <v>0</v>
      </c>
      <c r="AF509" s="257">
        <v>0</v>
      </c>
      <c r="AG509" s="257">
        <v>0</v>
      </c>
      <c r="AH509" s="257">
        <v>0</v>
      </c>
      <c r="AI509" s="257">
        <v>0</v>
      </c>
      <c r="AJ509" s="257">
        <v>0</v>
      </c>
      <c r="AK509" s="257">
        <v>0</v>
      </c>
      <c r="AL509" s="258">
        <f t="shared" si="9"/>
        <v>0</v>
      </c>
      <c r="AO509" s="98"/>
    </row>
    <row r="510" spans="1:41" ht="33" customHeight="1">
      <c r="A510" s="181">
        <v>1711</v>
      </c>
      <c r="B510" s="182" t="str">
        <f>PROPER(VLOOKUP(A510,[1]bd_lista!$A:$D,2,FALSE))</f>
        <v>Gobierno Autónomo Municipal De San Carlos</v>
      </c>
      <c r="C510" s="183" t="s">
        <v>1351</v>
      </c>
      <c r="D510" s="257">
        <v>0</v>
      </c>
      <c r="E510" s="257">
        <v>0</v>
      </c>
      <c r="F510" s="257">
        <v>0</v>
      </c>
      <c r="G510" s="257">
        <v>0</v>
      </c>
      <c r="H510" s="257">
        <v>0</v>
      </c>
      <c r="I510" s="257">
        <v>0</v>
      </c>
      <c r="J510" s="257">
        <v>0</v>
      </c>
      <c r="K510" s="257">
        <v>0</v>
      </c>
      <c r="L510" s="257">
        <v>0</v>
      </c>
      <c r="M510" s="257">
        <v>0</v>
      </c>
      <c r="N510" s="257">
        <v>0</v>
      </c>
      <c r="O510" s="257">
        <v>0</v>
      </c>
      <c r="P510" s="257">
        <v>0</v>
      </c>
      <c r="Q510" s="257">
        <v>0</v>
      </c>
      <c r="R510" s="257">
        <v>0</v>
      </c>
      <c r="S510" s="257">
        <v>0</v>
      </c>
      <c r="T510" s="257">
        <v>0</v>
      </c>
      <c r="U510" s="257">
        <v>0</v>
      </c>
      <c r="V510" s="257">
        <v>0</v>
      </c>
      <c r="W510" s="257">
        <v>0</v>
      </c>
      <c r="X510" s="257">
        <v>0</v>
      </c>
      <c r="Y510" s="257">
        <v>0</v>
      </c>
      <c r="Z510" s="257">
        <v>0</v>
      </c>
      <c r="AA510" s="257">
        <v>0</v>
      </c>
      <c r="AB510" s="257">
        <v>0</v>
      </c>
      <c r="AC510" s="257">
        <v>0</v>
      </c>
      <c r="AD510" s="257">
        <v>0</v>
      </c>
      <c r="AE510" s="257">
        <v>0</v>
      </c>
      <c r="AF510" s="257">
        <v>0</v>
      </c>
      <c r="AG510" s="257">
        <v>0</v>
      </c>
      <c r="AH510" s="257">
        <v>0</v>
      </c>
      <c r="AI510" s="257">
        <v>0</v>
      </c>
      <c r="AJ510" s="257">
        <v>0</v>
      </c>
      <c r="AK510" s="257">
        <v>0</v>
      </c>
      <c r="AL510" s="258">
        <f t="shared" si="9"/>
        <v>0</v>
      </c>
      <c r="AO510" s="98"/>
    </row>
    <row r="511" spans="1:41" ht="33" customHeight="1">
      <c r="A511" s="181">
        <v>1712</v>
      </c>
      <c r="B511" s="182" t="str">
        <f>PROPER(VLOOKUP(A511,[1]bd_lista!$A:$D,2,FALSE))</f>
        <v>Gobierno Autónomo Municipal De Yapacaní</v>
      </c>
      <c r="C511" s="183" t="s">
        <v>1351</v>
      </c>
      <c r="D511" s="257">
        <v>0</v>
      </c>
      <c r="E511" s="257">
        <v>0</v>
      </c>
      <c r="F511" s="257">
        <v>0</v>
      </c>
      <c r="G511" s="257">
        <v>0</v>
      </c>
      <c r="H511" s="257">
        <v>0</v>
      </c>
      <c r="I511" s="257">
        <v>0</v>
      </c>
      <c r="J511" s="257">
        <v>0</v>
      </c>
      <c r="K511" s="257">
        <v>0</v>
      </c>
      <c r="L511" s="257">
        <v>0</v>
      </c>
      <c r="M511" s="257">
        <v>0</v>
      </c>
      <c r="N511" s="257">
        <v>0</v>
      </c>
      <c r="O511" s="257">
        <v>0</v>
      </c>
      <c r="P511" s="257">
        <v>0</v>
      </c>
      <c r="Q511" s="257">
        <v>0</v>
      </c>
      <c r="R511" s="257">
        <v>0</v>
      </c>
      <c r="S511" s="257">
        <v>0</v>
      </c>
      <c r="T511" s="257">
        <v>0</v>
      </c>
      <c r="U511" s="257">
        <v>0</v>
      </c>
      <c r="V511" s="257">
        <v>0</v>
      </c>
      <c r="W511" s="257">
        <v>0</v>
      </c>
      <c r="X511" s="257">
        <v>0</v>
      </c>
      <c r="Y511" s="257">
        <v>0</v>
      </c>
      <c r="Z511" s="257">
        <v>0</v>
      </c>
      <c r="AA511" s="257">
        <v>0</v>
      </c>
      <c r="AB511" s="257">
        <v>0</v>
      </c>
      <c r="AC511" s="257">
        <v>0</v>
      </c>
      <c r="AD511" s="257">
        <v>0</v>
      </c>
      <c r="AE511" s="257">
        <v>0</v>
      </c>
      <c r="AF511" s="257">
        <v>0</v>
      </c>
      <c r="AG511" s="257">
        <v>0</v>
      </c>
      <c r="AH511" s="257">
        <v>0</v>
      </c>
      <c r="AI511" s="257">
        <v>0</v>
      </c>
      <c r="AJ511" s="257">
        <v>0</v>
      </c>
      <c r="AK511" s="257">
        <v>0</v>
      </c>
      <c r="AL511" s="258">
        <f t="shared" si="9"/>
        <v>0</v>
      </c>
      <c r="AO511" s="98"/>
    </row>
    <row r="512" spans="1:41" ht="33" customHeight="1">
      <c r="A512" s="181">
        <v>1713</v>
      </c>
      <c r="B512" s="182" t="str">
        <f>PROPER(VLOOKUP(A512,[1]bd_lista!$A:$D,2,FALSE))</f>
        <v>Gobierno Autónomo Municipal De San José</v>
      </c>
      <c r="C512" s="183" t="s">
        <v>1351</v>
      </c>
      <c r="D512" s="257">
        <v>0</v>
      </c>
      <c r="E512" s="257">
        <v>0</v>
      </c>
      <c r="F512" s="257">
        <v>0</v>
      </c>
      <c r="G512" s="257">
        <v>0</v>
      </c>
      <c r="H512" s="257">
        <v>0</v>
      </c>
      <c r="I512" s="257">
        <v>0</v>
      </c>
      <c r="J512" s="257">
        <v>0</v>
      </c>
      <c r="K512" s="257">
        <v>0</v>
      </c>
      <c r="L512" s="257">
        <v>0</v>
      </c>
      <c r="M512" s="257">
        <v>0</v>
      </c>
      <c r="N512" s="257">
        <v>0</v>
      </c>
      <c r="O512" s="257">
        <v>0</v>
      </c>
      <c r="P512" s="257">
        <v>0</v>
      </c>
      <c r="Q512" s="257">
        <v>0</v>
      </c>
      <c r="R512" s="257">
        <v>0</v>
      </c>
      <c r="S512" s="257">
        <v>0</v>
      </c>
      <c r="T512" s="257">
        <v>0</v>
      </c>
      <c r="U512" s="257">
        <v>0</v>
      </c>
      <c r="V512" s="257">
        <v>0</v>
      </c>
      <c r="W512" s="257">
        <v>0</v>
      </c>
      <c r="X512" s="257">
        <v>0</v>
      </c>
      <c r="Y512" s="257">
        <v>0</v>
      </c>
      <c r="Z512" s="257">
        <v>0</v>
      </c>
      <c r="AA512" s="257">
        <v>0</v>
      </c>
      <c r="AB512" s="257">
        <v>0</v>
      </c>
      <c r="AC512" s="257">
        <v>0</v>
      </c>
      <c r="AD512" s="257">
        <v>0</v>
      </c>
      <c r="AE512" s="257">
        <v>0</v>
      </c>
      <c r="AF512" s="257">
        <v>0</v>
      </c>
      <c r="AG512" s="257">
        <v>0</v>
      </c>
      <c r="AH512" s="257">
        <v>0</v>
      </c>
      <c r="AI512" s="257">
        <v>0</v>
      </c>
      <c r="AJ512" s="257">
        <v>0</v>
      </c>
      <c r="AK512" s="257">
        <v>0</v>
      </c>
      <c r="AL512" s="258">
        <f t="shared" si="9"/>
        <v>0</v>
      </c>
      <c r="AO512" s="98"/>
    </row>
    <row r="513" spans="1:41" ht="33" customHeight="1">
      <c r="A513" s="181">
        <v>1714</v>
      </c>
      <c r="B513" s="182" t="str">
        <f>PROPER(VLOOKUP(A513,[1]bd_lista!$A:$D,2,FALSE))</f>
        <v>Gobierno Autónomo Municipal De Pailón</v>
      </c>
      <c r="C513" s="183" t="s">
        <v>1351</v>
      </c>
      <c r="D513" s="257">
        <v>0</v>
      </c>
      <c r="E513" s="257">
        <v>0</v>
      </c>
      <c r="F513" s="257">
        <v>0</v>
      </c>
      <c r="G513" s="257">
        <v>0</v>
      </c>
      <c r="H513" s="257">
        <v>0</v>
      </c>
      <c r="I513" s="257">
        <v>0</v>
      </c>
      <c r="J513" s="257">
        <v>0</v>
      </c>
      <c r="K513" s="257">
        <v>0</v>
      </c>
      <c r="L513" s="257">
        <v>0</v>
      </c>
      <c r="M513" s="257">
        <v>0</v>
      </c>
      <c r="N513" s="257">
        <v>0</v>
      </c>
      <c r="O513" s="257">
        <v>0</v>
      </c>
      <c r="P513" s="257">
        <v>0</v>
      </c>
      <c r="Q513" s="257">
        <v>0</v>
      </c>
      <c r="R513" s="257">
        <v>0</v>
      </c>
      <c r="S513" s="257">
        <v>0</v>
      </c>
      <c r="T513" s="257">
        <v>0</v>
      </c>
      <c r="U513" s="257">
        <v>0</v>
      </c>
      <c r="V513" s="257">
        <v>0</v>
      </c>
      <c r="W513" s="257">
        <v>0</v>
      </c>
      <c r="X513" s="257">
        <v>0</v>
      </c>
      <c r="Y513" s="257">
        <v>0</v>
      </c>
      <c r="Z513" s="257">
        <v>0</v>
      </c>
      <c r="AA513" s="257">
        <v>0</v>
      </c>
      <c r="AB513" s="257">
        <v>0</v>
      </c>
      <c r="AC513" s="257">
        <v>0</v>
      </c>
      <c r="AD513" s="257">
        <v>0</v>
      </c>
      <c r="AE513" s="257">
        <v>0</v>
      </c>
      <c r="AF513" s="257">
        <v>0</v>
      </c>
      <c r="AG513" s="257">
        <v>0</v>
      </c>
      <c r="AH513" s="257">
        <v>0</v>
      </c>
      <c r="AI513" s="257">
        <v>0</v>
      </c>
      <c r="AJ513" s="257">
        <v>0</v>
      </c>
      <c r="AK513" s="257">
        <v>0</v>
      </c>
      <c r="AL513" s="258">
        <f t="shared" si="9"/>
        <v>0</v>
      </c>
      <c r="AO513" s="98"/>
    </row>
    <row r="514" spans="1:41" ht="33" customHeight="1">
      <c r="A514" s="181">
        <v>1715</v>
      </c>
      <c r="B514" s="182" t="str">
        <f>PROPER(VLOOKUP(A514,[1]bd_lista!$A:$D,2,FALSE))</f>
        <v>Gobierno Autónomo Municipal De Roboré</v>
      </c>
      <c r="C514" s="183" t="s">
        <v>1351</v>
      </c>
      <c r="D514" s="257">
        <v>0</v>
      </c>
      <c r="E514" s="257">
        <v>0</v>
      </c>
      <c r="F514" s="257">
        <v>0</v>
      </c>
      <c r="G514" s="257">
        <v>0</v>
      </c>
      <c r="H514" s="257">
        <v>0</v>
      </c>
      <c r="I514" s="257">
        <v>0</v>
      </c>
      <c r="J514" s="257">
        <v>0</v>
      </c>
      <c r="K514" s="257">
        <v>0</v>
      </c>
      <c r="L514" s="257">
        <v>0</v>
      </c>
      <c r="M514" s="257">
        <v>0</v>
      </c>
      <c r="N514" s="257">
        <v>0</v>
      </c>
      <c r="O514" s="257">
        <v>0</v>
      </c>
      <c r="P514" s="257">
        <v>0</v>
      </c>
      <c r="Q514" s="257">
        <v>0</v>
      </c>
      <c r="R514" s="257">
        <v>0</v>
      </c>
      <c r="S514" s="257">
        <v>0</v>
      </c>
      <c r="T514" s="257">
        <v>0</v>
      </c>
      <c r="U514" s="257">
        <v>0</v>
      </c>
      <c r="V514" s="257">
        <v>0</v>
      </c>
      <c r="W514" s="257">
        <v>0</v>
      </c>
      <c r="X514" s="257">
        <v>0</v>
      </c>
      <c r="Y514" s="257">
        <v>0</v>
      </c>
      <c r="Z514" s="257">
        <v>0</v>
      </c>
      <c r="AA514" s="257">
        <v>0</v>
      </c>
      <c r="AB514" s="257">
        <v>0</v>
      </c>
      <c r="AC514" s="257">
        <v>0</v>
      </c>
      <c r="AD514" s="257">
        <v>0</v>
      </c>
      <c r="AE514" s="257">
        <v>0</v>
      </c>
      <c r="AF514" s="257">
        <v>0</v>
      </c>
      <c r="AG514" s="257">
        <v>0</v>
      </c>
      <c r="AH514" s="257">
        <v>0</v>
      </c>
      <c r="AI514" s="257">
        <v>0</v>
      </c>
      <c r="AJ514" s="257">
        <v>0</v>
      </c>
      <c r="AK514" s="257">
        <v>0</v>
      </c>
      <c r="AL514" s="258">
        <f t="shared" si="9"/>
        <v>0</v>
      </c>
      <c r="AO514" s="98"/>
    </row>
    <row r="515" spans="1:41" ht="33" customHeight="1">
      <c r="A515" s="181">
        <v>1716</v>
      </c>
      <c r="B515" s="182" t="str">
        <f>PROPER(VLOOKUP(A515,[1]bd_lista!$A:$D,2,FALSE))</f>
        <v>Gobierno Autónomo Municipal De Portachuelo</v>
      </c>
      <c r="C515" s="183" t="s">
        <v>1351</v>
      </c>
      <c r="D515" s="257">
        <v>0</v>
      </c>
      <c r="E515" s="257">
        <v>0</v>
      </c>
      <c r="F515" s="257">
        <v>0</v>
      </c>
      <c r="G515" s="257">
        <v>0</v>
      </c>
      <c r="H515" s="257">
        <v>0</v>
      </c>
      <c r="I515" s="257">
        <v>0</v>
      </c>
      <c r="J515" s="257">
        <v>0</v>
      </c>
      <c r="K515" s="257">
        <v>0</v>
      </c>
      <c r="L515" s="257">
        <v>0</v>
      </c>
      <c r="M515" s="257">
        <v>0</v>
      </c>
      <c r="N515" s="257">
        <v>0</v>
      </c>
      <c r="O515" s="257">
        <v>0</v>
      </c>
      <c r="P515" s="257">
        <v>0</v>
      </c>
      <c r="Q515" s="257">
        <v>0</v>
      </c>
      <c r="R515" s="257">
        <v>0</v>
      </c>
      <c r="S515" s="257">
        <v>0</v>
      </c>
      <c r="T515" s="257">
        <v>0</v>
      </c>
      <c r="U515" s="257">
        <v>0</v>
      </c>
      <c r="V515" s="257">
        <v>0</v>
      </c>
      <c r="W515" s="257">
        <v>0</v>
      </c>
      <c r="X515" s="257">
        <v>0</v>
      </c>
      <c r="Y515" s="257">
        <v>0</v>
      </c>
      <c r="Z515" s="257">
        <v>0</v>
      </c>
      <c r="AA515" s="257">
        <v>0</v>
      </c>
      <c r="AB515" s="257">
        <v>0</v>
      </c>
      <c r="AC515" s="257">
        <v>0</v>
      </c>
      <c r="AD515" s="257">
        <v>0</v>
      </c>
      <c r="AE515" s="257">
        <v>0</v>
      </c>
      <c r="AF515" s="257">
        <v>0</v>
      </c>
      <c r="AG515" s="257">
        <v>0</v>
      </c>
      <c r="AH515" s="257">
        <v>0</v>
      </c>
      <c r="AI515" s="257">
        <v>0</v>
      </c>
      <c r="AJ515" s="257">
        <v>0</v>
      </c>
      <c r="AK515" s="257">
        <v>0</v>
      </c>
      <c r="AL515" s="258">
        <f t="shared" si="9"/>
        <v>0</v>
      </c>
      <c r="AO515" s="98"/>
    </row>
    <row r="516" spans="1:41" ht="33" customHeight="1">
      <c r="A516" s="181">
        <v>1717</v>
      </c>
      <c r="B516" s="182" t="str">
        <f>PROPER(VLOOKUP(A516,[1]bd_lista!$A:$D,2,FALSE))</f>
        <v>Gobierno Autónomo Municipal De Santa Rosa Del Sara</v>
      </c>
      <c r="C516" s="183" t="s">
        <v>1351</v>
      </c>
      <c r="D516" s="257">
        <v>0</v>
      </c>
      <c r="E516" s="257">
        <v>0</v>
      </c>
      <c r="F516" s="257">
        <v>0</v>
      </c>
      <c r="G516" s="257">
        <v>0</v>
      </c>
      <c r="H516" s="257">
        <v>0</v>
      </c>
      <c r="I516" s="257">
        <v>0</v>
      </c>
      <c r="J516" s="257">
        <v>0</v>
      </c>
      <c r="K516" s="257">
        <v>0</v>
      </c>
      <c r="L516" s="257">
        <v>0</v>
      </c>
      <c r="M516" s="257">
        <v>0</v>
      </c>
      <c r="N516" s="257">
        <v>0</v>
      </c>
      <c r="O516" s="257">
        <v>0</v>
      </c>
      <c r="P516" s="257">
        <v>0</v>
      </c>
      <c r="Q516" s="257">
        <v>0</v>
      </c>
      <c r="R516" s="257">
        <v>0</v>
      </c>
      <c r="S516" s="257">
        <v>0</v>
      </c>
      <c r="T516" s="257">
        <v>0</v>
      </c>
      <c r="U516" s="257">
        <v>0</v>
      </c>
      <c r="V516" s="257">
        <v>0</v>
      </c>
      <c r="W516" s="257">
        <v>0</v>
      </c>
      <c r="X516" s="257">
        <v>0</v>
      </c>
      <c r="Y516" s="257">
        <v>0</v>
      </c>
      <c r="Z516" s="257">
        <v>0</v>
      </c>
      <c r="AA516" s="257">
        <v>0</v>
      </c>
      <c r="AB516" s="257">
        <v>0</v>
      </c>
      <c r="AC516" s="257">
        <v>0</v>
      </c>
      <c r="AD516" s="257">
        <v>0</v>
      </c>
      <c r="AE516" s="257">
        <v>0</v>
      </c>
      <c r="AF516" s="257">
        <v>0</v>
      </c>
      <c r="AG516" s="257">
        <v>0</v>
      </c>
      <c r="AH516" s="257">
        <v>0</v>
      </c>
      <c r="AI516" s="257">
        <v>0</v>
      </c>
      <c r="AJ516" s="257">
        <v>0</v>
      </c>
      <c r="AK516" s="257">
        <v>0</v>
      </c>
      <c r="AL516" s="258">
        <f t="shared" si="9"/>
        <v>0</v>
      </c>
      <c r="AO516" s="98"/>
    </row>
    <row r="517" spans="1:41" ht="33" customHeight="1">
      <c r="A517" s="181">
        <v>1718</v>
      </c>
      <c r="B517" s="182" t="str">
        <f>PROPER(VLOOKUP(A517,[1]bd_lista!$A:$D,2,FALSE))</f>
        <v>Gobierno Autónomo Municipal De Lagunillas</v>
      </c>
      <c r="C517" s="183" t="s">
        <v>1351</v>
      </c>
      <c r="D517" s="257">
        <v>0</v>
      </c>
      <c r="E517" s="257">
        <v>0</v>
      </c>
      <c r="F517" s="257">
        <v>0</v>
      </c>
      <c r="G517" s="257">
        <v>0</v>
      </c>
      <c r="H517" s="257">
        <v>0</v>
      </c>
      <c r="I517" s="257">
        <v>0</v>
      </c>
      <c r="J517" s="257">
        <v>0</v>
      </c>
      <c r="K517" s="257">
        <v>0</v>
      </c>
      <c r="L517" s="257">
        <v>0</v>
      </c>
      <c r="M517" s="257">
        <v>0</v>
      </c>
      <c r="N517" s="257">
        <v>0</v>
      </c>
      <c r="O517" s="257">
        <v>0</v>
      </c>
      <c r="P517" s="257">
        <v>0</v>
      </c>
      <c r="Q517" s="257">
        <v>0</v>
      </c>
      <c r="R517" s="257">
        <v>0</v>
      </c>
      <c r="S517" s="257">
        <v>0</v>
      </c>
      <c r="T517" s="257">
        <v>0</v>
      </c>
      <c r="U517" s="257">
        <v>0</v>
      </c>
      <c r="V517" s="257">
        <v>0</v>
      </c>
      <c r="W517" s="257">
        <v>0</v>
      </c>
      <c r="X517" s="257">
        <v>0</v>
      </c>
      <c r="Y517" s="257">
        <v>0</v>
      </c>
      <c r="Z517" s="257">
        <v>0</v>
      </c>
      <c r="AA517" s="257">
        <v>0</v>
      </c>
      <c r="AB517" s="257">
        <v>0</v>
      </c>
      <c r="AC517" s="257">
        <v>0</v>
      </c>
      <c r="AD517" s="257">
        <v>0</v>
      </c>
      <c r="AE517" s="257">
        <v>0</v>
      </c>
      <c r="AF517" s="257">
        <v>0</v>
      </c>
      <c r="AG517" s="257">
        <v>0</v>
      </c>
      <c r="AH517" s="257">
        <v>0</v>
      </c>
      <c r="AI517" s="257">
        <v>0</v>
      </c>
      <c r="AJ517" s="257">
        <v>0</v>
      </c>
      <c r="AK517" s="257">
        <v>0</v>
      </c>
      <c r="AL517" s="258">
        <f t="shared" si="9"/>
        <v>0</v>
      </c>
      <c r="AO517" s="98"/>
    </row>
    <row r="518" spans="1:41" ht="33" customHeight="1">
      <c r="A518" s="181">
        <v>1719</v>
      </c>
      <c r="B518" s="182" t="str">
        <f>PROPER(VLOOKUP(A518,[1]bd_lista!$A:$D,2,FALSE))</f>
        <v>Gobierno Autónomo Municipal De Charagua</v>
      </c>
      <c r="C518" s="183" t="s">
        <v>1351</v>
      </c>
      <c r="D518" s="257">
        <v>0</v>
      </c>
      <c r="E518" s="257">
        <v>0</v>
      </c>
      <c r="F518" s="257">
        <v>0</v>
      </c>
      <c r="G518" s="257">
        <v>0</v>
      </c>
      <c r="H518" s="257">
        <v>0</v>
      </c>
      <c r="I518" s="257">
        <v>0</v>
      </c>
      <c r="J518" s="257">
        <v>0</v>
      </c>
      <c r="K518" s="257">
        <v>0</v>
      </c>
      <c r="L518" s="257">
        <v>0</v>
      </c>
      <c r="M518" s="257">
        <v>0</v>
      </c>
      <c r="N518" s="257">
        <v>0</v>
      </c>
      <c r="O518" s="257">
        <v>0</v>
      </c>
      <c r="P518" s="257">
        <v>0</v>
      </c>
      <c r="Q518" s="257">
        <v>0</v>
      </c>
      <c r="R518" s="257">
        <v>0</v>
      </c>
      <c r="S518" s="257">
        <v>0</v>
      </c>
      <c r="T518" s="257">
        <v>0</v>
      </c>
      <c r="U518" s="257">
        <v>0</v>
      </c>
      <c r="V518" s="257">
        <v>0</v>
      </c>
      <c r="W518" s="257">
        <v>0</v>
      </c>
      <c r="X518" s="257">
        <v>0</v>
      </c>
      <c r="Y518" s="257">
        <v>0</v>
      </c>
      <c r="Z518" s="257">
        <v>0</v>
      </c>
      <c r="AA518" s="257">
        <v>0</v>
      </c>
      <c r="AB518" s="257">
        <v>0</v>
      </c>
      <c r="AC518" s="257">
        <v>0</v>
      </c>
      <c r="AD518" s="257">
        <v>0</v>
      </c>
      <c r="AE518" s="257">
        <v>0</v>
      </c>
      <c r="AF518" s="257">
        <v>0</v>
      </c>
      <c r="AG518" s="257">
        <v>0</v>
      </c>
      <c r="AH518" s="257">
        <v>0</v>
      </c>
      <c r="AI518" s="257">
        <v>0</v>
      </c>
      <c r="AJ518" s="257">
        <v>0</v>
      </c>
      <c r="AK518" s="257">
        <v>0</v>
      </c>
      <c r="AL518" s="258">
        <f t="shared" si="9"/>
        <v>0</v>
      </c>
      <c r="AO518" s="98"/>
    </row>
    <row r="519" spans="1:41" ht="33" customHeight="1">
      <c r="A519" s="181">
        <v>1720</v>
      </c>
      <c r="B519" s="182" t="str">
        <f>PROPER(VLOOKUP(A519,[1]bd_lista!$A:$D,2,FALSE))</f>
        <v>Gobierno Autónomo Municipal De Cabezas</v>
      </c>
      <c r="C519" s="183" t="s">
        <v>1351</v>
      </c>
      <c r="D519" s="257">
        <v>0</v>
      </c>
      <c r="E519" s="257">
        <v>0</v>
      </c>
      <c r="F519" s="257">
        <v>0</v>
      </c>
      <c r="G519" s="257">
        <v>0</v>
      </c>
      <c r="H519" s="257">
        <v>0</v>
      </c>
      <c r="I519" s="257">
        <v>0</v>
      </c>
      <c r="J519" s="257">
        <v>0</v>
      </c>
      <c r="K519" s="257">
        <v>0</v>
      </c>
      <c r="L519" s="257">
        <v>0</v>
      </c>
      <c r="M519" s="257">
        <v>0</v>
      </c>
      <c r="N519" s="257">
        <v>0</v>
      </c>
      <c r="O519" s="257">
        <v>0</v>
      </c>
      <c r="P519" s="257">
        <v>0</v>
      </c>
      <c r="Q519" s="257">
        <v>0</v>
      </c>
      <c r="R519" s="257">
        <v>0</v>
      </c>
      <c r="S519" s="257">
        <v>0</v>
      </c>
      <c r="T519" s="257">
        <v>0</v>
      </c>
      <c r="U519" s="257">
        <v>0</v>
      </c>
      <c r="V519" s="257">
        <v>0</v>
      </c>
      <c r="W519" s="257">
        <v>0</v>
      </c>
      <c r="X519" s="257">
        <v>0</v>
      </c>
      <c r="Y519" s="257">
        <v>0</v>
      </c>
      <c r="Z519" s="257">
        <v>0</v>
      </c>
      <c r="AA519" s="257">
        <v>0</v>
      </c>
      <c r="AB519" s="257">
        <v>0</v>
      </c>
      <c r="AC519" s="257">
        <v>0</v>
      </c>
      <c r="AD519" s="257">
        <v>0</v>
      </c>
      <c r="AE519" s="257">
        <v>0</v>
      </c>
      <c r="AF519" s="257">
        <v>0</v>
      </c>
      <c r="AG519" s="257">
        <v>0</v>
      </c>
      <c r="AH519" s="257">
        <v>0</v>
      </c>
      <c r="AI519" s="257">
        <v>0</v>
      </c>
      <c r="AJ519" s="257">
        <v>0</v>
      </c>
      <c r="AK519" s="257">
        <v>0</v>
      </c>
      <c r="AL519" s="258">
        <f t="shared" si="9"/>
        <v>0</v>
      </c>
      <c r="AO519" s="98"/>
    </row>
    <row r="520" spans="1:41" ht="33" customHeight="1">
      <c r="A520" s="181">
        <v>1721</v>
      </c>
      <c r="B520" s="182" t="str">
        <f>PROPER(VLOOKUP(A520,[1]bd_lista!$A:$D,2,FALSE))</f>
        <v>Gobierno Autónomo Municipal De Cuevo</v>
      </c>
      <c r="C520" s="183" t="s">
        <v>1351</v>
      </c>
      <c r="D520" s="257">
        <v>0</v>
      </c>
      <c r="E520" s="257">
        <v>0</v>
      </c>
      <c r="F520" s="257">
        <v>0</v>
      </c>
      <c r="G520" s="257">
        <v>0</v>
      </c>
      <c r="H520" s="257">
        <v>0</v>
      </c>
      <c r="I520" s="257">
        <v>0</v>
      </c>
      <c r="J520" s="257">
        <v>0</v>
      </c>
      <c r="K520" s="257">
        <v>0</v>
      </c>
      <c r="L520" s="257">
        <v>0</v>
      </c>
      <c r="M520" s="257">
        <v>0</v>
      </c>
      <c r="N520" s="257">
        <v>0</v>
      </c>
      <c r="O520" s="257">
        <v>0</v>
      </c>
      <c r="P520" s="257">
        <v>0</v>
      </c>
      <c r="Q520" s="257">
        <v>0</v>
      </c>
      <c r="R520" s="257">
        <v>0</v>
      </c>
      <c r="S520" s="257">
        <v>0</v>
      </c>
      <c r="T520" s="257">
        <v>0</v>
      </c>
      <c r="U520" s="257">
        <v>0</v>
      </c>
      <c r="V520" s="257">
        <v>0</v>
      </c>
      <c r="W520" s="257">
        <v>0</v>
      </c>
      <c r="X520" s="257">
        <v>0</v>
      </c>
      <c r="Y520" s="257">
        <v>0</v>
      </c>
      <c r="Z520" s="257">
        <v>0</v>
      </c>
      <c r="AA520" s="257">
        <v>0</v>
      </c>
      <c r="AB520" s="257">
        <v>0</v>
      </c>
      <c r="AC520" s="257">
        <v>0</v>
      </c>
      <c r="AD520" s="257">
        <v>0</v>
      </c>
      <c r="AE520" s="257">
        <v>0</v>
      </c>
      <c r="AF520" s="257">
        <v>0</v>
      </c>
      <c r="AG520" s="257">
        <v>0</v>
      </c>
      <c r="AH520" s="257">
        <v>0</v>
      </c>
      <c r="AI520" s="257">
        <v>0</v>
      </c>
      <c r="AJ520" s="257">
        <v>0</v>
      </c>
      <c r="AK520" s="257">
        <v>0</v>
      </c>
      <c r="AL520" s="258">
        <f t="shared" si="9"/>
        <v>0</v>
      </c>
      <c r="AO520" s="98"/>
    </row>
    <row r="521" spans="1:41" ht="33" customHeight="1">
      <c r="A521" s="181">
        <v>1722</v>
      </c>
      <c r="B521" s="182" t="str">
        <f>PROPER(VLOOKUP(A521,[1]bd_lista!$A:$D,2,FALSE))</f>
        <v>Gobierno Autónomo Municipal De Gutiérrez</v>
      </c>
      <c r="C521" s="183" t="s">
        <v>1351</v>
      </c>
      <c r="D521" s="257">
        <v>0</v>
      </c>
      <c r="E521" s="257">
        <v>0</v>
      </c>
      <c r="F521" s="257">
        <v>0</v>
      </c>
      <c r="G521" s="257">
        <v>0</v>
      </c>
      <c r="H521" s="257">
        <v>0</v>
      </c>
      <c r="I521" s="257">
        <v>0</v>
      </c>
      <c r="J521" s="257">
        <v>0</v>
      </c>
      <c r="K521" s="257">
        <v>0</v>
      </c>
      <c r="L521" s="257">
        <v>0</v>
      </c>
      <c r="M521" s="257">
        <v>0</v>
      </c>
      <c r="N521" s="257">
        <v>0</v>
      </c>
      <c r="O521" s="257">
        <v>0</v>
      </c>
      <c r="P521" s="257">
        <v>0</v>
      </c>
      <c r="Q521" s="257">
        <v>0</v>
      </c>
      <c r="R521" s="257">
        <v>0</v>
      </c>
      <c r="S521" s="257">
        <v>0</v>
      </c>
      <c r="T521" s="257">
        <v>0</v>
      </c>
      <c r="U521" s="257">
        <v>0</v>
      </c>
      <c r="V521" s="257">
        <v>0</v>
      </c>
      <c r="W521" s="257">
        <v>0</v>
      </c>
      <c r="X521" s="257">
        <v>0</v>
      </c>
      <c r="Y521" s="257">
        <v>0</v>
      </c>
      <c r="Z521" s="257">
        <v>0</v>
      </c>
      <c r="AA521" s="257">
        <v>0</v>
      </c>
      <c r="AB521" s="257">
        <v>0</v>
      </c>
      <c r="AC521" s="257">
        <v>0</v>
      </c>
      <c r="AD521" s="257">
        <v>0</v>
      </c>
      <c r="AE521" s="257">
        <v>0</v>
      </c>
      <c r="AF521" s="257">
        <v>0</v>
      </c>
      <c r="AG521" s="257">
        <v>0</v>
      </c>
      <c r="AH521" s="257">
        <v>0</v>
      </c>
      <c r="AI521" s="257">
        <v>0</v>
      </c>
      <c r="AJ521" s="257">
        <v>0</v>
      </c>
      <c r="AK521" s="257">
        <v>0</v>
      </c>
      <c r="AL521" s="258">
        <f t="shared" si="9"/>
        <v>0</v>
      </c>
      <c r="AO521" s="98"/>
    </row>
    <row r="522" spans="1:41" ht="33" customHeight="1">
      <c r="A522" s="181">
        <v>1723</v>
      </c>
      <c r="B522" s="182" t="str">
        <f>PROPER(VLOOKUP(A522,[1]bd_lista!$A:$D,2,FALSE))</f>
        <v>Gobierno Autónomo Municipal De Camiri</v>
      </c>
      <c r="C522" s="183" t="s">
        <v>1351</v>
      </c>
      <c r="D522" s="257">
        <v>0</v>
      </c>
      <c r="E522" s="257">
        <v>0</v>
      </c>
      <c r="F522" s="257">
        <v>0</v>
      </c>
      <c r="G522" s="257">
        <v>0</v>
      </c>
      <c r="H522" s="257">
        <v>0</v>
      </c>
      <c r="I522" s="257">
        <v>0</v>
      </c>
      <c r="J522" s="257">
        <v>0</v>
      </c>
      <c r="K522" s="257">
        <v>0</v>
      </c>
      <c r="L522" s="257">
        <v>0</v>
      </c>
      <c r="M522" s="257">
        <v>0</v>
      </c>
      <c r="N522" s="257">
        <v>0</v>
      </c>
      <c r="O522" s="257">
        <v>0</v>
      </c>
      <c r="P522" s="257">
        <v>0</v>
      </c>
      <c r="Q522" s="257">
        <v>0</v>
      </c>
      <c r="R522" s="257">
        <v>0</v>
      </c>
      <c r="S522" s="257">
        <v>0</v>
      </c>
      <c r="T522" s="257">
        <v>0</v>
      </c>
      <c r="U522" s="257">
        <v>0</v>
      </c>
      <c r="V522" s="257">
        <v>0</v>
      </c>
      <c r="W522" s="257">
        <v>0</v>
      </c>
      <c r="X522" s="257">
        <v>0</v>
      </c>
      <c r="Y522" s="257">
        <v>0</v>
      </c>
      <c r="Z522" s="257">
        <v>0</v>
      </c>
      <c r="AA522" s="257">
        <v>0</v>
      </c>
      <c r="AB522" s="257">
        <v>0</v>
      </c>
      <c r="AC522" s="257">
        <v>0</v>
      </c>
      <c r="AD522" s="257">
        <v>0</v>
      </c>
      <c r="AE522" s="257">
        <v>0</v>
      </c>
      <c r="AF522" s="257">
        <v>0</v>
      </c>
      <c r="AG522" s="257">
        <v>0</v>
      </c>
      <c r="AH522" s="257">
        <v>0</v>
      </c>
      <c r="AI522" s="257">
        <v>0</v>
      </c>
      <c r="AJ522" s="257">
        <v>0</v>
      </c>
      <c r="AK522" s="257">
        <v>0</v>
      </c>
      <c r="AL522" s="258">
        <f t="shared" si="9"/>
        <v>0</v>
      </c>
      <c r="AO522" s="98"/>
    </row>
    <row r="523" spans="1:41" ht="33" customHeight="1">
      <c r="A523" s="181">
        <v>1724</v>
      </c>
      <c r="B523" s="182" t="str">
        <f>PROPER(VLOOKUP(A523,[1]bd_lista!$A:$D,2,FALSE))</f>
        <v>Gobierno Autónomo Municipal De Boyuibe</v>
      </c>
      <c r="C523" s="183" t="s">
        <v>1351</v>
      </c>
      <c r="D523" s="257">
        <v>0</v>
      </c>
      <c r="E523" s="257">
        <v>0</v>
      </c>
      <c r="F523" s="257">
        <v>0</v>
      </c>
      <c r="G523" s="257">
        <v>0</v>
      </c>
      <c r="H523" s="257">
        <v>0</v>
      </c>
      <c r="I523" s="257">
        <v>0</v>
      </c>
      <c r="J523" s="257">
        <v>0</v>
      </c>
      <c r="K523" s="257">
        <v>0</v>
      </c>
      <c r="L523" s="257">
        <v>0</v>
      </c>
      <c r="M523" s="257">
        <v>0</v>
      </c>
      <c r="N523" s="257">
        <v>0</v>
      </c>
      <c r="O523" s="257">
        <v>0</v>
      </c>
      <c r="P523" s="257">
        <v>0</v>
      </c>
      <c r="Q523" s="257">
        <v>0</v>
      </c>
      <c r="R523" s="257">
        <v>0</v>
      </c>
      <c r="S523" s="257">
        <v>0</v>
      </c>
      <c r="T523" s="257">
        <v>0</v>
      </c>
      <c r="U523" s="257">
        <v>0</v>
      </c>
      <c r="V523" s="257">
        <v>0</v>
      </c>
      <c r="W523" s="257">
        <v>0</v>
      </c>
      <c r="X523" s="257">
        <v>0</v>
      </c>
      <c r="Y523" s="257">
        <v>0</v>
      </c>
      <c r="Z523" s="257">
        <v>0</v>
      </c>
      <c r="AA523" s="257">
        <v>0</v>
      </c>
      <c r="AB523" s="257">
        <v>0</v>
      </c>
      <c r="AC523" s="257">
        <v>0</v>
      </c>
      <c r="AD523" s="257">
        <v>0</v>
      </c>
      <c r="AE523" s="257">
        <v>0</v>
      </c>
      <c r="AF523" s="257">
        <v>0</v>
      </c>
      <c r="AG523" s="257">
        <v>0</v>
      </c>
      <c r="AH523" s="257">
        <v>0</v>
      </c>
      <c r="AI523" s="257">
        <v>0</v>
      </c>
      <c r="AJ523" s="257">
        <v>0</v>
      </c>
      <c r="AK523" s="257">
        <v>0</v>
      </c>
      <c r="AL523" s="258">
        <f t="shared" si="9"/>
        <v>0</v>
      </c>
      <c r="AO523" s="98"/>
    </row>
    <row r="524" spans="1:41" ht="33" customHeight="1">
      <c r="A524" s="181">
        <v>1725</v>
      </c>
      <c r="B524" s="182" t="str">
        <f>PROPER(VLOOKUP(A524,[1]bd_lista!$A:$D,2,FALSE))</f>
        <v>Gobierno Autónomo Municipal De Vallegrande</v>
      </c>
      <c r="C524" s="183" t="s">
        <v>1351</v>
      </c>
      <c r="D524" s="257">
        <v>0</v>
      </c>
      <c r="E524" s="257">
        <v>0</v>
      </c>
      <c r="F524" s="257">
        <v>0</v>
      </c>
      <c r="G524" s="257">
        <v>0</v>
      </c>
      <c r="H524" s="257">
        <v>0</v>
      </c>
      <c r="I524" s="257">
        <v>0</v>
      </c>
      <c r="J524" s="257">
        <v>0</v>
      </c>
      <c r="K524" s="257">
        <v>0</v>
      </c>
      <c r="L524" s="257">
        <v>0</v>
      </c>
      <c r="M524" s="257">
        <v>0</v>
      </c>
      <c r="N524" s="257">
        <v>0</v>
      </c>
      <c r="O524" s="257">
        <v>0</v>
      </c>
      <c r="P524" s="257">
        <v>0</v>
      </c>
      <c r="Q524" s="257">
        <v>0</v>
      </c>
      <c r="R524" s="257">
        <v>0</v>
      </c>
      <c r="S524" s="257">
        <v>0</v>
      </c>
      <c r="T524" s="257">
        <v>0</v>
      </c>
      <c r="U524" s="257">
        <v>0</v>
      </c>
      <c r="V524" s="257">
        <v>0</v>
      </c>
      <c r="W524" s="257">
        <v>0</v>
      </c>
      <c r="X524" s="257">
        <v>0</v>
      </c>
      <c r="Y524" s="257">
        <v>0</v>
      </c>
      <c r="Z524" s="257">
        <v>0</v>
      </c>
      <c r="AA524" s="257">
        <v>0</v>
      </c>
      <c r="AB524" s="257">
        <v>0</v>
      </c>
      <c r="AC524" s="257">
        <v>0</v>
      </c>
      <c r="AD524" s="257">
        <v>0</v>
      </c>
      <c r="AE524" s="257">
        <v>0</v>
      </c>
      <c r="AF524" s="257">
        <v>0</v>
      </c>
      <c r="AG524" s="257">
        <v>0</v>
      </c>
      <c r="AH524" s="257">
        <v>0</v>
      </c>
      <c r="AI524" s="257">
        <v>0</v>
      </c>
      <c r="AJ524" s="257">
        <v>0</v>
      </c>
      <c r="AK524" s="257">
        <v>0</v>
      </c>
      <c r="AL524" s="258">
        <f t="shared" ref="AL524:AL587" si="10">SUM(D524:AK524)</f>
        <v>0</v>
      </c>
      <c r="AO524" s="98"/>
    </row>
    <row r="525" spans="1:41" ht="33" customHeight="1">
      <c r="A525" s="181">
        <v>1726</v>
      </c>
      <c r="B525" s="182" t="str">
        <f>PROPER(VLOOKUP(A525,[1]bd_lista!$A:$D,2,FALSE))</f>
        <v>Gobierno Autónomo Municipal De Trigal</v>
      </c>
      <c r="C525" s="183" t="s">
        <v>1351</v>
      </c>
      <c r="D525" s="257">
        <v>0</v>
      </c>
      <c r="E525" s="257">
        <v>0</v>
      </c>
      <c r="F525" s="257">
        <v>0</v>
      </c>
      <c r="G525" s="257">
        <v>0</v>
      </c>
      <c r="H525" s="257">
        <v>0</v>
      </c>
      <c r="I525" s="257">
        <v>0</v>
      </c>
      <c r="J525" s="257">
        <v>0</v>
      </c>
      <c r="K525" s="257">
        <v>0</v>
      </c>
      <c r="L525" s="257">
        <v>0</v>
      </c>
      <c r="M525" s="257">
        <v>0</v>
      </c>
      <c r="N525" s="257">
        <v>0</v>
      </c>
      <c r="O525" s="257">
        <v>0</v>
      </c>
      <c r="P525" s="257">
        <v>0</v>
      </c>
      <c r="Q525" s="257">
        <v>0</v>
      </c>
      <c r="R525" s="257">
        <v>0</v>
      </c>
      <c r="S525" s="257">
        <v>0</v>
      </c>
      <c r="T525" s="257">
        <v>0</v>
      </c>
      <c r="U525" s="257">
        <v>0</v>
      </c>
      <c r="V525" s="257">
        <v>0</v>
      </c>
      <c r="W525" s="257">
        <v>0</v>
      </c>
      <c r="X525" s="257">
        <v>0</v>
      </c>
      <c r="Y525" s="257">
        <v>0</v>
      </c>
      <c r="Z525" s="257">
        <v>0</v>
      </c>
      <c r="AA525" s="257">
        <v>0</v>
      </c>
      <c r="AB525" s="257">
        <v>0</v>
      </c>
      <c r="AC525" s="257">
        <v>0</v>
      </c>
      <c r="AD525" s="257">
        <v>0</v>
      </c>
      <c r="AE525" s="257">
        <v>0</v>
      </c>
      <c r="AF525" s="257">
        <v>0</v>
      </c>
      <c r="AG525" s="257">
        <v>0</v>
      </c>
      <c r="AH525" s="257">
        <v>0</v>
      </c>
      <c r="AI525" s="257">
        <v>0</v>
      </c>
      <c r="AJ525" s="257">
        <v>0</v>
      </c>
      <c r="AK525" s="257">
        <v>0</v>
      </c>
      <c r="AL525" s="258">
        <f t="shared" si="10"/>
        <v>0</v>
      </c>
      <c r="AO525" s="98"/>
    </row>
    <row r="526" spans="1:41" ht="33" customHeight="1">
      <c r="A526" s="181">
        <v>1727</v>
      </c>
      <c r="B526" s="182" t="str">
        <f>PROPER(VLOOKUP(A526,[1]bd_lista!$A:$D,2,FALSE))</f>
        <v>Gobierno Autónomo Municipal De Moro Moro</v>
      </c>
      <c r="C526" s="183" t="s">
        <v>1351</v>
      </c>
      <c r="D526" s="257">
        <v>0</v>
      </c>
      <c r="E526" s="257">
        <v>0</v>
      </c>
      <c r="F526" s="257">
        <v>0</v>
      </c>
      <c r="G526" s="257">
        <v>0</v>
      </c>
      <c r="H526" s="257">
        <v>0</v>
      </c>
      <c r="I526" s="257">
        <v>0</v>
      </c>
      <c r="J526" s="257">
        <v>0</v>
      </c>
      <c r="K526" s="257">
        <v>0</v>
      </c>
      <c r="L526" s="257">
        <v>0</v>
      </c>
      <c r="M526" s="257">
        <v>0</v>
      </c>
      <c r="N526" s="257">
        <v>0</v>
      </c>
      <c r="O526" s="257">
        <v>0</v>
      </c>
      <c r="P526" s="257">
        <v>0</v>
      </c>
      <c r="Q526" s="257">
        <v>0</v>
      </c>
      <c r="R526" s="257">
        <v>0</v>
      </c>
      <c r="S526" s="257">
        <v>0</v>
      </c>
      <c r="T526" s="257">
        <v>0</v>
      </c>
      <c r="U526" s="257">
        <v>0</v>
      </c>
      <c r="V526" s="257">
        <v>0</v>
      </c>
      <c r="W526" s="257">
        <v>0</v>
      </c>
      <c r="X526" s="257">
        <v>0</v>
      </c>
      <c r="Y526" s="257">
        <v>0</v>
      </c>
      <c r="Z526" s="257">
        <v>0</v>
      </c>
      <c r="AA526" s="257">
        <v>0</v>
      </c>
      <c r="AB526" s="257">
        <v>0</v>
      </c>
      <c r="AC526" s="257">
        <v>0</v>
      </c>
      <c r="AD526" s="257">
        <v>0</v>
      </c>
      <c r="AE526" s="257">
        <v>0</v>
      </c>
      <c r="AF526" s="257">
        <v>0</v>
      </c>
      <c r="AG526" s="257">
        <v>0</v>
      </c>
      <c r="AH526" s="257">
        <v>0</v>
      </c>
      <c r="AI526" s="257">
        <v>0</v>
      </c>
      <c r="AJ526" s="257">
        <v>0</v>
      </c>
      <c r="AK526" s="257">
        <v>0</v>
      </c>
      <c r="AL526" s="258">
        <f t="shared" si="10"/>
        <v>0</v>
      </c>
      <c r="AO526" s="98"/>
    </row>
    <row r="527" spans="1:41" ht="33" customHeight="1">
      <c r="A527" s="181">
        <v>1728</v>
      </c>
      <c r="B527" s="182" t="str">
        <f>PROPER(VLOOKUP(A527,[1]bd_lista!$A:$D,2,FALSE))</f>
        <v>Gobierno Autónomo Municipal De Postrer Valle</v>
      </c>
      <c r="C527" s="183" t="s">
        <v>1351</v>
      </c>
      <c r="D527" s="257">
        <v>0</v>
      </c>
      <c r="E527" s="257">
        <v>0</v>
      </c>
      <c r="F527" s="257">
        <v>0</v>
      </c>
      <c r="G527" s="257">
        <v>0</v>
      </c>
      <c r="H527" s="257">
        <v>0</v>
      </c>
      <c r="I527" s="257">
        <v>0</v>
      </c>
      <c r="J527" s="257">
        <v>0</v>
      </c>
      <c r="K527" s="257">
        <v>0</v>
      </c>
      <c r="L527" s="257">
        <v>0</v>
      </c>
      <c r="M527" s="257">
        <v>0</v>
      </c>
      <c r="N527" s="257">
        <v>0</v>
      </c>
      <c r="O527" s="257">
        <v>0</v>
      </c>
      <c r="P527" s="257">
        <v>0</v>
      </c>
      <c r="Q527" s="257">
        <v>0</v>
      </c>
      <c r="R527" s="257">
        <v>0</v>
      </c>
      <c r="S527" s="257">
        <v>0</v>
      </c>
      <c r="T527" s="257">
        <v>0</v>
      </c>
      <c r="U527" s="257">
        <v>0</v>
      </c>
      <c r="V527" s="257">
        <v>0</v>
      </c>
      <c r="W527" s="257">
        <v>0</v>
      </c>
      <c r="X527" s="257">
        <v>0</v>
      </c>
      <c r="Y527" s="257">
        <v>0</v>
      </c>
      <c r="Z527" s="257">
        <v>0</v>
      </c>
      <c r="AA527" s="257">
        <v>0</v>
      </c>
      <c r="AB527" s="257">
        <v>0</v>
      </c>
      <c r="AC527" s="257">
        <v>0</v>
      </c>
      <c r="AD527" s="257">
        <v>0</v>
      </c>
      <c r="AE527" s="257">
        <v>0</v>
      </c>
      <c r="AF527" s="257">
        <v>0</v>
      </c>
      <c r="AG527" s="257">
        <v>0</v>
      </c>
      <c r="AH527" s="257">
        <v>0</v>
      </c>
      <c r="AI527" s="257">
        <v>0</v>
      </c>
      <c r="AJ527" s="257">
        <v>0</v>
      </c>
      <c r="AK527" s="257">
        <v>0</v>
      </c>
      <c r="AL527" s="258">
        <f t="shared" si="10"/>
        <v>0</v>
      </c>
      <c r="AO527" s="98"/>
    </row>
    <row r="528" spans="1:41" ht="33" customHeight="1">
      <c r="A528" s="181">
        <v>1729</v>
      </c>
      <c r="B528" s="182" t="str">
        <f>PROPER(VLOOKUP(A528,[1]bd_lista!$A:$D,2,FALSE))</f>
        <v>Gobierno Autónomo Municipal De Pucara</v>
      </c>
      <c r="C528" s="183" t="s">
        <v>1351</v>
      </c>
      <c r="D528" s="257">
        <v>0</v>
      </c>
      <c r="E528" s="257">
        <v>0</v>
      </c>
      <c r="F528" s="257">
        <v>0</v>
      </c>
      <c r="G528" s="257">
        <v>0</v>
      </c>
      <c r="H528" s="257">
        <v>0</v>
      </c>
      <c r="I528" s="257">
        <v>0</v>
      </c>
      <c r="J528" s="257">
        <v>0</v>
      </c>
      <c r="K528" s="257">
        <v>0</v>
      </c>
      <c r="L528" s="257">
        <v>0</v>
      </c>
      <c r="M528" s="257">
        <v>0</v>
      </c>
      <c r="N528" s="257">
        <v>0</v>
      </c>
      <c r="O528" s="257">
        <v>0</v>
      </c>
      <c r="P528" s="257">
        <v>0</v>
      </c>
      <c r="Q528" s="257">
        <v>0</v>
      </c>
      <c r="R528" s="257">
        <v>0</v>
      </c>
      <c r="S528" s="257">
        <v>0</v>
      </c>
      <c r="T528" s="257">
        <v>0</v>
      </c>
      <c r="U528" s="257">
        <v>0</v>
      </c>
      <c r="V528" s="257">
        <v>0</v>
      </c>
      <c r="W528" s="257">
        <v>0</v>
      </c>
      <c r="X528" s="257">
        <v>0</v>
      </c>
      <c r="Y528" s="257">
        <v>0</v>
      </c>
      <c r="Z528" s="257">
        <v>0</v>
      </c>
      <c r="AA528" s="257">
        <v>0</v>
      </c>
      <c r="AB528" s="257">
        <v>0</v>
      </c>
      <c r="AC528" s="257">
        <v>0</v>
      </c>
      <c r="AD528" s="257">
        <v>0</v>
      </c>
      <c r="AE528" s="257">
        <v>0</v>
      </c>
      <c r="AF528" s="257">
        <v>0</v>
      </c>
      <c r="AG528" s="257">
        <v>0</v>
      </c>
      <c r="AH528" s="257">
        <v>0</v>
      </c>
      <c r="AI528" s="257">
        <v>0</v>
      </c>
      <c r="AJ528" s="257">
        <v>0</v>
      </c>
      <c r="AK528" s="257">
        <v>0</v>
      </c>
      <c r="AL528" s="258">
        <f t="shared" si="10"/>
        <v>0</v>
      </c>
      <c r="AO528" s="98"/>
    </row>
    <row r="529" spans="1:41" ht="33" customHeight="1">
      <c r="A529" s="181">
        <v>1730</v>
      </c>
      <c r="B529" s="182" t="str">
        <f>PROPER(VLOOKUP(A529,[1]bd_lista!$A:$D,2,FALSE))</f>
        <v>Gobierno Autónomo Municipal De Samaipata</v>
      </c>
      <c r="C529" s="183" t="s">
        <v>1351</v>
      </c>
      <c r="D529" s="257">
        <v>0</v>
      </c>
      <c r="E529" s="257">
        <v>0</v>
      </c>
      <c r="F529" s="257">
        <v>0</v>
      </c>
      <c r="G529" s="257">
        <v>0</v>
      </c>
      <c r="H529" s="257">
        <v>0</v>
      </c>
      <c r="I529" s="257">
        <v>0</v>
      </c>
      <c r="J529" s="257">
        <v>0</v>
      </c>
      <c r="K529" s="257">
        <v>0</v>
      </c>
      <c r="L529" s="257">
        <v>0</v>
      </c>
      <c r="M529" s="257">
        <v>0</v>
      </c>
      <c r="N529" s="257">
        <v>0</v>
      </c>
      <c r="O529" s="257">
        <v>0</v>
      </c>
      <c r="P529" s="257">
        <v>0</v>
      </c>
      <c r="Q529" s="257">
        <v>0</v>
      </c>
      <c r="R529" s="257">
        <v>0</v>
      </c>
      <c r="S529" s="257">
        <v>0</v>
      </c>
      <c r="T529" s="257">
        <v>0</v>
      </c>
      <c r="U529" s="257">
        <v>0</v>
      </c>
      <c r="V529" s="257">
        <v>0</v>
      </c>
      <c r="W529" s="257">
        <v>0</v>
      </c>
      <c r="X529" s="257">
        <v>0</v>
      </c>
      <c r="Y529" s="257">
        <v>0</v>
      </c>
      <c r="Z529" s="257">
        <v>0</v>
      </c>
      <c r="AA529" s="257">
        <v>0</v>
      </c>
      <c r="AB529" s="257">
        <v>0</v>
      </c>
      <c r="AC529" s="257">
        <v>0</v>
      </c>
      <c r="AD529" s="257">
        <v>0</v>
      </c>
      <c r="AE529" s="257">
        <v>0</v>
      </c>
      <c r="AF529" s="257">
        <v>0</v>
      </c>
      <c r="AG529" s="257">
        <v>0</v>
      </c>
      <c r="AH529" s="257">
        <v>0</v>
      </c>
      <c r="AI529" s="257">
        <v>0</v>
      </c>
      <c r="AJ529" s="257">
        <v>0</v>
      </c>
      <c r="AK529" s="257">
        <v>0</v>
      </c>
      <c r="AL529" s="258">
        <f t="shared" si="10"/>
        <v>0</v>
      </c>
      <c r="AO529" s="98"/>
    </row>
    <row r="530" spans="1:41" ht="33" customHeight="1">
      <c r="A530" s="181">
        <v>1731</v>
      </c>
      <c r="B530" s="182" t="str">
        <f>PROPER(VLOOKUP(A530,[1]bd_lista!$A:$D,2,FALSE))</f>
        <v>Gobierno Autónomo Municipal De Pampa Grande</v>
      </c>
      <c r="C530" s="183" t="s">
        <v>1351</v>
      </c>
      <c r="D530" s="257">
        <v>0</v>
      </c>
      <c r="E530" s="257">
        <v>0</v>
      </c>
      <c r="F530" s="257">
        <v>0</v>
      </c>
      <c r="G530" s="257">
        <v>0</v>
      </c>
      <c r="H530" s="257">
        <v>0</v>
      </c>
      <c r="I530" s="257">
        <v>0</v>
      </c>
      <c r="J530" s="257">
        <v>0</v>
      </c>
      <c r="K530" s="257">
        <v>0</v>
      </c>
      <c r="L530" s="257">
        <v>0</v>
      </c>
      <c r="M530" s="257">
        <v>0</v>
      </c>
      <c r="N530" s="257">
        <v>0</v>
      </c>
      <c r="O530" s="257">
        <v>0</v>
      </c>
      <c r="P530" s="257">
        <v>0</v>
      </c>
      <c r="Q530" s="257">
        <v>0</v>
      </c>
      <c r="R530" s="257">
        <v>0</v>
      </c>
      <c r="S530" s="257">
        <v>0</v>
      </c>
      <c r="T530" s="257">
        <v>0</v>
      </c>
      <c r="U530" s="257">
        <v>0</v>
      </c>
      <c r="V530" s="257">
        <v>0</v>
      </c>
      <c r="W530" s="257">
        <v>0</v>
      </c>
      <c r="X530" s="257">
        <v>0</v>
      </c>
      <c r="Y530" s="257">
        <v>0</v>
      </c>
      <c r="Z530" s="257">
        <v>0</v>
      </c>
      <c r="AA530" s="257">
        <v>0</v>
      </c>
      <c r="AB530" s="257">
        <v>0</v>
      </c>
      <c r="AC530" s="257">
        <v>0</v>
      </c>
      <c r="AD530" s="257">
        <v>0</v>
      </c>
      <c r="AE530" s="257">
        <v>0</v>
      </c>
      <c r="AF530" s="257">
        <v>0</v>
      </c>
      <c r="AG530" s="257">
        <v>0</v>
      </c>
      <c r="AH530" s="257">
        <v>0</v>
      </c>
      <c r="AI530" s="257">
        <v>0</v>
      </c>
      <c r="AJ530" s="257">
        <v>0</v>
      </c>
      <c r="AK530" s="257">
        <v>0</v>
      </c>
      <c r="AL530" s="258">
        <f t="shared" si="10"/>
        <v>0</v>
      </c>
      <c r="AO530" s="98"/>
    </row>
    <row r="531" spans="1:41" ht="33" customHeight="1">
      <c r="A531" s="181">
        <v>1732</v>
      </c>
      <c r="B531" s="182" t="str">
        <f>PROPER(VLOOKUP(A531,[1]bd_lista!$A:$D,2,FALSE))</f>
        <v>Gobierno Autónomo Municipal De Mairana</v>
      </c>
      <c r="C531" s="183" t="s">
        <v>1351</v>
      </c>
      <c r="D531" s="257">
        <v>0</v>
      </c>
      <c r="E531" s="257">
        <v>0</v>
      </c>
      <c r="F531" s="257">
        <v>0</v>
      </c>
      <c r="G531" s="257">
        <v>0</v>
      </c>
      <c r="H531" s="257">
        <v>0</v>
      </c>
      <c r="I531" s="257">
        <v>0</v>
      </c>
      <c r="J531" s="257">
        <v>0</v>
      </c>
      <c r="K531" s="257">
        <v>0</v>
      </c>
      <c r="L531" s="257">
        <v>0</v>
      </c>
      <c r="M531" s="257">
        <v>0</v>
      </c>
      <c r="N531" s="257">
        <v>0</v>
      </c>
      <c r="O531" s="257">
        <v>0</v>
      </c>
      <c r="P531" s="257">
        <v>0</v>
      </c>
      <c r="Q531" s="257">
        <v>0</v>
      </c>
      <c r="R531" s="257">
        <v>0</v>
      </c>
      <c r="S531" s="257">
        <v>0</v>
      </c>
      <c r="T531" s="257">
        <v>0</v>
      </c>
      <c r="U531" s="257">
        <v>0</v>
      </c>
      <c r="V531" s="257">
        <v>0</v>
      </c>
      <c r="W531" s="257">
        <v>0</v>
      </c>
      <c r="X531" s="257">
        <v>0</v>
      </c>
      <c r="Y531" s="257">
        <v>0</v>
      </c>
      <c r="Z531" s="257">
        <v>0</v>
      </c>
      <c r="AA531" s="257">
        <v>0</v>
      </c>
      <c r="AB531" s="257">
        <v>0</v>
      </c>
      <c r="AC531" s="257">
        <v>0</v>
      </c>
      <c r="AD531" s="257">
        <v>0</v>
      </c>
      <c r="AE531" s="257">
        <v>0</v>
      </c>
      <c r="AF531" s="257">
        <v>0</v>
      </c>
      <c r="AG531" s="257">
        <v>0</v>
      </c>
      <c r="AH531" s="257">
        <v>0</v>
      </c>
      <c r="AI531" s="257">
        <v>0</v>
      </c>
      <c r="AJ531" s="257">
        <v>0</v>
      </c>
      <c r="AK531" s="257">
        <v>0</v>
      </c>
      <c r="AL531" s="258">
        <f t="shared" si="10"/>
        <v>0</v>
      </c>
      <c r="AO531" s="98"/>
    </row>
    <row r="532" spans="1:41" ht="33" customHeight="1">
      <c r="A532" s="181">
        <v>1733</v>
      </c>
      <c r="B532" s="182" t="str">
        <f>PROPER(VLOOKUP(A532,[1]bd_lista!$A:$D,2,FALSE))</f>
        <v>Gobierno Autónomo Municipal De Quirusillas</v>
      </c>
      <c r="C532" s="183" t="s">
        <v>1351</v>
      </c>
      <c r="D532" s="257">
        <v>0</v>
      </c>
      <c r="E532" s="257">
        <v>0</v>
      </c>
      <c r="F532" s="257">
        <v>0</v>
      </c>
      <c r="G532" s="257">
        <v>0</v>
      </c>
      <c r="H532" s="257">
        <v>0</v>
      </c>
      <c r="I532" s="257">
        <v>0</v>
      </c>
      <c r="J532" s="257">
        <v>0</v>
      </c>
      <c r="K532" s="257">
        <v>0</v>
      </c>
      <c r="L532" s="257">
        <v>0</v>
      </c>
      <c r="M532" s="257">
        <v>0</v>
      </c>
      <c r="N532" s="257">
        <v>0</v>
      </c>
      <c r="O532" s="257">
        <v>0</v>
      </c>
      <c r="P532" s="257">
        <v>0</v>
      </c>
      <c r="Q532" s="257">
        <v>0</v>
      </c>
      <c r="R532" s="257">
        <v>0</v>
      </c>
      <c r="S532" s="257">
        <v>0</v>
      </c>
      <c r="T532" s="257">
        <v>0</v>
      </c>
      <c r="U532" s="257">
        <v>0</v>
      </c>
      <c r="V532" s="257">
        <v>0</v>
      </c>
      <c r="W532" s="257">
        <v>0</v>
      </c>
      <c r="X532" s="257">
        <v>0</v>
      </c>
      <c r="Y532" s="257">
        <v>0</v>
      </c>
      <c r="Z532" s="257">
        <v>0</v>
      </c>
      <c r="AA532" s="257">
        <v>0</v>
      </c>
      <c r="AB532" s="257">
        <v>0</v>
      </c>
      <c r="AC532" s="257">
        <v>0</v>
      </c>
      <c r="AD532" s="257">
        <v>0</v>
      </c>
      <c r="AE532" s="257">
        <v>0</v>
      </c>
      <c r="AF532" s="257">
        <v>0</v>
      </c>
      <c r="AG532" s="257">
        <v>0</v>
      </c>
      <c r="AH532" s="257">
        <v>0</v>
      </c>
      <c r="AI532" s="257">
        <v>0</v>
      </c>
      <c r="AJ532" s="257">
        <v>0</v>
      </c>
      <c r="AK532" s="257">
        <v>0</v>
      </c>
      <c r="AL532" s="258">
        <f t="shared" si="10"/>
        <v>0</v>
      </c>
      <c r="AO532" s="98"/>
    </row>
    <row r="533" spans="1:41" ht="33" customHeight="1">
      <c r="A533" s="181">
        <v>1734</v>
      </c>
      <c r="B533" s="182" t="str">
        <f>PROPER(VLOOKUP(A533,[1]bd_lista!$A:$D,2,FALSE))</f>
        <v>Gobierno Autónomo Municipal De Montero</v>
      </c>
      <c r="C533" s="183" t="s">
        <v>1351</v>
      </c>
      <c r="D533" s="257">
        <v>0</v>
      </c>
      <c r="E533" s="257">
        <v>0</v>
      </c>
      <c r="F533" s="257">
        <v>0</v>
      </c>
      <c r="G533" s="257">
        <v>0</v>
      </c>
      <c r="H533" s="257">
        <v>0</v>
      </c>
      <c r="I533" s="257">
        <v>0</v>
      </c>
      <c r="J533" s="257">
        <v>0</v>
      </c>
      <c r="K533" s="257">
        <v>0</v>
      </c>
      <c r="L533" s="257">
        <v>0</v>
      </c>
      <c r="M533" s="257">
        <v>0</v>
      </c>
      <c r="N533" s="257">
        <v>0</v>
      </c>
      <c r="O533" s="257">
        <v>0</v>
      </c>
      <c r="P533" s="257">
        <v>0</v>
      </c>
      <c r="Q533" s="257">
        <v>0</v>
      </c>
      <c r="R533" s="257">
        <v>0</v>
      </c>
      <c r="S533" s="257">
        <v>0</v>
      </c>
      <c r="T533" s="257">
        <v>0</v>
      </c>
      <c r="U533" s="257">
        <v>0</v>
      </c>
      <c r="V533" s="257">
        <v>0</v>
      </c>
      <c r="W533" s="257">
        <v>0</v>
      </c>
      <c r="X533" s="257">
        <v>0</v>
      </c>
      <c r="Y533" s="257">
        <v>0</v>
      </c>
      <c r="Z533" s="257">
        <v>0</v>
      </c>
      <c r="AA533" s="257">
        <v>0</v>
      </c>
      <c r="AB533" s="257">
        <v>0</v>
      </c>
      <c r="AC533" s="257">
        <v>0</v>
      </c>
      <c r="AD533" s="257">
        <v>0</v>
      </c>
      <c r="AE533" s="257">
        <v>0</v>
      </c>
      <c r="AF533" s="257">
        <v>0</v>
      </c>
      <c r="AG533" s="257">
        <v>0</v>
      </c>
      <c r="AH533" s="257">
        <v>0</v>
      </c>
      <c r="AI533" s="257">
        <v>0</v>
      </c>
      <c r="AJ533" s="257">
        <v>0</v>
      </c>
      <c r="AK533" s="257">
        <v>0</v>
      </c>
      <c r="AL533" s="258">
        <f t="shared" si="10"/>
        <v>0</v>
      </c>
      <c r="AO533" s="98"/>
    </row>
    <row r="534" spans="1:41" ht="33" customHeight="1">
      <c r="A534" s="181">
        <v>1735</v>
      </c>
      <c r="B534" s="182" t="str">
        <f>PROPER(VLOOKUP(A534,[1]bd_lista!$A:$D,2,FALSE))</f>
        <v>Gobierno Autónomo Municipal De General Agustín Saavedra</v>
      </c>
      <c r="C534" s="183" t="s">
        <v>1351</v>
      </c>
      <c r="D534" s="257">
        <v>0</v>
      </c>
      <c r="E534" s="257">
        <v>0</v>
      </c>
      <c r="F534" s="257">
        <v>0</v>
      </c>
      <c r="G534" s="257">
        <v>0</v>
      </c>
      <c r="H534" s="257">
        <v>0</v>
      </c>
      <c r="I534" s="257">
        <v>0</v>
      </c>
      <c r="J534" s="257">
        <v>0</v>
      </c>
      <c r="K534" s="257">
        <v>0</v>
      </c>
      <c r="L534" s="257">
        <v>0</v>
      </c>
      <c r="M534" s="257">
        <v>0</v>
      </c>
      <c r="N534" s="257">
        <v>0</v>
      </c>
      <c r="O534" s="257">
        <v>0</v>
      </c>
      <c r="P534" s="257">
        <v>0</v>
      </c>
      <c r="Q534" s="257">
        <v>0</v>
      </c>
      <c r="R534" s="257">
        <v>0</v>
      </c>
      <c r="S534" s="257">
        <v>0</v>
      </c>
      <c r="T534" s="257">
        <v>0</v>
      </c>
      <c r="U534" s="257">
        <v>0</v>
      </c>
      <c r="V534" s="257">
        <v>0</v>
      </c>
      <c r="W534" s="257">
        <v>0</v>
      </c>
      <c r="X534" s="257">
        <v>0</v>
      </c>
      <c r="Y534" s="257">
        <v>0</v>
      </c>
      <c r="Z534" s="257">
        <v>0</v>
      </c>
      <c r="AA534" s="257">
        <v>0</v>
      </c>
      <c r="AB534" s="257">
        <v>0</v>
      </c>
      <c r="AC534" s="257">
        <v>0</v>
      </c>
      <c r="AD534" s="257">
        <v>0</v>
      </c>
      <c r="AE534" s="257">
        <v>0</v>
      </c>
      <c r="AF534" s="257">
        <v>0</v>
      </c>
      <c r="AG534" s="257">
        <v>0</v>
      </c>
      <c r="AH534" s="257">
        <v>0</v>
      </c>
      <c r="AI534" s="257">
        <v>0</v>
      </c>
      <c r="AJ534" s="257">
        <v>0</v>
      </c>
      <c r="AK534" s="257">
        <v>0</v>
      </c>
      <c r="AL534" s="258">
        <f t="shared" si="10"/>
        <v>0</v>
      </c>
      <c r="AO534" s="98"/>
    </row>
    <row r="535" spans="1:41" ht="33" customHeight="1">
      <c r="A535" s="181">
        <v>1736</v>
      </c>
      <c r="B535" s="182" t="str">
        <f>PROPER(VLOOKUP(A535,[1]bd_lista!$A:$D,2,FALSE))</f>
        <v>Gobierno Autónomo Municipal De Mineros</v>
      </c>
      <c r="C535" s="183" t="s">
        <v>1351</v>
      </c>
      <c r="D535" s="257">
        <v>0</v>
      </c>
      <c r="E535" s="257">
        <v>0</v>
      </c>
      <c r="F535" s="257">
        <v>0</v>
      </c>
      <c r="G535" s="257">
        <v>0</v>
      </c>
      <c r="H535" s="257">
        <v>0</v>
      </c>
      <c r="I535" s="257">
        <v>0</v>
      </c>
      <c r="J535" s="257">
        <v>0</v>
      </c>
      <c r="K535" s="257">
        <v>0</v>
      </c>
      <c r="L535" s="257">
        <v>0</v>
      </c>
      <c r="M535" s="257">
        <v>0</v>
      </c>
      <c r="N535" s="257">
        <v>0</v>
      </c>
      <c r="O535" s="257">
        <v>0</v>
      </c>
      <c r="P535" s="257">
        <v>0</v>
      </c>
      <c r="Q535" s="257">
        <v>0</v>
      </c>
      <c r="R535" s="257">
        <v>0</v>
      </c>
      <c r="S535" s="257">
        <v>0</v>
      </c>
      <c r="T535" s="257">
        <v>0</v>
      </c>
      <c r="U535" s="257">
        <v>0</v>
      </c>
      <c r="V535" s="257">
        <v>0</v>
      </c>
      <c r="W535" s="257">
        <v>0</v>
      </c>
      <c r="X535" s="257">
        <v>0</v>
      </c>
      <c r="Y535" s="257">
        <v>0</v>
      </c>
      <c r="Z535" s="257">
        <v>0</v>
      </c>
      <c r="AA535" s="257">
        <v>0</v>
      </c>
      <c r="AB535" s="257">
        <v>0</v>
      </c>
      <c r="AC535" s="257">
        <v>0</v>
      </c>
      <c r="AD535" s="257">
        <v>0</v>
      </c>
      <c r="AE535" s="257">
        <v>0</v>
      </c>
      <c r="AF535" s="257">
        <v>0</v>
      </c>
      <c r="AG535" s="257">
        <v>0</v>
      </c>
      <c r="AH535" s="257">
        <v>0</v>
      </c>
      <c r="AI535" s="257">
        <v>0</v>
      </c>
      <c r="AJ535" s="257">
        <v>0</v>
      </c>
      <c r="AK535" s="257">
        <v>0</v>
      </c>
      <c r="AL535" s="258">
        <f t="shared" si="10"/>
        <v>0</v>
      </c>
      <c r="AO535" s="98"/>
    </row>
    <row r="536" spans="1:41" ht="33" customHeight="1">
      <c r="A536" s="181">
        <v>1737</v>
      </c>
      <c r="B536" s="182" t="str">
        <f>PROPER(VLOOKUP(A536,[1]bd_lista!$A:$D,2,FALSE))</f>
        <v>Gobierno Autónomo Municipal De Concepción</v>
      </c>
      <c r="C536" s="183" t="s">
        <v>1351</v>
      </c>
      <c r="D536" s="257">
        <v>0</v>
      </c>
      <c r="E536" s="257">
        <v>0</v>
      </c>
      <c r="F536" s="257">
        <v>0</v>
      </c>
      <c r="G536" s="257">
        <v>0</v>
      </c>
      <c r="H536" s="257">
        <v>0</v>
      </c>
      <c r="I536" s="257">
        <v>0</v>
      </c>
      <c r="J536" s="257">
        <v>0</v>
      </c>
      <c r="K536" s="257">
        <v>0</v>
      </c>
      <c r="L536" s="257">
        <v>0</v>
      </c>
      <c r="M536" s="257">
        <v>0</v>
      </c>
      <c r="N536" s="257">
        <v>0</v>
      </c>
      <c r="O536" s="257">
        <v>0</v>
      </c>
      <c r="P536" s="257">
        <v>0</v>
      </c>
      <c r="Q536" s="257">
        <v>0</v>
      </c>
      <c r="R536" s="257">
        <v>0</v>
      </c>
      <c r="S536" s="257">
        <v>0</v>
      </c>
      <c r="T536" s="257">
        <v>0</v>
      </c>
      <c r="U536" s="257">
        <v>0</v>
      </c>
      <c r="V536" s="257">
        <v>0</v>
      </c>
      <c r="W536" s="257">
        <v>0</v>
      </c>
      <c r="X536" s="257">
        <v>0</v>
      </c>
      <c r="Y536" s="257">
        <v>0</v>
      </c>
      <c r="Z536" s="257">
        <v>0</v>
      </c>
      <c r="AA536" s="257">
        <v>0</v>
      </c>
      <c r="AB536" s="257">
        <v>0</v>
      </c>
      <c r="AC536" s="257">
        <v>0</v>
      </c>
      <c r="AD536" s="257">
        <v>0</v>
      </c>
      <c r="AE536" s="257">
        <v>0</v>
      </c>
      <c r="AF536" s="257">
        <v>0</v>
      </c>
      <c r="AG536" s="257">
        <v>0</v>
      </c>
      <c r="AH536" s="257">
        <v>0</v>
      </c>
      <c r="AI536" s="257">
        <v>0</v>
      </c>
      <c r="AJ536" s="257">
        <v>0</v>
      </c>
      <c r="AK536" s="257">
        <v>0</v>
      </c>
      <c r="AL536" s="258">
        <f t="shared" si="10"/>
        <v>0</v>
      </c>
      <c r="AO536" s="98"/>
    </row>
    <row r="537" spans="1:41" ht="33" customHeight="1">
      <c r="A537" s="181">
        <v>1738</v>
      </c>
      <c r="B537" s="182" t="str">
        <f>PROPER(VLOOKUP(A537,[1]bd_lista!$A:$D,2,FALSE))</f>
        <v>Gobierno Autónomo Municipal De San Javier</v>
      </c>
      <c r="C537" s="183" t="s">
        <v>1351</v>
      </c>
      <c r="D537" s="257">
        <v>0</v>
      </c>
      <c r="E537" s="257">
        <v>0</v>
      </c>
      <c r="F537" s="257">
        <v>0</v>
      </c>
      <c r="G537" s="257">
        <v>0</v>
      </c>
      <c r="H537" s="257">
        <v>0</v>
      </c>
      <c r="I537" s="257">
        <v>0</v>
      </c>
      <c r="J537" s="257">
        <v>0</v>
      </c>
      <c r="K537" s="257">
        <v>0</v>
      </c>
      <c r="L537" s="257">
        <v>0</v>
      </c>
      <c r="M537" s="257">
        <v>0</v>
      </c>
      <c r="N537" s="257">
        <v>0</v>
      </c>
      <c r="O537" s="257">
        <v>0</v>
      </c>
      <c r="P537" s="257">
        <v>0</v>
      </c>
      <c r="Q537" s="257">
        <v>0</v>
      </c>
      <c r="R537" s="257">
        <v>0</v>
      </c>
      <c r="S537" s="257">
        <v>0</v>
      </c>
      <c r="T537" s="257">
        <v>0</v>
      </c>
      <c r="U537" s="257">
        <v>0</v>
      </c>
      <c r="V537" s="257">
        <v>0</v>
      </c>
      <c r="W537" s="257">
        <v>0</v>
      </c>
      <c r="X537" s="257">
        <v>0</v>
      </c>
      <c r="Y537" s="257">
        <v>0</v>
      </c>
      <c r="Z537" s="257">
        <v>0</v>
      </c>
      <c r="AA537" s="257">
        <v>0</v>
      </c>
      <c r="AB537" s="257">
        <v>0</v>
      </c>
      <c r="AC537" s="257">
        <v>0</v>
      </c>
      <c r="AD537" s="257">
        <v>0</v>
      </c>
      <c r="AE537" s="257">
        <v>0</v>
      </c>
      <c r="AF537" s="257">
        <v>0</v>
      </c>
      <c r="AG537" s="257">
        <v>0</v>
      </c>
      <c r="AH537" s="257">
        <v>0</v>
      </c>
      <c r="AI537" s="257">
        <v>0</v>
      </c>
      <c r="AJ537" s="257">
        <v>0</v>
      </c>
      <c r="AK537" s="257">
        <v>0</v>
      </c>
      <c r="AL537" s="258">
        <f t="shared" si="10"/>
        <v>0</v>
      </c>
      <c r="AO537" s="98"/>
    </row>
    <row r="538" spans="1:41" ht="33" customHeight="1">
      <c r="A538" s="181">
        <v>1739</v>
      </c>
      <c r="B538" s="182" t="str">
        <f>PROPER(VLOOKUP(A538,[1]bd_lista!$A:$D,2,FALSE))</f>
        <v>Gobierno Autónomo Municipal De San Julián</v>
      </c>
      <c r="C538" s="183" t="s">
        <v>1351</v>
      </c>
      <c r="D538" s="257">
        <v>0</v>
      </c>
      <c r="E538" s="257">
        <v>0</v>
      </c>
      <c r="F538" s="257">
        <v>0</v>
      </c>
      <c r="G538" s="257">
        <v>0</v>
      </c>
      <c r="H538" s="257">
        <v>0</v>
      </c>
      <c r="I538" s="257">
        <v>0</v>
      </c>
      <c r="J538" s="257">
        <v>0</v>
      </c>
      <c r="K538" s="257">
        <v>0</v>
      </c>
      <c r="L538" s="257">
        <v>0</v>
      </c>
      <c r="M538" s="257">
        <v>0</v>
      </c>
      <c r="N538" s="257">
        <v>0</v>
      </c>
      <c r="O538" s="257">
        <v>0</v>
      </c>
      <c r="P538" s="257">
        <v>0</v>
      </c>
      <c r="Q538" s="257">
        <v>0</v>
      </c>
      <c r="R538" s="257">
        <v>0</v>
      </c>
      <c r="S538" s="257">
        <v>0</v>
      </c>
      <c r="T538" s="257">
        <v>0</v>
      </c>
      <c r="U538" s="257">
        <v>0</v>
      </c>
      <c r="V538" s="257">
        <v>0</v>
      </c>
      <c r="W538" s="257">
        <v>0</v>
      </c>
      <c r="X538" s="257">
        <v>0</v>
      </c>
      <c r="Y538" s="257">
        <v>0</v>
      </c>
      <c r="Z538" s="257">
        <v>0</v>
      </c>
      <c r="AA538" s="257">
        <v>0</v>
      </c>
      <c r="AB538" s="257">
        <v>0</v>
      </c>
      <c r="AC538" s="257">
        <v>0</v>
      </c>
      <c r="AD538" s="257">
        <v>0</v>
      </c>
      <c r="AE538" s="257">
        <v>0</v>
      </c>
      <c r="AF538" s="257">
        <v>0</v>
      </c>
      <c r="AG538" s="257">
        <v>0</v>
      </c>
      <c r="AH538" s="257">
        <v>0</v>
      </c>
      <c r="AI538" s="257">
        <v>0</v>
      </c>
      <c r="AJ538" s="257">
        <v>0</v>
      </c>
      <c r="AK538" s="257">
        <v>0</v>
      </c>
      <c r="AL538" s="258">
        <f t="shared" si="10"/>
        <v>0</v>
      </c>
      <c r="AO538" s="98"/>
    </row>
    <row r="539" spans="1:41" ht="33" customHeight="1">
      <c r="A539" s="181">
        <v>1740</v>
      </c>
      <c r="B539" s="182" t="str">
        <f>PROPER(VLOOKUP(A539,[1]bd_lista!$A:$D,2,FALSE))</f>
        <v>Gobierno Autónomo Municipal De San Matías</v>
      </c>
      <c r="C539" s="183" t="s">
        <v>1351</v>
      </c>
      <c r="D539" s="257">
        <v>0</v>
      </c>
      <c r="E539" s="257">
        <v>0</v>
      </c>
      <c r="F539" s="257">
        <v>0</v>
      </c>
      <c r="G539" s="257">
        <v>0</v>
      </c>
      <c r="H539" s="257">
        <v>0</v>
      </c>
      <c r="I539" s="257">
        <v>0</v>
      </c>
      <c r="J539" s="257">
        <v>0</v>
      </c>
      <c r="K539" s="257">
        <v>0</v>
      </c>
      <c r="L539" s="257">
        <v>0</v>
      </c>
      <c r="M539" s="257">
        <v>0</v>
      </c>
      <c r="N539" s="257">
        <v>0</v>
      </c>
      <c r="O539" s="257">
        <v>0</v>
      </c>
      <c r="P539" s="257">
        <v>0</v>
      </c>
      <c r="Q539" s="257">
        <v>0</v>
      </c>
      <c r="R539" s="257">
        <v>0</v>
      </c>
      <c r="S539" s="257">
        <v>0</v>
      </c>
      <c r="T539" s="257">
        <v>0</v>
      </c>
      <c r="U539" s="257">
        <v>0</v>
      </c>
      <c r="V539" s="257">
        <v>0</v>
      </c>
      <c r="W539" s="257">
        <v>0</v>
      </c>
      <c r="X539" s="257">
        <v>0</v>
      </c>
      <c r="Y539" s="257">
        <v>0</v>
      </c>
      <c r="Z539" s="257">
        <v>0</v>
      </c>
      <c r="AA539" s="257">
        <v>0</v>
      </c>
      <c r="AB539" s="257">
        <v>0</v>
      </c>
      <c r="AC539" s="257">
        <v>0</v>
      </c>
      <c r="AD539" s="257">
        <v>0</v>
      </c>
      <c r="AE539" s="257">
        <v>0</v>
      </c>
      <c r="AF539" s="257">
        <v>0</v>
      </c>
      <c r="AG539" s="257">
        <v>0</v>
      </c>
      <c r="AH539" s="257">
        <v>0</v>
      </c>
      <c r="AI539" s="257">
        <v>0</v>
      </c>
      <c r="AJ539" s="257">
        <v>0</v>
      </c>
      <c r="AK539" s="257">
        <v>0</v>
      </c>
      <c r="AL539" s="258">
        <f t="shared" si="10"/>
        <v>0</v>
      </c>
      <c r="AO539" s="98"/>
    </row>
    <row r="540" spans="1:41" ht="33" customHeight="1">
      <c r="A540" s="181">
        <v>1741</v>
      </c>
      <c r="B540" s="182" t="str">
        <f>PROPER(VLOOKUP(A540,[1]bd_lista!$A:$D,2,FALSE))</f>
        <v>Gobierno Autónomo Municipal De Comarapa</v>
      </c>
      <c r="C540" s="183" t="s">
        <v>1351</v>
      </c>
      <c r="D540" s="257">
        <v>0</v>
      </c>
      <c r="E540" s="257">
        <v>0</v>
      </c>
      <c r="F540" s="257">
        <v>0</v>
      </c>
      <c r="G540" s="257">
        <v>0</v>
      </c>
      <c r="H540" s="257">
        <v>0</v>
      </c>
      <c r="I540" s="257">
        <v>0</v>
      </c>
      <c r="J540" s="257">
        <v>0</v>
      </c>
      <c r="K540" s="257">
        <v>0</v>
      </c>
      <c r="L540" s="257">
        <v>0</v>
      </c>
      <c r="M540" s="257">
        <v>0</v>
      </c>
      <c r="N540" s="257">
        <v>0</v>
      </c>
      <c r="O540" s="257">
        <v>0</v>
      </c>
      <c r="P540" s="257">
        <v>0</v>
      </c>
      <c r="Q540" s="257">
        <v>0</v>
      </c>
      <c r="R540" s="257">
        <v>0</v>
      </c>
      <c r="S540" s="257">
        <v>0</v>
      </c>
      <c r="T540" s="257">
        <v>0</v>
      </c>
      <c r="U540" s="257">
        <v>0</v>
      </c>
      <c r="V540" s="257">
        <v>0</v>
      </c>
      <c r="W540" s="257">
        <v>0</v>
      </c>
      <c r="X540" s="257">
        <v>0</v>
      </c>
      <c r="Y540" s="257">
        <v>0</v>
      </c>
      <c r="Z540" s="257">
        <v>0</v>
      </c>
      <c r="AA540" s="257">
        <v>0</v>
      </c>
      <c r="AB540" s="257">
        <v>0</v>
      </c>
      <c r="AC540" s="257">
        <v>0</v>
      </c>
      <c r="AD540" s="257">
        <v>0</v>
      </c>
      <c r="AE540" s="257">
        <v>0</v>
      </c>
      <c r="AF540" s="257">
        <v>0</v>
      </c>
      <c r="AG540" s="257">
        <v>0</v>
      </c>
      <c r="AH540" s="257">
        <v>0</v>
      </c>
      <c r="AI540" s="257">
        <v>0</v>
      </c>
      <c r="AJ540" s="257">
        <v>0</v>
      </c>
      <c r="AK540" s="257">
        <v>0</v>
      </c>
      <c r="AL540" s="258">
        <f t="shared" si="10"/>
        <v>0</v>
      </c>
      <c r="AO540" s="98"/>
    </row>
    <row r="541" spans="1:41" ht="33" customHeight="1">
      <c r="A541" s="181">
        <v>1742</v>
      </c>
      <c r="B541" s="182" t="str">
        <f>PROPER(VLOOKUP(A541,[1]bd_lista!$A:$D,2,FALSE))</f>
        <v>Gobierno Autónomo Municipal De Saipina</v>
      </c>
      <c r="C541" s="183" t="s">
        <v>1351</v>
      </c>
      <c r="D541" s="257">
        <v>0</v>
      </c>
      <c r="E541" s="257">
        <v>0</v>
      </c>
      <c r="F541" s="257">
        <v>0</v>
      </c>
      <c r="G541" s="257">
        <v>0</v>
      </c>
      <c r="H541" s="257">
        <v>0</v>
      </c>
      <c r="I541" s="257">
        <v>0</v>
      </c>
      <c r="J541" s="257">
        <v>0</v>
      </c>
      <c r="K541" s="257">
        <v>0</v>
      </c>
      <c r="L541" s="257">
        <v>0</v>
      </c>
      <c r="M541" s="257">
        <v>0</v>
      </c>
      <c r="N541" s="257">
        <v>0</v>
      </c>
      <c r="O541" s="257">
        <v>0</v>
      </c>
      <c r="P541" s="257">
        <v>0</v>
      </c>
      <c r="Q541" s="257">
        <v>0</v>
      </c>
      <c r="R541" s="257">
        <v>0</v>
      </c>
      <c r="S541" s="257">
        <v>0</v>
      </c>
      <c r="T541" s="257">
        <v>0</v>
      </c>
      <c r="U541" s="257">
        <v>0</v>
      </c>
      <c r="V541" s="257">
        <v>0</v>
      </c>
      <c r="W541" s="257">
        <v>0</v>
      </c>
      <c r="X541" s="257">
        <v>0</v>
      </c>
      <c r="Y541" s="257">
        <v>0</v>
      </c>
      <c r="Z541" s="257">
        <v>0</v>
      </c>
      <c r="AA541" s="257">
        <v>0</v>
      </c>
      <c r="AB541" s="257">
        <v>0</v>
      </c>
      <c r="AC541" s="257">
        <v>0</v>
      </c>
      <c r="AD541" s="257">
        <v>0</v>
      </c>
      <c r="AE541" s="257">
        <v>0</v>
      </c>
      <c r="AF541" s="257">
        <v>0</v>
      </c>
      <c r="AG541" s="257">
        <v>0</v>
      </c>
      <c r="AH541" s="257">
        <v>0</v>
      </c>
      <c r="AI541" s="257">
        <v>0</v>
      </c>
      <c r="AJ541" s="257">
        <v>0</v>
      </c>
      <c r="AK541" s="257">
        <v>0</v>
      </c>
      <c r="AL541" s="258">
        <f t="shared" si="10"/>
        <v>0</v>
      </c>
      <c r="AO541" s="98"/>
    </row>
    <row r="542" spans="1:41" ht="33" customHeight="1">
      <c r="A542" s="181">
        <v>1743</v>
      </c>
      <c r="B542" s="182" t="str">
        <f>PROPER(VLOOKUP(A542,[1]bd_lista!$A:$D,2,FALSE))</f>
        <v>Gobierno Autónomo Municipal De Puerto Suárez</v>
      </c>
      <c r="C542" s="183" t="s">
        <v>1351</v>
      </c>
      <c r="D542" s="257">
        <v>0</v>
      </c>
      <c r="E542" s="257">
        <v>0</v>
      </c>
      <c r="F542" s="257">
        <v>0</v>
      </c>
      <c r="G542" s="257">
        <v>0</v>
      </c>
      <c r="H542" s="257">
        <v>0</v>
      </c>
      <c r="I542" s="257">
        <v>0</v>
      </c>
      <c r="J542" s="257">
        <v>0</v>
      </c>
      <c r="K542" s="257">
        <v>0</v>
      </c>
      <c r="L542" s="257">
        <v>0</v>
      </c>
      <c r="M542" s="257">
        <v>0</v>
      </c>
      <c r="N542" s="257">
        <v>0</v>
      </c>
      <c r="O542" s="257">
        <v>0</v>
      </c>
      <c r="P542" s="257">
        <v>0</v>
      </c>
      <c r="Q542" s="257">
        <v>0</v>
      </c>
      <c r="R542" s="257">
        <v>0</v>
      </c>
      <c r="S542" s="257">
        <v>0</v>
      </c>
      <c r="T542" s="257">
        <v>0</v>
      </c>
      <c r="U542" s="257">
        <v>0</v>
      </c>
      <c r="V542" s="257">
        <v>0</v>
      </c>
      <c r="W542" s="257">
        <v>0</v>
      </c>
      <c r="X542" s="257">
        <v>0</v>
      </c>
      <c r="Y542" s="257">
        <v>0</v>
      </c>
      <c r="Z542" s="257">
        <v>0</v>
      </c>
      <c r="AA542" s="257">
        <v>0</v>
      </c>
      <c r="AB542" s="257">
        <v>0</v>
      </c>
      <c r="AC542" s="257">
        <v>0</v>
      </c>
      <c r="AD542" s="257">
        <v>0</v>
      </c>
      <c r="AE542" s="257">
        <v>0</v>
      </c>
      <c r="AF542" s="257">
        <v>0</v>
      </c>
      <c r="AG542" s="257">
        <v>0</v>
      </c>
      <c r="AH542" s="257">
        <v>0</v>
      </c>
      <c r="AI542" s="257">
        <v>0</v>
      </c>
      <c r="AJ542" s="257">
        <v>0</v>
      </c>
      <c r="AK542" s="257">
        <v>0</v>
      </c>
      <c r="AL542" s="258">
        <f t="shared" si="10"/>
        <v>0</v>
      </c>
      <c r="AO542" s="98"/>
    </row>
    <row r="543" spans="1:41" ht="33" customHeight="1">
      <c r="A543" s="181">
        <v>1744</v>
      </c>
      <c r="B543" s="182" t="str">
        <f>PROPER(VLOOKUP(A543,[1]bd_lista!$A:$D,2,FALSE))</f>
        <v>Gobierno Autónomo Municipal De Puerto Quijarro</v>
      </c>
      <c r="C543" s="183" t="s">
        <v>1351</v>
      </c>
      <c r="D543" s="257">
        <v>0</v>
      </c>
      <c r="E543" s="257">
        <v>0</v>
      </c>
      <c r="F543" s="257">
        <v>0</v>
      </c>
      <c r="G543" s="257">
        <v>0</v>
      </c>
      <c r="H543" s="257">
        <v>0</v>
      </c>
      <c r="I543" s="257">
        <v>0</v>
      </c>
      <c r="J543" s="257">
        <v>0</v>
      </c>
      <c r="K543" s="257">
        <v>0</v>
      </c>
      <c r="L543" s="257">
        <v>0</v>
      </c>
      <c r="M543" s="257">
        <v>0</v>
      </c>
      <c r="N543" s="257">
        <v>0</v>
      </c>
      <c r="O543" s="257">
        <v>0</v>
      </c>
      <c r="P543" s="257">
        <v>0</v>
      </c>
      <c r="Q543" s="257">
        <v>0</v>
      </c>
      <c r="R543" s="257">
        <v>0</v>
      </c>
      <c r="S543" s="257">
        <v>0</v>
      </c>
      <c r="T543" s="257">
        <v>0</v>
      </c>
      <c r="U543" s="257">
        <v>0</v>
      </c>
      <c r="V543" s="257">
        <v>0</v>
      </c>
      <c r="W543" s="257">
        <v>0</v>
      </c>
      <c r="X543" s="257">
        <v>0</v>
      </c>
      <c r="Y543" s="257">
        <v>0</v>
      </c>
      <c r="Z543" s="257">
        <v>0</v>
      </c>
      <c r="AA543" s="257">
        <v>0</v>
      </c>
      <c r="AB543" s="257">
        <v>0</v>
      </c>
      <c r="AC543" s="257">
        <v>0</v>
      </c>
      <c r="AD543" s="257">
        <v>0</v>
      </c>
      <c r="AE543" s="257">
        <v>0</v>
      </c>
      <c r="AF543" s="257">
        <v>0</v>
      </c>
      <c r="AG543" s="257">
        <v>0</v>
      </c>
      <c r="AH543" s="257">
        <v>0</v>
      </c>
      <c r="AI543" s="257">
        <v>0</v>
      </c>
      <c r="AJ543" s="257">
        <v>0</v>
      </c>
      <c r="AK543" s="257">
        <v>0</v>
      </c>
      <c r="AL543" s="258">
        <f t="shared" si="10"/>
        <v>0</v>
      </c>
      <c r="AO543" s="98"/>
    </row>
    <row r="544" spans="1:41" ht="33" customHeight="1">
      <c r="A544" s="181">
        <v>1745</v>
      </c>
      <c r="B544" s="182" t="str">
        <f>PROPER(VLOOKUP(A544,[1]bd_lista!$A:$D,2,FALSE))</f>
        <v>Gobierno Autónomo Municipal De Ascención De Guarayos</v>
      </c>
      <c r="C544" s="183" t="s">
        <v>1351</v>
      </c>
      <c r="D544" s="257">
        <v>0</v>
      </c>
      <c r="E544" s="257">
        <v>0</v>
      </c>
      <c r="F544" s="257">
        <v>0</v>
      </c>
      <c r="G544" s="257">
        <v>0</v>
      </c>
      <c r="H544" s="257">
        <v>0</v>
      </c>
      <c r="I544" s="257">
        <v>0</v>
      </c>
      <c r="J544" s="257">
        <v>0</v>
      </c>
      <c r="K544" s="257">
        <v>0</v>
      </c>
      <c r="L544" s="257">
        <v>0</v>
      </c>
      <c r="M544" s="257">
        <v>0</v>
      </c>
      <c r="N544" s="257">
        <v>0</v>
      </c>
      <c r="O544" s="257">
        <v>0</v>
      </c>
      <c r="P544" s="257">
        <v>0</v>
      </c>
      <c r="Q544" s="257">
        <v>0</v>
      </c>
      <c r="R544" s="257">
        <v>0</v>
      </c>
      <c r="S544" s="257">
        <v>0</v>
      </c>
      <c r="T544" s="257">
        <v>0</v>
      </c>
      <c r="U544" s="257">
        <v>0</v>
      </c>
      <c r="V544" s="257">
        <v>0</v>
      </c>
      <c r="W544" s="257">
        <v>0</v>
      </c>
      <c r="X544" s="257">
        <v>0</v>
      </c>
      <c r="Y544" s="257">
        <v>0</v>
      </c>
      <c r="Z544" s="257">
        <v>0</v>
      </c>
      <c r="AA544" s="257">
        <v>0</v>
      </c>
      <c r="AB544" s="257">
        <v>0</v>
      </c>
      <c r="AC544" s="257">
        <v>0</v>
      </c>
      <c r="AD544" s="257">
        <v>0</v>
      </c>
      <c r="AE544" s="257">
        <v>0</v>
      </c>
      <c r="AF544" s="257">
        <v>0</v>
      </c>
      <c r="AG544" s="257">
        <v>0</v>
      </c>
      <c r="AH544" s="257">
        <v>0</v>
      </c>
      <c r="AI544" s="257">
        <v>0</v>
      </c>
      <c r="AJ544" s="257">
        <v>0</v>
      </c>
      <c r="AK544" s="257">
        <v>0</v>
      </c>
      <c r="AL544" s="258">
        <f t="shared" si="10"/>
        <v>0</v>
      </c>
      <c r="AO544" s="98"/>
    </row>
    <row r="545" spans="1:41" ht="33" customHeight="1">
      <c r="A545" s="181">
        <v>1746</v>
      </c>
      <c r="B545" s="182" t="str">
        <f>PROPER(VLOOKUP(A545,[1]bd_lista!$A:$D,2,FALSE))</f>
        <v>Gobierno Autónomo Municipal De Urubicha</v>
      </c>
      <c r="C545" s="183" t="s">
        <v>1351</v>
      </c>
      <c r="D545" s="257">
        <v>0</v>
      </c>
      <c r="E545" s="257">
        <v>0</v>
      </c>
      <c r="F545" s="257">
        <v>0</v>
      </c>
      <c r="G545" s="257">
        <v>0</v>
      </c>
      <c r="H545" s="257">
        <v>0</v>
      </c>
      <c r="I545" s="257">
        <v>0</v>
      </c>
      <c r="J545" s="257">
        <v>0</v>
      </c>
      <c r="K545" s="257">
        <v>0</v>
      </c>
      <c r="L545" s="257">
        <v>0</v>
      </c>
      <c r="M545" s="257">
        <v>0</v>
      </c>
      <c r="N545" s="257">
        <v>0</v>
      </c>
      <c r="O545" s="257">
        <v>0</v>
      </c>
      <c r="P545" s="257">
        <v>0</v>
      </c>
      <c r="Q545" s="257">
        <v>0</v>
      </c>
      <c r="R545" s="257">
        <v>0</v>
      </c>
      <c r="S545" s="257">
        <v>0</v>
      </c>
      <c r="T545" s="257">
        <v>0</v>
      </c>
      <c r="U545" s="257">
        <v>0</v>
      </c>
      <c r="V545" s="257">
        <v>0</v>
      </c>
      <c r="W545" s="257">
        <v>0</v>
      </c>
      <c r="X545" s="257">
        <v>0</v>
      </c>
      <c r="Y545" s="257">
        <v>0</v>
      </c>
      <c r="Z545" s="257">
        <v>0</v>
      </c>
      <c r="AA545" s="257">
        <v>0</v>
      </c>
      <c r="AB545" s="257">
        <v>0</v>
      </c>
      <c r="AC545" s="257">
        <v>0</v>
      </c>
      <c r="AD545" s="257">
        <v>0</v>
      </c>
      <c r="AE545" s="257">
        <v>0</v>
      </c>
      <c r="AF545" s="257">
        <v>0</v>
      </c>
      <c r="AG545" s="257">
        <v>0</v>
      </c>
      <c r="AH545" s="257">
        <v>0</v>
      </c>
      <c r="AI545" s="257">
        <v>0</v>
      </c>
      <c r="AJ545" s="257">
        <v>0</v>
      </c>
      <c r="AK545" s="257">
        <v>0</v>
      </c>
      <c r="AL545" s="258">
        <f t="shared" si="10"/>
        <v>0</v>
      </c>
      <c r="AO545" s="98"/>
    </row>
    <row r="546" spans="1:41" ht="33" customHeight="1">
      <c r="A546" s="181">
        <v>1747</v>
      </c>
      <c r="B546" s="182" t="str">
        <f>PROPER(VLOOKUP(A546,[1]bd_lista!$A:$D,2,FALSE))</f>
        <v>Gobierno Autónomo Municipal De El Puente</v>
      </c>
      <c r="C546" s="183" t="s">
        <v>1351</v>
      </c>
      <c r="D546" s="257">
        <v>0</v>
      </c>
      <c r="E546" s="257">
        <v>0</v>
      </c>
      <c r="F546" s="257">
        <v>0</v>
      </c>
      <c r="G546" s="257">
        <v>0</v>
      </c>
      <c r="H546" s="257">
        <v>0</v>
      </c>
      <c r="I546" s="257">
        <v>0</v>
      </c>
      <c r="J546" s="257">
        <v>0</v>
      </c>
      <c r="K546" s="257">
        <v>0</v>
      </c>
      <c r="L546" s="257">
        <v>0</v>
      </c>
      <c r="M546" s="257">
        <v>0</v>
      </c>
      <c r="N546" s="257">
        <v>0</v>
      </c>
      <c r="O546" s="257">
        <v>0</v>
      </c>
      <c r="P546" s="257">
        <v>0</v>
      </c>
      <c r="Q546" s="257">
        <v>0</v>
      </c>
      <c r="R546" s="257">
        <v>0</v>
      </c>
      <c r="S546" s="257">
        <v>0</v>
      </c>
      <c r="T546" s="257">
        <v>0</v>
      </c>
      <c r="U546" s="257">
        <v>0</v>
      </c>
      <c r="V546" s="257">
        <v>0</v>
      </c>
      <c r="W546" s="257">
        <v>0</v>
      </c>
      <c r="X546" s="257">
        <v>0</v>
      </c>
      <c r="Y546" s="257">
        <v>0</v>
      </c>
      <c r="Z546" s="257">
        <v>0</v>
      </c>
      <c r="AA546" s="257">
        <v>0</v>
      </c>
      <c r="AB546" s="257">
        <v>0</v>
      </c>
      <c r="AC546" s="257">
        <v>0</v>
      </c>
      <c r="AD546" s="257">
        <v>0</v>
      </c>
      <c r="AE546" s="257">
        <v>0</v>
      </c>
      <c r="AF546" s="257">
        <v>0</v>
      </c>
      <c r="AG546" s="257">
        <v>0</v>
      </c>
      <c r="AH546" s="257">
        <v>0</v>
      </c>
      <c r="AI546" s="257">
        <v>0</v>
      </c>
      <c r="AJ546" s="257">
        <v>0</v>
      </c>
      <c r="AK546" s="257">
        <v>0</v>
      </c>
      <c r="AL546" s="258">
        <f t="shared" si="10"/>
        <v>0</v>
      </c>
      <c r="AO546" s="98"/>
    </row>
    <row r="547" spans="1:41" ht="33" customHeight="1">
      <c r="A547" s="181">
        <v>1748</v>
      </c>
      <c r="B547" s="182" t="str">
        <f>PROPER(VLOOKUP(A547,[1]bd_lista!$A:$D,2,FALSE))</f>
        <v>Gobierno Autónomo Municipal De Okinawa Uno</v>
      </c>
      <c r="C547" s="183" t="s">
        <v>1351</v>
      </c>
      <c r="D547" s="257">
        <v>0</v>
      </c>
      <c r="E547" s="257">
        <v>0</v>
      </c>
      <c r="F547" s="257">
        <v>0</v>
      </c>
      <c r="G547" s="257">
        <v>0</v>
      </c>
      <c r="H547" s="257">
        <v>0</v>
      </c>
      <c r="I547" s="257">
        <v>0</v>
      </c>
      <c r="J547" s="257">
        <v>0</v>
      </c>
      <c r="K547" s="257">
        <v>0</v>
      </c>
      <c r="L547" s="257">
        <v>0</v>
      </c>
      <c r="M547" s="257">
        <v>0</v>
      </c>
      <c r="N547" s="257">
        <v>0</v>
      </c>
      <c r="O547" s="257">
        <v>0</v>
      </c>
      <c r="P547" s="257">
        <v>0</v>
      </c>
      <c r="Q547" s="257">
        <v>0</v>
      </c>
      <c r="R547" s="257">
        <v>0</v>
      </c>
      <c r="S547" s="257">
        <v>0</v>
      </c>
      <c r="T547" s="257">
        <v>0</v>
      </c>
      <c r="U547" s="257">
        <v>0</v>
      </c>
      <c r="V547" s="257">
        <v>0</v>
      </c>
      <c r="W547" s="257">
        <v>0</v>
      </c>
      <c r="X547" s="257">
        <v>0</v>
      </c>
      <c r="Y547" s="257">
        <v>0</v>
      </c>
      <c r="Z547" s="257">
        <v>0</v>
      </c>
      <c r="AA547" s="257">
        <v>0</v>
      </c>
      <c r="AB547" s="257">
        <v>0</v>
      </c>
      <c r="AC547" s="257">
        <v>0</v>
      </c>
      <c r="AD547" s="257">
        <v>0</v>
      </c>
      <c r="AE547" s="257">
        <v>0</v>
      </c>
      <c r="AF547" s="257">
        <v>0</v>
      </c>
      <c r="AG547" s="257">
        <v>0</v>
      </c>
      <c r="AH547" s="257">
        <v>0</v>
      </c>
      <c r="AI547" s="257">
        <v>0</v>
      </c>
      <c r="AJ547" s="257">
        <v>0</v>
      </c>
      <c r="AK547" s="257">
        <v>0</v>
      </c>
      <c r="AL547" s="258">
        <f t="shared" si="10"/>
        <v>0</v>
      </c>
      <c r="AO547" s="98"/>
    </row>
    <row r="548" spans="1:41" ht="33" customHeight="1">
      <c r="A548" s="181">
        <v>1749</v>
      </c>
      <c r="B548" s="182" t="str">
        <f>PROPER(VLOOKUP(A548,[1]bd_lista!$A:$D,2,FALSE))</f>
        <v>Gobierno Autónomo Municipal De San Antonio De Lomerio</v>
      </c>
      <c r="C548" s="183" t="s">
        <v>1351</v>
      </c>
      <c r="D548" s="257">
        <v>0</v>
      </c>
      <c r="E548" s="257">
        <v>0</v>
      </c>
      <c r="F548" s="257">
        <v>0</v>
      </c>
      <c r="G548" s="257">
        <v>0</v>
      </c>
      <c r="H548" s="257">
        <v>0</v>
      </c>
      <c r="I548" s="257">
        <v>0</v>
      </c>
      <c r="J548" s="257">
        <v>0</v>
      </c>
      <c r="K548" s="257">
        <v>0</v>
      </c>
      <c r="L548" s="257">
        <v>0</v>
      </c>
      <c r="M548" s="257">
        <v>0</v>
      </c>
      <c r="N548" s="257">
        <v>0</v>
      </c>
      <c r="O548" s="257">
        <v>0</v>
      </c>
      <c r="P548" s="257">
        <v>0</v>
      </c>
      <c r="Q548" s="257">
        <v>0</v>
      </c>
      <c r="R548" s="257">
        <v>0</v>
      </c>
      <c r="S548" s="257">
        <v>0</v>
      </c>
      <c r="T548" s="257">
        <v>0</v>
      </c>
      <c r="U548" s="257">
        <v>0</v>
      </c>
      <c r="V548" s="257">
        <v>0</v>
      </c>
      <c r="W548" s="257">
        <v>0</v>
      </c>
      <c r="X548" s="257">
        <v>0</v>
      </c>
      <c r="Y548" s="257">
        <v>0</v>
      </c>
      <c r="Z548" s="257">
        <v>0</v>
      </c>
      <c r="AA548" s="257">
        <v>0</v>
      </c>
      <c r="AB548" s="257">
        <v>0</v>
      </c>
      <c r="AC548" s="257">
        <v>0</v>
      </c>
      <c r="AD548" s="257">
        <v>0</v>
      </c>
      <c r="AE548" s="257">
        <v>0</v>
      </c>
      <c r="AF548" s="257">
        <v>0</v>
      </c>
      <c r="AG548" s="257">
        <v>0</v>
      </c>
      <c r="AH548" s="257">
        <v>0</v>
      </c>
      <c r="AI548" s="257">
        <v>0</v>
      </c>
      <c r="AJ548" s="257">
        <v>0</v>
      </c>
      <c r="AK548" s="257">
        <v>0</v>
      </c>
      <c r="AL548" s="258">
        <f t="shared" si="10"/>
        <v>0</v>
      </c>
      <c r="AO548" s="98"/>
    </row>
    <row r="549" spans="1:41" ht="33" customHeight="1">
      <c r="A549" s="181">
        <v>1750</v>
      </c>
      <c r="B549" s="182" t="str">
        <f>PROPER(VLOOKUP(A549,[1]bd_lista!$A:$D,2,FALSE))</f>
        <v>Gobierno Autónomo Municipal De San Ramón</v>
      </c>
      <c r="C549" s="183" t="s">
        <v>1351</v>
      </c>
      <c r="D549" s="257">
        <v>0</v>
      </c>
      <c r="E549" s="257">
        <v>0</v>
      </c>
      <c r="F549" s="257">
        <v>0</v>
      </c>
      <c r="G549" s="257">
        <v>0</v>
      </c>
      <c r="H549" s="257">
        <v>0</v>
      </c>
      <c r="I549" s="257">
        <v>0</v>
      </c>
      <c r="J549" s="257">
        <v>0</v>
      </c>
      <c r="K549" s="257">
        <v>0</v>
      </c>
      <c r="L549" s="257">
        <v>0</v>
      </c>
      <c r="M549" s="257">
        <v>0</v>
      </c>
      <c r="N549" s="257">
        <v>0</v>
      </c>
      <c r="O549" s="257">
        <v>0</v>
      </c>
      <c r="P549" s="257">
        <v>0</v>
      </c>
      <c r="Q549" s="257">
        <v>0</v>
      </c>
      <c r="R549" s="257">
        <v>0</v>
      </c>
      <c r="S549" s="257">
        <v>0</v>
      </c>
      <c r="T549" s="257">
        <v>0</v>
      </c>
      <c r="U549" s="257">
        <v>0</v>
      </c>
      <c r="V549" s="257">
        <v>0</v>
      </c>
      <c r="W549" s="257">
        <v>0</v>
      </c>
      <c r="X549" s="257">
        <v>0</v>
      </c>
      <c r="Y549" s="257">
        <v>0</v>
      </c>
      <c r="Z549" s="257">
        <v>0</v>
      </c>
      <c r="AA549" s="257">
        <v>0</v>
      </c>
      <c r="AB549" s="257">
        <v>0</v>
      </c>
      <c r="AC549" s="257">
        <v>0</v>
      </c>
      <c r="AD549" s="257">
        <v>0</v>
      </c>
      <c r="AE549" s="257">
        <v>0</v>
      </c>
      <c r="AF549" s="257">
        <v>0</v>
      </c>
      <c r="AG549" s="257">
        <v>0</v>
      </c>
      <c r="AH549" s="257">
        <v>0</v>
      </c>
      <c r="AI549" s="257">
        <v>0</v>
      </c>
      <c r="AJ549" s="257">
        <v>0</v>
      </c>
      <c r="AK549" s="257">
        <v>0</v>
      </c>
      <c r="AL549" s="258">
        <f t="shared" si="10"/>
        <v>0</v>
      </c>
      <c r="AO549" s="98"/>
    </row>
    <row r="550" spans="1:41" ht="33" customHeight="1">
      <c r="A550" s="181">
        <v>1751</v>
      </c>
      <c r="B550" s="182" t="str">
        <f>PROPER(VLOOKUP(A550,[1]bd_lista!$A:$D,2,FALSE))</f>
        <v>Gobierno Autónomo Municipal De El Carmen Rivero Tórrez</v>
      </c>
      <c r="C550" s="183" t="s">
        <v>1351</v>
      </c>
      <c r="D550" s="257">
        <v>0</v>
      </c>
      <c r="E550" s="257">
        <v>0</v>
      </c>
      <c r="F550" s="257">
        <v>0</v>
      </c>
      <c r="G550" s="257">
        <v>0</v>
      </c>
      <c r="H550" s="257">
        <v>0</v>
      </c>
      <c r="I550" s="257">
        <v>0</v>
      </c>
      <c r="J550" s="257">
        <v>0</v>
      </c>
      <c r="K550" s="257">
        <v>0</v>
      </c>
      <c r="L550" s="257">
        <v>0</v>
      </c>
      <c r="M550" s="257">
        <v>0</v>
      </c>
      <c r="N550" s="257">
        <v>0</v>
      </c>
      <c r="O550" s="257">
        <v>0</v>
      </c>
      <c r="P550" s="257">
        <v>0</v>
      </c>
      <c r="Q550" s="257">
        <v>0</v>
      </c>
      <c r="R550" s="257">
        <v>0</v>
      </c>
      <c r="S550" s="257">
        <v>0</v>
      </c>
      <c r="T550" s="257">
        <v>0</v>
      </c>
      <c r="U550" s="257">
        <v>0</v>
      </c>
      <c r="V550" s="257">
        <v>0</v>
      </c>
      <c r="W550" s="257">
        <v>0</v>
      </c>
      <c r="X550" s="257">
        <v>0</v>
      </c>
      <c r="Y550" s="257">
        <v>0</v>
      </c>
      <c r="Z550" s="257">
        <v>0</v>
      </c>
      <c r="AA550" s="257">
        <v>0</v>
      </c>
      <c r="AB550" s="257">
        <v>0</v>
      </c>
      <c r="AC550" s="257">
        <v>0</v>
      </c>
      <c r="AD550" s="257">
        <v>0</v>
      </c>
      <c r="AE550" s="257">
        <v>0</v>
      </c>
      <c r="AF550" s="257">
        <v>0</v>
      </c>
      <c r="AG550" s="257">
        <v>0</v>
      </c>
      <c r="AH550" s="257">
        <v>0</v>
      </c>
      <c r="AI550" s="257">
        <v>0</v>
      </c>
      <c r="AJ550" s="257">
        <v>0</v>
      </c>
      <c r="AK550" s="257">
        <v>0</v>
      </c>
      <c r="AL550" s="258">
        <f t="shared" si="10"/>
        <v>0</v>
      </c>
      <c r="AO550" s="98"/>
    </row>
    <row r="551" spans="1:41" ht="33" customHeight="1">
      <c r="A551" s="181">
        <v>1752</v>
      </c>
      <c r="B551" s="182" t="str">
        <f>PROPER(VLOOKUP(A551,[1]bd_lista!$A:$D,2,FALSE))</f>
        <v>Gobierno Autónomo Municipal De San Juan</v>
      </c>
      <c r="C551" s="183" t="s">
        <v>1351</v>
      </c>
      <c r="D551" s="257">
        <v>0</v>
      </c>
      <c r="E551" s="257">
        <v>0</v>
      </c>
      <c r="F551" s="257">
        <v>0</v>
      </c>
      <c r="G551" s="257">
        <v>0</v>
      </c>
      <c r="H551" s="257">
        <v>0</v>
      </c>
      <c r="I551" s="257">
        <v>0</v>
      </c>
      <c r="J551" s="257">
        <v>0</v>
      </c>
      <c r="K551" s="257">
        <v>0</v>
      </c>
      <c r="L551" s="257">
        <v>0</v>
      </c>
      <c r="M551" s="257">
        <v>0</v>
      </c>
      <c r="N551" s="257">
        <v>0</v>
      </c>
      <c r="O551" s="257">
        <v>0</v>
      </c>
      <c r="P551" s="257">
        <v>0</v>
      </c>
      <c r="Q551" s="257">
        <v>0</v>
      </c>
      <c r="R551" s="257">
        <v>0</v>
      </c>
      <c r="S551" s="257">
        <v>0</v>
      </c>
      <c r="T551" s="257">
        <v>0</v>
      </c>
      <c r="U551" s="257">
        <v>0</v>
      </c>
      <c r="V551" s="257">
        <v>0</v>
      </c>
      <c r="W551" s="257">
        <v>0</v>
      </c>
      <c r="X551" s="257">
        <v>0</v>
      </c>
      <c r="Y551" s="257">
        <v>0</v>
      </c>
      <c r="Z551" s="257">
        <v>0</v>
      </c>
      <c r="AA551" s="257">
        <v>0</v>
      </c>
      <c r="AB551" s="257">
        <v>0</v>
      </c>
      <c r="AC551" s="257">
        <v>0</v>
      </c>
      <c r="AD551" s="257">
        <v>0</v>
      </c>
      <c r="AE551" s="257">
        <v>0</v>
      </c>
      <c r="AF551" s="257">
        <v>0</v>
      </c>
      <c r="AG551" s="257">
        <v>0</v>
      </c>
      <c r="AH551" s="257">
        <v>0</v>
      </c>
      <c r="AI551" s="257">
        <v>0</v>
      </c>
      <c r="AJ551" s="257">
        <v>0</v>
      </c>
      <c r="AK551" s="257">
        <v>0</v>
      </c>
      <c r="AL551" s="258">
        <f t="shared" si="10"/>
        <v>0</v>
      </c>
      <c r="AO551" s="98"/>
    </row>
    <row r="552" spans="1:41" ht="33" customHeight="1">
      <c r="A552" s="181">
        <v>1753</v>
      </c>
      <c r="B552" s="182" t="str">
        <f>PROPER(VLOOKUP(A552,[1]bd_lista!$A:$D,2,FALSE))</f>
        <v>Gobierno Autónomo Municipal De Fernández Alonso</v>
      </c>
      <c r="C552" s="183" t="s">
        <v>1351</v>
      </c>
      <c r="D552" s="257">
        <v>0</v>
      </c>
      <c r="E552" s="257">
        <v>0</v>
      </c>
      <c r="F552" s="257">
        <v>0</v>
      </c>
      <c r="G552" s="257">
        <v>0</v>
      </c>
      <c r="H552" s="257">
        <v>0</v>
      </c>
      <c r="I552" s="257">
        <v>0</v>
      </c>
      <c r="J552" s="257">
        <v>0</v>
      </c>
      <c r="K552" s="257">
        <v>0</v>
      </c>
      <c r="L552" s="257">
        <v>0</v>
      </c>
      <c r="M552" s="257">
        <v>0</v>
      </c>
      <c r="N552" s="257">
        <v>0</v>
      </c>
      <c r="O552" s="257">
        <v>0</v>
      </c>
      <c r="P552" s="257">
        <v>0</v>
      </c>
      <c r="Q552" s="257">
        <v>0</v>
      </c>
      <c r="R552" s="257">
        <v>0</v>
      </c>
      <c r="S552" s="257">
        <v>0</v>
      </c>
      <c r="T552" s="257">
        <v>0</v>
      </c>
      <c r="U552" s="257">
        <v>0</v>
      </c>
      <c r="V552" s="257">
        <v>0</v>
      </c>
      <c r="W552" s="257">
        <v>0</v>
      </c>
      <c r="X552" s="257">
        <v>0</v>
      </c>
      <c r="Y552" s="257">
        <v>0</v>
      </c>
      <c r="Z552" s="257">
        <v>0</v>
      </c>
      <c r="AA552" s="257">
        <v>0</v>
      </c>
      <c r="AB552" s="257">
        <v>0</v>
      </c>
      <c r="AC552" s="257">
        <v>0</v>
      </c>
      <c r="AD552" s="257">
        <v>0</v>
      </c>
      <c r="AE552" s="257">
        <v>0</v>
      </c>
      <c r="AF552" s="257">
        <v>0</v>
      </c>
      <c r="AG552" s="257">
        <v>0</v>
      </c>
      <c r="AH552" s="257">
        <v>0</v>
      </c>
      <c r="AI552" s="257">
        <v>0</v>
      </c>
      <c r="AJ552" s="257">
        <v>0</v>
      </c>
      <c r="AK552" s="257">
        <v>0</v>
      </c>
      <c r="AL552" s="258">
        <f t="shared" si="10"/>
        <v>0</v>
      </c>
      <c r="AO552" s="98"/>
    </row>
    <row r="553" spans="1:41" ht="33" customHeight="1">
      <c r="A553" s="181">
        <v>1754</v>
      </c>
      <c r="B553" s="182" t="str">
        <f>PROPER(VLOOKUP(A553,[1]bd_lista!$A:$D,2,FALSE))</f>
        <v>Gobierno Autónomo Municipal De San Pedro</v>
      </c>
      <c r="C553" s="183" t="s">
        <v>1351</v>
      </c>
      <c r="D553" s="257">
        <v>0</v>
      </c>
      <c r="E553" s="257">
        <v>0</v>
      </c>
      <c r="F553" s="257">
        <v>0</v>
      </c>
      <c r="G553" s="257">
        <v>0</v>
      </c>
      <c r="H553" s="257">
        <v>0</v>
      </c>
      <c r="I553" s="257">
        <v>0</v>
      </c>
      <c r="J553" s="257">
        <v>0</v>
      </c>
      <c r="K553" s="257">
        <v>0</v>
      </c>
      <c r="L553" s="257">
        <v>0</v>
      </c>
      <c r="M553" s="257">
        <v>0</v>
      </c>
      <c r="N553" s="257">
        <v>0</v>
      </c>
      <c r="O553" s="257">
        <v>0</v>
      </c>
      <c r="P553" s="257">
        <v>0</v>
      </c>
      <c r="Q553" s="257">
        <v>0</v>
      </c>
      <c r="R553" s="257">
        <v>0</v>
      </c>
      <c r="S553" s="257">
        <v>0</v>
      </c>
      <c r="T553" s="257">
        <v>0</v>
      </c>
      <c r="U553" s="257">
        <v>0</v>
      </c>
      <c r="V553" s="257">
        <v>0</v>
      </c>
      <c r="W553" s="257">
        <v>0</v>
      </c>
      <c r="X553" s="257">
        <v>0</v>
      </c>
      <c r="Y553" s="257">
        <v>0</v>
      </c>
      <c r="Z553" s="257">
        <v>0</v>
      </c>
      <c r="AA553" s="257">
        <v>0</v>
      </c>
      <c r="AB553" s="257">
        <v>0</v>
      </c>
      <c r="AC553" s="257">
        <v>0</v>
      </c>
      <c r="AD553" s="257">
        <v>0</v>
      </c>
      <c r="AE553" s="257">
        <v>0</v>
      </c>
      <c r="AF553" s="257">
        <v>0</v>
      </c>
      <c r="AG553" s="257">
        <v>0</v>
      </c>
      <c r="AH553" s="257">
        <v>0</v>
      </c>
      <c r="AI553" s="257">
        <v>0</v>
      </c>
      <c r="AJ553" s="257">
        <v>0</v>
      </c>
      <c r="AK553" s="257">
        <v>0</v>
      </c>
      <c r="AL553" s="258">
        <f t="shared" si="10"/>
        <v>0</v>
      </c>
      <c r="AO553" s="98"/>
    </row>
    <row r="554" spans="1:41" ht="33" customHeight="1">
      <c r="A554" s="181">
        <v>1755</v>
      </c>
      <c r="B554" s="182" t="str">
        <f>PROPER(VLOOKUP(A554,[1]bd_lista!$A:$D,2,FALSE))</f>
        <v>Gobierno Autónomo Municipal De Cuatro Cañadas</v>
      </c>
      <c r="C554" s="183" t="s">
        <v>1351</v>
      </c>
      <c r="D554" s="257">
        <v>0</v>
      </c>
      <c r="E554" s="257">
        <v>0</v>
      </c>
      <c r="F554" s="257">
        <v>0</v>
      </c>
      <c r="G554" s="257">
        <v>0</v>
      </c>
      <c r="H554" s="257">
        <v>0</v>
      </c>
      <c r="I554" s="257">
        <v>0</v>
      </c>
      <c r="J554" s="257">
        <v>0</v>
      </c>
      <c r="K554" s="257">
        <v>0</v>
      </c>
      <c r="L554" s="257">
        <v>0</v>
      </c>
      <c r="M554" s="257">
        <v>0</v>
      </c>
      <c r="N554" s="257">
        <v>0</v>
      </c>
      <c r="O554" s="257">
        <v>0</v>
      </c>
      <c r="P554" s="257">
        <v>0</v>
      </c>
      <c r="Q554" s="257">
        <v>0</v>
      </c>
      <c r="R554" s="257">
        <v>0</v>
      </c>
      <c r="S554" s="257">
        <v>0</v>
      </c>
      <c r="T554" s="257">
        <v>0</v>
      </c>
      <c r="U554" s="257">
        <v>0</v>
      </c>
      <c r="V554" s="257">
        <v>0</v>
      </c>
      <c r="W554" s="257">
        <v>0</v>
      </c>
      <c r="X554" s="257">
        <v>0</v>
      </c>
      <c r="Y554" s="257">
        <v>0</v>
      </c>
      <c r="Z554" s="257">
        <v>0</v>
      </c>
      <c r="AA554" s="257">
        <v>0</v>
      </c>
      <c r="AB554" s="257">
        <v>0</v>
      </c>
      <c r="AC554" s="257">
        <v>0</v>
      </c>
      <c r="AD554" s="257">
        <v>0</v>
      </c>
      <c r="AE554" s="257">
        <v>0</v>
      </c>
      <c r="AF554" s="257">
        <v>0</v>
      </c>
      <c r="AG554" s="257">
        <v>0</v>
      </c>
      <c r="AH554" s="257">
        <v>0</v>
      </c>
      <c r="AI554" s="257">
        <v>0</v>
      </c>
      <c r="AJ554" s="257">
        <v>0</v>
      </c>
      <c r="AK554" s="257">
        <v>0</v>
      </c>
      <c r="AL554" s="258">
        <f t="shared" si="10"/>
        <v>0</v>
      </c>
      <c r="AO554" s="98"/>
    </row>
    <row r="555" spans="1:41" ht="33" customHeight="1">
      <c r="A555" s="181">
        <v>1756</v>
      </c>
      <c r="B555" s="182" t="str">
        <f>PROPER(VLOOKUP(A555,[1]bd_lista!$A:$D,2,FALSE))</f>
        <v>Gobierno Autónomo Municipal De Colpa Bélgica</v>
      </c>
      <c r="C555" s="183" t="s">
        <v>1351</v>
      </c>
      <c r="D555" s="257">
        <v>0</v>
      </c>
      <c r="E555" s="257">
        <v>0</v>
      </c>
      <c r="F555" s="257">
        <v>0</v>
      </c>
      <c r="G555" s="257">
        <v>0</v>
      </c>
      <c r="H555" s="257">
        <v>0</v>
      </c>
      <c r="I555" s="257">
        <v>0</v>
      </c>
      <c r="J555" s="257">
        <v>0</v>
      </c>
      <c r="K555" s="257">
        <v>0</v>
      </c>
      <c r="L555" s="257">
        <v>0</v>
      </c>
      <c r="M555" s="257">
        <v>0</v>
      </c>
      <c r="N555" s="257">
        <v>0</v>
      </c>
      <c r="O555" s="257">
        <v>0</v>
      </c>
      <c r="P555" s="257">
        <v>0</v>
      </c>
      <c r="Q555" s="257">
        <v>0</v>
      </c>
      <c r="R555" s="257">
        <v>0</v>
      </c>
      <c r="S555" s="257">
        <v>0</v>
      </c>
      <c r="T555" s="257">
        <v>0</v>
      </c>
      <c r="U555" s="257">
        <v>0</v>
      </c>
      <c r="V555" s="257">
        <v>0</v>
      </c>
      <c r="W555" s="257">
        <v>0</v>
      </c>
      <c r="X555" s="257">
        <v>0</v>
      </c>
      <c r="Y555" s="257">
        <v>0</v>
      </c>
      <c r="Z555" s="257">
        <v>0</v>
      </c>
      <c r="AA555" s="257">
        <v>0</v>
      </c>
      <c r="AB555" s="257">
        <v>0</v>
      </c>
      <c r="AC555" s="257">
        <v>0</v>
      </c>
      <c r="AD555" s="257">
        <v>0</v>
      </c>
      <c r="AE555" s="257">
        <v>0</v>
      </c>
      <c r="AF555" s="257">
        <v>0</v>
      </c>
      <c r="AG555" s="257">
        <v>0</v>
      </c>
      <c r="AH555" s="257">
        <v>0</v>
      </c>
      <c r="AI555" s="257">
        <v>0</v>
      </c>
      <c r="AJ555" s="257">
        <v>0</v>
      </c>
      <c r="AK555" s="257">
        <v>0</v>
      </c>
      <c r="AL555" s="258">
        <f t="shared" si="10"/>
        <v>0</v>
      </c>
      <c r="AO555" s="98"/>
    </row>
    <row r="556" spans="1:41" ht="33" customHeight="1">
      <c r="A556" s="181">
        <v>1801</v>
      </c>
      <c r="B556" s="182" t="str">
        <f>PROPER(VLOOKUP(A556,[1]bd_lista!$A:$D,2,FALSE))</f>
        <v>Gobierno Autónomo Municipal De Trinidad</v>
      </c>
      <c r="C556" s="183" t="s">
        <v>1351</v>
      </c>
      <c r="D556" s="257">
        <v>0</v>
      </c>
      <c r="E556" s="257">
        <v>0</v>
      </c>
      <c r="F556" s="257">
        <v>0</v>
      </c>
      <c r="G556" s="257">
        <v>0</v>
      </c>
      <c r="H556" s="257">
        <v>0</v>
      </c>
      <c r="I556" s="257">
        <v>0</v>
      </c>
      <c r="J556" s="257">
        <v>0</v>
      </c>
      <c r="K556" s="257">
        <v>0</v>
      </c>
      <c r="L556" s="257">
        <v>0</v>
      </c>
      <c r="M556" s="257">
        <v>0</v>
      </c>
      <c r="N556" s="257">
        <v>0</v>
      </c>
      <c r="O556" s="257">
        <v>0</v>
      </c>
      <c r="P556" s="257">
        <v>0</v>
      </c>
      <c r="Q556" s="257">
        <v>0</v>
      </c>
      <c r="R556" s="257">
        <v>0</v>
      </c>
      <c r="S556" s="257">
        <v>0</v>
      </c>
      <c r="T556" s="257">
        <v>0</v>
      </c>
      <c r="U556" s="257">
        <v>0</v>
      </c>
      <c r="V556" s="257">
        <v>0</v>
      </c>
      <c r="W556" s="257">
        <v>0</v>
      </c>
      <c r="X556" s="257">
        <v>0</v>
      </c>
      <c r="Y556" s="257">
        <v>0</v>
      </c>
      <c r="Z556" s="257">
        <v>0</v>
      </c>
      <c r="AA556" s="257">
        <v>0</v>
      </c>
      <c r="AB556" s="257">
        <v>0</v>
      </c>
      <c r="AC556" s="257">
        <v>0</v>
      </c>
      <c r="AD556" s="257">
        <v>0</v>
      </c>
      <c r="AE556" s="257">
        <v>0</v>
      </c>
      <c r="AF556" s="257">
        <v>0</v>
      </c>
      <c r="AG556" s="257">
        <v>0</v>
      </c>
      <c r="AH556" s="257">
        <v>0</v>
      </c>
      <c r="AI556" s="257">
        <v>0</v>
      </c>
      <c r="AJ556" s="257">
        <v>0</v>
      </c>
      <c r="AK556" s="257">
        <v>0</v>
      </c>
      <c r="AL556" s="258">
        <f t="shared" si="10"/>
        <v>0</v>
      </c>
      <c r="AO556" s="98"/>
    </row>
    <row r="557" spans="1:41" ht="33" customHeight="1">
      <c r="A557" s="181">
        <v>1802</v>
      </c>
      <c r="B557" s="182" t="str">
        <f>PROPER(VLOOKUP(A557,[1]bd_lista!$A:$D,2,FALSE))</f>
        <v>Gobierno Autónomo Municipal De San Javier</v>
      </c>
      <c r="C557" s="183" t="s">
        <v>1351</v>
      </c>
      <c r="D557" s="257">
        <v>0</v>
      </c>
      <c r="E557" s="257">
        <v>0</v>
      </c>
      <c r="F557" s="257">
        <v>0</v>
      </c>
      <c r="G557" s="257">
        <v>0</v>
      </c>
      <c r="H557" s="257">
        <v>0</v>
      </c>
      <c r="I557" s="257">
        <v>0</v>
      </c>
      <c r="J557" s="257">
        <v>0</v>
      </c>
      <c r="K557" s="257">
        <v>0</v>
      </c>
      <c r="L557" s="257">
        <v>0</v>
      </c>
      <c r="M557" s="257">
        <v>0</v>
      </c>
      <c r="N557" s="257">
        <v>0</v>
      </c>
      <c r="O557" s="257">
        <v>0</v>
      </c>
      <c r="P557" s="257">
        <v>0</v>
      </c>
      <c r="Q557" s="257">
        <v>0</v>
      </c>
      <c r="R557" s="257">
        <v>0</v>
      </c>
      <c r="S557" s="257">
        <v>0</v>
      </c>
      <c r="T557" s="257">
        <v>0</v>
      </c>
      <c r="U557" s="257">
        <v>0</v>
      </c>
      <c r="V557" s="257">
        <v>0</v>
      </c>
      <c r="W557" s="257">
        <v>0</v>
      </c>
      <c r="X557" s="257">
        <v>0</v>
      </c>
      <c r="Y557" s="257">
        <v>0</v>
      </c>
      <c r="Z557" s="257">
        <v>0</v>
      </c>
      <c r="AA557" s="257">
        <v>0</v>
      </c>
      <c r="AB557" s="257">
        <v>0</v>
      </c>
      <c r="AC557" s="257">
        <v>0</v>
      </c>
      <c r="AD557" s="257">
        <v>0</v>
      </c>
      <c r="AE557" s="257">
        <v>0</v>
      </c>
      <c r="AF557" s="257">
        <v>0</v>
      </c>
      <c r="AG557" s="257">
        <v>0</v>
      </c>
      <c r="AH557" s="257">
        <v>0</v>
      </c>
      <c r="AI557" s="257">
        <v>0</v>
      </c>
      <c r="AJ557" s="257">
        <v>0</v>
      </c>
      <c r="AK557" s="257">
        <v>0</v>
      </c>
      <c r="AL557" s="258">
        <f t="shared" si="10"/>
        <v>0</v>
      </c>
      <c r="AO557" s="98"/>
    </row>
    <row r="558" spans="1:41" ht="33" customHeight="1">
      <c r="A558" s="181">
        <v>1803</v>
      </c>
      <c r="B558" s="182" t="str">
        <f>PROPER(VLOOKUP(A558,[1]bd_lista!$A:$D,2,FALSE))</f>
        <v>Gobierno Autónomo Municipal De Riberalta</v>
      </c>
      <c r="C558" s="183" t="s">
        <v>1351</v>
      </c>
      <c r="D558" s="257">
        <v>0</v>
      </c>
      <c r="E558" s="257">
        <v>0</v>
      </c>
      <c r="F558" s="257">
        <v>0</v>
      </c>
      <c r="G558" s="257">
        <v>0</v>
      </c>
      <c r="H558" s="257">
        <v>0</v>
      </c>
      <c r="I558" s="257">
        <v>0</v>
      </c>
      <c r="J558" s="257">
        <v>0</v>
      </c>
      <c r="K558" s="257">
        <v>0</v>
      </c>
      <c r="L558" s="257">
        <v>0</v>
      </c>
      <c r="M558" s="257">
        <v>0</v>
      </c>
      <c r="N558" s="257">
        <v>0</v>
      </c>
      <c r="O558" s="257">
        <v>0</v>
      </c>
      <c r="P558" s="257">
        <v>0</v>
      </c>
      <c r="Q558" s="257">
        <v>0</v>
      </c>
      <c r="R558" s="257">
        <v>0</v>
      </c>
      <c r="S558" s="257">
        <v>0</v>
      </c>
      <c r="T558" s="257">
        <v>0</v>
      </c>
      <c r="U558" s="257">
        <v>0</v>
      </c>
      <c r="V558" s="257">
        <v>0</v>
      </c>
      <c r="W558" s="257">
        <v>0</v>
      </c>
      <c r="X558" s="257">
        <v>0</v>
      </c>
      <c r="Y558" s="257">
        <v>0</v>
      </c>
      <c r="Z558" s="257">
        <v>0</v>
      </c>
      <c r="AA558" s="257">
        <v>0</v>
      </c>
      <c r="AB558" s="257">
        <v>0</v>
      </c>
      <c r="AC558" s="257">
        <v>0</v>
      </c>
      <c r="AD558" s="257">
        <v>0</v>
      </c>
      <c r="AE558" s="257">
        <v>0</v>
      </c>
      <c r="AF558" s="257">
        <v>0</v>
      </c>
      <c r="AG558" s="257">
        <v>0</v>
      </c>
      <c r="AH558" s="257">
        <v>0</v>
      </c>
      <c r="AI558" s="257">
        <v>0</v>
      </c>
      <c r="AJ558" s="257">
        <v>0</v>
      </c>
      <c r="AK558" s="257">
        <v>0</v>
      </c>
      <c r="AL558" s="258">
        <f t="shared" si="10"/>
        <v>0</v>
      </c>
      <c r="AO558" s="98"/>
    </row>
    <row r="559" spans="1:41" ht="33" customHeight="1">
      <c r="A559" s="181">
        <v>1805</v>
      </c>
      <c r="B559" s="182" t="str">
        <f>PROPER(VLOOKUP(A559,[1]bd_lista!$A:$D,2,FALSE))</f>
        <v>Gobierno Autónomo Municipal De Puerto Guayaramerín</v>
      </c>
      <c r="C559" s="183" t="s">
        <v>1351</v>
      </c>
      <c r="D559" s="257">
        <v>0</v>
      </c>
      <c r="E559" s="257">
        <v>0</v>
      </c>
      <c r="F559" s="257">
        <v>0</v>
      </c>
      <c r="G559" s="257">
        <v>0</v>
      </c>
      <c r="H559" s="257">
        <v>0</v>
      </c>
      <c r="I559" s="257">
        <v>0</v>
      </c>
      <c r="J559" s="257">
        <v>0</v>
      </c>
      <c r="K559" s="257">
        <v>0</v>
      </c>
      <c r="L559" s="257">
        <v>0</v>
      </c>
      <c r="M559" s="257">
        <v>0</v>
      </c>
      <c r="N559" s="257">
        <v>0</v>
      </c>
      <c r="O559" s="257">
        <v>0</v>
      </c>
      <c r="P559" s="257">
        <v>0</v>
      </c>
      <c r="Q559" s="257">
        <v>0</v>
      </c>
      <c r="R559" s="257">
        <v>0</v>
      </c>
      <c r="S559" s="257">
        <v>0</v>
      </c>
      <c r="T559" s="257">
        <v>0</v>
      </c>
      <c r="U559" s="257">
        <v>0</v>
      </c>
      <c r="V559" s="257">
        <v>0</v>
      </c>
      <c r="W559" s="257">
        <v>0</v>
      </c>
      <c r="X559" s="257">
        <v>0</v>
      </c>
      <c r="Y559" s="257">
        <v>0</v>
      </c>
      <c r="Z559" s="257">
        <v>0</v>
      </c>
      <c r="AA559" s="257">
        <v>0</v>
      </c>
      <c r="AB559" s="257">
        <v>0</v>
      </c>
      <c r="AC559" s="257">
        <v>0</v>
      </c>
      <c r="AD559" s="257">
        <v>0</v>
      </c>
      <c r="AE559" s="257">
        <v>0</v>
      </c>
      <c r="AF559" s="257">
        <v>0</v>
      </c>
      <c r="AG559" s="257">
        <v>0</v>
      </c>
      <c r="AH559" s="257">
        <v>0</v>
      </c>
      <c r="AI559" s="257">
        <v>0</v>
      </c>
      <c r="AJ559" s="257">
        <v>0</v>
      </c>
      <c r="AK559" s="257">
        <v>0</v>
      </c>
      <c r="AL559" s="258">
        <f t="shared" si="10"/>
        <v>0</v>
      </c>
      <c r="AO559" s="98"/>
    </row>
    <row r="560" spans="1:41" ht="33" customHeight="1">
      <c r="A560" s="181">
        <v>1806</v>
      </c>
      <c r="B560" s="182" t="str">
        <f>PROPER(VLOOKUP(A560,[1]bd_lista!$A:$D,2,FALSE))</f>
        <v>Gobierno Autónomo Municipal De Reyes</v>
      </c>
      <c r="C560" s="183" t="s">
        <v>1351</v>
      </c>
      <c r="D560" s="257">
        <v>0</v>
      </c>
      <c r="E560" s="257">
        <v>0</v>
      </c>
      <c r="F560" s="257">
        <v>0</v>
      </c>
      <c r="G560" s="257">
        <v>0</v>
      </c>
      <c r="H560" s="257">
        <v>0</v>
      </c>
      <c r="I560" s="257">
        <v>0</v>
      </c>
      <c r="J560" s="257">
        <v>0</v>
      </c>
      <c r="K560" s="257">
        <v>0</v>
      </c>
      <c r="L560" s="257">
        <v>0</v>
      </c>
      <c r="M560" s="257">
        <v>0</v>
      </c>
      <c r="N560" s="257">
        <v>0</v>
      </c>
      <c r="O560" s="257">
        <v>0</v>
      </c>
      <c r="P560" s="257">
        <v>0</v>
      </c>
      <c r="Q560" s="257">
        <v>0</v>
      </c>
      <c r="R560" s="257">
        <v>0</v>
      </c>
      <c r="S560" s="257">
        <v>0</v>
      </c>
      <c r="T560" s="257">
        <v>0</v>
      </c>
      <c r="U560" s="257">
        <v>0</v>
      </c>
      <c r="V560" s="257">
        <v>0</v>
      </c>
      <c r="W560" s="257">
        <v>0</v>
      </c>
      <c r="X560" s="257">
        <v>0</v>
      </c>
      <c r="Y560" s="257">
        <v>0</v>
      </c>
      <c r="Z560" s="257">
        <v>0</v>
      </c>
      <c r="AA560" s="257">
        <v>0</v>
      </c>
      <c r="AB560" s="257">
        <v>0</v>
      </c>
      <c r="AC560" s="257">
        <v>0</v>
      </c>
      <c r="AD560" s="257">
        <v>0</v>
      </c>
      <c r="AE560" s="257">
        <v>0</v>
      </c>
      <c r="AF560" s="257">
        <v>0</v>
      </c>
      <c r="AG560" s="257">
        <v>0</v>
      </c>
      <c r="AH560" s="257">
        <v>0</v>
      </c>
      <c r="AI560" s="257">
        <v>0</v>
      </c>
      <c r="AJ560" s="257">
        <v>0</v>
      </c>
      <c r="AK560" s="257">
        <v>0</v>
      </c>
      <c r="AL560" s="258">
        <f t="shared" si="10"/>
        <v>0</v>
      </c>
      <c r="AO560" s="98"/>
    </row>
    <row r="561" spans="1:41" ht="33" customHeight="1">
      <c r="A561" s="181">
        <v>1807</v>
      </c>
      <c r="B561" s="182" t="str">
        <f>PROPER(VLOOKUP(A561,[1]bd_lista!$A:$D,2,FALSE))</f>
        <v>Gobierno Autónomo Municipal De Puerto Rurrenabaque</v>
      </c>
      <c r="C561" s="183" t="s">
        <v>1351</v>
      </c>
      <c r="D561" s="257">
        <v>0</v>
      </c>
      <c r="E561" s="257">
        <v>0</v>
      </c>
      <c r="F561" s="257">
        <v>0</v>
      </c>
      <c r="G561" s="257">
        <v>0</v>
      </c>
      <c r="H561" s="257">
        <v>0</v>
      </c>
      <c r="I561" s="257">
        <v>0</v>
      </c>
      <c r="J561" s="257">
        <v>0</v>
      </c>
      <c r="K561" s="257">
        <v>0</v>
      </c>
      <c r="L561" s="257">
        <v>0</v>
      </c>
      <c r="M561" s="257">
        <v>0</v>
      </c>
      <c r="N561" s="257">
        <v>0</v>
      </c>
      <c r="O561" s="257">
        <v>0</v>
      </c>
      <c r="P561" s="257">
        <v>0</v>
      </c>
      <c r="Q561" s="257">
        <v>0</v>
      </c>
      <c r="R561" s="257">
        <v>0</v>
      </c>
      <c r="S561" s="257">
        <v>0</v>
      </c>
      <c r="T561" s="257">
        <v>0</v>
      </c>
      <c r="U561" s="257">
        <v>0</v>
      </c>
      <c r="V561" s="257">
        <v>0</v>
      </c>
      <c r="W561" s="257">
        <v>0</v>
      </c>
      <c r="X561" s="257">
        <v>0</v>
      </c>
      <c r="Y561" s="257">
        <v>0</v>
      </c>
      <c r="Z561" s="257">
        <v>0</v>
      </c>
      <c r="AA561" s="257">
        <v>0</v>
      </c>
      <c r="AB561" s="257">
        <v>0</v>
      </c>
      <c r="AC561" s="257">
        <v>0</v>
      </c>
      <c r="AD561" s="257">
        <v>0</v>
      </c>
      <c r="AE561" s="257">
        <v>0</v>
      </c>
      <c r="AF561" s="257">
        <v>0</v>
      </c>
      <c r="AG561" s="257">
        <v>0</v>
      </c>
      <c r="AH561" s="257">
        <v>0</v>
      </c>
      <c r="AI561" s="257">
        <v>0</v>
      </c>
      <c r="AJ561" s="257">
        <v>0</v>
      </c>
      <c r="AK561" s="257">
        <v>0</v>
      </c>
      <c r="AL561" s="258">
        <f t="shared" si="10"/>
        <v>0</v>
      </c>
      <c r="AO561" s="98"/>
    </row>
    <row r="562" spans="1:41" ht="33" customHeight="1">
      <c r="A562" s="181">
        <v>1808</v>
      </c>
      <c r="B562" s="182" t="str">
        <f>PROPER(VLOOKUP(A562,[1]bd_lista!$A:$D,2,FALSE))</f>
        <v>Gobierno Autónomo Municipal De San Borja</v>
      </c>
      <c r="C562" s="183" t="s">
        <v>1351</v>
      </c>
      <c r="D562" s="257">
        <v>0</v>
      </c>
      <c r="E562" s="257">
        <v>0</v>
      </c>
      <c r="F562" s="257">
        <v>0</v>
      </c>
      <c r="G562" s="257">
        <v>0</v>
      </c>
      <c r="H562" s="257">
        <v>0</v>
      </c>
      <c r="I562" s="257">
        <v>0</v>
      </c>
      <c r="J562" s="257">
        <v>0</v>
      </c>
      <c r="K562" s="257">
        <v>0</v>
      </c>
      <c r="L562" s="257">
        <v>0</v>
      </c>
      <c r="M562" s="257">
        <v>0</v>
      </c>
      <c r="N562" s="257">
        <v>0</v>
      </c>
      <c r="O562" s="257">
        <v>0</v>
      </c>
      <c r="P562" s="257">
        <v>0</v>
      </c>
      <c r="Q562" s="257">
        <v>0</v>
      </c>
      <c r="R562" s="257">
        <v>0</v>
      </c>
      <c r="S562" s="257">
        <v>0</v>
      </c>
      <c r="T562" s="257">
        <v>0</v>
      </c>
      <c r="U562" s="257">
        <v>0</v>
      </c>
      <c r="V562" s="257">
        <v>0</v>
      </c>
      <c r="W562" s="257">
        <v>0</v>
      </c>
      <c r="X562" s="257">
        <v>0</v>
      </c>
      <c r="Y562" s="257">
        <v>0</v>
      </c>
      <c r="Z562" s="257">
        <v>0</v>
      </c>
      <c r="AA562" s="257">
        <v>0</v>
      </c>
      <c r="AB562" s="257">
        <v>0</v>
      </c>
      <c r="AC562" s="257">
        <v>0</v>
      </c>
      <c r="AD562" s="257">
        <v>0</v>
      </c>
      <c r="AE562" s="257">
        <v>0</v>
      </c>
      <c r="AF562" s="257">
        <v>0</v>
      </c>
      <c r="AG562" s="257">
        <v>0</v>
      </c>
      <c r="AH562" s="257">
        <v>0</v>
      </c>
      <c r="AI562" s="257">
        <v>0</v>
      </c>
      <c r="AJ562" s="257">
        <v>0</v>
      </c>
      <c r="AK562" s="257">
        <v>0</v>
      </c>
      <c r="AL562" s="258">
        <f t="shared" si="10"/>
        <v>0</v>
      </c>
      <c r="AO562" s="98"/>
    </row>
    <row r="563" spans="1:41" ht="33" customHeight="1">
      <c r="A563" s="181">
        <v>1809</v>
      </c>
      <c r="B563" s="182" t="str">
        <f>PROPER(VLOOKUP(A563,[1]bd_lista!$A:$D,2,FALSE))</f>
        <v>Gobierno Autónomo Municipal De Santa Rosa</v>
      </c>
      <c r="C563" s="183" t="s">
        <v>1351</v>
      </c>
      <c r="D563" s="257">
        <v>0</v>
      </c>
      <c r="E563" s="257">
        <v>0</v>
      </c>
      <c r="F563" s="257">
        <v>0</v>
      </c>
      <c r="G563" s="257">
        <v>0</v>
      </c>
      <c r="H563" s="257">
        <v>0</v>
      </c>
      <c r="I563" s="257">
        <v>0</v>
      </c>
      <c r="J563" s="257">
        <v>0</v>
      </c>
      <c r="K563" s="257">
        <v>0</v>
      </c>
      <c r="L563" s="257">
        <v>0</v>
      </c>
      <c r="M563" s="257">
        <v>0</v>
      </c>
      <c r="N563" s="257">
        <v>0</v>
      </c>
      <c r="O563" s="257">
        <v>0</v>
      </c>
      <c r="P563" s="257">
        <v>0</v>
      </c>
      <c r="Q563" s="257">
        <v>0</v>
      </c>
      <c r="R563" s="257">
        <v>0</v>
      </c>
      <c r="S563" s="257">
        <v>0</v>
      </c>
      <c r="T563" s="257">
        <v>0</v>
      </c>
      <c r="U563" s="257">
        <v>0</v>
      </c>
      <c r="V563" s="257">
        <v>0</v>
      </c>
      <c r="W563" s="257">
        <v>0</v>
      </c>
      <c r="X563" s="257">
        <v>0</v>
      </c>
      <c r="Y563" s="257">
        <v>0</v>
      </c>
      <c r="Z563" s="257">
        <v>0</v>
      </c>
      <c r="AA563" s="257">
        <v>0</v>
      </c>
      <c r="AB563" s="257">
        <v>0</v>
      </c>
      <c r="AC563" s="257">
        <v>0</v>
      </c>
      <c r="AD563" s="257">
        <v>0</v>
      </c>
      <c r="AE563" s="257">
        <v>0</v>
      </c>
      <c r="AF563" s="257">
        <v>0</v>
      </c>
      <c r="AG563" s="257">
        <v>0</v>
      </c>
      <c r="AH563" s="257">
        <v>0</v>
      </c>
      <c r="AI563" s="257">
        <v>0</v>
      </c>
      <c r="AJ563" s="257">
        <v>0</v>
      </c>
      <c r="AK563" s="257">
        <v>0</v>
      </c>
      <c r="AL563" s="258">
        <f t="shared" si="10"/>
        <v>0</v>
      </c>
      <c r="AO563" s="98"/>
    </row>
    <row r="564" spans="1:41" ht="33" customHeight="1">
      <c r="A564" s="181">
        <v>1810</v>
      </c>
      <c r="B564" s="182" t="str">
        <f>PROPER(VLOOKUP(A564,[1]bd_lista!$A:$D,2,FALSE))</f>
        <v>Gobierno Autónomo Municipal De Santa Ana</v>
      </c>
      <c r="C564" s="183" t="s">
        <v>1351</v>
      </c>
      <c r="D564" s="257">
        <v>0</v>
      </c>
      <c r="E564" s="257">
        <v>0</v>
      </c>
      <c r="F564" s="257">
        <v>0</v>
      </c>
      <c r="G564" s="257">
        <v>0</v>
      </c>
      <c r="H564" s="257">
        <v>0</v>
      </c>
      <c r="I564" s="257">
        <v>0</v>
      </c>
      <c r="J564" s="257">
        <v>0</v>
      </c>
      <c r="K564" s="257">
        <v>0</v>
      </c>
      <c r="L564" s="257">
        <v>0</v>
      </c>
      <c r="M564" s="257">
        <v>0</v>
      </c>
      <c r="N564" s="257">
        <v>0</v>
      </c>
      <c r="O564" s="257">
        <v>0</v>
      </c>
      <c r="P564" s="257">
        <v>0</v>
      </c>
      <c r="Q564" s="257">
        <v>0</v>
      </c>
      <c r="R564" s="257">
        <v>0</v>
      </c>
      <c r="S564" s="257">
        <v>0</v>
      </c>
      <c r="T564" s="257">
        <v>0</v>
      </c>
      <c r="U564" s="257">
        <v>0</v>
      </c>
      <c r="V564" s="257">
        <v>0</v>
      </c>
      <c r="W564" s="257">
        <v>0</v>
      </c>
      <c r="X564" s="257">
        <v>0</v>
      </c>
      <c r="Y564" s="257">
        <v>0</v>
      </c>
      <c r="Z564" s="257">
        <v>0</v>
      </c>
      <c r="AA564" s="257">
        <v>0</v>
      </c>
      <c r="AB564" s="257">
        <v>0</v>
      </c>
      <c r="AC564" s="257">
        <v>0</v>
      </c>
      <c r="AD564" s="257">
        <v>0</v>
      </c>
      <c r="AE564" s="257">
        <v>0</v>
      </c>
      <c r="AF564" s="257">
        <v>0</v>
      </c>
      <c r="AG564" s="257">
        <v>0</v>
      </c>
      <c r="AH564" s="257">
        <v>0</v>
      </c>
      <c r="AI564" s="257">
        <v>0</v>
      </c>
      <c r="AJ564" s="257">
        <v>0</v>
      </c>
      <c r="AK564" s="257">
        <v>0</v>
      </c>
      <c r="AL564" s="258">
        <f t="shared" si="10"/>
        <v>0</v>
      </c>
      <c r="AO564" s="98"/>
    </row>
    <row r="565" spans="1:41" ht="33" customHeight="1">
      <c r="A565" s="181">
        <v>1811</v>
      </c>
      <c r="B565" s="182" t="str">
        <f>PROPER(VLOOKUP(A565,[1]bd_lista!$A:$D,2,FALSE))</f>
        <v>Gobierno Autónomo Municipal De San Ignacio</v>
      </c>
      <c r="C565" s="183" t="s">
        <v>1351</v>
      </c>
      <c r="D565" s="257">
        <v>0</v>
      </c>
      <c r="E565" s="257">
        <v>0</v>
      </c>
      <c r="F565" s="257">
        <v>0</v>
      </c>
      <c r="G565" s="257">
        <v>0</v>
      </c>
      <c r="H565" s="257">
        <v>0</v>
      </c>
      <c r="I565" s="257">
        <v>0</v>
      </c>
      <c r="J565" s="257">
        <v>0</v>
      </c>
      <c r="K565" s="257">
        <v>0</v>
      </c>
      <c r="L565" s="257">
        <v>0</v>
      </c>
      <c r="M565" s="257">
        <v>0</v>
      </c>
      <c r="N565" s="257">
        <v>0</v>
      </c>
      <c r="O565" s="257">
        <v>0</v>
      </c>
      <c r="P565" s="257">
        <v>0</v>
      </c>
      <c r="Q565" s="257">
        <v>0</v>
      </c>
      <c r="R565" s="257">
        <v>0</v>
      </c>
      <c r="S565" s="257">
        <v>0</v>
      </c>
      <c r="T565" s="257">
        <v>0</v>
      </c>
      <c r="U565" s="257">
        <v>0</v>
      </c>
      <c r="V565" s="257">
        <v>0</v>
      </c>
      <c r="W565" s="257">
        <v>0</v>
      </c>
      <c r="X565" s="257">
        <v>0</v>
      </c>
      <c r="Y565" s="257">
        <v>0</v>
      </c>
      <c r="Z565" s="257">
        <v>0</v>
      </c>
      <c r="AA565" s="257">
        <v>0</v>
      </c>
      <c r="AB565" s="257">
        <v>0</v>
      </c>
      <c r="AC565" s="257">
        <v>0</v>
      </c>
      <c r="AD565" s="257">
        <v>0</v>
      </c>
      <c r="AE565" s="257">
        <v>0</v>
      </c>
      <c r="AF565" s="257">
        <v>0</v>
      </c>
      <c r="AG565" s="257">
        <v>0</v>
      </c>
      <c r="AH565" s="257">
        <v>0</v>
      </c>
      <c r="AI565" s="257">
        <v>0</v>
      </c>
      <c r="AJ565" s="257">
        <v>0</v>
      </c>
      <c r="AK565" s="257">
        <v>0</v>
      </c>
      <c r="AL565" s="258">
        <f t="shared" si="10"/>
        <v>0</v>
      </c>
      <c r="AO565" s="98"/>
    </row>
    <row r="566" spans="1:41" ht="33" customHeight="1">
      <c r="A566" s="181">
        <v>1812</v>
      </c>
      <c r="B566" s="182" t="str">
        <f>PROPER(VLOOKUP(A566,[1]bd_lista!$A:$D,2,FALSE))</f>
        <v>Gobierno Autónomo Municipal De Loreto</v>
      </c>
      <c r="C566" s="183" t="s">
        <v>1351</v>
      </c>
      <c r="D566" s="257">
        <v>0</v>
      </c>
      <c r="E566" s="257">
        <v>0</v>
      </c>
      <c r="F566" s="257">
        <v>0</v>
      </c>
      <c r="G566" s="257">
        <v>0</v>
      </c>
      <c r="H566" s="257">
        <v>0</v>
      </c>
      <c r="I566" s="257">
        <v>0</v>
      </c>
      <c r="J566" s="257">
        <v>0</v>
      </c>
      <c r="K566" s="257">
        <v>0</v>
      </c>
      <c r="L566" s="257">
        <v>0</v>
      </c>
      <c r="M566" s="257">
        <v>0</v>
      </c>
      <c r="N566" s="257">
        <v>0</v>
      </c>
      <c r="O566" s="257">
        <v>0</v>
      </c>
      <c r="P566" s="257">
        <v>0</v>
      </c>
      <c r="Q566" s="257">
        <v>0</v>
      </c>
      <c r="R566" s="257">
        <v>0</v>
      </c>
      <c r="S566" s="257">
        <v>0</v>
      </c>
      <c r="T566" s="257">
        <v>0</v>
      </c>
      <c r="U566" s="257">
        <v>0</v>
      </c>
      <c r="V566" s="257">
        <v>0</v>
      </c>
      <c r="W566" s="257">
        <v>0</v>
      </c>
      <c r="X566" s="257">
        <v>0</v>
      </c>
      <c r="Y566" s="257">
        <v>0</v>
      </c>
      <c r="Z566" s="257">
        <v>0</v>
      </c>
      <c r="AA566" s="257">
        <v>0</v>
      </c>
      <c r="AB566" s="257">
        <v>0</v>
      </c>
      <c r="AC566" s="257">
        <v>0</v>
      </c>
      <c r="AD566" s="257">
        <v>0</v>
      </c>
      <c r="AE566" s="257">
        <v>0</v>
      </c>
      <c r="AF566" s="257">
        <v>0</v>
      </c>
      <c r="AG566" s="257">
        <v>0</v>
      </c>
      <c r="AH566" s="257">
        <v>0</v>
      </c>
      <c r="AI566" s="257">
        <v>0</v>
      </c>
      <c r="AJ566" s="257">
        <v>0</v>
      </c>
      <c r="AK566" s="257">
        <v>0</v>
      </c>
      <c r="AL566" s="258">
        <f t="shared" si="10"/>
        <v>0</v>
      </c>
      <c r="AO566" s="98"/>
    </row>
    <row r="567" spans="1:41" ht="33" customHeight="1">
      <c r="A567" s="181">
        <v>1813</v>
      </c>
      <c r="B567" s="182" t="str">
        <f>PROPER(VLOOKUP(A567,[1]bd_lista!$A:$D,2,FALSE))</f>
        <v>Gobierno Autónomo Municipal De San Andrés</v>
      </c>
      <c r="C567" s="183" t="s">
        <v>1351</v>
      </c>
      <c r="D567" s="257">
        <v>0</v>
      </c>
      <c r="E567" s="257">
        <v>0</v>
      </c>
      <c r="F567" s="257">
        <v>0</v>
      </c>
      <c r="G567" s="257">
        <v>0</v>
      </c>
      <c r="H567" s="257">
        <v>0</v>
      </c>
      <c r="I567" s="257">
        <v>0</v>
      </c>
      <c r="J567" s="257">
        <v>0</v>
      </c>
      <c r="K567" s="257">
        <v>0</v>
      </c>
      <c r="L567" s="257">
        <v>0</v>
      </c>
      <c r="M567" s="257">
        <v>0</v>
      </c>
      <c r="N567" s="257">
        <v>0</v>
      </c>
      <c r="O567" s="257">
        <v>0</v>
      </c>
      <c r="P567" s="257">
        <v>0</v>
      </c>
      <c r="Q567" s="257">
        <v>0</v>
      </c>
      <c r="R567" s="257">
        <v>0</v>
      </c>
      <c r="S567" s="257">
        <v>0</v>
      </c>
      <c r="T567" s="257">
        <v>0</v>
      </c>
      <c r="U567" s="257">
        <v>0</v>
      </c>
      <c r="V567" s="257">
        <v>0</v>
      </c>
      <c r="W567" s="257">
        <v>0</v>
      </c>
      <c r="X567" s="257">
        <v>0</v>
      </c>
      <c r="Y567" s="257">
        <v>0</v>
      </c>
      <c r="Z567" s="257">
        <v>0</v>
      </c>
      <c r="AA567" s="257">
        <v>0</v>
      </c>
      <c r="AB567" s="257">
        <v>0</v>
      </c>
      <c r="AC567" s="257">
        <v>0</v>
      </c>
      <c r="AD567" s="257">
        <v>0</v>
      </c>
      <c r="AE567" s="257">
        <v>0</v>
      </c>
      <c r="AF567" s="257">
        <v>0</v>
      </c>
      <c r="AG567" s="257">
        <v>0</v>
      </c>
      <c r="AH567" s="257">
        <v>0</v>
      </c>
      <c r="AI567" s="257">
        <v>0</v>
      </c>
      <c r="AJ567" s="257">
        <v>0</v>
      </c>
      <c r="AK567" s="257">
        <v>0</v>
      </c>
      <c r="AL567" s="258">
        <f t="shared" si="10"/>
        <v>0</v>
      </c>
      <c r="AO567" s="98"/>
    </row>
    <row r="568" spans="1:41" ht="33" customHeight="1">
      <c r="A568" s="181">
        <v>1814</v>
      </c>
      <c r="B568" s="182" t="str">
        <f>PROPER(VLOOKUP(A568,[1]bd_lista!$A:$D,2,FALSE))</f>
        <v>Gobierno Autónomo Municipal De San Joaquín</v>
      </c>
      <c r="C568" s="183" t="s">
        <v>1351</v>
      </c>
      <c r="D568" s="257">
        <v>0</v>
      </c>
      <c r="E568" s="257">
        <v>0</v>
      </c>
      <c r="F568" s="257">
        <v>0</v>
      </c>
      <c r="G568" s="257">
        <v>0</v>
      </c>
      <c r="H568" s="257">
        <v>0</v>
      </c>
      <c r="I568" s="257">
        <v>0</v>
      </c>
      <c r="J568" s="257">
        <v>0</v>
      </c>
      <c r="K568" s="257">
        <v>0</v>
      </c>
      <c r="L568" s="257">
        <v>0</v>
      </c>
      <c r="M568" s="257">
        <v>0</v>
      </c>
      <c r="N568" s="257">
        <v>0</v>
      </c>
      <c r="O568" s="257">
        <v>0</v>
      </c>
      <c r="P568" s="257">
        <v>0</v>
      </c>
      <c r="Q568" s="257">
        <v>0</v>
      </c>
      <c r="R568" s="257">
        <v>0</v>
      </c>
      <c r="S568" s="257">
        <v>0</v>
      </c>
      <c r="T568" s="257">
        <v>0</v>
      </c>
      <c r="U568" s="257">
        <v>0</v>
      </c>
      <c r="V568" s="257">
        <v>0</v>
      </c>
      <c r="W568" s="257">
        <v>0</v>
      </c>
      <c r="X568" s="257">
        <v>0</v>
      </c>
      <c r="Y568" s="257">
        <v>0</v>
      </c>
      <c r="Z568" s="257">
        <v>0</v>
      </c>
      <c r="AA568" s="257">
        <v>0</v>
      </c>
      <c r="AB568" s="257">
        <v>0</v>
      </c>
      <c r="AC568" s="257">
        <v>0</v>
      </c>
      <c r="AD568" s="257">
        <v>0</v>
      </c>
      <c r="AE568" s="257">
        <v>0</v>
      </c>
      <c r="AF568" s="257">
        <v>0</v>
      </c>
      <c r="AG568" s="257">
        <v>0</v>
      </c>
      <c r="AH568" s="257">
        <v>0</v>
      </c>
      <c r="AI568" s="257">
        <v>0</v>
      </c>
      <c r="AJ568" s="257">
        <v>0</v>
      </c>
      <c r="AK568" s="257">
        <v>0</v>
      </c>
      <c r="AL568" s="258">
        <f t="shared" si="10"/>
        <v>0</v>
      </c>
      <c r="AO568" s="98"/>
    </row>
    <row r="569" spans="1:41" ht="33" customHeight="1">
      <c r="A569" s="181">
        <v>1815</v>
      </c>
      <c r="B569" s="182" t="str">
        <f>PROPER(VLOOKUP(A569,[1]bd_lista!$A:$D,2,FALSE))</f>
        <v>Gobierno Autónomo Municipal De San Ramón</v>
      </c>
      <c r="C569" s="183" t="s">
        <v>1351</v>
      </c>
      <c r="D569" s="257">
        <v>0</v>
      </c>
      <c r="E569" s="257">
        <v>0</v>
      </c>
      <c r="F569" s="257">
        <v>0</v>
      </c>
      <c r="G569" s="257">
        <v>0</v>
      </c>
      <c r="H569" s="257">
        <v>0</v>
      </c>
      <c r="I569" s="257">
        <v>0</v>
      </c>
      <c r="J569" s="257">
        <v>0</v>
      </c>
      <c r="K569" s="257">
        <v>0</v>
      </c>
      <c r="L569" s="257">
        <v>0</v>
      </c>
      <c r="M569" s="257">
        <v>0</v>
      </c>
      <c r="N569" s="257">
        <v>0</v>
      </c>
      <c r="O569" s="257">
        <v>0</v>
      </c>
      <c r="P569" s="257">
        <v>0</v>
      </c>
      <c r="Q569" s="257">
        <v>0</v>
      </c>
      <c r="R569" s="257">
        <v>0</v>
      </c>
      <c r="S569" s="257">
        <v>0</v>
      </c>
      <c r="T569" s="257">
        <v>0</v>
      </c>
      <c r="U569" s="257">
        <v>0</v>
      </c>
      <c r="V569" s="257">
        <v>0</v>
      </c>
      <c r="W569" s="257">
        <v>0</v>
      </c>
      <c r="X569" s="257">
        <v>0</v>
      </c>
      <c r="Y569" s="257">
        <v>0</v>
      </c>
      <c r="Z569" s="257">
        <v>0</v>
      </c>
      <c r="AA569" s="257">
        <v>0</v>
      </c>
      <c r="AB569" s="257">
        <v>0</v>
      </c>
      <c r="AC569" s="257">
        <v>0</v>
      </c>
      <c r="AD569" s="257">
        <v>0</v>
      </c>
      <c r="AE569" s="257">
        <v>0</v>
      </c>
      <c r="AF569" s="257">
        <v>0</v>
      </c>
      <c r="AG569" s="257">
        <v>0</v>
      </c>
      <c r="AH569" s="257">
        <v>0</v>
      </c>
      <c r="AI569" s="257">
        <v>0</v>
      </c>
      <c r="AJ569" s="257">
        <v>0</v>
      </c>
      <c r="AK569" s="257">
        <v>0</v>
      </c>
      <c r="AL569" s="258">
        <f t="shared" si="10"/>
        <v>0</v>
      </c>
      <c r="AO569" s="98"/>
    </row>
    <row r="570" spans="1:41" ht="33" customHeight="1">
      <c r="A570" s="181">
        <v>1816</v>
      </c>
      <c r="B570" s="182" t="str">
        <f>PROPER(VLOOKUP(A570,[1]bd_lista!$A:$D,2,FALSE))</f>
        <v>Gobierno Autónomo Municipal De Puerto Síles</v>
      </c>
      <c r="C570" s="183" t="s">
        <v>1351</v>
      </c>
      <c r="D570" s="257">
        <v>0</v>
      </c>
      <c r="E570" s="257">
        <v>0</v>
      </c>
      <c r="F570" s="257">
        <v>0</v>
      </c>
      <c r="G570" s="257">
        <v>0</v>
      </c>
      <c r="H570" s="257">
        <v>0</v>
      </c>
      <c r="I570" s="257">
        <v>0</v>
      </c>
      <c r="J570" s="257">
        <v>0</v>
      </c>
      <c r="K570" s="257">
        <v>0</v>
      </c>
      <c r="L570" s="257">
        <v>0</v>
      </c>
      <c r="M570" s="257">
        <v>0</v>
      </c>
      <c r="N570" s="257">
        <v>0</v>
      </c>
      <c r="O570" s="257">
        <v>0</v>
      </c>
      <c r="P570" s="257">
        <v>0</v>
      </c>
      <c r="Q570" s="257">
        <v>0</v>
      </c>
      <c r="R570" s="257">
        <v>0</v>
      </c>
      <c r="S570" s="257">
        <v>0</v>
      </c>
      <c r="T570" s="257">
        <v>0</v>
      </c>
      <c r="U570" s="257">
        <v>0</v>
      </c>
      <c r="V570" s="257">
        <v>0</v>
      </c>
      <c r="W570" s="257">
        <v>0</v>
      </c>
      <c r="X570" s="257">
        <v>0</v>
      </c>
      <c r="Y570" s="257">
        <v>0</v>
      </c>
      <c r="Z570" s="257">
        <v>0</v>
      </c>
      <c r="AA570" s="257">
        <v>0</v>
      </c>
      <c r="AB570" s="257">
        <v>0</v>
      </c>
      <c r="AC570" s="257">
        <v>0</v>
      </c>
      <c r="AD570" s="257">
        <v>0</v>
      </c>
      <c r="AE570" s="257">
        <v>0</v>
      </c>
      <c r="AF570" s="257">
        <v>0</v>
      </c>
      <c r="AG570" s="257">
        <v>0</v>
      </c>
      <c r="AH570" s="257">
        <v>0</v>
      </c>
      <c r="AI570" s="257">
        <v>0</v>
      </c>
      <c r="AJ570" s="257">
        <v>0</v>
      </c>
      <c r="AK570" s="257">
        <v>0</v>
      </c>
      <c r="AL570" s="258">
        <f t="shared" si="10"/>
        <v>0</v>
      </c>
      <c r="AO570" s="98"/>
    </row>
    <row r="571" spans="1:41" ht="33" customHeight="1">
      <c r="A571" s="181">
        <v>1817</v>
      </c>
      <c r="B571" s="182" t="str">
        <f>PROPER(VLOOKUP(A571,[1]bd_lista!$A:$D,2,FALSE))</f>
        <v>Gobierno Autónomo Municipal De Magdalena</v>
      </c>
      <c r="C571" s="183" t="s">
        <v>1351</v>
      </c>
      <c r="D571" s="257">
        <v>0</v>
      </c>
      <c r="E571" s="257">
        <v>0</v>
      </c>
      <c r="F571" s="257">
        <v>0</v>
      </c>
      <c r="G571" s="257">
        <v>0</v>
      </c>
      <c r="H571" s="257">
        <v>0</v>
      </c>
      <c r="I571" s="257">
        <v>0</v>
      </c>
      <c r="J571" s="257">
        <v>0</v>
      </c>
      <c r="K571" s="257">
        <v>0</v>
      </c>
      <c r="L571" s="257">
        <v>0</v>
      </c>
      <c r="M571" s="257">
        <v>0</v>
      </c>
      <c r="N571" s="257">
        <v>0</v>
      </c>
      <c r="O571" s="257">
        <v>0</v>
      </c>
      <c r="P571" s="257">
        <v>0</v>
      </c>
      <c r="Q571" s="257">
        <v>0</v>
      </c>
      <c r="R571" s="257">
        <v>0</v>
      </c>
      <c r="S571" s="257">
        <v>0</v>
      </c>
      <c r="T571" s="257">
        <v>0</v>
      </c>
      <c r="U571" s="257">
        <v>0</v>
      </c>
      <c r="V571" s="257">
        <v>0</v>
      </c>
      <c r="W571" s="257">
        <v>0</v>
      </c>
      <c r="X571" s="257">
        <v>0</v>
      </c>
      <c r="Y571" s="257">
        <v>0</v>
      </c>
      <c r="Z571" s="257">
        <v>0</v>
      </c>
      <c r="AA571" s="257">
        <v>0</v>
      </c>
      <c r="AB571" s="257">
        <v>0</v>
      </c>
      <c r="AC571" s="257">
        <v>0</v>
      </c>
      <c r="AD571" s="257">
        <v>0</v>
      </c>
      <c r="AE571" s="257">
        <v>0</v>
      </c>
      <c r="AF571" s="257">
        <v>0</v>
      </c>
      <c r="AG571" s="257">
        <v>0</v>
      </c>
      <c r="AH571" s="257">
        <v>0</v>
      </c>
      <c r="AI571" s="257">
        <v>0</v>
      </c>
      <c r="AJ571" s="257">
        <v>0</v>
      </c>
      <c r="AK571" s="257">
        <v>0</v>
      </c>
      <c r="AL571" s="258">
        <f t="shared" si="10"/>
        <v>0</v>
      </c>
      <c r="AO571" s="98"/>
    </row>
    <row r="572" spans="1:41" ht="33" customHeight="1">
      <c r="A572" s="181">
        <v>1818</v>
      </c>
      <c r="B572" s="182" t="str">
        <f>PROPER(VLOOKUP(A572,[1]bd_lista!$A:$D,2,FALSE))</f>
        <v>Gobierno Autónomo Municipal De Baures</v>
      </c>
      <c r="C572" s="183" t="s">
        <v>1351</v>
      </c>
      <c r="D572" s="257">
        <v>0</v>
      </c>
      <c r="E572" s="257">
        <v>0</v>
      </c>
      <c r="F572" s="257">
        <v>0</v>
      </c>
      <c r="G572" s="257">
        <v>0</v>
      </c>
      <c r="H572" s="257">
        <v>0</v>
      </c>
      <c r="I572" s="257">
        <v>0</v>
      </c>
      <c r="J572" s="257">
        <v>0</v>
      </c>
      <c r="K572" s="257">
        <v>0</v>
      </c>
      <c r="L572" s="257">
        <v>0</v>
      </c>
      <c r="M572" s="257">
        <v>0</v>
      </c>
      <c r="N572" s="257">
        <v>0</v>
      </c>
      <c r="O572" s="257">
        <v>0</v>
      </c>
      <c r="P572" s="257">
        <v>0</v>
      </c>
      <c r="Q572" s="257">
        <v>0</v>
      </c>
      <c r="R572" s="257">
        <v>0</v>
      </c>
      <c r="S572" s="257">
        <v>0</v>
      </c>
      <c r="T572" s="257">
        <v>0</v>
      </c>
      <c r="U572" s="257">
        <v>0</v>
      </c>
      <c r="V572" s="257">
        <v>0</v>
      </c>
      <c r="W572" s="257">
        <v>0</v>
      </c>
      <c r="X572" s="257">
        <v>0</v>
      </c>
      <c r="Y572" s="257">
        <v>0</v>
      </c>
      <c r="Z572" s="257">
        <v>0</v>
      </c>
      <c r="AA572" s="257">
        <v>0</v>
      </c>
      <c r="AB572" s="257">
        <v>0</v>
      </c>
      <c r="AC572" s="257">
        <v>0</v>
      </c>
      <c r="AD572" s="257">
        <v>0</v>
      </c>
      <c r="AE572" s="257">
        <v>0</v>
      </c>
      <c r="AF572" s="257">
        <v>0</v>
      </c>
      <c r="AG572" s="257">
        <v>0</v>
      </c>
      <c r="AH572" s="257">
        <v>0</v>
      </c>
      <c r="AI572" s="257">
        <v>0</v>
      </c>
      <c r="AJ572" s="257">
        <v>0</v>
      </c>
      <c r="AK572" s="257">
        <v>0</v>
      </c>
      <c r="AL572" s="258">
        <f t="shared" si="10"/>
        <v>0</v>
      </c>
      <c r="AO572" s="98"/>
    </row>
    <row r="573" spans="1:41" ht="33" customHeight="1">
      <c r="A573" s="181">
        <v>1819</v>
      </c>
      <c r="B573" s="182" t="str">
        <f>PROPER(VLOOKUP(A573,[1]bd_lista!$A:$D,2,FALSE))</f>
        <v>Gobierno Autónomo Municipal De Huacaraje</v>
      </c>
      <c r="C573" s="183" t="s">
        <v>1351</v>
      </c>
      <c r="D573" s="257">
        <v>0</v>
      </c>
      <c r="E573" s="257">
        <v>0</v>
      </c>
      <c r="F573" s="257">
        <v>0</v>
      </c>
      <c r="G573" s="257">
        <v>0</v>
      </c>
      <c r="H573" s="257">
        <v>0</v>
      </c>
      <c r="I573" s="257">
        <v>0</v>
      </c>
      <c r="J573" s="257">
        <v>0</v>
      </c>
      <c r="K573" s="257">
        <v>0</v>
      </c>
      <c r="L573" s="257">
        <v>0</v>
      </c>
      <c r="M573" s="257">
        <v>0</v>
      </c>
      <c r="N573" s="257">
        <v>0</v>
      </c>
      <c r="O573" s="257">
        <v>0</v>
      </c>
      <c r="P573" s="257">
        <v>0</v>
      </c>
      <c r="Q573" s="257">
        <v>0</v>
      </c>
      <c r="R573" s="257">
        <v>0</v>
      </c>
      <c r="S573" s="257">
        <v>0</v>
      </c>
      <c r="T573" s="257">
        <v>0</v>
      </c>
      <c r="U573" s="257">
        <v>0</v>
      </c>
      <c r="V573" s="257">
        <v>0</v>
      </c>
      <c r="W573" s="257">
        <v>0</v>
      </c>
      <c r="X573" s="257">
        <v>0</v>
      </c>
      <c r="Y573" s="257">
        <v>0</v>
      </c>
      <c r="Z573" s="257">
        <v>0</v>
      </c>
      <c r="AA573" s="257">
        <v>0</v>
      </c>
      <c r="AB573" s="257">
        <v>0</v>
      </c>
      <c r="AC573" s="257">
        <v>0</v>
      </c>
      <c r="AD573" s="257">
        <v>0</v>
      </c>
      <c r="AE573" s="257">
        <v>0</v>
      </c>
      <c r="AF573" s="257">
        <v>0</v>
      </c>
      <c r="AG573" s="257">
        <v>0</v>
      </c>
      <c r="AH573" s="257">
        <v>0</v>
      </c>
      <c r="AI573" s="257">
        <v>0</v>
      </c>
      <c r="AJ573" s="257">
        <v>0</v>
      </c>
      <c r="AK573" s="257">
        <v>0</v>
      </c>
      <c r="AL573" s="258">
        <f t="shared" si="10"/>
        <v>0</v>
      </c>
      <c r="AO573" s="98"/>
    </row>
    <row r="574" spans="1:41" ht="33" customHeight="1">
      <c r="A574" s="181">
        <v>1820</v>
      </c>
      <c r="B574" s="182" t="str">
        <f>PROPER(VLOOKUP(A574,[1]bd_lista!$A:$D,2,FALSE))</f>
        <v>Gobierno Autónomo Municipal De Exaltación</v>
      </c>
      <c r="C574" s="183" t="s">
        <v>1351</v>
      </c>
      <c r="D574" s="257">
        <v>0</v>
      </c>
      <c r="E574" s="257">
        <v>0</v>
      </c>
      <c r="F574" s="257">
        <v>0</v>
      </c>
      <c r="G574" s="257">
        <v>0</v>
      </c>
      <c r="H574" s="257">
        <v>0</v>
      </c>
      <c r="I574" s="257">
        <v>0</v>
      </c>
      <c r="J574" s="257">
        <v>0</v>
      </c>
      <c r="K574" s="257">
        <v>0</v>
      </c>
      <c r="L574" s="257">
        <v>0</v>
      </c>
      <c r="M574" s="257">
        <v>0</v>
      </c>
      <c r="N574" s="257">
        <v>0</v>
      </c>
      <c r="O574" s="257">
        <v>0</v>
      </c>
      <c r="P574" s="257">
        <v>0</v>
      </c>
      <c r="Q574" s="257">
        <v>0</v>
      </c>
      <c r="R574" s="257">
        <v>0</v>
      </c>
      <c r="S574" s="257">
        <v>0</v>
      </c>
      <c r="T574" s="257">
        <v>0</v>
      </c>
      <c r="U574" s="257">
        <v>0</v>
      </c>
      <c r="V574" s="257">
        <v>0</v>
      </c>
      <c r="W574" s="257">
        <v>0</v>
      </c>
      <c r="X574" s="257">
        <v>0</v>
      </c>
      <c r="Y574" s="257">
        <v>0</v>
      </c>
      <c r="Z574" s="257">
        <v>0</v>
      </c>
      <c r="AA574" s="257">
        <v>0</v>
      </c>
      <c r="AB574" s="257">
        <v>0</v>
      </c>
      <c r="AC574" s="257">
        <v>0</v>
      </c>
      <c r="AD574" s="257">
        <v>0</v>
      </c>
      <c r="AE574" s="257">
        <v>0</v>
      </c>
      <c r="AF574" s="257">
        <v>0</v>
      </c>
      <c r="AG574" s="257">
        <v>0</v>
      </c>
      <c r="AH574" s="257">
        <v>0</v>
      </c>
      <c r="AI574" s="257">
        <v>0</v>
      </c>
      <c r="AJ574" s="257">
        <v>0</v>
      </c>
      <c r="AK574" s="257">
        <v>0</v>
      </c>
      <c r="AL574" s="258">
        <f t="shared" si="10"/>
        <v>0</v>
      </c>
      <c r="AO574" s="98"/>
    </row>
    <row r="575" spans="1:41" ht="33" customHeight="1">
      <c r="A575" s="181">
        <v>1901</v>
      </c>
      <c r="B575" s="182" t="str">
        <f>PROPER(VLOOKUP(A575,[1]bd_lista!$A:$D,2,FALSE))</f>
        <v>Gobierno Autónomo Municipal De Cobija</v>
      </c>
      <c r="C575" s="183" t="s">
        <v>1351</v>
      </c>
      <c r="D575" s="257">
        <v>0</v>
      </c>
      <c r="E575" s="257">
        <v>0</v>
      </c>
      <c r="F575" s="257">
        <v>0</v>
      </c>
      <c r="G575" s="257">
        <v>0</v>
      </c>
      <c r="H575" s="257">
        <v>0</v>
      </c>
      <c r="I575" s="257">
        <v>0</v>
      </c>
      <c r="J575" s="257">
        <v>0</v>
      </c>
      <c r="K575" s="257">
        <v>0</v>
      </c>
      <c r="L575" s="257">
        <v>0</v>
      </c>
      <c r="M575" s="257">
        <v>0</v>
      </c>
      <c r="N575" s="257">
        <v>0</v>
      </c>
      <c r="O575" s="257">
        <v>0</v>
      </c>
      <c r="P575" s="257">
        <v>0</v>
      </c>
      <c r="Q575" s="257">
        <v>0</v>
      </c>
      <c r="R575" s="257">
        <v>0</v>
      </c>
      <c r="S575" s="257">
        <v>0</v>
      </c>
      <c r="T575" s="257">
        <v>0</v>
      </c>
      <c r="U575" s="257">
        <v>0</v>
      </c>
      <c r="V575" s="257">
        <v>0</v>
      </c>
      <c r="W575" s="257">
        <v>0</v>
      </c>
      <c r="X575" s="257">
        <v>0</v>
      </c>
      <c r="Y575" s="257">
        <v>0</v>
      </c>
      <c r="Z575" s="257">
        <v>0</v>
      </c>
      <c r="AA575" s="257">
        <v>0</v>
      </c>
      <c r="AB575" s="257">
        <v>0</v>
      </c>
      <c r="AC575" s="257">
        <v>0</v>
      </c>
      <c r="AD575" s="257">
        <v>0</v>
      </c>
      <c r="AE575" s="257">
        <v>0</v>
      </c>
      <c r="AF575" s="257">
        <v>0</v>
      </c>
      <c r="AG575" s="257">
        <v>0</v>
      </c>
      <c r="AH575" s="257">
        <v>0</v>
      </c>
      <c r="AI575" s="257">
        <v>0</v>
      </c>
      <c r="AJ575" s="257">
        <v>0</v>
      </c>
      <c r="AK575" s="257">
        <v>0</v>
      </c>
      <c r="AL575" s="258">
        <f t="shared" si="10"/>
        <v>0</v>
      </c>
      <c r="AO575" s="98"/>
    </row>
    <row r="576" spans="1:41" ht="33" customHeight="1">
      <c r="A576" s="181">
        <v>1902</v>
      </c>
      <c r="B576" s="182" t="str">
        <f>PROPER(VLOOKUP(A576,[1]bd_lista!$A:$D,2,FALSE))</f>
        <v>Gobierno Autónomo Municipal De Porvenir</v>
      </c>
      <c r="C576" s="183" t="s">
        <v>1351</v>
      </c>
      <c r="D576" s="257">
        <v>0</v>
      </c>
      <c r="E576" s="257">
        <v>0</v>
      </c>
      <c r="F576" s="257">
        <v>0</v>
      </c>
      <c r="G576" s="257">
        <v>0</v>
      </c>
      <c r="H576" s="257">
        <v>0</v>
      </c>
      <c r="I576" s="257">
        <v>0</v>
      </c>
      <c r="J576" s="257">
        <v>0</v>
      </c>
      <c r="K576" s="257">
        <v>0</v>
      </c>
      <c r="L576" s="257">
        <v>0</v>
      </c>
      <c r="M576" s="257">
        <v>0</v>
      </c>
      <c r="N576" s="257">
        <v>0</v>
      </c>
      <c r="O576" s="257">
        <v>0</v>
      </c>
      <c r="P576" s="257">
        <v>0</v>
      </c>
      <c r="Q576" s="257">
        <v>0</v>
      </c>
      <c r="R576" s="257">
        <v>0</v>
      </c>
      <c r="S576" s="257">
        <v>0</v>
      </c>
      <c r="T576" s="257">
        <v>0</v>
      </c>
      <c r="U576" s="257">
        <v>0</v>
      </c>
      <c r="V576" s="257">
        <v>0</v>
      </c>
      <c r="W576" s="257">
        <v>0</v>
      </c>
      <c r="X576" s="257">
        <v>0</v>
      </c>
      <c r="Y576" s="257">
        <v>0</v>
      </c>
      <c r="Z576" s="257">
        <v>0</v>
      </c>
      <c r="AA576" s="257">
        <v>0</v>
      </c>
      <c r="AB576" s="257">
        <v>0</v>
      </c>
      <c r="AC576" s="257">
        <v>0</v>
      </c>
      <c r="AD576" s="257">
        <v>0</v>
      </c>
      <c r="AE576" s="257">
        <v>0</v>
      </c>
      <c r="AF576" s="257">
        <v>0</v>
      </c>
      <c r="AG576" s="257">
        <v>0</v>
      </c>
      <c r="AH576" s="257">
        <v>0</v>
      </c>
      <c r="AI576" s="257">
        <v>0</v>
      </c>
      <c r="AJ576" s="257">
        <v>0</v>
      </c>
      <c r="AK576" s="257">
        <v>0</v>
      </c>
      <c r="AL576" s="258">
        <f t="shared" si="10"/>
        <v>0</v>
      </c>
      <c r="AO576" s="98"/>
    </row>
    <row r="577" spans="1:41" ht="33" customHeight="1">
      <c r="A577" s="181">
        <v>1903</v>
      </c>
      <c r="B577" s="182" t="str">
        <f>PROPER(VLOOKUP(A577,[1]bd_lista!$A:$D,2,FALSE))</f>
        <v>Gobierno Autónomo Municipal De Bolpebra</v>
      </c>
      <c r="C577" s="183" t="s">
        <v>1351</v>
      </c>
      <c r="D577" s="257">
        <v>0</v>
      </c>
      <c r="E577" s="257">
        <v>0</v>
      </c>
      <c r="F577" s="257">
        <v>0</v>
      </c>
      <c r="G577" s="257">
        <v>0</v>
      </c>
      <c r="H577" s="257">
        <v>0</v>
      </c>
      <c r="I577" s="257">
        <v>0</v>
      </c>
      <c r="J577" s="257">
        <v>0</v>
      </c>
      <c r="K577" s="257">
        <v>0</v>
      </c>
      <c r="L577" s="257">
        <v>0</v>
      </c>
      <c r="M577" s="257">
        <v>0</v>
      </c>
      <c r="N577" s="257">
        <v>0</v>
      </c>
      <c r="O577" s="257">
        <v>0</v>
      </c>
      <c r="P577" s="257">
        <v>0</v>
      </c>
      <c r="Q577" s="257">
        <v>0</v>
      </c>
      <c r="R577" s="257">
        <v>0</v>
      </c>
      <c r="S577" s="257">
        <v>0</v>
      </c>
      <c r="T577" s="257">
        <v>0</v>
      </c>
      <c r="U577" s="257">
        <v>0</v>
      </c>
      <c r="V577" s="257">
        <v>0</v>
      </c>
      <c r="W577" s="257">
        <v>0</v>
      </c>
      <c r="X577" s="257">
        <v>0</v>
      </c>
      <c r="Y577" s="257">
        <v>0</v>
      </c>
      <c r="Z577" s="257">
        <v>0</v>
      </c>
      <c r="AA577" s="257">
        <v>0</v>
      </c>
      <c r="AB577" s="257">
        <v>0</v>
      </c>
      <c r="AC577" s="257">
        <v>0</v>
      </c>
      <c r="AD577" s="257">
        <v>0</v>
      </c>
      <c r="AE577" s="257">
        <v>0</v>
      </c>
      <c r="AF577" s="257">
        <v>0</v>
      </c>
      <c r="AG577" s="257">
        <v>0</v>
      </c>
      <c r="AH577" s="257">
        <v>0</v>
      </c>
      <c r="AI577" s="257">
        <v>0</v>
      </c>
      <c r="AJ577" s="257">
        <v>0</v>
      </c>
      <c r="AK577" s="257">
        <v>0</v>
      </c>
      <c r="AL577" s="258">
        <f t="shared" si="10"/>
        <v>0</v>
      </c>
      <c r="AO577" s="98"/>
    </row>
    <row r="578" spans="1:41" ht="33" customHeight="1">
      <c r="A578" s="181">
        <v>1904</v>
      </c>
      <c r="B578" s="182" t="str">
        <f>PROPER(VLOOKUP(A578,[1]bd_lista!$A:$D,2,FALSE))</f>
        <v>Gobierno Autónomo Municipal De Bella Flor</v>
      </c>
      <c r="C578" s="183" t="s">
        <v>1351</v>
      </c>
      <c r="D578" s="257">
        <v>0</v>
      </c>
      <c r="E578" s="257">
        <v>0</v>
      </c>
      <c r="F578" s="257">
        <v>0</v>
      </c>
      <c r="G578" s="257">
        <v>0</v>
      </c>
      <c r="H578" s="257">
        <v>0</v>
      </c>
      <c r="I578" s="257">
        <v>0</v>
      </c>
      <c r="J578" s="257">
        <v>0</v>
      </c>
      <c r="K578" s="257">
        <v>0</v>
      </c>
      <c r="L578" s="257">
        <v>0</v>
      </c>
      <c r="M578" s="257">
        <v>0</v>
      </c>
      <c r="N578" s="257">
        <v>0</v>
      </c>
      <c r="O578" s="257">
        <v>0</v>
      </c>
      <c r="P578" s="257">
        <v>0</v>
      </c>
      <c r="Q578" s="257">
        <v>0</v>
      </c>
      <c r="R578" s="257">
        <v>0</v>
      </c>
      <c r="S578" s="257">
        <v>0</v>
      </c>
      <c r="T578" s="257">
        <v>0</v>
      </c>
      <c r="U578" s="257">
        <v>0</v>
      </c>
      <c r="V578" s="257">
        <v>0</v>
      </c>
      <c r="W578" s="257">
        <v>0</v>
      </c>
      <c r="X578" s="257">
        <v>0</v>
      </c>
      <c r="Y578" s="257">
        <v>0</v>
      </c>
      <c r="Z578" s="257">
        <v>0</v>
      </c>
      <c r="AA578" s="257">
        <v>0</v>
      </c>
      <c r="AB578" s="257">
        <v>0</v>
      </c>
      <c r="AC578" s="257">
        <v>0</v>
      </c>
      <c r="AD578" s="257">
        <v>0</v>
      </c>
      <c r="AE578" s="257">
        <v>0</v>
      </c>
      <c r="AF578" s="257">
        <v>0</v>
      </c>
      <c r="AG578" s="257">
        <v>0</v>
      </c>
      <c r="AH578" s="257">
        <v>0</v>
      </c>
      <c r="AI578" s="257">
        <v>0</v>
      </c>
      <c r="AJ578" s="257">
        <v>0</v>
      </c>
      <c r="AK578" s="257">
        <v>0</v>
      </c>
      <c r="AL578" s="258">
        <f t="shared" si="10"/>
        <v>0</v>
      </c>
      <c r="AO578" s="98"/>
    </row>
    <row r="579" spans="1:41" ht="33" customHeight="1">
      <c r="A579" s="181">
        <v>1905</v>
      </c>
      <c r="B579" s="182" t="str">
        <f>PROPER(VLOOKUP(A579,[1]bd_lista!$A:$D,2,FALSE))</f>
        <v>Gobierno Autónomo Municipal De Puerto Rico</v>
      </c>
      <c r="C579" s="183" t="s">
        <v>1351</v>
      </c>
      <c r="D579" s="257">
        <v>0</v>
      </c>
      <c r="E579" s="257">
        <v>0</v>
      </c>
      <c r="F579" s="257">
        <v>0</v>
      </c>
      <c r="G579" s="257">
        <v>0</v>
      </c>
      <c r="H579" s="257">
        <v>0</v>
      </c>
      <c r="I579" s="257">
        <v>0</v>
      </c>
      <c r="J579" s="257">
        <v>0</v>
      </c>
      <c r="K579" s="257">
        <v>0</v>
      </c>
      <c r="L579" s="257">
        <v>0</v>
      </c>
      <c r="M579" s="257">
        <v>0</v>
      </c>
      <c r="N579" s="257">
        <v>0</v>
      </c>
      <c r="O579" s="257">
        <v>0</v>
      </c>
      <c r="P579" s="257">
        <v>0</v>
      </c>
      <c r="Q579" s="257">
        <v>0</v>
      </c>
      <c r="R579" s="257">
        <v>0</v>
      </c>
      <c r="S579" s="257">
        <v>0</v>
      </c>
      <c r="T579" s="257">
        <v>0</v>
      </c>
      <c r="U579" s="257">
        <v>0</v>
      </c>
      <c r="V579" s="257">
        <v>0</v>
      </c>
      <c r="W579" s="257">
        <v>0</v>
      </c>
      <c r="X579" s="257">
        <v>0</v>
      </c>
      <c r="Y579" s="257">
        <v>0</v>
      </c>
      <c r="Z579" s="257">
        <v>0</v>
      </c>
      <c r="AA579" s="257">
        <v>0</v>
      </c>
      <c r="AB579" s="257">
        <v>0</v>
      </c>
      <c r="AC579" s="257">
        <v>0</v>
      </c>
      <c r="AD579" s="257">
        <v>0</v>
      </c>
      <c r="AE579" s="257">
        <v>0</v>
      </c>
      <c r="AF579" s="257">
        <v>0</v>
      </c>
      <c r="AG579" s="257">
        <v>0</v>
      </c>
      <c r="AH579" s="257">
        <v>0</v>
      </c>
      <c r="AI579" s="257">
        <v>0</v>
      </c>
      <c r="AJ579" s="257">
        <v>0</v>
      </c>
      <c r="AK579" s="257">
        <v>0</v>
      </c>
      <c r="AL579" s="258">
        <f t="shared" si="10"/>
        <v>0</v>
      </c>
      <c r="AO579" s="98"/>
    </row>
    <row r="580" spans="1:41" ht="33" customHeight="1">
      <c r="A580" s="181">
        <v>1906</v>
      </c>
      <c r="B580" s="182" t="str">
        <f>PROPER(VLOOKUP(A580,[1]bd_lista!$A:$D,2,FALSE))</f>
        <v>Gobierno Autónomo Municipal De San Pedro</v>
      </c>
      <c r="C580" s="183" t="s">
        <v>1351</v>
      </c>
      <c r="D580" s="257">
        <v>0</v>
      </c>
      <c r="E580" s="257">
        <v>0</v>
      </c>
      <c r="F580" s="257">
        <v>0</v>
      </c>
      <c r="G580" s="257">
        <v>0</v>
      </c>
      <c r="H580" s="257">
        <v>0</v>
      </c>
      <c r="I580" s="257">
        <v>0</v>
      </c>
      <c r="J580" s="257">
        <v>0</v>
      </c>
      <c r="K580" s="257">
        <v>0</v>
      </c>
      <c r="L580" s="257">
        <v>0</v>
      </c>
      <c r="M580" s="257">
        <v>0</v>
      </c>
      <c r="N580" s="257">
        <v>0</v>
      </c>
      <c r="O580" s="257">
        <v>0</v>
      </c>
      <c r="P580" s="257">
        <v>0</v>
      </c>
      <c r="Q580" s="257">
        <v>0</v>
      </c>
      <c r="R580" s="257">
        <v>0</v>
      </c>
      <c r="S580" s="257">
        <v>0</v>
      </c>
      <c r="T580" s="257">
        <v>0</v>
      </c>
      <c r="U580" s="257">
        <v>0</v>
      </c>
      <c r="V580" s="257">
        <v>0</v>
      </c>
      <c r="W580" s="257">
        <v>0</v>
      </c>
      <c r="X580" s="257">
        <v>0</v>
      </c>
      <c r="Y580" s="257">
        <v>0</v>
      </c>
      <c r="Z580" s="257">
        <v>0</v>
      </c>
      <c r="AA580" s="257">
        <v>0</v>
      </c>
      <c r="AB580" s="257">
        <v>0</v>
      </c>
      <c r="AC580" s="257">
        <v>0</v>
      </c>
      <c r="AD580" s="257">
        <v>0</v>
      </c>
      <c r="AE580" s="257">
        <v>0</v>
      </c>
      <c r="AF580" s="257">
        <v>0</v>
      </c>
      <c r="AG580" s="257">
        <v>0</v>
      </c>
      <c r="AH580" s="257">
        <v>0</v>
      </c>
      <c r="AI580" s="257">
        <v>0</v>
      </c>
      <c r="AJ580" s="257">
        <v>0</v>
      </c>
      <c r="AK580" s="257">
        <v>0</v>
      </c>
      <c r="AL580" s="258">
        <f t="shared" si="10"/>
        <v>0</v>
      </c>
      <c r="AO580" s="98"/>
    </row>
    <row r="581" spans="1:41" ht="33" customHeight="1">
      <c r="A581" s="181">
        <v>1907</v>
      </c>
      <c r="B581" s="182" t="str">
        <f>PROPER(VLOOKUP(A581,[1]bd_lista!$A:$D,2,FALSE))</f>
        <v>Gobierno Autónomo Municipal De Filadelfia</v>
      </c>
      <c r="C581" s="183" t="s">
        <v>1351</v>
      </c>
      <c r="D581" s="257">
        <v>0</v>
      </c>
      <c r="E581" s="257">
        <v>0</v>
      </c>
      <c r="F581" s="257">
        <v>0</v>
      </c>
      <c r="G581" s="257">
        <v>0</v>
      </c>
      <c r="H581" s="257">
        <v>0</v>
      </c>
      <c r="I581" s="257">
        <v>0</v>
      </c>
      <c r="J581" s="257">
        <v>0</v>
      </c>
      <c r="K581" s="257">
        <v>0</v>
      </c>
      <c r="L581" s="257">
        <v>0</v>
      </c>
      <c r="M581" s="257">
        <v>0</v>
      </c>
      <c r="N581" s="257">
        <v>0</v>
      </c>
      <c r="O581" s="257">
        <v>0</v>
      </c>
      <c r="P581" s="257">
        <v>0</v>
      </c>
      <c r="Q581" s="257">
        <v>0</v>
      </c>
      <c r="R581" s="257">
        <v>0</v>
      </c>
      <c r="S581" s="257">
        <v>0</v>
      </c>
      <c r="T581" s="257">
        <v>0</v>
      </c>
      <c r="U581" s="257">
        <v>0</v>
      </c>
      <c r="V581" s="257">
        <v>0</v>
      </c>
      <c r="W581" s="257">
        <v>0</v>
      </c>
      <c r="X581" s="257">
        <v>0</v>
      </c>
      <c r="Y581" s="257">
        <v>0</v>
      </c>
      <c r="Z581" s="257">
        <v>0</v>
      </c>
      <c r="AA581" s="257">
        <v>0</v>
      </c>
      <c r="AB581" s="257">
        <v>0</v>
      </c>
      <c r="AC581" s="257">
        <v>0</v>
      </c>
      <c r="AD581" s="257">
        <v>0</v>
      </c>
      <c r="AE581" s="257">
        <v>0</v>
      </c>
      <c r="AF581" s="257">
        <v>0</v>
      </c>
      <c r="AG581" s="257">
        <v>0</v>
      </c>
      <c r="AH581" s="257">
        <v>0</v>
      </c>
      <c r="AI581" s="257">
        <v>0</v>
      </c>
      <c r="AJ581" s="257">
        <v>0</v>
      </c>
      <c r="AK581" s="257">
        <v>0</v>
      </c>
      <c r="AL581" s="258">
        <f t="shared" si="10"/>
        <v>0</v>
      </c>
      <c r="AO581" s="98"/>
    </row>
    <row r="582" spans="1:41" ht="33" customHeight="1">
      <c r="A582" s="181">
        <v>1908</v>
      </c>
      <c r="B582" s="182" t="str">
        <f>PROPER(VLOOKUP(A582,[1]bd_lista!$A:$D,2,FALSE))</f>
        <v>Gobierno Autónomo Municipal De Puerto Gonzalo Moreno</v>
      </c>
      <c r="C582" s="183" t="s">
        <v>1351</v>
      </c>
      <c r="D582" s="257">
        <v>0</v>
      </c>
      <c r="E582" s="257">
        <v>0</v>
      </c>
      <c r="F582" s="257">
        <v>0</v>
      </c>
      <c r="G582" s="257">
        <v>0</v>
      </c>
      <c r="H582" s="257">
        <v>0</v>
      </c>
      <c r="I582" s="257">
        <v>0</v>
      </c>
      <c r="J582" s="257">
        <v>0</v>
      </c>
      <c r="K582" s="257">
        <v>0</v>
      </c>
      <c r="L582" s="257">
        <v>0</v>
      </c>
      <c r="M582" s="257">
        <v>0</v>
      </c>
      <c r="N582" s="257">
        <v>0</v>
      </c>
      <c r="O582" s="257">
        <v>0</v>
      </c>
      <c r="P582" s="257">
        <v>0</v>
      </c>
      <c r="Q582" s="257">
        <v>0</v>
      </c>
      <c r="R582" s="257">
        <v>0</v>
      </c>
      <c r="S582" s="257">
        <v>0</v>
      </c>
      <c r="T582" s="257">
        <v>0</v>
      </c>
      <c r="U582" s="257">
        <v>0</v>
      </c>
      <c r="V582" s="257">
        <v>0</v>
      </c>
      <c r="W582" s="257">
        <v>0</v>
      </c>
      <c r="X582" s="257">
        <v>0</v>
      </c>
      <c r="Y582" s="257">
        <v>0</v>
      </c>
      <c r="Z582" s="257">
        <v>0</v>
      </c>
      <c r="AA582" s="257">
        <v>0</v>
      </c>
      <c r="AB582" s="257">
        <v>0</v>
      </c>
      <c r="AC582" s="257">
        <v>0</v>
      </c>
      <c r="AD582" s="257">
        <v>0</v>
      </c>
      <c r="AE582" s="257">
        <v>0</v>
      </c>
      <c r="AF582" s="257">
        <v>0</v>
      </c>
      <c r="AG582" s="257">
        <v>0</v>
      </c>
      <c r="AH582" s="257">
        <v>0</v>
      </c>
      <c r="AI582" s="257">
        <v>0</v>
      </c>
      <c r="AJ582" s="257">
        <v>0</v>
      </c>
      <c r="AK582" s="257">
        <v>0</v>
      </c>
      <c r="AL582" s="258">
        <f t="shared" si="10"/>
        <v>0</v>
      </c>
      <c r="AO582" s="98"/>
    </row>
    <row r="583" spans="1:41" ht="33" customHeight="1">
      <c r="A583" s="181">
        <v>1909</v>
      </c>
      <c r="B583" s="182" t="str">
        <f>PROPER(VLOOKUP(A583,[1]bd_lista!$A:$D,2,FALSE))</f>
        <v>Gobierno Autónomo Municipal De San Lorenzo</v>
      </c>
      <c r="C583" s="183" t="s">
        <v>1351</v>
      </c>
      <c r="D583" s="257">
        <v>0</v>
      </c>
      <c r="E583" s="257">
        <v>0</v>
      </c>
      <c r="F583" s="257">
        <v>0</v>
      </c>
      <c r="G583" s="257">
        <v>0</v>
      </c>
      <c r="H583" s="257">
        <v>0</v>
      </c>
      <c r="I583" s="257">
        <v>0</v>
      </c>
      <c r="J583" s="257">
        <v>0</v>
      </c>
      <c r="K583" s="257">
        <v>0</v>
      </c>
      <c r="L583" s="257">
        <v>0</v>
      </c>
      <c r="M583" s="257">
        <v>0</v>
      </c>
      <c r="N583" s="257">
        <v>0</v>
      </c>
      <c r="O583" s="257">
        <v>0</v>
      </c>
      <c r="P583" s="257">
        <v>0</v>
      </c>
      <c r="Q583" s="257">
        <v>0</v>
      </c>
      <c r="R583" s="257">
        <v>0</v>
      </c>
      <c r="S583" s="257">
        <v>0</v>
      </c>
      <c r="T583" s="257">
        <v>0</v>
      </c>
      <c r="U583" s="257">
        <v>0</v>
      </c>
      <c r="V583" s="257">
        <v>0</v>
      </c>
      <c r="W583" s="257">
        <v>0</v>
      </c>
      <c r="X583" s="257">
        <v>0</v>
      </c>
      <c r="Y583" s="257">
        <v>0</v>
      </c>
      <c r="Z583" s="257">
        <v>0</v>
      </c>
      <c r="AA583" s="257">
        <v>0</v>
      </c>
      <c r="AB583" s="257">
        <v>0</v>
      </c>
      <c r="AC583" s="257">
        <v>0</v>
      </c>
      <c r="AD583" s="257">
        <v>0</v>
      </c>
      <c r="AE583" s="257">
        <v>0</v>
      </c>
      <c r="AF583" s="257">
        <v>0</v>
      </c>
      <c r="AG583" s="257">
        <v>0</v>
      </c>
      <c r="AH583" s="257">
        <v>0</v>
      </c>
      <c r="AI583" s="257">
        <v>0</v>
      </c>
      <c r="AJ583" s="257">
        <v>0</v>
      </c>
      <c r="AK583" s="257">
        <v>0</v>
      </c>
      <c r="AL583" s="258">
        <f t="shared" si="10"/>
        <v>0</v>
      </c>
      <c r="AO583" s="98"/>
    </row>
    <row r="584" spans="1:41" ht="33" customHeight="1">
      <c r="A584" s="181">
        <v>1910</v>
      </c>
      <c r="B584" s="182" t="str">
        <f>PROPER(VLOOKUP(A584,[1]bd_lista!$A:$D,2,FALSE))</f>
        <v>Gobierno Autónomo Municipal De Sena</v>
      </c>
      <c r="C584" s="183" t="s">
        <v>1351</v>
      </c>
      <c r="D584" s="257">
        <v>0</v>
      </c>
      <c r="E584" s="257">
        <v>0</v>
      </c>
      <c r="F584" s="257">
        <v>0</v>
      </c>
      <c r="G584" s="257">
        <v>0</v>
      </c>
      <c r="H584" s="257">
        <v>0</v>
      </c>
      <c r="I584" s="257">
        <v>0</v>
      </c>
      <c r="J584" s="257">
        <v>0</v>
      </c>
      <c r="K584" s="257">
        <v>0</v>
      </c>
      <c r="L584" s="257">
        <v>0</v>
      </c>
      <c r="M584" s="257">
        <v>0</v>
      </c>
      <c r="N584" s="257">
        <v>0</v>
      </c>
      <c r="O584" s="257">
        <v>0</v>
      </c>
      <c r="P584" s="257">
        <v>0</v>
      </c>
      <c r="Q584" s="257">
        <v>0</v>
      </c>
      <c r="R584" s="257">
        <v>0</v>
      </c>
      <c r="S584" s="257">
        <v>0</v>
      </c>
      <c r="T584" s="257">
        <v>0</v>
      </c>
      <c r="U584" s="257">
        <v>0</v>
      </c>
      <c r="V584" s="257">
        <v>0</v>
      </c>
      <c r="W584" s="257">
        <v>0</v>
      </c>
      <c r="X584" s="257">
        <v>0</v>
      </c>
      <c r="Y584" s="257">
        <v>0</v>
      </c>
      <c r="Z584" s="257">
        <v>0</v>
      </c>
      <c r="AA584" s="257">
        <v>0</v>
      </c>
      <c r="AB584" s="257">
        <v>0</v>
      </c>
      <c r="AC584" s="257">
        <v>0</v>
      </c>
      <c r="AD584" s="257">
        <v>0</v>
      </c>
      <c r="AE584" s="257">
        <v>0</v>
      </c>
      <c r="AF584" s="257">
        <v>0</v>
      </c>
      <c r="AG584" s="257">
        <v>0</v>
      </c>
      <c r="AH584" s="257">
        <v>0</v>
      </c>
      <c r="AI584" s="257">
        <v>0</v>
      </c>
      <c r="AJ584" s="257">
        <v>0</v>
      </c>
      <c r="AK584" s="257">
        <v>0</v>
      </c>
      <c r="AL584" s="258">
        <f t="shared" si="10"/>
        <v>0</v>
      </c>
      <c r="AO584" s="98"/>
    </row>
    <row r="585" spans="1:41" ht="33" customHeight="1">
      <c r="A585" s="181">
        <v>1911</v>
      </c>
      <c r="B585" s="182" t="str">
        <f>PROPER(VLOOKUP(A585,[1]bd_lista!$A:$D,2,FALSE))</f>
        <v>Gobierno Autónomo Municipal De Santa Rosa Del Abuná</v>
      </c>
      <c r="C585" s="183" t="s">
        <v>1351</v>
      </c>
      <c r="D585" s="257">
        <v>0</v>
      </c>
      <c r="E585" s="257">
        <v>0</v>
      </c>
      <c r="F585" s="257">
        <v>0</v>
      </c>
      <c r="G585" s="257">
        <v>0</v>
      </c>
      <c r="H585" s="257">
        <v>0</v>
      </c>
      <c r="I585" s="257">
        <v>0</v>
      </c>
      <c r="J585" s="257">
        <v>0</v>
      </c>
      <c r="K585" s="257">
        <v>0</v>
      </c>
      <c r="L585" s="257">
        <v>0</v>
      </c>
      <c r="M585" s="257">
        <v>0</v>
      </c>
      <c r="N585" s="257">
        <v>0</v>
      </c>
      <c r="O585" s="257">
        <v>0</v>
      </c>
      <c r="P585" s="257">
        <v>0</v>
      </c>
      <c r="Q585" s="257">
        <v>0</v>
      </c>
      <c r="R585" s="257">
        <v>0</v>
      </c>
      <c r="S585" s="257">
        <v>0</v>
      </c>
      <c r="T585" s="257">
        <v>0</v>
      </c>
      <c r="U585" s="257">
        <v>0</v>
      </c>
      <c r="V585" s="257">
        <v>0</v>
      </c>
      <c r="W585" s="257">
        <v>0</v>
      </c>
      <c r="X585" s="257">
        <v>0</v>
      </c>
      <c r="Y585" s="257">
        <v>0</v>
      </c>
      <c r="Z585" s="257">
        <v>0</v>
      </c>
      <c r="AA585" s="257">
        <v>0</v>
      </c>
      <c r="AB585" s="257">
        <v>0</v>
      </c>
      <c r="AC585" s="257">
        <v>0</v>
      </c>
      <c r="AD585" s="257">
        <v>0</v>
      </c>
      <c r="AE585" s="257">
        <v>0</v>
      </c>
      <c r="AF585" s="257">
        <v>0</v>
      </c>
      <c r="AG585" s="257">
        <v>0</v>
      </c>
      <c r="AH585" s="257">
        <v>0</v>
      </c>
      <c r="AI585" s="257">
        <v>0</v>
      </c>
      <c r="AJ585" s="257">
        <v>0</v>
      </c>
      <c r="AK585" s="257">
        <v>0</v>
      </c>
      <c r="AL585" s="258">
        <f t="shared" si="10"/>
        <v>0</v>
      </c>
      <c r="AO585" s="98"/>
    </row>
    <row r="586" spans="1:41" ht="33" customHeight="1">
      <c r="A586" s="181">
        <v>1912</v>
      </c>
      <c r="B586" s="182" t="str">
        <f>PROPER(VLOOKUP(A586,[1]bd_lista!$A:$D,2,FALSE))</f>
        <v>Gobierno Autónomo Municipal De Ingavi (Humaita)</v>
      </c>
      <c r="C586" s="183" t="s">
        <v>1351</v>
      </c>
      <c r="D586" s="257">
        <v>0</v>
      </c>
      <c r="E586" s="257">
        <v>0</v>
      </c>
      <c r="F586" s="257">
        <v>0</v>
      </c>
      <c r="G586" s="257">
        <v>0</v>
      </c>
      <c r="H586" s="257">
        <v>0</v>
      </c>
      <c r="I586" s="257">
        <v>0</v>
      </c>
      <c r="J586" s="257">
        <v>0</v>
      </c>
      <c r="K586" s="257">
        <v>0</v>
      </c>
      <c r="L586" s="257">
        <v>0</v>
      </c>
      <c r="M586" s="257">
        <v>0</v>
      </c>
      <c r="N586" s="257">
        <v>0</v>
      </c>
      <c r="O586" s="257">
        <v>0</v>
      </c>
      <c r="P586" s="257">
        <v>0</v>
      </c>
      <c r="Q586" s="257">
        <v>0</v>
      </c>
      <c r="R586" s="257">
        <v>0</v>
      </c>
      <c r="S586" s="257">
        <v>0</v>
      </c>
      <c r="T586" s="257">
        <v>0</v>
      </c>
      <c r="U586" s="257">
        <v>0</v>
      </c>
      <c r="V586" s="257">
        <v>0</v>
      </c>
      <c r="W586" s="257">
        <v>0</v>
      </c>
      <c r="X586" s="257">
        <v>0</v>
      </c>
      <c r="Y586" s="257">
        <v>0</v>
      </c>
      <c r="Z586" s="257">
        <v>0</v>
      </c>
      <c r="AA586" s="257">
        <v>0</v>
      </c>
      <c r="AB586" s="257">
        <v>0</v>
      </c>
      <c r="AC586" s="257">
        <v>0</v>
      </c>
      <c r="AD586" s="257">
        <v>0</v>
      </c>
      <c r="AE586" s="257">
        <v>0</v>
      </c>
      <c r="AF586" s="257">
        <v>0</v>
      </c>
      <c r="AG586" s="257">
        <v>0</v>
      </c>
      <c r="AH586" s="257">
        <v>0</v>
      </c>
      <c r="AI586" s="257">
        <v>0</v>
      </c>
      <c r="AJ586" s="257">
        <v>0</v>
      </c>
      <c r="AK586" s="257">
        <v>0</v>
      </c>
      <c r="AL586" s="258">
        <f t="shared" si="10"/>
        <v>0</v>
      </c>
      <c r="AO586" s="98"/>
    </row>
    <row r="587" spans="1:41" ht="33" customHeight="1">
      <c r="A587" s="181">
        <v>1913</v>
      </c>
      <c r="B587" s="182" t="str">
        <f>PROPER(VLOOKUP(A587,[1]bd_lista!$A:$D,2,FALSE))</f>
        <v>Gobierno Autónomo Municipal De Nueva Esperanza</v>
      </c>
      <c r="C587" s="183" t="s">
        <v>1351</v>
      </c>
      <c r="D587" s="257">
        <v>0</v>
      </c>
      <c r="E587" s="257">
        <v>0</v>
      </c>
      <c r="F587" s="257">
        <v>0</v>
      </c>
      <c r="G587" s="257">
        <v>0</v>
      </c>
      <c r="H587" s="257">
        <v>0</v>
      </c>
      <c r="I587" s="257">
        <v>0</v>
      </c>
      <c r="J587" s="257">
        <v>0</v>
      </c>
      <c r="K587" s="257">
        <v>0</v>
      </c>
      <c r="L587" s="257">
        <v>0</v>
      </c>
      <c r="M587" s="257">
        <v>0</v>
      </c>
      <c r="N587" s="257">
        <v>0</v>
      </c>
      <c r="O587" s="257">
        <v>0</v>
      </c>
      <c r="P587" s="257">
        <v>0</v>
      </c>
      <c r="Q587" s="257">
        <v>0</v>
      </c>
      <c r="R587" s="257">
        <v>0</v>
      </c>
      <c r="S587" s="257">
        <v>0</v>
      </c>
      <c r="T587" s="257">
        <v>0</v>
      </c>
      <c r="U587" s="257">
        <v>0</v>
      </c>
      <c r="V587" s="257">
        <v>0</v>
      </c>
      <c r="W587" s="257">
        <v>0</v>
      </c>
      <c r="X587" s="257">
        <v>0</v>
      </c>
      <c r="Y587" s="257">
        <v>0</v>
      </c>
      <c r="Z587" s="257">
        <v>0</v>
      </c>
      <c r="AA587" s="257">
        <v>0</v>
      </c>
      <c r="AB587" s="257">
        <v>0</v>
      </c>
      <c r="AC587" s="257">
        <v>0</v>
      </c>
      <c r="AD587" s="257">
        <v>0</v>
      </c>
      <c r="AE587" s="257">
        <v>0</v>
      </c>
      <c r="AF587" s="257">
        <v>0</v>
      </c>
      <c r="AG587" s="257">
        <v>0</v>
      </c>
      <c r="AH587" s="257">
        <v>0</v>
      </c>
      <c r="AI587" s="257">
        <v>0</v>
      </c>
      <c r="AJ587" s="257">
        <v>0</v>
      </c>
      <c r="AK587" s="257">
        <v>0</v>
      </c>
      <c r="AL587" s="258">
        <f t="shared" si="10"/>
        <v>0</v>
      </c>
      <c r="AO587" s="98"/>
    </row>
    <row r="588" spans="1:41" ht="33" customHeight="1">
      <c r="A588" s="181">
        <v>1914</v>
      </c>
      <c r="B588" s="182" t="str">
        <f>PROPER(VLOOKUP(A588,[1]bd_lista!$A:$D,2,FALSE))</f>
        <v>Gobierno Autónomo Municipal De Villa Nueva (Loma Alta)</v>
      </c>
      <c r="C588" s="183" t="s">
        <v>1351</v>
      </c>
      <c r="D588" s="257">
        <v>0</v>
      </c>
      <c r="E588" s="257">
        <v>0</v>
      </c>
      <c r="F588" s="257">
        <v>0</v>
      </c>
      <c r="G588" s="257">
        <v>0</v>
      </c>
      <c r="H588" s="257">
        <v>0</v>
      </c>
      <c r="I588" s="257">
        <v>0</v>
      </c>
      <c r="J588" s="257">
        <v>0</v>
      </c>
      <c r="K588" s="257">
        <v>0</v>
      </c>
      <c r="L588" s="257">
        <v>0</v>
      </c>
      <c r="M588" s="257">
        <v>0</v>
      </c>
      <c r="N588" s="257">
        <v>0</v>
      </c>
      <c r="O588" s="257">
        <v>0</v>
      </c>
      <c r="P588" s="257">
        <v>0</v>
      </c>
      <c r="Q588" s="257">
        <v>0</v>
      </c>
      <c r="R588" s="257">
        <v>0</v>
      </c>
      <c r="S588" s="257">
        <v>0</v>
      </c>
      <c r="T588" s="257">
        <v>0</v>
      </c>
      <c r="U588" s="257">
        <v>0</v>
      </c>
      <c r="V588" s="257">
        <v>0</v>
      </c>
      <c r="W588" s="257">
        <v>0</v>
      </c>
      <c r="X588" s="257">
        <v>0</v>
      </c>
      <c r="Y588" s="257">
        <v>0</v>
      </c>
      <c r="Z588" s="257">
        <v>0</v>
      </c>
      <c r="AA588" s="257">
        <v>0</v>
      </c>
      <c r="AB588" s="257">
        <v>0</v>
      </c>
      <c r="AC588" s="257">
        <v>0</v>
      </c>
      <c r="AD588" s="257">
        <v>0</v>
      </c>
      <c r="AE588" s="257">
        <v>0</v>
      </c>
      <c r="AF588" s="257">
        <v>0</v>
      </c>
      <c r="AG588" s="257">
        <v>0</v>
      </c>
      <c r="AH588" s="257">
        <v>0</v>
      </c>
      <c r="AI588" s="257">
        <v>0</v>
      </c>
      <c r="AJ588" s="257">
        <v>0</v>
      </c>
      <c r="AK588" s="257">
        <v>0</v>
      </c>
      <c r="AL588" s="258">
        <f t="shared" ref="AL588:AL612" si="11">SUM(D588:AK588)</f>
        <v>0</v>
      </c>
      <c r="AO588" s="98"/>
    </row>
    <row r="589" spans="1:41" ht="33" customHeight="1">
      <c r="A589" s="181">
        <v>1915</v>
      </c>
      <c r="B589" s="182" t="str">
        <f>PROPER(VLOOKUP(A589,[1]bd_lista!$A:$D,2,FALSE))</f>
        <v>Gobierno Autónomo Municipal De Santos Mercado</v>
      </c>
      <c r="C589" s="183" t="s">
        <v>1351</v>
      </c>
      <c r="D589" s="257">
        <v>0</v>
      </c>
      <c r="E589" s="257">
        <v>0</v>
      </c>
      <c r="F589" s="257">
        <v>0</v>
      </c>
      <c r="G589" s="257">
        <v>0</v>
      </c>
      <c r="H589" s="257">
        <v>0</v>
      </c>
      <c r="I589" s="257">
        <v>0</v>
      </c>
      <c r="J589" s="257">
        <v>0</v>
      </c>
      <c r="K589" s="257">
        <v>0</v>
      </c>
      <c r="L589" s="257">
        <v>0</v>
      </c>
      <c r="M589" s="257">
        <v>0</v>
      </c>
      <c r="N589" s="257">
        <v>0</v>
      </c>
      <c r="O589" s="257">
        <v>0</v>
      </c>
      <c r="P589" s="257">
        <v>0</v>
      </c>
      <c r="Q589" s="257">
        <v>0</v>
      </c>
      <c r="R589" s="257">
        <v>0</v>
      </c>
      <c r="S589" s="257">
        <v>0</v>
      </c>
      <c r="T589" s="257">
        <v>0</v>
      </c>
      <c r="U589" s="257">
        <v>0</v>
      </c>
      <c r="V589" s="257">
        <v>0</v>
      </c>
      <c r="W589" s="257">
        <v>0</v>
      </c>
      <c r="X589" s="257">
        <v>0</v>
      </c>
      <c r="Y589" s="257">
        <v>0</v>
      </c>
      <c r="Z589" s="257">
        <v>0</v>
      </c>
      <c r="AA589" s="257">
        <v>0</v>
      </c>
      <c r="AB589" s="257">
        <v>0</v>
      </c>
      <c r="AC589" s="257">
        <v>0</v>
      </c>
      <c r="AD589" s="257">
        <v>0</v>
      </c>
      <c r="AE589" s="257">
        <v>0</v>
      </c>
      <c r="AF589" s="257">
        <v>0</v>
      </c>
      <c r="AG589" s="257">
        <v>0</v>
      </c>
      <c r="AH589" s="257">
        <v>0</v>
      </c>
      <c r="AI589" s="257">
        <v>0</v>
      </c>
      <c r="AJ589" s="257">
        <v>0</v>
      </c>
      <c r="AK589" s="257">
        <v>0</v>
      </c>
      <c r="AL589" s="258">
        <f t="shared" si="11"/>
        <v>0</v>
      </c>
      <c r="AO589" s="98"/>
    </row>
    <row r="590" spans="1:41" ht="33" customHeight="1">
      <c r="A590" s="181">
        <v>2301</v>
      </c>
      <c r="B590" s="182" t="str">
        <f>PROPER(VLOOKUP(A590,[1]bd_lista!$A:$D,2,FALSE))</f>
        <v>Empresa Municipal De Gestión De Residuos Sólidos</v>
      </c>
      <c r="C590" s="183" t="s">
        <v>1351</v>
      </c>
      <c r="D590" s="257">
        <v>0</v>
      </c>
      <c r="E590" s="257">
        <v>0</v>
      </c>
      <c r="F590" s="257">
        <v>0</v>
      </c>
      <c r="G590" s="257">
        <v>0</v>
      </c>
      <c r="H590" s="257">
        <v>0</v>
      </c>
      <c r="I590" s="257">
        <v>0</v>
      </c>
      <c r="J590" s="257">
        <v>0</v>
      </c>
      <c r="K590" s="257">
        <v>0</v>
      </c>
      <c r="L590" s="257">
        <v>0</v>
      </c>
      <c r="M590" s="257">
        <v>0</v>
      </c>
      <c r="N590" s="257">
        <v>0</v>
      </c>
      <c r="O590" s="257">
        <v>0</v>
      </c>
      <c r="P590" s="257">
        <v>0</v>
      </c>
      <c r="Q590" s="257">
        <v>0</v>
      </c>
      <c r="R590" s="257">
        <v>0</v>
      </c>
      <c r="S590" s="257">
        <v>0</v>
      </c>
      <c r="T590" s="257">
        <v>0</v>
      </c>
      <c r="U590" s="257">
        <v>0</v>
      </c>
      <c r="V590" s="257">
        <v>0</v>
      </c>
      <c r="W590" s="257">
        <v>0</v>
      </c>
      <c r="X590" s="257">
        <v>0</v>
      </c>
      <c r="Y590" s="257">
        <v>0</v>
      </c>
      <c r="Z590" s="257">
        <v>0</v>
      </c>
      <c r="AA590" s="257">
        <v>0</v>
      </c>
      <c r="AB590" s="257">
        <v>0</v>
      </c>
      <c r="AC590" s="257">
        <v>0</v>
      </c>
      <c r="AD590" s="257">
        <v>0</v>
      </c>
      <c r="AE590" s="257">
        <v>0</v>
      </c>
      <c r="AF590" s="257">
        <v>0</v>
      </c>
      <c r="AG590" s="257">
        <v>0</v>
      </c>
      <c r="AH590" s="257">
        <v>0</v>
      </c>
      <c r="AI590" s="257">
        <v>0</v>
      </c>
      <c r="AJ590" s="257">
        <v>0</v>
      </c>
      <c r="AK590" s="257">
        <v>0</v>
      </c>
      <c r="AL590" s="258">
        <f t="shared" si="11"/>
        <v>0</v>
      </c>
      <c r="AO590" s="98"/>
    </row>
    <row r="591" spans="1:41" ht="33" customHeight="1">
      <c r="A591" s="181">
        <v>2302</v>
      </c>
      <c r="B591" s="182" t="str">
        <f>PROPER(VLOOKUP(A591,[1]bd_lista!$A:$D,2,FALSE))</f>
        <v>Empresa Municipal De Agua Potable Y Alcantarillado Sacaba</v>
      </c>
      <c r="C591" s="183" t="s">
        <v>1351</v>
      </c>
      <c r="D591" s="257">
        <v>0</v>
      </c>
      <c r="E591" s="257">
        <v>0</v>
      </c>
      <c r="F591" s="257">
        <v>0</v>
      </c>
      <c r="G591" s="257">
        <v>0</v>
      </c>
      <c r="H591" s="257">
        <v>0</v>
      </c>
      <c r="I591" s="257">
        <v>0</v>
      </c>
      <c r="J591" s="257">
        <v>0</v>
      </c>
      <c r="K591" s="257">
        <v>0</v>
      </c>
      <c r="L591" s="257">
        <v>0</v>
      </c>
      <c r="M591" s="257">
        <v>0</v>
      </c>
      <c r="N591" s="257">
        <v>0</v>
      </c>
      <c r="O591" s="257">
        <v>0</v>
      </c>
      <c r="P591" s="257">
        <v>0</v>
      </c>
      <c r="Q591" s="257">
        <v>0</v>
      </c>
      <c r="R591" s="257">
        <v>0</v>
      </c>
      <c r="S591" s="257">
        <v>0</v>
      </c>
      <c r="T591" s="257">
        <v>0</v>
      </c>
      <c r="U591" s="257">
        <v>0</v>
      </c>
      <c r="V591" s="257">
        <v>0</v>
      </c>
      <c r="W591" s="257">
        <v>0</v>
      </c>
      <c r="X591" s="257">
        <v>0</v>
      </c>
      <c r="Y591" s="257">
        <v>0</v>
      </c>
      <c r="Z591" s="257">
        <v>0</v>
      </c>
      <c r="AA591" s="257">
        <v>0</v>
      </c>
      <c r="AB591" s="257">
        <v>0</v>
      </c>
      <c r="AC591" s="257">
        <v>0</v>
      </c>
      <c r="AD591" s="257">
        <v>0</v>
      </c>
      <c r="AE591" s="257">
        <v>0</v>
      </c>
      <c r="AF591" s="257">
        <v>0</v>
      </c>
      <c r="AG591" s="257">
        <v>0</v>
      </c>
      <c r="AH591" s="257">
        <v>0</v>
      </c>
      <c r="AI591" s="257">
        <v>0</v>
      </c>
      <c r="AJ591" s="257">
        <v>0</v>
      </c>
      <c r="AK591" s="257">
        <v>0</v>
      </c>
      <c r="AL591" s="258">
        <f t="shared" si="11"/>
        <v>0</v>
      </c>
      <c r="AO591" s="98"/>
    </row>
    <row r="592" spans="1:41" ht="33" customHeight="1">
      <c r="A592" s="181">
        <v>2303</v>
      </c>
      <c r="B592" s="182" t="str">
        <f>PROPER(VLOOKUP(A592,[1]bd_lista!$A:$D,2,FALSE))</f>
        <v>Empresa Municipal De Areas Verdes Y Recreación Alternativa</v>
      </c>
      <c r="C592" s="183" t="s">
        <v>1351</v>
      </c>
      <c r="D592" s="257">
        <v>0</v>
      </c>
      <c r="E592" s="257">
        <v>0</v>
      </c>
      <c r="F592" s="257">
        <v>0</v>
      </c>
      <c r="G592" s="257">
        <v>0</v>
      </c>
      <c r="H592" s="257">
        <v>0</v>
      </c>
      <c r="I592" s="257">
        <v>0</v>
      </c>
      <c r="J592" s="257">
        <v>0</v>
      </c>
      <c r="K592" s="257">
        <v>0</v>
      </c>
      <c r="L592" s="257">
        <v>0</v>
      </c>
      <c r="M592" s="257">
        <v>0</v>
      </c>
      <c r="N592" s="257">
        <v>0</v>
      </c>
      <c r="O592" s="257">
        <v>0</v>
      </c>
      <c r="P592" s="257">
        <v>0</v>
      </c>
      <c r="Q592" s="257">
        <v>0</v>
      </c>
      <c r="R592" s="257">
        <v>0</v>
      </c>
      <c r="S592" s="257">
        <v>0</v>
      </c>
      <c r="T592" s="257">
        <v>0</v>
      </c>
      <c r="U592" s="257">
        <v>0</v>
      </c>
      <c r="V592" s="257">
        <v>0</v>
      </c>
      <c r="W592" s="257">
        <v>0</v>
      </c>
      <c r="X592" s="257">
        <v>0</v>
      </c>
      <c r="Y592" s="257">
        <v>0</v>
      </c>
      <c r="Z592" s="257">
        <v>0</v>
      </c>
      <c r="AA592" s="257">
        <v>0</v>
      </c>
      <c r="AB592" s="257">
        <v>0</v>
      </c>
      <c r="AC592" s="257">
        <v>0</v>
      </c>
      <c r="AD592" s="257">
        <v>0</v>
      </c>
      <c r="AE592" s="257">
        <v>0</v>
      </c>
      <c r="AF592" s="257">
        <v>0</v>
      </c>
      <c r="AG592" s="257">
        <v>0</v>
      </c>
      <c r="AH592" s="257">
        <v>0</v>
      </c>
      <c r="AI592" s="257">
        <v>0</v>
      </c>
      <c r="AJ592" s="257">
        <v>0</v>
      </c>
      <c r="AK592" s="257">
        <v>0</v>
      </c>
      <c r="AL592" s="258">
        <f t="shared" si="11"/>
        <v>0</v>
      </c>
      <c r="AO592" s="98"/>
    </row>
    <row r="593" spans="1:41" ht="33" customHeight="1">
      <c r="A593" s="181">
        <v>2311</v>
      </c>
      <c r="B593" s="182" t="str">
        <f>PROPER(VLOOKUP(A593,[1]bd_lista!$A:$D,2,FALSE))</f>
        <v>Servicio De Cuencas (Searpi)</v>
      </c>
      <c r="C593" s="183" t="s">
        <v>1351</v>
      </c>
      <c r="D593" s="257">
        <v>0</v>
      </c>
      <c r="E593" s="257">
        <v>0</v>
      </c>
      <c r="F593" s="257">
        <v>0</v>
      </c>
      <c r="G593" s="257">
        <v>0</v>
      </c>
      <c r="H593" s="257">
        <v>0</v>
      </c>
      <c r="I593" s="257">
        <v>0</v>
      </c>
      <c r="J593" s="257">
        <v>0</v>
      </c>
      <c r="K593" s="257">
        <v>0</v>
      </c>
      <c r="L593" s="257">
        <v>0</v>
      </c>
      <c r="M593" s="257">
        <v>0</v>
      </c>
      <c r="N593" s="257">
        <v>0</v>
      </c>
      <c r="O593" s="257">
        <v>0</v>
      </c>
      <c r="P593" s="257">
        <v>0</v>
      </c>
      <c r="Q593" s="257">
        <v>0</v>
      </c>
      <c r="R593" s="257">
        <v>0</v>
      </c>
      <c r="S593" s="257">
        <v>0</v>
      </c>
      <c r="T593" s="257">
        <v>0</v>
      </c>
      <c r="U593" s="257">
        <v>0</v>
      </c>
      <c r="V593" s="257">
        <v>0</v>
      </c>
      <c r="W593" s="257">
        <v>0</v>
      </c>
      <c r="X593" s="257">
        <v>0</v>
      </c>
      <c r="Y593" s="257">
        <v>0</v>
      </c>
      <c r="Z593" s="257">
        <v>0</v>
      </c>
      <c r="AA593" s="257">
        <v>0</v>
      </c>
      <c r="AB593" s="257">
        <v>0</v>
      </c>
      <c r="AC593" s="257">
        <v>0</v>
      </c>
      <c r="AD593" s="257">
        <v>0</v>
      </c>
      <c r="AE593" s="257">
        <v>0</v>
      </c>
      <c r="AF593" s="257">
        <v>0</v>
      </c>
      <c r="AG593" s="257">
        <v>0</v>
      </c>
      <c r="AH593" s="257">
        <v>0</v>
      </c>
      <c r="AI593" s="257">
        <v>0</v>
      </c>
      <c r="AJ593" s="257">
        <v>0</v>
      </c>
      <c r="AK593" s="257">
        <v>0</v>
      </c>
      <c r="AL593" s="258">
        <f t="shared" si="11"/>
        <v>0</v>
      </c>
      <c r="AO593" s="98"/>
    </row>
    <row r="594" spans="1:41" ht="33" customHeight="1">
      <c r="A594" s="181">
        <v>2312</v>
      </c>
      <c r="B594" s="182" t="str">
        <f>PROPER(VLOOKUP(A594,[1]bd_lista!$A:$D,2,FALSE))</f>
        <v>Empresa Municipal De Agua Potable Y Alcantarillado Viacha</v>
      </c>
      <c r="C594" s="183" t="s">
        <v>1351</v>
      </c>
      <c r="D594" s="257">
        <v>0</v>
      </c>
      <c r="E594" s="257">
        <v>0</v>
      </c>
      <c r="F594" s="257">
        <v>0</v>
      </c>
      <c r="G594" s="257">
        <v>0</v>
      </c>
      <c r="H594" s="257">
        <v>0</v>
      </c>
      <c r="I594" s="257">
        <v>0</v>
      </c>
      <c r="J594" s="257">
        <v>0</v>
      </c>
      <c r="K594" s="257">
        <v>0</v>
      </c>
      <c r="L594" s="257">
        <v>0</v>
      </c>
      <c r="M594" s="257">
        <v>0</v>
      </c>
      <c r="N594" s="257">
        <v>0</v>
      </c>
      <c r="O594" s="257">
        <v>0</v>
      </c>
      <c r="P594" s="257">
        <v>0</v>
      </c>
      <c r="Q594" s="257">
        <v>0</v>
      </c>
      <c r="R594" s="257">
        <v>0</v>
      </c>
      <c r="S594" s="257">
        <v>0</v>
      </c>
      <c r="T594" s="257">
        <v>0</v>
      </c>
      <c r="U594" s="257">
        <v>0</v>
      </c>
      <c r="V594" s="257">
        <v>0</v>
      </c>
      <c r="W594" s="257">
        <v>0</v>
      </c>
      <c r="X594" s="257">
        <v>0</v>
      </c>
      <c r="Y594" s="257">
        <v>0</v>
      </c>
      <c r="Z594" s="257">
        <v>0</v>
      </c>
      <c r="AA594" s="257">
        <v>0</v>
      </c>
      <c r="AB594" s="257">
        <v>0</v>
      </c>
      <c r="AC594" s="257">
        <v>0</v>
      </c>
      <c r="AD594" s="257">
        <v>0</v>
      </c>
      <c r="AE594" s="257">
        <v>0</v>
      </c>
      <c r="AF594" s="257">
        <v>0</v>
      </c>
      <c r="AG594" s="257">
        <v>0</v>
      </c>
      <c r="AH594" s="257">
        <v>0</v>
      </c>
      <c r="AI594" s="257">
        <v>0</v>
      </c>
      <c r="AJ594" s="257">
        <v>0</v>
      </c>
      <c r="AK594" s="257">
        <v>0</v>
      </c>
      <c r="AL594" s="258">
        <f t="shared" si="11"/>
        <v>0</v>
      </c>
      <c r="AO594" s="98"/>
    </row>
    <row r="595" spans="1:41" ht="33" customHeight="1">
      <c r="A595" s="181">
        <v>2313</v>
      </c>
      <c r="B595" s="182" t="str">
        <f>PROPER(VLOOKUP(A595,[1]bd_lista!$A:$D,2,FALSE))</f>
        <v>Entidad Municipal De Aseo Urbano Sucre</v>
      </c>
      <c r="C595" s="183" t="s">
        <v>1351</v>
      </c>
      <c r="D595" s="257">
        <v>0</v>
      </c>
      <c r="E595" s="257">
        <v>0</v>
      </c>
      <c r="F595" s="257">
        <v>0</v>
      </c>
      <c r="G595" s="257">
        <v>0</v>
      </c>
      <c r="H595" s="257">
        <v>0</v>
      </c>
      <c r="I595" s="257">
        <v>0</v>
      </c>
      <c r="J595" s="257">
        <v>0</v>
      </c>
      <c r="K595" s="257">
        <v>0</v>
      </c>
      <c r="L595" s="257">
        <v>0</v>
      </c>
      <c r="M595" s="257">
        <v>0</v>
      </c>
      <c r="N595" s="257">
        <v>0</v>
      </c>
      <c r="O595" s="257">
        <v>0</v>
      </c>
      <c r="P595" s="257">
        <v>0</v>
      </c>
      <c r="Q595" s="257">
        <v>0</v>
      </c>
      <c r="R595" s="257">
        <v>0</v>
      </c>
      <c r="S595" s="257">
        <v>0</v>
      </c>
      <c r="T595" s="257">
        <v>0</v>
      </c>
      <c r="U595" s="257">
        <v>0</v>
      </c>
      <c r="V595" s="257">
        <v>0</v>
      </c>
      <c r="W595" s="257">
        <v>0</v>
      </c>
      <c r="X595" s="257">
        <v>0</v>
      </c>
      <c r="Y595" s="257">
        <v>0</v>
      </c>
      <c r="Z595" s="257">
        <v>0</v>
      </c>
      <c r="AA595" s="257">
        <v>0</v>
      </c>
      <c r="AB595" s="257">
        <v>0</v>
      </c>
      <c r="AC595" s="257">
        <v>0</v>
      </c>
      <c r="AD595" s="257">
        <v>0</v>
      </c>
      <c r="AE595" s="257">
        <v>0</v>
      </c>
      <c r="AF595" s="257">
        <v>0</v>
      </c>
      <c r="AG595" s="257">
        <v>0</v>
      </c>
      <c r="AH595" s="257">
        <v>0</v>
      </c>
      <c r="AI595" s="257">
        <v>0</v>
      </c>
      <c r="AJ595" s="257">
        <v>0</v>
      </c>
      <c r="AK595" s="257">
        <v>0</v>
      </c>
      <c r="AL595" s="258">
        <f t="shared" si="11"/>
        <v>0</v>
      </c>
      <c r="AO595" s="98"/>
    </row>
    <row r="596" spans="1:41" ht="33" customHeight="1">
      <c r="A596" s="181">
        <v>2314</v>
      </c>
      <c r="B596" s="182" t="str">
        <f>PROPER(VLOOKUP(A596,[1]bd_lista!$A:$D,2,FALSE))</f>
        <v>Empresa Municipal De Areas Verdes Sucre</v>
      </c>
      <c r="C596" s="183" t="s">
        <v>1351</v>
      </c>
      <c r="D596" s="257">
        <v>0</v>
      </c>
      <c r="E596" s="257">
        <v>0</v>
      </c>
      <c r="F596" s="257">
        <v>0</v>
      </c>
      <c r="G596" s="257">
        <v>0</v>
      </c>
      <c r="H596" s="257">
        <v>0</v>
      </c>
      <c r="I596" s="257">
        <v>0</v>
      </c>
      <c r="J596" s="257">
        <v>0</v>
      </c>
      <c r="K596" s="257">
        <v>0</v>
      </c>
      <c r="L596" s="257">
        <v>0</v>
      </c>
      <c r="M596" s="257">
        <v>0</v>
      </c>
      <c r="N596" s="257">
        <v>0</v>
      </c>
      <c r="O596" s="257">
        <v>0</v>
      </c>
      <c r="P596" s="257">
        <v>0</v>
      </c>
      <c r="Q596" s="257">
        <v>0</v>
      </c>
      <c r="R596" s="257">
        <v>0</v>
      </c>
      <c r="S596" s="257">
        <v>0</v>
      </c>
      <c r="T596" s="257">
        <v>0</v>
      </c>
      <c r="U596" s="257">
        <v>0</v>
      </c>
      <c r="V596" s="257">
        <v>0</v>
      </c>
      <c r="W596" s="257">
        <v>0</v>
      </c>
      <c r="X596" s="257">
        <v>0</v>
      </c>
      <c r="Y596" s="257">
        <v>0</v>
      </c>
      <c r="Z596" s="257">
        <v>0</v>
      </c>
      <c r="AA596" s="257">
        <v>0</v>
      </c>
      <c r="AB596" s="257">
        <v>0</v>
      </c>
      <c r="AC596" s="257">
        <v>0</v>
      </c>
      <c r="AD596" s="257">
        <v>0</v>
      </c>
      <c r="AE596" s="257">
        <v>0</v>
      </c>
      <c r="AF596" s="257">
        <v>0</v>
      </c>
      <c r="AG596" s="257">
        <v>0</v>
      </c>
      <c r="AH596" s="257">
        <v>0</v>
      </c>
      <c r="AI596" s="257">
        <v>0</v>
      </c>
      <c r="AJ596" s="257">
        <v>0</v>
      </c>
      <c r="AK596" s="257">
        <v>0</v>
      </c>
      <c r="AL596" s="258">
        <f t="shared" si="11"/>
        <v>0</v>
      </c>
      <c r="AO596" s="98"/>
    </row>
    <row r="597" spans="1:41" ht="33" customHeight="1">
      <c r="A597" s="181">
        <v>2315</v>
      </c>
      <c r="B597" s="182" t="str">
        <f>PROPER(VLOOKUP(A597,[1]bd_lista!$A:$D,2,FALSE))</f>
        <v xml:space="preserve">Empresa Municipal De Servicio De Aseo </v>
      </c>
      <c r="C597" s="183" t="s">
        <v>1351</v>
      </c>
      <c r="D597" s="257">
        <v>0</v>
      </c>
      <c r="E597" s="257">
        <v>0</v>
      </c>
      <c r="F597" s="257">
        <v>0</v>
      </c>
      <c r="G597" s="257">
        <v>0</v>
      </c>
      <c r="H597" s="257">
        <v>0</v>
      </c>
      <c r="I597" s="257">
        <v>0</v>
      </c>
      <c r="J597" s="257">
        <v>0</v>
      </c>
      <c r="K597" s="257">
        <v>0</v>
      </c>
      <c r="L597" s="257">
        <v>0</v>
      </c>
      <c r="M597" s="257">
        <v>0</v>
      </c>
      <c r="N597" s="257">
        <v>0</v>
      </c>
      <c r="O597" s="257">
        <v>0</v>
      </c>
      <c r="P597" s="257">
        <v>0</v>
      </c>
      <c r="Q597" s="257">
        <v>0</v>
      </c>
      <c r="R597" s="257">
        <v>0</v>
      </c>
      <c r="S597" s="257">
        <v>0</v>
      </c>
      <c r="T597" s="257">
        <v>0</v>
      </c>
      <c r="U597" s="257">
        <v>0</v>
      </c>
      <c r="V597" s="257">
        <v>0</v>
      </c>
      <c r="W597" s="257">
        <v>0</v>
      </c>
      <c r="X597" s="257">
        <v>0</v>
      </c>
      <c r="Y597" s="257">
        <v>0</v>
      </c>
      <c r="Z597" s="257">
        <v>0</v>
      </c>
      <c r="AA597" s="257">
        <v>0</v>
      </c>
      <c r="AB597" s="257">
        <v>0</v>
      </c>
      <c r="AC597" s="257">
        <v>0</v>
      </c>
      <c r="AD597" s="257">
        <v>0</v>
      </c>
      <c r="AE597" s="257">
        <v>0</v>
      </c>
      <c r="AF597" s="257">
        <v>0</v>
      </c>
      <c r="AG597" s="257">
        <v>0</v>
      </c>
      <c r="AH597" s="257">
        <v>0</v>
      </c>
      <c r="AI597" s="257">
        <v>0</v>
      </c>
      <c r="AJ597" s="257">
        <v>0</v>
      </c>
      <c r="AK597" s="257">
        <v>0</v>
      </c>
      <c r="AL597" s="258">
        <f t="shared" si="11"/>
        <v>0</v>
      </c>
      <c r="AO597" s="98"/>
    </row>
    <row r="598" spans="1:41" ht="33" customHeight="1">
      <c r="A598" s="181">
        <v>2316</v>
      </c>
      <c r="B598" s="182" t="str">
        <f>PROPER(VLOOKUP(A598,[1]bd_lista!$A:$D,2,FALSE))</f>
        <v>Empresa Municipal De Áreas Verdes, Parques Y Forestación</v>
      </c>
      <c r="C598" s="183" t="s">
        <v>1351</v>
      </c>
      <c r="D598" s="257">
        <v>0</v>
      </c>
      <c r="E598" s="257">
        <v>0</v>
      </c>
      <c r="F598" s="257">
        <v>0</v>
      </c>
      <c r="G598" s="257">
        <v>0</v>
      </c>
      <c r="H598" s="257">
        <v>0</v>
      </c>
      <c r="I598" s="257">
        <v>0</v>
      </c>
      <c r="J598" s="257">
        <v>0</v>
      </c>
      <c r="K598" s="257">
        <v>0</v>
      </c>
      <c r="L598" s="257">
        <v>0</v>
      </c>
      <c r="M598" s="257">
        <v>0</v>
      </c>
      <c r="N598" s="257">
        <v>0</v>
      </c>
      <c r="O598" s="257">
        <v>0</v>
      </c>
      <c r="P598" s="257">
        <v>0</v>
      </c>
      <c r="Q598" s="257">
        <v>0</v>
      </c>
      <c r="R598" s="257">
        <v>0</v>
      </c>
      <c r="S598" s="257">
        <v>0</v>
      </c>
      <c r="T598" s="257">
        <v>0</v>
      </c>
      <c r="U598" s="257">
        <v>0</v>
      </c>
      <c r="V598" s="257">
        <v>0</v>
      </c>
      <c r="W598" s="257">
        <v>0</v>
      </c>
      <c r="X598" s="257">
        <v>0</v>
      </c>
      <c r="Y598" s="257">
        <v>0</v>
      </c>
      <c r="Z598" s="257">
        <v>0</v>
      </c>
      <c r="AA598" s="257">
        <v>0</v>
      </c>
      <c r="AB598" s="257">
        <v>0</v>
      </c>
      <c r="AC598" s="257">
        <v>0</v>
      </c>
      <c r="AD598" s="257">
        <v>0</v>
      </c>
      <c r="AE598" s="257">
        <v>0</v>
      </c>
      <c r="AF598" s="257">
        <v>0</v>
      </c>
      <c r="AG598" s="257">
        <v>0</v>
      </c>
      <c r="AH598" s="257">
        <v>0</v>
      </c>
      <c r="AI598" s="257">
        <v>0</v>
      </c>
      <c r="AJ598" s="257">
        <v>0</v>
      </c>
      <c r="AK598" s="257">
        <v>0</v>
      </c>
      <c r="AL598" s="258">
        <f t="shared" si="11"/>
        <v>0</v>
      </c>
      <c r="AO598" s="98"/>
    </row>
    <row r="599" spans="1:41" ht="33" customHeight="1">
      <c r="A599" s="181">
        <v>2317</v>
      </c>
      <c r="B599" s="182" t="str">
        <f>PROPER(VLOOKUP(A599,[1]bd_lista!$A:$D,2,FALSE))</f>
        <v>Empresa Municipal De Asfaltos Y Vías</v>
      </c>
      <c r="C599" s="183" t="s">
        <v>1351</v>
      </c>
      <c r="D599" s="257">
        <v>0</v>
      </c>
      <c r="E599" s="257">
        <v>0</v>
      </c>
      <c r="F599" s="257">
        <v>0</v>
      </c>
      <c r="G599" s="257">
        <v>0</v>
      </c>
      <c r="H599" s="257">
        <v>0</v>
      </c>
      <c r="I599" s="257">
        <v>0</v>
      </c>
      <c r="J599" s="257">
        <v>0</v>
      </c>
      <c r="K599" s="257">
        <v>0</v>
      </c>
      <c r="L599" s="257">
        <v>0</v>
      </c>
      <c r="M599" s="257">
        <v>0</v>
      </c>
      <c r="N599" s="257">
        <v>0</v>
      </c>
      <c r="O599" s="257">
        <v>0</v>
      </c>
      <c r="P599" s="257">
        <v>0</v>
      </c>
      <c r="Q599" s="257">
        <v>0</v>
      </c>
      <c r="R599" s="257">
        <v>0</v>
      </c>
      <c r="S599" s="257">
        <v>0</v>
      </c>
      <c r="T599" s="257">
        <v>0</v>
      </c>
      <c r="U599" s="257">
        <v>0</v>
      </c>
      <c r="V599" s="257">
        <v>0</v>
      </c>
      <c r="W599" s="257">
        <v>0</v>
      </c>
      <c r="X599" s="257">
        <v>0</v>
      </c>
      <c r="Y599" s="257">
        <v>0</v>
      </c>
      <c r="Z599" s="257">
        <v>0</v>
      </c>
      <c r="AA599" s="257">
        <v>0</v>
      </c>
      <c r="AB599" s="257">
        <v>0</v>
      </c>
      <c r="AC599" s="257">
        <v>0</v>
      </c>
      <c r="AD599" s="257">
        <v>0</v>
      </c>
      <c r="AE599" s="257">
        <v>0</v>
      </c>
      <c r="AF599" s="257">
        <v>0</v>
      </c>
      <c r="AG599" s="257">
        <v>0</v>
      </c>
      <c r="AH599" s="257">
        <v>0</v>
      </c>
      <c r="AI599" s="257">
        <v>0</v>
      </c>
      <c r="AJ599" s="257">
        <v>0</v>
      </c>
      <c r="AK599" s="257">
        <v>0</v>
      </c>
      <c r="AL599" s="258">
        <f t="shared" si="11"/>
        <v>0</v>
      </c>
      <c r="AO599" s="98"/>
    </row>
    <row r="600" spans="1:41" ht="33" customHeight="1">
      <c r="A600" s="181">
        <v>2318</v>
      </c>
      <c r="B600" s="182" t="str">
        <f>PROPER(VLOOKUP(A600,[1]bd_lista!$A:$D,2,FALSE))</f>
        <v>Entidad Descentralizada Ummipre Proman</v>
      </c>
      <c r="C600" s="183" t="s">
        <v>1351</v>
      </c>
      <c r="D600" s="257">
        <v>0</v>
      </c>
      <c r="E600" s="257">
        <v>0</v>
      </c>
      <c r="F600" s="257">
        <v>0</v>
      </c>
      <c r="G600" s="257">
        <v>0</v>
      </c>
      <c r="H600" s="257">
        <v>0</v>
      </c>
      <c r="I600" s="257">
        <v>0</v>
      </c>
      <c r="J600" s="257">
        <v>0</v>
      </c>
      <c r="K600" s="257">
        <v>0</v>
      </c>
      <c r="L600" s="257">
        <v>0</v>
      </c>
      <c r="M600" s="257">
        <v>0</v>
      </c>
      <c r="N600" s="257">
        <v>0</v>
      </c>
      <c r="O600" s="257">
        <v>0</v>
      </c>
      <c r="P600" s="257">
        <v>0</v>
      </c>
      <c r="Q600" s="257">
        <v>0</v>
      </c>
      <c r="R600" s="257">
        <v>0</v>
      </c>
      <c r="S600" s="257">
        <v>0</v>
      </c>
      <c r="T600" s="257">
        <v>0</v>
      </c>
      <c r="U600" s="257">
        <v>0</v>
      </c>
      <c r="V600" s="257">
        <v>0</v>
      </c>
      <c r="W600" s="257">
        <v>0</v>
      </c>
      <c r="X600" s="257">
        <v>0</v>
      </c>
      <c r="Y600" s="257">
        <v>0</v>
      </c>
      <c r="Z600" s="257">
        <v>0</v>
      </c>
      <c r="AA600" s="257">
        <v>0</v>
      </c>
      <c r="AB600" s="257">
        <v>0</v>
      </c>
      <c r="AC600" s="257">
        <v>0</v>
      </c>
      <c r="AD600" s="257">
        <v>0</v>
      </c>
      <c r="AE600" s="257">
        <v>0</v>
      </c>
      <c r="AF600" s="257">
        <v>0</v>
      </c>
      <c r="AG600" s="257">
        <v>0</v>
      </c>
      <c r="AH600" s="257">
        <v>0</v>
      </c>
      <c r="AI600" s="257">
        <v>0</v>
      </c>
      <c r="AJ600" s="257">
        <v>0</v>
      </c>
      <c r="AK600" s="257">
        <v>0</v>
      </c>
      <c r="AL600" s="258">
        <f t="shared" si="11"/>
        <v>0</v>
      </c>
      <c r="AO600" s="98"/>
    </row>
    <row r="601" spans="1:41" ht="33" customHeight="1">
      <c r="A601" s="181">
        <v>2319</v>
      </c>
      <c r="B601" s="182" t="str">
        <f>PROPER(VLOOKUP(A601,[1]bd_lista!$A:$D,2,FALSE))</f>
        <v>Empresa Pública Departamental Estratégica De Aguas - La Paz</v>
      </c>
      <c r="C601" s="183" t="s">
        <v>1351</v>
      </c>
      <c r="D601" s="257">
        <v>0</v>
      </c>
      <c r="E601" s="257">
        <v>0</v>
      </c>
      <c r="F601" s="257">
        <v>0</v>
      </c>
      <c r="G601" s="257">
        <v>0</v>
      </c>
      <c r="H601" s="257">
        <v>0</v>
      </c>
      <c r="I601" s="257">
        <v>0</v>
      </c>
      <c r="J601" s="257">
        <v>0</v>
      </c>
      <c r="K601" s="257">
        <v>0</v>
      </c>
      <c r="L601" s="257">
        <v>0</v>
      </c>
      <c r="M601" s="257">
        <v>0</v>
      </c>
      <c r="N601" s="257">
        <v>0</v>
      </c>
      <c r="O601" s="257">
        <v>0</v>
      </c>
      <c r="P601" s="257">
        <v>0</v>
      </c>
      <c r="Q601" s="257">
        <v>0</v>
      </c>
      <c r="R601" s="257">
        <v>0</v>
      </c>
      <c r="S601" s="257">
        <v>0</v>
      </c>
      <c r="T601" s="257">
        <v>0</v>
      </c>
      <c r="U601" s="257">
        <v>0</v>
      </c>
      <c r="V601" s="257">
        <v>0</v>
      </c>
      <c r="W601" s="257">
        <v>0</v>
      </c>
      <c r="X601" s="257">
        <v>0</v>
      </c>
      <c r="Y601" s="257">
        <v>0</v>
      </c>
      <c r="Z601" s="257">
        <v>0</v>
      </c>
      <c r="AA601" s="257">
        <v>0</v>
      </c>
      <c r="AB601" s="257">
        <v>0</v>
      </c>
      <c r="AC601" s="257">
        <v>0</v>
      </c>
      <c r="AD601" s="257">
        <v>0</v>
      </c>
      <c r="AE601" s="257">
        <v>0</v>
      </c>
      <c r="AF601" s="257">
        <v>0</v>
      </c>
      <c r="AG601" s="257">
        <v>0</v>
      </c>
      <c r="AH601" s="257">
        <v>0</v>
      </c>
      <c r="AI601" s="257">
        <v>0</v>
      </c>
      <c r="AJ601" s="257">
        <v>0</v>
      </c>
      <c r="AK601" s="257">
        <v>0</v>
      </c>
      <c r="AL601" s="258">
        <f t="shared" si="11"/>
        <v>0</v>
      </c>
      <c r="AO601" s="98"/>
    </row>
    <row r="602" spans="1:41" ht="33" customHeight="1">
      <c r="A602" s="181">
        <v>2320</v>
      </c>
      <c r="B602" s="182" t="str">
        <f>PROPER(VLOOKUP(A602,[1]bd_lista!$A:$D,2,FALSE))</f>
        <v>Empresa Publica Municipal De Servicios De Agua Y Alcantarrillado Sanitario De Cobija</v>
      </c>
      <c r="C602" s="183" t="s">
        <v>1351</v>
      </c>
      <c r="D602" s="257">
        <v>0</v>
      </c>
      <c r="E602" s="257">
        <v>0</v>
      </c>
      <c r="F602" s="257">
        <v>0</v>
      </c>
      <c r="G602" s="257">
        <v>0</v>
      </c>
      <c r="H602" s="257">
        <v>0</v>
      </c>
      <c r="I602" s="257">
        <v>0</v>
      </c>
      <c r="J602" s="257">
        <v>0</v>
      </c>
      <c r="K602" s="257">
        <v>0</v>
      </c>
      <c r="L602" s="257">
        <v>0</v>
      </c>
      <c r="M602" s="257">
        <v>0</v>
      </c>
      <c r="N602" s="257">
        <v>0</v>
      </c>
      <c r="O602" s="257">
        <v>0</v>
      </c>
      <c r="P602" s="257">
        <v>0</v>
      </c>
      <c r="Q602" s="257">
        <v>0</v>
      </c>
      <c r="R602" s="257">
        <v>0</v>
      </c>
      <c r="S602" s="257">
        <v>0</v>
      </c>
      <c r="T602" s="257">
        <v>0</v>
      </c>
      <c r="U602" s="257">
        <v>0</v>
      </c>
      <c r="V602" s="257">
        <v>0</v>
      </c>
      <c r="W602" s="257">
        <v>0</v>
      </c>
      <c r="X602" s="257">
        <v>0</v>
      </c>
      <c r="Y602" s="257">
        <v>0</v>
      </c>
      <c r="Z602" s="257">
        <v>0</v>
      </c>
      <c r="AA602" s="257">
        <v>0</v>
      </c>
      <c r="AB602" s="257">
        <v>0</v>
      </c>
      <c r="AC602" s="257">
        <v>0</v>
      </c>
      <c r="AD602" s="257">
        <v>0</v>
      </c>
      <c r="AE602" s="257">
        <v>0</v>
      </c>
      <c r="AF602" s="257">
        <v>0</v>
      </c>
      <c r="AG602" s="257">
        <v>0</v>
      </c>
      <c r="AH602" s="257">
        <v>0</v>
      </c>
      <c r="AI602" s="257">
        <v>0</v>
      </c>
      <c r="AJ602" s="257">
        <v>0</v>
      </c>
      <c r="AK602" s="257">
        <v>0</v>
      </c>
      <c r="AL602" s="258">
        <f t="shared" si="11"/>
        <v>0</v>
      </c>
      <c r="AO602" s="98"/>
    </row>
    <row r="603" spans="1:41" ht="33" customHeight="1">
      <c r="A603" s="181">
        <v>2321</v>
      </c>
      <c r="B603" s="182" t="str">
        <f>VLOOKUP(A603,[1]List_16!$B$2:$C$576,2,FALSE)</f>
        <v>EMPRESA MUNICIPAL DE ASEO DE EL ALTO</v>
      </c>
      <c r="C603" s="183" t="s">
        <v>1351</v>
      </c>
      <c r="D603" s="257">
        <v>0</v>
      </c>
      <c r="E603" s="257">
        <v>0</v>
      </c>
      <c r="F603" s="257">
        <v>0</v>
      </c>
      <c r="G603" s="257">
        <v>0</v>
      </c>
      <c r="H603" s="257">
        <v>0</v>
      </c>
      <c r="I603" s="257">
        <v>0</v>
      </c>
      <c r="J603" s="257">
        <v>0</v>
      </c>
      <c r="K603" s="257">
        <v>0</v>
      </c>
      <c r="L603" s="257">
        <v>0</v>
      </c>
      <c r="M603" s="257">
        <v>0</v>
      </c>
      <c r="N603" s="257">
        <v>0</v>
      </c>
      <c r="O603" s="257">
        <v>0</v>
      </c>
      <c r="P603" s="257">
        <v>0</v>
      </c>
      <c r="Q603" s="257">
        <v>0</v>
      </c>
      <c r="R603" s="257">
        <v>0</v>
      </c>
      <c r="S603" s="257">
        <v>0</v>
      </c>
      <c r="T603" s="257">
        <v>0</v>
      </c>
      <c r="U603" s="257">
        <v>0</v>
      </c>
      <c r="V603" s="257">
        <v>0</v>
      </c>
      <c r="W603" s="257">
        <v>0</v>
      </c>
      <c r="X603" s="257">
        <v>0</v>
      </c>
      <c r="Y603" s="257">
        <v>0</v>
      </c>
      <c r="Z603" s="257">
        <v>0</v>
      </c>
      <c r="AA603" s="257">
        <v>0</v>
      </c>
      <c r="AB603" s="257">
        <v>0</v>
      </c>
      <c r="AC603" s="257">
        <v>0</v>
      </c>
      <c r="AD603" s="257">
        <v>0</v>
      </c>
      <c r="AE603" s="257">
        <v>0</v>
      </c>
      <c r="AF603" s="257">
        <v>0</v>
      </c>
      <c r="AG603" s="257">
        <v>0</v>
      </c>
      <c r="AH603" s="257">
        <v>0</v>
      </c>
      <c r="AI603" s="257">
        <v>0</v>
      </c>
      <c r="AJ603" s="257">
        <v>0</v>
      </c>
      <c r="AK603" s="257">
        <v>0</v>
      </c>
      <c r="AL603" s="258">
        <f t="shared" si="11"/>
        <v>0</v>
      </c>
      <c r="AO603" s="98"/>
    </row>
    <row r="604" spans="1:41" ht="33" customHeight="1">
      <c r="A604" s="181">
        <v>2322</v>
      </c>
      <c r="B604" s="182" t="str">
        <f>VLOOKUP(A604,[1]List_16!$B$2:$C$576,2,FALSE)</f>
        <v>ENTIDAD MATADERO FRIGORIFICO MUNICIPAL DE TARIJA</v>
      </c>
      <c r="C604" s="183" t="s">
        <v>1351</v>
      </c>
      <c r="D604" s="257">
        <v>0</v>
      </c>
      <c r="E604" s="257">
        <v>0</v>
      </c>
      <c r="F604" s="257">
        <v>0</v>
      </c>
      <c r="G604" s="257">
        <v>0</v>
      </c>
      <c r="H604" s="257">
        <v>0</v>
      </c>
      <c r="I604" s="257">
        <v>0</v>
      </c>
      <c r="J604" s="257">
        <v>0</v>
      </c>
      <c r="K604" s="257">
        <v>0</v>
      </c>
      <c r="L604" s="257">
        <v>0</v>
      </c>
      <c r="M604" s="257">
        <v>0</v>
      </c>
      <c r="N604" s="257">
        <v>0</v>
      </c>
      <c r="O604" s="257">
        <v>0</v>
      </c>
      <c r="P604" s="257">
        <v>0</v>
      </c>
      <c r="Q604" s="257">
        <v>0</v>
      </c>
      <c r="R604" s="257">
        <v>0</v>
      </c>
      <c r="S604" s="257">
        <v>0</v>
      </c>
      <c r="T604" s="257">
        <v>0</v>
      </c>
      <c r="U604" s="257">
        <v>0</v>
      </c>
      <c r="V604" s="257">
        <v>0</v>
      </c>
      <c r="W604" s="257">
        <v>0</v>
      </c>
      <c r="X604" s="257">
        <v>0</v>
      </c>
      <c r="Y604" s="257">
        <v>0</v>
      </c>
      <c r="Z604" s="257">
        <v>0</v>
      </c>
      <c r="AA604" s="257">
        <v>0</v>
      </c>
      <c r="AB604" s="257">
        <v>0</v>
      </c>
      <c r="AC604" s="257">
        <v>0</v>
      </c>
      <c r="AD604" s="257">
        <v>0</v>
      </c>
      <c r="AE604" s="257">
        <v>0</v>
      </c>
      <c r="AF604" s="257">
        <v>0</v>
      </c>
      <c r="AG604" s="257">
        <v>0</v>
      </c>
      <c r="AH604" s="257">
        <v>0</v>
      </c>
      <c r="AI604" s="257">
        <v>0</v>
      </c>
      <c r="AJ604" s="257">
        <v>0</v>
      </c>
      <c r="AK604" s="257">
        <v>0</v>
      </c>
      <c r="AL604" s="258">
        <f t="shared" si="11"/>
        <v>0</v>
      </c>
      <c r="AO604" s="98"/>
    </row>
    <row r="605" spans="1:41" ht="33" customHeight="1">
      <c r="A605" s="181">
        <v>2323</v>
      </c>
      <c r="B605" s="182" t="str">
        <f>VLOOKUP(A605,[1]List_16!$B$2:$C$576,2,FALSE)</f>
        <v>ENTIDAD ASEO MUNICIPAL DE TARIJA</v>
      </c>
      <c r="C605" s="183" t="s">
        <v>1351</v>
      </c>
      <c r="D605" s="257">
        <v>0</v>
      </c>
      <c r="E605" s="257">
        <v>0</v>
      </c>
      <c r="F605" s="257">
        <v>0</v>
      </c>
      <c r="G605" s="257">
        <v>0</v>
      </c>
      <c r="H605" s="257">
        <v>0</v>
      </c>
      <c r="I605" s="257">
        <v>0</v>
      </c>
      <c r="J605" s="257">
        <v>0</v>
      </c>
      <c r="K605" s="257">
        <v>0</v>
      </c>
      <c r="L605" s="257">
        <v>0</v>
      </c>
      <c r="M605" s="257">
        <v>0</v>
      </c>
      <c r="N605" s="257">
        <v>0</v>
      </c>
      <c r="O605" s="257">
        <v>0</v>
      </c>
      <c r="P605" s="257">
        <v>0</v>
      </c>
      <c r="Q605" s="257">
        <v>0</v>
      </c>
      <c r="R605" s="257">
        <v>0</v>
      </c>
      <c r="S605" s="257">
        <v>0</v>
      </c>
      <c r="T605" s="257">
        <v>0</v>
      </c>
      <c r="U605" s="257">
        <v>0</v>
      </c>
      <c r="V605" s="257">
        <v>0</v>
      </c>
      <c r="W605" s="257">
        <v>0</v>
      </c>
      <c r="X605" s="257">
        <v>0</v>
      </c>
      <c r="Y605" s="257">
        <v>0</v>
      </c>
      <c r="Z605" s="257">
        <v>0</v>
      </c>
      <c r="AA605" s="257">
        <v>0</v>
      </c>
      <c r="AB605" s="257">
        <v>0</v>
      </c>
      <c r="AC605" s="257">
        <v>0</v>
      </c>
      <c r="AD605" s="257">
        <v>0</v>
      </c>
      <c r="AE605" s="257">
        <v>0</v>
      </c>
      <c r="AF605" s="257">
        <v>0</v>
      </c>
      <c r="AG605" s="257">
        <v>0</v>
      </c>
      <c r="AH605" s="257">
        <v>0</v>
      </c>
      <c r="AI605" s="257">
        <v>0</v>
      </c>
      <c r="AJ605" s="257">
        <v>0</v>
      </c>
      <c r="AK605" s="257">
        <v>0</v>
      </c>
      <c r="AL605" s="258">
        <f t="shared" si="11"/>
        <v>0</v>
      </c>
      <c r="AO605" s="98"/>
    </row>
    <row r="606" spans="1:41" ht="33" customHeight="1">
      <c r="A606" s="181">
        <v>2324</v>
      </c>
      <c r="B606" s="182" t="str">
        <f>VLOOKUP(A606,[1]List_16!$B$2:$C$576,2,FALSE)</f>
        <v>ENTIDAD OBRAS PUBLICAS MUNICIPALES DE TARIJA</v>
      </c>
      <c r="C606" s="183" t="s">
        <v>1351</v>
      </c>
      <c r="D606" s="257">
        <v>0</v>
      </c>
      <c r="E606" s="257">
        <v>0</v>
      </c>
      <c r="F606" s="257">
        <v>0</v>
      </c>
      <c r="G606" s="257">
        <v>0</v>
      </c>
      <c r="H606" s="257">
        <v>0</v>
      </c>
      <c r="I606" s="257">
        <v>0</v>
      </c>
      <c r="J606" s="257">
        <v>0</v>
      </c>
      <c r="K606" s="257">
        <v>0</v>
      </c>
      <c r="L606" s="257">
        <v>0</v>
      </c>
      <c r="M606" s="257">
        <v>0</v>
      </c>
      <c r="N606" s="257">
        <v>0</v>
      </c>
      <c r="O606" s="257">
        <v>0</v>
      </c>
      <c r="P606" s="257">
        <v>0</v>
      </c>
      <c r="Q606" s="257">
        <v>0</v>
      </c>
      <c r="R606" s="257">
        <v>0</v>
      </c>
      <c r="S606" s="257">
        <v>0</v>
      </c>
      <c r="T606" s="257">
        <v>0</v>
      </c>
      <c r="U606" s="257">
        <v>0</v>
      </c>
      <c r="V606" s="257">
        <v>0</v>
      </c>
      <c r="W606" s="257">
        <v>0</v>
      </c>
      <c r="X606" s="257">
        <v>0</v>
      </c>
      <c r="Y606" s="257">
        <v>0</v>
      </c>
      <c r="Z606" s="257">
        <v>0</v>
      </c>
      <c r="AA606" s="257">
        <v>0</v>
      </c>
      <c r="AB606" s="257">
        <v>0</v>
      </c>
      <c r="AC606" s="257">
        <v>0</v>
      </c>
      <c r="AD606" s="257">
        <v>0</v>
      </c>
      <c r="AE606" s="257">
        <v>0</v>
      </c>
      <c r="AF606" s="257">
        <v>0</v>
      </c>
      <c r="AG606" s="257">
        <v>0</v>
      </c>
      <c r="AH606" s="257">
        <v>0</v>
      </c>
      <c r="AI606" s="257">
        <v>0</v>
      </c>
      <c r="AJ606" s="257">
        <v>0</v>
      </c>
      <c r="AK606" s="257">
        <v>0</v>
      </c>
      <c r="AL606" s="258">
        <f>SUM(D606:AK606)</f>
        <v>0</v>
      </c>
      <c r="AO606" s="98"/>
    </row>
    <row r="607" spans="1:41" ht="33" customHeight="1">
      <c r="A607" s="181">
        <v>2325</v>
      </c>
      <c r="B607" s="182" t="str">
        <f>VLOOKUP(A607,[1]List_16!$B$2:$C$576,2,FALSE)</f>
        <v>ENTIDAD ORDENAMIENTO TERRITORIAL DE TARIJA</v>
      </c>
      <c r="C607" s="183" t="s">
        <v>1351</v>
      </c>
      <c r="D607" s="257">
        <v>0</v>
      </c>
      <c r="E607" s="257">
        <v>0</v>
      </c>
      <c r="F607" s="257">
        <v>0</v>
      </c>
      <c r="G607" s="257">
        <v>0</v>
      </c>
      <c r="H607" s="257">
        <v>0</v>
      </c>
      <c r="I607" s="257">
        <v>0</v>
      </c>
      <c r="J607" s="257">
        <v>0</v>
      </c>
      <c r="K607" s="257">
        <v>0</v>
      </c>
      <c r="L607" s="257">
        <v>0</v>
      </c>
      <c r="M607" s="257">
        <v>0</v>
      </c>
      <c r="N607" s="257">
        <v>0</v>
      </c>
      <c r="O607" s="257">
        <v>0</v>
      </c>
      <c r="P607" s="257">
        <v>0</v>
      </c>
      <c r="Q607" s="257">
        <v>0</v>
      </c>
      <c r="R607" s="257">
        <v>0</v>
      </c>
      <c r="S607" s="257">
        <v>0</v>
      </c>
      <c r="T607" s="257">
        <v>0</v>
      </c>
      <c r="U607" s="257">
        <v>0</v>
      </c>
      <c r="V607" s="257">
        <v>0</v>
      </c>
      <c r="W607" s="257">
        <v>0</v>
      </c>
      <c r="X607" s="257">
        <v>0</v>
      </c>
      <c r="Y607" s="257">
        <v>0</v>
      </c>
      <c r="Z607" s="257">
        <v>0</v>
      </c>
      <c r="AA607" s="257">
        <v>0</v>
      </c>
      <c r="AB607" s="257">
        <v>0</v>
      </c>
      <c r="AC607" s="257">
        <v>0</v>
      </c>
      <c r="AD607" s="257">
        <v>0</v>
      </c>
      <c r="AE607" s="257">
        <v>0</v>
      </c>
      <c r="AF607" s="257">
        <v>0</v>
      </c>
      <c r="AG607" s="257">
        <v>0</v>
      </c>
      <c r="AH607" s="257">
        <v>0</v>
      </c>
      <c r="AI607" s="257">
        <v>0</v>
      </c>
      <c r="AJ607" s="257">
        <v>0</v>
      </c>
      <c r="AK607" s="257">
        <v>0</v>
      </c>
      <c r="AL607" s="258">
        <f t="shared" si="11"/>
        <v>0</v>
      </c>
      <c r="AO607" s="98"/>
    </row>
    <row r="608" spans="1:41" ht="33" customHeight="1">
      <c r="A608" s="181">
        <v>2326</v>
      </c>
      <c r="B608" s="182" t="str">
        <f>VLOOKUP(A608,[1]List_16!$B$2:$C$576,2,FALSE)</f>
        <v>ENTIDAD ORDEN Y SEGURIDAD CIUDADANA MUNICIPAL DE TARIJA</v>
      </c>
      <c r="C608" s="183" t="s">
        <v>1351</v>
      </c>
      <c r="D608" s="257">
        <v>0</v>
      </c>
      <c r="E608" s="257">
        <v>0</v>
      </c>
      <c r="F608" s="257">
        <v>0</v>
      </c>
      <c r="G608" s="257">
        <v>0</v>
      </c>
      <c r="H608" s="257">
        <v>0</v>
      </c>
      <c r="I608" s="257">
        <v>0</v>
      </c>
      <c r="J608" s="257">
        <v>0</v>
      </c>
      <c r="K608" s="257">
        <v>0</v>
      </c>
      <c r="L608" s="257">
        <v>0</v>
      </c>
      <c r="M608" s="257">
        <v>0</v>
      </c>
      <c r="N608" s="257">
        <v>0</v>
      </c>
      <c r="O608" s="257">
        <v>0</v>
      </c>
      <c r="P608" s="257">
        <v>0</v>
      </c>
      <c r="Q608" s="257">
        <v>0</v>
      </c>
      <c r="R608" s="257">
        <v>0</v>
      </c>
      <c r="S608" s="257">
        <v>0</v>
      </c>
      <c r="T608" s="257">
        <v>0</v>
      </c>
      <c r="U608" s="257">
        <v>0</v>
      </c>
      <c r="V608" s="257">
        <v>0</v>
      </c>
      <c r="W608" s="257">
        <v>0</v>
      </c>
      <c r="X608" s="257">
        <v>0</v>
      </c>
      <c r="Y608" s="257">
        <v>0</v>
      </c>
      <c r="Z608" s="257">
        <v>0</v>
      </c>
      <c r="AA608" s="257">
        <v>0</v>
      </c>
      <c r="AB608" s="257">
        <v>0</v>
      </c>
      <c r="AC608" s="257">
        <v>0</v>
      </c>
      <c r="AD608" s="257">
        <v>0</v>
      </c>
      <c r="AE608" s="257">
        <v>0</v>
      </c>
      <c r="AF608" s="257">
        <v>0</v>
      </c>
      <c r="AG608" s="257">
        <v>0</v>
      </c>
      <c r="AH608" s="257">
        <v>0</v>
      </c>
      <c r="AI608" s="257">
        <v>0</v>
      </c>
      <c r="AJ608" s="257">
        <v>0</v>
      </c>
      <c r="AK608" s="257">
        <v>0</v>
      </c>
      <c r="AL608" s="258">
        <f t="shared" si="11"/>
        <v>0</v>
      </c>
      <c r="AO608" s="98"/>
    </row>
    <row r="609" spans="1:41" ht="33" customHeight="1">
      <c r="A609" s="181">
        <v>2327</v>
      </c>
      <c r="B609" s="182" t="str">
        <f>VLOOKUP(A609,[1]List_16!$B$2:$C$576,2,FALSE)</f>
        <v>EMPRESA MUNICIPAL AUTONOMA DE AGUA POTABLE Y ALCANTARILLADO  DE YACUIBA</v>
      </c>
      <c r="C609" s="183" t="s">
        <v>1351</v>
      </c>
      <c r="D609" s="257">
        <v>0</v>
      </c>
      <c r="E609" s="257">
        <v>0</v>
      </c>
      <c r="F609" s="257">
        <v>0</v>
      </c>
      <c r="G609" s="257">
        <v>0</v>
      </c>
      <c r="H609" s="257">
        <v>0</v>
      </c>
      <c r="I609" s="257">
        <v>0</v>
      </c>
      <c r="J609" s="257">
        <v>0</v>
      </c>
      <c r="K609" s="257">
        <v>0</v>
      </c>
      <c r="L609" s="257">
        <v>0</v>
      </c>
      <c r="M609" s="257">
        <v>0</v>
      </c>
      <c r="N609" s="257">
        <v>0</v>
      </c>
      <c r="O609" s="257">
        <v>0</v>
      </c>
      <c r="P609" s="257">
        <v>0</v>
      </c>
      <c r="Q609" s="257">
        <v>0</v>
      </c>
      <c r="R609" s="257">
        <v>0</v>
      </c>
      <c r="S609" s="257">
        <v>0</v>
      </c>
      <c r="T609" s="257">
        <v>0</v>
      </c>
      <c r="U609" s="257">
        <v>0</v>
      </c>
      <c r="V609" s="257">
        <v>0</v>
      </c>
      <c r="W609" s="257">
        <v>0</v>
      </c>
      <c r="X609" s="257">
        <v>0</v>
      </c>
      <c r="Y609" s="257">
        <v>0</v>
      </c>
      <c r="Z609" s="257">
        <v>0</v>
      </c>
      <c r="AA609" s="257">
        <v>0</v>
      </c>
      <c r="AB609" s="257">
        <v>0</v>
      </c>
      <c r="AC609" s="257">
        <v>0</v>
      </c>
      <c r="AD609" s="257">
        <v>0</v>
      </c>
      <c r="AE609" s="257">
        <v>0</v>
      </c>
      <c r="AF609" s="257">
        <v>0</v>
      </c>
      <c r="AG609" s="257">
        <v>0</v>
      </c>
      <c r="AH609" s="257">
        <v>0</v>
      </c>
      <c r="AI609" s="257">
        <v>0</v>
      </c>
      <c r="AJ609" s="257">
        <v>0</v>
      </c>
      <c r="AK609" s="257">
        <v>0</v>
      </c>
      <c r="AL609" s="258">
        <f t="shared" si="11"/>
        <v>0</v>
      </c>
      <c r="AO609" s="98"/>
    </row>
    <row r="610" spans="1:41" ht="33" customHeight="1">
      <c r="A610" s="181">
        <v>2328</v>
      </c>
      <c r="B610" s="182" t="str">
        <f>VLOOKUP(A610,[1]List_16!$B$2:$C$576,2,FALSE)</f>
        <v>EMPRESA MUNICIPAL DE AGUA POTABLE Y ALCANTARILLADO SANITARIO DE URIONDO</v>
      </c>
      <c r="C610" s="183" t="s">
        <v>1351</v>
      </c>
      <c r="D610" s="257">
        <v>0</v>
      </c>
      <c r="E610" s="257">
        <v>0</v>
      </c>
      <c r="F610" s="257">
        <v>0</v>
      </c>
      <c r="G610" s="257">
        <v>0</v>
      </c>
      <c r="H610" s="257">
        <v>0</v>
      </c>
      <c r="I610" s="257">
        <v>0</v>
      </c>
      <c r="J610" s="257">
        <v>0</v>
      </c>
      <c r="K610" s="257">
        <v>0</v>
      </c>
      <c r="L610" s="257">
        <v>0</v>
      </c>
      <c r="M610" s="257">
        <v>0</v>
      </c>
      <c r="N610" s="257">
        <v>0</v>
      </c>
      <c r="O610" s="257">
        <v>0</v>
      </c>
      <c r="P610" s="257">
        <v>0</v>
      </c>
      <c r="Q610" s="257">
        <v>0</v>
      </c>
      <c r="R610" s="257">
        <v>0</v>
      </c>
      <c r="S610" s="257">
        <v>0</v>
      </c>
      <c r="T610" s="257">
        <v>0</v>
      </c>
      <c r="U610" s="257">
        <v>0</v>
      </c>
      <c r="V610" s="257">
        <v>0</v>
      </c>
      <c r="W610" s="257">
        <v>0</v>
      </c>
      <c r="X610" s="257">
        <v>0</v>
      </c>
      <c r="Y610" s="257">
        <v>0</v>
      </c>
      <c r="Z610" s="257">
        <v>0</v>
      </c>
      <c r="AA610" s="257">
        <v>0</v>
      </c>
      <c r="AB610" s="257">
        <v>0</v>
      </c>
      <c r="AC610" s="257">
        <v>0</v>
      </c>
      <c r="AD610" s="257">
        <v>0</v>
      </c>
      <c r="AE610" s="257">
        <v>0</v>
      </c>
      <c r="AF610" s="257">
        <v>0</v>
      </c>
      <c r="AG610" s="257">
        <v>0</v>
      </c>
      <c r="AH610" s="257">
        <v>0</v>
      </c>
      <c r="AI610" s="257">
        <v>0</v>
      </c>
      <c r="AJ610" s="257">
        <v>0</v>
      </c>
      <c r="AK610" s="257">
        <v>0</v>
      </c>
      <c r="AL610" s="258">
        <f t="shared" si="11"/>
        <v>0</v>
      </c>
      <c r="AO610" s="98"/>
    </row>
    <row r="611" spans="1:41" ht="33" customHeight="1">
      <c r="A611" s="181" t="s">
        <v>634</v>
      </c>
      <c r="B611" s="182" t="str">
        <f>PROPER(VLOOKUP(A611,[1]bd_lista!$A:$D,2,FALSE))</f>
        <v>Acreedores</v>
      </c>
      <c r="C611" s="183" t="str">
        <f>VLOOKUP(A611,[1]bd_lista!$A:$D,3,FALSE)</f>
        <v>MZCh</v>
      </c>
      <c r="D611" s="257">
        <v>0</v>
      </c>
      <c r="E611" s="257">
        <v>0</v>
      </c>
      <c r="F611" s="257">
        <v>0</v>
      </c>
      <c r="G611" s="257">
        <v>1273380.79</v>
      </c>
      <c r="H611" s="257">
        <v>0</v>
      </c>
      <c r="I611" s="257">
        <v>0</v>
      </c>
      <c r="J611" s="257">
        <v>601841.44999999995</v>
      </c>
      <c r="K611" s="257">
        <v>0</v>
      </c>
      <c r="L611" s="257">
        <v>0</v>
      </c>
      <c r="M611" s="257">
        <v>0</v>
      </c>
      <c r="N611" s="257">
        <v>0</v>
      </c>
      <c r="O611" s="257">
        <v>0</v>
      </c>
      <c r="P611" s="257">
        <v>0</v>
      </c>
      <c r="Q611" s="257">
        <v>227814.14</v>
      </c>
      <c r="R611" s="257">
        <v>0</v>
      </c>
      <c r="S611" s="257">
        <v>0</v>
      </c>
      <c r="T611" s="257">
        <v>0</v>
      </c>
      <c r="U611" s="257">
        <v>0</v>
      </c>
      <c r="V611" s="257">
        <v>0</v>
      </c>
      <c r="W611" s="257">
        <v>0</v>
      </c>
      <c r="X611" s="257">
        <v>0</v>
      </c>
      <c r="Y611" s="257">
        <v>0</v>
      </c>
      <c r="Z611" s="257">
        <v>0</v>
      </c>
      <c r="AA611" s="257">
        <v>0</v>
      </c>
      <c r="AB611" s="257">
        <v>0</v>
      </c>
      <c r="AC611" s="257">
        <v>0</v>
      </c>
      <c r="AD611" s="257">
        <v>0</v>
      </c>
      <c r="AE611" s="257">
        <v>0</v>
      </c>
      <c r="AF611" s="257">
        <v>0</v>
      </c>
      <c r="AG611" s="257">
        <v>0</v>
      </c>
      <c r="AH611" s="257">
        <v>0</v>
      </c>
      <c r="AI611" s="257">
        <v>0</v>
      </c>
      <c r="AJ611" s="257">
        <v>0</v>
      </c>
      <c r="AK611" s="257">
        <v>0</v>
      </c>
      <c r="AL611" s="258">
        <f>SUM(D611:AK611)</f>
        <v>2103036.38</v>
      </c>
      <c r="AO611" s="98"/>
    </row>
    <row r="612" spans="1:41" ht="33" customHeight="1">
      <c r="A612" s="181" t="s">
        <v>1353</v>
      </c>
      <c r="B612" s="182" t="s">
        <v>1354</v>
      </c>
      <c r="C612" s="183" t="e">
        <f>VLOOKUP(A612,[1]bd_lista!$A:$D,3,FALSE)</f>
        <v>#N/A</v>
      </c>
      <c r="D612" s="257">
        <v>0</v>
      </c>
      <c r="E612" s="257">
        <v>0</v>
      </c>
      <c r="F612" s="257">
        <v>0</v>
      </c>
      <c r="G612" s="257">
        <v>0</v>
      </c>
      <c r="H612" s="257">
        <v>0</v>
      </c>
      <c r="I612" s="257">
        <v>0</v>
      </c>
      <c r="J612" s="257">
        <v>0</v>
      </c>
      <c r="K612" s="257">
        <v>0</v>
      </c>
      <c r="L612" s="257">
        <v>0</v>
      </c>
      <c r="M612" s="257">
        <v>0</v>
      </c>
      <c r="N612" s="257">
        <v>0</v>
      </c>
      <c r="O612" s="257">
        <v>0</v>
      </c>
      <c r="P612" s="257">
        <v>0</v>
      </c>
      <c r="Q612" s="257">
        <v>0</v>
      </c>
      <c r="R612" s="257">
        <v>0</v>
      </c>
      <c r="S612" s="257">
        <v>0</v>
      </c>
      <c r="T612" s="257">
        <v>0</v>
      </c>
      <c r="U612" s="257">
        <v>0</v>
      </c>
      <c r="V612" s="257">
        <v>0</v>
      </c>
      <c r="W612" s="257">
        <v>0</v>
      </c>
      <c r="X612" s="257">
        <v>0</v>
      </c>
      <c r="Y612" s="257">
        <v>0</v>
      </c>
      <c r="Z612" s="257">
        <v>0</v>
      </c>
      <c r="AA612" s="257">
        <v>0</v>
      </c>
      <c r="AB612" s="257">
        <v>0</v>
      </c>
      <c r="AC612" s="257">
        <v>0</v>
      </c>
      <c r="AD612" s="257">
        <v>0</v>
      </c>
      <c r="AE612" s="257">
        <v>0</v>
      </c>
      <c r="AF612" s="257">
        <v>0</v>
      </c>
      <c r="AG612" s="257">
        <v>0</v>
      </c>
      <c r="AH612" s="257">
        <v>0</v>
      </c>
      <c r="AI612" s="257">
        <v>0</v>
      </c>
      <c r="AJ612" s="257">
        <v>0</v>
      </c>
      <c r="AK612" s="257">
        <v>0</v>
      </c>
      <c r="AL612" s="258">
        <f t="shared" si="11"/>
        <v>0</v>
      </c>
      <c r="AO612" s="98"/>
    </row>
    <row r="613" spans="1:41" ht="33" customHeight="1">
      <c r="A613" s="184" t="s">
        <v>638</v>
      </c>
      <c r="B613" s="185" t="str">
        <f>PROPER(VLOOKUP(A613,[1]bd_lista!$A:$D,2,FALSE))</f>
        <v>No Identificado</v>
      </c>
      <c r="C613" s="186" t="e">
        <f>VLOOKUP(A613,[1]bd_lista!$A:$D,3,FALSE)</f>
        <v>#N/A</v>
      </c>
      <c r="D613" s="259">
        <v>0</v>
      </c>
      <c r="E613" s="259">
        <v>0</v>
      </c>
      <c r="F613" s="259">
        <v>0</v>
      </c>
      <c r="G613" s="259">
        <v>0</v>
      </c>
      <c r="H613" s="259">
        <v>0</v>
      </c>
      <c r="I613" s="259">
        <v>0</v>
      </c>
      <c r="J613" s="259">
        <v>0</v>
      </c>
      <c r="K613" s="259">
        <v>0</v>
      </c>
      <c r="L613" s="259">
        <v>0</v>
      </c>
      <c r="M613" s="259">
        <v>0</v>
      </c>
      <c r="N613" s="259">
        <v>0</v>
      </c>
      <c r="O613" s="259">
        <v>0</v>
      </c>
      <c r="P613" s="259">
        <v>0</v>
      </c>
      <c r="Q613" s="259">
        <v>0</v>
      </c>
      <c r="R613" s="259">
        <v>0</v>
      </c>
      <c r="S613" s="259">
        <v>0</v>
      </c>
      <c r="T613" s="259">
        <v>0</v>
      </c>
      <c r="U613" s="259">
        <v>0</v>
      </c>
      <c r="V613" s="259">
        <v>0</v>
      </c>
      <c r="W613" s="259">
        <v>0</v>
      </c>
      <c r="X613" s="259">
        <v>0</v>
      </c>
      <c r="Y613" s="259">
        <v>0</v>
      </c>
      <c r="Z613" s="259">
        <v>0</v>
      </c>
      <c r="AA613" s="259">
        <v>0</v>
      </c>
      <c r="AB613" s="259">
        <v>0</v>
      </c>
      <c r="AC613" s="259">
        <v>0</v>
      </c>
      <c r="AD613" s="259">
        <v>0</v>
      </c>
      <c r="AE613" s="259">
        <v>0</v>
      </c>
      <c r="AF613" s="259">
        <v>0</v>
      </c>
      <c r="AG613" s="259">
        <v>0</v>
      </c>
      <c r="AH613" s="259">
        <v>0</v>
      </c>
      <c r="AI613" s="259">
        <v>0</v>
      </c>
      <c r="AJ613" s="259">
        <v>0</v>
      </c>
      <c r="AK613" s="259">
        <v>0</v>
      </c>
      <c r="AL613" s="258">
        <f>SUM(D613:AK613)</f>
        <v>0</v>
      </c>
      <c r="AO613" s="98"/>
    </row>
    <row r="614" spans="1:41" ht="4.5" customHeight="1">
      <c r="A614" s="87"/>
      <c r="B614" s="88"/>
      <c r="C614" s="89"/>
      <c r="D614" s="260"/>
      <c r="E614" s="260"/>
      <c r="F614" s="260"/>
      <c r="G614" s="260"/>
      <c r="H614" s="260"/>
      <c r="I614" s="260"/>
      <c r="J614" s="260"/>
      <c r="K614" s="260"/>
      <c r="L614" s="260"/>
      <c r="M614" s="260"/>
      <c r="N614" s="260"/>
      <c r="O614" s="260"/>
      <c r="P614" s="260"/>
      <c r="Q614" s="260"/>
      <c r="R614" s="260"/>
      <c r="S614" s="260"/>
      <c r="T614" s="260"/>
      <c r="U614" s="260"/>
      <c r="V614" s="260"/>
      <c r="W614" s="260"/>
      <c r="X614" s="260"/>
      <c r="Y614" s="260"/>
      <c r="Z614" s="260"/>
      <c r="AA614" s="260"/>
      <c r="AB614" s="260"/>
      <c r="AC614" s="260"/>
      <c r="AD614" s="260"/>
      <c r="AE614" s="260"/>
      <c r="AF614" s="260"/>
      <c r="AG614" s="260"/>
      <c r="AH614" s="260"/>
      <c r="AI614" s="260"/>
      <c r="AJ614" s="260"/>
      <c r="AK614" s="260"/>
      <c r="AL614" s="261"/>
      <c r="AO614" s="38"/>
    </row>
    <row r="615" spans="1:41" ht="18.95" customHeight="1" thickBot="1">
      <c r="A615" s="87"/>
      <c r="B615" s="95" t="s">
        <v>652</v>
      </c>
      <c r="C615" s="96"/>
      <c r="D615" s="262">
        <f t="shared" ref="D615:AJ615" si="12">+SUBTOTAL(9,D11:D613)</f>
        <v>2777229.8</v>
      </c>
      <c r="E615" s="262">
        <f t="shared" si="12"/>
        <v>2884314.24</v>
      </c>
      <c r="F615" s="262">
        <f t="shared" si="12"/>
        <v>1447252144.0700002</v>
      </c>
      <c r="G615" s="262">
        <f t="shared" si="12"/>
        <v>139913797.09999999</v>
      </c>
      <c r="H615" s="262">
        <f t="shared" si="12"/>
        <v>107897.51000000001</v>
      </c>
      <c r="I615" s="262">
        <f t="shared" si="12"/>
        <v>1049635.7000000002</v>
      </c>
      <c r="J615" s="262">
        <f t="shared" si="12"/>
        <v>1050729014.9200001</v>
      </c>
      <c r="K615" s="262">
        <f t="shared" si="12"/>
        <v>0</v>
      </c>
      <c r="L615" s="262">
        <f t="shared" si="12"/>
        <v>3436398.3000000012</v>
      </c>
      <c r="M615" s="262">
        <f t="shared" si="12"/>
        <v>23349599.23</v>
      </c>
      <c r="N615" s="262">
        <f t="shared" si="12"/>
        <v>0</v>
      </c>
      <c r="O615" s="262">
        <f t="shared" si="12"/>
        <v>167291956.60000005</v>
      </c>
      <c r="P615" s="262">
        <f t="shared" si="12"/>
        <v>191192.22</v>
      </c>
      <c r="Q615" s="262">
        <f t="shared" si="12"/>
        <v>489682693.8300001</v>
      </c>
      <c r="R615" s="262">
        <f t="shared" si="12"/>
        <v>0</v>
      </c>
      <c r="S615" s="262">
        <f t="shared" si="12"/>
        <v>0</v>
      </c>
      <c r="T615" s="262">
        <f t="shared" si="12"/>
        <v>0</v>
      </c>
      <c r="U615" s="262">
        <f t="shared" si="12"/>
        <v>0</v>
      </c>
      <c r="V615" s="262">
        <f t="shared" si="12"/>
        <v>0</v>
      </c>
      <c r="W615" s="262">
        <f t="shared" si="12"/>
        <v>0</v>
      </c>
      <c r="X615" s="262">
        <f t="shared" si="12"/>
        <v>0</v>
      </c>
      <c r="Y615" s="262">
        <f t="shared" si="12"/>
        <v>646539.98</v>
      </c>
      <c r="Z615" s="262">
        <f t="shared" si="12"/>
        <v>0</v>
      </c>
      <c r="AA615" s="262">
        <f t="shared" si="12"/>
        <v>1100.22</v>
      </c>
      <c r="AB615" s="262">
        <f t="shared" si="12"/>
        <v>9015316982.0400009</v>
      </c>
      <c r="AC615" s="262">
        <f t="shared" si="12"/>
        <v>0</v>
      </c>
      <c r="AD615" s="262">
        <f t="shared" si="12"/>
        <v>2116800.9900000002</v>
      </c>
      <c r="AE615" s="262">
        <f t="shared" si="12"/>
        <v>9152.8799999999992</v>
      </c>
      <c r="AF615" s="262">
        <f t="shared" si="12"/>
        <v>14031635.190000001</v>
      </c>
      <c r="AG615" s="262">
        <f t="shared" si="12"/>
        <v>633014713.7900002</v>
      </c>
      <c r="AH615" s="262">
        <f t="shared" si="12"/>
        <v>0</v>
      </c>
      <c r="AI615" s="262">
        <f t="shared" si="12"/>
        <v>0.34000000000000019</v>
      </c>
      <c r="AJ615" s="262">
        <f t="shared" si="12"/>
        <v>6415552.5899999999</v>
      </c>
      <c r="AK615" s="262">
        <f t="shared" ref="AK615" si="13">SUBTOTAL(9,AK11:AK613)</f>
        <v>0</v>
      </c>
      <c r="AL615" s="262">
        <f>+SUBTOTAL(9,AL11:AL613)</f>
        <v>13000218351.539997</v>
      </c>
    </row>
    <row r="616" spans="1:41" ht="15.75" thickTop="1">
      <c r="A616" s="43"/>
      <c r="B616" s="44"/>
      <c r="C616" s="45"/>
      <c r="D616" s="253"/>
      <c r="E616" s="253"/>
      <c r="F616" s="253"/>
      <c r="G616" s="253"/>
      <c r="H616" s="253"/>
      <c r="I616" s="253"/>
      <c r="J616" s="253"/>
      <c r="K616" s="253"/>
      <c r="L616" s="253"/>
      <c r="M616" s="253"/>
      <c r="N616" s="253"/>
      <c r="O616" s="253"/>
      <c r="P616" s="253"/>
      <c r="Q616" s="253"/>
      <c r="R616" s="253"/>
      <c r="S616" s="253"/>
      <c r="T616" s="253"/>
      <c r="U616" s="253"/>
      <c r="V616" s="253"/>
      <c r="W616" s="253"/>
      <c r="X616" s="253"/>
      <c r="Y616" s="253"/>
      <c r="Z616" s="253"/>
      <c r="AA616" s="253"/>
      <c r="AB616" s="253"/>
      <c r="AC616" s="253"/>
      <c r="AD616" s="253"/>
      <c r="AE616" s="253"/>
      <c r="AF616" s="253"/>
      <c r="AG616" s="253"/>
      <c r="AH616" s="253"/>
      <c r="AI616" s="253"/>
      <c r="AJ616" s="253"/>
      <c r="AK616" s="253"/>
      <c r="AL616" s="254"/>
    </row>
    <row r="619" spans="1:41" s="39" customFormat="1" hidden="1">
      <c r="D619" s="263"/>
      <c r="E619" s="263"/>
      <c r="F619" s="263"/>
      <c r="G619" s="263"/>
      <c r="H619" s="263"/>
      <c r="I619" s="263"/>
      <c r="J619" s="263"/>
      <c r="K619" s="263"/>
      <c r="L619" s="263"/>
      <c r="M619" s="263"/>
      <c r="N619" s="263"/>
      <c r="O619" s="263"/>
      <c r="P619" s="263"/>
      <c r="Q619" s="263"/>
      <c r="R619" s="263"/>
      <c r="S619" s="263"/>
      <c r="T619" s="263"/>
      <c r="U619" s="263"/>
      <c r="V619" s="263"/>
      <c r="W619" s="263"/>
      <c r="X619" s="263"/>
      <c r="Y619" s="263"/>
      <c r="Z619" s="263"/>
      <c r="AA619" s="263"/>
      <c r="AB619" s="263"/>
      <c r="AC619" s="263"/>
      <c r="AD619" s="263"/>
      <c r="AE619" s="263"/>
      <c r="AF619" s="263"/>
      <c r="AG619" s="263"/>
      <c r="AH619" s="263"/>
      <c r="AI619" s="263"/>
      <c r="AJ619" s="263"/>
      <c r="AK619" s="263"/>
      <c r="AL619" s="263"/>
    </row>
    <row r="620" spans="1:41" hidden="1"/>
    <row r="621" spans="1:41" hidden="1"/>
    <row r="622" spans="1:41" hidden="1"/>
    <row r="623" spans="1:41" hidden="1"/>
    <row r="624" spans="1:41" ht="15.75" hidden="1" thickBot="1">
      <c r="C624" s="41"/>
      <c r="D624" s="265"/>
      <c r="E624" s="265"/>
      <c r="F624" s="265"/>
      <c r="G624" s="265"/>
      <c r="H624" s="265"/>
      <c r="I624" s="265"/>
      <c r="J624" s="265"/>
      <c r="K624" s="265"/>
      <c r="L624" s="265"/>
      <c r="M624" s="265"/>
      <c r="N624" s="265"/>
      <c r="O624" s="265"/>
      <c r="P624" s="265"/>
      <c r="Q624" s="265"/>
      <c r="R624" s="265"/>
      <c r="S624" s="265"/>
      <c r="T624" s="265"/>
      <c r="U624" s="265"/>
      <c r="V624" s="265"/>
      <c r="W624" s="265"/>
      <c r="X624" s="265"/>
      <c r="Y624" s="265"/>
      <c r="Z624" s="265"/>
      <c r="AA624" s="265"/>
      <c r="AB624" s="265"/>
      <c r="AC624" s="265"/>
      <c r="AD624" s="265"/>
      <c r="AE624" s="265"/>
      <c r="AF624" s="265"/>
      <c r="AG624" s="265"/>
      <c r="AH624" s="265"/>
      <c r="AI624" s="265"/>
      <c r="AJ624" s="265"/>
      <c r="AK624" s="265"/>
      <c r="AL624" s="263"/>
    </row>
    <row r="625" spans="38:38" hidden="1">
      <c r="AL625" s="263"/>
    </row>
    <row r="626" spans="38:38">
      <c r="AL626" s="263"/>
    </row>
  </sheetData>
  <sheetProtection formatCells="0" formatColumns="0" formatRows="0" sort="0" autoFilter="0" pivotTables="0"/>
  <autoFilter ref="A10:AL613"/>
  <mergeCells count="6">
    <mergeCell ref="A4:AK4"/>
    <mergeCell ref="A5:AK5"/>
    <mergeCell ref="A6:AK6"/>
    <mergeCell ref="A7:AK7"/>
    <mergeCell ref="W9:AK9"/>
    <mergeCell ref="D9:V9"/>
  </mergeCells>
  <printOptions horizontalCentered="1"/>
  <pageMargins left="0.19685039370078741" right="0.44" top="0.47244094488188981" bottom="0.23622047244094491" header="0.31496062992125984" footer="0.23622047244094491"/>
  <pageSetup paperSize="5" scale="7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B49"/>
  <sheetViews>
    <sheetView view="pageBreakPreview" zoomScaleNormal="130" zoomScaleSheetLayoutView="100" workbookViewId="0">
      <selection activeCell="B14" sqref="B14"/>
    </sheetView>
  </sheetViews>
  <sheetFormatPr baseColWidth="10" defaultColWidth="11.42578125" defaultRowHeight="11.25"/>
  <cols>
    <col min="1" max="1" width="3.28515625" style="138" customWidth="1"/>
    <col min="2" max="2" width="109.7109375" style="138" customWidth="1"/>
    <col min="3" max="3" width="1.42578125" style="138" customWidth="1"/>
    <col min="4" max="16384" width="11.42578125" style="138"/>
  </cols>
  <sheetData>
    <row r="1" spans="2:2">
      <c r="B1" s="137" t="s">
        <v>669</v>
      </c>
    </row>
    <row r="2" spans="2:2" ht="9.75" customHeight="1">
      <c r="B2" s="137"/>
    </row>
    <row r="3" spans="2:2" ht="78.75">
      <c r="B3" s="139" t="s">
        <v>1366</v>
      </c>
    </row>
    <row r="4" spans="2:2" ht="56.25">
      <c r="B4" s="139" t="s">
        <v>1338</v>
      </c>
    </row>
    <row r="5" spans="2:2" ht="22.5">
      <c r="B5" s="139" t="s">
        <v>1339</v>
      </c>
    </row>
    <row r="6" spans="2:2" ht="12" thickBot="1">
      <c r="B6" s="139" t="s">
        <v>1367</v>
      </c>
    </row>
    <row r="7" spans="2:2">
      <c r="B7" s="140" t="s">
        <v>674</v>
      </c>
    </row>
    <row r="8" spans="2:2">
      <c r="B8" s="70" t="s">
        <v>675</v>
      </c>
    </row>
    <row r="9" spans="2:2" ht="23.25" thickBot="1">
      <c r="B9" s="71" t="s">
        <v>1340</v>
      </c>
    </row>
    <row r="10" spans="2:2">
      <c r="B10" s="141" t="s">
        <v>677</v>
      </c>
    </row>
    <row r="11" spans="2:2">
      <c r="B11" s="70" t="s">
        <v>678</v>
      </c>
    </row>
    <row r="12" spans="2:2" ht="57" thickBot="1">
      <c r="B12" s="70" t="s">
        <v>679</v>
      </c>
    </row>
    <row r="13" spans="2:2" ht="61.5" customHeight="1" thickBot="1">
      <c r="B13" s="142" t="s">
        <v>1341</v>
      </c>
    </row>
    <row r="14" spans="2:2" ht="41.25" customHeight="1" thickBot="1">
      <c r="B14" s="160" t="s">
        <v>1372</v>
      </c>
    </row>
    <row r="15" spans="2:2" ht="34.5" thickBot="1">
      <c r="B15" s="143" t="s">
        <v>1368</v>
      </c>
    </row>
    <row r="16" spans="2:2">
      <c r="B16" s="144" t="s">
        <v>680</v>
      </c>
    </row>
    <row r="17" spans="2:2">
      <c r="B17" s="70" t="s">
        <v>681</v>
      </c>
    </row>
    <row r="18" spans="2:2" ht="12" thickBot="1">
      <c r="B18" s="71" t="s">
        <v>682</v>
      </c>
    </row>
    <row r="19" spans="2:2">
      <c r="B19" s="141" t="s">
        <v>683</v>
      </c>
    </row>
    <row r="20" spans="2:2">
      <c r="B20" s="70" t="s">
        <v>1342</v>
      </c>
    </row>
    <row r="21" spans="2:2" ht="12" thickBot="1">
      <c r="B21" s="71" t="s">
        <v>685</v>
      </c>
    </row>
    <row r="22" spans="2:2" s="146" customFormat="1">
      <c r="B22" s="145" t="s">
        <v>686</v>
      </c>
    </row>
    <row r="23" spans="2:2" s="146" customFormat="1">
      <c r="B23" s="147" t="s">
        <v>1343</v>
      </c>
    </row>
    <row r="24" spans="2:2" s="146" customFormat="1" ht="23.25" thickBot="1">
      <c r="B24" s="148" t="s">
        <v>688</v>
      </c>
    </row>
    <row r="25" spans="2:2" s="146" customFormat="1">
      <c r="B25" s="145" t="s">
        <v>1344</v>
      </c>
    </row>
    <row r="26" spans="2:2" s="146" customFormat="1">
      <c r="B26" s="147" t="s">
        <v>690</v>
      </c>
    </row>
    <row r="27" spans="2:2" s="146" customFormat="1" ht="12" thickBot="1">
      <c r="B27" s="148" t="s">
        <v>691</v>
      </c>
    </row>
    <row r="28" spans="2:2">
      <c r="B28" s="141" t="s">
        <v>692</v>
      </c>
    </row>
    <row r="29" spans="2:2">
      <c r="B29" s="70" t="s">
        <v>693</v>
      </c>
    </row>
    <row r="30" spans="2:2" ht="12" thickBot="1">
      <c r="B30" s="71" t="s">
        <v>694</v>
      </c>
    </row>
    <row r="31" spans="2:2">
      <c r="B31" s="141" t="s">
        <v>695</v>
      </c>
    </row>
    <row r="32" spans="2:2">
      <c r="B32" s="70" t="s">
        <v>696</v>
      </c>
    </row>
    <row r="33" spans="2:2" ht="12" thickBot="1">
      <c r="B33" s="71" t="s">
        <v>697</v>
      </c>
    </row>
    <row r="34" spans="2:2">
      <c r="B34" s="141" t="s">
        <v>1345</v>
      </c>
    </row>
    <row r="35" spans="2:2">
      <c r="B35" s="70" t="s">
        <v>699</v>
      </c>
    </row>
    <row r="36" spans="2:2" ht="12" thickBot="1">
      <c r="B36" s="71" t="s">
        <v>697</v>
      </c>
    </row>
    <row r="37" spans="2:2">
      <c r="B37" s="141" t="s">
        <v>1369</v>
      </c>
    </row>
    <row r="38" spans="2:2">
      <c r="B38" s="70" t="s">
        <v>1346</v>
      </c>
    </row>
    <row r="39" spans="2:2" ht="23.25" thickBot="1">
      <c r="B39" s="71" t="s">
        <v>702</v>
      </c>
    </row>
    <row r="40" spans="2:2">
      <c r="B40" s="141" t="s">
        <v>703</v>
      </c>
    </row>
    <row r="41" spans="2:2">
      <c r="B41" s="70" t="s">
        <v>704</v>
      </c>
    </row>
    <row r="42" spans="2:2">
      <c r="B42" s="70" t="s">
        <v>705</v>
      </c>
    </row>
    <row r="43" spans="2:2" ht="11.25" customHeight="1" thickBot="1">
      <c r="B43" s="71" t="s">
        <v>1370</v>
      </c>
    </row>
    <row r="44" spans="2:2">
      <c r="B44" s="141" t="s">
        <v>707</v>
      </c>
    </row>
    <row r="45" spans="2:2">
      <c r="B45" s="70" t="s">
        <v>708</v>
      </c>
    </row>
    <row r="46" spans="2:2">
      <c r="B46" s="70" t="s">
        <v>1347</v>
      </c>
    </row>
    <row r="47" spans="2:2">
      <c r="B47" s="70" t="s">
        <v>1348</v>
      </c>
    </row>
    <row r="48" spans="2:2" ht="23.25" thickBot="1">
      <c r="B48" s="71" t="s">
        <v>1349</v>
      </c>
    </row>
    <row r="49" spans="2:2" ht="22.5">
      <c r="B49" s="155" t="s">
        <v>712</v>
      </c>
    </row>
  </sheetData>
  <sheetProtection algorithmName="SHA-512" hashValue="1RjipoTxEUq88W2PVk3tdM+zVaulhw9dZXRWQyUdb26ypQTKP+jvZCFNB1BB9SnZGLFKepn/75P4ULYAiwpAKQ==" saltValue="4UKRCN3UByrb84otVpQn7g==" spinCount="100000" sheet="1" objects="1" scenarios="1"/>
  <printOptions horizontalCentered="1"/>
  <pageMargins left="0.39370078740157483" right="0.27559055118110237" top="0.31496062992125984" bottom="0.27559055118110237" header="0.31496062992125984" footer="0.31496062992125984"/>
  <pageSetup scale="82" orientation="portrait"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6751"/>
  <sheetViews>
    <sheetView view="pageBreakPreview" zoomScaleNormal="100" zoomScaleSheetLayoutView="100" workbookViewId="0">
      <pane ySplit="8" topLeftCell="A6741" activePane="bottomLeft" state="frozen"/>
      <selection pane="bottomLeft" activeCell="C8" sqref="C8"/>
    </sheetView>
  </sheetViews>
  <sheetFormatPr baseColWidth="10" defaultRowHeight="15" outlineLevelCol="1"/>
  <cols>
    <col min="1" max="1" width="6" style="196" customWidth="1"/>
    <col min="2" max="2" width="20.7109375" style="196" customWidth="1"/>
    <col min="3" max="3" width="9.7109375" style="196" customWidth="1"/>
    <col min="4" max="4" width="12.5703125" style="196" customWidth="1"/>
    <col min="5" max="5" width="9.28515625" style="196" customWidth="1"/>
    <col min="6" max="6" width="11.7109375" style="196" customWidth="1"/>
    <col min="7" max="7" width="5.42578125" customWidth="1"/>
    <col min="8" max="8" width="73" style="189" customWidth="1"/>
    <col min="9" max="10" width="18.28515625" style="200" customWidth="1"/>
    <col min="11" max="11" width="18.28515625" hidden="1" customWidth="1" outlineLevel="1"/>
    <col min="12" max="12" width="14.7109375" bestFit="1" customWidth="1" collapsed="1"/>
  </cols>
  <sheetData>
    <row r="1" spans="1:12">
      <c r="A1" s="320" t="s">
        <v>37</v>
      </c>
      <c r="B1" s="320"/>
      <c r="C1" s="320"/>
      <c r="D1" s="320"/>
      <c r="E1" s="320"/>
      <c r="F1" s="320"/>
      <c r="G1" s="320"/>
      <c r="H1" s="320"/>
      <c r="I1" s="320"/>
      <c r="J1" s="321"/>
      <c r="K1" s="320"/>
      <c r="L1" s="12"/>
    </row>
    <row r="2" spans="1:12">
      <c r="A2" s="320" t="s">
        <v>38</v>
      </c>
      <c r="B2" s="320"/>
      <c r="C2" s="320"/>
      <c r="D2" s="320"/>
      <c r="E2" s="320"/>
      <c r="F2" s="320"/>
      <c r="G2" s="320"/>
      <c r="H2" s="320"/>
      <c r="I2" s="320"/>
      <c r="J2" s="321"/>
      <c r="K2" s="320"/>
      <c r="L2" s="12"/>
    </row>
    <row r="3" spans="1:12">
      <c r="A3" s="320" t="s">
        <v>39</v>
      </c>
      <c r="B3" s="320"/>
      <c r="C3" s="320"/>
      <c r="D3" s="320"/>
      <c r="E3" s="320"/>
      <c r="F3" s="320"/>
      <c r="G3" s="320"/>
      <c r="H3" s="320"/>
      <c r="I3" s="320"/>
      <c r="J3" s="321"/>
      <c r="K3" s="320"/>
      <c r="L3" s="12"/>
    </row>
    <row r="4" spans="1:12">
      <c r="A4" s="320" t="s">
        <v>10315</v>
      </c>
      <c r="B4" s="320"/>
      <c r="C4" s="320"/>
      <c r="D4" s="320"/>
      <c r="E4" s="320"/>
      <c r="F4" s="320"/>
      <c r="G4" s="320"/>
      <c r="H4" s="320"/>
      <c r="I4" s="320"/>
      <c r="J4" s="321"/>
      <c r="K4" s="320"/>
      <c r="L4" s="12"/>
    </row>
    <row r="5" spans="1:12" ht="11.25" customHeight="1">
      <c r="A5" s="192"/>
      <c r="B5" s="192"/>
      <c r="C5" s="192"/>
      <c r="D5" s="192"/>
      <c r="E5" s="192"/>
      <c r="F5" s="192"/>
      <c r="G5" s="120"/>
      <c r="H5" s="187"/>
      <c r="I5" s="201"/>
      <c r="J5" s="201"/>
      <c r="K5" s="120"/>
      <c r="L5" s="12"/>
    </row>
    <row r="6" spans="1:12">
      <c r="A6" s="193" t="s">
        <v>10316</v>
      </c>
      <c r="B6" s="192"/>
      <c r="C6" s="192"/>
      <c r="D6" s="192"/>
      <c r="E6" s="192"/>
      <c r="F6" s="192"/>
      <c r="G6" s="13"/>
      <c r="H6" s="188"/>
      <c r="I6" s="202"/>
      <c r="J6" s="202"/>
      <c r="K6" s="14"/>
      <c r="L6" s="15"/>
    </row>
    <row r="7" spans="1:12">
      <c r="A7" s="194"/>
      <c r="B7" s="195"/>
      <c r="C7" s="12"/>
      <c r="D7" s="12"/>
      <c r="E7" s="12"/>
      <c r="F7" s="12"/>
      <c r="G7" s="16"/>
      <c r="H7" s="17"/>
      <c r="I7" s="203"/>
      <c r="J7" s="203"/>
      <c r="K7" s="18"/>
      <c r="L7" s="12"/>
    </row>
    <row r="8" spans="1:12" ht="22.5">
      <c r="A8" s="79" t="s">
        <v>40</v>
      </c>
      <c r="B8" s="80" t="s">
        <v>41</v>
      </c>
      <c r="C8" s="80" t="s">
        <v>42</v>
      </c>
      <c r="D8" s="80" t="s">
        <v>1384</v>
      </c>
      <c r="E8" s="81" t="s">
        <v>661</v>
      </c>
      <c r="F8" s="80" t="s">
        <v>43</v>
      </c>
      <c r="G8" s="82" t="s">
        <v>1273</v>
      </c>
      <c r="H8" s="80" t="s">
        <v>44</v>
      </c>
      <c r="I8" s="204" t="s">
        <v>45</v>
      </c>
      <c r="J8" s="204" t="s">
        <v>46</v>
      </c>
      <c r="K8" s="83" t="s">
        <v>47</v>
      </c>
      <c r="L8" s="83" t="s">
        <v>48</v>
      </c>
    </row>
    <row r="9" spans="1:12" ht="56.25" customHeight="1">
      <c r="A9" s="174" t="s">
        <v>628</v>
      </c>
      <c r="B9" s="167" t="s">
        <v>738</v>
      </c>
      <c r="C9" s="168">
        <v>42738</v>
      </c>
      <c r="D9" s="168" t="s">
        <v>5337</v>
      </c>
      <c r="E9" s="169" t="s">
        <v>11</v>
      </c>
      <c r="F9" s="169">
        <v>8705</v>
      </c>
      <c r="G9" s="169"/>
      <c r="H9" s="170" t="s">
        <v>5338</v>
      </c>
      <c r="I9" s="172">
        <v>4234.05</v>
      </c>
      <c r="J9" s="172">
        <v>0</v>
      </c>
      <c r="K9" s="172">
        <v>4234.05</v>
      </c>
      <c r="L9" s="173" t="s">
        <v>1444</v>
      </c>
    </row>
    <row r="10" spans="1:12" ht="56.25" customHeight="1">
      <c r="A10" s="174">
        <v>513</v>
      </c>
      <c r="B10" s="167" t="s">
        <v>208</v>
      </c>
      <c r="C10" s="168">
        <v>42738</v>
      </c>
      <c r="D10" s="168" t="s">
        <v>3789</v>
      </c>
      <c r="E10" s="169" t="s">
        <v>11</v>
      </c>
      <c r="F10" s="169">
        <v>876255</v>
      </c>
      <c r="G10" s="169"/>
      <c r="H10" s="170" t="s">
        <v>3790</v>
      </c>
      <c r="I10" s="172">
        <v>110975.65000000001</v>
      </c>
      <c r="J10" s="172">
        <v>0</v>
      </c>
      <c r="K10" s="172">
        <v>110975.65000000001</v>
      </c>
      <c r="L10" s="173" t="s">
        <v>1444</v>
      </c>
    </row>
    <row r="11" spans="1:12" ht="56.25" customHeight="1">
      <c r="A11" s="174">
        <v>117</v>
      </c>
      <c r="B11" s="167" t="s">
        <v>746</v>
      </c>
      <c r="C11" s="168">
        <v>42738</v>
      </c>
      <c r="D11" s="168" t="s">
        <v>3232</v>
      </c>
      <c r="E11" s="169" t="s">
        <v>11</v>
      </c>
      <c r="F11" s="169">
        <v>876246</v>
      </c>
      <c r="G11" s="169"/>
      <c r="H11" s="170" t="s">
        <v>3233</v>
      </c>
      <c r="I11" s="172">
        <v>50</v>
      </c>
      <c r="J11" s="172">
        <v>0</v>
      </c>
      <c r="K11" s="172">
        <v>50</v>
      </c>
      <c r="L11" s="173" t="s">
        <v>1444</v>
      </c>
    </row>
    <row r="12" spans="1:12" ht="56.25" customHeight="1">
      <c r="A12" s="174" t="s">
        <v>627</v>
      </c>
      <c r="B12" s="167" t="s">
        <v>737</v>
      </c>
      <c r="C12" s="168">
        <v>42738</v>
      </c>
      <c r="D12" s="168" t="s">
        <v>4558</v>
      </c>
      <c r="E12" s="169" t="s">
        <v>6</v>
      </c>
      <c r="F12" s="169">
        <v>876207</v>
      </c>
      <c r="G12" s="169"/>
      <c r="H12" s="170" t="s">
        <v>4559</v>
      </c>
      <c r="I12" s="172">
        <v>0</v>
      </c>
      <c r="J12" s="172">
        <v>200</v>
      </c>
      <c r="K12" s="172">
        <v>200</v>
      </c>
      <c r="L12" s="173" t="s">
        <v>1444</v>
      </c>
    </row>
    <row r="13" spans="1:12" ht="56.25" customHeight="1">
      <c r="A13" s="174">
        <v>512</v>
      </c>
      <c r="B13" s="167" t="s">
        <v>864</v>
      </c>
      <c r="C13" s="168">
        <v>42738</v>
      </c>
      <c r="D13" s="168" t="s">
        <v>3781</v>
      </c>
      <c r="E13" s="169" t="s">
        <v>6</v>
      </c>
      <c r="F13" s="169">
        <v>876201</v>
      </c>
      <c r="G13" s="169"/>
      <c r="H13" s="170" t="s">
        <v>3782</v>
      </c>
      <c r="I13" s="172">
        <v>0</v>
      </c>
      <c r="J13" s="172">
        <v>108363.78</v>
      </c>
      <c r="K13" s="172">
        <v>108363.78</v>
      </c>
      <c r="L13" s="173" t="s">
        <v>1444</v>
      </c>
    </row>
    <row r="14" spans="1:12" ht="56.25" customHeight="1">
      <c r="A14" s="174">
        <v>513</v>
      </c>
      <c r="B14" s="167" t="s">
        <v>208</v>
      </c>
      <c r="C14" s="168">
        <v>42738</v>
      </c>
      <c r="D14" s="168" t="s">
        <v>3791</v>
      </c>
      <c r="E14" s="169" t="s">
        <v>15</v>
      </c>
      <c r="F14" s="169">
        <v>347585</v>
      </c>
      <c r="G14" s="169"/>
      <c r="H14" s="170" t="s">
        <v>1310</v>
      </c>
      <c r="I14" s="172">
        <v>50</v>
      </c>
      <c r="J14" s="172">
        <v>0</v>
      </c>
      <c r="K14" s="172">
        <v>50</v>
      </c>
      <c r="L14" s="173" t="s">
        <v>1444</v>
      </c>
    </row>
    <row r="15" spans="1:12" ht="56.25" customHeight="1">
      <c r="A15" s="174">
        <v>340</v>
      </c>
      <c r="B15" s="167" t="s">
        <v>838</v>
      </c>
      <c r="C15" s="168">
        <v>42738</v>
      </c>
      <c r="D15" s="168" t="s">
        <v>3603</v>
      </c>
      <c r="E15" s="169" t="s">
        <v>15</v>
      </c>
      <c r="F15" s="169">
        <v>347222</v>
      </c>
      <c r="G15" s="169"/>
      <c r="H15" s="170" t="s">
        <v>3604</v>
      </c>
      <c r="I15" s="172">
        <v>50</v>
      </c>
      <c r="J15" s="172">
        <v>0</v>
      </c>
      <c r="K15" s="172">
        <v>50</v>
      </c>
      <c r="L15" s="173" t="s">
        <v>1444</v>
      </c>
    </row>
    <row r="16" spans="1:12" ht="56.25" customHeight="1">
      <c r="A16" s="174">
        <v>340</v>
      </c>
      <c r="B16" s="167" t="s">
        <v>838</v>
      </c>
      <c r="C16" s="168">
        <v>42738</v>
      </c>
      <c r="D16" s="168" t="s">
        <v>3605</v>
      </c>
      <c r="E16" s="169" t="s">
        <v>6</v>
      </c>
      <c r="F16" s="169">
        <v>347221</v>
      </c>
      <c r="G16" s="169"/>
      <c r="H16" s="170" t="s">
        <v>3606</v>
      </c>
      <c r="I16" s="172">
        <v>0</v>
      </c>
      <c r="J16" s="172">
        <v>73319.680000000008</v>
      </c>
      <c r="K16" s="172">
        <v>73319.680000000008</v>
      </c>
      <c r="L16" s="173" t="s">
        <v>1444</v>
      </c>
    </row>
    <row r="17" spans="1:12" ht="56.25" customHeight="1">
      <c r="A17" s="174">
        <v>376</v>
      </c>
      <c r="B17" s="167" t="s">
        <v>1302</v>
      </c>
      <c r="C17" s="168">
        <v>42738</v>
      </c>
      <c r="D17" s="168" t="s">
        <v>3757</v>
      </c>
      <c r="E17" s="169" t="s">
        <v>15</v>
      </c>
      <c r="F17" s="169">
        <v>1457</v>
      </c>
      <c r="G17" s="169"/>
      <c r="H17" s="170" t="s">
        <v>3758</v>
      </c>
      <c r="I17" s="172">
        <v>392.38</v>
      </c>
      <c r="J17" s="172">
        <v>0</v>
      </c>
      <c r="K17" s="172">
        <v>392.38</v>
      </c>
      <c r="L17" s="173" t="s">
        <v>1444</v>
      </c>
    </row>
    <row r="18" spans="1:12" ht="56.25" customHeight="1">
      <c r="A18" s="174">
        <v>376</v>
      </c>
      <c r="B18" s="167" t="s">
        <v>1302</v>
      </c>
      <c r="C18" s="168">
        <v>42738</v>
      </c>
      <c r="D18" s="168" t="s">
        <v>3759</v>
      </c>
      <c r="E18" s="169" t="s">
        <v>1287</v>
      </c>
      <c r="F18" s="169">
        <v>1457</v>
      </c>
      <c r="G18" s="169"/>
      <c r="H18" s="170" t="s">
        <v>3760</v>
      </c>
      <c r="I18" s="172">
        <v>2667.17</v>
      </c>
      <c r="J18" s="172">
        <v>0</v>
      </c>
      <c r="K18" s="172">
        <v>2667.17</v>
      </c>
      <c r="L18" s="173" t="s">
        <v>1444</v>
      </c>
    </row>
    <row r="19" spans="1:12" ht="56.25" customHeight="1">
      <c r="A19" s="174">
        <v>513</v>
      </c>
      <c r="B19" s="167" t="s">
        <v>208</v>
      </c>
      <c r="C19" s="168">
        <v>42738</v>
      </c>
      <c r="D19" s="168" t="s">
        <v>3792</v>
      </c>
      <c r="E19" s="169" t="s">
        <v>15</v>
      </c>
      <c r="F19" s="169">
        <v>1470</v>
      </c>
      <c r="G19" s="169"/>
      <c r="H19" s="170" t="s">
        <v>3793</v>
      </c>
      <c r="I19" s="172">
        <v>33313.25</v>
      </c>
      <c r="J19" s="172">
        <v>0</v>
      </c>
      <c r="K19" s="172">
        <v>33313.25</v>
      </c>
      <c r="L19" s="173" t="s">
        <v>1444</v>
      </c>
    </row>
    <row r="20" spans="1:12" ht="56.25" customHeight="1">
      <c r="A20" s="174">
        <v>513</v>
      </c>
      <c r="B20" s="167" t="s">
        <v>208</v>
      </c>
      <c r="C20" s="168">
        <v>42738</v>
      </c>
      <c r="D20" s="168" t="s">
        <v>3794</v>
      </c>
      <c r="E20" s="169" t="s">
        <v>15</v>
      </c>
      <c r="F20" s="169">
        <v>1467</v>
      </c>
      <c r="G20" s="169"/>
      <c r="H20" s="170" t="s">
        <v>3795</v>
      </c>
      <c r="I20" s="172">
        <v>83744.47</v>
      </c>
      <c r="J20" s="172">
        <v>0</v>
      </c>
      <c r="K20" s="172">
        <v>83744.47</v>
      </c>
      <c r="L20" s="173" t="s">
        <v>1444</v>
      </c>
    </row>
    <row r="21" spans="1:12" ht="56.25" customHeight="1">
      <c r="A21" s="174">
        <v>513</v>
      </c>
      <c r="B21" s="167" t="s">
        <v>208</v>
      </c>
      <c r="C21" s="168">
        <v>42738</v>
      </c>
      <c r="D21" s="168" t="s">
        <v>3796</v>
      </c>
      <c r="E21" s="169" t="s">
        <v>15</v>
      </c>
      <c r="F21" s="169">
        <v>1469</v>
      </c>
      <c r="G21" s="169"/>
      <c r="H21" s="170" t="s">
        <v>3797</v>
      </c>
      <c r="I21" s="172">
        <v>160525.5</v>
      </c>
      <c r="J21" s="172">
        <v>0</v>
      </c>
      <c r="K21" s="172">
        <v>160525.5</v>
      </c>
      <c r="L21" s="173" t="s">
        <v>1444</v>
      </c>
    </row>
    <row r="22" spans="1:12" ht="56.25" customHeight="1">
      <c r="A22" s="174">
        <v>513</v>
      </c>
      <c r="B22" s="167" t="s">
        <v>208</v>
      </c>
      <c r="C22" s="168">
        <v>42738</v>
      </c>
      <c r="D22" s="168" t="s">
        <v>3798</v>
      </c>
      <c r="E22" s="169" t="s">
        <v>15</v>
      </c>
      <c r="F22" s="169">
        <v>1468</v>
      </c>
      <c r="G22" s="169"/>
      <c r="H22" s="170" t="s">
        <v>3799</v>
      </c>
      <c r="I22" s="172">
        <v>7469.02</v>
      </c>
      <c r="J22" s="172">
        <v>0</v>
      </c>
      <c r="K22" s="172">
        <v>7469.02</v>
      </c>
      <c r="L22" s="173" t="s">
        <v>1444</v>
      </c>
    </row>
    <row r="23" spans="1:12" ht="56.25" customHeight="1">
      <c r="A23" s="174">
        <v>513</v>
      </c>
      <c r="B23" s="167" t="s">
        <v>208</v>
      </c>
      <c r="C23" s="168">
        <v>42738</v>
      </c>
      <c r="D23" s="168" t="s">
        <v>3800</v>
      </c>
      <c r="E23" s="169" t="s">
        <v>15</v>
      </c>
      <c r="F23" s="169">
        <v>1439</v>
      </c>
      <c r="G23" s="169"/>
      <c r="H23" s="170" t="s">
        <v>3801</v>
      </c>
      <c r="I23" s="172">
        <v>6140.45</v>
      </c>
      <c r="J23" s="172">
        <v>0</v>
      </c>
      <c r="K23" s="172">
        <v>6140.45</v>
      </c>
      <c r="L23" s="173" t="s">
        <v>1444</v>
      </c>
    </row>
    <row r="24" spans="1:12" ht="56.25" customHeight="1">
      <c r="A24" s="174">
        <v>513</v>
      </c>
      <c r="B24" s="167" t="s">
        <v>208</v>
      </c>
      <c r="C24" s="168">
        <v>42738</v>
      </c>
      <c r="D24" s="168" t="s">
        <v>3802</v>
      </c>
      <c r="E24" s="169" t="s">
        <v>15</v>
      </c>
      <c r="F24" s="169">
        <v>1447</v>
      </c>
      <c r="G24" s="169"/>
      <c r="H24" s="170" t="s">
        <v>3803</v>
      </c>
      <c r="I24" s="172">
        <v>6482.96</v>
      </c>
      <c r="J24" s="172">
        <v>0</v>
      </c>
      <c r="K24" s="172">
        <v>6482.96</v>
      </c>
      <c r="L24" s="173" t="s">
        <v>1444</v>
      </c>
    </row>
    <row r="25" spans="1:12" ht="56.25" customHeight="1">
      <c r="A25" s="174">
        <v>513</v>
      </c>
      <c r="B25" s="167" t="s">
        <v>208</v>
      </c>
      <c r="C25" s="168">
        <v>42738</v>
      </c>
      <c r="D25" s="168" t="s">
        <v>3804</v>
      </c>
      <c r="E25" s="169" t="s">
        <v>15</v>
      </c>
      <c r="F25" s="169">
        <v>347203</v>
      </c>
      <c r="G25" s="169"/>
      <c r="H25" s="170" t="s">
        <v>1311</v>
      </c>
      <c r="I25" s="172">
        <v>50</v>
      </c>
      <c r="J25" s="172">
        <v>0</v>
      </c>
      <c r="K25" s="172">
        <v>50</v>
      </c>
      <c r="L25" s="173" t="s">
        <v>1444</v>
      </c>
    </row>
    <row r="26" spans="1:12" ht="56.25" customHeight="1">
      <c r="A26" s="174">
        <v>513</v>
      </c>
      <c r="B26" s="167" t="s">
        <v>208</v>
      </c>
      <c r="C26" s="168">
        <v>42738</v>
      </c>
      <c r="D26" s="168" t="s">
        <v>3805</v>
      </c>
      <c r="E26" s="169" t="s">
        <v>15</v>
      </c>
      <c r="F26" s="169">
        <v>347205</v>
      </c>
      <c r="G26" s="169"/>
      <c r="H26" s="170" t="s">
        <v>3806</v>
      </c>
      <c r="I26" s="172">
        <v>50</v>
      </c>
      <c r="J26" s="172">
        <v>0</v>
      </c>
      <c r="K26" s="172">
        <v>50</v>
      </c>
      <c r="L26" s="173" t="s">
        <v>1444</v>
      </c>
    </row>
    <row r="27" spans="1:12" ht="56.25" customHeight="1">
      <c r="A27" s="174">
        <v>340</v>
      </c>
      <c r="B27" s="167" t="s">
        <v>838</v>
      </c>
      <c r="C27" s="168">
        <v>42738</v>
      </c>
      <c r="D27" s="168" t="s">
        <v>3607</v>
      </c>
      <c r="E27" s="169" t="s">
        <v>6</v>
      </c>
      <c r="F27" s="169">
        <v>347206</v>
      </c>
      <c r="G27" s="169"/>
      <c r="H27" s="170" t="s">
        <v>3608</v>
      </c>
      <c r="I27" s="172">
        <v>0</v>
      </c>
      <c r="J27" s="172">
        <v>92953</v>
      </c>
      <c r="K27" s="172">
        <v>92953</v>
      </c>
      <c r="L27" s="173" t="s">
        <v>1444</v>
      </c>
    </row>
    <row r="28" spans="1:12" ht="56.25" customHeight="1">
      <c r="A28" s="174">
        <v>340</v>
      </c>
      <c r="B28" s="167" t="s">
        <v>838</v>
      </c>
      <c r="C28" s="168">
        <v>42738</v>
      </c>
      <c r="D28" s="168" t="s">
        <v>3609</v>
      </c>
      <c r="E28" s="169" t="s">
        <v>15</v>
      </c>
      <c r="F28" s="169">
        <v>347207</v>
      </c>
      <c r="G28" s="169"/>
      <c r="H28" s="170" t="s">
        <v>3610</v>
      </c>
      <c r="I28" s="172">
        <v>50</v>
      </c>
      <c r="J28" s="172">
        <v>0</v>
      </c>
      <c r="K28" s="172">
        <v>50</v>
      </c>
      <c r="L28" s="173" t="s">
        <v>1444</v>
      </c>
    </row>
    <row r="29" spans="1:12" ht="56.25" customHeight="1">
      <c r="A29" s="174">
        <v>132</v>
      </c>
      <c r="B29" s="167" t="s">
        <v>752</v>
      </c>
      <c r="C29" s="168">
        <v>42739</v>
      </c>
      <c r="D29" s="168" t="s">
        <v>3378</v>
      </c>
      <c r="E29" s="169" t="s">
        <v>11</v>
      </c>
      <c r="F29" s="169">
        <v>876314</v>
      </c>
      <c r="G29" s="169"/>
      <c r="H29" s="170" t="s">
        <v>3379</v>
      </c>
      <c r="I29" s="172">
        <v>50</v>
      </c>
      <c r="J29" s="172">
        <v>0</v>
      </c>
      <c r="K29" s="172">
        <v>50</v>
      </c>
      <c r="L29" s="173" t="s">
        <v>1444</v>
      </c>
    </row>
    <row r="30" spans="1:12" ht="56.25" customHeight="1">
      <c r="A30" s="174">
        <v>212</v>
      </c>
      <c r="B30" s="167" t="s">
        <v>785</v>
      </c>
      <c r="C30" s="168">
        <v>42739</v>
      </c>
      <c r="D30" s="168" t="s">
        <v>3436</v>
      </c>
      <c r="E30" s="169" t="s">
        <v>6</v>
      </c>
      <c r="F30" s="169">
        <v>876310</v>
      </c>
      <c r="G30" s="169"/>
      <c r="H30" s="170" t="s">
        <v>3437</v>
      </c>
      <c r="I30" s="172">
        <v>0</v>
      </c>
      <c r="J30" s="172">
        <v>600</v>
      </c>
      <c r="K30" s="172">
        <v>600</v>
      </c>
      <c r="L30" s="173" t="s">
        <v>1444</v>
      </c>
    </row>
    <row r="31" spans="1:12" ht="56.25" customHeight="1">
      <c r="A31" s="174">
        <v>132</v>
      </c>
      <c r="B31" s="167" t="s">
        <v>752</v>
      </c>
      <c r="C31" s="168">
        <v>42739</v>
      </c>
      <c r="D31" s="168" t="s">
        <v>3380</v>
      </c>
      <c r="E31" s="169" t="s">
        <v>1285</v>
      </c>
      <c r="F31" s="169">
        <v>876296</v>
      </c>
      <c r="G31" s="169"/>
      <c r="H31" s="170" t="s">
        <v>3381</v>
      </c>
      <c r="I31" s="172">
        <v>0</v>
      </c>
      <c r="J31" s="172">
        <v>107897.51000000001</v>
      </c>
      <c r="K31" s="172">
        <v>107897.51000000001</v>
      </c>
      <c r="L31" s="173" t="s">
        <v>1444</v>
      </c>
    </row>
    <row r="32" spans="1:12" ht="56.25" customHeight="1">
      <c r="A32" s="174" t="s">
        <v>630</v>
      </c>
      <c r="B32" s="167" t="s">
        <v>739</v>
      </c>
      <c r="C32" s="168">
        <v>42739</v>
      </c>
      <c r="D32" s="168" t="s">
        <v>5523</v>
      </c>
      <c r="E32" s="169" t="s">
        <v>1286</v>
      </c>
      <c r="F32" s="169">
        <v>12275247</v>
      </c>
      <c r="G32" s="169"/>
      <c r="H32" s="170" t="s">
        <v>5524</v>
      </c>
      <c r="I32" s="172">
        <v>0</v>
      </c>
      <c r="J32" s="172">
        <v>582756.14</v>
      </c>
      <c r="K32" s="172">
        <v>582756.14</v>
      </c>
      <c r="L32" s="173" t="s">
        <v>1444</v>
      </c>
    </row>
    <row r="33" spans="1:12" ht="56.25" customHeight="1">
      <c r="A33" s="174" t="s">
        <v>628</v>
      </c>
      <c r="B33" s="167" t="s">
        <v>738</v>
      </c>
      <c r="C33" s="168">
        <v>42739</v>
      </c>
      <c r="D33" s="168" t="s">
        <v>5339</v>
      </c>
      <c r="E33" s="169" t="s">
        <v>11</v>
      </c>
      <c r="F33" s="169">
        <v>8798</v>
      </c>
      <c r="G33" s="169"/>
      <c r="H33" s="170" t="s">
        <v>5340</v>
      </c>
      <c r="I33" s="172">
        <v>68913.009999999995</v>
      </c>
      <c r="J33" s="172">
        <v>0</v>
      </c>
      <c r="K33" s="172">
        <v>68913.009999999995</v>
      </c>
      <c r="L33" s="173" t="s">
        <v>1444</v>
      </c>
    </row>
    <row r="34" spans="1:12" ht="56.25" customHeight="1">
      <c r="A34" s="174" t="s">
        <v>628</v>
      </c>
      <c r="B34" s="167" t="s">
        <v>738</v>
      </c>
      <c r="C34" s="168">
        <v>42739</v>
      </c>
      <c r="D34" s="168" t="s">
        <v>5341</v>
      </c>
      <c r="E34" s="169" t="s">
        <v>13</v>
      </c>
      <c r="F34" s="169">
        <v>8798</v>
      </c>
      <c r="G34" s="169"/>
      <c r="H34" s="170" t="s">
        <v>5342</v>
      </c>
      <c r="I34" s="172">
        <v>98375730.159999996</v>
      </c>
      <c r="J34" s="172">
        <v>0</v>
      </c>
      <c r="K34" s="172">
        <v>98375730.159999996</v>
      </c>
      <c r="L34" s="173" t="s">
        <v>1444</v>
      </c>
    </row>
    <row r="35" spans="1:12" ht="56.25" customHeight="1">
      <c r="A35" s="174">
        <v>340</v>
      </c>
      <c r="B35" s="167" t="s">
        <v>838</v>
      </c>
      <c r="C35" s="168">
        <v>42739</v>
      </c>
      <c r="D35" s="168" t="s">
        <v>3611</v>
      </c>
      <c r="E35" s="169" t="s">
        <v>15</v>
      </c>
      <c r="F35" s="169">
        <v>348658</v>
      </c>
      <c r="G35" s="169"/>
      <c r="H35" s="170" t="s">
        <v>3612</v>
      </c>
      <c r="I35" s="172">
        <v>50</v>
      </c>
      <c r="J35" s="172">
        <v>0</v>
      </c>
      <c r="K35" s="172">
        <v>50</v>
      </c>
      <c r="L35" s="173" t="s">
        <v>1444</v>
      </c>
    </row>
    <row r="36" spans="1:12" ht="56.25" customHeight="1">
      <c r="A36" s="174">
        <v>340</v>
      </c>
      <c r="B36" s="167" t="s">
        <v>838</v>
      </c>
      <c r="C36" s="168">
        <v>42739</v>
      </c>
      <c r="D36" s="168" t="s">
        <v>3613</v>
      </c>
      <c r="E36" s="169" t="s">
        <v>6</v>
      </c>
      <c r="F36" s="169">
        <v>348657</v>
      </c>
      <c r="G36" s="169"/>
      <c r="H36" s="170" t="s">
        <v>3614</v>
      </c>
      <c r="I36" s="172">
        <v>0</v>
      </c>
      <c r="J36" s="172">
        <v>83822.34</v>
      </c>
      <c r="K36" s="172">
        <v>83822.34</v>
      </c>
      <c r="L36" s="173" t="s">
        <v>1444</v>
      </c>
    </row>
    <row r="37" spans="1:12" ht="56.25" customHeight="1">
      <c r="A37" s="174" t="s">
        <v>627</v>
      </c>
      <c r="B37" s="167" t="s">
        <v>737</v>
      </c>
      <c r="C37" s="168">
        <v>42740</v>
      </c>
      <c r="D37" s="168" t="s">
        <v>4560</v>
      </c>
      <c r="E37" s="169" t="s">
        <v>1500</v>
      </c>
      <c r="F37" s="169">
        <v>12287004</v>
      </c>
      <c r="G37" s="169"/>
      <c r="H37" s="170" t="s">
        <v>4561</v>
      </c>
      <c r="I37" s="172">
        <v>0</v>
      </c>
      <c r="J37" s="172">
        <v>238</v>
      </c>
      <c r="K37" s="172">
        <v>238</v>
      </c>
      <c r="L37" s="173" t="s">
        <v>1444</v>
      </c>
    </row>
    <row r="38" spans="1:12" ht="56.25" customHeight="1">
      <c r="A38" s="174">
        <v>292</v>
      </c>
      <c r="B38" s="167" t="s">
        <v>159</v>
      </c>
      <c r="C38" s="168">
        <v>42740</v>
      </c>
      <c r="D38" s="168" t="s">
        <v>3565</v>
      </c>
      <c r="E38" s="169" t="s">
        <v>1500</v>
      </c>
      <c r="F38" s="169">
        <v>12287005</v>
      </c>
      <c r="G38" s="169"/>
      <c r="H38" s="170" t="s">
        <v>3566</v>
      </c>
      <c r="I38" s="172">
        <v>0</v>
      </c>
      <c r="J38" s="172">
        <v>2810</v>
      </c>
      <c r="K38" s="172">
        <v>2810</v>
      </c>
      <c r="L38" s="173" t="s">
        <v>1444</v>
      </c>
    </row>
    <row r="39" spans="1:12" ht="56.25" customHeight="1">
      <c r="A39" s="174" t="s">
        <v>627</v>
      </c>
      <c r="B39" s="167" t="s">
        <v>737</v>
      </c>
      <c r="C39" s="168">
        <v>42740</v>
      </c>
      <c r="D39" s="168" t="s">
        <v>4562</v>
      </c>
      <c r="E39" s="169" t="s">
        <v>1500</v>
      </c>
      <c r="F39" s="169">
        <v>12286957</v>
      </c>
      <c r="G39" s="169"/>
      <c r="H39" s="170" t="s">
        <v>4563</v>
      </c>
      <c r="I39" s="172">
        <v>0</v>
      </c>
      <c r="J39" s="172">
        <v>15887</v>
      </c>
      <c r="K39" s="172">
        <v>15887</v>
      </c>
      <c r="L39" s="173" t="s">
        <v>1444</v>
      </c>
    </row>
    <row r="40" spans="1:12" ht="56.25" customHeight="1">
      <c r="A40" s="174">
        <v>249</v>
      </c>
      <c r="B40" s="167" t="s">
        <v>799</v>
      </c>
      <c r="C40" s="168">
        <v>42740</v>
      </c>
      <c r="D40" s="168" t="s">
        <v>3458</v>
      </c>
      <c r="E40" s="169" t="s">
        <v>1500</v>
      </c>
      <c r="F40" s="169">
        <v>12286577</v>
      </c>
      <c r="G40" s="169"/>
      <c r="H40" s="170" t="s">
        <v>3459</v>
      </c>
      <c r="I40" s="172">
        <v>0</v>
      </c>
      <c r="J40" s="172">
        <v>1783</v>
      </c>
      <c r="K40" s="172">
        <v>1783</v>
      </c>
      <c r="L40" s="173" t="s">
        <v>1444</v>
      </c>
    </row>
    <row r="41" spans="1:12" ht="56.25" customHeight="1">
      <c r="A41" s="174">
        <v>513</v>
      </c>
      <c r="B41" s="167" t="s">
        <v>208</v>
      </c>
      <c r="C41" s="168">
        <v>42740</v>
      </c>
      <c r="D41" s="168" t="s">
        <v>3807</v>
      </c>
      <c r="E41" s="169" t="s">
        <v>1500</v>
      </c>
      <c r="F41" s="169">
        <v>12275529</v>
      </c>
      <c r="G41" s="169"/>
      <c r="H41" s="170" t="s">
        <v>3808</v>
      </c>
      <c r="I41" s="172">
        <v>269576.86</v>
      </c>
      <c r="J41" s="172">
        <v>0</v>
      </c>
      <c r="K41" s="172">
        <v>269576.86</v>
      </c>
      <c r="L41" s="173" t="s">
        <v>1444</v>
      </c>
    </row>
    <row r="42" spans="1:12" ht="56.25" customHeight="1">
      <c r="A42" s="174">
        <v>513</v>
      </c>
      <c r="B42" s="167" t="s">
        <v>208</v>
      </c>
      <c r="C42" s="168">
        <v>42740</v>
      </c>
      <c r="D42" s="168" t="s">
        <v>3809</v>
      </c>
      <c r="E42" s="169" t="s">
        <v>1500</v>
      </c>
      <c r="F42" s="169">
        <v>12275528</v>
      </c>
      <c r="G42" s="169"/>
      <c r="H42" s="170" t="s">
        <v>3810</v>
      </c>
      <c r="I42" s="172">
        <v>20587.400000000001</v>
      </c>
      <c r="J42" s="172">
        <v>0</v>
      </c>
      <c r="K42" s="172">
        <v>20587.400000000001</v>
      </c>
      <c r="L42" s="173" t="s">
        <v>1444</v>
      </c>
    </row>
    <row r="43" spans="1:12" ht="56.25" customHeight="1">
      <c r="A43" s="174">
        <v>513</v>
      </c>
      <c r="B43" s="167" t="s">
        <v>208</v>
      </c>
      <c r="C43" s="168">
        <v>42740</v>
      </c>
      <c r="D43" s="168" t="s">
        <v>3811</v>
      </c>
      <c r="E43" s="169" t="s">
        <v>1500</v>
      </c>
      <c r="F43" s="169">
        <v>12275527</v>
      </c>
      <c r="G43" s="169"/>
      <c r="H43" s="170" t="s">
        <v>3812</v>
      </c>
      <c r="I43" s="172">
        <v>6131.76</v>
      </c>
      <c r="J43" s="172">
        <v>0</v>
      </c>
      <c r="K43" s="172">
        <v>6131.76</v>
      </c>
      <c r="L43" s="173" t="s">
        <v>1444</v>
      </c>
    </row>
    <row r="44" spans="1:12" ht="56.25" customHeight="1">
      <c r="A44" s="174">
        <v>513</v>
      </c>
      <c r="B44" s="167" t="s">
        <v>208</v>
      </c>
      <c r="C44" s="168">
        <v>42740</v>
      </c>
      <c r="D44" s="168" t="s">
        <v>3813</v>
      </c>
      <c r="E44" s="169" t="s">
        <v>1500</v>
      </c>
      <c r="F44" s="169">
        <v>12275526</v>
      </c>
      <c r="G44" s="169"/>
      <c r="H44" s="170" t="s">
        <v>3814</v>
      </c>
      <c r="I44" s="172">
        <v>26122.600000000002</v>
      </c>
      <c r="J44" s="172">
        <v>0</v>
      </c>
      <c r="K44" s="172">
        <v>26122.600000000002</v>
      </c>
      <c r="L44" s="173" t="s">
        <v>1444</v>
      </c>
    </row>
    <row r="45" spans="1:12" ht="56.25" customHeight="1">
      <c r="A45" s="174">
        <v>513</v>
      </c>
      <c r="B45" s="167" t="s">
        <v>208</v>
      </c>
      <c r="C45" s="168">
        <v>42740</v>
      </c>
      <c r="D45" s="168" t="s">
        <v>3815</v>
      </c>
      <c r="E45" s="169" t="s">
        <v>1500</v>
      </c>
      <c r="F45" s="169">
        <v>12275524</v>
      </c>
      <c r="G45" s="169"/>
      <c r="H45" s="170" t="s">
        <v>3816</v>
      </c>
      <c r="I45" s="172">
        <v>55817.4</v>
      </c>
      <c r="J45" s="172">
        <v>0</v>
      </c>
      <c r="K45" s="172">
        <v>55817.4</v>
      </c>
      <c r="L45" s="173" t="s">
        <v>1444</v>
      </c>
    </row>
    <row r="46" spans="1:12" ht="56.25" customHeight="1">
      <c r="A46" s="174">
        <v>513</v>
      </c>
      <c r="B46" s="167" t="s">
        <v>208</v>
      </c>
      <c r="C46" s="168">
        <v>42740</v>
      </c>
      <c r="D46" s="168" t="s">
        <v>3817</v>
      </c>
      <c r="E46" s="169" t="s">
        <v>1500</v>
      </c>
      <c r="F46" s="169">
        <v>12275516</v>
      </c>
      <c r="G46" s="169"/>
      <c r="H46" s="170" t="s">
        <v>3818</v>
      </c>
      <c r="I46" s="172">
        <v>3670</v>
      </c>
      <c r="J46" s="172">
        <v>0</v>
      </c>
      <c r="K46" s="172">
        <v>3670</v>
      </c>
      <c r="L46" s="173" t="s">
        <v>1444</v>
      </c>
    </row>
    <row r="47" spans="1:12" ht="56.25" customHeight="1">
      <c r="A47" s="174">
        <v>70</v>
      </c>
      <c r="B47" s="167" t="s">
        <v>729</v>
      </c>
      <c r="C47" s="168">
        <v>42740</v>
      </c>
      <c r="D47" s="168" t="s">
        <v>3163</v>
      </c>
      <c r="E47" s="169" t="s">
        <v>1500</v>
      </c>
      <c r="F47" s="169">
        <v>12275506</v>
      </c>
      <c r="G47" s="169"/>
      <c r="H47" s="170" t="s">
        <v>3164</v>
      </c>
      <c r="I47" s="172">
        <v>27724.89</v>
      </c>
      <c r="J47" s="172">
        <v>0</v>
      </c>
      <c r="K47" s="172">
        <v>27724.89</v>
      </c>
      <c r="L47" s="173" t="s">
        <v>1444</v>
      </c>
    </row>
    <row r="48" spans="1:12" ht="56.25" customHeight="1">
      <c r="A48" s="174">
        <v>70</v>
      </c>
      <c r="B48" s="167" t="s">
        <v>729</v>
      </c>
      <c r="C48" s="168">
        <v>42740</v>
      </c>
      <c r="D48" s="168" t="s">
        <v>3165</v>
      </c>
      <c r="E48" s="169" t="s">
        <v>1500</v>
      </c>
      <c r="F48" s="169">
        <v>12275508</v>
      </c>
      <c r="G48" s="169"/>
      <c r="H48" s="170" t="s">
        <v>3164</v>
      </c>
      <c r="I48" s="172">
        <v>34985.01</v>
      </c>
      <c r="J48" s="172">
        <v>0</v>
      </c>
      <c r="K48" s="172">
        <v>34985.01</v>
      </c>
      <c r="L48" s="173" t="s">
        <v>1444</v>
      </c>
    </row>
    <row r="49" spans="1:12" ht="56.25" customHeight="1">
      <c r="A49" s="174">
        <v>70</v>
      </c>
      <c r="B49" s="167" t="s">
        <v>729</v>
      </c>
      <c r="C49" s="168">
        <v>42740</v>
      </c>
      <c r="D49" s="168" t="s">
        <v>3166</v>
      </c>
      <c r="E49" s="169" t="s">
        <v>1500</v>
      </c>
      <c r="F49" s="169">
        <v>12275513</v>
      </c>
      <c r="G49" s="169"/>
      <c r="H49" s="170" t="s">
        <v>3167</v>
      </c>
      <c r="I49" s="172">
        <v>120547.42</v>
      </c>
      <c r="J49" s="172">
        <v>0</v>
      </c>
      <c r="K49" s="172">
        <v>120547.42</v>
      </c>
      <c r="L49" s="173" t="s">
        <v>1444</v>
      </c>
    </row>
    <row r="50" spans="1:12" ht="56.25" customHeight="1">
      <c r="A50" s="174">
        <v>117</v>
      </c>
      <c r="B50" s="167" t="s">
        <v>746</v>
      </c>
      <c r="C50" s="168">
        <v>42740</v>
      </c>
      <c r="D50" s="168" t="s">
        <v>3234</v>
      </c>
      <c r="E50" s="169" t="s">
        <v>11</v>
      </c>
      <c r="F50" s="169">
        <v>876395</v>
      </c>
      <c r="G50" s="169"/>
      <c r="H50" s="170" t="s">
        <v>3235</v>
      </c>
      <c r="I50" s="172">
        <v>50</v>
      </c>
      <c r="J50" s="172">
        <v>0</v>
      </c>
      <c r="K50" s="172">
        <v>50</v>
      </c>
      <c r="L50" s="173" t="s">
        <v>1444</v>
      </c>
    </row>
    <row r="51" spans="1:12" ht="56.25" customHeight="1">
      <c r="A51" s="174">
        <v>513</v>
      </c>
      <c r="B51" s="167" t="s">
        <v>208</v>
      </c>
      <c r="C51" s="168">
        <v>42740</v>
      </c>
      <c r="D51" s="168" t="s">
        <v>3819</v>
      </c>
      <c r="E51" s="169" t="s">
        <v>11</v>
      </c>
      <c r="F51" s="169">
        <v>876387</v>
      </c>
      <c r="G51" s="169"/>
      <c r="H51" s="170" t="s">
        <v>3820</v>
      </c>
      <c r="I51" s="172">
        <v>0</v>
      </c>
      <c r="J51" s="172">
        <v>270</v>
      </c>
      <c r="K51" s="172">
        <v>270</v>
      </c>
      <c r="L51" s="173" t="s">
        <v>1444</v>
      </c>
    </row>
    <row r="52" spans="1:12" ht="56.25" customHeight="1">
      <c r="A52" s="174">
        <v>117</v>
      </c>
      <c r="B52" s="167" t="s">
        <v>746</v>
      </c>
      <c r="C52" s="168">
        <v>42740</v>
      </c>
      <c r="D52" s="168" t="s">
        <v>3236</v>
      </c>
      <c r="E52" s="169" t="s">
        <v>11</v>
      </c>
      <c r="F52" s="169">
        <v>876382</v>
      </c>
      <c r="G52" s="169"/>
      <c r="H52" s="170" t="s">
        <v>3237</v>
      </c>
      <c r="I52" s="172">
        <v>50</v>
      </c>
      <c r="J52" s="172">
        <v>0</v>
      </c>
      <c r="K52" s="172">
        <v>50</v>
      </c>
      <c r="L52" s="173" t="s">
        <v>1444</v>
      </c>
    </row>
    <row r="53" spans="1:12" ht="56.25" customHeight="1">
      <c r="A53" s="174" t="s">
        <v>628</v>
      </c>
      <c r="B53" s="167" t="s">
        <v>738</v>
      </c>
      <c r="C53" s="168">
        <v>42740</v>
      </c>
      <c r="D53" s="168" t="s">
        <v>5343</v>
      </c>
      <c r="E53" s="169" t="s">
        <v>11</v>
      </c>
      <c r="F53" s="169">
        <v>876376</v>
      </c>
      <c r="G53" s="169"/>
      <c r="H53" s="170" t="s">
        <v>5344</v>
      </c>
      <c r="I53" s="172">
        <v>50</v>
      </c>
      <c r="J53" s="172">
        <v>0</v>
      </c>
      <c r="K53" s="172">
        <v>50</v>
      </c>
      <c r="L53" s="173" t="s">
        <v>1444</v>
      </c>
    </row>
    <row r="54" spans="1:12" ht="56.25" customHeight="1">
      <c r="A54" s="174" t="s">
        <v>628</v>
      </c>
      <c r="B54" s="167" t="s">
        <v>738</v>
      </c>
      <c r="C54" s="168">
        <v>42740</v>
      </c>
      <c r="D54" s="168" t="s">
        <v>5345</v>
      </c>
      <c r="E54" s="169" t="s">
        <v>13</v>
      </c>
      <c r="F54" s="169">
        <v>876376</v>
      </c>
      <c r="G54" s="169"/>
      <c r="H54" s="170" t="s">
        <v>5346</v>
      </c>
      <c r="I54" s="172">
        <v>3382961.87</v>
      </c>
      <c r="J54" s="172">
        <v>0</v>
      </c>
      <c r="K54" s="172">
        <v>3382961.87</v>
      </c>
      <c r="L54" s="173" t="s">
        <v>1444</v>
      </c>
    </row>
    <row r="55" spans="1:12" ht="56.25" customHeight="1">
      <c r="A55" s="174" t="s">
        <v>625</v>
      </c>
      <c r="B55" s="167" t="s">
        <v>737</v>
      </c>
      <c r="C55" s="168">
        <v>42740</v>
      </c>
      <c r="D55" s="168" t="s">
        <v>4554</v>
      </c>
      <c r="E55" s="169" t="s">
        <v>6</v>
      </c>
      <c r="F55" s="169">
        <v>876362</v>
      </c>
      <c r="G55" s="169"/>
      <c r="H55" s="170" t="s">
        <v>4555</v>
      </c>
      <c r="I55" s="172">
        <v>0</v>
      </c>
      <c r="J55" s="172">
        <v>1161093.73</v>
      </c>
      <c r="K55" s="172">
        <v>1161093.73</v>
      </c>
      <c r="L55" s="173" t="s">
        <v>1444</v>
      </c>
    </row>
    <row r="56" spans="1:12" ht="56.25" customHeight="1">
      <c r="A56" s="174">
        <v>117</v>
      </c>
      <c r="B56" s="167" t="s">
        <v>746</v>
      </c>
      <c r="C56" s="168">
        <v>42740</v>
      </c>
      <c r="D56" s="168" t="s">
        <v>3238</v>
      </c>
      <c r="E56" s="169" t="s">
        <v>11</v>
      </c>
      <c r="F56" s="169">
        <v>876344</v>
      </c>
      <c r="G56" s="169"/>
      <c r="H56" s="170" t="s">
        <v>3239</v>
      </c>
      <c r="I56" s="172">
        <v>50</v>
      </c>
      <c r="J56" s="172">
        <v>0</v>
      </c>
      <c r="K56" s="172">
        <v>50</v>
      </c>
      <c r="L56" s="173" t="s">
        <v>1444</v>
      </c>
    </row>
    <row r="57" spans="1:12" ht="56.25" customHeight="1">
      <c r="A57" s="174">
        <v>70</v>
      </c>
      <c r="B57" s="167" t="s">
        <v>729</v>
      </c>
      <c r="C57" s="168">
        <v>42740</v>
      </c>
      <c r="D57" s="168" t="s">
        <v>3168</v>
      </c>
      <c r="E57" s="169" t="s">
        <v>1500</v>
      </c>
      <c r="F57" s="169">
        <v>12275512</v>
      </c>
      <c r="G57" s="169"/>
      <c r="H57" s="170" t="s">
        <v>3167</v>
      </c>
      <c r="I57" s="172">
        <v>690.1</v>
      </c>
      <c r="J57" s="172">
        <v>0</v>
      </c>
      <c r="K57" s="172">
        <v>690.1</v>
      </c>
      <c r="L57" s="173" t="s">
        <v>1444</v>
      </c>
    </row>
    <row r="58" spans="1:12" ht="56.25" customHeight="1">
      <c r="A58" s="174">
        <v>513</v>
      </c>
      <c r="B58" s="167" t="s">
        <v>208</v>
      </c>
      <c r="C58" s="168">
        <v>42740</v>
      </c>
      <c r="D58" s="168" t="s">
        <v>3821</v>
      </c>
      <c r="E58" s="169" t="s">
        <v>1500</v>
      </c>
      <c r="F58" s="169">
        <v>12275287</v>
      </c>
      <c r="G58" s="169"/>
      <c r="H58" s="170" t="s">
        <v>3822</v>
      </c>
      <c r="I58" s="172">
        <v>17608</v>
      </c>
      <c r="J58" s="172">
        <v>0</v>
      </c>
      <c r="K58" s="172">
        <v>17608</v>
      </c>
      <c r="L58" s="173" t="s">
        <v>1444</v>
      </c>
    </row>
    <row r="59" spans="1:12" ht="56.25" customHeight="1">
      <c r="A59" s="174">
        <v>513</v>
      </c>
      <c r="B59" s="167" t="s">
        <v>208</v>
      </c>
      <c r="C59" s="168">
        <v>42740</v>
      </c>
      <c r="D59" s="168" t="s">
        <v>3823</v>
      </c>
      <c r="E59" s="169" t="s">
        <v>1500</v>
      </c>
      <c r="F59" s="169">
        <v>12275290</v>
      </c>
      <c r="G59" s="169"/>
      <c r="H59" s="170" t="s">
        <v>3824</v>
      </c>
      <c r="I59" s="172">
        <v>84498</v>
      </c>
      <c r="J59" s="172">
        <v>0</v>
      </c>
      <c r="K59" s="172">
        <v>84498</v>
      </c>
      <c r="L59" s="173" t="s">
        <v>1444</v>
      </c>
    </row>
    <row r="60" spans="1:12" ht="56.25" customHeight="1">
      <c r="A60" s="174">
        <v>513</v>
      </c>
      <c r="B60" s="167" t="s">
        <v>208</v>
      </c>
      <c r="C60" s="168">
        <v>42740</v>
      </c>
      <c r="D60" s="168" t="s">
        <v>3825</v>
      </c>
      <c r="E60" s="169" t="s">
        <v>1500</v>
      </c>
      <c r="F60" s="169">
        <v>12275291</v>
      </c>
      <c r="G60" s="169"/>
      <c r="H60" s="170" t="s">
        <v>3826</v>
      </c>
      <c r="I60" s="172">
        <v>1807</v>
      </c>
      <c r="J60" s="172">
        <v>0</v>
      </c>
      <c r="K60" s="172">
        <v>1807</v>
      </c>
      <c r="L60" s="173" t="s">
        <v>1444</v>
      </c>
    </row>
    <row r="61" spans="1:12" ht="56.25" customHeight="1">
      <c r="A61" s="174">
        <v>513</v>
      </c>
      <c r="B61" s="167" t="s">
        <v>208</v>
      </c>
      <c r="C61" s="168">
        <v>42740</v>
      </c>
      <c r="D61" s="168" t="s">
        <v>3827</v>
      </c>
      <c r="E61" s="169" t="s">
        <v>1500</v>
      </c>
      <c r="F61" s="169">
        <v>12275288</v>
      </c>
      <c r="G61" s="169"/>
      <c r="H61" s="170" t="s">
        <v>3828</v>
      </c>
      <c r="I61" s="172">
        <v>2961.48</v>
      </c>
      <c r="J61" s="172">
        <v>0</v>
      </c>
      <c r="K61" s="172">
        <v>2961.48</v>
      </c>
      <c r="L61" s="173" t="s">
        <v>1444</v>
      </c>
    </row>
    <row r="62" spans="1:12" ht="56.25" customHeight="1">
      <c r="A62" s="174" t="s">
        <v>630</v>
      </c>
      <c r="B62" s="167" t="s">
        <v>739</v>
      </c>
      <c r="C62" s="168">
        <v>42740</v>
      </c>
      <c r="D62" s="168" t="s">
        <v>5525</v>
      </c>
      <c r="E62" s="169" t="s">
        <v>1286</v>
      </c>
      <c r="F62" s="169">
        <v>12286579</v>
      </c>
      <c r="G62" s="169"/>
      <c r="H62" s="170" t="s">
        <v>5526</v>
      </c>
      <c r="I62" s="172">
        <v>0</v>
      </c>
      <c r="J62" s="172">
        <v>19748.650000000001</v>
      </c>
      <c r="K62" s="172">
        <v>19748.650000000001</v>
      </c>
      <c r="L62" s="173" t="s">
        <v>1444</v>
      </c>
    </row>
    <row r="63" spans="1:12" ht="56.25" customHeight="1">
      <c r="A63" s="174">
        <v>513</v>
      </c>
      <c r="B63" s="167" t="s">
        <v>208</v>
      </c>
      <c r="C63" s="168">
        <v>42740</v>
      </c>
      <c r="D63" s="168" t="s">
        <v>3829</v>
      </c>
      <c r="E63" s="169" t="s">
        <v>1500</v>
      </c>
      <c r="F63" s="169">
        <v>12275289</v>
      </c>
      <c r="G63" s="169"/>
      <c r="H63" s="170" t="s">
        <v>3830</v>
      </c>
      <c r="I63" s="172">
        <v>34412.6</v>
      </c>
      <c r="J63" s="172">
        <v>0</v>
      </c>
      <c r="K63" s="172">
        <v>34412.6</v>
      </c>
      <c r="L63" s="173" t="s">
        <v>1444</v>
      </c>
    </row>
    <row r="64" spans="1:12" ht="56.25" customHeight="1">
      <c r="A64" s="174">
        <v>6</v>
      </c>
      <c r="B64" s="167" t="s">
        <v>713</v>
      </c>
      <c r="C64" s="168">
        <v>42740</v>
      </c>
      <c r="D64" s="168" t="s">
        <v>1550</v>
      </c>
      <c r="E64" s="169" t="s">
        <v>1286</v>
      </c>
      <c r="F64" s="169">
        <v>12275244</v>
      </c>
      <c r="G64" s="169"/>
      <c r="H64" s="170" t="s">
        <v>1406</v>
      </c>
      <c r="I64" s="172">
        <v>0</v>
      </c>
      <c r="J64" s="172">
        <v>6355.34</v>
      </c>
      <c r="K64" s="172">
        <v>6355.34</v>
      </c>
      <c r="L64" s="173" t="s">
        <v>1444</v>
      </c>
    </row>
    <row r="65" spans="1:12" ht="56.25" customHeight="1">
      <c r="A65" s="174">
        <v>70</v>
      </c>
      <c r="B65" s="167" t="s">
        <v>729</v>
      </c>
      <c r="C65" s="168">
        <v>42740</v>
      </c>
      <c r="D65" s="168" t="s">
        <v>3169</v>
      </c>
      <c r="E65" s="169" t="s">
        <v>1500</v>
      </c>
      <c r="F65" s="169">
        <v>12275245</v>
      </c>
      <c r="G65" s="169"/>
      <c r="H65" s="170" t="s">
        <v>3170</v>
      </c>
      <c r="I65" s="172">
        <v>12330.720000000001</v>
      </c>
      <c r="J65" s="172">
        <v>0</v>
      </c>
      <c r="K65" s="172">
        <v>12330.720000000001</v>
      </c>
      <c r="L65" s="173" t="s">
        <v>1444</v>
      </c>
    </row>
    <row r="66" spans="1:12" ht="56.25" customHeight="1">
      <c r="A66" s="174">
        <v>513</v>
      </c>
      <c r="B66" s="167" t="s">
        <v>208</v>
      </c>
      <c r="C66" s="168">
        <v>42740</v>
      </c>
      <c r="D66" s="168" t="s">
        <v>3831</v>
      </c>
      <c r="E66" s="169" t="s">
        <v>15</v>
      </c>
      <c r="F66" s="169">
        <v>349807</v>
      </c>
      <c r="G66" s="169"/>
      <c r="H66" s="170" t="s">
        <v>3832</v>
      </c>
      <c r="I66" s="172">
        <v>50</v>
      </c>
      <c r="J66" s="172">
        <v>0</v>
      </c>
      <c r="K66" s="172">
        <v>50</v>
      </c>
      <c r="L66" s="173" t="s">
        <v>1444</v>
      </c>
    </row>
    <row r="67" spans="1:12" ht="56.25" customHeight="1">
      <c r="A67" s="174">
        <v>513</v>
      </c>
      <c r="B67" s="167" t="s">
        <v>208</v>
      </c>
      <c r="C67" s="168">
        <v>42741</v>
      </c>
      <c r="D67" s="168" t="s">
        <v>3833</v>
      </c>
      <c r="E67" s="169" t="s">
        <v>15</v>
      </c>
      <c r="F67" s="169">
        <v>350792</v>
      </c>
      <c r="G67" s="169"/>
      <c r="H67" s="170" t="s">
        <v>3834</v>
      </c>
      <c r="I67" s="172">
        <v>50</v>
      </c>
      <c r="J67" s="172">
        <v>0</v>
      </c>
      <c r="K67" s="172">
        <v>50</v>
      </c>
      <c r="L67" s="173" t="s">
        <v>1444</v>
      </c>
    </row>
    <row r="68" spans="1:12" ht="56.25" customHeight="1">
      <c r="A68" s="174">
        <v>513</v>
      </c>
      <c r="B68" s="167" t="s">
        <v>208</v>
      </c>
      <c r="C68" s="168">
        <v>42741</v>
      </c>
      <c r="D68" s="168" t="s">
        <v>3835</v>
      </c>
      <c r="E68" s="169" t="s">
        <v>15</v>
      </c>
      <c r="F68" s="169">
        <v>350790</v>
      </c>
      <c r="G68" s="169"/>
      <c r="H68" s="170" t="s">
        <v>3836</v>
      </c>
      <c r="I68" s="172">
        <v>50</v>
      </c>
      <c r="J68" s="172">
        <v>0</v>
      </c>
      <c r="K68" s="172">
        <v>50</v>
      </c>
      <c r="L68" s="173" t="s">
        <v>1444</v>
      </c>
    </row>
    <row r="69" spans="1:12" ht="56.25" customHeight="1">
      <c r="A69" s="174">
        <v>513</v>
      </c>
      <c r="B69" s="167" t="s">
        <v>208</v>
      </c>
      <c r="C69" s="168">
        <v>42741</v>
      </c>
      <c r="D69" s="168" t="s">
        <v>3837</v>
      </c>
      <c r="E69" s="169" t="s">
        <v>11</v>
      </c>
      <c r="F69" s="169">
        <v>876453</v>
      </c>
      <c r="G69" s="169"/>
      <c r="H69" s="170" t="s">
        <v>3838</v>
      </c>
      <c r="I69" s="172">
        <v>270</v>
      </c>
      <c r="J69" s="172">
        <v>0</v>
      </c>
      <c r="K69" s="172">
        <v>270</v>
      </c>
      <c r="L69" s="173" t="s">
        <v>1444</v>
      </c>
    </row>
    <row r="70" spans="1:12" ht="56.25" customHeight="1">
      <c r="A70" s="174">
        <v>10</v>
      </c>
      <c r="B70" s="167" t="s">
        <v>714</v>
      </c>
      <c r="C70" s="168">
        <v>42741</v>
      </c>
      <c r="D70" s="168" t="s">
        <v>1557</v>
      </c>
      <c r="E70" s="169" t="s">
        <v>11</v>
      </c>
      <c r="F70" s="169">
        <v>876401</v>
      </c>
      <c r="G70" s="169"/>
      <c r="H70" s="170" t="s">
        <v>1558</v>
      </c>
      <c r="I70" s="172">
        <v>50</v>
      </c>
      <c r="J70" s="172">
        <v>0</v>
      </c>
      <c r="K70" s="172">
        <v>50</v>
      </c>
      <c r="L70" s="173" t="s">
        <v>1444</v>
      </c>
    </row>
    <row r="71" spans="1:12" ht="56.25" customHeight="1">
      <c r="A71" s="174" t="s">
        <v>627</v>
      </c>
      <c r="B71" s="167" t="s">
        <v>737</v>
      </c>
      <c r="C71" s="168">
        <v>42741</v>
      </c>
      <c r="D71" s="168" t="s">
        <v>4564</v>
      </c>
      <c r="E71" s="169" t="s">
        <v>6</v>
      </c>
      <c r="F71" s="169">
        <v>786879</v>
      </c>
      <c r="G71" s="169"/>
      <c r="H71" s="170" t="s">
        <v>4565</v>
      </c>
      <c r="I71" s="172">
        <v>0</v>
      </c>
      <c r="J71" s="172">
        <v>153396.4</v>
      </c>
      <c r="K71" s="172">
        <v>153396.4</v>
      </c>
      <c r="L71" s="173" t="s">
        <v>1444</v>
      </c>
    </row>
    <row r="72" spans="1:12" ht="56.25" customHeight="1">
      <c r="A72" s="174">
        <v>513</v>
      </c>
      <c r="B72" s="167" t="s">
        <v>208</v>
      </c>
      <c r="C72" s="168">
        <v>42741</v>
      </c>
      <c r="D72" s="168" t="s">
        <v>3839</v>
      </c>
      <c r="E72" s="169" t="s">
        <v>15</v>
      </c>
      <c r="F72" s="169">
        <v>350671</v>
      </c>
      <c r="G72" s="169"/>
      <c r="H72" s="170" t="s">
        <v>3840</v>
      </c>
      <c r="I72" s="172">
        <v>50</v>
      </c>
      <c r="J72" s="172">
        <v>0</v>
      </c>
      <c r="K72" s="172">
        <v>50</v>
      </c>
      <c r="L72" s="173" t="s">
        <v>1444</v>
      </c>
    </row>
    <row r="73" spans="1:12" ht="56.25" customHeight="1">
      <c r="A73" s="174">
        <v>513</v>
      </c>
      <c r="B73" s="167" t="s">
        <v>208</v>
      </c>
      <c r="C73" s="168">
        <v>42741</v>
      </c>
      <c r="D73" s="168" t="s">
        <v>3841</v>
      </c>
      <c r="E73" s="169" t="s">
        <v>15</v>
      </c>
      <c r="F73" s="169">
        <v>350669</v>
      </c>
      <c r="G73" s="169"/>
      <c r="H73" s="170" t="s">
        <v>3842</v>
      </c>
      <c r="I73" s="172">
        <v>50</v>
      </c>
      <c r="J73" s="172">
        <v>0</v>
      </c>
      <c r="K73" s="172">
        <v>50</v>
      </c>
      <c r="L73" s="173" t="s">
        <v>1444</v>
      </c>
    </row>
    <row r="74" spans="1:12" ht="56.25" customHeight="1">
      <c r="A74" s="174">
        <v>513</v>
      </c>
      <c r="B74" s="167" t="s">
        <v>208</v>
      </c>
      <c r="C74" s="168">
        <v>42744</v>
      </c>
      <c r="D74" s="168" t="s">
        <v>3843</v>
      </c>
      <c r="E74" s="169" t="s">
        <v>11</v>
      </c>
      <c r="F74" s="169">
        <v>876502</v>
      </c>
      <c r="G74" s="169"/>
      <c r="H74" s="170" t="s">
        <v>3844</v>
      </c>
      <c r="I74" s="172">
        <v>10258.16</v>
      </c>
      <c r="J74" s="172">
        <v>0</v>
      </c>
      <c r="K74" s="172">
        <v>10258.16</v>
      </c>
      <c r="L74" s="173" t="s">
        <v>1444</v>
      </c>
    </row>
    <row r="75" spans="1:12" ht="56.25" customHeight="1">
      <c r="A75" s="174">
        <v>513</v>
      </c>
      <c r="B75" s="167" t="s">
        <v>208</v>
      </c>
      <c r="C75" s="168">
        <v>42744</v>
      </c>
      <c r="D75" s="168" t="s">
        <v>3845</v>
      </c>
      <c r="E75" s="169" t="s">
        <v>11</v>
      </c>
      <c r="F75" s="169">
        <v>876484</v>
      </c>
      <c r="G75" s="169"/>
      <c r="H75" s="170" t="s">
        <v>3846</v>
      </c>
      <c r="I75" s="172">
        <v>270</v>
      </c>
      <c r="J75" s="172">
        <v>0</v>
      </c>
      <c r="K75" s="172">
        <v>270</v>
      </c>
      <c r="L75" s="173" t="s">
        <v>1444</v>
      </c>
    </row>
    <row r="76" spans="1:12" ht="56.25" customHeight="1">
      <c r="A76" s="174" t="s">
        <v>627</v>
      </c>
      <c r="B76" s="167" t="s">
        <v>737</v>
      </c>
      <c r="C76" s="168">
        <v>42744</v>
      </c>
      <c r="D76" s="168" t="s">
        <v>4566</v>
      </c>
      <c r="E76" s="169" t="s">
        <v>6</v>
      </c>
      <c r="F76" s="169">
        <v>990201001</v>
      </c>
      <c r="G76" s="169"/>
      <c r="H76" s="170" t="s">
        <v>4567</v>
      </c>
      <c r="I76" s="172">
        <v>0</v>
      </c>
      <c r="J76" s="172">
        <v>9965.16</v>
      </c>
      <c r="K76" s="172">
        <v>9965.16</v>
      </c>
      <c r="L76" s="173" t="s">
        <v>1444</v>
      </c>
    </row>
    <row r="77" spans="1:12" ht="56.25" customHeight="1">
      <c r="A77" s="174">
        <v>513</v>
      </c>
      <c r="B77" s="167" t="s">
        <v>208</v>
      </c>
      <c r="C77" s="168">
        <v>42744</v>
      </c>
      <c r="D77" s="168" t="s">
        <v>3847</v>
      </c>
      <c r="E77" s="169" t="s">
        <v>15</v>
      </c>
      <c r="F77" s="169">
        <v>351102</v>
      </c>
      <c r="G77" s="169"/>
      <c r="H77" s="170" t="s">
        <v>3848</v>
      </c>
      <c r="I77" s="172">
        <v>50</v>
      </c>
      <c r="J77" s="172">
        <v>0</v>
      </c>
      <c r="K77" s="172">
        <v>50</v>
      </c>
      <c r="L77" s="173" t="s">
        <v>1444</v>
      </c>
    </row>
    <row r="78" spans="1:12" ht="56.25" customHeight="1">
      <c r="A78" s="174">
        <v>513</v>
      </c>
      <c r="B78" s="167" t="s">
        <v>208</v>
      </c>
      <c r="C78" s="168">
        <v>42744</v>
      </c>
      <c r="D78" s="168" t="s">
        <v>3849</v>
      </c>
      <c r="E78" s="169" t="s">
        <v>15</v>
      </c>
      <c r="F78" s="169">
        <v>351190</v>
      </c>
      <c r="G78" s="169"/>
      <c r="H78" s="170" t="s">
        <v>3850</v>
      </c>
      <c r="I78" s="172">
        <v>50</v>
      </c>
      <c r="J78" s="172">
        <v>0</v>
      </c>
      <c r="K78" s="172">
        <v>50</v>
      </c>
      <c r="L78" s="173" t="s">
        <v>1444</v>
      </c>
    </row>
    <row r="79" spans="1:12" ht="56.25" customHeight="1">
      <c r="A79" s="174">
        <v>513</v>
      </c>
      <c r="B79" s="167" t="s">
        <v>208</v>
      </c>
      <c r="C79" s="168">
        <v>42744</v>
      </c>
      <c r="D79" s="168" t="s">
        <v>3851</v>
      </c>
      <c r="E79" s="169" t="s">
        <v>15</v>
      </c>
      <c r="F79" s="169">
        <v>351758</v>
      </c>
      <c r="G79" s="169"/>
      <c r="H79" s="170" t="s">
        <v>3852</v>
      </c>
      <c r="I79" s="172">
        <v>50</v>
      </c>
      <c r="J79" s="172">
        <v>0</v>
      </c>
      <c r="K79" s="172">
        <v>50</v>
      </c>
      <c r="L79" s="173" t="s">
        <v>1444</v>
      </c>
    </row>
    <row r="80" spans="1:12" ht="56.25" customHeight="1">
      <c r="A80" s="174">
        <v>513</v>
      </c>
      <c r="B80" s="167" t="s">
        <v>208</v>
      </c>
      <c r="C80" s="168">
        <v>42744</v>
      </c>
      <c r="D80" s="168" t="s">
        <v>3853</v>
      </c>
      <c r="E80" s="169" t="s">
        <v>15</v>
      </c>
      <c r="F80" s="169">
        <v>351760</v>
      </c>
      <c r="G80" s="169"/>
      <c r="H80" s="170" t="s">
        <v>3854</v>
      </c>
      <c r="I80" s="172">
        <v>50</v>
      </c>
      <c r="J80" s="172">
        <v>0</v>
      </c>
      <c r="K80" s="172">
        <v>50</v>
      </c>
      <c r="L80" s="173" t="s">
        <v>1444</v>
      </c>
    </row>
    <row r="81" spans="1:12" ht="56.25" customHeight="1">
      <c r="A81" s="174">
        <v>513</v>
      </c>
      <c r="B81" s="167" t="s">
        <v>208</v>
      </c>
      <c r="C81" s="168">
        <v>42744</v>
      </c>
      <c r="D81" s="168" t="s">
        <v>3855</v>
      </c>
      <c r="E81" s="169" t="s">
        <v>15</v>
      </c>
      <c r="F81" s="169">
        <v>351969</v>
      </c>
      <c r="G81" s="169"/>
      <c r="H81" s="170" t="s">
        <v>3856</v>
      </c>
      <c r="I81" s="172">
        <v>50</v>
      </c>
      <c r="J81" s="172">
        <v>0</v>
      </c>
      <c r="K81" s="172">
        <v>50</v>
      </c>
      <c r="L81" s="173" t="s">
        <v>1444</v>
      </c>
    </row>
    <row r="82" spans="1:12" ht="56.25" customHeight="1">
      <c r="A82" s="174">
        <v>513</v>
      </c>
      <c r="B82" s="167" t="s">
        <v>208</v>
      </c>
      <c r="C82" s="168">
        <v>42744</v>
      </c>
      <c r="D82" s="168" t="s">
        <v>3857</v>
      </c>
      <c r="E82" s="169" t="s">
        <v>15</v>
      </c>
      <c r="F82" s="169">
        <v>352069</v>
      </c>
      <c r="G82" s="169"/>
      <c r="H82" s="170" t="s">
        <v>3856</v>
      </c>
      <c r="I82" s="172">
        <v>50</v>
      </c>
      <c r="J82" s="172">
        <v>0</v>
      </c>
      <c r="K82" s="172">
        <v>50</v>
      </c>
      <c r="L82" s="173" t="s">
        <v>1444</v>
      </c>
    </row>
    <row r="83" spans="1:12" ht="56.25" customHeight="1">
      <c r="A83" s="174" t="s">
        <v>627</v>
      </c>
      <c r="B83" s="167" t="s">
        <v>737</v>
      </c>
      <c r="C83" s="168">
        <v>42745</v>
      </c>
      <c r="D83" s="168" t="s">
        <v>4568</v>
      </c>
      <c r="E83" s="169" t="s">
        <v>11</v>
      </c>
      <c r="F83" s="169">
        <v>876810</v>
      </c>
      <c r="G83" s="169"/>
      <c r="H83" s="170" t="s">
        <v>4569</v>
      </c>
      <c r="I83" s="172">
        <v>50</v>
      </c>
      <c r="J83" s="172">
        <v>0</v>
      </c>
      <c r="K83" s="172">
        <v>50</v>
      </c>
      <c r="L83" s="173" t="s">
        <v>1444</v>
      </c>
    </row>
    <row r="84" spans="1:12" ht="56.25" customHeight="1">
      <c r="A84" s="174">
        <v>513</v>
      </c>
      <c r="B84" s="167" t="s">
        <v>208</v>
      </c>
      <c r="C84" s="168">
        <v>42745</v>
      </c>
      <c r="D84" s="168" t="s">
        <v>3858</v>
      </c>
      <c r="E84" s="169" t="s">
        <v>13</v>
      </c>
      <c r="F84" s="169">
        <v>876809</v>
      </c>
      <c r="G84" s="169"/>
      <c r="H84" s="170" t="s">
        <v>3859</v>
      </c>
      <c r="I84" s="172">
        <v>40179.040000000001</v>
      </c>
      <c r="J84" s="172">
        <v>0</v>
      </c>
      <c r="K84" s="172">
        <v>40179.040000000001</v>
      </c>
      <c r="L84" s="173" t="s">
        <v>1444</v>
      </c>
    </row>
    <row r="85" spans="1:12" ht="56.25" customHeight="1">
      <c r="A85" s="174">
        <v>25</v>
      </c>
      <c r="B85" s="167" t="s">
        <v>718</v>
      </c>
      <c r="C85" s="168">
        <v>42745</v>
      </c>
      <c r="D85" s="168" t="s">
        <v>2098</v>
      </c>
      <c r="E85" s="169" t="s">
        <v>6</v>
      </c>
      <c r="F85" s="169">
        <v>876799</v>
      </c>
      <c r="G85" s="169"/>
      <c r="H85" s="170" t="s">
        <v>2099</v>
      </c>
      <c r="I85" s="172">
        <v>0</v>
      </c>
      <c r="J85" s="172">
        <v>33.369999999999997</v>
      </c>
      <c r="K85" s="172">
        <v>33.369999999999997</v>
      </c>
      <c r="L85" s="173" t="s">
        <v>1444</v>
      </c>
    </row>
    <row r="86" spans="1:12" ht="56.25" customHeight="1">
      <c r="A86" s="174">
        <v>513</v>
      </c>
      <c r="B86" s="167" t="s">
        <v>208</v>
      </c>
      <c r="C86" s="168">
        <v>42745</v>
      </c>
      <c r="D86" s="168" t="s">
        <v>3860</v>
      </c>
      <c r="E86" s="169" t="s">
        <v>15</v>
      </c>
      <c r="F86" s="169">
        <v>352185</v>
      </c>
      <c r="G86" s="169"/>
      <c r="H86" s="170" t="s">
        <v>3861</v>
      </c>
      <c r="I86" s="172">
        <v>50</v>
      </c>
      <c r="J86" s="172">
        <v>0</v>
      </c>
      <c r="K86" s="172">
        <v>50</v>
      </c>
      <c r="L86" s="173" t="s">
        <v>1444</v>
      </c>
    </row>
    <row r="87" spans="1:12" ht="56.25" customHeight="1">
      <c r="A87" s="174">
        <v>513</v>
      </c>
      <c r="B87" s="167" t="s">
        <v>208</v>
      </c>
      <c r="C87" s="168">
        <v>42745</v>
      </c>
      <c r="D87" s="168" t="s">
        <v>3862</v>
      </c>
      <c r="E87" s="169" t="s">
        <v>15</v>
      </c>
      <c r="F87" s="169">
        <v>1502</v>
      </c>
      <c r="G87" s="169"/>
      <c r="H87" s="170" t="s">
        <v>3863</v>
      </c>
      <c r="I87" s="172">
        <v>1134.3600000000001</v>
      </c>
      <c r="J87" s="172">
        <v>0</v>
      </c>
      <c r="K87" s="172">
        <v>1134.3600000000001</v>
      </c>
      <c r="L87" s="173" t="s">
        <v>1444</v>
      </c>
    </row>
    <row r="88" spans="1:12" ht="56.25" customHeight="1">
      <c r="A88" s="174">
        <v>513</v>
      </c>
      <c r="B88" s="167" t="s">
        <v>208</v>
      </c>
      <c r="C88" s="168">
        <v>42745</v>
      </c>
      <c r="D88" s="168" t="s">
        <v>3864</v>
      </c>
      <c r="E88" s="169" t="s">
        <v>15</v>
      </c>
      <c r="F88" s="169">
        <v>352138</v>
      </c>
      <c r="G88" s="169"/>
      <c r="H88" s="170" t="s">
        <v>3856</v>
      </c>
      <c r="I88" s="172">
        <v>50</v>
      </c>
      <c r="J88" s="172">
        <v>0</v>
      </c>
      <c r="K88" s="172">
        <v>50</v>
      </c>
      <c r="L88" s="173" t="s">
        <v>1444</v>
      </c>
    </row>
    <row r="89" spans="1:12" ht="56.25" customHeight="1">
      <c r="A89" s="174" t="s">
        <v>627</v>
      </c>
      <c r="B89" s="167" t="s">
        <v>737</v>
      </c>
      <c r="C89" s="168">
        <v>42746</v>
      </c>
      <c r="D89" s="168" t="s">
        <v>4570</v>
      </c>
      <c r="E89" s="169" t="s">
        <v>11</v>
      </c>
      <c r="F89" s="169">
        <v>876862</v>
      </c>
      <c r="G89" s="169"/>
      <c r="H89" s="170" t="s">
        <v>4571</v>
      </c>
      <c r="I89" s="172">
        <v>50</v>
      </c>
      <c r="J89" s="172">
        <v>0</v>
      </c>
      <c r="K89" s="172">
        <v>50</v>
      </c>
      <c r="L89" s="173" t="s">
        <v>1444</v>
      </c>
    </row>
    <row r="90" spans="1:12" ht="56.25" customHeight="1">
      <c r="A90" s="174">
        <v>10</v>
      </c>
      <c r="B90" s="167" t="s">
        <v>714</v>
      </c>
      <c r="C90" s="168">
        <v>42746</v>
      </c>
      <c r="D90" s="168" t="s">
        <v>1559</v>
      </c>
      <c r="E90" s="169" t="s">
        <v>13</v>
      </c>
      <c r="F90" s="169">
        <v>876857</v>
      </c>
      <c r="G90" s="169"/>
      <c r="H90" s="170" t="s">
        <v>1560</v>
      </c>
      <c r="I90" s="172">
        <v>343</v>
      </c>
      <c r="J90" s="172">
        <v>0</v>
      </c>
      <c r="K90" s="172">
        <v>343</v>
      </c>
      <c r="L90" s="173" t="s">
        <v>1444</v>
      </c>
    </row>
    <row r="91" spans="1:12" ht="56.25" customHeight="1">
      <c r="A91" s="174">
        <v>513</v>
      </c>
      <c r="B91" s="167" t="s">
        <v>208</v>
      </c>
      <c r="C91" s="168">
        <v>42746</v>
      </c>
      <c r="D91" s="168" t="s">
        <v>3865</v>
      </c>
      <c r="E91" s="169" t="s">
        <v>11</v>
      </c>
      <c r="F91" s="169">
        <v>876846</v>
      </c>
      <c r="G91" s="169"/>
      <c r="H91" s="170" t="s">
        <v>3866</v>
      </c>
      <c r="I91" s="172">
        <v>270</v>
      </c>
      <c r="J91" s="172">
        <v>0</v>
      </c>
      <c r="K91" s="172">
        <v>270</v>
      </c>
      <c r="L91" s="173" t="s">
        <v>1444</v>
      </c>
    </row>
    <row r="92" spans="1:12" ht="56.25" customHeight="1">
      <c r="A92" s="174">
        <v>513</v>
      </c>
      <c r="B92" s="167" t="s">
        <v>208</v>
      </c>
      <c r="C92" s="168">
        <v>42746</v>
      </c>
      <c r="D92" s="168" t="s">
        <v>3867</v>
      </c>
      <c r="E92" s="169" t="s">
        <v>11</v>
      </c>
      <c r="F92" s="169">
        <v>876833</v>
      </c>
      <c r="G92" s="169"/>
      <c r="H92" s="170" t="s">
        <v>3868</v>
      </c>
      <c r="I92" s="172">
        <v>270</v>
      </c>
      <c r="J92" s="172">
        <v>0</v>
      </c>
      <c r="K92" s="172">
        <v>270</v>
      </c>
      <c r="L92" s="173" t="s">
        <v>1444</v>
      </c>
    </row>
    <row r="93" spans="1:12" ht="56.25" customHeight="1">
      <c r="A93" s="174" t="s">
        <v>634</v>
      </c>
      <c r="B93" s="167" t="s">
        <v>1258</v>
      </c>
      <c r="C93" s="168">
        <v>42746</v>
      </c>
      <c r="D93" s="168" t="s">
        <v>5558</v>
      </c>
      <c r="E93" s="169" t="s">
        <v>6</v>
      </c>
      <c r="F93" s="169">
        <v>788831</v>
      </c>
      <c r="G93" s="169"/>
      <c r="H93" s="170" t="s">
        <v>5559</v>
      </c>
      <c r="I93" s="172">
        <v>0</v>
      </c>
      <c r="J93" s="172">
        <v>2403</v>
      </c>
      <c r="K93" s="172">
        <v>2403</v>
      </c>
      <c r="L93" s="173" t="s">
        <v>1444</v>
      </c>
    </row>
    <row r="94" spans="1:12" ht="56.25" customHeight="1">
      <c r="A94" s="174">
        <v>513</v>
      </c>
      <c r="B94" s="167" t="s">
        <v>208</v>
      </c>
      <c r="C94" s="168">
        <v>42746</v>
      </c>
      <c r="D94" s="168" t="s">
        <v>3869</v>
      </c>
      <c r="E94" s="169" t="s">
        <v>15</v>
      </c>
      <c r="F94" s="169">
        <v>1505</v>
      </c>
      <c r="G94" s="169"/>
      <c r="H94" s="170" t="s">
        <v>3870</v>
      </c>
      <c r="I94" s="172">
        <v>296.75</v>
      </c>
      <c r="J94" s="172">
        <v>0</v>
      </c>
      <c r="K94" s="172">
        <v>296.75</v>
      </c>
      <c r="L94" s="173" t="s">
        <v>1444</v>
      </c>
    </row>
    <row r="95" spans="1:12" ht="56.25" customHeight="1">
      <c r="A95" s="174" t="s">
        <v>630</v>
      </c>
      <c r="B95" s="167" t="s">
        <v>739</v>
      </c>
      <c r="C95" s="168">
        <v>42747</v>
      </c>
      <c r="D95" s="168" t="s">
        <v>5527</v>
      </c>
      <c r="E95" s="169" t="s">
        <v>11</v>
      </c>
      <c r="F95" s="169">
        <v>876946</v>
      </c>
      <c r="G95" s="169"/>
      <c r="H95" s="170" t="s">
        <v>5528</v>
      </c>
      <c r="I95" s="172">
        <v>50</v>
      </c>
      <c r="J95" s="172">
        <v>0</v>
      </c>
      <c r="K95" s="172">
        <v>50</v>
      </c>
      <c r="L95" s="173" t="s">
        <v>1444</v>
      </c>
    </row>
    <row r="96" spans="1:12" ht="56.25" customHeight="1">
      <c r="A96" s="174">
        <v>117</v>
      </c>
      <c r="B96" s="167" t="s">
        <v>746</v>
      </c>
      <c r="C96" s="168">
        <v>42747</v>
      </c>
      <c r="D96" s="168" t="s">
        <v>3240</v>
      </c>
      <c r="E96" s="169" t="s">
        <v>11</v>
      </c>
      <c r="F96" s="169">
        <v>876943</v>
      </c>
      <c r="G96" s="169"/>
      <c r="H96" s="170" t="s">
        <v>3241</v>
      </c>
      <c r="I96" s="172">
        <v>50</v>
      </c>
      <c r="J96" s="172">
        <v>0</v>
      </c>
      <c r="K96" s="172">
        <v>50</v>
      </c>
      <c r="L96" s="173" t="s">
        <v>1444</v>
      </c>
    </row>
    <row r="97" spans="1:12" ht="56.25" customHeight="1">
      <c r="A97" s="174">
        <v>513</v>
      </c>
      <c r="B97" s="167" t="s">
        <v>208</v>
      </c>
      <c r="C97" s="168">
        <v>42747</v>
      </c>
      <c r="D97" s="168" t="s">
        <v>3871</v>
      </c>
      <c r="E97" s="169" t="s">
        <v>11</v>
      </c>
      <c r="F97" s="169">
        <v>876912</v>
      </c>
      <c r="G97" s="169"/>
      <c r="H97" s="170" t="s">
        <v>3872</v>
      </c>
      <c r="I97" s="172">
        <v>270</v>
      </c>
      <c r="J97" s="172">
        <v>0</v>
      </c>
      <c r="K97" s="172">
        <v>270</v>
      </c>
      <c r="L97" s="173" t="s">
        <v>1444</v>
      </c>
    </row>
    <row r="98" spans="1:12" ht="56.25" customHeight="1">
      <c r="A98" s="174">
        <v>513</v>
      </c>
      <c r="B98" s="167" t="s">
        <v>208</v>
      </c>
      <c r="C98" s="168">
        <v>42747</v>
      </c>
      <c r="D98" s="168" t="s">
        <v>3873</v>
      </c>
      <c r="E98" s="169" t="s">
        <v>11</v>
      </c>
      <c r="F98" s="169">
        <v>876909</v>
      </c>
      <c r="G98" s="169"/>
      <c r="H98" s="170" t="s">
        <v>3874</v>
      </c>
      <c r="I98" s="172">
        <v>16251.06</v>
      </c>
      <c r="J98" s="172">
        <v>0</v>
      </c>
      <c r="K98" s="172">
        <v>16251.06</v>
      </c>
      <c r="L98" s="173" t="s">
        <v>1444</v>
      </c>
    </row>
    <row r="99" spans="1:12" ht="56.25" customHeight="1">
      <c r="A99" s="174">
        <v>513</v>
      </c>
      <c r="B99" s="167" t="s">
        <v>208</v>
      </c>
      <c r="C99" s="168">
        <v>42747</v>
      </c>
      <c r="D99" s="168" t="s">
        <v>3875</v>
      </c>
      <c r="E99" s="169" t="s">
        <v>11</v>
      </c>
      <c r="F99" s="169">
        <v>876890</v>
      </c>
      <c r="G99" s="169"/>
      <c r="H99" s="170" t="s">
        <v>3876</v>
      </c>
      <c r="I99" s="172">
        <v>270</v>
      </c>
      <c r="J99" s="172">
        <v>0</v>
      </c>
      <c r="K99" s="172">
        <v>270</v>
      </c>
      <c r="L99" s="173" t="s">
        <v>1444</v>
      </c>
    </row>
    <row r="100" spans="1:12" ht="56.25" customHeight="1">
      <c r="A100" s="174" t="s">
        <v>627</v>
      </c>
      <c r="B100" s="167" t="s">
        <v>737</v>
      </c>
      <c r="C100" s="168">
        <v>42747</v>
      </c>
      <c r="D100" s="168" t="s">
        <v>4572</v>
      </c>
      <c r="E100" s="169" t="s">
        <v>6</v>
      </c>
      <c r="F100" s="169">
        <v>789395</v>
      </c>
      <c r="G100" s="169"/>
      <c r="H100" s="170" t="s">
        <v>4573</v>
      </c>
      <c r="I100" s="172">
        <v>0</v>
      </c>
      <c r="J100" s="172">
        <v>2100.7400000000002</v>
      </c>
      <c r="K100" s="172">
        <v>2100.7400000000002</v>
      </c>
      <c r="L100" s="173" t="s">
        <v>1444</v>
      </c>
    </row>
    <row r="101" spans="1:12" ht="56.25" customHeight="1">
      <c r="A101" s="174" t="s">
        <v>634</v>
      </c>
      <c r="B101" s="167" t="s">
        <v>1258</v>
      </c>
      <c r="C101" s="168">
        <v>42747</v>
      </c>
      <c r="D101" s="168" t="s">
        <v>5560</v>
      </c>
      <c r="E101" s="169" t="s">
        <v>6</v>
      </c>
      <c r="F101" s="169">
        <v>789310</v>
      </c>
      <c r="G101" s="169"/>
      <c r="H101" s="170" t="s">
        <v>5561</v>
      </c>
      <c r="I101" s="172">
        <v>0</v>
      </c>
      <c r="J101" s="172">
        <v>16566.510000000002</v>
      </c>
      <c r="K101" s="172">
        <v>16566.510000000002</v>
      </c>
      <c r="L101" s="173" t="s">
        <v>1444</v>
      </c>
    </row>
    <row r="102" spans="1:12" ht="56.25" customHeight="1">
      <c r="A102" s="174" t="s">
        <v>627</v>
      </c>
      <c r="B102" s="167" t="s">
        <v>737</v>
      </c>
      <c r="C102" s="168">
        <v>42747</v>
      </c>
      <c r="D102" s="168" t="s">
        <v>4574</v>
      </c>
      <c r="E102" s="169" t="s">
        <v>6</v>
      </c>
      <c r="F102" s="169">
        <v>789141</v>
      </c>
      <c r="G102" s="169"/>
      <c r="H102" s="170" t="s">
        <v>4575</v>
      </c>
      <c r="I102" s="172">
        <v>0</v>
      </c>
      <c r="J102" s="172">
        <v>4481.58</v>
      </c>
      <c r="K102" s="172">
        <v>4481.58</v>
      </c>
      <c r="L102" s="173" t="s">
        <v>1444</v>
      </c>
    </row>
    <row r="103" spans="1:12" ht="56.25" customHeight="1">
      <c r="A103" s="174">
        <v>513</v>
      </c>
      <c r="B103" s="167" t="s">
        <v>208</v>
      </c>
      <c r="C103" s="168">
        <v>42747</v>
      </c>
      <c r="D103" s="168" t="s">
        <v>3877</v>
      </c>
      <c r="E103" s="169" t="s">
        <v>15</v>
      </c>
      <c r="F103" s="169">
        <v>354664</v>
      </c>
      <c r="G103" s="169"/>
      <c r="H103" s="170" t="s">
        <v>1404</v>
      </c>
      <c r="I103" s="172">
        <v>50</v>
      </c>
      <c r="J103" s="172">
        <v>0</v>
      </c>
      <c r="K103" s="172">
        <v>50</v>
      </c>
      <c r="L103" s="173" t="s">
        <v>1444</v>
      </c>
    </row>
    <row r="104" spans="1:12" ht="56.25" customHeight="1">
      <c r="A104" s="174">
        <v>513</v>
      </c>
      <c r="B104" s="167" t="s">
        <v>208</v>
      </c>
      <c r="C104" s="168">
        <v>42747</v>
      </c>
      <c r="D104" s="168" t="s">
        <v>3878</v>
      </c>
      <c r="E104" s="169" t="s">
        <v>15</v>
      </c>
      <c r="F104" s="169">
        <v>354475</v>
      </c>
      <c r="G104" s="169"/>
      <c r="H104" s="170" t="s">
        <v>3879</v>
      </c>
      <c r="I104" s="172">
        <v>50</v>
      </c>
      <c r="J104" s="172">
        <v>0</v>
      </c>
      <c r="K104" s="172">
        <v>50</v>
      </c>
      <c r="L104" s="173" t="s">
        <v>1444</v>
      </c>
    </row>
    <row r="105" spans="1:12" ht="56.25" customHeight="1">
      <c r="A105" s="174">
        <v>513</v>
      </c>
      <c r="B105" s="167" t="s">
        <v>208</v>
      </c>
      <c r="C105" s="168">
        <v>42747</v>
      </c>
      <c r="D105" s="168" t="s">
        <v>3880</v>
      </c>
      <c r="E105" s="169" t="s">
        <v>15</v>
      </c>
      <c r="F105" s="169">
        <v>1509</v>
      </c>
      <c r="G105" s="169"/>
      <c r="H105" s="170" t="s">
        <v>3881</v>
      </c>
      <c r="I105" s="172">
        <v>38343</v>
      </c>
      <c r="J105" s="172">
        <v>0</v>
      </c>
      <c r="K105" s="172">
        <v>38343</v>
      </c>
      <c r="L105" s="173" t="s">
        <v>1444</v>
      </c>
    </row>
    <row r="106" spans="1:12" ht="56.25" customHeight="1">
      <c r="A106" s="174">
        <v>132</v>
      </c>
      <c r="B106" s="167" t="s">
        <v>752</v>
      </c>
      <c r="C106" s="168">
        <v>42748</v>
      </c>
      <c r="D106" s="168" t="s">
        <v>3382</v>
      </c>
      <c r="E106" s="169" t="s">
        <v>6</v>
      </c>
      <c r="F106" s="169">
        <v>876979</v>
      </c>
      <c r="G106" s="169"/>
      <c r="H106" s="170" t="s">
        <v>3383</v>
      </c>
      <c r="I106" s="172">
        <v>0</v>
      </c>
      <c r="J106" s="172">
        <v>98694297</v>
      </c>
      <c r="K106" s="172">
        <v>98694297</v>
      </c>
      <c r="L106" s="173" t="s">
        <v>1444</v>
      </c>
    </row>
    <row r="107" spans="1:12" ht="56.25" customHeight="1">
      <c r="A107" s="174">
        <v>117</v>
      </c>
      <c r="B107" s="167" t="s">
        <v>746</v>
      </c>
      <c r="C107" s="168">
        <v>42748</v>
      </c>
      <c r="D107" s="168" t="s">
        <v>3242</v>
      </c>
      <c r="E107" s="169" t="s">
        <v>11</v>
      </c>
      <c r="F107" s="169">
        <v>877015</v>
      </c>
      <c r="G107" s="169"/>
      <c r="H107" s="170" t="s">
        <v>3243</v>
      </c>
      <c r="I107" s="172">
        <v>50</v>
      </c>
      <c r="J107" s="172">
        <v>0</v>
      </c>
      <c r="K107" s="172">
        <v>50</v>
      </c>
      <c r="L107" s="173" t="s">
        <v>1444</v>
      </c>
    </row>
    <row r="108" spans="1:12" ht="56.25" customHeight="1">
      <c r="A108" s="174">
        <v>117</v>
      </c>
      <c r="B108" s="167" t="s">
        <v>746</v>
      </c>
      <c r="C108" s="168">
        <v>42748</v>
      </c>
      <c r="D108" s="168" t="s">
        <v>3244</v>
      </c>
      <c r="E108" s="169" t="s">
        <v>11</v>
      </c>
      <c r="F108" s="169">
        <v>877017</v>
      </c>
      <c r="G108" s="169"/>
      <c r="H108" s="170" t="s">
        <v>3245</v>
      </c>
      <c r="I108" s="172">
        <v>50</v>
      </c>
      <c r="J108" s="172">
        <v>0</v>
      </c>
      <c r="K108" s="172">
        <v>50</v>
      </c>
      <c r="L108" s="173" t="s">
        <v>1444</v>
      </c>
    </row>
    <row r="109" spans="1:12" ht="56.25" customHeight="1">
      <c r="A109" s="174">
        <v>513</v>
      </c>
      <c r="B109" s="167" t="s">
        <v>208</v>
      </c>
      <c r="C109" s="168">
        <v>42748</v>
      </c>
      <c r="D109" s="168" t="s">
        <v>3882</v>
      </c>
      <c r="E109" s="169" t="s">
        <v>11</v>
      </c>
      <c r="F109" s="169">
        <v>877030</v>
      </c>
      <c r="G109" s="169"/>
      <c r="H109" s="170" t="s">
        <v>3883</v>
      </c>
      <c r="I109" s="172">
        <v>270</v>
      </c>
      <c r="J109" s="172">
        <v>0</v>
      </c>
      <c r="K109" s="172">
        <v>270</v>
      </c>
      <c r="L109" s="173" t="s">
        <v>1444</v>
      </c>
    </row>
    <row r="110" spans="1:12" ht="56.25" customHeight="1">
      <c r="A110" s="174">
        <v>25</v>
      </c>
      <c r="B110" s="167" t="s">
        <v>718</v>
      </c>
      <c r="C110" s="168">
        <v>42748</v>
      </c>
      <c r="D110" s="168" t="s">
        <v>2100</v>
      </c>
      <c r="E110" s="169" t="s">
        <v>6</v>
      </c>
      <c r="F110" s="169">
        <v>877043</v>
      </c>
      <c r="G110" s="169"/>
      <c r="H110" s="170" t="s">
        <v>2101</v>
      </c>
      <c r="I110" s="172">
        <v>0</v>
      </c>
      <c r="J110" s="172">
        <v>68588.009999999995</v>
      </c>
      <c r="K110" s="172">
        <v>68588.009999999995</v>
      </c>
      <c r="L110" s="173" t="s">
        <v>1444</v>
      </c>
    </row>
    <row r="111" spans="1:12" ht="56.25" customHeight="1">
      <c r="A111" s="174">
        <v>117</v>
      </c>
      <c r="B111" s="167" t="s">
        <v>746</v>
      </c>
      <c r="C111" s="168">
        <v>42748</v>
      </c>
      <c r="D111" s="168" t="s">
        <v>3246</v>
      </c>
      <c r="E111" s="169" t="s">
        <v>11</v>
      </c>
      <c r="F111" s="169">
        <v>877057</v>
      </c>
      <c r="G111" s="169"/>
      <c r="H111" s="170" t="s">
        <v>3247</v>
      </c>
      <c r="I111" s="172">
        <v>50</v>
      </c>
      <c r="J111" s="172">
        <v>0</v>
      </c>
      <c r="K111" s="172">
        <v>50</v>
      </c>
      <c r="L111" s="173" t="s">
        <v>1444</v>
      </c>
    </row>
    <row r="112" spans="1:12" ht="56.25" customHeight="1">
      <c r="A112" s="174" t="s">
        <v>627</v>
      </c>
      <c r="B112" s="167" t="s">
        <v>737</v>
      </c>
      <c r="C112" s="168">
        <v>42748</v>
      </c>
      <c r="D112" s="168" t="s">
        <v>4576</v>
      </c>
      <c r="E112" s="169" t="s">
        <v>6</v>
      </c>
      <c r="F112" s="169">
        <v>789833</v>
      </c>
      <c r="G112" s="169"/>
      <c r="H112" s="170" t="s">
        <v>4577</v>
      </c>
      <c r="I112" s="172">
        <v>0</v>
      </c>
      <c r="J112" s="172">
        <v>85.100000000000009</v>
      </c>
      <c r="K112" s="172">
        <v>85.100000000000009</v>
      </c>
      <c r="L112" s="173" t="s">
        <v>1444</v>
      </c>
    </row>
    <row r="113" spans="1:12" ht="56.25" customHeight="1">
      <c r="A113" s="174">
        <v>513</v>
      </c>
      <c r="B113" s="167" t="s">
        <v>208</v>
      </c>
      <c r="C113" s="168">
        <v>42748</v>
      </c>
      <c r="D113" s="168" t="s">
        <v>3884</v>
      </c>
      <c r="E113" s="169" t="s">
        <v>15</v>
      </c>
      <c r="F113" s="169">
        <v>355659</v>
      </c>
      <c r="G113" s="169"/>
      <c r="H113" s="170" t="s">
        <v>3885</v>
      </c>
      <c r="I113" s="172">
        <v>50</v>
      </c>
      <c r="J113" s="172">
        <v>0</v>
      </c>
      <c r="K113" s="172">
        <v>50</v>
      </c>
      <c r="L113" s="173" t="s">
        <v>1444</v>
      </c>
    </row>
    <row r="114" spans="1:12" ht="56.25" customHeight="1">
      <c r="A114" s="174">
        <v>513</v>
      </c>
      <c r="B114" s="167" t="s">
        <v>208</v>
      </c>
      <c r="C114" s="168">
        <v>42748</v>
      </c>
      <c r="D114" s="168" t="s">
        <v>3886</v>
      </c>
      <c r="E114" s="169" t="s">
        <v>15</v>
      </c>
      <c r="F114" s="169">
        <v>355661</v>
      </c>
      <c r="G114" s="169"/>
      <c r="H114" s="170" t="s">
        <v>3885</v>
      </c>
      <c r="I114" s="172">
        <v>50</v>
      </c>
      <c r="J114" s="172">
        <v>0</v>
      </c>
      <c r="K114" s="172">
        <v>50</v>
      </c>
      <c r="L114" s="173" t="s">
        <v>1444</v>
      </c>
    </row>
    <row r="115" spans="1:12" ht="56.25" customHeight="1">
      <c r="A115" s="174" t="s">
        <v>630</v>
      </c>
      <c r="B115" s="167" t="s">
        <v>739</v>
      </c>
      <c r="C115" s="168">
        <v>42748</v>
      </c>
      <c r="D115" s="168" t="s">
        <v>5529</v>
      </c>
      <c r="E115" s="169" t="s">
        <v>1286</v>
      </c>
      <c r="F115" s="169">
        <v>12362001</v>
      </c>
      <c r="G115" s="169"/>
      <c r="H115" s="170" t="s">
        <v>5530</v>
      </c>
      <c r="I115" s="172">
        <v>0</v>
      </c>
      <c r="J115" s="172">
        <v>278890.12</v>
      </c>
      <c r="K115" s="172">
        <v>278890.12</v>
      </c>
      <c r="L115" s="173" t="s">
        <v>1444</v>
      </c>
    </row>
    <row r="116" spans="1:12" ht="56.25" customHeight="1">
      <c r="A116" s="174">
        <v>76</v>
      </c>
      <c r="B116" s="167" t="s">
        <v>730</v>
      </c>
      <c r="C116" s="168">
        <v>42751</v>
      </c>
      <c r="D116" s="168" t="s">
        <v>3187</v>
      </c>
      <c r="E116" s="169" t="s">
        <v>6</v>
      </c>
      <c r="F116" s="169">
        <v>877128</v>
      </c>
      <c r="G116" s="169"/>
      <c r="H116" s="170" t="s">
        <v>3188</v>
      </c>
      <c r="I116" s="172">
        <v>0</v>
      </c>
      <c r="J116" s="172">
        <v>2516681.87</v>
      </c>
      <c r="K116" s="172">
        <v>2516681.87</v>
      </c>
      <c r="L116" s="173" t="s">
        <v>1444</v>
      </c>
    </row>
    <row r="117" spans="1:12" ht="56.25" customHeight="1">
      <c r="A117" s="174" t="s">
        <v>627</v>
      </c>
      <c r="B117" s="167" t="s">
        <v>737</v>
      </c>
      <c r="C117" s="168">
        <v>42751</v>
      </c>
      <c r="D117" s="168" t="s">
        <v>4578</v>
      </c>
      <c r="E117" s="169" t="s">
        <v>6</v>
      </c>
      <c r="F117" s="169">
        <v>877114</v>
      </c>
      <c r="G117" s="169"/>
      <c r="H117" s="170" t="s">
        <v>4579</v>
      </c>
      <c r="I117" s="172">
        <v>0</v>
      </c>
      <c r="J117" s="172">
        <v>0.02</v>
      </c>
      <c r="K117" s="172">
        <v>0.02</v>
      </c>
      <c r="L117" s="173" t="s">
        <v>1444</v>
      </c>
    </row>
    <row r="118" spans="1:12" ht="56.25" customHeight="1">
      <c r="A118" s="174">
        <v>513</v>
      </c>
      <c r="B118" s="167" t="s">
        <v>208</v>
      </c>
      <c r="C118" s="168">
        <v>42751</v>
      </c>
      <c r="D118" s="168" t="s">
        <v>3887</v>
      </c>
      <c r="E118" s="169" t="s">
        <v>11</v>
      </c>
      <c r="F118" s="169">
        <v>877098</v>
      </c>
      <c r="G118" s="169"/>
      <c r="H118" s="170" t="s">
        <v>3888</v>
      </c>
      <c r="I118" s="172">
        <v>270</v>
      </c>
      <c r="J118" s="172">
        <v>0</v>
      </c>
      <c r="K118" s="172">
        <v>270</v>
      </c>
      <c r="L118" s="173" t="s">
        <v>1444</v>
      </c>
    </row>
    <row r="119" spans="1:12" ht="56.25" customHeight="1">
      <c r="A119" s="174" t="s">
        <v>628</v>
      </c>
      <c r="B119" s="167" t="s">
        <v>738</v>
      </c>
      <c r="C119" s="168">
        <v>42751</v>
      </c>
      <c r="D119" s="168" t="s">
        <v>5347</v>
      </c>
      <c r="E119" s="169" t="s">
        <v>11</v>
      </c>
      <c r="F119" s="169">
        <v>877088</v>
      </c>
      <c r="G119" s="169"/>
      <c r="H119" s="170" t="s">
        <v>5348</v>
      </c>
      <c r="I119" s="172">
        <v>50</v>
      </c>
      <c r="J119" s="172">
        <v>0</v>
      </c>
      <c r="K119" s="172">
        <v>50</v>
      </c>
      <c r="L119" s="173" t="s">
        <v>1444</v>
      </c>
    </row>
    <row r="120" spans="1:12" ht="56.25" customHeight="1">
      <c r="A120" s="174" t="s">
        <v>627</v>
      </c>
      <c r="B120" s="167" t="s">
        <v>737</v>
      </c>
      <c r="C120" s="168">
        <v>42751</v>
      </c>
      <c r="D120" s="168" t="s">
        <v>4580</v>
      </c>
      <c r="E120" s="169" t="s">
        <v>6</v>
      </c>
      <c r="F120" s="169">
        <v>790703</v>
      </c>
      <c r="G120" s="169"/>
      <c r="H120" s="170" t="s">
        <v>4581</v>
      </c>
      <c r="I120" s="172">
        <v>0</v>
      </c>
      <c r="J120" s="172">
        <v>12495.43</v>
      </c>
      <c r="K120" s="172">
        <v>12495.43</v>
      </c>
      <c r="L120" s="173" t="s">
        <v>1444</v>
      </c>
    </row>
    <row r="121" spans="1:12" ht="56.25" customHeight="1">
      <c r="A121" s="174" t="s">
        <v>627</v>
      </c>
      <c r="B121" s="167" t="s">
        <v>737</v>
      </c>
      <c r="C121" s="168">
        <v>42751</v>
      </c>
      <c r="D121" s="168" t="s">
        <v>4582</v>
      </c>
      <c r="E121" s="169" t="s">
        <v>6</v>
      </c>
      <c r="F121" s="169">
        <v>790702</v>
      </c>
      <c r="G121" s="169"/>
      <c r="H121" s="170" t="s">
        <v>4583</v>
      </c>
      <c r="I121" s="172">
        <v>0</v>
      </c>
      <c r="J121" s="172">
        <v>1083.7</v>
      </c>
      <c r="K121" s="172">
        <v>1083.7</v>
      </c>
      <c r="L121" s="173" t="s">
        <v>1444</v>
      </c>
    </row>
    <row r="122" spans="1:12" ht="56.25" customHeight="1">
      <c r="A122" s="174" t="s">
        <v>627</v>
      </c>
      <c r="B122" s="167" t="s">
        <v>737</v>
      </c>
      <c r="C122" s="168">
        <v>42751</v>
      </c>
      <c r="D122" s="168" t="s">
        <v>4584</v>
      </c>
      <c r="E122" s="169" t="s">
        <v>6</v>
      </c>
      <c r="F122" s="169">
        <v>790698</v>
      </c>
      <c r="G122" s="169"/>
      <c r="H122" s="170" t="s">
        <v>4585</v>
      </c>
      <c r="I122" s="172">
        <v>0</v>
      </c>
      <c r="J122" s="172">
        <v>1040</v>
      </c>
      <c r="K122" s="172">
        <v>1040</v>
      </c>
      <c r="L122" s="173" t="s">
        <v>1444</v>
      </c>
    </row>
    <row r="123" spans="1:12" ht="56.25" customHeight="1">
      <c r="A123" s="174" t="s">
        <v>630</v>
      </c>
      <c r="B123" s="167" t="s">
        <v>739</v>
      </c>
      <c r="C123" s="168">
        <v>42751</v>
      </c>
      <c r="D123" s="168" t="s">
        <v>5531</v>
      </c>
      <c r="E123" s="169" t="s">
        <v>1286</v>
      </c>
      <c r="F123" s="169">
        <v>12374197</v>
      </c>
      <c r="G123" s="169"/>
      <c r="H123" s="170" t="s">
        <v>5532</v>
      </c>
      <c r="I123" s="172">
        <v>0</v>
      </c>
      <c r="J123" s="172">
        <v>4164329.96</v>
      </c>
      <c r="K123" s="172">
        <v>4164329.96</v>
      </c>
      <c r="L123" s="173" t="s">
        <v>1444</v>
      </c>
    </row>
    <row r="124" spans="1:12" ht="56.25" customHeight="1">
      <c r="A124" s="174">
        <v>513</v>
      </c>
      <c r="B124" s="167" t="s">
        <v>208</v>
      </c>
      <c r="C124" s="168">
        <v>42752</v>
      </c>
      <c r="D124" s="168" t="s">
        <v>3889</v>
      </c>
      <c r="E124" s="169" t="s">
        <v>11</v>
      </c>
      <c r="F124" s="169">
        <v>877156</v>
      </c>
      <c r="G124" s="169"/>
      <c r="H124" s="170" t="s">
        <v>3890</v>
      </c>
      <c r="I124" s="172">
        <v>270</v>
      </c>
      <c r="J124" s="172">
        <v>0</v>
      </c>
      <c r="K124" s="172">
        <v>270</v>
      </c>
      <c r="L124" s="173" t="s">
        <v>1444</v>
      </c>
    </row>
    <row r="125" spans="1:12" ht="56.25" customHeight="1">
      <c r="A125" s="174">
        <v>117</v>
      </c>
      <c r="B125" s="167" t="s">
        <v>746</v>
      </c>
      <c r="C125" s="168">
        <v>42752</v>
      </c>
      <c r="D125" s="168" t="s">
        <v>3248</v>
      </c>
      <c r="E125" s="169" t="s">
        <v>11</v>
      </c>
      <c r="F125" s="169">
        <v>877210</v>
      </c>
      <c r="G125" s="169"/>
      <c r="H125" s="170" t="s">
        <v>3249</v>
      </c>
      <c r="I125" s="172">
        <v>50</v>
      </c>
      <c r="J125" s="172">
        <v>0</v>
      </c>
      <c r="K125" s="172">
        <v>50</v>
      </c>
      <c r="L125" s="173" t="s">
        <v>1444</v>
      </c>
    </row>
    <row r="126" spans="1:12" ht="56.25" customHeight="1">
      <c r="A126" s="174">
        <v>513</v>
      </c>
      <c r="B126" s="167" t="s">
        <v>208</v>
      </c>
      <c r="C126" s="168">
        <v>42752</v>
      </c>
      <c r="D126" s="168" t="s">
        <v>3891</v>
      </c>
      <c r="E126" s="169" t="s">
        <v>11</v>
      </c>
      <c r="F126" s="169">
        <v>877215</v>
      </c>
      <c r="G126" s="169"/>
      <c r="H126" s="170" t="s">
        <v>3892</v>
      </c>
      <c r="I126" s="172">
        <v>4553.38</v>
      </c>
      <c r="J126" s="172">
        <v>0</v>
      </c>
      <c r="K126" s="172">
        <v>4553.38</v>
      </c>
      <c r="L126" s="173" t="s">
        <v>1444</v>
      </c>
    </row>
    <row r="127" spans="1:12" ht="56.25" customHeight="1">
      <c r="A127" s="174">
        <v>291</v>
      </c>
      <c r="B127" s="167" t="s">
        <v>818</v>
      </c>
      <c r="C127" s="168">
        <v>42752</v>
      </c>
      <c r="D127" s="168" t="s">
        <v>3502</v>
      </c>
      <c r="E127" s="169" t="s">
        <v>11</v>
      </c>
      <c r="F127" s="169">
        <v>357918</v>
      </c>
      <c r="G127" s="169"/>
      <c r="H127" s="170" t="s">
        <v>3503</v>
      </c>
      <c r="I127" s="172">
        <v>50</v>
      </c>
      <c r="J127" s="172">
        <v>0</v>
      </c>
      <c r="K127" s="172">
        <v>50</v>
      </c>
      <c r="L127" s="173" t="s">
        <v>1444</v>
      </c>
    </row>
    <row r="128" spans="1:12" ht="56.25" customHeight="1">
      <c r="A128" s="174">
        <v>513</v>
      </c>
      <c r="B128" s="167" t="s">
        <v>208</v>
      </c>
      <c r="C128" s="168">
        <v>42753</v>
      </c>
      <c r="D128" s="168" t="s">
        <v>3893</v>
      </c>
      <c r="E128" s="169" t="s">
        <v>11</v>
      </c>
      <c r="F128" s="169">
        <v>877253</v>
      </c>
      <c r="G128" s="169"/>
      <c r="H128" s="170" t="s">
        <v>3894</v>
      </c>
      <c r="I128" s="172">
        <v>270</v>
      </c>
      <c r="J128" s="172">
        <v>0</v>
      </c>
      <c r="K128" s="172">
        <v>270</v>
      </c>
      <c r="L128" s="173" t="s">
        <v>1444</v>
      </c>
    </row>
    <row r="129" spans="1:12" ht="56.25" customHeight="1">
      <c r="A129" s="174" t="s">
        <v>627</v>
      </c>
      <c r="B129" s="167" t="s">
        <v>737</v>
      </c>
      <c r="C129" s="168">
        <v>42753</v>
      </c>
      <c r="D129" s="168" t="s">
        <v>4586</v>
      </c>
      <c r="E129" s="169" t="s">
        <v>6</v>
      </c>
      <c r="F129" s="169">
        <v>791630</v>
      </c>
      <c r="G129" s="169"/>
      <c r="H129" s="170" t="s">
        <v>4587</v>
      </c>
      <c r="I129" s="172">
        <v>0</v>
      </c>
      <c r="J129" s="172">
        <v>173432.97</v>
      </c>
      <c r="K129" s="172">
        <v>173432.97</v>
      </c>
      <c r="L129" s="173" t="s">
        <v>1444</v>
      </c>
    </row>
    <row r="130" spans="1:12" ht="56.25" customHeight="1">
      <c r="A130" s="174" t="s">
        <v>627</v>
      </c>
      <c r="B130" s="167" t="s">
        <v>737</v>
      </c>
      <c r="C130" s="168">
        <v>42753</v>
      </c>
      <c r="D130" s="168" t="s">
        <v>4588</v>
      </c>
      <c r="E130" s="169" t="s">
        <v>6</v>
      </c>
      <c r="F130" s="169">
        <v>791629</v>
      </c>
      <c r="G130" s="169"/>
      <c r="H130" s="170" t="s">
        <v>4589</v>
      </c>
      <c r="I130" s="172">
        <v>0</v>
      </c>
      <c r="J130" s="172">
        <v>2350.69</v>
      </c>
      <c r="K130" s="172">
        <v>2350.69</v>
      </c>
      <c r="L130" s="173" t="s">
        <v>1444</v>
      </c>
    </row>
    <row r="131" spans="1:12" ht="56.25" customHeight="1">
      <c r="A131" s="174" t="s">
        <v>630</v>
      </c>
      <c r="B131" s="167" t="s">
        <v>739</v>
      </c>
      <c r="C131" s="168">
        <v>42753</v>
      </c>
      <c r="D131" s="168" t="s">
        <v>5533</v>
      </c>
      <c r="E131" s="169" t="s">
        <v>6</v>
      </c>
      <c r="F131" s="169">
        <v>791628</v>
      </c>
      <c r="G131" s="169"/>
      <c r="H131" s="170" t="s">
        <v>4668</v>
      </c>
      <c r="I131" s="172">
        <v>0</v>
      </c>
      <c r="J131" s="172">
        <v>1691.66</v>
      </c>
      <c r="K131" s="172">
        <v>1691.66</v>
      </c>
      <c r="L131" s="173" t="s">
        <v>1444</v>
      </c>
    </row>
    <row r="132" spans="1:12" ht="56.25" customHeight="1">
      <c r="A132" s="174" t="s">
        <v>627</v>
      </c>
      <c r="B132" s="167" t="s">
        <v>737</v>
      </c>
      <c r="C132" s="168">
        <v>42753</v>
      </c>
      <c r="D132" s="168" t="s">
        <v>4590</v>
      </c>
      <c r="E132" s="169" t="s">
        <v>6</v>
      </c>
      <c r="F132" s="169">
        <v>791626</v>
      </c>
      <c r="G132" s="169"/>
      <c r="H132" s="170" t="s">
        <v>4591</v>
      </c>
      <c r="I132" s="172">
        <v>0</v>
      </c>
      <c r="J132" s="172">
        <v>2175.7800000000002</v>
      </c>
      <c r="K132" s="172">
        <v>2175.7800000000002</v>
      </c>
      <c r="L132" s="173" t="s">
        <v>1444</v>
      </c>
    </row>
    <row r="133" spans="1:12" ht="56.25" customHeight="1">
      <c r="A133" s="174">
        <v>310</v>
      </c>
      <c r="B133" s="167" t="s">
        <v>831</v>
      </c>
      <c r="C133" s="168">
        <v>42753</v>
      </c>
      <c r="D133" s="168" t="s">
        <v>3587</v>
      </c>
      <c r="E133" s="169" t="s">
        <v>15</v>
      </c>
      <c r="F133" s="169">
        <v>1522</v>
      </c>
      <c r="G133" s="169"/>
      <c r="H133" s="170" t="s">
        <v>3588</v>
      </c>
      <c r="I133" s="172">
        <v>280.84000000000003</v>
      </c>
      <c r="J133" s="172">
        <v>0</v>
      </c>
      <c r="K133" s="172">
        <v>280.84000000000003</v>
      </c>
      <c r="L133" s="173" t="s">
        <v>1444</v>
      </c>
    </row>
    <row r="134" spans="1:12" ht="56.25" customHeight="1">
      <c r="A134" s="174">
        <v>513</v>
      </c>
      <c r="B134" s="167" t="s">
        <v>208</v>
      </c>
      <c r="C134" s="168">
        <v>42753</v>
      </c>
      <c r="D134" s="168" t="s">
        <v>3895</v>
      </c>
      <c r="E134" s="169" t="s">
        <v>15</v>
      </c>
      <c r="F134" s="169">
        <v>358916</v>
      </c>
      <c r="G134" s="169"/>
      <c r="H134" s="170" t="s">
        <v>3896</v>
      </c>
      <c r="I134" s="172">
        <v>50</v>
      </c>
      <c r="J134" s="172">
        <v>0</v>
      </c>
      <c r="K134" s="172">
        <v>50</v>
      </c>
      <c r="L134" s="173" t="s">
        <v>1444</v>
      </c>
    </row>
    <row r="135" spans="1:12" ht="56.25" customHeight="1">
      <c r="A135" s="174">
        <v>340</v>
      </c>
      <c r="B135" s="167" t="s">
        <v>838</v>
      </c>
      <c r="C135" s="168">
        <v>42753</v>
      </c>
      <c r="D135" s="168" t="s">
        <v>3615</v>
      </c>
      <c r="E135" s="169" t="s">
        <v>6</v>
      </c>
      <c r="F135" s="169">
        <v>358917</v>
      </c>
      <c r="G135" s="169"/>
      <c r="H135" s="170" t="s">
        <v>3616</v>
      </c>
      <c r="I135" s="172">
        <v>0</v>
      </c>
      <c r="J135" s="172">
        <v>31314.799999999999</v>
      </c>
      <c r="K135" s="172">
        <v>31314.799999999999</v>
      </c>
      <c r="L135" s="173" t="s">
        <v>1444</v>
      </c>
    </row>
    <row r="136" spans="1:12" ht="56.25" customHeight="1">
      <c r="A136" s="174">
        <v>340</v>
      </c>
      <c r="B136" s="167" t="s">
        <v>838</v>
      </c>
      <c r="C136" s="168">
        <v>42753</v>
      </c>
      <c r="D136" s="168" t="s">
        <v>3617</v>
      </c>
      <c r="E136" s="169" t="s">
        <v>15</v>
      </c>
      <c r="F136" s="169">
        <v>358918</v>
      </c>
      <c r="G136" s="169"/>
      <c r="H136" s="170" t="s">
        <v>3618</v>
      </c>
      <c r="I136" s="172">
        <v>50</v>
      </c>
      <c r="J136" s="172">
        <v>0</v>
      </c>
      <c r="K136" s="172">
        <v>50</v>
      </c>
      <c r="L136" s="173" t="s">
        <v>1444</v>
      </c>
    </row>
    <row r="137" spans="1:12" ht="56.25" customHeight="1">
      <c r="A137" s="174">
        <v>10</v>
      </c>
      <c r="B137" s="167" t="s">
        <v>714</v>
      </c>
      <c r="C137" s="168">
        <v>42754</v>
      </c>
      <c r="D137" s="168" t="s">
        <v>1561</v>
      </c>
      <c r="E137" s="169" t="s">
        <v>11</v>
      </c>
      <c r="F137" s="169">
        <v>877366</v>
      </c>
      <c r="G137" s="169"/>
      <c r="H137" s="170" t="s">
        <v>1562</v>
      </c>
      <c r="I137" s="172">
        <v>50</v>
      </c>
      <c r="J137" s="172">
        <v>0</v>
      </c>
      <c r="K137" s="172">
        <v>50</v>
      </c>
      <c r="L137" s="173" t="s">
        <v>1444</v>
      </c>
    </row>
    <row r="138" spans="1:12" ht="56.25" customHeight="1">
      <c r="A138" s="174">
        <v>10</v>
      </c>
      <c r="B138" s="167" t="s">
        <v>714</v>
      </c>
      <c r="C138" s="168">
        <v>42754</v>
      </c>
      <c r="D138" s="168" t="s">
        <v>1563</v>
      </c>
      <c r="E138" s="169" t="s">
        <v>11</v>
      </c>
      <c r="F138" s="169">
        <v>877383</v>
      </c>
      <c r="G138" s="169"/>
      <c r="H138" s="170" t="s">
        <v>1564</v>
      </c>
      <c r="I138" s="172">
        <v>50</v>
      </c>
      <c r="J138" s="172">
        <v>0</v>
      </c>
      <c r="K138" s="172">
        <v>50</v>
      </c>
      <c r="L138" s="173" t="s">
        <v>1444</v>
      </c>
    </row>
    <row r="139" spans="1:12" ht="56.25" customHeight="1">
      <c r="A139" s="174" t="s">
        <v>628</v>
      </c>
      <c r="B139" s="167" t="s">
        <v>738</v>
      </c>
      <c r="C139" s="168">
        <v>42754</v>
      </c>
      <c r="D139" s="168" t="s">
        <v>5349</v>
      </c>
      <c r="E139" s="169" t="s">
        <v>11</v>
      </c>
      <c r="F139" s="169">
        <v>877417</v>
      </c>
      <c r="G139" s="169"/>
      <c r="H139" s="170" t="s">
        <v>5350</v>
      </c>
      <c r="I139" s="172">
        <v>50</v>
      </c>
      <c r="J139" s="172">
        <v>0</v>
      </c>
      <c r="K139" s="172">
        <v>50</v>
      </c>
      <c r="L139" s="173" t="s">
        <v>1444</v>
      </c>
    </row>
    <row r="140" spans="1:12" ht="56.25" customHeight="1">
      <c r="A140" s="174">
        <v>117</v>
      </c>
      <c r="B140" s="167" t="s">
        <v>746</v>
      </c>
      <c r="C140" s="168">
        <v>42754</v>
      </c>
      <c r="D140" s="168" t="s">
        <v>3250</v>
      </c>
      <c r="E140" s="169" t="s">
        <v>11</v>
      </c>
      <c r="F140" s="169">
        <v>877454</v>
      </c>
      <c r="G140" s="169"/>
      <c r="H140" s="170" t="s">
        <v>3251</v>
      </c>
      <c r="I140" s="172">
        <v>50</v>
      </c>
      <c r="J140" s="172">
        <v>0</v>
      </c>
      <c r="K140" s="172">
        <v>50</v>
      </c>
      <c r="L140" s="173" t="s">
        <v>1444</v>
      </c>
    </row>
    <row r="141" spans="1:12" ht="56.25" customHeight="1">
      <c r="A141" s="174">
        <v>117</v>
      </c>
      <c r="B141" s="167" t="s">
        <v>746</v>
      </c>
      <c r="C141" s="168">
        <v>42754</v>
      </c>
      <c r="D141" s="168" t="s">
        <v>3252</v>
      </c>
      <c r="E141" s="169" t="s">
        <v>11</v>
      </c>
      <c r="F141" s="169">
        <v>877455</v>
      </c>
      <c r="G141" s="169"/>
      <c r="H141" s="170" t="s">
        <v>3253</v>
      </c>
      <c r="I141" s="172">
        <v>50</v>
      </c>
      <c r="J141" s="172">
        <v>0</v>
      </c>
      <c r="K141" s="172">
        <v>50</v>
      </c>
      <c r="L141" s="173" t="s">
        <v>1444</v>
      </c>
    </row>
    <row r="142" spans="1:12" ht="56.25" customHeight="1">
      <c r="A142" s="174" t="s">
        <v>627</v>
      </c>
      <c r="B142" s="167" t="s">
        <v>737</v>
      </c>
      <c r="C142" s="168">
        <v>42754</v>
      </c>
      <c r="D142" s="168" t="s">
        <v>4592</v>
      </c>
      <c r="E142" s="169" t="s">
        <v>11</v>
      </c>
      <c r="F142" s="169">
        <v>877467</v>
      </c>
      <c r="G142" s="169"/>
      <c r="H142" s="170" t="s">
        <v>4593</v>
      </c>
      <c r="I142" s="172">
        <v>50</v>
      </c>
      <c r="J142" s="172">
        <v>0</v>
      </c>
      <c r="K142" s="172">
        <v>50</v>
      </c>
      <c r="L142" s="173" t="s">
        <v>1444</v>
      </c>
    </row>
    <row r="143" spans="1:12" ht="56.25" customHeight="1">
      <c r="A143" s="174">
        <v>117</v>
      </c>
      <c r="B143" s="167" t="s">
        <v>746</v>
      </c>
      <c r="C143" s="168">
        <v>42754</v>
      </c>
      <c r="D143" s="168" t="s">
        <v>3254</v>
      </c>
      <c r="E143" s="169" t="s">
        <v>11</v>
      </c>
      <c r="F143" s="169">
        <v>877487</v>
      </c>
      <c r="G143" s="169"/>
      <c r="H143" s="170" t="s">
        <v>3255</v>
      </c>
      <c r="I143" s="172">
        <v>50</v>
      </c>
      <c r="J143" s="172">
        <v>0</v>
      </c>
      <c r="K143" s="172">
        <v>50</v>
      </c>
      <c r="L143" s="173" t="s">
        <v>1444</v>
      </c>
    </row>
    <row r="144" spans="1:12" ht="56.25" customHeight="1">
      <c r="A144" s="174" t="s">
        <v>630</v>
      </c>
      <c r="B144" s="167" t="s">
        <v>739</v>
      </c>
      <c r="C144" s="168">
        <v>42754</v>
      </c>
      <c r="D144" s="168" t="s">
        <v>5534</v>
      </c>
      <c r="E144" s="169" t="s">
        <v>6</v>
      </c>
      <c r="F144" s="169">
        <v>877490</v>
      </c>
      <c r="G144" s="169"/>
      <c r="H144" s="170" t="s">
        <v>5535</v>
      </c>
      <c r="I144" s="172">
        <v>0</v>
      </c>
      <c r="J144" s="172">
        <v>58769.17</v>
      </c>
      <c r="K144" s="172">
        <v>58769.17</v>
      </c>
      <c r="L144" s="173" t="s">
        <v>1444</v>
      </c>
    </row>
    <row r="145" spans="1:12" ht="56.25" customHeight="1">
      <c r="A145" s="174" t="s">
        <v>628</v>
      </c>
      <c r="B145" s="167" t="s">
        <v>738</v>
      </c>
      <c r="C145" s="168">
        <v>42754</v>
      </c>
      <c r="D145" s="168" t="s">
        <v>5351</v>
      </c>
      <c r="E145" s="169" t="s">
        <v>11</v>
      </c>
      <c r="F145" s="169">
        <v>8922</v>
      </c>
      <c r="G145" s="169"/>
      <c r="H145" s="170" t="s">
        <v>5352</v>
      </c>
      <c r="I145" s="172">
        <v>278.70999999999998</v>
      </c>
      <c r="J145" s="172">
        <v>0</v>
      </c>
      <c r="K145" s="172">
        <v>278.70999999999998</v>
      </c>
      <c r="L145" s="173" t="s">
        <v>1444</v>
      </c>
    </row>
    <row r="146" spans="1:12" ht="56.25" customHeight="1">
      <c r="A146" s="174">
        <v>340</v>
      </c>
      <c r="B146" s="167" t="s">
        <v>838</v>
      </c>
      <c r="C146" s="168">
        <v>42754</v>
      </c>
      <c r="D146" s="168" t="s">
        <v>3619</v>
      </c>
      <c r="E146" s="169" t="s">
        <v>6</v>
      </c>
      <c r="F146" s="169">
        <v>359848</v>
      </c>
      <c r="G146" s="169"/>
      <c r="H146" s="170" t="s">
        <v>3620</v>
      </c>
      <c r="I146" s="172">
        <v>0</v>
      </c>
      <c r="J146" s="172">
        <v>18353.59</v>
      </c>
      <c r="K146" s="172">
        <v>18353.59</v>
      </c>
      <c r="L146" s="173" t="s">
        <v>1444</v>
      </c>
    </row>
    <row r="147" spans="1:12" ht="56.25" customHeight="1">
      <c r="A147" s="174">
        <v>340</v>
      </c>
      <c r="B147" s="167" t="s">
        <v>838</v>
      </c>
      <c r="C147" s="168">
        <v>42754</v>
      </c>
      <c r="D147" s="168" t="s">
        <v>3621</v>
      </c>
      <c r="E147" s="169" t="s">
        <v>15</v>
      </c>
      <c r="F147" s="169">
        <v>359849</v>
      </c>
      <c r="G147" s="169"/>
      <c r="H147" s="170" t="s">
        <v>3622</v>
      </c>
      <c r="I147" s="172">
        <v>50</v>
      </c>
      <c r="J147" s="172">
        <v>0</v>
      </c>
      <c r="K147" s="172">
        <v>50</v>
      </c>
      <c r="L147" s="173" t="s">
        <v>1444</v>
      </c>
    </row>
    <row r="148" spans="1:12" ht="56.25" customHeight="1">
      <c r="A148" s="174" t="s">
        <v>627</v>
      </c>
      <c r="B148" s="167" t="s">
        <v>737</v>
      </c>
      <c r="C148" s="168">
        <v>42755</v>
      </c>
      <c r="D148" s="168" t="s">
        <v>4594</v>
      </c>
      <c r="E148" s="169" t="s">
        <v>11</v>
      </c>
      <c r="F148" s="169">
        <v>877572</v>
      </c>
      <c r="G148" s="169"/>
      <c r="H148" s="170" t="s">
        <v>4595</v>
      </c>
      <c r="I148" s="172">
        <v>50</v>
      </c>
      <c r="J148" s="172">
        <v>0</v>
      </c>
      <c r="K148" s="172">
        <v>50</v>
      </c>
      <c r="L148" s="173" t="s">
        <v>1444</v>
      </c>
    </row>
    <row r="149" spans="1:12" ht="56.25" customHeight="1">
      <c r="A149" s="174">
        <v>6</v>
      </c>
      <c r="B149" s="167" t="s">
        <v>713</v>
      </c>
      <c r="C149" s="168">
        <v>42755</v>
      </c>
      <c r="D149" s="168" t="s">
        <v>1551</v>
      </c>
      <c r="E149" s="169" t="s">
        <v>11</v>
      </c>
      <c r="F149" s="169">
        <v>877554</v>
      </c>
      <c r="G149" s="169"/>
      <c r="H149" s="170" t="s">
        <v>1552</v>
      </c>
      <c r="I149" s="172">
        <v>50</v>
      </c>
      <c r="J149" s="172">
        <v>0</v>
      </c>
      <c r="K149" s="172">
        <v>50</v>
      </c>
      <c r="L149" s="173" t="s">
        <v>1444</v>
      </c>
    </row>
    <row r="150" spans="1:12" ht="56.25" customHeight="1">
      <c r="A150" s="174">
        <v>6</v>
      </c>
      <c r="B150" s="167" t="s">
        <v>713</v>
      </c>
      <c r="C150" s="168">
        <v>42755</v>
      </c>
      <c r="D150" s="168" t="s">
        <v>1553</v>
      </c>
      <c r="E150" s="169" t="s">
        <v>13</v>
      </c>
      <c r="F150" s="169">
        <v>877554</v>
      </c>
      <c r="G150" s="169"/>
      <c r="H150" s="170" t="s">
        <v>1554</v>
      </c>
      <c r="I150" s="172">
        <v>37.03</v>
      </c>
      <c r="J150" s="172">
        <v>0</v>
      </c>
      <c r="K150" s="172">
        <v>37.03</v>
      </c>
      <c r="L150" s="173" t="s">
        <v>1444</v>
      </c>
    </row>
    <row r="151" spans="1:12" ht="56.25" customHeight="1">
      <c r="A151" s="174" t="s">
        <v>628</v>
      </c>
      <c r="B151" s="167" t="s">
        <v>738</v>
      </c>
      <c r="C151" s="168">
        <v>42755</v>
      </c>
      <c r="D151" s="168" t="s">
        <v>5353</v>
      </c>
      <c r="E151" s="169" t="s">
        <v>6</v>
      </c>
      <c r="F151" s="169">
        <v>877545</v>
      </c>
      <c r="G151" s="169"/>
      <c r="H151" s="170" t="s">
        <v>5354</v>
      </c>
      <c r="I151" s="172">
        <v>0</v>
      </c>
      <c r="J151" s="172">
        <v>100000</v>
      </c>
      <c r="K151" s="172">
        <v>100000</v>
      </c>
      <c r="L151" s="173" t="s">
        <v>1444</v>
      </c>
    </row>
    <row r="152" spans="1:12" ht="56.25" customHeight="1">
      <c r="A152" s="174">
        <v>340</v>
      </c>
      <c r="B152" s="167" t="s">
        <v>838</v>
      </c>
      <c r="C152" s="168">
        <v>42755</v>
      </c>
      <c r="D152" s="168" t="s">
        <v>3623</v>
      </c>
      <c r="E152" s="169" t="s">
        <v>15</v>
      </c>
      <c r="F152" s="169">
        <v>360113</v>
      </c>
      <c r="G152" s="169"/>
      <c r="H152" s="170" t="s">
        <v>3624</v>
      </c>
      <c r="I152" s="172">
        <v>50</v>
      </c>
      <c r="J152" s="172">
        <v>0</v>
      </c>
      <c r="K152" s="172">
        <v>50</v>
      </c>
      <c r="L152" s="173" t="s">
        <v>1444</v>
      </c>
    </row>
    <row r="153" spans="1:12" ht="56.25" customHeight="1">
      <c r="A153" s="174">
        <v>340</v>
      </c>
      <c r="B153" s="167" t="s">
        <v>838</v>
      </c>
      <c r="C153" s="168">
        <v>42755</v>
      </c>
      <c r="D153" s="168" t="s">
        <v>3625</v>
      </c>
      <c r="E153" s="169" t="s">
        <v>6</v>
      </c>
      <c r="F153" s="169">
        <v>360112</v>
      </c>
      <c r="G153" s="169"/>
      <c r="H153" s="170" t="s">
        <v>3626</v>
      </c>
      <c r="I153" s="172">
        <v>0</v>
      </c>
      <c r="J153" s="172">
        <v>3354.54</v>
      </c>
      <c r="K153" s="172">
        <v>3354.54</v>
      </c>
      <c r="L153" s="173" t="s">
        <v>1444</v>
      </c>
    </row>
    <row r="154" spans="1:12" ht="56.25" customHeight="1">
      <c r="A154" s="174">
        <v>513</v>
      </c>
      <c r="B154" s="167" t="s">
        <v>208</v>
      </c>
      <c r="C154" s="168">
        <v>42755</v>
      </c>
      <c r="D154" s="168" t="s">
        <v>3897</v>
      </c>
      <c r="E154" s="169" t="s">
        <v>15</v>
      </c>
      <c r="F154" s="169">
        <v>360388</v>
      </c>
      <c r="G154" s="169"/>
      <c r="H154" s="170" t="s">
        <v>3898</v>
      </c>
      <c r="I154" s="172">
        <v>50</v>
      </c>
      <c r="J154" s="172">
        <v>0</v>
      </c>
      <c r="K154" s="172">
        <v>50</v>
      </c>
      <c r="L154" s="173" t="s">
        <v>1444</v>
      </c>
    </row>
    <row r="155" spans="1:12" ht="56.25" customHeight="1">
      <c r="A155" s="174">
        <v>513</v>
      </c>
      <c r="B155" s="167" t="s">
        <v>208</v>
      </c>
      <c r="C155" s="168">
        <v>42755</v>
      </c>
      <c r="D155" s="168" t="s">
        <v>3899</v>
      </c>
      <c r="E155" s="169" t="s">
        <v>15</v>
      </c>
      <c r="F155" s="169">
        <v>360391</v>
      </c>
      <c r="G155" s="169"/>
      <c r="H155" s="170" t="s">
        <v>3900</v>
      </c>
      <c r="I155" s="172">
        <v>50</v>
      </c>
      <c r="J155" s="172">
        <v>0</v>
      </c>
      <c r="K155" s="172">
        <v>50</v>
      </c>
      <c r="L155" s="173" t="s">
        <v>1444</v>
      </c>
    </row>
    <row r="156" spans="1:12" ht="56.25" customHeight="1">
      <c r="A156" s="174">
        <v>287</v>
      </c>
      <c r="B156" s="167" t="s">
        <v>814</v>
      </c>
      <c r="C156" s="168">
        <v>42755</v>
      </c>
      <c r="D156" s="168" t="s">
        <v>3474</v>
      </c>
      <c r="E156" s="169" t="s">
        <v>11</v>
      </c>
      <c r="F156" s="169">
        <v>360917</v>
      </c>
      <c r="G156" s="169"/>
      <c r="H156" s="170" t="s">
        <v>3475</v>
      </c>
      <c r="I156" s="172">
        <v>50</v>
      </c>
      <c r="J156" s="172">
        <v>0</v>
      </c>
      <c r="K156" s="172">
        <v>50</v>
      </c>
      <c r="L156" s="173" t="s">
        <v>1444</v>
      </c>
    </row>
    <row r="157" spans="1:12" ht="56.25" customHeight="1">
      <c r="A157" s="174">
        <v>513</v>
      </c>
      <c r="B157" s="167" t="s">
        <v>208</v>
      </c>
      <c r="C157" s="168">
        <v>42759</v>
      </c>
      <c r="D157" s="168" t="s">
        <v>3901</v>
      </c>
      <c r="E157" s="169" t="s">
        <v>11</v>
      </c>
      <c r="F157" s="169">
        <v>877687</v>
      </c>
      <c r="G157" s="169"/>
      <c r="H157" s="170" t="s">
        <v>1403</v>
      </c>
      <c r="I157" s="172">
        <v>270</v>
      </c>
      <c r="J157" s="172">
        <v>0</v>
      </c>
      <c r="K157" s="172">
        <v>270</v>
      </c>
      <c r="L157" s="173" t="s">
        <v>1444</v>
      </c>
    </row>
    <row r="158" spans="1:12" ht="56.25" customHeight="1">
      <c r="A158" s="174" t="s">
        <v>627</v>
      </c>
      <c r="B158" s="167" t="s">
        <v>737</v>
      </c>
      <c r="C158" s="168">
        <v>42759</v>
      </c>
      <c r="D158" s="168" t="s">
        <v>4596</v>
      </c>
      <c r="E158" s="169" t="s">
        <v>11</v>
      </c>
      <c r="F158" s="169">
        <v>877685</v>
      </c>
      <c r="G158" s="169"/>
      <c r="H158" s="170" t="s">
        <v>4597</v>
      </c>
      <c r="I158" s="172">
        <v>50</v>
      </c>
      <c r="J158" s="172">
        <v>0</v>
      </c>
      <c r="K158" s="172">
        <v>50</v>
      </c>
      <c r="L158" s="173" t="s">
        <v>1444</v>
      </c>
    </row>
    <row r="159" spans="1:12" ht="56.25" customHeight="1">
      <c r="A159" s="174" t="s">
        <v>628</v>
      </c>
      <c r="B159" s="167" t="s">
        <v>738</v>
      </c>
      <c r="C159" s="168">
        <v>42759</v>
      </c>
      <c r="D159" s="168" t="s">
        <v>5355</v>
      </c>
      <c r="E159" s="169" t="s">
        <v>6</v>
      </c>
      <c r="F159" s="169">
        <v>877684</v>
      </c>
      <c r="G159" s="169"/>
      <c r="H159" s="170" t="s">
        <v>5356</v>
      </c>
      <c r="I159" s="172">
        <v>0</v>
      </c>
      <c r="J159" s="172">
        <v>99900000</v>
      </c>
      <c r="K159" s="172">
        <v>99900000</v>
      </c>
      <c r="L159" s="173" t="s">
        <v>1444</v>
      </c>
    </row>
    <row r="160" spans="1:12" ht="56.25" customHeight="1">
      <c r="A160" s="174">
        <v>117</v>
      </c>
      <c r="B160" s="167" t="s">
        <v>746</v>
      </c>
      <c r="C160" s="168">
        <v>42759</v>
      </c>
      <c r="D160" s="168" t="s">
        <v>3256</v>
      </c>
      <c r="E160" s="169" t="s">
        <v>11</v>
      </c>
      <c r="F160" s="169">
        <v>877682</v>
      </c>
      <c r="G160" s="169"/>
      <c r="H160" s="170" t="s">
        <v>3257</v>
      </c>
      <c r="I160" s="172">
        <v>50</v>
      </c>
      <c r="J160" s="172">
        <v>0</v>
      </c>
      <c r="K160" s="172">
        <v>50</v>
      </c>
      <c r="L160" s="173" t="s">
        <v>1444</v>
      </c>
    </row>
    <row r="161" spans="1:12" ht="56.25" customHeight="1">
      <c r="A161" s="174">
        <v>117</v>
      </c>
      <c r="B161" s="167" t="s">
        <v>746</v>
      </c>
      <c r="C161" s="168">
        <v>42759</v>
      </c>
      <c r="D161" s="168" t="s">
        <v>3258</v>
      </c>
      <c r="E161" s="169" t="s">
        <v>11</v>
      </c>
      <c r="F161" s="169">
        <v>877649</v>
      </c>
      <c r="G161" s="169"/>
      <c r="H161" s="170" t="s">
        <v>3259</v>
      </c>
      <c r="I161" s="172">
        <v>50</v>
      </c>
      <c r="J161" s="172">
        <v>0</v>
      </c>
      <c r="K161" s="172">
        <v>50</v>
      </c>
      <c r="L161" s="173" t="s">
        <v>1444</v>
      </c>
    </row>
    <row r="162" spans="1:12" ht="56.25" customHeight="1">
      <c r="A162" s="174">
        <v>134</v>
      </c>
      <c r="B162" s="167" t="s">
        <v>754</v>
      </c>
      <c r="C162" s="168">
        <v>42759</v>
      </c>
      <c r="D162" s="168" t="s">
        <v>3410</v>
      </c>
      <c r="E162" s="169" t="s">
        <v>6</v>
      </c>
      <c r="F162" s="169">
        <v>877645</v>
      </c>
      <c r="G162" s="169"/>
      <c r="H162" s="170" t="s">
        <v>3411</v>
      </c>
      <c r="I162" s="172">
        <v>0</v>
      </c>
      <c r="J162" s="172">
        <v>69600</v>
      </c>
      <c r="K162" s="172">
        <v>69600</v>
      </c>
      <c r="L162" s="173" t="s">
        <v>1444</v>
      </c>
    </row>
    <row r="163" spans="1:12" ht="56.25" customHeight="1">
      <c r="A163" s="174" t="s">
        <v>628</v>
      </c>
      <c r="B163" s="167" t="s">
        <v>738</v>
      </c>
      <c r="C163" s="168">
        <v>42759</v>
      </c>
      <c r="D163" s="168" t="s">
        <v>5357</v>
      </c>
      <c r="E163" s="169" t="s">
        <v>13</v>
      </c>
      <c r="F163" s="169">
        <v>877638</v>
      </c>
      <c r="G163" s="169"/>
      <c r="H163" s="170" t="s">
        <v>5358</v>
      </c>
      <c r="I163" s="172">
        <v>5444450</v>
      </c>
      <c r="J163" s="172">
        <v>0</v>
      </c>
      <c r="K163" s="172">
        <v>5444450</v>
      </c>
      <c r="L163" s="173" t="s">
        <v>1444</v>
      </c>
    </row>
    <row r="164" spans="1:12" ht="56.25" customHeight="1">
      <c r="A164" s="174">
        <v>513</v>
      </c>
      <c r="B164" s="167" t="s">
        <v>208</v>
      </c>
      <c r="C164" s="168">
        <v>42759</v>
      </c>
      <c r="D164" s="168" t="s">
        <v>3902</v>
      </c>
      <c r="E164" s="169" t="s">
        <v>11</v>
      </c>
      <c r="F164" s="169">
        <v>877635</v>
      </c>
      <c r="G164" s="169"/>
      <c r="H164" s="170" t="s">
        <v>3903</v>
      </c>
      <c r="I164" s="172">
        <v>50</v>
      </c>
      <c r="J164" s="172">
        <v>0</v>
      </c>
      <c r="K164" s="172">
        <v>50</v>
      </c>
      <c r="L164" s="173" t="s">
        <v>1444</v>
      </c>
    </row>
    <row r="165" spans="1:12" ht="56.25" customHeight="1">
      <c r="A165" s="174">
        <v>513</v>
      </c>
      <c r="B165" s="167" t="s">
        <v>208</v>
      </c>
      <c r="C165" s="168">
        <v>42759</v>
      </c>
      <c r="D165" s="168" t="s">
        <v>3904</v>
      </c>
      <c r="E165" s="169" t="s">
        <v>15</v>
      </c>
      <c r="F165" s="169">
        <v>361862</v>
      </c>
      <c r="G165" s="169"/>
      <c r="H165" s="170" t="s">
        <v>3905</v>
      </c>
      <c r="I165" s="172">
        <v>50</v>
      </c>
      <c r="J165" s="172">
        <v>0</v>
      </c>
      <c r="K165" s="172">
        <v>50</v>
      </c>
      <c r="L165" s="173" t="s">
        <v>1444</v>
      </c>
    </row>
    <row r="166" spans="1:12" ht="56.25" customHeight="1">
      <c r="A166" s="174">
        <v>340</v>
      </c>
      <c r="B166" s="167" t="s">
        <v>838</v>
      </c>
      <c r="C166" s="168">
        <v>42759</v>
      </c>
      <c r="D166" s="168" t="s">
        <v>3627</v>
      </c>
      <c r="E166" s="169" t="s">
        <v>15</v>
      </c>
      <c r="F166" s="169">
        <v>361415</v>
      </c>
      <c r="G166" s="169"/>
      <c r="H166" s="170" t="s">
        <v>3628</v>
      </c>
      <c r="I166" s="172">
        <v>50</v>
      </c>
      <c r="J166" s="172">
        <v>0</v>
      </c>
      <c r="K166" s="172">
        <v>50</v>
      </c>
      <c r="L166" s="173" t="s">
        <v>1444</v>
      </c>
    </row>
    <row r="167" spans="1:12" ht="56.25" customHeight="1">
      <c r="A167" s="174">
        <v>340</v>
      </c>
      <c r="B167" s="167" t="s">
        <v>838</v>
      </c>
      <c r="C167" s="168">
        <v>42759</v>
      </c>
      <c r="D167" s="168" t="s">
        <v>3629</v>
      </c>
      <c r="E167" s="169" t="s">
        <v>6</v>
      </c>
      <c r="F167" s="169">
        <v>361414</v>
      </c>
      <c r="G167" s="169"/>
      <c r="H167" s="170" t="s">
        <v>3630</v>
      </c>
      <c r="I167" s="172">
        <v>0</v>
      </c>
      <c r="J167" s="172">
        <v>73550.52</v>
      </c>
      <c r="K167" s="172">
        <v>73550.52</v>
      </c>
      <c r="L167" s="173" t="s">
        <v>1444</v>
      </c>
    </row>
    <row r="168" spans="1:12" ht="56.25" customHeight="1">
      <c r="A168" s="174">
        <v>117</v>
      </c>
      <c r="B168" s="167" t="s">
        <v>746</v>
      </c>
      <c r="C168" s="168">
        <v>42760</v>
      </c>
      <c r="D168" s="168" t="s">
        <v>3260</v>
      </c>
      <c r="E168" s="169" t="s">
        <v>11</v>
      </c>
      <c r="F168" s="169">
        <v>877798</v>
      </c>
      <c r="G168" s="169"/>
      <c r="H168" s="170" t="s">
        <v>3261</v>
      </c>
      <c r="I168" s="172">
        <v>50</v>
      </c>
      <c r="J168" s="172">
        <v>0</v>
      </c>
      <c r="K168" s="172">
        <v>50</v>
      </c>
      <c r="L168" s="173" t="s">
        <v>1444</v>
      </c>
    </row>
    <row r="169" spans="1:12" ht="56.25" customHeight="1">
      <c r="A169" s="174">
        <v>117</v>
      </c>
      <c r="B169" s="167" t="s">
        <v>746</v>
      </c>
      <c r="C169" s="168">
        <v>42760</v>
      </c>
      <c r="D169" s="168" t="s">
        <v>3262</v>
      </c>
      <c r="E169" s="169" t="s">
        <v>11</v>
      </c>
      <c r="F169" s="169">
        <v>877796</v>
      </c>
      <c r="G169" s="169"/>
      <c r="H169" s="170" t="s">
        <v>3263</v>
      </c>
      <c r="I169" s="172">
        <v>50</v>
      </c>
      <c r="J169" s="172">
        <v>0</v>
      </c>
      <c r="K169" s="172">
        <v>50</v>
      </c>
      <c r="L169" s="173" t="s">
        <v>1444</v>
      </c>
    </row>
    <row r="170" spans="1:12" ht="56.25" customHeight="1">
      <c r="A170" s="174" t="s">
        <v>625</v>
      </c>
      <c r="B170" s="167" t="s">
        <v>737</v>
      </c>
      <c r="C170" s="168">
        <v>42760</v>
      </c>
      <c r="D170" s="168" t="s">
        <v>4556</v>
      </c>
      <c r="E170" s="169" t="s">
        <v>6</v>
      </c>
      <c r="F170" s="169">
        <v>877782</v>
      </c>
      <c r="G170" s="169"/>
      <c r="H170" s="170" t="s">
        <v>4557</v>
      </c>
      <c r="I170" s="172">
        <v>0</v>
      </c>
      <c r="J170" s="172">
        <v>26514.75</v>
      </c>
      <c r="K170" s="172">
        <v>26514.75</v>
      </c>
      <c r="L170" s="173" t="s">
        <v>1444</v>
      </c>
    </row>
    <row r="171" spans="1:12" ht="56.25" customHeight="1">
      <c r="A171" s="174">
        <v>249</v>
      </c>
      <c r="B171" s="167" t="s">
        <v>799</v>
      </c>
      <c r="C171" s="168">
        <v>42760</v>
      </c>
      <c r="D171" s="168" t="s">
        <v>3460</v>
      </c>
      <c r="E171" s="169" t="s">
        <v>11</v>
      </c>
      <c r="F171" s="169">
        <v>877756</v>
      </c>
      <c r="G171" s="169"/>
      <c r="H171" s="170" t="s">
        <v>3461</v>
      </c>
      <c r="I171" s="172">
        <v>550.23</v>
      </c>
      <c r="J171" s="172">
        <v>0</v>
      </c>
      <c r="K171" s="172">
        <v>550.23</v>
      </c>
      <c r="L171" s="173" t="s">
        <v>1444</v>
      </c>
    </row>
    <row r="172" spans="1:12" ht="56.25" customHeight="1">
      <c r="A172" s="174">
        <v>117</v>
      </c>
      <c r="B172" s="167" t="s">
        <v>746</v>
      </c>
      <c r="C172" s="168">
        <v>42760</v>
      </c>
      <c r="D172" s="168" t="s">
        <v>3264</v>
      </c>
      <c r="E172" s="169" t="s">
        <v>11</v>
      </c>
      <c r="F172" s="169">
        <v>877751</v>
      </c>
      <c r="G172" s="169"/>
      <c r="H172" s="170" t="s">
        <v>3265</v>
      </c>
      <c r="I172" s="172">
        <v>50</v>
      </c>
      <c r="J172" s="172">
        <v>0</v>
      </c>
      <c r="K172" s="172">
        <v>50</v>
      </c>
      <c r="L172" s="173" t="s">
        <v>1444</v>
      </c>
    </row>
    <row r="173" spans="1:12" ht="56.25" customHeight="1">
      <c r="A173" s="174">
        <v>117</v>
      </c>
      <c r="B173" s="167" t="s">
        <v>746</v>
      </c>
      <c r="C173" s="168">
        <v>42760</v>
      </c>
      <c r="D173" s="168" t="s">
        <v>3266</v>
      </c>
      <c r="E173" s="169" t="s">
        <v>11</v>
      </c>
      <c r="F173" s="169">
        <v>877744</v>
      </c>
      <c r="G173" s="169"/>
      <c r="H173" s="170" t="s">
        <v>3267</v>
      </c>
      <c r="I173" s="172">
        <v>50</v>
      </c>
      <c r="J173" s="172">
        <v>0</v>
      </c>
      <c r="K173" s="172">
        <v>50</v>
      </c>
      <c r="L173" s="173" t="s">
        <v>1444</v>
      </c>
    </row>
    <row r="174" spans="1:12" ht="56.25" customHeight="1">
      <c r="A174" s="174">
        <v>10</v>
      </c>
      <c r="B174" s="167" t="s">
        <v>714</v>
      </c>
      <c r="C174" s="168">
        <v>42760</v>
      </c>
      <c r="D174" s="168" t="s">
        <v>1565</v>
      </c>
      <c r="E174" s="169" t="s">
        <v>11</v>
      </c>
      <c r="F174" s="169">
        <v>877709</v>
      </c>
      <c r="G174" s="169"/>
      <c r="H174" s="170" t="s">
        <v>1566</v>
      </c>
      <c r="I174" s="172">
        <v>50</v>
      </c>
      <c r="J174" s="172">
        <v>0</v>
      </c>
      <c r="K174" s="172">
        <v>50</v>
      </c>
      <c r="L174" s="173" t="s">
        <v>1444</v>
      </c>
    </row>
    <row r="175" spans="1:12" ht="56.25" customHeight="1">
      <c r="A175" s="174">
        <v>41</v>
      </c>
      <c r="B175" s="167" t="s">
        <v>721</v>
      </c>
      <c r="C175" s="168">
        <v>42760</v>
      </c>
      <c r="D175" s="168" t="s">
        <v>3028</v>
      </c>
      <c r="E175" s="169" t="s">
        <v>1500</v>
      </c>
      <c r="F175" s="169">
        <v>12426963</v>
      </c>
      <c r="G175" s="169"/>
      <c r="H175" s="170" t="s">
        <v>3029</v>
      </c>
      <c r="I175" s="172">
        <v>0</v>
      </c>
      <c r="J175" s="172">
        <v>50058.94</v>
      </c>
      <c r="K175" s="172">
        <v>50058.94</v>
      </c>
      <c r="L175" s="173" t="s">
        <v>1444</v>
      </c>
    </row>
    <row r="176" spans="1:12" ht="56.25" customHeight="1">
      <c r="A176" s="174">
        <v>340</v>
      </c>
      <c r="B176" s="167" t="s">
        <v>838</v>
      </c>
      <c r="C176" s="168">
        <v>42761</v>
      </c>
      <c r="D176" s="168" t="s">
        <v>3631</v>
      </c>
      <c r="E176" s="169" t="s">
        <v>6</v>
      </c>
      <c r="F176" s="169">
        <v>877884</v>
      </c>
      <c r="G176" s="169"/>
      <c r="H176" s="170" t="s">
        <v>3632</v>
      </c>
      <c r="I176" s="172">
        <v>0</v>
      </c>
      <c r="J176" s="172">
        <v>179609.7</v>
      </c>
      <c r="K176" s="172">
        <v>179609.7</v>
      </c>
      <c r="L176" s="173" t="s">
        <v>1444</v>
      </c>
    </row>
    <row r="177" spans="1:12" ht="56.25" customHeight="1">
      <c r="A177" s="174">
        <v>87</v>
      </c>
      <c r="B177" s="167" t="s">
        <v>735</v>
      </c>
      <c r="C177" s="168">
        <v>42761</v>
      </c>
      <c r="D177" s="168" t="s">
        <v>3226</v>
      </c>
      <c r="E177" s="169" t="s">
        <v>11</v>
      </c>
      <c r="F177" s="169">
        <v>877829</v>
      </c>
      <c r="G177" s="169"/>
      <c r="H177" s="170" t="s">
        <v>3227</v>
      </c>
      <c r="I177" s="172">
        <v>4485.95</v>
      </c>
      <c r="J177" s="172">
        <v>0</v>
      </c>
      <c r="K177" s="172">
        <v>4485.95</v>
      </c>
      <c r="L177" s="173" t="s">
        <v>1444</v>
      </c>
    </row>
    <row r="178" spans="1:12" ht="56.25" customHeight="1">
      <c r="A178" s="174" t="s">
        <v>628</v>
      </c>
      <c r="B178" s="167" t="s">
        <v>738</v>
      </c>
      <c r="C178" s="168">
        <v>42761</v>
      </c>
      <c r="D178" s="168" t="s">
        <v>5359</v>
      </c>
      <c r="E178" s="169" t="s">
        <v>6</v>
      </c>
      <c r="F178" s="169">
        <v>794435</v>
      </c>
      <c r="G178" s="169"/>
      <c r="H178" s="170" t="s">
        <v>5360</v>
      </c>
      <c r="I178" s="172">
        <v>0</v>
      </c>
      <c r="J178" s="172">
        <v>66000</v>
      </c>
      <c r="K178" s="172">
        <v>66000</v>
      </c>
      <c r="L178" s="173" t="s">
        <v>1444</v>
      </c>
    </row>
    <row r="179" spans="1:12" ht="56.25" customHeight="1">
      <c r="A179" s="174" t="s">
        <v>630</v>
      </c>
      <c r="B179" s="167" t="s">
        <v>739</v>
      </c>
      <c r="C179" s="168">
        <v>42761</v>
      </c>
      <c r="D179" s="168" t="s">
        <v>5536</v>
      </c>
      <c r="E179" s="169" t="s">
        <v>1286</v>
      </c>
      <c r="F179" s="169">
        <v>12474498</v>
      </c>
      <c r="G179" s="169"/>
      <c r="H179" s="170" t="s">
        <v>5537</v>
      </c>
      <c r="I179" s="172">
        <v>0</v>
      </c>
      <c r="J179" s="172">
        <v>74994.490000000005</v>
      </c>
      <c r="K179" s="172">
        <v>74994.490000000005</v>
      </c>
      <c r="L179" s="173" t="s">
        <v>1444</v>
      </c>
    </row>
    <row r="180" spans="1:12" ht="56.25" customHeight="1">
      <c r="A180" s="174">
        <v>513</v>
      </c>
      <c r="B180" s="167" t="s">
        <v>208</v>
      </c>
      <c r="C180" s="168">
        <v>42761</v>
      </c>
      <c r="D180" s="168" t="s">
        <v>3906</v>
      </c>
      <c r="E180" s="169" t="s">
        <v>15</v>
      </c>
      <c r="F180" s="169">
        <v>363894</v>
      </c>
      <c r="G180" s="169"/>
      <c r="H180" s="170" t="s">
        <v>3907</v>
      </c>
      <c r="I180" s="172">
        <v>50</v>
      </c>
      <c r="J180" s="172">
        <v>0</v>
      </c>
      <c r="K180" s="172">
        <v>50</v>
      </c>
      <c r="L180" s="173" t="s">
        <v>1444</v>
      </c>
    </row>
    <row r="181" spans="1:12" ht="56.25" customHeight="1">
      <c r="A181" s="174">
        <v>513</v>
      </c>
      <c r="B181" s="167" t="s">
        <v>208</v>
      </c>
      <c r="C181" s="168">
        <v>42761</v>
      </c>
      <c r="D181" s="168" t="s">
        <v>3908</v>
      </c>
      <c r="E181" s="169" t="s">
        <v>15</v>
      </c>
      <c r="F181" s="169">
        <v>363757</v>
      </c>
      <c r="G181" s="169"/>
      <c r="H181" s="170" t="s">
        <v>3909</v>
      </c>
      <c r="I181" s="172">
        <v>50</v>
      </c>
      <c r="J181" s="172">
        <v>0</v>
      </c>
      <c r="K181" s="172">
        <v>50</v>
      </c>
      <c r="L181" s="173" t="s">
        <v>1444</v>
      </c>
    </row>
    <row r="182" spans="1:12" ht="56.25" customHeight="1">
      <c r="A182" s="174" t="s">
        <v>1308</v>
      </c>
      <c r="B182" s="167" t="s">
        <v>1308</v>
      </c>
      <c r="C182" s="168">
        <v>42762</v>
      </c>
      <c r="D182" s="168" t="s">
        <v>5586</v>
      </c>
      <c r="E182" s="169" t="s">
        <v>13</v>
      </c>
      <c r="F182" s="169">
        <v>365203</v>
      </c>
      <c r="G182" s="169"/>
      <c r="H182" s="170" t="s">
        <v>1309</v>
      </c>
      <c r="I182" s="172">
        <v>37269.279999999999</v>
      </c>
      <c r="J182" s="172">
        <v>0</v>
      </c>
      <c r="K182" s="172">
        <v>37269.279999999999</v>
      </c>
      <c r="L182" s="173" t="s">
        <v>1444</v>
      </c>
    </row>
    <row r="183" spans="1:12" ht="56.25" customHeight="1">
      <c r="A183" s="174" t="s">
        <v>1308</v>
      </c>
      <c r="B183" s="167" t="s">
        <v>1308</v>
      </c>
      <c r="C183" s="168">
        <v>42762</v>
      </c>
      <c r="D183" s="168" t="s">
        <v>5587</v>
      </c>
      <c r="E183" s="169" t="s">
        <v>13</v>
      </c>
      <c r="F183" s="169">
        <v>365201</v>
      </c>
      <c r="G183" s="169"/>
      <c r="H183" s="170" t="s">
        <v>1309</v>
      </c>
      <c r="I183" s="172">
        <v>8862.7800000000007</v>
      </c>
      <c r="J183" s="172">
        <v>0</v>
      </c>
      <c r="K183" s="172">
        <v>8862.7800000000007</v>
      </c>
      <c r="L183" s="173" t="s">
        <v>1444</v>
      </c>
    </row>
    <row r="184" spans="1:12" ht="56.25" customHeight="1">
      <c r="A184" s="174" t="s">
        <v>1308</v>
      </c>
      <c r="B184" s="167" t="s">
        <v>1308</v>
      </c>
      <c r="C184" s="168">
        <v>42762</v>
      </c>
      <c r="D184" s="168" t="s">
        <v>5588</v>
      </c>
      <c r="E184" s="169" t="s">
        <v>13</v>
      </c>
      <c r="F184" s="169">
        <v>365199</v>
      </c>
      <c r="G184" s="169"/>
      <c r="H184" s="170" t="s">
        <v>1309</v>
      </c>
      <c r="I184" s="172">
        <v>2851.2200000000003</v>
      </c>
      <c r="J184" s="172">
        <v>0</v>
      </c>
      <c r="K184" s="172">
        <v>2851.2200000000003</v>
      </c>
      <c r="L184" s="173" t="s">
        <v>1444</v>
      </c>
    </row>
    <row r="185" spans="1:12" ht="56.25" customHeight="1">
      <c r="A185" s="174" t="s">
        <v>1308</v>
      </c>
      <c r="B185" s="167" t="s">
        <v>1308</v>
      </c>
      <c r="C185" s="168">
        <v>42762</v>
      </c>
      <c r="D185" s="168" t="s">
        <v>5589</v>
      </c>
      <c r="E185" s="169" t="s">
        <v>13</v>
      </c>
      <c r="F185" s="169">
        <v>365197</v>
      </c>
      <c r="G185" s="169"/>
      <c r="H185" s="170" t="s">
        <v>1309</v>
      </c>
      <c r="I185" s="172">
        <v>19914.510000000002</v>
      </c>
      <c r="J185" s="172">
        <v>0</v>
      </c>
      <c r="K185" s="172">
        <v>19914.510000000002</v>
      </c>
      <c r="L185" s="173" t="s">
        <v>1444</v>
      </c>
    </row>
    <row r="186" spans="1:12" ht="56.25" customHeight="1">
      <c r="A186" s="174" t="s">
        <v>1308</v>
      </c>
      <c r="B186" s="167" t="s">
        <v>1308</v>
      </c>
      <c r="C186" s="168">
        <v>42762</v>
      </c>
      <c r="D186" s="168" t="s">
        <v>5590</v>
      </c>
      <c r="E186" s="169" t="s">
        <v>13</v>
      </c>
      <c r="F186" s="169">
        <v>365195</v>
      </c>
      <c r="G186" s="169"/>
      <c r="H186" s="170" t="s">
        <v>1309</v>
      </c>
      <c r="I186" s="172">
        <v>42910.05</v>
      </c>
      <c r="J186" s="172">
        <v>0</v>
      </c>
      <c r="K186" s="172">
        <v>42910.05</v>
      </c>
      <c r="L186" s="173" t="s">
        <v>1444</v>
      </c>
    </row>
    <row r="187" spans="1:12" ht="56.25" customHeight="1">
      <c r="A187" s="174" t="s">
        <v>1308</v>
      </c>
      <c r="B187" s="167" t="s">
        <v>1308</v>
      </c>
      <c r="C187" s="168">
        <v>42762</v>
      </c>
      <c r="D187" s="168" t="s">
        <v>5591</v>
      </c>
      <c r="E187" s="169" t="s">
        <v>13</v>
      </c>
      <c r="F187" s="169">
        <v>365193</v>
      </c>
      <c r="G187" s="169"/>
      <c r="H187" s="170" t="s">
        <v>1309</v>
      </c>
      <c r="I187" s="172">
        <v>4795.6900000000005</v>
      </c>
      <c r="J187" s="172">
        <v>0</v>
      </c>
      <c r="K187" s="172">
        <v>4795.6900000000005</v>
      </c>
      <c r="L187" s="173" t="s">
        <v>1444</v>
      </c>
    </row>
    <row r="188" spans="1:12" ht="56.25" customHeight="1">
      <c r="A188" s="174" t="s">
        <v>1308</v>
      </c>
      <c r="B188" s="167" t="s">
        <v>1308</v>
      </c>
      <c r="C188" s="168">
        <v>42762</v>
      </c>
      <c r="D188" s="168" t="s">
        <v>5592</v>
      </c>
      <c r="E188" s="169" t="s">
        <v>13</v>
      </c>
      <c r="F188" s="169">
        <v>365191</v>
      </c>
      <c r="G188" s="169"/>
      <c r="H188" s="170" t="s">
        <v>1309</v>
      </c>
      <c r="I188" s="172">
        <v>4795.6900000000005</v>
      </c>
      <c r="J188" s="172">
        <v>0</v>
      </c>
      <c r="K188" s="172">
        <v>4795.6900000000005</v>
      </c>
      <c r="L188" s="173" t="s">
        <v>1444</v>
      </c>
    </row>
    <row r="189" spans="1:12" ht="56.25" customHeight="1">
      <c r="A189" s="174" t="s">
        <v>1308</v>
      </c>
      <c r="B189" s="167" t="s">
        <v>1308</v>
      </c>
      <c r="C189" s="168">
        <v>42762</v>
      </c>
      <c r="D189" s="168" t="s">
        <v>5593</v>
      </c>
      <c r="E189" s="169" t="s">
        <v>13</v>
      </c>
      <c r="F189" s="169">
        <v>365189</v>
      </c>
      <c r="G189" s="169"/>
      <c r="H189" s="170" t="s">
        <v>1309</v>
      </c>
      <c r="I189" s="172">
        <v>4795.6900000000005</v>
      </c>
      <c r="J189" s="172">
        <v>0</v>
      </c>
      <c r="K189" s="172">
        <v>4795.6900000000005</v>
      </c>
      <c r="L189" s="173" t="s">
        <v>1444</v>
      </c>
    </row>
    <row r="190" spans="1:12" ht="56.25" customHeight="1">
      <c r="A190" s="174" t="s">
        <v>1308</v>
      </c>
      <c r="B190" s="167" t="s">
        <v>1308</v>
      </c>
      <c r="C190" s="168">
        <v>42762</v>
      </c>
      <c r="D190" s="168" t="s">
        <v>5594</v>
      </c>
      <c r="E190" s="169" t="s">
        <v>13</v>
      </c>
      <c r="F190" s="169">
        <v>365187</v>
      </c>
      <c r="G190" s="169"/>
      <c r="H190" s="170" t="s">
        <v>1309</v>
      </c>
      <c r="I190" s="172">
        <v>2562.48</v>
      </c>
      <c r="J190" s="172">
        <v>0</v>
      </c>
      <c r="K190" s="172">
        <v>2562.48</v>
      </c>
      <c r="L190" s="173" t="s">
        <v>1444</v>
      </c>
    </row>
    <row r="191" spans="1:12" ht="56.25" customHeight="1">
      <c r="A191" s="174" t="s">
        <v>1308</v>
      </c>
      <c r="B191" s="167" t="s">
        <v>1308</v>
      </c>
      <c r="C191" s="168">
        <v>42762</v>
      </c>
      <c r="D191" s="168" t="s">
        <v>5595</v>
      </c>
      <c r="E191" s="169" t="s">
        <v>13</v>
      </c>
      <c r="F191" s="169">
        <v>365185</v>
      </c>
      <c r="G191" s="169"/>
      <c r="H191" s="170" t="s">
        <v>1309</v>
      </c>
      <c r="I191" s="172">
        <v>13569.15</v>
      </c>
      <c r="J191" s="172">
        <v>0</v>
      </c>
      <c r="K191" s="172">
        <v>13569.15</v>
      </c>
      <c r="L191" s="173" t="s">
        <v>1444</v>
      </c>
    </row>
    <row r="192" spans="1:12" ht="56.25" customHeight="1">
      <c r="A192" s="174" t="s">
        <v>1308</v>
      </c>
      <c r="B192" s="167" t="s">
        <v>1308</v>
      </c>
      <c r="C192" s="168">
        <v>42762</v>
      </c>
      <c r="D192" s="168" t="s">
        <v>5596</v>
      </c>
      <c r="E192" s="169" t="s">
        <v>13</v>
      </c>
      <c r="F192" s="169">
        <v>365183</v>
      </c>
      <c r="G192" s="169"/>
      <c r="H192" s="170" t="s">
        <v>1309</v>
      </c>
      <c r="I192" s="172">
        <v>3226.81</v>
      </c>
      <c r="J192" s="172">
        <v>0</v>
      </c>
      <c r="K192" s="172">
        <v>3226.81</v>
      </c>
      <c r="L192" s="173" t="s">
        <v>1444</v>
      </c>
    </row>
    <row r="193" spans="1:12" ht="56.25" customHeight="1">
      <c r="A193" s="174" t="s">
        <v>1308</v>
      </c>
      <c r="B193" s="167" t="s">
        <v>1308</v>
      </c>
      <c r="C193" s="168">
        <v>42762</v>
      </c>
      <c r="D193" s="168" t="s">
        <v>5597</v>
      </c>
      <c r="E193" s="169" t="s">
        <v>13</v>
      </c>
      <c r="F193" s="169">
        <v>365181</v>
      </c>
      <c r="G193" s="169"/>
      <c r="H193" s="170" t="s">
        <v>1309</v>
      </c>
      <c r="I193" s="172">
        <v>6676093.6200000001</v>
      </c>
      <c r="J193" s="172">
        <v>0</v>
      </c>
      <c r="K193" s="172">
        <v>6676093.6200000001</v>
      </c>
      <c r="L193" s="173" t="s">
        <v>1444</v>
      </c>
    </row>
    <row r="194" spans="1:12" ht="56.25" customHeight="1">
      <c r="A194" s="174" t="s">
        <v>1308</v>
      </c>
      <c r="B194" s="167" t="s">
        <v>1308</v>
      </c>
      <c r="C194" s="168">
        <v>42762</v>
      </c>
      <c r="D194" s="168" t="s">
        <v>5598</v>
      </c>
      <c r="E194" s="169" t="s">
        <v>13</v>
      </c>
      <c r="F194" s="169">
        <v>365179</v>
      </c>
      <c r="G194" s="169"/>
      <c r="H194" s="170" t="s">
        <v>1309</v>
      </c>
      <c r="I194" s="172">
        <v>7521954.6699999999</v>
      </c>
      <c r="J194" s="172">
        <v>0</v>
      </c>
      <c r="K194" s="172">
        <v>7521954.6699999999</v>
      </c>
      <c r="L194" s="173" t="s">
        <v>1444</v>
      </c>
    </row>
    <row r="195" spans="1:12" ht="56.25" customHeight="1">
      <c r="A195" s="174" t="s">
        <v>1308</v>
      </c>
      <c r="B195" s="167" t="s">
        <v>1308</v>
      </c>
      <c r="C195" s="168">
        <v>42762</v>
      </c>
      <c r="D195" s="168" t="s">
        <v>5599</v>
      </c>
      <c r="E195" s="169" t="s">
        <v>13</v>
      </c>
      <c r="F195" s="169">
        <v>365177</v>
      </c>
      <c r="G195" s="169"/>
      <c r="H195" s="170" t="s">
        <v>1309</v>
      </c>
      <c r="I195" s="172">
        <v>1114338.8799999999</v>
      </c>
      <c r="J195" s="172">
        <v>0</v>
      </c>
      <c r="K195" s="172">
        <v>1114338.8799999999</v>
      </c>
      <c r="L195" s="173" t="s">
        <v>1444</v>
      </c>
    </row>
    <row r="196" spans="1:12" ht="56.25" customHeight="1">
      <c r="A196" s="174" t="s">
        <v>1308</v>
      </c>
      <c r="B196" s="167" t="s">
        <v>1308</v>
      </c>
      <c r="C196" s="168">
        <v>42762</v>
      </c>
      <c r="D196" s="168" t="s">
        <v>5600</v>
      </c>
      <c r="E196" s="169" t="s">
        <v>13</v>
      </c>
      <c r="F196" s="169">
        <v>365175</v>
      </c>
      <c r="G196" s="169"/>
      <c r="H196" s="170" t="s">
        <v>1309</v>
      </c>
      <c r="I196" s="172">
        <v>6056822.8300000001</v>
      </c>
      <c r="J196" s="172">
        <v>0</v>
      </c>
      <c r="K196" s="172">
        <v>6056822.8300000001</v>
      </c>
      <c r="L196" s="173" t="s">
        <v>1444</v>
      </c>
    </row>
    <row r="197" spans="1:12" ht="56.25" customHeight="1">
      <c r="A197" s="174" t="s">
        <v>1308</v>
      </c>
      <c r="B197" s="167" t="s">
        <v>1308</v>
      </c>
      <c r="C197" s="168">
        <v>42762</v>
      </c>
      <c r="D197" s="168" t="s">
        <v>5601</v>
      </c>
      <c r="E197" s="169" t="s">
        <v>13</v>
      </c>
      <c r="F197" s="169">
        <v>365205</v>
      </c>
      <c r="G197" s="169"/>
      <c r="H197" s="170" t="s">
        <v>1309</v>
      </c>
      <c r="I197" s="172">
        <v>37269.279999999999</v>
      </c>
      <c r="J197" s="172">
        <v>0</v>
      </c>
      <c r="K197" s="172">
        <v>37269.279999999999</v>
      </c>
      <c r="L197" s="173" t="s">
        <v>1444</v>
      </c>
    </row>
    <row r="198" spans="1:12" ht="56.25" customHeight="1">
      <c r="A198" s="174" t="s">
        <v>1308</v>
      </c>
      <c r="B198" s="167" t="s">
        <v>1308</v>
      </c>
      <c r="C198" s="168">
        <v>42762</v>
      </c>
      <c r="D198" s="168" t="s">
        <v>5602</v>
      </c>
      <c r="E198" s="169" t="s">
        <v>13</v>
      </c>
      <c r="F198" s="169">
        <v>365207</v>
      </c>
      <c r="G198" s="169"/>
      <c r="H198" s="170" t="s">
        <v>1309</v>
      </c>
      <c r="I198" s="172">
        <v>37269.279999999999</v>
      </c>
      <c r="J198" s="172">
        <v>0</v>
      </c>
      <c r="K198" s="172">
        <v>37269.279999999999</v>
      </c>
      <c r="L198" s="173" t="s">
        <v>1444</v>
      </c>
    </row>
    <row r="199" spans="1:12" ht="56.25" customHeight="1">
      <c r="A199" s="174" t="s">
        <v>1308</v>
      </c>
      <c r="B199" s="167" t="s">
        <v>1308</v>
      </c>
      <c r="C199" s="168">
        <v>42762</v>
      </c>
      <c r="D199" s="168" t="s">
        <v>5603</v>
      </c>
      <c r="E199" s="169" t="s">
        <v>13</v>
      </c>
      <c r="F199" s="169">
        <v>365209</v>
      </c>
      <c r="G199" s="169"/>
      <c r="H199" s="170" t="s">
        <v>1309</v>
      </c>
      <c r="I199" s="172">
        <v>37269.279999999999</v>
      </c>
      <c r="J199" s="172">
        <v>0</v>
      </c>
      <c r="K199" s="172">
        <v>37269.279999999999</v>
      </c>
      <c r="L199" s="173" t="s">
        <v>1444</v>
      </c>
    </row>
    <row r="200" spans="1:12" ht="56.25" customHeight="1">
      <c r="A200" s="174" t="s">
        <v>1308</v>
      </c>
      <c r="B200" s="167" t="s">
        <v>1308</v>
      </c>
      <c r="C200" s="168">
        <v>42762</v>
      </c>
      <c r="D200" s="168" t="s">
        <v>5604</v>
      </c>
      <c r="E200" s="169" t="s">
        <v>13</v>
      </c>
      <c r="F200" s="169">
        <v>365211</v>
      </c>
      <c r="G200" s="169"/>
      <c r="H200" s="170" t="s">
        <v>1309</v>
      </c>
      <c r="I200" s="172">
        <v>37269.279999999999</v>
      </c>
      <c r="J200" s="172">
        <v>0</v>
      </c>
      <c r="K200" s="172">
        <v>37269.279999999999</v>
      </c>
      <c r="L200" s="173" t="s">
        <v>1444</v>
      </c>
    </row>
    <row r="201" spans="1:12" ht="56.25" customHeight="1">
      <c r="A201" s="174" t="s">
        <v>1308</v>
      </c>
      <c r="B201" s="167" t="s">
        <v>1308</v>
      </c>
      <c r="C201" s="168">
        <v>42762</v>
      </c>
      <c r="D201" s="168" t="s">
        <v>5605</v>
      </c>
      <c r="E201" s="169" t="s">
        <v>13</v>
      </c>
      <c r="F201" s="169">
        <v>365213</v>
      </c>
      <c r="G201" s="169"/>
      <c r="H201" s="170" t="s">
        <v>1309</v>
      </c>
      <c r="I201" s="172">
        <v>44507.270000000004</v>
      </c>
      <c r="J201" s="172">
        <v>0</v>
      </c>
      <c r="K201" s="172">
        <v>44507.270000000004</v>
      </c>
      <c r="L201" s="173" t="s">
        <v>1444</v>
      </c>
    </row>
    <row r="202" spans="1:12" ht="56.25" customHeight="1">
      <c r="A202" s="174" t="s">
        <v>1308</v>
      </c>
      <c r="B202" s="167" t="s">
        <v>1308</v>
      </c>
      <c r="C202" s="168">
        <v>42762</v>
      </c>
      <c r="D202" s="168" t="s">
        <v>5606</v>
      </c>
      <c r="E202" s="169" t="s">
        <v>13</v>
      </c>
      <c r="F202" s="169">
        <v>365215</v>
      </c>
      <c r="G202" s="169"/>
      <c r="H202" s="170" t="s">
        <v>1309</v>
      </c>
      <c r="I202" s="172">
        <v>3655.21</v>
      </c>
      <c r="J202" s="172">
        <v>0</v>
      </c>
      <c r="K202" s="172">
        <v>3655.21</v>
      </c>
      <c r="L202" s="173" t="s">
        <v>1444</v>
      </c>
    </row>
    <row r="203" spans="1:12" ht="56.25" customHeight="1">
      <c r="A203" s="174" t="s">
        <v>1308</v>
      </c>
      <c r="B203" s="167" t="s">
        <v>1308</v>
      </c>
      <c r="C203" s="168">
        <v>42762</v>
      </c>
      <c r="D203" s="168" t="s">
        <v>5607</v>
      </c>
      <c r="E203" s="169" t="s">
        <v>13</v>
      </c>
      <c r="F203" s="169">
        <v>365217</v>
      </c>
      <c r="G203" s="169"/>
      <c r="H203" s="170" t="s">
        <v>1309</v>
      </c>
      <c r="I203" s="172">
        <v>4428.75</v>
      </c>
      <c r="J203" s="172">
        <v>0</v>
      </c>
      <c r="K203" s="172">
        <v>4428.75</v>
      </c>
      <c r="L203" s="173" t="s">
        <v>1444</v>
      </c>
    </row>
    <row r="204" spans="1:12" ht="56.25" customHeight="1">
      <c r="A204" s="174" t="s">
        <v>1308</v>
      </c>
      <c r="B204" s="167" t="s">
        <v>1308</v>
      </c>
      <c r="C204" s="168">
        <v>42762</v>
      </c>
      <c r="D204" s="168" t="s">
        <v>5608</v>
      </c>
      <c r="E204" s="169" t="s">
        <v>13</v>
      </c>
      <c r="F204" s="169">
        <v>365219</v>
      </c>
      <c r="G204" s="169"/>
      <c r="H204" s="170" t="s">
        <v>1309</v>
      </c>
      <c r="I204" s="172">
        <v>2233.14</v>
      </c>
      <c r="J204" s="172">
        <v>0</v>
      </c>
      <c r="K204" s="172">
        <v>2233.14</v>
      </c>
      <c r="L204" s="173" t="s">
        <v>1444</v>
      </c>
    </row>
    <row r="205" spans="1:12" ht="56.25" customHeight="1">
      <c r="A205" s="174" t="s">
        <v>1308</v>
      </c>
      <c r="B205" s="167" t="s">
        <v>1308</v>
      </c>
      <c r="C205" s="168">
        <v>42762</v>
      </c>
      <c r="D205" s="168" t="s">
        <v>5609</v>
      </c>
      <c r="E205" s="169" t="s">
        <v>13</v>
      </c>
      <c r="F205" s="169">
        <v>365221</v>
      </c>
      <c r="G205" s="169"/>
      <c r="H205" s="170" t="s">
        <v>1309</v>
      </c>
      <c r="I205" s="172">
        <v>12531.09</v>
      </c>
      <c r="J205" s="172">
        <v>0</v>
      </c>
      <c r="K205" s="172">
        <v>12531.09</v>
      </c>
      <c r="L205" s="173" t="s">
        <v>1444</v>
      </c>
    </row>
    <row r="206" spans="1:12" ht="56.25" customHeight="1">
      <c r="A206" s="174" t="s">
        <v>1308</v>
      </c>
      <c r="B206" s="167" t="s">
        <v>1308</v>
      </c>
      <c r="C206" s="168">
        <v>42762</v>
      </c>
      <c r="D206" s="168" t="s">
        <v>5610</v>
      </c>
      <c r="E206" s="169" t="s">
        <v>13</v>
      </c>
      <c r="F206" s="169">
        <v>365223</v>
      </c>
      <c r="G206" s="169"/>
      <c r="H206" s="170" t="s">
        <v>1309</v>
      </c>
      <c r="I206" s="172">
        <v>6318.6100000000006</v>
      </c>
      <c r="J206" s="172">
        <v>0</v>
      </c>
      <c r="K206" s="172">
        <v>6318.6100000000006</v>
      </c>
      <c r="L206" s="173" t="s">
        <v>1444</v>
      </c>
    </row>
    <row r="207" spans="1:12" ht="56.25" customHeight="1">
      <c r="A207" s="174" t="s">
        <v>1308</v>
      </c>
      <c r="B207" s="167" t="s">
        <v>1308</v>
      </c>
      <c r="C207" s="168">
        <v>42762</v>
      </c>
      <c r="D207" s="168" t="s">
        <v>5611</v>
      </c>
      <c r="E207" s="169" t="s">
        <v>13</v>
      </c>
      <c r="F207" s="169">
        <v>365225</v>
      </c>
      <c r="G207" s="169"/>
      <c r="H207" s="170" t="s">
        <v>1309</v>
      </c>
      <c r="I207" s="172">
        <v>10342.34</v>
      </c>
      <c r="J207" s="172">
        <v>0</v>
      </c>
      <c r="K207" s="172">
        <v>10342.34</v>
      </c>
      <c r="L207" s="173" t="s">
        <v>1444</v>
      </c>
    </row>
    <row r="208" spans="1:12" ht="56.25" customHeight="1">
      <c r="A208" s="174" t="s">
        <v>1308</v>
      </c>
      <c r="B208" s="167" t="s">
        <v>1308</v>
      </c>
      <c r="C208" s="168">
        <v>42762</v>
      </c>
      <c r="D208" s="168" t="s">
        <v>5612</v>
      </c>
      <c r="E208" s="169" t="s">
        <v>13</v>
      </c>
      <c r="F208" s="169">
        <v>365227</v>
      </c>
      <c r="G208" s="169"/>
      <c r="H208" s="170" t="s">
        <v>1309</v>
      </c>
      <c r="I208" s="172">
        <v>17354.77</v>
      </c>
      <c r="J208" s="172">
        <v>0</v>
      </c>
      <c r="K208" s="172">
        <v>17354.77</v>
      </c>
      <c r="L208" s="173" t="s">
        <v>1444</v>
      </c>
    </row>
    <row r="209" spans="1:12" ht="56.25" customHeight="1">
      <c r="A209" s="174" t="s">
        <v>1308</v>
      </c>
      <c r="B209" s="167" t="s">
        <v>1308</v>
      </c>
      <c r="C209" s="168">
        <v>42762</v>
      </c>
      <c r="D209" s="168" t="s">
        <v>5613</v>
      </c>
      <c r="E209" s="169" t="s">
        <v>13</v>
      </c>
      <c r="F209" s="169">
        <v>365229</v>
      </c>
      <c r="G209" s="169"/>
      <c r="H209" s="170" t="s">
        <v>1309</v>
      </c>
      <c r="I209" s="172">
        <v>34418.06</v>
      </c>
      <c r="J209" s="172">
        <v>0</v>
      </c>
      <c r="K209" s="172">
        <v>34418.06</v>
      </c>
      <c r="L209" s="173" t="s">
        <v>1444</v>
      </c>
    </row>
    <row r="210" spans="1:12" ht="56.25" customHeight="1">
      <c r="A210" s="174" t="s">
        <v>1308</v>
      </c>
      <c r="B210" s="167" t="s">
        <v>1308</v>
      </c>
      <c r="C210" s="168">
        <v>42762</v>
      </c>
      <c r="D210" s="168" t="s">
        <v>5614</v>
      </c>
      <c r="E210" s="169" t="s">
        <v>13</v>
      </c>
      <c r="F210" s="169">
        <v>365231</v>
      </c>
      <c r="G210" s="169"/>
      <c r="H210" s="170" t="s">
        <v>1309</v>
      </c>
      <c r="I210" s="172">
        <v>28406.510000000002</v>
      </c>
      <c r="J210" s="172">
        <v>0</v>
      </c>
      <c r="K210" s="172">
        <v>28406.510000000002</v>
      </c>
      <c r="L210" s="173" t="s">
        <v>1444</v>
      </c>
    </row>
    <row r="211" spans="1:12" ht="56.25" customHeight="1">
      <c r="A211" s="174" t="s">
        <v>1308</v>
      </c>
      <c r="B211" s="167" t="s">
        <v>1308</v>
      </c>
      <c r="C211" s="168">
        <v>42762</v>
      </c>
      <c r="D211" s="168" t="s">
        <v>5615</v>
      </c>
      <c r="E211" s="169" t="s">
        <v>13</v>
      </c>
      <c r="F211" s="169">
        <v>365234</v>
      </c>
      <c r="G211" s="169"/>
      <c r="H211" s="170" t="s">
        <v>1309</v>
      </c>
      <c r="I211" s="172">
        <v>2035374.07</v>
      </c>
      <c r="J211" s="172">
        <v>0</v>
      </c>
      <c r="K211" s="172">
        <v>2035374.07</v>
      </c>
      <c r="L211" s="173" t="s">
        <v>1444</v>
      </c>
    </row>
    <row r="212" spans="1:12" ht="56.25" customHeight="1">
      <c r="A212" s="174">
        <v>10</v>
      </c>
      <c r="B212" s="167" t="s">
        <v>714</v>
      </c>
      <c r="C212" s="168">
        <v>42762</v>
      </c>
      <c r="D212" s="168" t="s">
        <v>1567</v>
      </c>
      <c r="E212" s="169" t="s">
        <v>6</v>
      </c>
      <c r="F212" s="169">
        <v>878015</v>
      </c>
      <c r="G212" s="169"/>
      <c r="H212" s="170" t="s">
        <v>1568</v>
      </c>
      <c r="I212" s="172">
        <v>0</v>
      </c>
      <c r="J212" s="172">
        <v>38776.840000000004</v>
      </c>
      <c r="K212" s="172">
        <v>38776.840000000004</v>
      </c>
      <c r="L212" s="173" t="s">
        <v>1444</v>
      </c>
    </row>
    <row r="213" spans="1:12" ht="56.25" customHeight="1">
      <c r="A213" s="174">
        <v>10</v>
      </c>
      <c r="B213" s="167" t="s">
        <v>714</v>
      </c>
      <c r="C213" s="168">
        <v>42762</v>
      </c>
      <c r="D213" s="168" t="s">
        <v>1569</v>
      </c>
      <c r="E213" s="169" t="s">
        <v>11</v>
      </c>
      <c r="F213" s="169">
        <v>878015</v>
      </c>
      <c r="G213" s="169"/>
      <c r="H213" s="170" t="s">
        <v>1570</v>
      </c>
      <c r="I213" s="172">
        <v>50</v>
      </c>
      <c r="J213" s="172">
        <v>0</v>
      </c>
      <c r="K213" s="172">
        <v>50</v>
      </c>
      <c r="L213" s="173" t="s">
        <v>1444</v>
      </c>
    </row>
    <row r="214" spans="1:12" ht="56.25" customHeight="1">
      <c r="A214" s="174">
        <v>117</v>
      </c>
      <c r="B214" s="167" t="s">
        <v>746</v>
      </c>
      <c r="C214" s="168">
        <v>42762</v>
      </c>
      <c r="D214" s="168" t="s">
        <v>3268</v>
      </c>
      <c r="E214" s="169" t="s">
        <v>11</v>
      </c>
      <c r="F214" s="169">
        <v>878042</v>
      </c>
      <c r="G214" s="169"/>
      <c r="H214" s="170" t="s">
        <v>3269</v>
      </c>
      <c r="I214" s="172">
        <v>50</v>
      </c>
      <c r="J214" s="172">
        <v>0</v>
      </c>
      <c r="K214" s="172">
        <v>50</v>
      </c>
      <c r="L214" s="173" t="s">
        <v>1444</v>
      </c>
    </row>
    <row r="215" spans="1:12" ht="56.25" customHeight="1">
      <c r="A215" s="174">
        <v>592</v>
      </c>
      <c r="B215" s="167" t="s">
        <v>886</v>
      </c>
      <c r="C215" s="168">
        <v>42762</v>
      </c>
      <c r="D215" s="168" t="s">
        <v>4474</v>
      </c>
      <c r="E215" s="169" t="s">
        <v>6</v>
      </c>
      <c r="F215" s="169">
        <v>878107</v>
      </c>
      <c r="G215" s="169"/>
      <c r="H215" s="170" t="s">
        <v>4475</v>
      </c>
      <c r="I215" s="172">
        <v>0</v>
      </c>
      <c r="J215" s="172">
        <v>1948240</v>
      </c>
      <c r="K215" s="172">
        <v>1948240</v>
      </c>
      <c r="L215" s="173" t="s">
        <v>1444</v>
      </c>
    </row>
    <row r="216" spans="1:12" ht="56.25" customHeight="1">
      <c r="A216" s="174">
        <v>592</v>
      </c>
      <c r="B216" s="167" t="s">
        <v>886</v>
      </c>
      <c r="C216" s="168">
        <v>42762</v>
      </c>
      <c r="D216" s="168" t="s">
        <v>4476</v>
      </c>
      <c r="E216" s="169" t="s">
        <v>11</v>
      </c>
      <c r="F216" s="169">
        <v>878110</v>
      </c>
      <c r="G216" s="169"/>
      <c r="H216" s="170" t="s">
        <v>4477</v>
      </c>
      <c r="I216" s="172">
        <v>50</v>
      </c>
      <c r="J216" s="172">
        <v>0</v>
      </c>
      <c r="K216" s="172">
        <v>50</v>
      </c>
      <c r="L216" s="173" t="s">
        <v>1444</v>
      </c>
    </row>
    <row r="217" spans="1:12" ht="56.25" customHeight="1">
      <c r="A217" s="174" t="s">
        <v>627</v>
      </c>
      <c r="B217" s="167" t="s">
        <v>737</v>
      </c>
      <c r="C217" s="168">
        <v>42762</v>
      </c>
      <c r="D217" s="168" t="s">
        <v>4598</v>
      </c>
      <c r="E217" s="169" t="s">
        <v>11</v>
      </c>
      <c r="F217" s="169">
        <v>878120</v>
      </c>
      <c r="G217" s="169"/>
      <c r="H217" s="170" t="s">
        <v>1313</v>
      </c>
      <c r="I217" s="172">
        <v>50</v>
      </c>
      <c r="J217" s="172">
        <v>0</v>
      </c>
      <c r="K217" s="172">
        <v>50</v>
      </c>
      <c r="L217" s="173" t="s">
        <v>1444</v>
      </c>
    </row>
    <row r="218" spans="1:12" ht="56.25" customHeight="1">
      <c r="A218" s="174" t="s">
        <v>1308</v>
      </c>
      <c r="B218" s="167" t="s">
        <v>1308</v>
      </c>
      <c r="C218" s="168">
        <v>42762</v>
      </c>
      <c r="D218" s="168" t="s">
        <v>5616</v>
      </c>
      <c r="E218" s="169" t="s">
        <v>13</v>
      </c>
      <c r="F218" s="169">
        <v>365147</v>
      </c>
      <c r="G218" s="169"/>
      <c r="H218" s="170" t="s">
        <v>1309</v>
      </c>
      <c r="I218" s="172">
        <v>2035374.07</v>
      </c>
      <c r="J218" s="172">
        <v>0</v>
      </c>
      <c r="K218" s="172">
        <v>2035374.07</v>
      </c>
      <c r="L218" s="173" t="s">
        <v>1444</v>
      </c>
    </row>
    <row r="219" spans="1:12" ht="56.25" customHeight="1">
      <c r="A219" s="174" t="s">
        <v>1308</v>
      </c>
      <c r="B219" s="167" t="s">
        <v>1308</v>
      </c>
      <c r="C219" s="168">
        <v>42762</v>
      </c>
      <c r="D219" s="168" t="s">
        <v>5617</v>
      </c>
      <c r="E219" s="169" t="s">
        <v>13</v>
      </c>
      <c r="F219" s="169">
        <v>365149</v>
      </c>
      <c r="G219" s="169"/>
      <c r="H219" s="170" t="s">
        <v>1309</v>
      </c>
      <c r="I219" s="172">
        <v>2035374.07</v>
      </c>
      <c r="J219" s="172">
        <v>0</v>
      </c>
      <c r="K219" s="172">
        <v>2035374.07</v>
      </c>
      <c r="L219" s="173" t="s">
        <v>1444</v>
      </c>
    </row>
    <row r="220" spans="1:12" ht="56.25" customHeight="1">
      <c r="A220" s="174" t="s">
        <v>1308</v>
      </c>
      <c r="B220" s="167" t="s">
        <v>1308</v>
      </c>
      <c r="C220" s="168">
        <v>42762</v>
      </c>
      <c r="D220" s="168" t="s">
        <v>5618</v>
      </c>
      <c r="E220" s="169" t="s">
        <v>13</v>
      </c>
      <c r="F220" s="169">
        <v>365151</v>
      </c>
      <c r="G220" s="169"/>
      <c r="H220" s="170" t="s">
        <v>1309</v>
      </c>
      <c r="I220" s="172">
        <v>5590393.8700000001</v>
      </c>
      <c r="J220" s="172">
        <v>0</v>
      </c>
      <c r="K220" s="172">
        <v>5590393.8700000001</v>
      </c>
      <c r="L220" s="173" t="s">
        <v>1444</v>
      </c>
    </row>
    <row r="221" spans="1:12" ht="56.25" customHeight="1">
      <c r="A221" s="174" t="s">
        <v>1308</v>
      </c>
      <c r="B221" s="167" t="s">
        <v>1308</v>
      </c>
      <c r="C221" s="168">
        <v>42762</v>
      </c>
      <c r="D221" s="168" t="s">
        <v>5619</v>
      </c>
      <c r="E221" s="169" t="s">
        <v>13</v>
      </c>
      <c r="F221" s="169">
        <v>365153</v>
      </c>
      <c r="G221" s="169"/>
      <c r="H221" s="170" t="s">
        <v>1309</v>
      </c>
      <c r="I221" s="172">
        <v>4735636.91</v>
      </c>
      <c r="J221" s="172">
        <v>0</v>
      </c>
      <c r="K221" s="172">
        <v>4735636.91</v>
      </c>
      <c r="L221" s="173" t="s">
        <v>1444</v>
      </c>
    </row>
    <row r="222" spans="1:12" ht="56.25" customHeight="1">
      <c r="A222" s="174" t="s">
        <v>1308</v>
      </c>
      <c r="B222" s="167" t="s">
        <v>1308</v>
      </c>
      <c r="C222" s="168">
        <v>42762</v>
      </c>
      <c r="D222" s="168" t="s">
        <v>5620</v>
      </c>
      <c r="E222" s="169" t="s">
        <v>13</v>
      </c>
      <c r="F222" s="169">
        <v>365155</v>
      </c>
      <c r="G222" s="169"/>
      <c r="H222" s="170" t="s">
        <v>1309</v>
      </c>
      <c r="I222" s="172">
        <v>13006983.119999999</v>
      </c>
      <c r="J222" s="172">
        <v>0</v>
      </c>
      <c r="K222" s="172">
        <v>13006983.119999999</v>
      </c>
      <c r="L222" s="173" t="s">
        <v>1444</v>
      </c>
    </row>
    <row r="223" spans="1:12" ht="56.25" customHeight="1">
      <c r="A223" s="174" t="s">
        <v>1308</v>
      </c>
      <c r="B223" s="167" t="s">
        <v>1308</v>
      </c>
      <c r="C223" s="168">
        <v>42762</v>
      </c>
      <c r="D223" s="168" t="s">
        <v>5621</v>
      </c>
      <c r="E223" s="169" t="s">
        <v>13</v>
      </c>
      <c r="F223" s="169">
        <v>365157</v>
      </c>
      <c r="G223" s="169"/>
      <c r="H223" s="170" t="s">
        <v>1309</v>
      </c>
      <c r="I223" s="172">
        <v>2393034.65</v>
      </c>
      <c r="J223" s="172">
        <v>0</v>
      </c>
      <c r="K223" s="172">
        <v>2393034.65</v>
      </c>
      <c r="L223" s="173" t="s">
        <v>1444</v>
      </c>
    </row>
    <row r="224" spans="1:12" ht="56.25" customHeight="1">
      <c r="A224" s="174" t="s">
        <v>1308</v>
      </c>
      <c r="B224" s="167" t="s">
        <v>1308</v>
      </c>
      <c r="C224" s="168">
        <v>42762</v>
      </c>
      <c r="D224" s="168" t="s">
        <v>5622</v>
      </c>
      <c r="E224" s="169" t="s">
        <v>13</v>
      </c>
      <c r="F224" s="169">
        <v>365159</v>
      </c>
      <c r="G224" s="169"/>
      <c r="H224" s="170" t="s">
        <v>1309</v>
      </c>
      <c r="I224" s="172">
        <v>155712.46</v>
      </c>
      <c r="J224" s="172">
        <v>0</v>
      </c>
      <c r="K224" s="172">
        <v>155712.46</v>
      </c>
      <c r="L224" s="173" t="s">
        <v>1444</v>
      </c>
    </row>
    <row r="225" spans="1:12" ht="56.25" customHeight="1">
      <c r="A225" s="174" t="s">
        <v>1308</v>
      </c>
      <c r="B225" s="167" t="s">
        <v>1308</v>
      </c>
      <c r="C225" s="168">
        <v>42762</v>
      </c>
      <c r="D225" s="168" t="s">
        <v>5623</v>
      </c>
      <c r="E225" s="169" t="s">
        <v>13</v>
      </c>
      <c r="F225" s="169">
        <v>365161</v>
      </c>
      <c r="G225" s="169"/>
      <c r="H225" s="170" t="s">
        <v>1309</v>
      </c>
      <c r="I225" s="172">
        <v>2987174.93</v>
      </c>
      <c r="J225" s="172">
        <v>0</v>
      </c>
      <c r="K225" s="172">
        <v>2987174.93</v>
      </c>
      <c r="L225" s="173" t="s">
        <v>1444</v>
      </c>
    </row>
    <row r="226" spans="1:12" ht="56.25" customHeight="1">
      <c r="A226" s="174" t="s">
        <v>1308</v>
      </c>
      <c r="B226" s="167" t="s">
        <v>1308</v>
      </c>
      <c r="C226" s="168">
        <v>42762</v>
      </c>
      <c r="D226" s="168" t="s">
        <v>5624</v>
      </c>
      <c r="E226" s="169" t="s">
        <v>13</v>
      </c>
      <c r="F226" s="169">
        <v>365163</v>
      </c>
      <c r="G226" s="169"/>
      <c r="H226" s="170" t="s">
        <v>1309</v>
      </c>
      <c r="I226" s="172">
        <v>1126155.57</v>
      </c>
      <c r="J226" s="172">
        <v>0</v>
      </c>
      <c r="K226" s="172">
        <v>1126155.57</v>
      </c>
      <c r="L226" s="173" t="s">
        <v>1444</v>
      </c>
    </row>
    <row r="227" spans="1:12" ht="56.25" customHeight="1">
      <c r="A227" s="174" t="s">
        <v>1308</v>
      </c>
      <c r="B227" s="167" t="s">
        <v>1308</v>
      </c>
      <c r="C227" s="168">
        <v>42762</v>
      </c>
      <c r="D227" s="168" t="s">
        <v>5625</v>
      </c>
      <c r="E227" s="169" t="s">
        <v>13</v>
      </c>
      <c r="F227" s="169">
        <v>365165</v>
      </c>
      <c r="G227" s="169"/>
      <c r="H227" s="170" t="s">
        <v>1309</v>
      </c>
      <c r="I227" s="172">
        <v>995074.9</v>
      </c>
      <c r="J227" s="172">
        <v>0</v>
      </c>
      <c r="K227" s="172">
        <v>995074.9</v>
      </c>
      <c r="L227" s="173" t="s">
        <v>1444</v>
      </c>
    </row>
    <row r="228" spans="1:12" ht="56.25" customHeight="1">
      <c r="A228" s="174" t="s">
        <v>1308</v>
      </c>
      <c r="B228" s="167" t="s">
        <v>1308</v>
      </c>
      <c r="C228" s="168">
        <v>42762</v>
      </c>
      <c r="D228" s="168" t="s">
        <v>5626</v>
      </c>
      <c r="E228" s="169" t="s">
        <v>13</v>
      </c>
      <c r="F228" s="169">
        <v>365167</v>
      </c>
      <c r="G228" s="169"/>
      <c r="H228" s="170" t="s">
        <v>1309</v>
      </c>
      <c r="I228" s="172">
        <v>2755224.54</v>
      </c>
      <c r="J228" s="172">
        <v>0</v>
      </c>
      <c r="K228" s="172">
        <v>2755224.54</v>
      </c>
      <c r="L228" s="173" t="s">
        <v>1444</v>
      </c>
    </row>
    <row r="229" spans="1:12" ht="56.25" customHeight="1">
      <c r="A229" s="174" t="s">
        <v>1308</v>
      </c>
      <c r="B229" s="167" t="s">
        <v>1308</v>
      </c>
      <c r="C229" s="168">
        <v>42762</v>
      </c>
      <c r="D229" s="168" t="s">
        <v>5627</v>
      </c>
      <c r="E229" s="169" t="s">
        <v>13</v>
      </c>
      <c r="F229" s="169">
        <v>365169</v>
      </c>
      <c r="G229" s="169"/>
      <c r="H229" s="170" t="s">
        <v>1309</v>
      </c>
      <c r="I229" s="172">
        <v>1278695.77</v>
      </c>
      <c r="J229" s="172">
        <v>0</v>
      </c>
      <c r="K229" s="172">
        <v>1278695.77</v>
      </c>
      <c r="L229" s="173" t="s">
        <v>1444</v>
      </c>
    </row>
    <row r="230" spans="1:12" ht="56.25" customHeight="1">
      <c r="A230" s="174" t="s">
        <v>1308</v>
      </c>
      <c r="B230" s="167" t="s">
        <v>1308</v>
      </c>
      <c r="C230" s="168">
        <v>42762</v>
      </c>
      <c r="D230" s="168" t="s">
        <v>5628</v>
      </c>
      <c r="E230" s="169" t="s">
        <v>13</v>
      </c>
      <c r="F230" s="169">
        <v>365171</v>
      </c>
      <c r="G230" s="169"/>
      <c r="H230" s="170" t="s">
        <v>1309</v>
      </c>
      <c r="I230" s="172">
        <v>4260973.2699999996</v>
      </c>
      <c r="J230" s="172">
        <v>0</v>
      </c>
      <c r="K230" s="172">
        <v>4260973.2699999996</v>
      </c>
      <c r="L230" s="173" t="s">
        <v>1444</v>
      </c>
    </row>
    <row r="231" spans="1:12" ht="56.25" customHeight="1">
      <c r="A231" s="174" t="s">
        <v>1308</v>
      </c>
      <c r="B231" s="167" t="s">
        <v>1308</v>
      </c>
      <c r="C231" s="168">
        <v>42762</v>
      </c>
      <c r="D231" s="168" t="s">
        <v>5629</v>
      </c>
      <c r="E231" s="169" t="s">
        <v>13</v>
      </c>
      <c r="F231" s="169">
        <v>365173</v>
      </c>
      <c r="G231" s="169"/>
      <c r="H231" s="170" t="s">
        <v>1309</v>
      </c>
      <c r="I231" s="172">
        <v>3609481.34</v>
      </c>
      <c r="J231" s="172">
        <v>0</v>
      </c>
      <c r="K231" s="172">
        <v>3609481.34</v>
      </c>
      <c r="L231" s="173" t="s">
        <v>1444</v>
      </c>
    </row>
    <row r="232" spans="1:12" ht="56.25" customHeight="1">
      <c r="A232" s="174" t="s">
        <v>1308</v>
      </c>
      <c r="B232" s="167" t="s">
        <v>1308</v>
      </c>
      <c r="C232" s="168">
        <v>42762</v>
      </c>
      <c r="D232" s="168" t="s">
        <v>5630</v>
      </c>
      <c r="E232" s="169" t="s">
        <v>13</v>
      </c>
      <c r="F232" s="169">
        <v>365298</v>
      </c>
      <c r="G232" s="169"/>
      <c r="H232" s="170" t="s">
        <v>1309</v>
      </c>
      <c r="I232" s="172">
        <v>183074.6</v>
      </c>
      <c r="J232" s="172">
        <v>0</v>
      </c>
      <c r="K232" s="172">
        <v>183074.6</v>
      </c>
      <c r="L232" s="173" t="s">
        <v>1444</v>
      </c>
    </row>
    <row r="233" spans="1:12" ht="56.25" customHeight="1">
      <c r="A233" s="174" t="s">
        <v>1308</v>
      </c>
      <c r="B233" s="167" t="s">
        <v>1308</v>
      </c>
      <c r="C233" s="168">
        <v>42762</v>
      </c>
      <c r="D233" s="168" t="s">
        <v>5631</v>
      </c>
      <c r="E233" s="169" t="s">
        <v>13</v>
      </c>
      <c r="F233" s="169">
        <v>365300</v>
      </c>
      <c r="G233" s="169"/>
      <c r="H233" s="170" t="s">
        <v>1309</v>
      </c>
      <c r="I233" s="172">
        <v>1879661.54</v>
      </c>
      <c r="J233" s="172">
        <v>0</v>
      </c>
      <c r="K233" s="172">
        <v>1879661.54</v>
      </c>
      <c r="L233" s="173" t="s">
        <v>1444</v>
      </c>
    </row>
    <row r="234" spans="1:12" ht="56.25" customHeight="1">
      <c r="A234" s="174" t="s">
        <v>1308</v>
      </c>
      <c r="B234" s="167" t="s">
        <v>1308</v>
      </c>
      <c r="C234" s="168">
        <v>42762</v>
      </c>
      <c r="D234" s="168" t="s">
        <v>5632</v>
      </c>
      <c r="E234" s="169" t="s">
        <v>13</v>
      </c>
      <c r="F234" s="169">
        <v>365302</v>
      </c>
      <c r="G234" s="169"/>
      <c r="H234" s="170" t="s">
        <v>1309</v>
      </c>
      <c r="I234" s="172">
        <v>947790.91</v>
      </c>
      <c r="J234" s="172">
        <v>0</v>
      </c>
      <c r="K234" s="172">
        <v>947790.91</v>
      </c>
      <c r="L234" s="173" t="s">
        <v>1444</v>
      </c>
    </row>
    <row r="235" spans="1:12" ht="56.25" customHeight="1">
      <c r="A235" s="174" t="s">
        <v>1308</v>
      </c>
      <c r="B235" s="167" t="s">
        <v>1308</v>
      </c>
      <c r="C235" s="168">
        <v>42762</v>
      </c>
      <c r="D235" s="168" t="s">
        <v>5633</v>
      </c>
      <c r="E235" s="169" t="s">
        <v>13</v>
      </c>
      <c r="F235" s="169">
        <v>365304</v>
      </c>
      <c r="G235" s="169"/>
      <c r="H235" s="170" t="s">
        <v>1309</v>
      </c>
      <c r="I235" s="172">
        <v>1551353.05</v>
      </c>
      <c r="J235" s="172">
        <v>0</v>
      </c>
      <c r="K235" s="172">
        <v>1551353.05</v>
      </c>
      <c r="L235" s="173" t="s">
        <v>1444</v>
      </c>
    </row>
    <row r="236" spans="1:12" ht="56.25" customHeight="1">
      <c r="A236" s="174" t="s">
        <v>1308</v>
      </c>
      <c r="B236" s="167" t="s">
        <v>1308</v>
      </c>
      <c r="C236" s="168">
        <v>42762</v>
      </c>
      <c r="D236" s="168" t="s">
        <v>5634</v>
      </c>
      <c r="E236" s="169" t="s">
        <v>13</v>
      </c>
      <c r="F236" s="169">
        <v>365306</v>
      </c>
      <c r="G236" s="169"/>
      <c r="H236" s="170" t="s">
        <v>1309</v>
      </c>
      <c r="I236" s="172">
        <v>2603218.94</v>
      </c>
      <c r="J236" s="172">
        <v>0</v>
      </c>
      <c r="K236" s="172">
        <v>2603218.94</v>
      </c>
      <c r="L236" s="173" t="s">
        <v>1444</v>
      </c>
    </row>
    <row r="237" spans="1:12" ht="56.25" customHeight="1">
      <c r="A237" s="174" t="s">
        <v>1308</v>
      </c>
      <c r="B237" s="167" t="s">
        <v>1308</v>
      </c>
      <c r="C237" s="168">
        <v>42762</v>
      </c>
      <c r="D237" s="168" t="s">
        <v>5635</v>
      </c>
      <c r="E237" s="169" t="s">
        <v>13</v>
      </c>
      <c r="F237" s="169">
        <v>365308</v>
      </c>
      <c r="G237" s="169"/>
      <c r="H237" s="170" t="s">
        <v>1309</v>
      </c>
      <c r="I237" s="172">
        <v>5162711.29</v>
      </c>
      <c r="J237" s="172">
        <v>0</v>
      </c>
      <c r="K237" s="172">
        <v>5162711.29</v>
      </c>
      <c r="L237" s="173" t="s">
        <v>1444</v>
      </c>
    </row>
    <row r="238" spans="1:12" ht="56.25" customHeight="1">
      <c r="A238" s="174" t="s">
        <v>1308</v>
      </c>
      <c r="B238" s="167" t="s">
        <v>1308</v>
      </c>
      <c r="C238" s="168">
        <v>42762</v>
      </c>
      <c r="D238" s="168" t="s">
        <v>5636</v>
      </c>
      <c r="E238" s="169" t="s">
        <v>13</v>
      </c>
      <c r="F238" s="169">
        <v>365310</v>
      </c>
      <c r="G238" s="169"/>
      <c r="H238" s="170" t="s">
        <v>1309</v>
      </c>
      <c r="I238" s="172">
        <v>4373345.9000000004</v>
      </c>
      <c r="J238" s="172">
        <v>0</v>
      </c>
      <c r="K238" s="172">
        <v>4373345.9000000004</v>
      </c>
      <c r="L238" s="173" t="s">
        <v>1444</v>
      </c>
    </row>
    <row r="239" spans="1:12" ht="56.25" customHeight="1">
      <c r="A239" s="174" t="s">
        <v>1308</v>
      </c>
      <c r="B239" s="167" t="s">
        <v>1308</v>
      </c>
      <c r="C239" s="168">
        <v>42762</v>
      </c>
      <c r="D239" s="168" t="s">
        <v>5637</v>
      </c>
      <c r="E239" s="169" t="s">
        <v>13</v>
      </c>
      <c r="F239" s="169">
        <v>365312</v>
      </c>
      <c r="G239" s="169"/>
      <c r="H239" s="170" t="s">
        <v>1309</v>
      </c>
      <c r="I239" s="172">
        <v>2205193.44</v>
      </c>
      <c r="J239" s="172">
        <v>0</v>
      </c>
      <c r="K239" s="172">
        <v>2205193.44</v>
      </c>
      <c r="L239" s="173" t="s">
        <v>1444</v>
      </c>
    </row>
    <row r="240" spans="1:12" ht="56.25" customHeight="1">
      <c r="A240" s="174" t="s">
        <v>1308</v>
      </c>
      <c r="B240" s="167" t="s">
        <v>1308</v>
      </c>
      <c r="C240" s="168">
        <v>42762</v>
      </c>
      <c r="D240" s="168" t="s">
        <v>5638</v>
      </c>
      <c r="E240" s="169" t="s">
        <v>13</v>
      </c>
      <c r="F240" s="169">
        <v>365314</v>
      </c>
      <c r="G240" s="169"/>
      <c r="H240" s="170" t="s">
        <v>1309</v>
      </c>
      <c r="I240" s="172">
        <v>12011908.23</v>
      </c>
      <c r="J240" s="172">
        <v>0</v>
      </c>
      <c r="K240" s="172">
        <v>12011908.23</v>
      </c>
      <c r="L240" s="173" t="s">
        <v>1444</v>
      </c>
    </row>
    <row r="241" spans="1:12" ht="56.25" customHeight="1">
      <c r="A241" s="174" t="s">
        <v>1308</v>
      </c>
      <c r="B241" s="167" t="s">
        <v>1308</v>
      </c>
      <c r="C241" s="168">
        <v>42762</v>
      </c>
      <c r="D241" s="168" t="s">
        <v>5639</v>
      </c>
      <c r="E241" s="169" t="s">
        <v>13</v>
      </c>
      <c r="F241" s="169">
        <v>365316</v>
      </c>
      <c r="G241" s="169"/>
      <c r="H241" s="170" t="s">
        <v>1309</v>
      </c>
      <c r="I241" s="172">
        <v>9913864.5500000007</v>
      </c>
      <c r="J241" s="172">
        <v>0</v>
      </c>
      <c r="K241" s="172">
        <v>9913864.5500000007</v>
      </c>
      <c r="L241" s="173" t="s">
        <v>1444</v>
      </c>
    </row>
    <row r="242" spans="1:12" ht="56.25" customHeight="1">
      <c r="A242" s="174" t="s">
        <v>1308</v>
      </c>
      <c r="B242" s="167" t="s">
        <v>1308</v>
      </c>
      <c r="C242" s="168">
        <v>42762</v>
      </c>
      <c r="D242" s="168" t="s">
        <v>5640</v>
      </c>
      <c r="E242" s="169" t="s">
        <v>13</v>
      </c>
      <c r="F242" s="169">
        <v>365318</v>
      </c>
      <c r="G242" s="169"/>
      <c r="H242" s="170" t="s">
        <v>1309</v>
      </c>
      <c r="I242" s="172">
        <v>2209959.98</v>
      </c>
      <c r="J242" s="172">
        <v>0</v>
      </c>
      <c r="K242" s="172">
        <v>2209959.98</v>
      </c>
      <c r="L242" s="173" t="s">
        <v>1444</v>
      </c>
    </row>
    <row r="243" spans="1:12" ht="56.25" customHeight="1">
      <c r="A243" s="174" t="s">
        <v>1308</v>
      </c>
      <c r="B243" s="167" t="s">
        <v>1308</v>
      </c>
      <c r="C243" s="168">
        <v>42762</v>
      </c>
      <c r="D243" s="168" t="s">
        <v>5641</v>
      </c>
      <c r="E243" s="169" t="s">
        <v>13</v>
      </c>
      <c r="F243" s="169">
        <v>365320</v>
      </c>
      <c r="G243" s="169"/>
      <c r="H243" s="170" t="s">
        <v>1309</v>
      </c>
      <c r="I243" s="172">
        <v>1823960.33</v>
      </c>
      <c r="J243" s="172">
        <v>0</v>
      </c>
      <c r="K243" s="172">
        <v>1823960.33</v>
      </c>
      <c r="L243" s="173" t="s">
        <v>1444</v>
      </c>
    </row>
    <row r="244" spans="1:12" ht="56.25" customHeight="1">
      <c r="A244" s="174" t="s">
        <v>1308</v>
      </c>
      <c r="B244" s="167" t="s">
        <v>1308</v>
      </c>
      <c r="C244" s="168">
        <v>42762</v>
      </c>
      <c r="D244" s="168" t="s">
        <v>5642</v>
      </c>
      <c r="E244" s="169" t="s">
        <v>13</v>
      </c>
      <c r="F244" s="169">
        <v>365322</v>
      </c>
      <c r="G244" s="169"/>
      <c r="H244" s="170" t="s">
        <v>1309</v>
      </c>
      <c r="I244" s="172">
        <v>15533044.49</v>
      </c>
      <c r="J244" s="172">
        <v>0</v>
      </c>
      <c r="K244" s="172">
        <v>15533044.49</v>
      </c>
      <c r="L244" s="173" t="s">
        <v>1444</v>
      </c>
    </row>
    <row r="245" spans="1:12" ht="56.25" customHeight="1">
      <c r="A245" s="174" t="s">
        <v>1308</v>
      </c>
      <c r="B245" s="167" t="s">
        <v>1308</v>
      </c>
      <c r="C245" s="168">
        <v>42762</v>
      </c>
      <c r="D245" s="168" t="s">
        <v>5643</v>
      </c>
      <c r="E245" s="169" t="s">
        <v>13</v>
      </c>
      <c r="F245" s="169">
        <v>365324</v>
      </c>
      <c r="G245" s="169"/>
      <c r="H245" s="170" t="s">
        <v>1309</v>
      </c>
      <c r="I245" s="172">
        <v>15229949.869999999</v>
      </c>
      <c r="J245" s="172">
        <v>0</v>
      </c>
      <c r="K245" s="172">
        <v>15229949.869999999</v>
      </c>
      <c r="L245" s="173" t="s">
        <v>1444</v>
      </c>
    </row>
    <row r="246" spans="1:12" ht="56.25" customHeight="1">
      <c r="A246" s="174" t="s">
        <v>1308</v>
      </c>
      <c r="B246" s="167" t="s">
        <v>1308</v>
      </c>
      <c r="C246" s="168">
        <v>42762</v>
      </c>
      <c r="D246" s="168" t="s">
        <v>5644</v>
      </c>
      <c r="E246" s="169" t="s">
        <v>13</v>
      </c>
      <c r="F246" s="169">
        <v>365326</v>
      </c>
      <c r="G246" s="169"/>
      <c r="H246" s="170" t="s">
        <v>1309</v>
      </c>
      <c r="I246" s="172">
        <v>19530021.710000001</v>
      </c>
      <c r="J246" s="172">
        <v>0</v>
      </c>
      <c r="K246" s="172">
        <v>19530021.710000001</v>
      </c>
      <c r="L246" s="173" t="s">
        <v>1444</v>
      </c>
    </row>
    <row r="247" spans="1:12" ht="56.25" customHeight="1">
      <c r="A247" s="174" t="s">
        <v>1308</v>
      </c>
      <c r="B247" s="167" t="s">
        <v>1308</v>
      </c>
      <c r="C247" s="168">
        <v>42762</v>
      </c>
      <c r="D247" s="168" t="s">
        <v>5645</v>
      </c>
      <c r="E247" s="169" t="s">
        <v>13</v>
      </c>
      <c r="F247" s="169">
        <v>365328</v>
      </c>
      <c r="G247" s="169"/>
      <c r="H247" s="170" t="s">
        <v>1309</v>
      </c>
      <c r="I247" s="172">
        <v>87929619.159999996</v>
      </c>
      <c r="J247" s="172">
        <v>0</v>
      </c>
      <c r="K247" s="172">
        <v>87929619.159999996</v>
      </c>
      <c r="L247" s="173" t="s">
        <v>1444</v>
      </c>
    </row>
    <row r="248" spans="1:12" ht="56.25" customHeight="1">
      <c r="A248" s="174" t="s">
        <v>1308</v>
      </c>
      <c r="B248" s="167" t="s">
        <v>1308</v>
      </c>
      <c r="C248" s="168">
        <v>42762</v>
      </c>
      <c r="D248" s="168" t="s">
        <v>5646</v>
      </c>
      <c r="E248" s="169" t="s">
        <v>13</v>
      </c>
      <c r="F248" s="169">
        <v>365330</v>
      </c>
      <c r="G248" s="169"/>
      <c r="H248" s="170" t="s">
        <v>1309</v>
      </c>
      <c r="I248" s="172">
        <v>37792099.810000002</v>
      </c>
      <c r="J248" s="172">
        <v>0</v>
      </c>
      <c r="K248" s="172">
        <v>37792099.810000002</v>
      </c>
      <c r="L248" s="173" t="s">
        <v>1444</v>
      </c>
    </row>
    <row r="249" spans="1:12" ht="56.25" customHeight="1">
      <c r="A249" s="174" t="s">
        <v>1308</v>
      </c>
      <c r="B249" s="167" t="s">
        <v>1308</v>
      </c>
      <c r="C249" s="168">
        <v>42762</v>
      </c>
      <c r="D249" s="168" t="s">
        <v>5647</v>
      </c>
      <c r="E249" s="169" t="s">
        <v>13</v>
      </c>
      <c r="F249" s="169">
        <v>365332</v>
      </c>
      <c r="G249" s="169"/>
      <c r="H249" s="170" t="s">
        <v>1309</v>
      </c>
      <c r="I249" s="172">
        <v>7250.54</v>
      </c>
      <c r="J249" s="172">
        <v>0</v>
      </c>
      <c r="K249" s="172">
        <v>7250.54</v>
      </c>
      <c r="L249" s="173" t="s">
        <v>1444</v>
      </c>
    </row>
    <row r="250" spans="1:12" ht="56.25" customHeight="1">
      <c r="A250" s="174" t="s">
        <v>1308</v>
      </c>
      <c r="B250" s="167" t="s">
        <v>1308</v>
      </c>
      <c r="C250" s="168">
        <v>42762</v>
      </c>
      <c r="D250" s="168" t="s">
        <v>5648</v>
      </c>
      <c r="E250" s="169" t="s">
        <v>13</v>
      </c>
      <c r="F250" s="169">
        <v>365334</v>
      </c>
      <c r="G250" s="169"/>
      <c r="H250" s="170" t="s">
        <v>1309</v>
      </c>
      <c r="I250" s="172">
        <v>15622.9</v>
      </c>
      <c r="J250" s="172">
        <v>0</v>
      </c>
      <c r="K250" s="172">
        <v>15622.9</v>
      </c>
      <c r="L250" s="173" t="s">
        <v>1444</v>
      </c>
    </row>
    <row r="251" spans="1:12" ht="56.25" customHeight="1">
      <c r="A251" s="174" t="s">
        <v>1308</v>
      </c>
      <c r="B251" s="167" t="s">
        <v>1308</v>
      </c>
      <c r="C251" s="168">
        <v>42762</v>
      </c>
      <c r="D251" s="168" t="s">
        <v>5649</v>
      </c>
      <c r="E251" s="169" t="s">
        <v>13</v>
      </c>
      <c r="F251" s="169">
        <v>365336</v>
      </c>
      <c r="G251" s="169"/>
      <c r="H251" s="170" t="s">
        <v>1309</v>
      </c>
      <c r="I251" s="172">
        <v>1038.06</v>
      </c>
      <c r="J251" s="172">
        <v>0</v>
      </c>
      <c r="K251" s="172">
        <v>1038.06</v>
      </c>
      <c r="L251" s="173" t="s">
        <v>1444</v>
      </c>
    </row>
    <row r="252" spans="1:12" ht="56.25" customHeight="1">
      <c r="A252" s="174" t="s">
        <v>1308</v>
      </c>
      <c r="B252" s="167" t="s">
        <v>1308</v>
      </c>
      <c r="C252" s="168">
        <v>42762</v>
      </c>
      <c r="D252" s="168" t="s">
        <v>5650</v>
      </c>
      <c r="E252" s="169" t="s">
        <v>13</v>
      </c>
      <c r="F252" s="169">
        <v>365338</v>
      </c>
      <c r="G252" s="169"/>
      <c r="H252" s="170" t="s">
        <v>1309</v>
      </c>
      <c r="I252" s="172">
        <v>13569.15</v>
      </c>
      <c r="J252" s="172">
        <v>0</v>
      </c>
      <c r="K252" s="172">
        <v>13569.15</v>
      </c>
      <c r="L252" s="173" t="s">
        <v>1444</v>
      </c>
    </row>
    <row r="253" spans="1:12" ht="56.25" customHeight="1">
      <c r="A253" s="174" t="s">
        <v>1308</v>
      </c>
      <c r="B253" s="167" t="s">
        <v>1308</v>
      </c>
      <c r="C253" s="168">
        <v>42762</v>
      </c>
      <c r="D253" s="168" t="s">
        <v>5651</v>
      </c>
      <c r="E253" s="169" t="s">
        <v>13</v>
      </c>
      <c r="F253" s="169">
        <v>365340</v>
      </c>
      <c r="G253" s="169"/>
      <c r="H253" s="170" t="s">
        <v>1309</v>
      </c>
      <c r="I253" s="172">
        <v>13569.15</v>
      </c>
      <c r="J253" s="172">
        <v>0</v>
      </c>
      <c r="K253" s="172">
        <v>13569.15</v>
      </c>
      <c r="L253" s="173" t="s">
        <v>1444</v>
      </c>
    </row>
    <row r="254" spans="1:12" ht="56.25" customHeight="1">
      <c r="A254" s="174" t="s">
        <v>1308</v>
      </c>
      <c r="B254" s="167" t="s">
        <v>1308</v>
      </c>
      <c r="C254" s="168">
        <v>42762</v>
      </c>
      <c r="D254" s="168" t="s">
        <v>5652</v>
      </c>
      <c r="E254" s="169" t="s">
        <v>13</v>
      </c>
      <c r="F254" s="169">
        <v>365342</v>
      </c>
      <c r="G254" s="169"/>
      <c r="H254" s="170" t="s">
        <v>1309</v>
      </c>
      <c r="I254" s="172">
        <v>13569.15</v>
      </c>
      <c r="J254" s="172">
        <v>0</v>
      </c>
      <c r="K254" s="172">
        <v>13569.15</v>
      </c>
      <c r="L254" s="173" t="s">
        <v>1444</v>
      </c>
    </row>
    <row r="255" spans="1:12" ht="56.25" customHeight="1">
      <c r="A255" s="174" t="s">
        <v>1308</v>
      </c>
      <c r="B255" s="167" t="s">
        <v>1308</v>
      </c>
      <c r="C255" s="168">
        <v>42762</v>
      </c>
      <c r="D255" s="168" t="s">
        <v>5653</v>
      </c>
      <c r="E255" s="169" t="s">
        <v>13</v>
      </c>
      <c r="F255" s="169">
        <v>365344</v>
      </c>
      <c r="G255" s="169"/>
      <c r="H255" s="170" t="s">
        <v>1309</v>
      </c>
      <c r="I255" s="172">
        <v>13569.15</v>
      </c>
      <c r="J255" s="172">
        <v>0</v>
      </c>
      <c r="K255" s="172">
        <v>13569.15</v>
      </c>
      <c r="L255" s="173" t="s">
        <v>1444</v>
      </c>
    </row>
    <row r="256" spans="1:12" ht="56.25" customHeight="1">
      <c r="A256" s="174" t="s">
        <v>1308</v>
      </c>
      <c r="B256" s="167" t="s">
        <v>1308</v>
      </c>
      <c r="C256" s="168">
        <v>42762</v>
      </c>
      <c r="D256" s="168" t="s">
        <v>5654</v>
      </c>
      <c r="E256" s="169" t="s">
        <v>13</v>
      </c>
      <c r="F256" s="169">
        <v>365346</v>
      </c>
      <c r="G256" s="169"/>
      <c r="H256" s="170" t="s">
        <v>1309</v>
      </c>
      <c r="I256" s="172">
        <v>251947.36000000002</v>
      </c>
      <c r="J256" s="172">
        <v>0</v>
      </c>
      <c r="K256" s="172">
        <v>251947.36000000002</v>
      </c>
      <c r="L256" s="173" t="s">
        <v>1444</v>
      </c>
    </row>
    <row r="257" spans="1:12" ht="56.25" customHeight="1">
      <c r="A257" s="174" t="s">
        <v>1308</v>
      </c>
      <c r="B257" s="167" t="s">
        <v>1308</v>
      </c>
      <c r="C257" s="168">
        <v>42762</v>
      </c>
      <c r="D257" s="168" t="s">
        <v>5655</v>
      </c>
      <c r="E257" s="169" t="s">
        <v>13</v>
      </c>
      <c r="F257" s="169">
        <v>365348</v>
      </c>
      <c r="G257" s="169"/>
      <c r="H257" s="170" t="s">
        <v>1309</v>
      </c>
      <c r="I257" s="172">
        <v>5521.4800000000005</v>
      </c>
      <c r="J257" s="172">
        <v>0</v>
      </c>
      <c r="K257" s="172">
        <v>5521.4800000000005</v>
      </c>
      <c r="L257" s="173" t="s">
        <v>1444</v>
      </c>
    </row>
    <row r="258" spans="1:12" ht="56.25" customHeight="1">
      <c r="A258" s="174" t="s">
        <v>1308</v>
      </c>
      <c r="B258" s="167" t="s">
        <v>1308</v>
      </c>
      <c r="C258" s="168">
        <v>42762</v>
      </c>
      <c r="D258" s="168" t="s">
        <v>5656</v>
      </c>
      <c r="E258" s="169" t="s">
        <v>13</v>
      </c>
      <c r="F258" s="169">
        <v>365350</v>
      </c>
      <c r="G258" s="169"/>
      <c r="H258" s="170" t="s">
        <v>1309</v>
      </c>
      <c r="I258" s="172">
        <v>366.87</v>
      </c>
      <c r="J258" s="172">
        <v>0</v>
      </c>
      <c r="K258" s="172">
        <v>366.87</v>
      </c>
      <c r="L258" s="173" t="s">
        <v>1444</v>
      </c>
    </row>
    <row r="259" spans="1:12" ht="56.25" customHeight="1">
      <c r="A259" s="174" t="s">
        <v>1308</v>
      </c>
      <c r="B259" s="167" t="s">
        <v>1308</v>
      </c>
      <c r="C259" s="168">
        <v>42762</v>
      </c>
      <c r="D259" s="168" t="s">
        <v>5657</v>
      </c>
      <c r="E259" s="169" t="s">
        <v>13</v>
      </c>
      <c r="F259" s="169">
        <v>365352</v>
      </c>
      <c r="G259" s="169"/>
      <c r="H259" s="170" t="s">
        <v>1309</v>
      </c>
      <c r="I259" s="172">
        <v>1140.4100000000001</v>
      </c>
      <c r="J259" s="172">
        <v>0</v>
      </c>
      <c r="K259" s="172">
        <v>1140.4100000000001</v>
      </c>
      <c r="L259" s="173" t="s">
        <v>1444</v>
      </c>
    </row>
    <row r="260" spans="1:12" ht="56.25" customHeight="1">
      <c r="A260" s="174" t="s">
        <v>1308</v>
      </c>
      <c r="B260" s="167" t="s">
        <v>1308</v>
      </c>
      <c r="C260" s="168">
        <v>42762</v>
      </c>
      <c r="D260" s="168" t="s">
        <v>5658</v>
      </c>
      <c r="E260" s="169" t="s">
        <v>13</v>
      </c>
      <c r="F260" s="169">
        <v>365354</v>
      </c>
      <c r="G260" s="169"/>
      <c r="H260" s="170" t="s">
        <v>1309</v>
      </c>
      <c r="I260" s="172">
        <v>4795.6900000000005</v>
      </c>
      <c r="J260" s="172">
        <v>0</v>
      </c>
      <c r="K260" s="172">
        <v>4795.6900000000005</v>
      </c>
      <c r="L260" s="173" t="s">
        <v>1444</v>
      </c>
    </row>
    <row r="261" spans="1:12" ht="56.25" customHeight="1">
      <c r="A261" s="174" t="s">
        <v>1308</v>
      </c>
      <c r="B261" s="167" t="s">
        <v>1308</v>
      </c>
      <c r="C261" s="168">
        <v>42762</v>
      </c>
      <c r="D261" s="168" t="s">
        <v>5659</v>
      </c>
      <c r="E261" s="169" t="s">
        <v>13</v>
      </c>
      <c r="F261" s="169">
        <v>365356</v>
      </c>
      <c r="G261" s="169"/>
      <c r="H261" s="170" t="s">
        <v>1309</v>
      </c>
      <c r="I261" s="172">
        <v>4795.6900000000005</v>
      </c>
      <c r="J261" s="172">
        <v>0</v>
      </c>
      <c r="K261" s="172">
        <v>4795.6900000000005</v>
      </c>
      <c r="L261" s="173" t="s">
        <v>1444</v>
      </c>
    </row>
    <row r="262" spans="1:12" ht="56.25" customHeight="1">
      <c r="A262" s="174" t="s">
        <v>1308</v>
      </c>
      <c r="B262" s="167" t="s">
        <v>1308</v>
      </c>
      <c r="C262" s="168">
        <v>42762</v>
      </c>
      <c r="D262" s="168" t="s">
        <v>5660</v>
      </c>
      <c r="E262" s="169" t="s">
        <v>13</v>
      </c>
      <c r="F262" s="169">
        <v>365236</v>
      </c>
      <c r="G262" s="169"/>
      <c r="H262" s="170" t="s">
        <v>1309</v>
      </c>
      <c r="I262" s="172">
        <v>2035374.07</v>
      </c>
      <c r="J262" s="172">
        <v>0</v>
      </c>
      <c r="K262" s="172">
        <v>2035374.07</v>
      </c>
      <c r="L262" s="173" t="s">
        <v>1444</v>
      </c>
    </row>
    <row r="263" spans="1:12" ht="56.25" customHeight="1">
      <c r="A263" s="174" t="s">
        <v>1308</v>
      </c>
      <c r="B263" s="167" t="s">
        <v>1308</v>
      </c>
      <c r="C263" s="168">
        <v>42762</v>
      </c>
      <c r="D263" s="168" t="s">
        <v>5661</v>
      </c>
      <c r="E263" s="169" t="s">
        <v>13</v>
      </c>
      <c r="F263" s="169">
        <v>365238</v>
      </c>
      <c r="G263" s="169"/>
      <c r="H263" s="170" t="s">
        <v>1309</v>
      </c>
      <c r="I263" s="172">
        <v>2035374.07</v>
      </c>
      <c r="J263" s="172">
        <v>0</v>
      </c>
      <c r="K263" s="172">
        <v>2035374.07</v>
      </c>
      <c r="L263" s="173" t="s">
        <v>1444</v>
      </c>
    </row>
    <row r="264" spans="1:12" ht="56.25" customHeight="1">
      <c r="A264" s="174" t="s">
        <v>1308</v>
      </c>
      <c r="B264" s="167" t="s">
        <v>1308</v>
      </c>
      <c r="C264" s="168">
        <v>42762</v>
      </c>
      <c r="D264" s="168" t="s">
        <v>5662</v>
      </c>
      <c r="E264" s="169" t="s">
        <v>13</v>
      </c>
      <c r="F264" s="169">
        <v>365240</v>
      </c>
      <c r="G264" s="169"/>
      <c r="H264" s="170" t="s">
        <v>1309</v>
      </c>
      <c r="I264" s="172">
        <v>5590393.8700000001</v>
      </c>
      <c r="J264" s="172">
        <v>0</v>
      </c>
      <c r="K264" s="172">
        <v>5590393.8700000001</v>
      </c>
      <c r="L264" s="173" t="s">
        <v>1444</v>
      </c>
    </row>
    <row r="265" spans="1:12" ht="56.25" customHeight="1">
      <c r="A265" s="174" t="s">
        <v>1308</v>
      </c>
      <c r="B265" s="167" t="s">
        <v>1308</v>
      </c>
      <c r="C265" s="168">
        <v>42762</v>
      </c>
      <c r="D265" s="168" t="s">
        <v>5663</v>
      </c>
      <c r="E265" s="169" t="s">
        <v>13</v>
      </c>
      <c r="F265" s="169">
        <v>365242</v>
      </c>
      <c r="G265" s="169"/>
      <c r="H265" s="170" t="s">
        <v>1309</v>
      </c>
      <c r="I265" s="172">
        <v>5590393.8700000001</v>
      </c>
      <c r="J265" s="172">
        <v>0</v>
      </c>
      <c r="K265" s="172">
        <v>5590393.8700000001</v>
      </c>
      <c r="L265" s="173" t="s">
        <v>1444</v>
      </c>
    </row>
    <row r="266" spans="1:12" ht="56.25" customHeight="1">
      <c r="A266" s="174" t="s">
        <v>1308</v>
      </c>
      <c r="B266" s="167" t="s">
        <v>1308</v>
      </c>
      <c r="C266" s="168">
        <v>42762</v>
      </c>
      <c r="D266" s="168" t="s">
        <v>5664</v>
      </c>
      <c r="E266" s="169" t="s">
        <v>13</v>
      </c>
      <c r="F266" s="169">
        <v>365244</v>
      </c>
      <c r="G266" s="169"/>
      <c r="H266" s="170" t="s">
        <v>1309</v>
      </c>
      <c r="I266" s="172">
        <v>5590393.8700000001</v>
      </c>
      <c r="J266" s="172">
        <v>0</v>
      </c>
      <c r="K266" s="172">
        <v>5590393.8700000001</v>
      </c>
      <c r="L266" s="173" t="s">
        <v>1444</v>
      </c>
    </row>
    <row r="267" spans="1:12" ht="56.25" customHeight="1">
      <c r="A267" s="174" t="s">
        <v>1308</v>
      </c>
      <c r="B267" s="167" t="s">
        <v>1308</v>
      </c>
      <c r="C267" s="168">
        <v>42762</v>
      </c>
      <c r="D267" s="168" t="s">
        <v>5665</v>
      </c>
      <c r="E267" s="169" t="s">
        <v>13</v>
      </c>
      <c r="F267" s="169">
        <v>365246</v>
      </c>
      <c r="G267" s="169"/>
      <c r="H267" s="170" t="s">
        <v>1309</v>
      </c>
      <c r="I267" s="172">
        <v>5590393.8700000001</v>
      </c>
      <c r="J267" s="172">
        <v>0</v>
      </c>
      <c r="K267" s="172">
        <v>5590393.8700000001</v>
      </c>
      <c r="L267" s="173" t="s">
        <v>1444</v>
      </c>
    </row>
    <row r="268" spans="1:12" ht="56.25" customHeight="1">
      <c r="A268" s="174" t="s">
        <v>1308</v>
      </c>
      <c r="B268" s="167" t="s">
        <v>1308</v>
      </c>
      <c r="C268" s="168">
        <v>42762</v>
      </c>
      <c r="D268" s="168" t="s">
        <v>5666</v>
      </c>
      <c r="E268" s="169" t="s">
        <v>13</v>
      </c>
      <c r="F268" s="169">
        <v>365248</v>
      </c>
      <c r="G268" s="169"/>
      <c r="H268" s="170" t="s">
        <v>1309</v>
      </c>
      <c r="I268" s="172">
        <v>4735636.91</v>
      </c>
      <c r="J268" s="172">
        <v>0</v>
      </c>
      <c r="K268" s="172">
        <v>4735636.91</v>
      </c>
      <c r="L268" s="173" t="s">
        <v>1444</v>
      </c>
    </row>
    <row r="269" spans="1:12" ht="56.25" customHeight="1">
      <c r="A269" s="174" t="s">
        <v>1308</v>
      </c>
      <c r="B269" s="167" t="s">
        <v>1308</v>
      </c>
      <c r="C269" s="168">
        <v>42762</v>
      </c>
      <c r="D269" s="168" t="s">
        <v>5667</v>
      </c>
      <c r="E269" s="169" t="s">
        <v>13</v>
      </c>
      <c r="F269" s="169">
        <v>365250</v>
      </c>
      <c r="G269" s="169"/>
      <c r="H269" s="170" t="s">
        <v>1309</v>
      </c>
      <c r="I269" s="172">
        <v>4735636.91</v>
      </c>
      <c r="J269" s="172">
        <v>0</v>
      </c>
      <c r="K269" s="172">
        <v>4735636.91</v>
      </c>
      <c r="L269" s="173" t="s">
        <v>1444</v>
      </c>
    </row>
    <row r="270" spans="1:12" ht="56.25" customHeight="1">
      <c r="A270" s="174" t="s">
        <v>1308</v>
      </c>
      <c r="B270" s="167" t="s">
        <v>1308</v>
      </c>
      <c r="C270" s="168">
        <v>42762</v>
      </c>
      <c r="D270" s="168" t="s">
        <v>5668</v>
      </c>
      <c r="E270" s="169" t="s">
        <v>13</v>
      </c>
      <c r="F270" s="169">
        <v>365252</v>
      </c>
      <c r="G270" s="169"/>
      <c r="H270" s="170" t="s">
        <v>1309</v>
      </c>
      <c r="I270" s="172">
        <v>4735636.91</v>
      </c>
      <c r="J270" s="172">
        <v>0</v>
      </c>
      <c r="K270" s="172">
        <v>4735636.91</v>
      </c>
      <c r="L270" s="173" t="s">
        <v>1444</v>
      </c>
    </row>
    <row r="271" spans="1:12" ht="56.25" customHeight="1">
      <c r="A271" s="174" t="s">
        <v>1308</v>
      </c>
      <c r="B271" s="167" t="s">
        <v>1308</v>
      </c>
      <c r="C271" s="168">
        <v>42762</v>
      </c>
      <c r="D271" s="168" t="s">
        <v>5669</v>
      </c>
      <c r="E271" s="169" t="s">
        <v>13</v>
      </c>
      <c r="F271" s="169">
        <v>365254</v>
      </c>
      <c r="G271" s="169"/>
      <c r="H271" s="170" t="s">
        <v>1309</v>
      </c>
      <c r="I271" s="172">
        <v>4735636.91</v>
      </c>
      <c r="J271" s="172">
        <v>0</v>
      </c>
      <c r="K271" s="172">
        <v>4735636.91</v>
      </c>
      <c r="L271" s="173" t="s">
        <v>1444</v>
      </c>
    </row>
    <row r="272" spans="1:12" ht="56.25" customHeight="1">
      <c r="A272" s="174" t="s">
        <v>1308</v>
      </c>
      <c r="B272" s="167" t="s">
        <v>1308</v>
      </c>
      <c r="C272" s="168">
        <v>42762</v>
      </c>
      <c r="D272" s="168" t="s">
        <v>5670</v>
      </c>
      <c r="E272" s="169" t="s">
        <v>13</v>
      </c>
      <c r="F272" s="169">
        <v>365256</v>
      </c>
      <c r="G272" s="169"/>
      <c r="H272" s="170" t="s">
        <v>1309</v>
      </c>
      <c r="I272" s="172">
        <v>13006983.119999999</v>
      </c>
      <c r="J272" s="172">
        <v>0</v>
      </c>
      <c r="K272" s="172">
        <v>13006983.119999999</v>
      </c>
      <c r="L272" s="173" t="s">
        <v>1444</v>
      </c>
    </row>
    <row r="273" spans="1:12" ht="56.25" customHeight="1">
      <c r="A273" s="174" t="s">
        <v>1308</v>
      </c>
      <c r="B273" s="167" t="s">
        <v>1308</v>
      </c>
      <c r="C273" s="168">
        <v>42762</v>
      </c>
      <c r="D273" s="168" t="s">
        <v>5671</v>
      </c>
      <c r="E273" s="169" t="s">
        <v>13</v>
      </c>
      <c r="F273" s="169">
        <v>365258</v>
      </c>
      <c r="G273" s="169"/>
      <c r="H273" s="170" t="s">
        <v>1309</v>
      </c>
      <c r="I273" s="172">
        <v>13006983.119999999</v>
      </c>
      <c r="J273" s="172">
        <v>0</v>
      </c>
      <c r="K273" s="172">
        <v>13006983.119999999</v>
      </c>
      <c r="L273" s="173" t="s">
        <v>1444</v>
      </c>
    </row>
    <row r="274" spans="1:12" ht="56.25" customHeight="1">
      <c r="A274" s="174" t="s">
        <v>1308</v>
      </c>
      <c r="B274" s="167" t="s">
        <v>1308</v>
      </c>
      <c r="C274" s="168">
        <v>42762</v>
      </c>
      <c r="D274" s="168" t="s">
        <v>5672</v>
      </c>
      <c r="E274" s="169" t="s">
        <v>13</v>
      </c>
      <c r="F274" s="169">
        <v>365260</v>
      </c>
      <c r="G274" s="169"/>
      <c r="H274" s="170" t="s">
        <v>1309</v>
      </c>
      <c r="I274" s="172">
        <v>13006983.119999999</v>
      </c>
      <c r="J274" s="172">
        <v>0</v>
      </c>
      <c r="K274" s="172">
        <v>13006983.119999999</v>
      </c>
      <c r="L274" s="173" t="s">
        <v>1444</v>
      </c>
    </row>
    <row r="275" spans="1:12" ht="56.25" customHeight="1">
      <c r="A275" s="174" t="s">
        <v>1308</v>
      </c>
      <c r="B275" s="167" t="s">
        <v>1308</v>
      </c>
      <c r="C275" s="168">
        <v>42762</v>
      </c>
      <c r="D275" s="168" t="s">
        <v>5673</v>
      </c>
      <c r="E275" s="169" t="s">
        <v>13</v>
      </c>
      <c r="F275" s="169">
        <v>365262</v>
      </c>
      <c r="G275" s="169"/>
      <c r="H275" s="170" t="s">
        <v>1309</v>
      </c>
      <c r="I275" s="172">
        <v>13006983.119999999</v>
      </c>
      <c r="J275" s="172">
        <v>0</v>
      </c>
      <c r="K275" s="172">
        <v>13006983.119999999</v>
      </c>
      <c r="L275" s="173" t="s">
        <v>1444</v>
      </c>
    </row>
    <row r="276" spans="1:12" ht="56.25" customHeight="1">
      <c r="A276" s="174" t="s">
        <v>1308</v>
      </c>
      <c r="B276" s="167" t="s">
        <v>1308</v>
      </c>
      <c r="C276" s="168">
        <v>42762</v>
      </c>
      <c r="D276" s="168" t="s">
        <v>5674</v>
      </c>
      <c r="E276" s="169" t="s">
        <v>13</v>
      </c>
      <c r="F276" s="169">
        <v>365264</v>
      </c>
      <c r="G276" s="169"/>
      <c r="H276" s="170" t="s">
        <v>1309</v>
      </c>
      <c r="I276" s="172">
        <v>2393034.65</v>
      </c>
      <c r="J276" s="172">
        <v>0</v>
      </c>
      <c r="K276" s="172">
        <v>2393034.65</v>
      </c>
      <c r="L276" s="173" t="s">
        <v>1444</v>
      </c>
    </row>
    <row r="277" spans="1:12" ht="56.25" customHeight="1">
      <c r="A277" s="174" t="s">
        <v>1308</v>
      </c>
      <c r="B277" s="167" t="s">
        <v>1308</v>
      </c>
      <c r="C277" s="168">
        <v>42762</v>
      </c>
      <c r="D277" s="168" t="s">
        <v>5675</v>
      </c>
      <c r="E277" s="169" t="s">
        <v>13</v>
      </c>
      <c r="F277" s="169">
        <v>365266</v>
      </c>
      <c r="G277" s="169"/>
      <c r="H277" s="170" t="s">
        <v>1309</v>
      </c>
      <c r="I277" s="172">
        <v>2393034.65</v>
      </c>
      <c r="J277" s="172">
        <v>0</v>
      </c>
      <c r="K277" s="172">
        <v>2393034.65</v>
      </c>
      <c r="L277" s="173" t="s">
        <v>1444</v>
      </c>
    </row>
    <row r="278" spans="1:12" ht="56.25" customHeight="1">
      <c r="A278" s="174" t="s">
        <v>1308</v>
      </c>
      <c r="B278" s="167" t="s">
        <v>1308</v>
      </c>
      <c r="C278" s="168">
        <v>42762</v>
      </c>
      <c r="D278" s="168" t="s">
        <v>5676</v>
      </c>
      <c r="E278" s="169" t="s">
        <v>13</v>
      </c>
      <c r="F278" s="169">
        <v>365268</v>
      </c>
      <c r="G278" s="169"/>
      <c r="H278" s="170" t="s">
        <v>1309</v>
      </c>
      <c r="I278" s="172">
        <v>2393034.65</v>
      </c>
      <c r="J278" s="172">
        <v>0</v>
      </c>
      <c r="K278" s="172">
        <v>2393034.65</v>
      </c>
      <c r="L278" s="173" t="s">
        <v>1444</v>
      </c>
    </row>
    <row r="279" spans="1:12" ht="56.25" customHeight="1">
      <c r="A279" s="174" t="s">
        <v>1308</v>
      </c>
      <c r="B279" s="167" t="s">
        <v>1308</v>
      </c>
      <c r="C279" s="168">
        <v>42762</v>
      </c>
      <c r="D279" s="168" t="s">
        <v>5677</v>
      </c>
      <c r="E279" s="169" t="s">
        <v>13</v>
      </c>
      <c r="F279" s="169">
        <v>365270</v>
      </c>
      <c r="G279" s="169"/>
      <c r="H279" s="170" t="s">
        <v>1309</v>
      </c>
      <c r="I279" s="172">
        <v>2393034.65</v>
      </c>
      <c r="J279" s="172">
        <v>0</v>
      </c>
      <c r="K279" s="172">
        <v>2393034.65</v>
      </c>
      <c r="L279" s="173" t="s">
        <v>1444</v>
      </c>
    </row>
    <row r="280" spans="1:12" ht="56.25" customHeight="1">
      <c r="A280" s="174" t="s">
        <v>1308</v>
      </c>
      <c r="B280" s="167" t="s">
        <v>1308</v>
      </c>
      <c r="C280" s="168">
        <v>42762</v>
      </c>
      <c r="D280" s="168" t="s">
        <v>5678</v>
      </c>
      <c r="E280" s="169" t="s">
        <v>13</v>
      </c>
      <c r="F280" s="169">
        <v>365272</v>
      </c>
      <c r="G280" s="169"/>
      <c r="H280" s="170" t="s">
        <v>1309</v>
      </c>
      <c r="I280" s="172">
        <v>1087583.17</v>
      </c>
      <c r="J280" s="172">
        <v>0</v>
      </c>
      <c r="K280" s="172">
        <v>1087583.17</v>
      </c>
      <c r="L280" s="173" t="s">
        <v>1444</v>
      </c>
    </row>
    <row r="281" spans="1:12" ht="56.25" customHeight="1">
      <c r="A281" s="174" t="s">
        <v>1308</v>
      </c>
      <c r="B281" s="167" t="s">
        <v>1308</v>
      </c>
      <c r="C281" s="168">
        <v>42762</v>
      </c>
      <c r="D281" s="168" t="s">
        <v>5679</v>
      </c>
      <c r="E281" s="169" t="s">
        <v>13</v>
      </c>
      <c r="F281" s="169">
        <v>365274</v>
      </c>
      <c r="G281" s="169"/>
      <c r="H281" s="170" t="s">
        <v>1309</v>
      </c>
      <c r="I281" s="172">
        <v>2343431.4300000002</v>
      </c>
      <c r="J281" s="172">
        <v>0</v>
      </c>
      <c r="K281" s="172">
        <v>2343431.4300000002</v>
      </c>
      <c r="L281" s="173" t="s">
        <v>1444</v>
      </c>
    </row>
    <row r="282" spans="1:12" ht="56.25" customHeight="1">
      <c r="A282" s="174" t="s">
        <v>1308</v>
      </c>
      <c r="B282" s="167" t="s">
        <v>1308</v>
      </c>
      <c r="C282" s="168">
        <v>42762</v>
      </c>
      <c r="D282" s="168" t="s">
        <v>5680</v>
      </c>
      <c r="E282" s="169" t="s">
        <v>13</v>
      </c>
      <c r="F282" s="169">
        <v>365276</v>
      </c>
      <c r="G282" s="169"/>
      <c r="H282" s="170" t="s">
        <v>1309</v>
      </c>
      <c r="I282" s="172">
        <v>484021.02</v>
      </c>
      <c r="J282" s="172">
        <v>0</v>
      </c>
      <c r="K282" s="172">
        <v>484021.02</v>
      </c>
      <c r="L282" s="173" t="s">
        <v>1444</v>
      </c>
    </row>
    <row r="283" spans="1:12" ht="56.25" customHeight="1">
      <c r="A283" s="174" t="s">
        <v>1308</v>
      </c>
      <c r="B283" s="167" t="s">
        <v>1308</v>
      </c>
      <c r="C283" s="168">
        <v>42762</v>
      </c>
      <c r="D283" s="168" t="s">
        <v>5681</v>
      </c>
      <c r="E283" s="169" t="s">
        <v>13</v>
      </c>
      <c r="F283" s="169">
        <v>365278</v>
      </c>
      <c r="G283" s="169"/>
      <c r="H283" s="170" t="s">
        <v>1309</v>
      </c>
      <c r="I283" s="172">
        <v>1329420.6000000001</v>
      </c>
      <c r="J283" s="172">
        <v>0</v>
      </c>
      <c r="K283" s="172">
        <v>1329420.6000000001</v>
      </c>
      <c r="L283" s="173" t="s">
        <v>1444</v>
      </c>
    </row>
    <row r="284" spans="1:12" ht="56.25" customHeight="1">
      <c r="A284" s="174" t="s">
        <v>1308</v>
      </c>
      <c r="B284" s="167" t="s">
        <v>1308</v>
      </c>
      <c r="C284" s="168">
        <v>42762</v>
      </c>
      <c r="D284" s="168" t="s">
        <v>5682</v>
      </c>
      <c r="E284" s="169" t="s">
        <v>13</v>
      </c>
      <c r="F284" s="169">
        <v>365280</v>
      </c>
      <c r="G284" s="169"/>
      <c r="H284" s="170" t="s">
        <v>1309</v>
      </c>
      <c r="I284" s="172">
        <v>6436509.6299999999</v>
      </c>
      <c r="J284" s="172">
        <v>0</v>
      </c>
      <c r="K284" s="172">
        <v>6436509.6299999999</v>
      </c>
      <c r="L284" s="173" t="s">
        <v>1444</v>
      </c>
    </row>
    <row r="285" spans="1:12" ht="56.25" customHeight="1">
      <c r="A285" s="174" t="s">
        <v>1308</v>
      </c>
      <c r="B285" s="167" t="s">
        <v>1308</v>
      </c>
      <c r="C285" s="168">
        <v>42762</v>
      </c>
      <c r="D285" s="168" t="s">
        <v>5683</v>
      </c>
      <c r="E285" s="169" t="s">
        <v>13</v>
      </c>
      <c r="F285" s="169">
        <v>365282</v>
      </c>
      <c r="G285" s="169"/>
      <c r="H285" s="170" t="s">
        <v>1309</v>
      </c>
      <c r="I285" s="172">
        <v>427682.58</v>
      </c>
      <c r="J285" s="172">
        <v>0</v>
      </c>
      <c r="K285" s="172">
        <v>427682.58</v>
      </c>
      <c r="L285" s="173" t="s">
        <v>1444</v>
      </c>
    </row>
    <row r="286" spans="1:12" ht="56.25" customHeight="1">
      <c r="A286" s="174" t="s">
        <v>1308</v>
      </c>
      <c r="B286" s="167" t="s">
        <v>1308</v>
      </c>
      <c r="C286" s="168">
        <v>42762</v>
      </c>
      <c r="D286" s="168" t="s">
        <v>5684</v>
      </c>
      <c r="E286" s="169" t="s">
        <v>13</v>
      </c>
      <c r="F286" s="169">
        <v>365284</v>
      </c>
      <c r="G286" s="169"/>
      <c r="H286" s="170" t="s">
        <v>1309</v>
      </c>
      <c r="I286" s="172">
        <v>2530443.54</v>
      </c>
      <c r="J286" s="172">
        <v>0</v>
      </c>
      <c r="K286" s="172">
        <v>2530443.54</v>
      </c>
      <c r="L286" s="173" t="s">
        <v>1444</v>
      </c>
    </row>
    <row r="287" spans="1:12" ht="56.25" customHeight="1">
      <c r="A287" s="174" t="s">
        <v>1308</v>
      </c>
      <c r="B287" s="167" t="s">
        <v>1308</v>
      </c>
      <c r="C287" s="168">
        <v>42762</v>
      </c>
      <c r="D287" s="168" t="s">
        <v>5685</v>
      </c>
      <c r="E287" s="169" t="s">
        <v>13</v>
      </c>
      <c r="F287" s="169">
        <v>365286</v>
      </c>
      <c r="G287" s="169"/>
      <c r="H287" s="170" t="s">
        <v>1309</v>
      </c>
      <c r="I287" s="172">
        <v>5452383.7699999996</v>
      </c>
      <c r="J287" s="172">
        <v>0</v>
      </c>
      <c r="K287" s="172">
        <v>5452383.7699999996</v>
      </c>
      <c r="L287" s="173" t="s">
        <v>1444</v>
      </c>
    </row>
    <row r="288" spans="1:12" ht="56.25" customHeight="1">
      <c r="A288" s="174" t="s">
        <v>1308</v>
      </c>
      <c r="B288" s="167" t="s">
        <v>1308</v>
      </c>
      <c r="C288" s="168">
        <v>42762</v>
      </c>
      <c r="D288" s="168" t="s">
        <v>5686</v>
      </c>
      <c r="E288" s="169" t="s">
        <v>13</v>
      </c>
      <c r="F288" s="169">
        <v>365288</v>
      </c>
      <c r="G288" s="169"/>
      <c r="H288" s="170" t="s">
        <v>1309</v>
      </c>
      <c r="I288" s="172">
        <v>362291.01</v>
      </c>
      <c r="J288" s="172">
        <v>0</v>
      </c>
      <c r="K288" s="172">
        <v>362291.01</v>
      </c>
      <c r="L288" s="173" t="s">
        <v>1444</v>
      </c>
    </row>
    <row r="289" spans="1:12" ht="56.25" customHeight="1">
      <c r="A289" s="174" t="s">
        <v>1308</v>
      </c>
      <c r="B289" s="167" t="s">
        <v>1308</v>
      </c>
      <c r="C289" s="168">
        <v>42762</v>
      </c>
      <c r="D289" s="168" t="s">
        <v>5687</v>
      </c>
      <c r="E289" s="169" t="s">
        <v>13</v>
      </c>
      <c r="F289" s="169">
        <v>365290</v>
      </c>
      <c r="G289" s="169"/>
      <c r="H289" s="170" t="s">
        <v>1309</v>
      </c>
      <c r="I289" s="172">
        <v>14975612.49</v>
      </c>
      <c r="J289" s="172">
        <v>0</v>
      </c>
      <c r="K289" s="172">
        <v>14975612.49</v>
      </c>
      <c r="L289" s="173" t="s">
        <v>1444</v>
      </c>
    </row>
    <row r="290" spans="1:12" ht="56.25" customHeight="1">
      <c r="A290" s="174" t="s">
        <v>1308</v>
      </c>
      <c r="B290" s="167" t="s">
        <v>1308</v>
      </c>
      <c r="C290" s="168">
        <v>42762</v>
      </c>
      <c r="D290" s="168" t="s">
        <v>5688</v>
      </c>
      <c r="E290" s="169" t="s">
        <v>13</v>
      </c>
      <c r="F290" s="169">
        <v>365292</v>
      </c>
      <c r="G290" s="169"/>
      <c r="H290" s="170" t="s">
        <v>1309</v>
      </c>
      <c r="I290" s="172">
        <v>3093118.57</v>
      </c>
      <c r="J290" s="172">
        <v>0</v>
      </c>
      <c r="K290" s="172">
        <v>3093118.57</v>
      </c>
      <c r="L290" s="173" t="s">
        <v>1444</v>
      </c>
    </row>
    <row r="291" spans="1:12" ht="56.25" customHeight="1">
      <c r="A291" s="174" t="s">
        <v>1308</v>
      </c>
      <c r="B291" s="167" t="s">
        <v>1308</v>
      </c>
      <c r="C291" s="168">
        <v>42762</v>
      </c>
      <c r="D291" s="168" t="s">
        <v>5689</v>
      </c>
      <c r="E291" s="169" t="s">
        <v>13</v>
      </c>
      <c r="F291" s="169">
        <v>365294</v>
      </c>
      <c r="G291" s="169"/>
      <c r="H291" s="170" t="s">
        <v>1309</v>
      </c>
      <c r="I291" s="172">
        <v>6950160.29</v>
      </c>
      <c r="J291" s="172">
        <v>0</v>
      </c>
      <c r="K291" s="172">
        <v>6950160.29</v>
      </c>
      <c r="L291" s="173" t="s">
        <v>1444</v>
      </c>
    </row>
    <row r="292" spans="1:12" ht="56.25" customHeight="1">
      <c r="A292" s="174" t="s">
        <v>1308</v>
      </c>
      <c r="B292" s="167" t="s">
        <v>1308</v>
      </c>
      <c r="C292" s="168">
        <v>42762</v>
      </c>
      <c r="D292" s="168" t="s">
        <v>5690</v>
      </c>
      <c r="E292" s="169" t="s">
        <v>13</v>
      </c>
      <c r="F292" s="169">
        <v>365296</v>
      </c>
      <c r="G292" s="169"/>
      <c r="H292" s="170" t="s">
        <v>1309</v>
      </c>
      <c r="I292" s="172">
        <v>569074.32000000007</v>
      </c>
      <c r="J292" s="172">
        <v>0</v>
      </c>
      <c r="K292" s="172">
        <v>569074.32000000007</v>
      </c>
      <c r="L292" s="173" t="s">
        <v>1444</v>
      </c>
    </row>
    <row r="293" spans="1:12" ht="56.25" customHeight="1">
      <c r="A293" s="174">
        <v>513</v>
      </c>
      <c r="B293" s="167" t="s">
        <v>208</v>
      </c>
      <c r="C293" s="168">
        <v>42762</v>
      </c>
      <c r="D293" s="168" t="s">
        <v>3910</v>
      </c>
      <c r="E293" s="169" t="s">
        <v>1500</v>
      </c>
      <c r="F293" s="169">
        <v>12476027</v>
      </c>
      <c r="G293" s="169"/>
      <c r="H293" s="170" t="s">
        <v>3911</v>
      </c>
      <c r="I293" s="172">
        <v>9584.74</v>
      </c>
      <c r="J293" s="172">
        <v>0</v>
      </c>
      <c r="K293" s="172">
        <v>9584.74</v>
      </c>
      <c r="L293" s="173" t="s">
        <v>1444</v>
      </c>
    </row>
    <row r="294" spans="1:12" ht="56.25" customHeight="1">
      <c r="A294" s="174">
        <v>513</v>
      </c>
      <c r="B294" s="167" t="s">
        <v>208</v>
      </c>
      <c r="C294" s="168">
        <v>42762</v>
      </c>
      <c r="D294" s="168" t="s">
        <v>3912</v>
      </c>
      <c r="E294" s="169" t="s">
        <v>1500</v>
      </c>
      <c r="F294" s="169">
        <v>12476029</v>
      </c>
      <c r="G294" s="169"/>
      <c r="H294" s="170" t="s">
        <v>3913</v>
      </c>
      <c r="I294" s="172">
        <v>35407.800000000003</v>
      </c>
      <c r="J294" s="172">
        <v>0</v>
      </c>
      <c r="K294" s="172">
        <v>35407.800000000003</v>
      </c>
      <c r="L294" s="173" t="s">
        <v>1444</v>
      </c>
    </row>
    <row r="295" spans="1:12" ht="56.25" customHeight="1">
      <c r="A295" s="174">
        <v>513</v>
      </c>
      <c r="B295" s="167" t="s">
        <v>208</v>
      </c>
      <c r="C295" s="168">
        <v>42762</v>
      </c>
      <c r="D295" s="168" t="s">
        <v>3914</v>
      </c>
      <c r="E295" s="169" t="s">
        <v>1500</v>
      </c>
      <c r="F295" s="169">
        <v>12476031</v>
      </c>
      <c r="G295" s="169"/>
      <c r="H295" s="170" t="s">
        <v>3915</v>
      </c>
      <c r="I295" s="172">
        <v>232492</v>
      </c>
      <c r="J295" s="172">
        <v>0</v>
      </c>
      <c r="K295" s="172">
        <v>232492</v>
      </c>
      <c r="L295" s="173" t="s">
        <v>1444</v>
      </c>
    </row>
    <row r="296" spans="1:12" ht="56.25" customHeight="1">
      <c r="A296" s="174">
        <v>513</v>
      </c>
      <c r="B296" s="167" t="s">
        <v>208</v>
      </c>
      <c r="C296" s="168">
        <v>42762</v>
      </c>
      <c r="D296" s="168" t="s">
        <v>3916</v>
      </c>
      <c r="E296" s="169" t="s">
        <v>1500</v>
      </c>
      <c r="F296" s="169">
        <v>12476035</v>
      </c>
      <c r="G296" s="169"/>
      <c r="H296" s="170" t="s">
        <v>3917</v>
      </c>
      <c r="I296" s="172">
        <v>12776.5</v>
      </c>
      <c r="J296" s="172">
        <v>0</v>
      </c>
      <c r="K296" s="172">
        <v>12776.5</v>
      </c>
      <c r="L296" s="173" t="s">
        <v>1444</v>
      </c>
    </row>
    <row r="297" spans="1:12" ht="56.25" customHeight="1">
      <c r="A297" s="174">
        <v>513</v>
      </c>
      <c r="B297" s="167" t="s">
        <v>208</v>
      </c>
      <c r="C297" s="168">
        <v>42762</v>
      </c>
      <c r="D297" s="168" t="s">
        <v>3918</v>
      </c>
      <c r="E297" s="169" t="s">
        <v>1500</v>
      </c>
      <c r="F297" s="169">
        <v>12476037</v>
      </c>
      <c r="G297" s="169"/>
      <c r="H297" s="170" t="s">
        <v>3919</v>
      </c>
      <c r="I297" s="172">
        <v>74412.600000000006</v>
      </c>
      <c r="J297" s="172">
        <v>0</v>
      </c>
      <c r="K297" s="172">
        <v>74412.600000000006</v>
      </c>
      <c r="L297" s="173" t="s">
        <v>1444</v>
      </c>
    </row>
    <row r="298" spans="1:12" ht="56.25" customHeight="1">
      <c r="A298" s="174">
        <v>513</v>
      </c>
      <c r="B298" s="167" t="s">
        <v>208</v>
      </c>
      <c r="C298" s="168">
        <v>42762</v>
      </c>
      <c r="D298" s="168" t="s">
        <v>3920</v>
      </c>
      <c r="E298" s="169" t="s">
        <v>1500</v>
      </c>
      <c r="F298" s="169">
        <v>12476052</v>
      </c>
      <c r="G298" s="169"/>
      <c r="H298" s="170" t="s">
        <v>3921</v>
      </c>
      <c r="I298" s="172">
        <v>46302.6</v>
      </c>
      <c r="J298" s="172">
        <v>0</v>
      </c>
      <c r="K298" s="172">
        <v>46302.6</v>
      </c>
      <c r="L298" s="173" t="s">
        <v>1444</v>
      </c>
    </row>
    <row r="299" spans="1:12" ht="56.25" customHeight="1">
      <c r="A299" s="174" t="s">
        <v>627</v>
      </c>
      <c r="B299" s="167" t="s">
        <v>737</v>
      </c>
      <c r="C299" s="168">
        <v>42762</v>
      </c>
      <c r="D299" s="168" t="s">
        <v>4599</v>
      </c>
      <c r="E299" s="169" t="s">
        <v>1500</v>
      </c>
      <c r="F299" s="169">
        <v>12463036</v>
      </c>
      <c r="G299" s="169"/>
      <c r="H299" s="170" t="s">
        <v>4600</v>
      </c>
      <c r="I299" s="172">
        <v>0</v>
      </c>
      <c r="J299" s="172">
        <v>139462.96</v>
      </c>
      <c r="K299" s="172">
        <v>139462.96</v>
      </c>
      <c r="L299" s="173" t="s">
        <v>1444</v>
      </c>
    </row>
    <row r="300" spans="1:12" ht="56.25" customHeight="1">
      <c r="A300" s="174" t="s">
        <v>627</v>
      </c>
      <c r="B300" s="167" t="s">
        <v>737</v>
      </c>
      <c r="C300" s="168">
        <v>42762</v>
      </c>
      <c r="D300" s="168" t="s">
        <v>4601</v>
      </c>
      <c r="E300" s="169" t="s">
        <v>1500</v>
      </c>
      <c r="F300" s="169">
        <v>12463038</v>
      </c>
      <c r="G300" s="169"/>
      <c r="H300" s="170" t="s">
        <v>4602</v>
      </c>
      <c r="I300" s="172">
        <v>0</v>
      </c>
      <c r="J300" s="172">
        <v>322325.96000000002</v>
      </c>
      <c r="K300" s="172">
        <v>322325.96000000002</v>
      </c>
      <c r="L300" s="173" t="s">
        <v>1444</v>
      </c>
    </row>
    <row r="301" spans="1:12" ht="56.25" customHeight="1">
      <c r="A301" s="174" t="s">
        <v>627</v>
      </c>
      <c r="B301" s="167" t="s">
        <v>737</v>
      </c>
      <c r="C301" s="168">
        <v>42762</v>
      </c>
      <c r="D301" s="168" t="s">
        <v>4603</v>
      </c>
      <c r="E301" s="169" t="s">
        <v>1500</v>
      </c>
      <c r="F301" s="169">
        <v>12463039</v>
      </c>
      <c r="G301" s="169"/>
      <c r="H301" s="170" t="s">
        <v>4604</v>
      </c>
      <c r="I301" s="172">
        <v>0</v>
      </c>
      <c r="J301" s="172">
        <v>59774.74</v>
      </c>
      <c r="K301" s="172">
        <v>59774.74</v>
      </c>
      <c r="L301" s="173" t="s">
        <v>1444</v>
      </c>
    </row>
    <row r="302" spans="1:12" ht="56.25" customHeight="1">
      <c r="A302" s="174" t="s">
        <v>627</v>
      </c>
      <c r="B302" s="167" t="s">
        <v>737</v>
      </c>
      <c r="C302" s="168">
        <v>42762</v>
      </c>
      <c r="D302" s="168" t="s">
        <v>4605</v>
      </c>
      <c r="E302" s="169" t="s">
        <v>1500</v>
      </c>
      <c r="F302" s="169">
        <v>12463040</v>
      </c>
      <c r="G302" s="169"/>
      <c r="H302" s="170" t="s">
        <v>4606</v>
      </c>
      <c r="I302" s="172">
        <v>0</v>
      </c>
      <c r="J302" s="172">
        <v>1547.41</v>
      </c>
      <c r="K302" s="172">
        <v>1547.41</v>
      </c>
      <c r="L302" s="173" t="s">
        <v>1444</v>
      </c>
    </row>
    <row r="303" spans="1:12" ht="56.25" customHeight="1">
      <c r="A303" s="174" t="s">
        <v>627</v>
      </c>
      <c r="B303" s="167" t="s">
        <v>737</v>
      </c>
      <c r="C303" s="168">
        <v>42762</v>
      </c>
      <c r="D303" s="168" t="s">
        <v>4607</v>
      </c>
      <c r="E303" s="169" t="s">
        <v>1500</v>
      </c>
      <c r="F303" s="169">
        <v>12463042</v>
      </c>
      <c r="G303" s="169"/>
      <c r="H303" s="170" t="s">
        <v>4608</v>
      </c>
      <c r="I303" s="172">
        <v>0</v>
      </c>
      <c r="J303" s="172">
        <v>95163.900000000009</v>
      </c>
      <c r="K303" s="172">
        <v>95163.900000000009</v>
      </c>
      <c r="L303" s="173" t="s">
        <v>1444</v>
      </c>
    </row>
    <row r="304" spans="1:12" ht="56.25" customHeight="1">
      <c r="A304" s="174" t="s">
        <v>627</v>
      </c>
      <c r="B304" s="167" t="s">
        <v>737</v>
      </c>
      <c r="C304" s="168">
        <v>42762</v>
      </c>
      <c r="D304" s="168" t="s">
        <v>4609</v>
      </c>
      <c r="E304" s="169" t="s">
        <v>1500</v>
      </c>
      <c r="F304" s="169">
        <v>12463041</v>
      </c>
      <c r="G304" s="169"/>
      <c r="H304" s="170" t="s">
        <v>4610</v>
      </c>
      <c r="I304" s="172">
        <v>0</v>
      </c>
      <c r="J304" s="172">
        <v>11395.85</v>
      </c>
      <c r="K304" s="172">
        <v>11395.85</v>
      </c>
      <c r="L304" s="173" t="s">
        <v>1444</v>
      </c>
    </row>
    <row r="305" spans="1:12" ht="56.25" customHeight="1">
      <c r="A305" s="174">
        <v>513</v>
      </c>
      <c r="B305" s="167" t="s">
        <v>208</v>
      </c>
      <c r="C305" s="168">
        <v>42762</v>
      </c>
      <c r="D305" s="168" t="s">
        <v>3922</v>
      </c>
      <c r="E305" s="169" t="s">
        <v>1500</v>
      </c>
      <c r="F305" s="169">
        <v>12476050</v>
      </c>
      <c r="G305" s="169"/>
      <c r="H305" s="170" t="s">
        <v>3923</v>
      </c>
      <c r="I305" s="172">
        <v>79555.600000000006</v>
      </c>
      <c r="J305" s="172">
        <v>0</v>
      </c>
      <c r="K305" s="172">
        <v>79555.600000000006</v>
      </c>
      <c r="L305" s="173" t="s">
        <v>1444</v>
      </c>
    </row>
    <row r="306" spans="1:12" ht="56.25" customHeight="1">
      <c r="A306" s="174" t="s">
        <v>627</v>
      </c>
      <c r="B306" s="167" t="s">
        <v>737</v>
      </c>
      <c r="C306" s="168">
        <v>42762</v>
      </c>
      <c r="D306" s="168" t="s">
        <v>4611</v>
      </c>
      <c r="E306" s="169" t="s">
        <v>1500</v>
      </c>
      <c r="F306" s="169">
        <v>12463037</v>
      </c>
      <c r="G306" s="169"/>
      <c r="H306" s="170" t="s">
        <v>4612</v>
      </c>
      <c r="I306" s="172">
        <v>0</v>
      </c>
      <c r="J306" s="172">
        <v>138016.65</v>
      </c>
      <c r="K306" s="172">
        <v>138016.65</v>
      </c>
      <c r="L306" s="173" t="s">
        <v>1444</v>
      </c>
    </row>
    <row r="307" spans="1:12" ht="56.25" customHeight="1">
      <c r="A307" s="174">
        <v>513</v>
      </c>
      <c r="B307" s="167" t="s">
        <v>208</v>
      </c>
      <c r="C307" s="168">
        <v>42762</v>
      </c>
      <c r="D307" s="168" t="s">
        <v>3924</v>
      </c>
      <c r="E307" s="169" t="s">
        <v>15</v>
      </c>
      <c r="F307" s="169">
        <v>1554</v>
      </c>
      <c r="G307" s="169"/>
      <c r="H307" s="170" t="s">
        <v>3925</v>
      </c>
      <c r="I307" s="172">
        <v>116884.44</v>
      </c>
      <c r="J307" s="172">
        <v>0</v>
      </c>
      <c r="K307" s="172">
        <v>116884.44</v>
      </c>
      <c r="L307" s="173" t="s">
        <v>1444</v>
      </c>
    </row>
    <row r="308" spans="1:12" ht="56.25" customHeight="1">
      <c r="A308" s="174">
        <v>313</v>
      </c>
      <c r="B308" s="167" t="s">
        <v>834</v>
      </c>
      <c r="C308" s="168">
        <v>42762</v>
      </c>
      <c r="D308" s="168" t="s">
        <v>3595</v>
      </c>
      <c r="E308" s="169" t="s">
        <v>15</v>
      </c>
      <c r="F308" s="169">
        <v>1556</v>
      </c>
      <c r="G308" s="169"/>
      <c r="H308" s="170" t="s">
        <v>3596</v>
      </c>
      <c r="I308" s="172">
        <v>360.55</v>
      </c>
      <c r="J308" s="172">
        <v>0</v>
      </c>
      <c r="K308" s="172">
        <v>360.55</v>
      </c>
      <c r="L308" s="173" t="s">
        <v>1444</v>
      </c>
    </row>
    <row r="309" spans="1:12" ht="56.25" customHeight="1">
      <c r="A309" s="174">
        <v>513</v>
      </c>
      <c r="B309" s="167" t="s">
        <v>208</v>
      </c>
      <c r="C309" s="168">
        <v>42762</v>
      </c>
      <c r="D309" s="168" t="s">
        <v>3926</v>
      </c>
      <c r="E309" s="169" t="s">
        <v>15</v>
      </c>
      <c r="F309" s="169">
        <v>365296</v>
      </c>
      <c r="G309" s="169"/>
      <c r="H309" s="170" t="s">
        <v>3927</v>
      </c>
      <c r="I309" s="172">
        <v>50</v>
      </c>
      <c r="J309" s="172">
        <v>0</v>
      </c>
      <c r="K309" s="172">
        <v>50</v>
      </c>
      <c r="L309" s="173" t="s">
        <v>1444</v>
      </c>
    </row>
    <row r="310" spans="1:12" ht="56.25" customHeight="1">
      <c r="A310" s="174">
        <v>513</v>
      </c>
      <c r="B310" s="167" t="s">
        <v>208</v>
      </c>
      <c r="C310" s="168">
        <v>42762</v>
      </c>
      <c r="D310" s="168" t="s">
        <v>3928</v>
      </c>
      <c r="E310" s="169" t="s">
        <v>15</v>
      </c>
      <c r="F310" s="169">
        <v>365298</v>
      </c>
      <c r="G310" s="169"/>
      <c r="H310" s="170" t="s">
        <v>3929</v>
      </c>
      <c r="I310" s="172">
        <v>50</v>
      </c>
      <c r="J310" s="172">
        <v>0</v>
      </c>
      <c r="K310" s="172">
        <v>50</v>
      </c>
      <c r="L310" s="173" t="s">
        <v>1444</v>
      </c>
    </row>
    <row r="311" spans="1:12" ht="56.25" customHeight="1">
      <c r="A311" s="174">
        <v>117</v>
      </c>
      <c r="B311" s="167" t="s">
        <v>746</v>
      </c>
      <c r="C311" s="168">
        <v>42765</v>
      </c>
      <c r="D311" s="168" t="s">
        <v>3270</v>
      </c>
      <c r="E311" s="169" t="s">
        <v>11</v>
      </c>
      <c r="F311" s="169">
        <v>878327</v>
      </c>
      <c r="G311" s="169"/>
      <c r="H311" s="170" t="s">
        <v>3271</v>
      </c>
      <c r="I311" s="172">
        <v>50</v>
      </c>
      <c r="J311" s="172">
        <v>0</v>
      </c>
      <c r="K311" s="172">
        <v>50</v>
      </c>
      <c r="L311" s="173" t="s">
        <v>1444</v>
      </c>
    </row>
    <row r="312" spans="1:12" ht="56.25" customHeight="1">
      <c r="A312" s="174">
        <v>117</v>
      </c>
      <c r="B312" s="167" t="s">
        <v>746</v>
      </c>
      <c r="C312" s="168">
        <v>42765</v>
      </c>
      <c r="D312" s="168" t="s">
        <v>3272</v>
      </c>
      <c r="E312" s="169" t="s">
        <v>11</v>
      </c>
      <c r="F312" s="169">
        <v>878324</v>
      </c>
      <c r="G312" s="169"/>
      <c r="H312" s="170" t="s">
        <v>3273</v>
      </c>
      <c r="I312" s="172">
        <v>50</v>
      </c>
      <c r="J312" s="172">
        <v>0</v>
      </c>
      <c r="K312" s="172">
        <v>50</v>
      </c>
      <c r="L312" s="173" t="s">
        <v>1444</v>
      </c>
    </row>
    <row r="313" spans="1:12" ht="56.25" customHeight="1">
      <c r="A313" s="174">
        <v>117</v>
      </c>
      <c r="B313" s="167" t="s">
        <v>746</v>
      </c>
      <c r="C313" s="168">
        <v>42765</v>
      </c>
      <c r="D313" s="168" t="s">
        <v>3274</v>
      </c>
      <c r="E313" s="169" t="s">
        <v>11</v>
      </c>
      <c r="F313" s="169">
        <v>878322</v>
      </c>
      <c r="G313" s="169"/>
      <c r="H313" s="170" t="s">
        <v>3275</v>
      </c>
      <c r="I313" s="172">
        <v>50</v>
      </c>
      <c r="J313" s="172">
        <v>0</v>
      </c>
      <c r="K313" s="172">
        <v>50</v>
      </c>
      <c r="L313" s="173" t="s">
        <v>1444</v>
      </c>
    </row>
    <row r="314" spans="1:12" ht="56.25" customHeight="1">
      <c r="A314" s="174">
        <v>586</v>
      </c>
      <c r="B314" s="167" t="s">
        <v>230</v>
      </c>
      <c r="C314" s="168">
        <v>42765</v>
      </c>
      <c r="D314" s="168" t="s">
        <v>4417</v>
      </c>
      <c r="E314" s="169" t="s">
        <v>11</v>
      </c>
      <c r="F314" s="169">
        <v>878278</v>
      </c>
      <c r="G314" s="169"/>
      <c r="H314" s="170" t="s">
        <v>4418</v>
      </c>
      <c r="I314" s="172">
        <v>303.89</v>
      </c>
      <c r="J314" s="172">
        <v>0</v>
      </c>
      <c r="K314" s="172">
        <v>303.89</v>
      </c>
      <c r="L314" s="173" t="s">
        <v>1444</v>
      </c>
    </row>
    <row r="315" spans="1:12" ht="56.25" customHeight="1">
      <c r="A315" s="174">
        <v>586</v>
      </c>
      <c r="B315" s="167" t="s">
        <v>230</v>
      </c>
      <c r="C315" s="168">
        <v>42765</v>
      </c>
      <c r="D315" s="168" t="s">
        <v>4419</v>
      </c>
      <c r="E315" s="169" t="s">
        <v>11</v>
      </c>
      <c r="F315" s="169">
        <v>878276</v>
      </c>
      <c r="G315" s="169"/>
      <c r="H315" s="170" t="s">
        <v>4420</v>
      </c>
      <c r="I315" s="172">
        <v>443.49</v>
      </c>
      <c r="J315" s="172">
        <v>0</v>
      </c>
      <c r="K315" s="172">
        <v>443.49</v>
      </c>
      <c r="L315" s="173" t="s">
        <v>1444</v>
      </c>
    </row>
    <row r="316" spans="1:12" ht="56.25" customHeight="1">
      <c r="A316" s="174">
        <v>117</v>
      </c>
      <c r="B316" s="167" t="s">
        <v>746</v>
      </c>
      <c r="C316" s="168">
        <v>42765</v>
      </c>
      <c r="D316" s="168" t="s">
        <v>3276</v>
      </c>
      <c r="E316" s="169" t="s">
        <v>11</v>
      </c>
      <c r="F316" s="169">
        <v>878186</v>
      </c>
      <c r="G316" s="169"/>
      <c r="H316" s="170" t="s">
        <v>3277</v>
      </c>
      <c r="I316" s="172">
        <v>50</v>
      </c>
      <c r="J316" s="172">
        <v>0</v>
      </c>
      <c r="K316" s="172">
        <v>50</v>
      </c>
      <c r="L316" s="173" t="s">
        <v>1444</v>
      </c>
    </row>
    <row r="317" spans="1:12" ht="56.25" customHeight="1">
      <c r="A317" s="174" t="s">
        <v>627</v>
      </c>
      <c r="B317" s="167" t="s">
        <v>737</v>
      </c>
      <c r="C317" s="168">
        <v>42765</v>
      </c>
      <c r="D317" s="168" t="s">
        <v>4613</v>
      </c>
      <c r="E317" s="169" t="s">
        <v>6</v>
      </c>
      <c r="F317" s="169">
        <v>795508</v>
      </c>
      <c r="G317" s="169"/>
      <c r="H317" s="170" t="s">
        <v>4614</v>
      </c>
      <c r="I317" s="172">
        <v>0</v>
      </c>
      <c r="J317" s="172">
        <v>5</v>
      </c>
      <c r="K317" s="172">
        <v>5</v>
      </c>
      <c r="L317" s="173" t="s">
        <v>1444</v>
      </c>
    </row>
    <row r="318" spans="1:12" ht="56.25" customHeight="1">
      <c r="A318" s="174" t="s">
        <v>627</v>
      </c>
      <c r="B318" s="167" t="s">
        <v>737</v>
      </c>
      <c r="C318" s="168">
        <v>42765</v>
      </c>
      <c r="D318" s="168" t="s">
        <v>4615</v>
      </c>
      <c r="E318" s="169" t="s">
        <v>6</v>
      </c>
      <c r="F318" s="169">
        <v>795491</v>
      </c>
      <c r="G318" s="169"/>
      <c r="H318" s="170" t="s">
        <v>4616</v>
      </c>
      <c r="I318" s="172">
        <v>0</v>
      </c>
      <c r="J318" s="172">
        <v>73.600000000000009</v>
      </c>
      <c r="K318" s="172">
        <v>73.600000000000009</v>
      </c>
      <c r="L318" s="173" t="s">
        <v>1444</v>
      </c>
    </row>
    <row r="319" spans="1:12" ht="56.25" customHeight="1">
      <c r="A319" s="174">
        <v>513</v>
      </c>
      <c r="B319" s="167" t="s">
        <v>208</v>
      </c>
      <c r="C319" s="168">
        <v>42765</v>
      </c>
      <c r="D319" s="168" t="s">
        <v>3930</v>
      </c>
      <c r="E319" s="169" t="s">
        <v>15</v>
      </c>
      <c r="F319" s="169">
        <v>366058</v>
      </c>
      <c r="G319" s="169"/>
      <c r="H319" s="170" t="s">
        <v>3931</v>
      </c>
      <c r="I319" s="172">
        <v>50</v>
      </c>
      <c r="J319" s="172">
        <v>0</v>
      </c>
      <c r="K319" s="172">
        <v>50</v>
      </c>
      <c r="L319" s="173" t="s">
        <v>1444</v>
      </c>
    </row>
    <row r="320" spans="1:12" ht="56.25" customHeight="1">
      <c r="A320" s="174">
        <v>513</v>
      </c>
      <c r="B320" s="167" t="s">
        <v>208</v>
      </c>
      <c r="C320" s="168">
        <v>42765</v>
      </c>
      <c r="D320" s="168" t="s">
        <v>3932</v>
      </c>
      <c r="E320" s="169" t="s">
        <v>15</v>
      </c>
      <c r="F320" s="169">
        <v>366053</v>
      </c>
      <c r="G320" s="169"/>
      <c r="H320" s="170" t="s">
        <v>3933</v>
      </c>
      <c r="I320" s="172">
        <v>50</v>
      </c>
      <c r="J320" s="172">
        <v>0</v>
      </c>
      <c r="K320" s="172">
        <v>50</v>
      </c>
      <c r="L320" s="173" t="s">
        <v>1444</v>
      </c>
    </row>
    <row r="321" spans="1:12" ht="56.25" customHeight="1">
      <c r="A321" s="174">
        <v>513</v>
      </c>
      <c r="B321" s="167" t="s">
        <v>208</v>
      </c>
      <c r="C321" s="168">
        <v>42765</v>
      </c>
      <c r="D321" s="168" t="s">
        <v>3934</v>
      </c>
      <c r="E321" s="169" t="s">
        <v>15</v>
      </c>
      <c r="F321" s="169">
        <v>366048</v>
      </c>
      <c r="G321" s="169"/>
      <c r="H321" s="170" t="s">
        <v>3935</v>
      </c>
      <c r="I321" s="172">
        <v>50</v>
      </c>
      <c r="J321" s="172">
        <v>0</v>
      </c>
      <c r="K321" s="172">
        <v>50</v>
      </c>
      <c r="L321" s="173" t="s">
        <v>1444</v>
      </c>
    </row>
    <row r="322" spans="1:12" ht="56.25" customHeight="1">
      <c r="A322" s="174" t="s">
        <v>627</v>
      </c>
      <c r="B322" s="167" t="s">
        <v>737</v>
      </c>
      <c r="C322" s="168">
        <v>42765</v>
      </c>
      <c r="D322" s="168" t="s">
        <v>4617</v>
      </c>
      <c r="E322" s="169" t="s">
        <v>1500</v>
      </c>
      <c r="F322" s="169">
        <v>12463034</v>
      </c>
      <c r="G322" s="169"/>
      <c r="H322" s="170" t="s">
        <v>4618</v>
      </c>
      <c r="I322" s="172">
        <v>0</v>
      </c>
      <c r="J322" s="172">
        <v>1547.41</v>
      </c>
      <c r="K322" s="172">
        <v>1547.41</v>
      </c>
      <c r="L322" s="173" t="s">
        <v>1444</v>
      </c>
    </row>
    <row r="323" spans="1:12" ht="56.25" customHeight="1">
      <c r="A323" s="174" t="s">
        <v>627</v>
      </c>
      <c r="B323" s="167" t="s">
        <v>737</v>
      </c>
      <c r="C323" s="168">
        <v>42765</v>
      </c>
      <c r="D323" s="168" t="s">
        <v>4619</v>
      </c>
      <c r="E323" s="169" t="s">
        <v>1500</v>
      </c>
      <c r="F323" s="169">
        <v>12463035</v>
      </c>
      <c r="G323" s="169"/>
      <c r="H323" s="170" t="s">
        <v>4620</v>
      </c>
      <c r="I323" s="172">
        <v>0</v>
      </c>
      <c r="J323" s="172">
        <v>9120.32</v>
      </c>
      <c r="K323" s="172">
        <v>9120.32</v>
      </c>
      <c r="L323" s="173" t="s">
        <v>1444</v>
      </c>
    </row>
    <row r="324" spans="1:12" ht="56.25" customHeight="1">
      <c r="A324" s="174" t="s">
        <v>627</v>
      </c>
      <c r="B324" s="167" t="s">
        <v>737</v>
      </c>
      <c r="C324" s="168">
        <v>42765</v>
      </c>
      <c r="D324" s="168" t="s">
        <v>4621</v>
      </c>
      <c r="E324" s="169" t="s">
        <v>1500</v>
      </c>
      <c r="F324" s="169">
        <v>12463043</v>
      </c>
      <c r="G324" s="169"/>
      <c r="H324" s="170" t="s">
        <v>4622</v>
      </c>
      <c r="I324" s="172">
        <v>0</v>
      </c>
      <c r="J324" s="172">
        <v>139920.87</v>
      </c>
      <c r="K324" s="172">
        <v>139920.87</v>
      </c>
      <c r="L324" s="173" t="s">
        <v>1444</v>
      </c>
    </row>
    <row r="325" spans="1:12" ht="56.25" customHeight="1">
      <c r="A325" s="174">
        <v>513</v>
      </c>
      <c r="B325" s="167" t="s">
        <v>208</v>
      </c>
      <c r="C325" s="168">
        <v>42765</v>
      </c>
      <c r="D325" s="168" t="s">
        <v>3936</v>
      </c>
      <c r="E325" s="169" t="s">
        <v>15</v>
      </c>
      <c r="F325" s="169">
        <v>366063</v>
      </c>
      <c r="G325" s="169"/>
      <c r="H325" s="170" t="s">
        <v>3937</v>
      </c>
      <c r="I325" s="172">
        <v>50</v>
      </c>
      <c r="J325" s="172">
        <v>0</v>
      </c>
      <c r="K325" s="172">
        <v>50</v>
      </c>
      <c r="L325" s="173" t="s">
        <v>1444</v>
      </c>
    </row>
    <row r="326" spans="1:12" ht="56.25" customHeight="1">
      <c r="A326" s="174">
        <v>513</v>
      </c>
      <c r="B326" s="167" t="s">
        <v>208</v>
      </c>
      <c r="C326" s="168">
        <v>42765</v>
      </c>
      <c r="D326" s="168" t="s">
        <v>3938</v>
      </c>
      <c r="E326" s="169" t="s">
        <v>15</v>
      </c>
      <c r="F326" s="169">
        <v>1568</v>
      </c>
      <c r="G326" s="169"/>
      <c r="H326" s="170" t="s">
        <v>3939</v>
      </c>
      <c r="I326" s="172">
        <v>103078.08</v>
      </c>
      <c r="J326" s="172">
        <v>0</v>
      </c>
      <c r="K326" s="172">
        <v>103078.08</v>
      </c>
      <c r="L326" s="173" t="s">
        <v>1444</v>
      </c>
    </row>
    <row r="327" spans="1:12" ht="56.25" customHeight="1">
      <c r="A327" s="174">
        <v>513</v>
      </c>
      <c r="B327" s="167" t="s">
        <v>208</v>
      </c>
      <c r="C327" s="168">
        <v>42765</v>
      </c>
      <c r="D327" s="168" t="s">
        <v>3940</v>
      </c>
      <c r="E327" s="169" t="s">
        <v>15</v>
      </c>
      <c r="F327" s="169">
        <v>1567</v>
      </c>
      <c r="G327" s="169"/>
      <c r="H327" s="170" t="s">
        <v>3941</v>
      </c>
      <c r="I327" s="172">
        <v>29714.22</v>
      </c>
      <c r="J327" s="172">
        <v>0</v>
      </c>
      <c r="K327" s="172">
        <v>29714.22</v>
      </c>
      <c r="L327" s="173" t="s">
        <v>1444</v>
      </c>
    </row>
    <row r="328" spans="1:12" ht="56.25" customHeight="1">
      <c r="A328" s="174">
        <v>86</v>
      </c>
      <c r="B328" s="167" t="s">
        <v>734</v>
      </c>
      <c r="C328" s="168">
        <v>42766</v>
      </c>
      <c r="D328" s="168" t="s">
        <v>3198</v>
      </c>
      <c r="E328" s="169" t="s">
        <v>6</v>
      </c>
      <c r="F328" s="169">
        <v>796116</v>
      </c>
      <c r="G328" s="169"/>
      <c r="H328" s="170" t="s">
        <v>3199</v>
      </c>
      <c r="I328" s="172">
        <v>0</v>
      </c>
      <c r="J328" s="172">
        <v>25051.200000000001</v>
      </c>
      <c r="K328" s="172">
        <v>25051.200000000001</v>
      </c>
      <c r="L328" s="173" t="s">
        <v>1444</v>
      </c>
    </row>
    <row r="329" spans="1:12" ht="56.25" customHeight="1">
      <c r="A329" s="174" t="s">
        <v>627</v>
      </c>
      <c r="B329" s="167" t="s">
        <v>737</v>
      </c>
      <c r="C329" s="168">
        <v>42766</v>
      </c>
      <c r="D329" s="168" t="s">
        <v>4623</v>
      </c>
      <c r="E329" s="169" t="s">
        <v>6</v>
      </c>
      <c r="F329" s="169">
        <v>796201</v>
      </c>
      <c r="G329" s="169"/>
      <c r="H329" s="170" t="s">
        <v>4624</v>
      </c>
      <c r="I329" s="172">
        <v>0</v>
      </c>
      <c r="J329" s="172">
        <v>13877.54</v>
      </c>
      <c r="K329" s="172">
        <v>13877.54</v>
      </c>
      <c r="L329" s="173" t="s">
        <v>1444</v>
      </c>
    </row>
    <row r="330" spans="1:12" ht="56.25" customHeight="1">
      <c r="A330" s="174" t="s">
        <v>627</v>
      </c>
      <c r="B330" s="167" t="s">
        <v>737</v>
      </c>
      <c r="C330" s="168">
        <v>42766</v>
      </c>
      <c r="D330" s="168" t="s">
        <v>4625</v>
      </c>
      <c r="E330" s="169" t="s">
        <v>6</v>
      </c>
      <c r="F330" s="169">
        <v>796202</v>
      </c>
      <c r="G330" s="169"/>
      <c r="H330" s="170" t="s">
        <v>4626</v>
      </c>
      <c r="I330" s="172">
        <v>0</v>
      </c>
      <c r="J330" s="172">
        <v>3115.9700000000003</v>
      </c>
      <c r="K330" s="172">
        <v>3115.9700000000003</v>
      </c>
      <c r="L330" s="173" t="s">
        <v>1444</v>
      </c>
    </row>
    <row r="331" spans="1:12" ht="56.25" customHeight="1">
      <c r="A331" s="174" t="s">
        <v>627</v>
      </c>
      <c r="B331" s="167" t="s">
        <v>737</v>
      </c>
      <c r="C331" s="168">
        <v>42766</v>
      </c>
      <c r="D331" s="168" t="s">
        <v>4627</v>
      </c>
      <c r="E331" s="169" t="s">
        <v>6</v>
      </c>
      <c r="F331" s="169">
        <v>796203</v>
      </c>
      <c r="G331" s="169"/>
      <c r="H331" s="170" t="s">
        <v>4628</v>
      </c>
      <c r="I331" s="172">
        <v>0</v>
      </c>
      <c r="J331" s="172">
        <v>5362.16</v>
      </c>
      <c r="K331" s="172">
        <v>5362.16</v>
      </c>
      <c r="L331" s="173" t="s">
        <v>1444</v>
      </c>
    </row>
    <row r="332" spans="1:12" ht="56.25" customHeight="1">
      <c r="A332" s="174" t="s">
        <v>630</v>
      </c>
      <c r="B332" s="167" t="s">
        <v>739</v>
      </c>
      <c r="C332" s="168">
        <v>42766</v>
      </c>
      <c r="D332" s="168" t="s">
        <v>5538</v>
      </c>
      <c r="E332" s="169" t="s">
        <v>6</v>
      </c>
      <c r="F332" s="169">
        <v>878480</v>
      </c>
      <c r="G332" s="169"/>
      <c r="H332" s="170" t="s">
        <v>5539</v>
      </c>
      <c r="I332" s="172">
        <v>0</v>
      </c>
      <c r="J332" s="172">
        <v>567964.16000000003</v>
      </c>
      <c r="K332" s="172">
        <v>567964.16000000003</v>
      </c>
      <c r="L332" s="173" t="s">
        <v>1444</v>
      </c>
    </row>
    <row r="333" spans="1:12" ht="56.25" customHeight="1">
      <c r="A333" s="174">
        <v>513</v>
      </c>
      <c r="B333" s="167" t="s">
        <v>208</v>
      </c>
      <c r="C333" s="168">
        <v>42766</v>
      </c>
      <c r="D333" s="168" t="s">
        <v>3942</v>
      </c>
      <c r="E333" s="169" t="s">
        <v>15</v>
      </c>
      <c r="F333" s="169">
        <v>1575</v>
      </c>
      <c r="G333" s="169"/>
      <c r="H333" s="170" t="s">
        <v>3943</v>
      </c>
      <c r="I333" s="172">
        <v>4818.18</v>
      </c>
      <c r="J333" s="172">
        <v>0</v>
      </c>
      <c r="K333" s="172">
        <v>4818.18</v>
      </c>
      <c r="L333" s="173" t="s">
        <v>1444</v>
      </c>
    </row>
    <row r="334" spans="1:12" ht="56.25" customHeight="1">
      <c r="A334" s="174">
        <v>513</v>
      </c>
      <c r="B334" s="167" t="s">
        <v>208</v>
      </c>
      <c r="C334" s="168">
        <v>42766</v>
      </c>
      <c r="D334" s="168" t="s">
        <v>3944</v>
      </c>
      <c r="E334" s="169" t="s">
        <v>15</v>
      </c>
      <c r="F334" s="169">
        <v>367893</v>
      </c>
      <c r="G334" s="169"/>
      <c r="H334" s="170" t="s">
        <v>3945</v>
      </c>
      <c r="I334" s="172">
        <v>50</v>
      </c>
      <c r="J334" s="172">
        <v>0</v>
      </c>
      <c r="K334" s="172">
        <v>50</v>
      </c>
      <c r="L334" s="173" t="s">
        <v>1444</v>
      </c>
    </row>
    <row r="335" spans="1:12" ht="56.25" customHeight="1">
      <c r="A335" s="174" t="s">
        <v>627</v>
      </c>
      <c r="B335" s="167" t="s">
        <v>737</v>
      </c>
      <c r="C335" s="168">
        <v>42767</v>
      </c>
      <c r="D335" s="168" t="s">
        <v>4629</v>
      </c>
      <c r="E335" s="169" t="s">
        <v>11</v>
      </c>
      <c r="F335" s="169">
        <v>878657</v>
      </c>
      <c r="G335" s="169"/>
      <c r="H335" s="170" t="s">
        <v>4630</v>
      </c>
      <c r="I335" s="172">
        <v>50</v>
      </c>
      <c r="J335" s="172">
        <v>0</v>
      </c>
      <c r="K335" s="172">
        <v>50</v>
      </c>
      <c r="L335" s="173" t="s">
        <v>1444</v>
      </c>
    </row>
    <row r="336" spans="1:12" ht="56.25" customHeight="1">
      <c r="A336" s="174">
        <v>117</v>
      </c>
      <c r="B336" s="167" t="s">
        <v>746</v>
      </c>
      <c r="C336" s="168">
        <v>42767</v>
      </c>
      <c r="D336" s="168" t="s">
        <v>3278</v>
      </c>
      <c r="E336" s="169" t="s">
        <v>11</v>
      </c>
      <c r="F336" s="169">
        <v>878596</v>
      </c>
      <c r="G336" s="169"/>
      <c r="H336" s="170" t="s">
        <v>3279</v>
      </c>
      <c r="I336" s="172">
        <v>50</v>
      </c>
      <c r="J336" s="172">
        <v>0</v>
      </c>
      <c r="K336" s="172">
        <v>50</v>
      </c>
      <c r="L336" s="173" t="s">
        <v>1444</v>
      </c>
    </row>
    <row r="337" spans="1:12" ht="56.25" customHeight="1">
      <c r="A337" s="174">
        <v>25</v>
      </c>
      <c r="B337" s="167" t="s">
        <v>718</v>
      </c>
      <c r="C337" s="168">
        <v>42767</v>
      </c>
      <c r="D337" s="168" t="s">
        <v>2109</v>
      </c>
      <c r="E337" s="169" t="s">
        <v>15</v>
      </c>
      <c r="F337" s="169">
        <v>1577</v>
      </c>
      <c r="G337" s="169"/>
      <c r="H337" s="170" t="s">
        <v>2110</v>
      </c>
      <c r="I337" s="172">
        <v>321.38</v>
      </c>
      <c r="J337" s="172">
        <v>0</v>
      </c>
      <c r="K337" s="172">
        <v>321.38</v>
      </c>
      <c r="L337" s="173" t="s">
        <v>1444</v>
      </c>
    </row>
    <row r="338" spans="1:12" ht="56.25" customHeight="1">
      <c r="A338" s="174">
        <v>25</v>
      </c>
      <c r="B338" s="167" t="s">
        <v>718</v>
      </c>
      <c r="C338" s="168">
        <v>42767</v>
      </c>
      <c r="D338" s="168" t="s">
        <v>2111</v>
      </c>
      <c r="E338" s="169" t="s">
        <v>1287</v>
      </c>
      <c r="F338" s="169">
        <v>1577</v>
      </c>
      <c r="G338" s="169"/>
      <c r="H338" s="170" t="s">
        <v>2112</v>
      </c>
      <c r="I338" s="172">
        <v>2285.7000000000003</v>
      </c>
      <c r="J338" s="172">
        <v>0</v>
      </c>
      <c r="K338" s="172">
        <v>2285.7000000000003</v>
      </c>
      <c r="L338" s="173" t="s">
        <v>1444</v>
      </c>
    </row>
    <row r="339" spans="1:12" ht="56.25" customHeight="1">
      <c r="A339" s="174">
        <v>25</v>
      </c>
      <c r="B339" s="167" t="s">
        <v>718</v>
      </c>
      <c r="C339" s="168">
        <v>42767</v>
      </c>
      <c r="D339" s="168" t="s">
        <v>2113</v>
      </c>
      <c r="E339" s="169" t="s">
        <v>15</v>
      </c>
      <c r="F339" s="169">
        <v>1580</v>
      </c>
      <c r="G339" s="169"/>
      <c r="H339" s="170" t="s">
        <v>2114</v>
      </c>
      <c r="I339" s="172">
        <v>452.82</v>
      </c>
      <c r="J339" s="172">
        <v>0</v>
      </c>
      <c r="K339" s="172">
        <v>452.82</v>
      </c>
      <c r="L339" s="173" t="s">
        <v>1444</v>
      </c>
    </row>
    <row r="340" spans="1:12" ht="56.25" customHeight="1">
      <c r="A340" s="174">
        <v>25</v>
      </c>
      <c r="B340" s="167" t="s">
        <v>718</v>
      </c>
      <c r="C340" s="168">
        <v>42767</v>
      </c>
      <c r="D340" s="168" t="s">
        <v>2115</v>
      </c>
      <c r="E340" s="169" t="s">
        <v>1287</v>
      </c>
      <c r="F340" s="169">
        <v>1580</v>
      </c>
      <c r="G340" s="169"/>
      <c r="H340" s="170" t="s">
        <v>2116</v>
      </c>
      <c r="I340" s="172">
        <v>8133.22</v>
      </c>
      <c r="J340" s="172">
        <v>0</v>
      </c>
      <c r="K340" s="172">
        <v>8133.22</v>
      </c>
      <c r="L340" s="173" t="s">
        <v>1444</v>
      </c>
    </row>
    <row r="341" spans="1:12" ht="56.25" customHeight="1">
      <c r="A341" s="174" t="s">
        <v>628</v>
      </c>
      <c r="B341" s="167" t="s">
        <v>738</v>
      </c>
      <c r="C341" s="168">
        <v>42767</v>
      </c>
      <c r="D341" s="168" t="s">
        <v>5361</v>
      </c>
      <c r="E341" s="169" t="s">
        <v>6</v>
      </c>
      <c r="F341" s="169">
        <v>369108</v>
      </c>
      <c r="G341" s="169"/>
      <c r="H341" s="170" t="s">
        <v>5362</v>
      </c>
      <c r="I341" s="172">
        <v>0</v>
      </c>
      <c r="J341" s="172">
        <v>666525.52</v>
      </c>
      <c r="K341" s="172">
        <v>666525.52</v>
      </c>
      <c r="L341" s="173" t="s">
        <v>1444</v>
      </c>
    </row>
    <row r="342" spans="1:12" ht="56.25" customHeight="1">
      <c r="A342" s="174">
        <v>25</v>
      </c>
      <c r="B342" s="167" t="s">
        <v>718</v>
      </c>
      <c r="C342" s="168">
        <v>42767</v>
      </c>
      <c r="D342" s="168" t="s">
        <v>2117</v>
      </c>
      <c r="E342" s="169" t="s">
        <v>15</v>
      </c>
      <c r="F342" s="169">
        <v>1578</v>
      </c>
      <c r="G342" s="169"/>
      <c r="H342" s="170" t="s">
        <v>2118</v>
      </c>
      <c r="I342" s="172">
        <v>422.29</v>
      </c>
      <c r="J342" s="172">
        <v>0</v>
      </c>
      <c r="K342" s="172">
        <v>422.29</v>
      </c>
      <c r="L342" s="173" t="s">
        <v>1444</v>
      </c>
    </row>
    <row r="343" spans="1:12" ht="56.25" customHeight="1">
      <c r="A343" s="174">
        <v>25</v>
      </c>
      <c r="B343" s="167" t="s">
        <v>718</v>
      </c>
      <c r="C343" s="168">
        <v>42767</v>
      </c>
      <c r="D343" s="168" t="s">
        <v>2119</v>
      </c>
      <c r="E343" s="169" t="s">
        <v>1287</v>
      </c>
      <c r="F343" s="169">
        <v>1578</v>
      </c>
      <c r="G343" s="169"/>
      <c r="H343" s="170" t="s">
        <v>2120</v>
      </c>
      <c r="I343" s="172">
        <v>6774.24</v>
      </c>
      <c r="J343" s="172">
        <v>0</v>
      </c>
      <c r="K343" s="172">
        <v>6774.24</v>
      </c>
      <c r="L343" s="173" t="s">
        <v>1444</v>
      </c>
    </row>
    <row r="344" spans="1:12" ht="56.25" customHeight="1">
      <c r="A344" s="174" t="s">
        <v>627</v>
      </c>
      <c r="B344" s="167" t="s">
        <v>737</v>
      </c>
      <c r="C344" s="168">
        <v>42768</v>
      </c>
      <c r="D344" s="168" t="s">
        <v>4631</v>
      </c>
      <c r="E344" s="169" t="s">
        <v>6</v>
      </c>
      <c r="F344" s="169">
        <v>878738</v>
      </c>
      <c r="G344" s="169"/>
      <c r="H344" s="170" t="s">
        <v>4632</v>
      </c>
      <c r="I344" s="172">
        <v>0</v>
      </c>
      <c r="J344" s="172">
        <v>1614000</v>
      </c>
      <c r="K344" s="172">
        <v>1614000</v>
      </c>
      <c r="L344" s="173" t="s">
        <v>1444</v>
      </c>
    </row>
    <row r="345" spans="1:12" ht="56.25" customHeight="1">
      <c r="A345" s="174">
        <v>117</v>
      </c>
      <c r="B345" s="167" t="s">
        <v>746</v>
      </c>
      <c r="C345" s="168">
        <v>42768</v>
      </c>
      <c r="D345" s="168" t="s">
        <v>3280</v>
      </c>
      <c r="E345" s="169" t="s">
        <v>11</v>
      </c>
      <c r="F345" s="169">
        <v>878677</v>
      </c>
      <c r="G345" s="169"/>
      <c r="H345" s="170" t="s">
        <v>3281</v>
      </c>
      <c r="I345" s="172">
        <v>50</v>
      </c>
      <c r="J345" s="172">
        <v>0</v>
      </c>
      <c r="K345" s="172">
        <v>50</v>
      </c>
      <c r="L345" s="173" t="s">
        <v>1444</v>
      </c>
    </row>
    <row r="346" spans="1:12" ht="56.25" customHeight="1">
      <c r="A346" s="174">
        <v>340</v>
      </c>
      <c r="B346" s="167" t="s">
        <v>838</v>
      </c>
      <c r="C346" s="168">
        <v>42768</v>
      </c>
      <c r="D346" s="168" t="s">
        <v>3633</v>
      </c>
      <c r="E346" s="169" t="s">
        <v>15</v>
      </c>
      <c r="F346" s="169">
        <v>1603</v>
      </c>
      <c r="G346" s="169"/>
      <c r="H346" s="170" t="s">
        <v>3634</v>
      </c>
      <c r="I346" s="172">
        <v>291.47000000000003</v>
      </c>
      <c r="J346" s="172">
        <v>0</v>
      </c>
      <c r="K346" s="172">
        <v>291.47000000000003</v>
      </c>
      <c r="L346" s="173" t="s">
        <v>1444</v>
      </c>
    </row>
    <row r="347" spans="1:12" ht="56.25" customHeight="1">
      <c r="A347" s="174">
        <v>340</v>
      </c>
      <c r="B347" s="167" t="s">
        <v>838</v>
      </c>
      <c r="C347" s="168">
        <v>42768</v>
      </c>
      <c r="D347" s="168" t="s">
        <v>3635</v>
      </c>
      <c r="E347" s="169" t="s">
        <v>15</v>
      </c>
      <c r="F347" s="169">
        <v>1602</v>
      </c>
      <c r="G347" s="169"/>
      <c r="H347" s="170" t="s">
        <v>3636</v>
      </c>
      <c r="I347" s="172">
        <v>275.83</v>
      </c>
      <c r="J347" s="172">
        <v>0</v>
      </c>
      <c r="K347" s="172">
        <v>275.83</v>
      </c>
      <c r="L347" s="173" t="s">
        <v>1444</v>
      </c>
    </row>
    <row r="348" spans="1:12" ht="56.25" customHeight="1">
      <c r="A348" s="174">
        <v>340</v>
      </c>
      <c r="B348" s="167" t="s">
        <v>838</v>
      </c>
      <c r="C348" s="168">
        <v>42768</v>
      </c>
      <c r="D348" s="168" t="s">
        <v>3637</v>
      </c>
      <c r="E348" s="169" t="s">
        <v>15</v>
      </c>
      <c r="F348" s="169">
        <v>1601</v>
      </c>
      <c r="G348" s="169"/>
      <c r="H348" s="170" t="s">
        <v>3638</v>
      </c>
      <c r="I348" s="172">
        <v>290.31</v>
      </c>
      <c r="J348" s="172">
        <v>0</v>
      </c>
      <c r="K348" s="172">
        <v>290.31</v>
      </c>
      <c r="L348" s="173" t="s">
        <v>1444</v>
      </c>
    </row>
    <row r="349" spans="1:12" ht="56.25" customHeight="1">
      <c r="A349" s="174">
        <v>513</v>
      </c>
      <c r="B349" s="167" t="s">
        <v>208</v>
      </c>
      <c r="C349" s="168">
        <v>42768</v>
      </c>
      <c r="D349" s="168" t="s">
        <v>3946</v>
      </c>
      <c r="E349" s="169" t="s">
        <v>15</v>
      </c>
      <c r="F349" s="169">
        <v>1596</v>
      </c>
      <c r="G349" s="169"/>
      <c r="H349" s="170" t="s">
        <v>3947</v>
      </c>
      <c r="I349" s="172">
        <v>40035.360000000001</v>
      </c>
      <c r="J349" s="172">
        <v>0</v>
      </c>
      <c r="K349" s="172">
        <v>40035.360000000001</v>
      </c>
      <c r="L349" s="173" t="s">
        <v>1444</v>
      </c>
    </row>
    <row r="350" spans="1:12" ht="56.25" customHeight="1">
      <c r="A350" s="174">
        <v>132</v>
      </c>
      <c r="B350" s="167" t="s">
        <v>752</v>
      </c>
      <c r="C350" s="168">
        <v>42768</v>
      </c>
      <c r="D350" s="168" t="s">
        <v>3384</v>
      </c>
      <c r="E350" s="169" t="s">
        <v>15</v>
      </c>
      <c r="F350" s="169">
        <v>1595</v>
      </c>
      <c r="G350" s="169"/>
      <c r="H350" s="170" t="s">
        <v>3385</v>
      </c>
      <c r="I350" s="172">
        <v>1967.8500000000001</v>
      </c>
      <c r="J350" s="172">
        <v>0</v>
      </c>
      <c r="K350" s="172">
        <v>1967.8500000000001</v>
      </c>
      <c r="L350" s="173" t="s">
        <v>1444</v>
      </c>
    </row>
    <row r="351" spans="1:12" ht="56.25" customHeight="1">
      <c r="A351" s="174">
        <v>513</v>
      </c>
      <c r="B351" s="167" t="s">
        <v>208</v>
      </c>
      <c r="C351" s="168">
        <v>42768</v>
      </c>
      <c r="D351" s="168" t="s">
        <v>3948</v>
      </c>
      <c r="E351" s="169" t="s">
        <v>15</v>
      </c>
      <c r="F351" s="169">
        <v>1592</v>
      </c>
      <c r="G351" s="169"/>
      <c r="H351" s="170" t="s">
        <v>3949</v>
      </c>
      <c r="I351" s="172">
        <v>116470.17</v>
      </c>
      <c r="J351" s="172">
        <v>0</v>
      </c>
      <c r="K351" s="172">
        <v>116470.17</v>
      </c>
      <c r="L351" s="173" t="s">
        <v>1444</v>
      </c>
    </row>
    <row r="352" spans="1:12" ht="56.25" customHeight="1">
      <c r="A352" s="174">
        <v>340</v>
      </c>
      <c r="B352" s="167" t="s">
        <v>838</v>
      </c>
      <c r="C352" s="168">
        <v>42768</v>
      </c>
      <c r="D352" s="168" t="s">
        <v>3639</v>
      </c>
      <c r="E352" s="169" t="s">
        <v>15</v>
      </c>
      <c r="F352" s="169">
        <v>1591</v>
      </c>
      <c r="G352" s="169"/>
      <c r="H352" s="170" t="s">
        <v>3640</v>
      </c>
      <c r="I352" s="172">
        <v>282.55</v>
      </c>
      <c r="J352" s="172">
        <v>0</v>
      </c>
      <c r="K352" s="172">
        <v>282.55</v>
      </c>
      <c r="L352" s="173" t="s">
        <v>1444</v>
      </c>
    </row>
    <row r="353" spans="1:12" ht="56.25" customHeight="1">
      <c r="A353" s="174">
        <v>25</v>
      </c>
      <c r="B353" s="167" t="s">
        <v>718</v>
      </c>
      <c r="C353" s="168">
        <v>42768</v>
      </c>
      <c r="D353" s="168" t="s">
        <v>2121</v>
      </c>
      <c r="E353" s="169" t="s">
        <v>15</v>
      </c>
      <c r="F353" s="169">
        <v>1581</v>
      </c>
      <c r="G353" s="169"/>
      <c r="H353" s="170" t="s">
        <v>2122</v>
      </c>
      <c r="I353" s="172">
        <v>879.1</v>
      </c>
      <c r="J353" s="172">
        <v>0</v>
      </c>
      <c r="K353" s="172">
        <v>879.1</v>
      </c>
      <c r="L353" s="173" t="s">
        <v>1444</v>
      </c>
    </row>
    <row r="354" spans="1:12" ht="56.25" customHeight="1">
      <c r="A354" s="174">
        <v>25</v>
      </c>
      <c r="B354" s="167" t="s">
        <v>718</v>
      </c>
      <c r="C354" s="168">
        <v>42768</v>
      </c>
      <c r="D354" s="168" t="s">
        <v>2123</v>
      </c>
      <c r="E354" s="169" t="s">
        <v>1287</v>
      </c>
      <c r="F354" s="169">
        <v>1581</v>
      </c>
      <c r="G354" s="169"/>
      <c r="H354" s="170" t="s">
        <v>2124</v>
      </c>
      <c r="I354" s="172">
        <v>26160.58</v>
      </c>
      <c r="J354" s="172">
        <v>0</v>
      </c>
      <c r="K354" s="172">
        <v>26160.58</v>
      </c>
      <c r="L354" s="173" t="s">
        <v>1444</v>
      </c>
    </row>
    <row r="355" spans="1:12" ht="56.25" customHeight="1">
      <c r="A355" s="174">
        <v>25</v>
      </c>
      <c r="B355" s="167" t="s">
        <v>718</v>
      </c>
      <c r="C355" s="168">
        <v>42768</v>
      </c>
      <c r="D355" s="168" t="s">
        <v>2125</v>
      </c>
      <c r="E355" s="169" t="s">
        <v>15</v>
      </c>
      <c r="F355" s="169">
        <v>1579</v>
      </c>
      <c r="G355" s="169"/>
      <c r="H355" s="170" t="s">
        <v>2126</v>
      </c>
      <c r="I355" s="172">
        <v>724.34</v>
      </c>
      <c r="J355" s="172">
        <v>0</v>
      </c>
      <c r="K355" s="172">
        <v>724.34</v>
      </c>
      <c r="L355" s="173" t="s">
        <v>1444</v>
      </c>
    </row>
    <row r="356" spans="1:12" ht="56.25" customHeight="1">
      <c r="A356" s="174">
        <v>25</v>
      </c>
      <c r="B356" s="167" t="s">
        <v>718</v>
      </c>
      <c r="C356" s="168">
        <v>42768</v>
      </c>
      <c r="D356" s="168" t="s">
        <v>2127</v>
      </c>
      <c r="E356" s="169" t="s">
        <v>1287</v>
      </c>
      <c r="F356" s="169">
        <v>1579</v>
      </c>
      <c r="G356" s="169"/>
      <c r="H356" s="170" t="s">
        <v>2128</v>
      </c>
      <c r="I356" s="172">
        <v>19512.97</v>
      </c>
      <c r="J356" s="172">
        <v>0</v>
      </c>
      <c r="K356" s="172">
        <v>19512.97</v>
      </c>
      <c r="L356" s="173" t="s">
        <v>1444</v>
      </c>
    </row>
    <row r="357" spans="1:12" ht="56.25" customHeight="1">
      <c r="A357" s="174">
        <v>513</v>
      </c>
      <c r="B357" s="167" t="s">
        <v>208</v>
      </c>
      <c r="C357" s="168">
        <v>42768</v>
      </c>
      <c r="D357" s="168" t="s">
        <v>3950</v>
      </c>
      <c r="E357" s="169" t="s">
        <v>15</v>
      </c>
      <c r="F357" s="169">
        <v>370218</v>
      </c>
      <c r="G357" s="169"/>
      <c r="H357" s="170" t="s">
        <v>1311</v>
      </c>
      <c r="I357" s="172">
        <v>50</v>
      </c>
      <c r="J357" s="172">
        <v>0</v>
      </c>
      <c r="K357" s="172">
        <v>50</v>
      </c>
      <c r="L357" s="173" t="s">
        <v>1444</v>
      </c>
    </row>
    <row r="358" spans="1:12" ht="56.25" customHeight="1">
      <c r="A358" s="174">
        <v>513</v>
      </c>
      <c r="B358" s="167" t="s">
        <v>208</v>
      </c>
      <c r="C358" s="168">
        <v>42769</v>
      </c>
      <c r="D358" s="168" t="s">
        <v>3951</v>
      </c>
      <c r="E358" s="169" t="s">
        <v>11</v>
      </c>
      <c r="F358" s="169">
        <v>878815</v>
      </c>
      <c r="G358" s="169"/>
      <c r="H358" s="170" t="s">
        <v>3952</v>
      </c>
      <c r="I358" s="172">
        <v>270</v>
      </c>
      <c r="J358" s="172">
        <v>0</v>
      </c>
      <c r="K358" s="172">
        <v>270</v>
      </c>
      <c r="L358" s="173" t="s">
        <v>1444</v>
      </c>
    </row>
    <row r="359" spans="1:12" ht="56.25" customHeight="1">
      <c r="A359" s="174">
        <v>117</v>
      </c>
      <c r="B359" s="167" t="s">
        <v>746</v>
      </c>
      <c r="C359" s="168">
        <v>42769</v>
      </c>
      <c r="D359" s="168" t="s">
        <v>3282</v>
      </c>
      <c r="E359" s="169" t="s">
        <v>11</v>
      </c>
      <c r="F359" s="169">
        <v>878804</v>
      </c>
      <c r="G359" s="169"/>
      <c r="H359" s="170" t="s">
        <v>3283</v>
      </c>
      <c r="I359" s="172">
        <v>50</v>
      </c>
      <c r="J359" s="172">
        <v>0</v>
      </c>
      <c r="K359" s="172">
        <v>50</v>
      </c>
      <c r="L359" s="173" t="s">
        <v>1444</v>
      </c>
    </row>
    <row r="360" spans="1:12" ht="56.25" customHeight="1">
      <c r="A360" s="174" t="s">
        <v>630</v>
      </c>
      <c r="B360" s="167" t="s">
        <v>739</v>
      </c>
      <c r="C360" s="168">
        <v>42769</v>
      </c>
      <c r="D360" s="168" t="s">
        <v>5540</v>
      </c>
      <c r="E360" s="169" t="s">
        <v>6</v>
      </c>
      <c r="F360" s="169">
        <v>878794</v>
      </c>
      <c r="G360" s="169"/>
      <c r="H360" s="170" t="s">
        <v>5541</v>
      </c>
      <c r="I360" s="172">
        <v>0</v>
      </c>
      <c r="J360" s="172">
        <v>74953</v>
      </c>
      <c r="K360" s="172">
        <v>74953</v>
      </c>
      <c r="L360" s="173" t="s">
        <v>1444</v>
      </c>
    </row>
    <row r="361" spans="1:12" ht="56.25" customHeight="1">
      <c r="A361" s="174">
        <v>513</v>
      </c>
      <c r="B361" s="167" t="s">
        <v>208</v>
      </c>
      <c r="C361" s="168">
        <v>42769</v>
      </c>
      <c r="D361" s="168" t="s">
        <v>3953</v>
      </c>
      <c r="E361" s="169" t="s">
        <v>11</v>
      </c>
      <c r="F361" s="169">
        <v>878773</v>
      </c>
      <c r="G361" s="169"/>
      <c r="H361" s="170" t="s">
        <v>3954</v>
      </c>
      <c r="I361" s="172">
        <v>0</v>
      </c>
      <c r="J361" s="172">
        <v>270</v>
      </c>
      <c r="K361" s="172">
        <v>270</v>
      </c>
      <c r="L361" s="173" t="s">
        <v>1444</v>
      </c>
    </row>
    <row r="362" spans="1:12" ht="56.25" customHeight="1">
      <c r="A362" s="174">
        <v>513</v>
      </c>
      <c r="B362" s="167" t="s">
        <v>208</v>
      </c>
      <c r="C362" s="168">
        <v>42769</v>
      </c>
      <c r="D362" s="168" t="s">
        <v>3955</v>
      </c>
      <c r="E362" s="169" t="s">
        <v>15</v>
      </c>
      <c r="F362" s="169">
        <v>370702</v>
      </c>
      <c r="G362" s="169"/>
      <c r="H362" s="170" t="s">
        <v>3956</v>
      </c>
      <c r="I362" s="172">
        <v>50</v>
      </c>
      <c r="J362" s="172">
        <v>0</v>
      </c>
      <c r="K362" s="172">
        <v>50</v>
      </c>
      <c r="L362" s="173" t="s">
        <v>1444</v>
      </c>
    </row>
    <row r="363" spans="1:12" ht="56.25" customHeight="1">
      <c r="A363" s="174">
        <v>340</v>
      </c>
      <c r="B363" s="167" t="s">
        <v>838</v>
      </c>
      <c r="C363" s="168">
        <v>42769</v>
      </c>
      <c r="D363" s="168" t="s">
        <v>3641</v>
      </c>
      <c r="E363" s="169" t="s">
        <v>15</v>
      </c>
      <c r="F363" s="169">
        <v>1608</v>
      </c>
      <c r="G363" s="169"/>
      <c r="H363" s="170" t="s">
        <v>3642</v>
      </c>
      <c r="I363" s="172">
        <v>275.83</v>
      </c>
      <c r="J363" s="172">
        <v>0</v>
      </c>
      <c r="K363" s="172">
        <v>275.83</v>
      </c>
      <c r="L363" s="173" t="s">
        <v>1444</v>
      </c>
    </row>
    <row r="364" spans="1:12" ht="56.25" customHeight="1">
      <c r="A364" s="174">
        <v>340</v>
      </c>
      <c r="B364" s="167" t="s">
        <v>838</v>
      </c>
      <c r="C364" s="168">
        <v>42769</v>
      </c>
      <c r="D364" s="168" t="s">
        <v>3643</v>
      </c>
      <c r="E364" s="169" t="s">
        <v>15</v>
      </c>
      <c r="F364" s="169">
        <v>1607</v>
      </c>
      <c r="G364" s="169"/>
      <c r="H364" s="170" t="s">
        <v>3644</v>
      </c>
      <c r="I364" s="172">
        <v>280.43</v>
      </c>
      <c r="J364" s="172">
        <v>0</v>
      </c>
      <c r="K364" s="172">
        <v>280.43</v>
      </c>
      <c r="L364" s="173" t="s">
        <v>1444</v>
      </c>
    </row>
    <row r="365" spans="1:12" ht="56.25" customHeight="1">
      <c r="A365" s="174">
        <v>35</v>
      </c>
      <c r="B365" s="167" t="s">
        <v>720</v>
      </c>
      <c r="C365" s="168">
        <v>42769</v>
      </c>
      <c r="D365" s="168" t="s">
        <v>3008</v>
      </c>
      <c r="E365" s="169" t="s">
        <v>15</v>
      </c>
      <c r="F365" s="169">
        <v>1606</v>
      </c>
      <c r="G365" s="169"/>
      <c r="H365" s="170" t="s">
        <v>3009</v>
      </c>
      <c r="I365" s="172">
        <v>295.11</v>
      </c>
      <c r="J365" s="172">
        <v>0</v>
      </c>
      <c r="K365" s="172">
        <v>295.11</v>
      </c>
      <c r="L365" s="173" t="s">
        <v>1444</v>
      </c>
    </row>
    <row r="366" spans="1:12" ht="56.25" customHeight="1">
      <c r="A366" s="174">
        <v>513</v>
      </c>
      <c r="B366" s="167" t="s">
        <v>208</v>
      </c>
      <c r="C366" s="168">
        <v>42769</v>
      </c>
      <c r="D366" s="168" t="s">
        <v>3957</v>
      </c>
      <c r="E366" s="169" t="s">
        <v>15</v>
      </c>
      <c r="F366" s="169">
        <v>371127</v>
      </c>
      <c r="G366" s="169"/>
      <c r="H366" s="170" t="s">
        <v>3958</v>
      </c>
      <c r="I366" s="172">
        <v>50</v>
      </c>
      <c r="J366" s="172">
        <v>0</v>
      </c>
      <c r="K366" s="172">
        <v>50</v>
      </c>
      <c r="L366" s="173" t="s">
        <v>1444</v>
      </c>
    </row>
    <row r="367" spans="1:12" ht="56.25" customHeight="1">
      <c r="A367" s="174">
        <v>513</v>
      </c>
      <c r="B367" s="167" t="s">
        <v>208</v>
      </c>
      <c r="C367" s="168">
        <v>42772</v>
      </c>
      <c r="D367" s="168" t="s">
        <v>3959</v>
      </c>
      <c r="E367" s="169" t="s">
        <v>11</v>
      </c>
      <c r="F367" s="169">
        <v>878824</v>
      </c>
      <c r="G367" s="169"/>
      <c r="H367" s="170" t="s">
        <v>3960</v>
      </c>
      <c r="I367" s="172">
        <v>50</v>
      </c>
      <c r="J367" s="172">
        <v>0</v>
      </c>
      <c r="K367" s="172">
        <v>50</v>
      </c>
      <c r="L367" s="173" t="s">
        <v>1444</v>
      </c>
    </row>
    <row r="368" spans="1:12" ht="56.25" customHeight="1">
      <c r="A368" s="174">
        <v>513</v>
      </c>
      <c r="B368" s="167" t="s">
        <v>208</v>
      </c>
      <c r="C368" s="168">
        <v>42772</v>
      </c>
      <c r="D368" s="168" t="s">
        <v>3961</v>
      </c>
      <c r="E368" s="169" t="s">
        <v>15</v>
      </c>
      <c r="F368" s="169">
        <v>372577</v>
      </c>
      <c r="G368" s="169"/>
      <c r="H368" s="170" t="s">
        <v>3962</v>
      </c>
      <c r="I368" s="172">
        <v>50</v>
      </c>
      <c r="J368" s="172">
        <v>0</v>
      </c>
      <c r="K368" s="172">
        <v>50</v>
      </c>
      <c r="L368" s="173" t="s">
        <v>1444</v>
      </c>
    </row>
    <row r="369" spans="1:12" ht="56.25" customHeight="1">
      <c r="A369" s="174" t="s">
        <v>630</v>
      </c>
      <c r="B369" s="167" t="s">
        <v>739</v>
      </c>
      <c r="C369" s="168">
        <v>42773</v>
      </c>
      <c r="D369" s="168" t="s">
        <v>5542</v>
      </c>
      <c r="E369" s="169" t="s">
        <v>6</v>
      </c>
      <c r="F369" s="169">
        <v>879222</v>
      </c>
      <c r="G369" s="169"/>
      <c r="H369" s="170" t="s">
        <v>5543</v>
      </c>
      <c r="I369" s="172">
        <v>0</v>
      </c>
      <c r="J369" s="172">
        <v>71782</v>
      </c>
      <c r="K369" s="172">
        <v>71782</v>
      </c>
      <c r="L369" s="173" t="s">
        <v>1444</v>
      </c>
    </row>
    <row r="370" spans="1:12" ht="56.25" customHeight="1">
      <c r="A370" s="174">
        <v>582</v>
      </c>
      <c r="B370" s="167" t="s">
        <v>880</v>
      </c>
      <c r="C370" s="168">
        <v>42773</v>
      </c>
      <c r="D370" s="168" t="s">
        <v>4413</v>
      </c>
      <c r="E370" s="169" t="s">
        <v>6</v>
      </c>
      <c r="F370" s="169">
        <v>879215</v>
      </c>
      <c r="G370" s="169"/>
      <c r="H370" s="170" t="s">
        <v>4414</v>
      </c>
      <c r="I370" s="172">
        <v>0</v>
      </c>
      <c r="J370" s="172">
        <v>2374</v>
      </c>
      <c r="K370" s="172">
        <v>2374</v>
      </c>
      <c r="L370" s="173" t="s">
        <v>1444</v>
      </c>
    </row>
    <row r="371" spans="1:12" ht="56.25" customHeight="1">
      <c r="A371" s="174">
        <v>586</v>
      </c>
      <c r="B371" s="167" t="s">
        <v>230</v>
      </c>
      <c r="C371" s="168">
        <v>42773</v>
      </c>
      <c r="D371" s="168" t="s">
        <v>4421</v>
      </c>
      <c r="E371" s="169" t="s">
        <v>11</v>
      </c>
      <c r="F371" s="169">
        <v>879153</v>
      </c>
      <c r="G371" s="169"/>
      <c r="H371" s="170" t="s">
        <v>4422</v>
      </c>
      <c r="I371" s="172">
        <v>1216.27</v>
      </c>
      <c r="J371" s="172">
        <v>0</v>
      </c>
      <c r="K371" s="172">
        <v>1216.27</v>
      </c>
      <c r="L371" s="173" t="s">
        <v>1444</v>
      </c>
    </row>
    <row r="372" spans="1:12" ht="56.25" customHeight="1">
      <c r="A372" s="174">
        <v>117</v>
      </c>
      <c r="B372" s="167" t="s">
        <v>746</v>
      </c>
      <c r="C372" s="168">
        <v>42773</v>
      </c>
      <c r="D372" s="168" t="s">
        <v>3284</v>
      </c>
      <c r="E372" s="169" t="s">
        <v>11</v>
      </c>
      <c r="F372" s="169">
        <v>879132</v>
      </c>
      <c r="G372" s="169"/>
      <c r="H372" s="170" t="s">
        <v>3285</v>
      </c>
      <c r="I372" s="172">
        <v>50</v>
      </c>
      <c r="J372" s="172">
        <v>0</v>
      </c>
      <c r="K372" s="172">
        <v>50</v>
      </c>
      <c r="L372" s="173" t="s">
        <v>1444</v>
      </c>
    </row>
    <row r="373" spans="1:12" ht="56.25" customHeight="1">
      <c r="A373" s="174" t="s">
        <v>627</v>
      </c>
      <c r="B373" s="167" t="s">
        <v>737</v>
      </c>
      <c r="C373" s="168">
        <v>42773</v>
      </c>
      <c r="D373" s="168" t="s">
        <v>4633</v>
      </c>
      <c r="E373" s="169" t="s">
        <v>6</v>
      </c>
      <c r="F373" s="169">
        <v>799193</v>
      </c>
      <c r="G373" s="169"/>
      <c r="H373" s="170" t="s">
        <v>4634</v>
      </c>
      <c r="I373" s="172">
        <v>0</v>
      </c>
      <c r="J373" s="172">
        <v>1727.81</v>
      </c>
      <c r="K373" s="172">
        <v>1727.81</v>
      </c>
      <c r="L373" s="173" t="s">
        <v>1444</v>
      </c>
    </row>
    <row r="374" spans="1:12" ht="56.25" customHeight="1">
      <c r="A374" s="174">
        <v>340</v>
      </c>
      <c r="B374" s="167" t="s">
        <v>838</v>
      </c>
      <c r="C374" s="168">
        <v>42773</v>
      </c>
      <c r="D374" s="168" t="s">
        <v>3645</v>
      </c>
      <c r="E374" s="169" t="s">
        <v>6</v>
      </c>
      <c r="F374" s="169">
        <v>373507</v>
      </c>
      <c r="G374" s="169"/>
      <c r="H374" s="170" t="s">
        <v>3646</v>
      </c>
      <c r="I374" s="172">
        <v>0</v>
      </c>
      <c r="J374" s="172">
        <v>34059.9</v>
      </c>
      <c r="K374" s="172">
        <v>34059.9</v>
      </c>
      <c r="L374" s="173" t="s">
        <v>1444</v>
      </c>
    </row>
    <row r="375" spans="1:12" ht="56.25" customHeight="1">
      <c r="A375" s="174">
        <v>340</v>
      </c>
      <c r="B375" s="167" t="s">
        <v>838</v>
      </c>
      <c r="C375" s="168">
        <v>42773</v>
      </c>
      <c r="D375" s="168" t="s">
        <v>3647</v>
      </c>
      <c r="E375" s="169" t="s">
        <v>15</v>
      </c>
      <c r="F375" s="169">
        <v>373508</v>
      </c>
      <c r="G375" s="169"/>
      <c r="H375" s="170" t="s">
        <v>3648</v>
      </c>
      <c r="I375" s="172">
        <v>50</v>
      </c>
      <c r="J375" s="172">
        <v>0</v>
      </c>
      <c r="K375" s="172">
        <v>50</v>
      </c>
      <c r="L375" s="173" t="s">
        <v>1444</v>
      </c>
    </row>
    <row r="376" spans="1:12" ht="56.25" customHeight="1">
      <c r="A376" s="174">
        <v>513</v>
      </c>
      <c r="B376" s="167" t="s">
        <v>208</v>
      </c>
      <c r="C376" s="168">
        <v>42773</v>
      </c>
      <c r="D376" s="168" t="s">
        <v>3963</v>
      </c>
      <c r="E376" s="169" t="s">
        <v>15</v>
      </c>
      <c r="F376" s="169">
        <v>373512</v>
      </c>
      <c r="G376" s="169"/>
      <c r="H376" s="170" t="s">
        <v>3964</v>
      </c>
      <c r="I376" s="172">
        <v>50</v>
      </c>
      <c r="J376" s="172">
        <v>0</v>
      </c>
      <c r="K376" s="172">
        <v>50</v>
      </c>
      <c r="L376" s="173" t="s">
        <v>1444</v>
      </c>
    </row>
    <row r="377" spans="1:12" ht="56.25" customHeight="1">
      <c r="A377" s="174">
        <v>117</v>
      </c>
      <c r="B377" s="167" t="s">
        <v>746</v>
      </c>
      <c r="C377" s="168">
        <v>42774</v>
      </c>
      <c r="D377" s="168" t="s">
        <v>3286</v>
      </c>
      <c r="E377" s="169" t="s">
        <v>11</v>
      </c>
      <c r="F377" s="169">
        <v>879270</v>
      </c>
      <c r="G377" s="169"/>
      <c r="H377" s="170" t="s">
        <v>3287</v>
      </c>
      <c r="I377" s="172">
        <v>50</v>
      </c>
      <c r="J377" s="172">
        <v>0</v>
      </c>
      <c r="K377" s="172">
        <v>50</v>
      </c>
      <c r="L377" s="173" t="s">
        <v>1444</v>
      </c>
    </row>
    <row r="378" spans="1:12" ht="56.25" customHeight="1">
      <c r="A378" s="174">
        <v>513</v>
      </c>
      <c r="B378" s="167" t="s">
        <v>208</v>
      </c>
      <c r="C378" s="168">
        <v>42774</v>
      </c>
      <c r="D378" s="168" t="s">
        <v>3965</v>
      </c>
      <c r="E378" s="169" t="s">
        <v>11</v>
      </c>
      <c r="F378" s="169">
        <v>879293</v>
      </c>
      <c r="G378" s="169"/>
      <c r="H378" s="170" t="s">
        <v>3966</v>
      </c>
      <c r="I378" s="172">
        <v>50</v>
      </c>
      <c r="J378" s="172">
        <v>0</v>
      </c>
      <c r="K378" s="172">
        <v>50</v>
      </c>
      <c r="L378" s="173" t="s">
        <v>1444</v>
      </c>
    </row>
    <row r="379" spans="1:12" ht="56.25" customHeight="1">
      <c r="A379" s="174">
        <v>513</v>
      </c>
      <c r="B379" s="167" t="s">
        <v>208</v>
      </c>
      <c r="C379" s="168">
        <v>42774</v>
      </c>
      <c r="D379" s="168" t="s">
        <v>3967</v>
      </c>
      <c r="E379" s="169" t="s">
        <v>11</v>
      </c>
      <c r="F379" s="169">
        <v>879301</v>
      </c>
      <c r="G379" s="169"/>
      <c r="H379" s="170" t="s">
        <v>3968</v>
      </c>
      <c r="I379" s="172">
        <v>50</v>
      </c>
      <c r="J379" s="172">
        <v>0</v>
      </c>
      <c r="K379" s="172">
        <v>50</v>
      </c>
      <c r="L379" s="173" t="s">
        <v>1444</v>
      </c>
    </row>
    <row r="380" spans="1:12" ht="56.25" customHeight="1">
      <c r="A380" s="174">
        <v>513</v>
      </c>
      <c r="B380" s="167" t="s">
        <v>208</v>
      </c>
      <c r="C380" s="168">
        <v>42774</v>
      </c>
      <c r="D380" s="168" t="s">
        <v>3969</v>
      </c>
      <c r="E380" s="169" t="s">
        <v>11</v>
      </c>
      <c r="F380" s="169">
        <v>879306</v>
      </c>
      <c r="G380" s="169"/>
      <c r="H380" s="170" t="s">
        <v>3970</v>
      </c>
      <c r="I380" s="172">
        <v>50</v>
      </c>
      <c r="J380" s="172">
        <v>0</v>
      </c>
      <c r="K380" s="172">
        <v>50</v>
      </c>
      <c r="L380" s="173" t="s">
        <v>1444</v>
      </c>
    </row>
    <row r="381" spans="1:12" ht="56.25" customHeight="1">
      <c r="A381" s="174">
        <v>340</v>
      </c>
      <c r="B381" s="167" t="s">
        <v>838</v>
      </c>
      <c r="C381" s="168">
        <v>42774</v>
      </c>
      <c r="D381" s="168" t="s">
        <v>3649</v>
      </c>
      <c r="E381" s="169" t="s">
        <v>15</v>
      </c>
      <c r="F381" s="169">
        <v>374137</v>
      </c>
      <c r="G381" s="169"/>
      <c r="H381" s="170" t="s">
        <v>3650</v>
      </c>
      <c r="I381" s="172">
        <v>50</v>
      </c>
      <c r="J381" s="172">
        <v>0</v>
      </c>
      <c r="K381" s="172">
        <v>50</v>
      </c>
      <c r="L381" s="173" t="s">
        <v>1444</v>
      </c>
    </row>
    <row r="382" spans="1:12" ht="56.25" customHeight="1">
      <c r="A382" s="174">
        <v>513</v>
      </c>
      <c r="B382" s="167" t="s">
        <v>208</v>
      </c>
      <c r="C382" s="168">
        <v>42774</v>
      </c>
      <c r="D382" s="168" t="s">
        <v>3971</v>
      </c>
      <c r="E382" s="169" t="s">
        <v>15</v>
      </c>
      <c r="F382" s="169">
        <v>1615</v>
      </c>
      <c r="G382" s="169"/>
      <c r="H382" s="170" t="s">
        <v>3972</v>
      </c>
      <c r="I382" s="172">
        <v>1158.99</v>
      </c>
      <c r="J382" s="172">
        <v>0</v>
      </c>
      <c r="K382" s="172">
        <v>1158.99</v>
      </c>
      <c r="L382" s="173" t="s">
        <v>1444</v>
      </c>
    </row>
    <row r="383" spans="1:12" ht="56.25" customHeight="1">
      <c r="A383" s="174">
        <v>513</v>
      </c>
      <c r="B383" s="167" t="s">
        <v>208</v>
      </c>
      <c r="C383" s="168">
        <v>42774</v>
      </c>
      <c r="D383" s="168" t="s">
        <v>3973</v>
      </c>
      <c r="E383" s="169" t="s">
        <v>15</v>
      </c>
      <c r="F383" s="169">
        <v>1623</v>
      </c>
      <c r="G383" s="169"/>
      <c r="H383" s="170" t="s">
        <v>3974</v>
      </c>
      <c r="I383" s="172">
        <v>8553.93</v>
      </c>
      <c r="J383" s="172">
        <v>0</v>
      </c>
      <c r="K383" s="172">
        <v>8553.93</v>
      </c>
      <c r="L383" s="173" t="s">
        <v>1444</v>
      </c>
    </row>
    <row r="384" spans="1:12" ht="56.25" customHeight="1">
      <c r="A384" s="174">
        <v>10</v>
      </c>
      <c r="B384" s="167" t="s">
        <v>714</v>
      </c>
      <c r="C384" s="168">
        <v>42774</v>
      </c>
      <c r="D384" s="168" t="s">
        <v>1572</v>
      </c>
      <c r="E384" s="169" t="s">
        <v>6</v>
      </c>
      <c r="F384" s="169">
        <v>374690</v>
      </c>
      <c r="G384" s="169"/>
      <c r="H384" s="170" t="s">
        <v>1573</v>
      </c>
      <c r="I384" s="172">
        <v>0</v>
      </c>
      <c r="J384" s="172">
        <v>12220.95</v>
      </c>
      <c r="K384" s="172">
        <v>12220.95</v>
      </c>
      <c r="L384" s="173" t="s">
        <v>1444</v>
      </c>
    </row>
    <row r="385" spans="1:12" ht="56.25" customHeight="1">
      <c r="A385" s="174">
        <v>10</v>
      </c>
      <c r="B385" s="167" t="s">
        <v>714</v>
      </c>
      <c r="C385" s="168">
        <v>42774</v>
      </c>
      <c r="D385" s="168" t="s">
        <v>1574</v>
      </c>
      <c r="E385" s="169" t="s">
        <v>6</v>
      </c>
      <c r="F385" s="169">
        <v>374692</v>
      </c>
      <c r="G385" s="169"/>
      <c r="H385" s="170" t="s">
        <v>1575</v>
      </c>
      <c r="I385" s="172">
        <v>0</v>
      </c>
      <c r="J385" s="172">
        <v>4212.66</v>
      </c>
      <c r="K385" s="172">
        <v>4212.66</v>
      </c>
      <c r="L385" s="173" t="s">
        <v>1444</v>
      </c>
    </row>
    <row r="386" spans="1:12" ht="56.25" customHeight="1">
      <c r="A386" s="174">
        <v>513</v>
      </c>
      <c r="B386" s="167" t="s">
        <v>208</v>
      </c>
      <c r="C386" s="168">
        <v>42774</v>
      </c>
      <c r="D386" s="168" t="s">
        <v>3975</v>
      </c>
      <c r="E386" s="169" t="s">
        <v>15</v>
      </c>
      <c r="F386" s="169">
        <v>374695</v>
      </c>
      <c r="G386" s="169"/>
      <c r="H386" s="170" t="s">
        <v>3976</v>
      </c>
      <c r="I386" s="172">
        <v>50</v>
      </c>
      <c r="J386" s="172">
        <v>0</v>
      </c>
      <c r="K386" s="172">
        <v>50</v>
      </c>
      <c r="L386" s="173" t="s">
        <v>1444</v>
      </c>
    </row>
    <row r="387" spans="1:12" ht="56.25" customHeight="1">
      <c r="A387" s="174">
        <v>513</v>
      </c>
      <c r="B387" s="167" t="s">
        <v>208</v>
      </c>
      <c r="C387" s="168">
        <v>42774</v>
      </c>
      <c r="D387" s="168" t="s">
        <v>3977</v>
      </c>
      <c r="E387" s="169" t="s">
        <v>15</v>
      </c>
      <c r="F387" s="169">
        <v>1626</v>
      </c>
      <c r="G387" s="169"/>
      <c r="H387" s="170" t="s">
        <v>3978</v>
      </c>
      <c r="I387" s="172">
        <v>50</v>
      </c>
      <c r="J387" s="172">
        <v>0</v>
      </c>
      <c r="K387" s="172">
        <v>50</v>
      </c>
      <c r="L387" s="173" t="s">
        <v>1444</v>
      </c>
    </row>
    <row r="388" spans="1:12" ht="56.25" customHeight="1">
      <c r="A388" s="174" t="s">
        <v>628</v>
      </c>
      <c r="B388" s="167" t="s">
        <v>738</v>
      </c>
      <c r="C388" s="168">
        <v>42774</v>
      </c>
      <c r="D388" s="168" t="s">
        <v>5363</v>
      </c>
      <c r="E388" s="169" t="s">
        <v>6</v>
      </c>
      <c r="F388" s="169">
        <v>374775</v>
      </c>
      <c r="G388" s="169"/>
      <c r="H388" s="170" t="s">
        <v>5364</v>
      </c>
      <c r="I388" s="172">
        <v>0</v>
      </c>
      <c r="J388" s="172">
        <v>171288.94</v>
      </c>
      <c r="K388" s="172">
        <v>171288.94</v>
      </c>
      <c r="L388" s="173" t="s">
        <v>1444</v>
      </c>
    </row>
    <row r="389" spans="1:12" ht="56.25" customHeight="1">
      <c r="A389" s="174">
        <v>513</v>
      </c>
      <c r="B389" s="167" t="s">
        <v>208</v>
      </c>
      <c r="C389" s="168">
        <v>42774</v>
      </c>
      <c r="D389" s="168" t="s">
        <v>3979</v>
      </c>
      <c r="E389" s="169" t="s">
        <v>15</v>
      </c>
      <c r="F389" s="169">
        <v>1628</v>
      </c>
      <c r="G389" s="169"/>
      <c r="H389" s="170" t="s">
        <v>3980</v>
      </c>
      <c r="I389" s="172">
        <v>50</v>
      </c>
      <c r="J389" s="172">
        <v>0</v>
      </c>
      <c r="K389" s="172">
        <v>50</v>
      </c>
      <c r="L389" s="173" t="s">
        <v>1444</v>
      </c>
    </row>
    <row r="390" spans="1:12" ht="56.25" customHeight="1">
      <c r="A390" s="174">
        <v>513</v>
      </c>
      <c r="B390" s="167" t="s">
        <v>208</v>
      </c>
      <c r="C390" s="168">
        <v>42774</v>
      </c>
      <c r="D390" s="168" t="s">
        <v>3981</v>
      </c>
      <c r="E390" s="169" t="s">
        <v>15</v>
      </c>
      <c r="F390" s="169">
        <v>1630</v>
      </c>
      <c r="G390" s="169"/>
      <c r="H390" s="170" t="s">
        <v>3982</v>
      </c>
      <c r="I390" s="172">
        <v>50</v>
      </c>
      <c r="J390" s="172">
        <v>0</v>
      </c>
      <c r="K390" s="172">
        <v>50</v>
      </c>
      <c r="L390" s="173" t="s">
        <v>1444</v>
      </c>
    </row>
    <row r="391" spans="1:12" ht="56.25" customHeight="1">
      <c r="A391" s="174">
        <v>513</v>
      </c>
      <c r="B391" s="167" t="s">
        <v>208</v>
      </c>
      <c r="C391" s="168">
        <v>42774</v>
      </c>
      <c r="D391" s="168" t="s">
        <v>3983</v>
      </c>
      <c r="E391" s="169" t="s">
        <v>15</v>
      </c>
      <c r="F391" s="169">
        <v>1633</v>
      </c>
      <c r="G391" s="169"/>
      <c r="H391" s="170" t="s">
        <v>3984</v>
      </c>
      <c r="I391" s="172">
        <v>50</v>
      </c>
      <c r="J391" s="172">
        <v>0</v>
      </c>
      <c r="K391" s="172">
        <v>50</v>
      </c>
      <c r="L391" s="173" t="s">
        <v>1444</v>
      </c>
    </row>
    <row r="392" spans="1:12" ht="56.25" customHeight="1">
      <c r="A392" s="174" t="s">
        <v>628</v>
      </c>
      <c r="B392" s="167" t="s">
        <v>738</v>
      </c>
      <c r="C392" s="168">
        <v>42774</v>
      </c>
      <c r="D392" s="168" t="s">
        <v>5365</v>
      </c>
      <c r="E392" s="169" t="s">
        <v>11</v>
      </c>
      <c r="F392" s="169">
        <v>8914</v>
      </c>
      <c r="G392" s="169"/>
      <c r="H392" s="170" t="s">
        <v>5366</v>
      </c>
      <c r="I392" s="172">
        <v>2422.6</v>
      </c>
      <c r="J392" s="172">
        <v>0</v>
      </c>
      <c r="K392" s="172">
        <v>2422.6</v>
      </c>
      <c r="L392" s="173" t="s">
        <v>1444</v>
      </c>
    </row>
    <row r="393" spans="1:12" ht="56.25" customHeight="1">
      <c r="A393" s="174" t="s">
        <v>628</v>
      </c>
      <c r="B393" s="167" t="s">
        <v>738</v>
      </c>
      <c r="C393" s="168">
        <v>42774</v>
      </c>
      <c r="D393" s="168" t="s">
        <v>5367</v>
      </c>
      <c r="E393" s="169" t="s">
        <v>6</v>
      </c>
      <c r="F393" s="169">
        <v>374789</v>
      </c>
      <c r="G393" s="169"/>
      <c r="H393" s="170" t="s">
        <v>5368</v>
      </c>
      <c r="I393" s="172">
        <v>0</v>
      </c>
      <c r="J393" s="172">
        <v>4387310.45</v>
      </c>
      <c r="K393" s="172">
        <v>4387310.45</v>
      </c>
      <c r="L393" s="173" t="s">
        <v>1444</v>
      </c>
    </row>
    <row r="394" spans="1:12" ht="56.25" customHeight="1">
      <c r="A394" s="174">
        <v>513</v>
      </c>
      <c r="B394" s="167" t="s">
        <v>208</v>
      </c>
      <c r="C394" s="168">
        <v>42774</v>
      </c>
      <c r="D394" s="168" t="s">
        <v>3985</v>
      </c>
      <c r="E394" s="169" t="s">
        <v>15</v>
      </c>
      <c r="F394" s="169">
        <v>1618</v>
      </c>
      <c r="G394" s="169"/>
      <c r="H394" s="170" t="s">
        <v>3986</v>
      </c>
      <c r="I394" s="172">
        <v>50</v>
      </c>
      <c r="J394" s="172">
        <v>0</v>
      </c>
      <c r="K394" s="172">
        <v>50</v>
      </c>
      <c r="L394" s="173" t="s">
        <v>1444</v>
      </c>
    </row>
    <row r="395" spans="1:12" ht="56.25" customHeight="1">
      <c r="A395" s="174" t="s">
        <v>628</v>
      </c>
      <c r="B395" s="167" t="s">
        <v>738</v>
      </c>
      <c r="C395" s="168">
        <v>42774</v>
      </c>
      <c r="D395" s="168" t="s">
        <v>5369</v>
      </c>
      <c r="E395" s="169" t="s">
        <v>11</v>
      </c>
      <c r="F395" s="169">
        <v>8913</v>
      </c>
      <c r="G395" s="169"/>
      <c r="H395" s="170" t="s">
        <v>5370</v>
      </c>
      <c r="I395" s="172">
        <v>1625.67</v>
      </c>
      <c r="J395" s="172">
        <v>0</v>
      </c>
      <c r="K395" s="172">
        <v>1625.67</v>
      </c>
      <c r="L395" s="173" t="s">
        <v>1444</v>
      </c>
    </row>
    <row r="396" spans="1:12" ht="56.25" customHeight="1">
      <c r="A396" s="174">
        <v>340</v>
      </c>
      <c r="B396" s="167" t="s">
        <v>838</v>
      </c>
      <c r="C396" s="168">
        <v>42774</v>
      </c>
      <c r="D396" s="168" t="s">
        <v>3651</v>
      </c>
      <c r="E396" s="169" t="s">
        <v>6</v>
      </c>
      <c r="F396" s="169">
        <v>374136</v>
      </c>
      <c r="G396" s="169"/>
      <c r="H396" s="170" t="s">
        <v>3652</v>
      </c>
      <c r="I396" s="172">
        <v>0</v>
      </c>
      <c r="J396" s="172">
        <v>3519.1800000000003</v>
      </c>
      <c r="K396" s="172">
        <v>3519.1800000000003</v>
      </c>
      <c r="L396" s="173" t="s">
        <v>1444</v>
      </c>
    </row>
    <row r="397" spans="1:12" ht="56.25" customHeight="1">
      <c r="A397" s="174" t="s">
        <v>628</v>
      </c>
      <c r="B397" s="167" t="s">
        <v>738</v>
      </c>
      <c r="C397" s="168">
        <v>42775</v>
      </c>
      <c r="D397" s="168" t="s">
        <v>5371</v>
      </c>
      <c r="E397" s="169" t="s">
        <v>1286</v>
      </c>
      <c r="F397" s="169">
        <v>12607940</v>
      </c>
      <c r="G397" s="169"/>
      <c r="H397" s="170" t="s">
        <v>5372</v>
      </c>
      <c r="I397" s="172">
        <v>0</v>
      </c>
      <c r="J397" s="172">
        <v>876794.63</v>
      </c>
      <c r="K397" s="172">
        <v>876794.63</v>
      </c>
      <c r="L397" s="173" t="s">
        <v>1444</v>
      </c>
    </row>
    <row r="398" spans="1:12" ht="56.25" customHeight="1">
      <c r="A398" s="174" t="s">
        <v>627</v>
      </c>
      <c r="B398" s="167" t="s">
        <v>737</v>
      </c>
      <c r="C398" s="168">
        <v>42775</v>
      </c>
      <c r="D398" s="168" t="s">
        <v>4635</v>
      </c>
      <c r="E398" s="169" t="s">
        <v>6</v>
      </c>
      <c r="F398" s="169">
        <v>800215</v>
      </c>
      <c r="G398" s="169"/>
      <c r="H398" s="170" t="s">
        <v>4636</v>
      </c>
      <c r="I398" s="172">
        <v>0</v>
      </c>
      <c r="J398" s="172">
        <v>14.36</v>
      </c>
      <c r="K398" s="172">
        <v>14.36</v>
      </c>
      <c r="L398" s="173" t="s">
        <v>1444</v>
      </c>
    </row>
    <row r="399" spans="1:12" ht="56.25" customHeight="1">
      <c r="A399" s="174" t="s">
        <v>627</v>
      </c>
      <c r="B399" s="167" t="s">
        <v>737</v>
      </c>
      <c r="C399" s="168">
        <v>42775</v>
      </c>
      <c r="D399" s="168" t="s">
        <v>4637</v>
      </c>
      <c r="E399" s="169" t="s">
        <v>6</v>
      </c>
      <c r="F399" s="169">
        <v>800217</v>
      </c>
      <c r="G399" s="169"/>
      <c r="H399" s="170" t="s">
        <v>4638</v>
      </c>
      <c r="I399" s="172">
        <v>0</v>
      </c>
      <c r="J399" s="172">
        <v>799</v>
      </c>
      <c r="K399" s="172">
        <v>799</v>
      </c>
      <c r="L399" s="173" t="s">
        <v>1444</v>
      </c>
    </row>
    <row r="400" spans="1:12" ht="56.25" customHeight="1">
      <c r="A400" s="174" t="s">
        <v>627</v>
      </c>
      <c r="B400" s="167" t="s">
        <v>737</v>
      </c>
      <c r="C400" s="168">
        <v>42775</v>
      </c>
      <c r="D400" s="168" t="s">
        <v>4639</v>
      </c>
      <c r="E400" s="169" t="s">
        <v>6</v>
      </c>
      <c r="F400" s="169">
        <v>800227</v>
      </c>
      <c r="G400" s="169"/>
      <c r="H400" s="170" t="s">
        <v>4640</v>
      </c>
      <c r="I400" s="172">
        <v>0</v>
      </c>
      <c r="J400" s="172">
        <v>732.6</v>
      </c>
      <c r="K400" s="172">
        <v>732.6</v>
      </c>
      <c r="L400" s="173" t="s">
        <v>1444</v>
      </c>
    </row>
    <row r="401" spans="1:12" ht="56.25" customHeight="1">
      <c r="A401" s="174" t="s">
        <v>627</v>
      </c>
      <c r="B401" s="167" t="s">
        <v>737</v>
      </c>
      <c r="C401" s="168">
        <v>42775</v>
      </c>
      <c r="D401" s="168" t="s">
        <v>4641</v>
      </c>
      <c r="E401" s="169" t="s">
        <v>6</v>
      </c>
      <c r="F401" s="169">
        <v>800228</v>
      </c>
      <c r="G401" s="169"/>
      <c r="H401" s="170" t="s">
        <v>4642</v>
      </c>
      <c r="I401" s="172">
        <v>0</v>
      </c>
      <c r="J401" s="172">
        <v>11557.54</v>
      </c>
      <c r="K401" s="172">
        <v>11557.54</v>
      </c>
      <c r="L401" s="173" t="s">
        <v>1444</v>
      </c>
    </row>
    <row r="402" spans="1:12" ht="56.25" customHeight="1">
      <c r="A402" s="174">
        <v>117</v>
      </c>
      <c r="B402" s="167" t="s">
        <v>746</v>
      </c>
      <c r="C402" s="168">
        <v>42775</v>
      </c>
      <c r="D402" s="168" t="s">
        <v>3288</v>
      </c>
      <c r="E402" s="169" t="s">
        <v>11</v>
      </c>
      <c r="F402" s="169">
        <v>879344</v>
      </c>
      <c r="G402" s="169"/>
      <c r="H402" s="170" t="s">
        <v>3289</v>
      </c>
      <c r="I402" s="172">
        <v>50</v>
      </c>
      <c r="J402" s="172">
        <v>0</v>
      </c>
      <c r="K402" s="172">
        <v>50</v>
      </c>
      <c r="L402" s="173" t="s">
        <v>1444</v>
      </c>
    </row>
    <row r="403" spans="1:12" ht="56.25" customHeight="1">
      <c r="A403" s="174">
        <v>86</v>
      </c>
      <c r="B403" s="167" t="s">
        <v>734</v>
      </c>
      <c r="C403" s="168">
        <v>42775</v>
      </c>
      <c r="D403" s="168" t="s">
        <v>3200</v>
      </c>
      <c r="E403" s="169" t="s">
        <v>6</v>
      </c>
      <c r="F403" s="169">
        <v>879352</v>
      </c>
      <c r="G403" s="169"/>
      <c r="H403" s="170" t="s">
        <v>3201</v>
      </c>
      <c r="I403" s="172">
        <v>0</v>
      </c>
      <c r="J403" s="172">
        <v>216405.56</v>
      </c>
      <c r="K403" s="172">
        <v>216405.56</v>
      </c>
      <c r="L403" s="173" t="s">
        <v>1444</v>
      </c>
    </row>
    <row r="404" spans="1:12" ht="56.25" customHeight="1">
      <c r="A404" s="174">
        <v>16</v>
      </c>
      <c r="B404" s="167" t="s">
        <v>716</v>
      </c>
      <c r="C404" s="168">
        <v>42775</v>
      </c>
      <c r="D404" s="168" t="s">
        <v>2068</v>
      </c>
      <c r="E404" s="169" t="s">
        <v>6</v>
      </c>
      <c r="F404" s="169">
        <v>879376</v>
      </c>
      <c r="G404" s="169"/>
      <c r="H404" s="170" t="s">
        <v>2069</v>
      </c>
      <c r="I404" s="172">
        <v>0</v>
      </c>
      <c r="J404" s="172">
        <v>6708205.4000000004</v>
      </c>
      <c r="K404" s="172">
        <v>6708205.4000000004</v>
      </c>
      <c r="L404" s="173" t="s">
        <v>1444</v>
      </c>
    </row>
    <row r="405" spans="1:12" ht="56.25" customHeight="1">
      <c r="A405" s="174">
        <v>25</v>
      </c>
      <c r="B405" s="167" t="s">
        <v>718</v>
      </c>
      <c r="C405" s="168">
        <v>42775</v>
      </c>
      <c r="D405" s="168" t="s">
        <v>2130</v>
      </c>
      <c r="E405" s="169" t="s">
        <v>1500</v>
      </c>
      <c r="F405" s="169">
        <v>12596496</v>
      </c>
      <c r="G405" s="169"/>
      <c r="H405" s="170" t="s">
        <v>2131</v>
      </c>
      <c r="I405" s="172">
        <v>660859.44000000006</v>
      </c>
      <c r="J405" s="172">
        <v>0</v>
      </c>
      <c r="K405" s="172">
        <v>660859.44000000006</v>
      </c>
      <c r="L405" s="173" t="s">
        <v>1444</v>
      </c>
    </row>
    <row r="406" spans="1:12" ht="56.25" customHeight="1">
      <c r="A406" s="174">
        <v>25</v>
      </c>
      <c r="B406" s="167" t="s">
        <v>718</v>
      </c>
      <c r="C406" s="168">
        <v>42775</v>
      </c>
      <c r="D406" s="168" t="s">
        <v>2132</v>
      </c>
      <c r="E406" s="169" t="s">
        <v>1500</v>
      </c>
      <c r="F406" s="169">
        <v>12596497</v>
      </c>
      <c r="G406" s="169"/>
      <c r="H406" s="170" t="s">
        <v>2133</v>
      </c>
      <c r="I406" s="172">
        <v>954176.71</v>
      </c>
      <c r="J406" s="172">
        <v>0</v>
      </c>
      <c r="K406" s="172">
        <v>954176.71</v>
      </c>
      <c r="L406" s="173" t="s">
        <v>1444</v>
      </c>
    </row>
    <row r="407" spans="1:12" ht="56.25" customHeight="1">
      <c r="A407" s="174">
        <v>25</v>
      </c>
      <c r="B407" s="167" t="s">
        <v>718</v>
      </c>
      <c r="C407" s="168">
        <v>42775</v>
      </c>
      <c r="D407" s="168" t="s">
        <v>2134</v>
      </c>
      <c r="E407" s="169" t="s">
        <v>1500</v>
      </c>
      <c r="F407" s="169">
        <v>12596498</v>
      </c>
      <c r="G407" s="169"/>
      <c r="H407" s="170" t="s">
        <v>2135</v>
      </c>
      <c r="I407" s="172">
        <v>441707.45</v>
      </c>
      <c r="J407" s="172">
        <v>0</v>
      </c>
      <c r="K407" s="172">
        <v>441707.45</v>
      </c>
      <c r="L407" s="173" t="s">
        <v>1444</v>
      </c>
    </row>
    <row r="408" spans="1:12" ht="56.25" customHeight="1">
      <c r="A408" s="174">
        <v>25</v>
      </c>
      <c r="B408" s="167" t="s">
        <v>718</v>
      </c>
      <c r="C408" s="168">
        <v>42775</v>
      </c>
      <c r="D408" s="168" t="s">
        <v>2136</v>
      </c>
      <c r="E408" s="169" t="s">
        <v>1500</v>
      </c>
      <c r="F408" s="169">
        <v>12596499</v>
      </c>
      <c r="G408" s="169"/>
      <c r="H408" s="170" t="s">
        <v>2137</v>
      </c>
      <c r="I408" s="172">
        <v>427479.92</v>
      </c>
      <c r="J408" s="172">
        <v>0</v>
      </c>
      <c r="K408" s="172">
        <v>427479.92</v>
      </c>
      <c r="L408" s="173" t="s">
        <v>1444</v>
      </c>
    </row>
    <row r="409" spans="1:12" ht="56.25" customHeight="1">
      <c r="A409" s="174">
        <v>25</v>
      </c>
      <c r="B409" s="167" t="s">
        <v>718</v>
      </c>
      <c r="C409" s="168">
        <v>42775</v>
      </c>
      <c r="D409" s="168" t="s">
        <v>2138</v>
      </c>
      <c r="E409" s="169" t="s">
        <v>1500</v>
      </c>
      <c r="F409" s="169">
        <v>12596500</v>
      </c>
      <c r="G409" s="169"/>
      <c r="H409" s="170" t="s">
        <v>2107</v>
      </c>
      <c r="I409" s="172">
        <v>478785.05</v>
      </c>
      <c r="J409" s="172">
        <v>0</v>
      </c>
      <c r="K409" s="172">
        <v>478785.05</v>
      </c>
      <c r="L409" s="173" t="s">
        <v>1444</v>
      </c>
    </row>
    <row r="410" spans="1:12" ht="56.25" customHeight="1">
      <c r="A410" s="174">
        <v>25</v>
      </c>
      <c r="B410" s="167" t="s">
        <v>718</v>
      </c>
      <c r="C410" s="168">
        <v>42775</v>
      </c>
      <c r="D410" s="168" t="s">
        <v>2139</v>
      </c>
      <c r="E410" s="169" t="s">
        <v>1500</v>
      </c>
      <c r="F410" s="169">
        <v>12596501</v>
      </c>
      <c r="G410" s="169"/>
      <c r="H410" s="170" t="s">
        <v>2106</v>
      </c>
      <c r="I410" s="172">
        <v>544316.52</v>
      </c>
      <c r="J410" s="172">
        <v>0</v>
      </c>
      <c r="K410" s="172">
        <v>544316.52</v>
      </c>
      <c r="L410" s="173" t="s">
        <v>1444</v>
      </c>
    </row>
    <row r="411" spans="1:12" ht="56.25" customHeight="1">
      <c r="A411" s="174">
        <v>25</v>
      </c>
      <c r="B411" s="167" t="s">
        <v>718</v>
      </c>
      <c r="C411" s="168">
        <v>42775</v>
      </c>
      <c r="D411" s="168" t="s">
        <v>2140</v>
      </c>
      <c r="E411" s="169" t="s">
        <v>1500</v>
      </c>
      <c r="F411" s="169">
        <v>12596502</v>
      </c>
      <c r="G411" s="169"/>
      <c r="H411" s="170" t="s">
        <v>2105</v>
      </c>
      <c r="I411" s="172">
        <v>788711.27</v>
      </c>
      <c r="J411" s="172">
        <v>0</v>
      </c>
      <c r="K411" s="172">
        <v>788711.27</v>
      </c>
      <c r="L411" s="173" t="s">
        <v>1444</v>
      </c>
    </row>
    <row r="412" spans="1:12" ht="56.25" customHeight="1">
      <c r="A412" s="174">
        <v>25</v>
      </c>
      <c r="B412" s="167" t="s">
        <v>718</v>
      </c>
      <c r="C412" s="168">
        <v>42775</v>
      </c>
      <c r="D412" s="168" t="s">
        <v>2141</v>
      </c>
      <c r="E412" s="169" t="s">
        <v>1500</v>
      </c>
      <c r="F412" s="169">
        <v>12596503</v>
      </c>
      <c r="G412" s="169"/>
      <c r="H412" s="170" t="s">
        <v>2103</v>
      </c>
      <c r="I412" s="172">
        <v>687599.32000000007</v>
      </c>
      <c r="J412" s="172">
        <v>0</v>
      </c>
      <c r="K412" s="172">
        <v>687599.32000000007</v>
      </c>
      <c r="L412" s="173" t="s">
        <v>1444</v>
      </c>
    </row>
    <row r="413" spans="1:12" ht="56.25" customHeight="1">
      <c r="A413" s="174">
        <v>25</v>
      </c>
      <c r="B413" s="167" t="s">
        <v>718</v>
      </c>
      <c r="C413" s="168">
        <v>42775</v>
      </c>
      <c r="D413" s="168" t="s">
        <v>2142</v>
      </c>
      <c r="E413" s="169" t="s">
        <v>1500</v>
      </c>
      <c r="F413" s="169">
        <v>12596504</v>
      </c>
      <c r="G413" s="169"/>
      <c r="H413" s="170" t="s">
        <v>2143</v>
      </c>
      <c r="I413" s="172">
        <v>649827.18000000005</v>
      </c>
      <c r="J413" s="172">
        <v>0</v>
      </c>
      <c r="K413" s="172">
        <v>649827.18000000005</v>
      </c>
      <c r="L413" s="173" t="s">
        <v>1444</v>
      </c>
    </row>
    <row r="414" spans="1:12" ht="56.25" customHeight="1">
      <c r="A414" s="174">
        <v>25</v>
      </c>
      <c r="B414" s="167" t="s">
        <v>718</v>
      </c>
      <c r="C414" s="168">
        <v>42775</v>
      </c>
      <c r="D414" s="168" t="s">
        <v>2144</v>
      </c>
      <c r="E414" s="169" t="s">
        <v>1500</v>
      </c>
      <c r="F414" s="169">
        <v>12596505</v>
      </c>
      <c r="G414" s="169"/>
      <c r="H414" s="170" t="s">
        <v>2145</v>
      </c>
      <c r="I414" s="172">
        <v>646299.12</v>
      </c>
      <c r="J414" s="172">
        <v>0</v>
      </c>
      <c r="K414" s="172">
        <v>646299.12</v>
      </c>
      <c r="L414" s="173" t="s">
        <v>1444</v>
      </c>
    </row>
    <row r="415" spans="1:12" ht="56.25" customHeight="1">
      <c r="A415" s="174">
        <v>25</v>
      </c>
      <c r="B415" s="167" t="s">
        <v>718</v>
      </c>
      <c r="C415" s="168">
        <v>42775</v>
      </c>
      <c r="D415" s="168" t="s">
        <v>2146</v>
      </c>
      <c r="E415" s="169" t="s">
        <v>1500</v>
      </c>
      <c r="F415" s="169">
        <v>12596506</v>
      </c>
      <c r="G415" s="169"/>
      <c r="H415" s="170" t="s">
        <v>2104</v>
      </c>
      <c r="I415" s="172">
        <v>1175507.48</v>
      </c>
      <c r="J415" s="172">
        <v>0</v>
      </c>
      <c r="K415" s="172">
        <v>1175507.48</v>
      </c>
      <c r="L415" s="173" t="s">
        <v>1444</v>
      </c>
    </row>
    <row r="416" spans="1:12" ht="56.25" customHeight="1">
      <c r="A416" s="174">
        <v>25</v>
      </c>
      <c r="B416" s="167" t="s">
        <v>718</v>
      </c>
      <c r="C416" s="168">
        <v>42775</v>
      </c>
      <c r="D416" s="168" t="s">
        <v>2147</v>
      </c>
      <c r="E416" s="169" t="s">
        <v>1500</v>
      </c>
      <c r="F416" s="169">
        <v>12596507</v>
      </c>
      <c r="G416" s="169"/>
      <c r="H416" s="170" t="s">
        <v>2148</v>
      </c>
      <c r="I416" s="172">
        <v>588659.05000000005</v>
      </c>
      <c r="J416" s="172">
        <v>0</v>
      </c>
      <c r="K416" s="172">
        <v>588659.05000000005</v>
      </c>
      <c r="L416" s="173" t="s">
        <v>1444</v>
      </c>
    </row>
    <row r="417" spans="1:12" ht="56.25" customHeight="1">
      <c r="A417" s="174">
        <v>25</v>
      </c>
      <c r="B417" s="167" t="s">
        <v>718</v>
      </c>
      <c r="C417" s="168">
        <v>42775</v>
      </c>
      <c r="D417" s="168" t="s">
        <v>2149</v>
      </c>
      <c r="E417" s="169" t="s">
        <v>1500</v>
      </c>
      <c r="F417" s="169">
        <v>12596508</v>
      </c>
      <c r="G417" s="169"/>
      <c r="H417" s="170" t="s">
        <v>2150</v>
      </c>
      <c r="I417" s="172">
        <v>97384.3</v>
      </c>
      <c r="J417" s="172">
        <v>0</v>
      </c>
      <c r="K417" s="172">
        <v>97384.3</v>
      </c>
      <c r="L417" s="173" t="s">
        <v>1444</v>
      </c>
    </row>
    <row r="418" spans="1:12" ht="56.25" customHeight="1">
      <c r="A418" s="174">
        <v>25</v>
      </c>
      <c r="B418" s="167" t="s">
        <v>718</v>
      </c>
      <c r="C418" s="168">
        <v>42775</v>
      </c>
      <c r="D418" s="168" t="s">
        <v>2151</v>
      </c>
      <c r="E418" s="169" t="s">
        <v>1500</v>
      </c>
      <c r="F418" s="169">
        <v>12596509</v>
      </c>
      <c r="G418" s="169"/>
      <c r="H418" s="170" t="s">
        <v>2152</v>
      </c>
      <c r="I418" s="172">
        <v>1852970.98</v>
      </c>
      <c r="J418" s="172">
        <v>0</v>
      </c>
      <c r="K418" s="172">
        <v>1852970.98</v>
      </c>
      <c r="L418" s="173" t="s">
        <v>1444</v>
      </c>
    </row>
    <row r="419" spans="1:12" ht="56.25" customHeight="1">
      <c r="A419" s="174">
        <v>25</v>
      </c>
      <c r="B419" s="167" t="s">
        <v>718</v>
      </c>
      <c r="C419" s="168">
        <v>42775</v>
      </c>
      <c r="D419" s="168" t="s">
        <v>2153</v>
      </c>
      <c r="E419" s="169" t="s">
        <v>1500</v>
      </c>
      <c r="F419" s="169">
        <v>12596510</v>
      </c>
      <c r="G419" s="169"/>
      <c r="H419" s="170" t="s">
        <v>2154</v>
      </c>
      <c r="I419" s="172">
        <v>1226663.17</v>
      </c>
      <c r="J419" s="172">
        <v>0</v>
      </c>
      <c r="K419" s="172">
        <v>1226663.17</v>
      </c>
      <c r="L419" s="173" t="s">
        <v>1444</v>
      </c>
    </row>
    <row r="420" spans="1:12" ht="56.25" customHeight="1">
      <c r="A420" s="174">
        <v>25</v>
      </c>
      <c r="B420" s="167" t="s">
        <v>718</v>
      </c>
      <c r="C420" s="168">
        <v>42775</v>
      </c>
      <c r="D420" s="168" t="s">
        <v>2155</v>
      </c>
      <c r="E420" s="169" t="s">
        <v>1500</v>
      </c>
      <c r="F420" s="169">
        <v>12596511</v>
      </c>
      <c r="G420" s="169"/>
      <c r="H420" s="170" t="s">
        <v>2156</v>
      </c>
      <c r="I420" s="172">
        <v>447499.27</v>
      </c>
      <c r="J420" s="172">
        <v>0</v>
      </c>
      <c r="K420" s="172">
        <v>447499.27</v>
      </c>
      <c r="L420" s="173" t="s">
        <v>1444</v>
      </c>
    </row>
    <row r="421" spans="1:12" ht="56.25" customHeight="1">
      <c r="A421" s="174" t="s">
        <v>628</v>
      </c>
      <c r="B421" s="167" t="s">
        <v>738</v>
      </c>
      <c r="C421" s="168">
        <v>42775</v>
      </c>
      <c r="D421" s="168" t="s">
        <v>5373</v>
      </c>
      <c r="E421" s="169" t="s">
        <v>11</v>
      </c>
      <c r="F421" s="169">
        <v>8889</v>
      </c>
      <c r="G421" s="169"/>
      <c r="H421" s="170" t="s">
        <v>5374</v>
      </c>
      <c r="I421" s="172">
        <v>13745.720000000001</v>
      </c>
      <c r="J421" s="172">
        <v>0</v>
      </c>
      <c r="K421" s="172">
        <v>13745.720000000001</v>
      </c>
      <c r="L421" s="173" t="s">
        <v>1444</v>
      </c>
    </row>
    <row r="422" spans="1:12" ht="56.25" customHeight="1">
      <c r="A422" s="174">
        <v>10</v>
      </c>
      <c r="B422" s="167" t="s">
        <v>714</v>
      </c>
      <c r="C422" s="168">
        <v>42775</v>
      </c>
      <c r="D422" s="168" t="s">
        <v>1576</v>
      </c>
      <c r="E422" s="169" t="s">
        <v>6</v>
      </c>
      <c r="F422" s="169">
        <v>375121</v>
      </c>
      <c r="G422" s="169"/>
      <c r="H422" s="170" t="s">
        <v>1577</v>
      </c>
      <c r="I422" s="172">
        <v>0</v>
      </c>
      <c r="J422" s="172">
        <v>7554.92</v>
      </c>
      <c r="K422" s="172">
        <v>7554.92</v>
      </c>
      <c r="L422" s="173" t="s">
        <v>1444</v>
      </c>
    </row>
    <row r="423" spans="1:12" ht="56.25" customHeight="1">
      <c r="A423" s="174">
        <v>526</v>
      </c>
      <c r="B423" s="167" t="s">
        <v>870</v>
      </c>
      <c r="C423" s="168">
        <v>42775</v>
      </c>
      <c r="D423" s="168" t="s">
        <v>4319</v>
      </c>
      <c r="E423" s="169" t="s">
        <v>1500</v>
      </c>
      <c r="F423" s="169">
        <v>12583287</v>
      </c>
      <c r="G423" s="169"/>
      <c r="H423" s="170" t="s">
        <v>4320</v>
      </c>
      <c r="I423" s="172">
        <v>0</v>
      </c>
      <c r="J423" s="172">
        <v>3933</v>
      </c>
      <c r="K423" s="172">
        <v>3933</v>
      </c>
      <c r="L423" s="173" t="s">
        <v>1444</v>
      </c>
    </row>
    <row r="424" spans="1:12" ht="56.25" customHeight="1">
      <c r="A424" s="174" t="s">
        <v>627</v>
      </c>
      <c r="B424" s="167" t="s">
        <v>737</v>
      </c>
      <c r="C424" s="168">
        <v>42775</v>
      </c>
      <c r="D424" s="168" t="s">
        <v>4643</v>
      </c>
      <c r="E424" s="169" t="s">
        <v>1500</v>
      </c>
      <c r="F424" s="169">
        <v>12583822</v>
      </c>
      <c r="G424" s="169"/>
      <c r="H424" s="170" t="s">
        <v>4644</v>
      </c>
      <c r="I424" s="172">
        <v>0</v>
      </c>
      <c r="J424" s="172">
        <v>400</v>
      </c>
      <c r="K424" s="172">
        <v>400</v>
      </c>
      <c r="L424" s="173" t="s">
        <v>1444</v>
      </c>
    </row>
    <row r="425" spans="1:12" ht="56.25" customHeight="1">
      <c r="A425" s="174">
        <v>340</v>
      </c>
      <c r="B425" s="167" t="s">
        <v>838</v>
      </c>
      <c r="C425" s="168">
        <v>42775</v>
      </c>
      <c r="D425" s="168" t="s">
        <v>3653</v>
      </c>
      <c r="E425" s="169" t="s">
        <v>1500</v>
      </c>
      <c r="F425" s="169">
        <v>12583292</v>
      </c>
      <c r="G425" s="169"/>
      <c r="H425" s="170" t="s">
        <v>3654</v>
      </c>
      <c r="I425" s="172">
        <v>0</v>
      </c>
      <c r="J425" s="172">
        <v>4731</v>
      </c>
      <c r="K425" s="172">
        <v>4731</v>
      </c>
      <c r="L425" s="173" t="s">
        <v>1444</v>
      </c>
    </row>
    <row r="426" spans="1:12" ht="56.25" customHeight="1">
      <c r="A426" s="174">
        <v>513</v>
      </c>
      <c r="B426" s="167" t="s">
        <v>208</v>
      </c>
      <c r="C426" s="168">
        <v>42775</v>
      </c>
      <c r="D426" s="168" t="s">
        <v>3987</v>
      </c>
      <c r="E426" s="169" t="s">
        <v>15</v>
      </c>
      <c r="F426" s="169">
        <v>375653</v>
      </c>
      <c r="G426" s="169"/>
      <c r="H426" s="170" t="s">
        <v>3988</v>
      </c>
      <c r="I426" s="172">
        <v>50</v>
      </c>
      <c r="J426" s="172">
        <v>0</v>
      </c>
      <c r="K426" s="172">
        <v>50</v>
      </c>
      <c r="L426" s="173" t="s">
        <v>1444</v>
      </c>
    </row>
    <row r="427" spans="1:12" ht="56.25" customHeight="1">
      <c r="A427" s="174">
        <v>513</v>
      </c>
      <c r="B427" s="167" t="s">
        <v>208</v>
      </c>
      <c r="C427" s="168">
        <v>42775</v>
      </c>
      <c r="D427" s="168" t="s">
        <v>3989</v>
      </c>
      <c r="E427" s="169" t="s">
        <v>15</v>
      </c>
      <c r="F427" s="169">
        <v>1639</v>
      </c>
      <c r="G427" s="169"/>
      <c r="H427" s="170" t="s">
        <v>3990</v>
      </c>
      <c r="I427" s="172">
        <v>102274.63</v>
      </c>
      <c r="J427" s="172">
        <v>0</v>
      </c>
      <c r="K427" s="172">
        <v>102274.63</v>
      </c>
      <c r="L427" s="173" t="s">
        <v>1444</v>
      </c>
    </row>
    <row r="428" spans="1:12" ht="56.25" customHeight="1">
      <c r="A428" s="174">
        <v>590</v>
      </c>
      <c r="B428" s="167" t="s">
        <v>884</v>
      </c>
      <c r="C428" s="168">
        <v>42775</v>
      </c>
      <c r="D428" s="168" t="s">
        <v>4439</v>
      </c>
      <c r="E428" s="169" t="s">
        <v>15</v>
      </c>
      <c r="F428" s="169">
        <v>1637</v>
      </c>
      <c r="G428" s="169"/>
      <c r="H428" s="170" t="s">
        <v>4440</v>
      </c>
      <c r="I428" s="172">
        <v>2972.15</v>
      </c>
      <c r="J428" s="172">
        <v>0</v>
      </c>
      <c r="K428" s="172">
        <v>2972.15</v>
      </c>
      <c r="L428" s="173" t="s">
        <v>1444</v>
      </c>
    </row>
    <row r="429" spans="1:12" ht="56.25" customHeight="1">
      <c r="A429" s="174">
        <v>25</v>
      </c>
      <c r="B429" s="167" t="s">
        <v>718</v>
      </c>
      <c r="C429" s="168">
        <v>42776</v>
      </c>
      <c r="D429" s="168" t="s">
        <v>2157</v>
      </c>
      <c r="E429" s="169" t="s">
        <v>1500</v>
      </c>
      <c r="F429" s="169">
        <v>12607927</v>
      </c>
      <c r="G429" s="169"/>
      <c r="H429" s="170" t="s">
        <v>2158</v>
      </c>
      <c r="I429" s="172">
        <v>381023.09</v>
      </c>
      <c r="J429" s="172">
        <v>0</v>
      </c>
      <c r="K429" s="172">
        <v>381023.09</v>
      </c>
      <c r="L429" s="173" t="s">
        <v>1444</v>
      </c>
    </row>
    <row r="430" spans="1:12" ht="56.25" customHeight="1">
      <c r="A430" s="174">
        <v>25</v>
      </c>
      <c r="B430" s="167" t="s">
        <v>718</v>
      </c>
      <c r="C430" s="168">
        <v>42776</v>
      </c>
      <c r="D430" s="168" t="s">
        <v>2159</v>
      </c>
      <c r="E430" s="169" t="s">
        <v>1500</v>
      </c>
      <c r="F430" s="169">
        <v>12607926</v>
      </c>
      <c r="G430" s="169"/>
      <c r="H430" s="170" t="s">
        <v>2160</v>
      </c>
      <c r="I430" s="172">
        <v>658314.36</v>
      </c>
      <c r="J430" s="172">
        <v>0</v>
      </c>
      <c r="K430" s="172">
        <v>658314.36</v>
      </c>
      <c r="L430" s="173" t="s">
        <v>1444</v>
      </c>
    </row>
    <row r="431" spans="1:12" ht="56.25" customHeight="1">
      <c r="A431" s="174">
        <v>25</v>
      </c>
      <c r="B431" s="167" t="s">
        <v>718</v>
      </c>
      <c r="C431" s="168">
        <v>42776</v>
      </c>
      <c r="D431" s="168" t="s">
        <v>2161</v>
      </c>
      <c r="E431" s="169" t="s">
        <v>1500</v>
      </c>
      <c r="F431" s="169">
        <v>12607922</v>
      </c>
      <c r="G431" s="169"/>
      <c r="H431" s="170" t="s">
        <v>2162</v>
      </c>
      <c r="I431" s="172">
        <v>654425.82999999996</v>
      </c>
      <c r="J431" s="172">
        <v>0</v>
      </c>
      <c r="K431" s="172">
        <v>654425.82999999996</v>
      </c>
      <c r="L431" s="173" t="s">
        <v>1444</v>
      </c>
    </row>
    <row r="432" spans="1:12" ht="56.25" customHeight="1">
      <c r="A432" s="174">
        <v>25</v>
      </c>
      <c r="B432" s="167" t="s">
        <v>718</v>
      </c>
      <c r="C432" s="168">
        <v>42776</v>
      </c>
      <c r="D432" s="168" t="s">
        <v>2163</v>
      </c>
      <c r="E432" s="169" t="s">
        <v>1500</v>
      </c>
      <c r="F432" s="169">
        <v>12607880</v>
      </c>
      <c r="G432" s="169"/>
      <c r="H432" s="170" t="s">
        <v>2164</v>
      </c>
      <c r="I432" s="172">
        <v>310165.33</v>
      </c>
      <c r="J432" s="172">
        <v>0</v>
      </c>
      <c r="K432" s="172">
        <v>310165.33</v>
      </c>
      <c r="L432" s="173" t="s">
        <v>1444</v>
      </c>
    </row>
    <row r="433" spans="1:12" ht="56.25" customHeight="1">
      <c r="A433" s="174" t="s">
        <v>627</v>
      </c>
      <c r="B433" s="167" t="s">
        <v>737</v>
      </c>
      <c r="C433" s="168">
        <v>42776</v>
      </c>
      <c r="D433" s="168" t="s">
        <v>4645</v>
      </c>
      <c r="E433" s="169" t="s">
        <v>6</v>
      </c>
      <c r="F433" s="169">
        <v>879494</v>
      </c>
      <c r="G433" s="169"/>
      <c r="H433" s="170" t="s">
        <v>4646</v>
      </c>
      <c r="I433" s="172">
        <v>0</v>
      </c>
      <c r="J433" s="172">
        <v>29254.47</v>
      </c>
      <c r="K433" s="172">
        <v>29254.47</v>
      </c>
      <c r="L433" s="173" t="s">
        <v>1444</v>
      </c>
    </row>
    <row r="434" spans="1:12" ht="56.25" customHeight="1">
      <c r="A434" s="174">
        <v>576</v>
      </c>
      <c r="B434" s="167" t="s">
        <v>876</v>
      </c>
      <c r="C434" s="168">
        <v>42776</v>
      </c>
      <c r="D434" s="168" t="s">
        <v>4395</v>
      </c>
      <c r="E434" s="169" t="s">
        <v>11</v>
      </c>
      <c r="F434" s="169">
        <v>879492</v>
      </c>
      <c r="G434" s="169"/>
      <c r="H434" s="170" t="s">
        <v>4396</v>
      </c>
      <c r="I434" s="172">
        <v>660.06000000000006</v>
      </c>
      <c r="J434" s="172">
        <v>0</v>
      </c>
      <c r="K434" s="172">
        <v>660.06000000000006</v>
      </c>
      <c r="L434" s="173" t="s">
        <v>1444</v>
      </c>
    </row>
    <row r="435" spans="1:12" ht="56.25" customHeight="1">
      <c r="A435" s="174" t="s">
        <v>628</v>
      </c>
      <c r="B435" s="167" t="s">
        <v>738</v>
      </c>
      <c r="C435" s="168">
        <v>42776</v>
      </c>
      <c r="D435" s="168" t="s">
        <v>5375</v>
      </c>
      <c r="E435" s="169" t="s">
        <v>6</v>
      </c>
      <c r="F435" s="169">
        <v>879471</v>
      </c>
      <c r="G435" s="169"/>
      <c r="H435" s="170" t="s">
        <v>5376</v>
      </c>
      <c r="I435" s="172">
        <v>0</v>
      </c>
      <c r="J435" s="172">
        <v>15317.11</v>
      </c>
      <c r="K435" s="172">
        <v>15317.11</v>
      </c>
      <c r="L435" s="173" t="s">
        <v>1444</v>
      </c>
    </row>
    <row r="436" spans="1:12" ht="56.25" customHeight="1">
      <c r="A436" s="174">
        <v>117</v>
      </c>
      <c r="B436" s="167" t="s">
        <v>746</v>
      </c>
      <c r="C436" s="168">
        <v>42776</v>
      </c>
      <c r="D436" s="168" t="s">
        <v>3290</v>
      </c>
      <c r="E436" s="169" t="s">
        <v>11</v>
      </c>
      <c r="F436" s="169">
        <v>879464</v>
      </c>
      <c r="G436" s="169"/>
      <c r="H436" s="170" t="s">
        <v>3291</v>
      </c>
      <c r="I436" s="172">
        <v>50</v>
      </c>
      <c r="J436" s="172">
        <v>0</v>
      </c>
      <c r="K436" s="172">
        <v>50</v>
      </c>
      <c r="L436" s="173" t="s">
        <v>1444</v>
      </c>
    </row>
    <row r="437" spans="1:12" ht="56.25" customHeight="1">
      <c r="A437" s="174" t="s">
        <v>627</v>
      </c>
      <c r="B437" s="167" t="s">
        <v>737</v>
      </c>
      <c r="C437" s="168">
        <v>42776</v>
      </c>
      <c r="D437" s="168" t="s">
        <v>4647</v>
      </c>
      <c r="E437" s="169" t="s">
        <v>6</v>
      </c>
      <c r="F437" s="169">
        <v>879426</v>
      </c>
      <c r="G437" s="169"/>
      <c r="H437" s="170" t="s">
        <v>4648</v>
      </c>
      <c r="I437" s="172">
        <v>0</v>
      </c>
      <c r="J437" s="172">
        <v>11723.16</v>
      </c>
      <c r="K437" s="172">
        <v>11723.16</v>
      </c>
      <c r="L437" s="173" t="s">
        <v>1444</v>
      </c>
    </row>
    <row r="438" spans="1:12" ht="56.25" customHeight="1">
      <c r="A438" s="174" t="s">
        <v>627</v>
      </c>
      <c r="B438" s="167" t="s">
        <v>737</v>
      </c>
      <c r="C438" s="168">
        <v>42776</v>
      </c>
      <c r="D438" s="168" t="s">
        <v>4649</v>
      </c>
      <c r="E438" s="169" t="s">
        <v>6</v>
      </c>
      <c r="F438" s="169">
        <v>800781</v>
      </c>
      <c r="G438" s="169"/>
      <c r="H438" s="170" t="s">
        <v>4650</v>
      </c>
      <c r="I438" s="172">
        <v>0</v>
      </c>
      <c r="J438" s="172">
        <v>13685.19</v>
      </c>
      <c r="K438" s="172">
        <v>13685.19</v>
      </c>
      <c r="L438" s="173" t="s">
        <v>1444</v>
      </c>
    </row>
    <row r="439" spans="1:12" ht="56.25" customHeight="1">
      <c r="A439" s="174">
        <v>513</v>
      </c>
      <c r="B439" s="167" t="s">
        <v>208</v>
      </c>
      <c r="C439" s="168">
        <v>42776</v>
      </c>
      <c r="D439" s="168" t="s">
        <v>3991</v>
      </c>
      <c r="E439" s="169" t="s">
        <v>15</v>
      </c>
      <c r="F439" s="169">
        <v>376246</v>
      </c>
      <c r="G439" s="169"/>
      <c r="H439" s="170" t="s">
        <v>3992</v>
      </c>
      <c r="I439" s="172">
        <v>50</v>
      </c>
      <c r="J439" s="172">
        <v>0</v>
      </c>
      <c r="K439" s="172">
        <v>50</v>
      </c>
      <c r="L439" s="173" t="s">
        <v>1444</v>
      </c>
    </row>
    <row r="440" spans="1:12" ht="56.25" customHeight="1">
      <c r="A440" s="174">
        <v>513</v>
      </c>
      <c r="B440" s="167" t="s">
        <v>208</v>
      </c>
      <c r="C440" s="168">
        <v>42776</v>
      </c>
      <c r="D440" s="168" t="s">
        <v>3993</v>
      </c>
      <c r="E440" s="169" t="s">
        <v>15</v>
      </c>
      <c r="F440" s="169">
        <v>376243</v>
      </c>
      <c r="G440" s="169"/>
      <c r="H440" s="170" t="s">
        <v>3994</v>
      </c>
      <c r="I440" s="172">
        <v>50</v>
      </c>
      <c r="J440" s="172">
        <v>0</v>
      </c>
      <c r="K440" s="172">
        <v>50</v>
      </c>
      <c r="L440" s="173" t="s">
        <v>1444</v>
      </c>
    </row>
    <row r="441" spans="1:12" ht="56.25" customHeight="1">
      <c r="A441" s="174" t="s">
        <v>628</v>
      </c>
      <c r="B441" s="167" t="s">
        <v>738</v>
      </c>
      <c r="C441" s="168">
        <v>42776</v>
      </c>
      <c r="D441" s="168" t="s">
        <v>5377</v>
      </c>
      <c r="E441" s="169" t="s">
        <v>6</v>
      </c>
      <c r="F441" s="169">
        <v>376127</v>
      </c>
      <c r="G441" s="169"/>
      <c r="H441" s="170" t="s">
        <v>5378</v>
      </c>
      <c r="I441" s="172">
        <v>0</v>
      </c>
      <c r="J441" s="172">
        <v>7667.49</v>
      </c>
      <c r="K441" s="172">
        <v>7667.49</v>
      </c>
      <c r="L441" s="173" t="s">
        <v>1444</v>
      </c>
    </row>
    <row r="442" spans="1:12" ht="56.25" customHeight="1">
      <c r="A442" s="174">
        <v>25</v>
      </c>
      <c r="B442" s="167" t="s">
        <v>718</v>
      </c>
      <c r="C442" s="168">
        <v>42776</v>
      </c>
      <c r="D442" s="168" t="s">
        <v>2165</v>
      </c>
      <c r="E442" s="169" t="s">
        <v>1500</v>
      </c>
      <c r="F442" s="169">
        <v>12607866</v>
      </c>
      <c r="G442" s="169"/>
      <c r="H442" s="170" t="s">
        <v>2166</v>
      </c>
      <c r="I442" s="172">
        <v>399772.76</v>
      </c>
      <c r="J442" s="172">
        <v>0</v>
      </c>
      <c r="K442" s="172">
        <v>399772.76</v>
      </c>
      <c r="L442" s="173" t="s">
        <v>1444</v>
      </c>
    </row>
    <row r="443" spans="1:12" ht="56.25" customHeight="1">
      <c r="A443" s="174">
        <v>25</v>
      </c>
      <c r="B443" s="167" t="s">
        <v>718</v>
      </c>
      <c r="C443" s="168">
        <v>42776</v>
      </c>
      <c r="D443" s="168" t="s">
        <v>2167</v>
      </c>
      <c r="E443" s="169" t="s">
        <v>1500</v>
      </c>
      <c r="F443" s="169">
        <v>12607856</v>
      </c>
      <c r="G443" s="169"/>
      <c r="H443" s="170" t="s">
        <v>2168</v>
      </c>
      <c r="I443" s="172">
        <v>809597.69000000006</v>
      </c>
      <c r="J443" s="172">
        <v>0</v>
      </c>
      <c r="K443" s="172">
        <v>809597.69000000006</v>
      </c>
      <c r="L443" s="173" t="s">
        <v>1444</v>
      </c>
    </row>
    <row r="444" spans="1:12" ht="56.25" customHeight="1">
      <c r="A444" s="174">
        <v>25</v>
      </c>
      <c r="B444" s="167" t="s">
        <v>718</v>
      </c>
      <c r="C444" s="168">
        <v>42776</v>
      </c>
      <c r="D444" s="168" t="s">
        <v>2169</v>
      </c>
      <c r="E444" s="169" t="s">
        <v>1500</v>
      </c>
      <c r="F444" s="169">
        <v>12607852</v>
      </c>
      <c r="G444" s="169"/>
      <c r="H444" s="170" t="s">
        <v>2170</v>
      </c>
      <c r="I444" s="172">
        <v>133650.31</v>
      </c>
      <c r="J444" s="172">
        <v>0</v>
      </c>
      <c r="K444" s="172">
        <v>133650.31</v>
      </c>
      <c r="L444" s="173" t="s">
        <v>1444</v>
      </c>
    </row>
    <row r="445" spans="1:12" ht="56.25" customHeight="1">
      <c r="A445" s="174">
        <v>25</v>
      </c>
      <c r="B445" s="167" t="s">
        <v>718</v>
      </c>
      <c r="C445" s="168">
        <v>42776</v>
      </c>
      <c r="D445" s="168" t="s">
        <v>2171</v>
      </c>
      <c r="E445" s="169" t="s">
        <v>1500</v>
      </c>
      <c r="F445" s="169">
        <v>12607849</v>
      </c>
      <c r="G445" s="169"/>
      <c r="H445" s="170" t="s">
        <v>2172</v>
      </c>
      <c r="I445" s="172">
        <v>1377383.31</v>
      </c>
      <c r="J445" s="172">
        <v>0</v>
      </c>
      <c r="K445" s="172">
        <v>1377383.31</v>
      </c>
      <c r="L445" s="173" t="s">
        <v>1444</v>
      </c>
    </row>
    <row r="446" spans="1:12" ht="56.25" customHeight="1">
      <c r="A446" s="174">
        <v>25</v>
      </c>
      <c r="B446" s="167" t="s">
        <v>718</v>
      </c>
      <c r="C446" s="168">
        <v>42776</v>
      </c>
      <c r="D446" s="168" t="s">
        <v>2173</v>
      </c>
      <c r="E446" s="169" t="s">
        <v>1500</v>
      </c>
      <c r="F446" s="169">
        <v>12607846</v>
      </c>
      <c r="G446" s="169"/>
      <c r="H446" s="170" t="s">
        <v>2174</v>
      </c>
      <c r="I446" s="172">
        <v>721847.39</v>
      </c>
      <c r="J446" s="172">
        <v>0</v>
      </c>
      <c r="K446" s="172">
        <v>721847.39</v>
      </c>
      <c r="L446" s="173" t="s">
        <v>1444</v>
      </c>
    </row>
    <row r="447" spans="1:12" ht="56.25" customHeight="1">
      <c r="A447" s="174">
        <v>25</v>
      </c>
      <c r="B447" s="167" t="s">
        <v>718</v>
      </c>
      <c r="C447" s="168">
        <v>42776</v>
      </c>
      <c r="D447" s="168" t="s">
        <v>2175</v>
      </c>
      <c r="E447" s="169" t="s">
        <v>1500</v>
      </c>
      <c r="F447" s="169">
        <v>12607826</v>
      </c>
      <c r="G447" s="169"/>
      <c r="H447" s="170" t="s">
        <v>2176</v>
      </c>
      <c r="I447" s="172">
        <v>156109.45000000001</v>
      </c>
      <c r="J447" s="172">
        <v>0</v>
      </c>
      <c r="K447" s="172">
        <v>156109.45000000001</v>
      </c>
      <c r="L447" s="173" t="s">
        <v>1444</v>
      </c>
    </row>
    <row r="448" spans="1:12" ht="56.25" customHeight="1">
      <c r="A448" s="174">
        <v>25</v>
      </c>
      <c r="B448" s="167" t="s">
        <v>718</v>
      </c>
      <c r="C448" s="168">
        <v>42776</v>
      </c>
      <c r="D448" s="168" t="s">
        <v>2177</v>
      </c>
      <c r="E448" s="169" t="s">
        <v>1500</v>
      </c>
      <c r="F448" s="169">
        <v>12607801</v>
      </c>
      <c r="G448" s="169"/>
      <c r="H448" s="170" t="s">
        <v>2178</v>
      </c>
      <c r="I448" s="172">
        <v>623283.12</v>
      </c>
      <c r="J448" s="172">
        <v>0</v>
      </c>
      <c r="K448" s="172">
        <v>623283.12</v>
      </c>
      <c r="L448" s="173" t="s">
        <v>1444</v>
      </c>
    </row>
    <row r="449" spans="1:12" ht="56.25" customHeight="1">
      <c r="A449" s="174">
        <v>25</v>
      </c>
      <c r="B449" s="167" t="s">
        <v>718</v>
      </c>
      <c r="C449" s="168">
        <v>42776</v>
      </c>
      <c r="D449" s="168" t="s">
        <v>2179</v>
      </c>
      <c r="E449" s="169" t="s">
        <v>1500</v>
      </c>
      <c r="F449" s="169">
        <v>12607772</v>
      </c>
      <c r="G449" s="169"/>
      <c r="H449" s="170" t="s">
        <v>2180</v>
      </c>
      <c r="I449" s="172">
        <v>278804.90000000002</v>
      </c>
      <c r="J449" s="172">
        <v>0</v>
      </c>
      <c r="K449" s="172">
        <v>278804.90000000002</v>
      </c>
      <c r="L449" s="173" t="s">
        <v>1444</v>
      </c>
    </row>
    <row r="450" spans="1:12" ht="56.25" customHeight="1">
      <c r="A450" s="174">
        <v>25</v>
      </c>
      <c r="B450" s="167" t="s">
        <v>718</v>
      </c>
      <c r="C450" s="168">
        <v>42776</v>
      </c>
      <c r="D450" s="168" t="s">
        <v>2181</v>
      </c>
      <c r="E450" s="169" t="s">
        <v>1500</v>
      </c>
      <c r="F450" s="169">
        <v>12607760</v>
      </c>
      <c r="G450" s="169"/>
      <c r="H450" s="170" t="s">
        <v>2182</v>
      </c>
      <c r="I450" s="172">
        <v>734723.22</v>
      </c>
      <c r="J450" s="172">
        <v>0</v>
      </c>
      <c r="K450" s="172">
        <v>734723.22</v>
      </c>
      <c r="L450" s="173" t="s">
        <v>1444</v>
      </c>
    </row>
    <row r="451" spans="1:12" ht="56.25" customHeight="1">
      <c r="A451" s="174">
        <v>25</v>
      </c>
      <c r="B451" s="167" t="s">
        <v>718</v>
      </c>
      <c r="C451" s="168">
        <v>42776</v>
      </c>
      <c r="D451" s="168" t="s">
        <v>2183</v>
      </c>
      <c r="E451" s="169" t="s">
        <v>1500</v>
      </c>
      <c r="F451" s="169">
        <v>12607749</v>
      </c>
      <c r="G451" s="169"/>
      <c r="H451" s="170" t="s">
        <v>2184</v>
      </c>
      <c r="I451" s="172">
        <v>383488.36</v>
      </c>
      <c r="J451" s="172">
        <v>0</v>
      </c>
      <c r="K451" s="172">
        <v>383488.36</v>
      </c>
      <c r="L451" s="173" t="s">
        <v>1444</v>
      </c>
    </row>
    <row r="452" spans="1:12" ht="56.25" customHeight="1">
      <c r="A452" s="174">
        <v>25</v>
      </c>
      <c r="B452" s="167" t="s">
        <v>718</v>
      </c>
      <c r="C452" s="168">
        <v>42776</v>
      </c>
      <c r="D452" s="168" t="s">
        <v>2185</v>
      </c>
      <c r="E452" s="169" t="s">
        <v>1500</v>
      </c>
      <c r="F452" s="169">
        <v>12607743</v>
      </c>
      <c r="G452" s="169"/>
      <c r="H452" s="170" t="s">
        <v>2186</v>
      </c>
      <c r="I452" s="172">
        <v>427503.22000000003</v>
      </c>
      <c r="J452" s="172">
        <v>0</v>
      </c>
      <c r="K452" s="172">
        <v>427503.22000000003</v>
      </c>
      <c r="L452" s="173" t="s">
        <v>1444</v>
      </c>
    </row>
    <row r="453" spans="1:12" ht="56.25" customHeight="1">
      <c r="A453" s="174">
        <v>25</v>
      </c>
      <c r="B453" s="167" t="s">
        <v>718</v>
      </c>
      <c r="C453" s="168">
        <v>42776</v>
      </c>
      <c r="D453" s="168" t="s">
        <v>2187</v>
      </c>
      <c r="E453" s="169" t="s">
        <v>1500</v>
      </c>
      <c r="F453" s="169">
        <v>12607715</v>
      </c>
      <c r="G453" s="169"/>
      <c r="H453" s="170" t="s">
        <v>2188</v>
      </c>
      <c r="I453" s="172">
        <v>106515.81</v>
      </c>
      <c r="J453" s="172">
        <v>0</v>
      </c>
      <c r="K453" s="172">
        <v>106515.81</v>
      </c>
      <c r="L453" s="173" t="s">
        <v>1444</v>
      </c>
    </row>
    <row r="454" spans="1:12" ht="56.25" customHeight="1">
      <c r="A454" s="174">
        <v>513</v>
      </c>
      <c r="B454" s="167" t="s">
        <v>208</v>
      </c>
      <c r="C454" s="168">
        <v>42776</v>
      </c>
      <c r="D454" s="168" t="s">
        <v>3995</v>
      </c>
      <c r="E454" s="169" t="s">
        <v>15</v>
      </c>
      <c r="F454" s="169">
        <v>376550</v>
      </c>
      <c r="G454" s="169"/>
      <c r="H454" s="170" t="s">
        <v>3996</v>
      </c>
      <c r="I454" s="172">
        <v>50</v>
      </c>
      <c r="J454" s="172">
        <v>0</v>
      </c>
      <c r="K454" s="172">
        <v>50</v>
      </c>
      <c r="L454" s="173" t="s">
        <v>1444</v>
      </c>
    </row>
    <row r="455" spans="1:12" ht="56.25" customHeight="1">
      <c r="A455" s="174">
        <v>10</v>
      </c>
      <c r="B455" s="167" t="s">
        <v>714</v>
      </c>
      <c r="C455" s="168">
        <v>42776</v>
      </c>
      <c r="D455" s="168" t="s">
        <v>1578</v>
      </c>
      <c r="E455" s="169" t="s">
        <v>6</v>
      </c>
      <c r="F455" s="169">
        <v>376721</v>
      </c>
      <c r="G455" s="169"/>
      <c r="H455" s="170" t="s">
        <v>1579</v>
      </c>
      <c r="I455" s="172">
        <v>0</v>
      </c>
      <c r="J455" s="172">
        <v>22656.11</v>
      </c>
      <c r="K455" s="172">
        <v>22656.11</v>
      </c>
      <c r="L455" s="173" t="s">
        <v>1444</v>
      </c>
    </row>
    <row r="456" spans="1:12" ht="56.25" customHeight="1">
      <c r="A456" s="174">
        <v>340</v>
      </c>
      <c r="B456" s="167" t="s">
        <v>838</v>
      </c>
      <c r="C456" s="168">
        <v>42776</v>
      </c>
      <c r="D456" s="168" t="s">
        <v>3655</v>
      </c>
      <c r="E456" s="169" t="s">
        <v>6</v>
      </c>
      <c r="F456" s="169">
        <v>376723</v>
      </c>
      <c r="G456" s="169"/>
      <c r="H456" s="170" t="s">
        <v>3656</v>
      </c>
      <c r="I456" s="172">
        <v>0</v>
      </c>
      <c r="J456" s="172">
        <v>19233.04</v>
      </c>
      <c r="K456" s="172">
        <v>19233.04</v>
      </c>
      <c r="L456" s="173" t="s">
        <v>1444</v>
      </c>
    </row>
    <row r="457" spans="1:12" ht="56.25" customHeight="1">
      <c r="A457" s="174">
        <v>340</v>
      </c>
      <c r="B457" s="167" t="s">
        <v>838</v>
      </c>
      <c r="C457" s="168">
        <v>42776</v>
      </c>
      <c r="D457" s="168" t="s">
        <v>3657</v>
      </c>
      <c r="E457" s="169" t="s">
        <v>15</v>
      </c>
      <c r="F457" s="169">
        <v>376724</v>
      </c>
      <c r="G457" s="169"/>
      <c r="H457" s="170" t="s">
        <v>3658</v>
      </c>
      <c r="I457" s="172">
        <v>50</v>
      </c>
      <c r="J457" s="172">
        <v>0</v>
      </c>
      <c r="K457" s="172">
        <v>50</v>
      </c>
      <c r="L457" s="173" t="s">
        <v>1444</v>
      </c>
    </row>
    <row r="458" spans="1:12" ht="56.25" customHeight="1">
      <c r="A458" s="174">
        <v>513</v>
      </c>
      <c r="B458" s="167" t="s">
        <v>208</v>
      </c>
      <c r="C458" s="168">
        <v>42776</v>
      </c>
      <c r="D458" s="168" t="s">
        <v>3997</v>
      </c>
      <c r="E458" s="169" t="s">
        <v>15</v>
      </c>
      <c r="F458" s="169">
        <v>376726</v>
      </c>
      <c r="G458" s="169"/>
      <c r="H458" s="170" t="s">
        <v>3998</v>
      </c>
      <c r="I458" s="172">
        <v>50</v>
      </c>
      <c r="J458" s="172">
        <v>0</v>
      </c>
      <c r="K458" s="172">
        <v>50</v>
      </c>
      <c r="L458" s="173" t="s">
        <v>1444</v>
      </c>
    </row>
    <row r="459" spans="1:12" ht="56.25" customHeight="1">
      <c r="A459" s="174">
        <v>25</v>
      </c>
      <c r="B459" s="167" t="s">
        <v>718</v>
      </c>
      <c r="C459" s="168">
        <v>42779</v>
      </c>
      <c r="D459" s="168" t="s">
        <v>2189</v>
      </c>
      <c r="E459" s="169" t="s">
        <v>1500</v>
      </c>
      <c r="F459" s="169">
        <v>12634234</v>
      </c>
      <c r="G459" s="169"/>
      <c r="H459" s="170" t="s">
        <v>2190</v>
      </c>
      <c r="I459" s="172">
        <v>56312.520000000004</v>
      </c>
      <c r="J459" s="172">
        <v>0</v>
      </c>
      <c r="K459" s="172">
        <v>56312.520000000004</v>
      </c>
      <c r="L459" s="173" t="s">
        <v>1444</v>
      </c>
    </row>
    <row r="460" spans="1:12" ht="56.25" customHeight="1">
      <c r="A460" s="174">
        <v>25</v>
      </c>
      <c r="B460" s="167" t="s">
        <v>718</v>
      </c>
      <c r="C460" s="168">
        <v>42779</v>
      </c>
      <c r="D460" s="168" t="s">
        <v>2191</v>
      </c>
      <c r="E460" s="169" t="s">
        <v>1500</v>
      </c>
      <c r="F460" s="169">
        <v>12634233</v>
      </c>
      <c r="G460" s="169"/>
      <c r="H460" s="170" t="s">
        <v>2192</v>
      </c>
      <c r="I460" s="172">
        <v>214963.05000000002</v>
      </c>
      <c r="J460" s="172">
        <v>0</v>
      </c>
      <c r="K460" s="172">
        <v>214963.05000000002</v>
      </c>
      <c r="L460" s="173" t="s">
        <v>1444</v>
      </c>
    </row>
    <row r="461" spans="1:12" ht="56.25" customHeight="1">
      <c r="A461" s="174">
        <v>25</v>
      </c>
      <c r="B461" s="167" t="s">
        <v>718</v>
      </c>
      <c r="C461" s="168">
        <v>42779</v>
      </c>
      <c r="D461" s="168" t="s">
        <v>2193</v>
      </c>
      <c r="E461" s="169" t="s">
        <v>1500</v>
      </c>
      <c r="F461" s="169">
        <v>12634231</v>
      </c>
      <c r="G461" s="169"/>
      <c r="H461" s="170" t="s">
        <v>2129</v>
      </c>
      <c r="I461" s="172">
        <v>182516.96</v>
      </c>
      <c r="J461" s="172">
        <v>0</v>
      </c>
      <c r="K461" s="172">
        <v>182516.96</v>
      </c>
      <c r="L461" s="173" t="s">
        <v>1444</v>
      </c>
    </row>
    <row r="462" spans="1:12" ht="56.25" customHeight="1">
      <c r="A462" s="174">
        <v>25</v>
      </c>
      <c r="B462" s="167" t="s">
        <v>718</v>
      </c>
      <c r="C462" s="168">
        <v>42779</v>
      </c>
      <c r="D462" s="168" t="s">
        <v>2194</v>
      </c>
      <c r="E462" s="169" t="s">
        <v>1500</v>
      </c>
      <c r="F462" s="169">
        <v>12634280</v>
      </c>
      <c r="G462" s="169"/>
      <c r="H462" s="170" t="s">
        <v>2195</v>
      </c>
      <c r="I462" s="172">
        <v>755385.99</v>
      </c>
      <c r="J462" s="172">
        <v>0</v>
      </c>
      <c r="K462" s="172">
        <v>755385.99</v>
      </c>
      <c r="L462" s="173" t="s">
        <v>1444</v>
      </c>
    </row>
    <row r="463" spans="1:12" ht="56.25" customHeight="1">
      <c r="A463" s="174">
        <v>25</v>
      </c>
      <c r="B463" s="167" t="s">
        <v>718</v>
      </c>
      <c r="C463" s="168">
        <v>42779</v>
      </c>
      <c r="D463" s="168" t="s">
        <v>2196</v>
      </c>
      <c r="E463" s="169" t="s">
        <v>1500</v>
      </c>
      <c r="F463" s="169">
        <v>12634289</v>
      </c>
      <c r="G463" s="169"/>
      <c r="H463" s="170" t="s">
        <v>2197</v>
      </c>
      <c r="I463" s="172">
        <v>800292.22</v>
      </c>
      <c r="J463" s="172">
        <v>0</v>
      </c>
      <c r="K463" s="172">
        <v>800292.22</v>
      </c>
      <c r="L463" s="173" t="s">
        <v>1444</v>
      </c>
    </row>
    <row r="464" spans="1:12" ht="56.25" customHeight="1">
      <c r="A464" s="174">
        <v>25</v>
      </c>
      <c r="B464" s="167" t="s">
        <v>718</v>
      </c>
      <c r="C464" s="168">
        <v>42779</v>
      </c>
      <c r="D464" s="168" t="s">
        <v>2198</v>
      </c>
      <c r="E464" s="169" t="s">
        <v>1500</v>
      </c>
      <c r="F464" s="169">
        <v>12634350</v>
      </c>
      <c r="G464" s="169"/>
      <c r="H464" s="170" t="s">
        <v>2199</v>
      </c>
      <c r="I464" s="172">
        <v>247709.46</v>
      </c>
      <c r="J464" s="172">
        <v>0</v>
      </c>
      <c r="K464" s="172">
        <v>247709.46</v>
      </c>
      <c r="L464" s="173" t="s">
        <v>1444</v>
      </c>
    </row>
    <row r="465" spans="1:12" ht="56.25" customHeight="1">
      <c r="A465" s="174">
        <v>25</v>
      </c>
      <c r="B465" s="167" t="s">
        <v>718</v>
      </c>
      <c r="C465" s="168">
        <v>42779</v>
      </c>
      <c r="D465" s="168" t="s">
        <v>2200</v>
      </c>
      <c r="E465" s="169" t="s">
        <v>1500</v>
      </c>
      <c r="F465" s="169">
        <v>12634359</v>
      </c>
      <c r="G465" s="169"/>
      <c r="H465" s="170" t="s">
        <v>2201</v>
      </c>
      <c r="I465" s="172">
        <v>385649.51</v>
      </c>
      <c r="J465" s="172">
        <v>0</v>
      </c>
      <c r="K465" s="172">
        <v>385649.51</v>
      </c>
      <c r="L465" s="173" t="s">
        <v>1444</v>
      </c>
    </row>
    <row r="466" spans="1:12" ht="56.25" customHeight="1">
      <c r="A466" s="174">
        <v>25</v>
      </c>
      <c r="B466" s="167" t="s">
        <v>718</v>
      </c>
      <c r="C466" s="168">
        <v>42779</v>
      </c>
      <c r="D466" s="168" t="s">
        <v>2202</v>
      </c>
      <c r="E466" s="169" t="s">
        <v>1500</v>
      </c>
      <c r="F466" s="169">
        <v>12634584</v>
      </c>
      <c r="G466" s="169"/>
      <c r="H466" s="170" t="s">
        <v>2203</v>
      </c>
      <c r="I466" s="172">
        <v>1375221.93</v>
      </c>
      <c r="J466" s="172">
        <v>0</v>
      </c>
      <c r="K466" s="172">
        <v>1375221.93</v>
      </c>
      <c r="L466" s="173" t="s">
        <v>1444</v>
      </c>
    </row>
    <row r="467" spans="1:12" ht="56.25" customHeight="1">
      <c r="A467" s="174">
        <v>25</v>
      </c>
      <c r="B467" s="167" t="s">
        <v>718</v>
      </c>
      <c r="C467" s="168">
        <v>42779</v>
      </c>
      <c r="D467" s="168" t="s">
        <v>2204</v>
      </c>
      <c r="E467" s="169" t="s">
        <v>1500</v>
      </c>
      <c r="F467" s="169">
        <v>12634594</v>
      </c>
      <c r="G467" s="169"/>
      <c r="H467" s="170" t="s">
        <v>2205</v>
      </c>
      <c r="I467" s="172">
        <v>1015593.37</v>
      </c>
      <c r="J467" s="172">
        <v>0</v>
      </c>
      <c r="K467" s="172">
        <v>1015593.37</v>
      </c>
      <c r="L467" s="173" t="s">
        <v>1444</v>
      </c>
    </row>
    <row r="468" spans="1:12" ht="56.25" customHeight="1">
      <c r="A468" s="174">
        <v>25</v>
      </c>
      <c r="B468" s="167" t="s">
        <v>718</v>
      </c>
      <c r="C468" s="168">
        <v>42779</v>
      </c>
      <c r="D468" s="168" t="s">
        <v>2206</v>
      </c>
      <c r="E468" s="169" t="s">
        <v>1500</v>
      </c>
      <c r="F468" s="169">
        <v>12634600</v>
      </c>
      <c r="G468" s="169"/>
      <c r="H468" s="170" t="s">
        <v>2207</v>
      </c>
      <c r="I468" s="172">
        <v>764730.16</v>
      </c>
      <c r="J468" s="172">
        <v>0</v>
      </c>
      <c r="K468" s="172">
        <v>764730.16</v>
      </c>
      <c r="L468" s="173" t="s">
        <v>1444</v>
      </c>
    </row>
    <row r="469" spans="1:12" ht="56.25" customHeight="1">
      <c r="A469" s="174">
        <v>25</v>
      </c>
      <c r="B469" s="167" t="s">
        <v>718</v>
      </c>
      <c r="C469" s="168">
        <v>42779</v>
      </c>
      <c r="D469" s="168" t="s">
        <v>2208</v>
      </c>
      <c r="E469" s="169" t="s">
        <v>1500</v>
      </c>
      <c r="F469" s="169">
        <v>12634357</v>
      </c>
      <c r="G469" s="169"/>
      <c r="H469" s="170" t="s">
        <v>2209</v>
      </c>
      <c r="I469" s="172">
        <v>527570.38</v>
      </c>
      <c r="J469" s="172">
        <v>0</v>
      </c>
      <c r="K469" s="172">
        <v>527570.38</v>
      </c>
      <c r="L469" s="173" t="s">
        <v>1444</v>
      </c>
    </row>
    <row r="470" spans="1:12" ht="56.25" customHeight="1">
      <c r="A470" s="174">
        <v>25</v>
      </c>
      <c r="B470" s="167" t="s">
        <v>718</v>
      </c>
      <c r="C470" s="168">
        <v>42779</v>
      </c>
      <c r="D470" s="168" t="s">
        <v>2210</v>
      </c>
      <c r="E470" s="169" t="s">
        <v>1500</v>
      </c>
      <c r="F470" s="169">
        <v>12634601</v>
      </c>
      <c r="G470" s="169"/>
      <c r="H470" s="170" t="s">
        <v>2211</v>
      </c>
      <c r="I470" s="172">
        <v>272436.34000000003</v>
      </c>
      <c r="J470" s="172">
        <v>0</v>
      </c>
      <c r="K470" s="172">
        <v>272436.34000000003</v>
      </c>
      <c r="L470" s="173" t="s">
        <v>1444</v>
      </c>
    </row>
    <row r="471" spans="1:12" ht="56.25" customHeight="1">
      <c r="A471" s="174">
        <v>25</v>
      </c>
      <c r="B471" s="167" t="s">
        <v>718</v>
      </c>
      <c r="C471" s="168">
        <v>42779</v>
      </c>
      <c r="D471" s="168" t="s">
        <v>2212</v>
      </c>
      <c r="E471" s="169" t="s">
        <v>1500</v>
      </c>
      <c r="F471" s="169">
        <v>12634675</v>
      </c>
      <c r="G471" s="169"/>
      <c r="H471" s="170" t="s">
        <v>1363</v>
      </c>
      <c r="I471" s="172">
        <v>398887.09</v>
      </c>
      <c r="J471" s="172">
        <v>0</v>
      </c>
      <c r="K471" s="172">
        <v>398887.09</v>
      </c>
      <c r="L471" s="173" t="s">
        <v>1444</v>
      </c>
    </row>
    <row r="472" spans="1:12" ht="56.25" customHeight="1">
      <c r="A472" s="174">
        <v>25</v>
      </c>
      <c r="B472" s="167" t="s">
        <v>718</v>
      </c>
      <c r="C472" s="168">
        <v>42779</v>
      </c>
      <c r="D472" s="168" t="s">
        <v>2213</v>
      </c>
      <c r="E472" s="169" t="s">
        <v>1500</v>
      </c>
      <c r="F472" s="169">
        <v>12634991</v>
      </c>
      <c r="G472" s="169"/>
      <c r="H472" s="170" t="s">
        <v>2214</v>
      </c>
      <c r="I472" s="172">
        <v>1118929.4099999999</v>
      </c>
      <c r="J472" s="172">
        <v>0</v>
      </c>
      <c r="K472" s="172">
        <v>1118929.4099999999</v>
      </c>
      <c r="L472" s="173" t="s">
        <v>1444</v>
      </c>
    </row>
    <row r="473" spans="1:12" ht="56.25" customHeight="1">
      <c r="A473" s="174">
        <v>117</v>
      </c>
      <c r="B473" s="167" t="s">
        <v>746</v>
      </c>
      <c r="C473" s="168">
        <v>42779</v>
      </c>
      <c r="D473" s="168" t="s">
        <v>3292</v>
      </c>
      <c r="E473" s="169" t="s">
        <v>11</v>
      </c>
      <c r="F473" s="169">
        <v>879579</v>
      </c>
      <c r="G473" s="169"/>
      <c r="H473" s="170" t="s">
        <v>3293</v>
      </c>
      <c r="I473" s="172">
        <v>50</v>
      </c>
      <c r="J473" s="172">
        <v>0</v>
      </c>
      <c r="K473" s="172">
        <v>50</v>
      </c>
      <c r="L473" s="173" t="s">
        <v>1444</v>
      </c>
    </row>
    <row r="474" spans="1:12" ht="56.25" customHeight="1">
      <c r="A474" s="174" t="s">
        <v>630</v>
      </c>
      <c r="B474" s="167" t="s">
        <v>739</v>
      </c>
      <c r="C474" s="168">
        <v>42779</v>
      </c>
      <c r="D474" s="168" t="s">
        <v>5544</v>
      </c>
      <c r="E474" s="169" t="s">
        <v>6</v>
      </c>
      <c r="F474" s="169">
        <v>879551</v>
      </c>
      <c r="G474" s="169"/>
      <c r="H474" s="170" t="s">
        <v>5545</v>
      </c>
      <c r="I474" s="172">
        <v>0</v>
      </c>
      <c r="J474" s="172">
        <v>1557.31</v>
      </c>
      <c r="K474" s="172">
        <v>1557.31</v>
      </c>
      <c r="L474" s="173" t="s">
        <v>1444</v>
      </c>
    </row>
    <row r="475" spans="1:12" ht="56.25" customHeight="1">
      <c r="A475" s="174" t="s">
        <v>627</v>
      </c>
      <c r="B475" s="167" t="s">
        <v>737</v>
      </c>
      <c r="C475" s="168">
        <v>42779</v>
      </c>
      <c r="D475" s="168" t="s">
        <v>4651</v>
      </c>
      <c r="E475" s="169" t="s">
        <v>6</v>
      </c>
      <c r="F475" s="169">
        <v>801396</v>
      </c>
      <c r="G475" s="169"/>
      <c r="H475" s="170" t="s">
        <v>4652</v>
      </c>
      <c r="I475" s="172">
        <v>0</v>
      </c>
      <c r="J475" s="172">
        <v>2043.81</v>
      </c>
      <c r="K475" s="172">
        <v>2043.81</v>
      </c>
      <c r="L475" s="173" t="s">
        <v>1444</v>
      </c>
    </row>
    <row r="476" spans="1:12" ht="56.25" customHeight="1">
      <c r="A476" s="174" t="s">
        <v>627</v>
      </c>
      <c r="B476" s="167" t="s">
        <v>737</v>
      </c>
      <c r="C476" s="168">
        <v>42779</v>
      </c>
      <c r="D476" s="168" t="s">
        <v>4653</v>
      </c>
      <c r="E476" s="169" t="s">
        <v>6</v>
      </c>
      <c r="F476" s="169">
        <v>800869</v>
      </c>
      <c r="G476" s="169"/>
      <c r="H476" s="170" t="s">
        <v>4654</v>
      </c>
      <c r="I476" s="172">
        <v>0</v>
      </c>
      <c r="J476" s="172">
        <v>162039.37</v>
      </c>
      <c r="K476" s="172">
        <v>162039.37</v>
      </c>
      <c r="L476" s="173" t="s">
        <v>1444</v>
      </c>
    </row>
    <row r="477" spans="1:12" ht="56.25" customHeight="1">
      <c r="A477" s="174">
        <v>25</v>
      </c>
      <c r="B477" s="167" t="s">
        <v>718</v>
      </c>
      <c r="C477" s="168">
        <v>42779</v>
      </c>
      <c r="D477" s="168" t="s">
        <v>2215</v>
      </c>
      <c r="E477" s="169" t="s">
        <v>1500</v>
      </c>
      <c r="F477" s="169">
        <v>12635584</v>
      </c>
      <c r="G477" s="169"/>
      <c r="H477" s="170" t="s">
        <v>2216</v>
      </c>
      <c r="I477" s="172">
        <v>602647.30000000005</v>
      </c>
      <c r="J477" s="172">
        <v>0</v>
      </c>
      <c r="K477" s="172">
        <v>602647.30000000005</v>
      </c>
      <c r="L477" s="173" t="s">
        <v>1444</v>
      </c>
    </row>
    <row r="478" spans="1:12" ht="56.25" customHeight="1">
      <c r="A478" s="174">
        <v>25</v>
      </c>
      <c r="B478" s="167" t="s">
        <v>718</v>
      </c>
      <c r="C478" s="168">
        <v>42779</v>
      </c>
      <c r="D478" s="168" t="s">
        <v>2217</v>
      </c>
      <c r="E478" s="169" t="s">
        <v>1500</v>
      </c>
      <c r="F478" s="169">
        <v>12635850</v>
      </c>
      <c r="G478" s="169"/>
      <c r="H478" s="170" t="s">
        <v>2218</v>
      </c>
      <c r="I478" s="172">
        <v>362484.97000000003</v>
      </c>
      <c r="J478" s="172">
        <v>0</v>
      </c>
      <c r="K478" s="172">
        <v>362484.97000000003</v>
      </c>
      <c r="L478" s="173" t="s">
        <v>1444</v>
      </c>
    </row>
    <row r="479" spans="1:12" ht="56.25" customHeight="1">
      <c r="A479" s="174">
        <v>25</v>
      </c>
      <c r="B479" s="167" t="s">
        <v>718</v>
      </c>
      <c r="C479" s="168">
        <v>42779</v>
      </c>
      <c r="D479" s="168" t="s">
        <v>2219</v>
      </c>
      <c r="E479" s="169" t="s">
        <v>1500</v>
      </c>
      <c r="F479" s="169">
        <v>12635851</v>
      </c>
      <c r="G479" s="169"/>
      <c r="H479" s="170" t="s">
        <v>2220</v>
      </c>
      <c r="I479" s="172">
        <v>67076.69</v>
      </c>
      <c r="J479" s="172">
        <v>0</v>
      </c>
      <c r="K479" s="172">
        <v>67076.69</v>
      </c>
      <c r="L479" s="173" t="s">
        <v>1444</v>
      </c>
    </row>
    <row r="480" spans="1:12" ht="56.25" customHeight="1">
      <c r="A480" s="174">
        <v>25</v>
      </c>
      <c r="B480" s="167" t="s">
        <v>718</v>
      </c>
      <c r="C480" s="168">
        <v>42779</v>
      </c>
      <c r="D480" s="168" t="s">
        <v>2221</v>
      </c>
      <c r="E480" s="169" t="s">
        <v>1500</v>
      </c>
      <c r="F480" s="169">
        <v>12636201</v>
      </c>
      <c r="G480" s="169"/>
      <c r="H480" s="170" t="s">
        <v>2222</v>
      </c>
      <c r="I480" s="172">
        <v>544859.24</v>
      </c>
      <c r="J480" s="172">
        <v>0</v>
      </c>
      <c r="K480" s="172">
        <v>544859.24</v>
      </c>
      <c r="L480" s="173" t="s">
        <v>1444</v>
      </c>
    </row>
    <row r="481" spans="1:12" ht="56.25" customHeight="1">
      <c r="A481" s="174">
        <v>291</v>
      </c>
      <c r="B481" s="167" t="s">
        <v>818</v>
      </c>
      <c r="C481" s="168">
        <v>42779</v>
      </c>
      <c r="D481" s="168" t="s">
        <v>3504</v>
      </c>
      <c r="E481" s="169" t="s">
        <v>11</v>
      </c>
      <c r="F481" s="169">
        <v>378150</v>
      </c>
      <c r="G481" s="169"/>
      <c r="H481" s="170" t="s">
        <v>3505</v>
      </c>
      <c r="I481" s="172">
        <v>50</v>
      </c>
      <c r="J481" s="172">
        <v>0</v>
      </c>
      <c r="K481" s="172">
        <v>50</v>
      </c>
      <c r="L481" s="173" t="s">
        <v>1444</v>
      </c>
    </row>
    <row r="482" spans="1:12" ht="56.25" customHeight="1">
      <c r="A482" s="174">
        <v>291</v>
      </c>
      <c r="B482" s="167" t="s">
        <v>818</v>
      </c>
      <c r="C482" s="168">
        <v>42779</v>
      </c>
      <c r="D482" s="168" t="s">
        <v>3506</v>
      </c>
      <c r="E482" s="169" t="s">
        <v>11</v>
      </c>
      <c r="F482" s="169">
        <v>378149</v>
      </c>
      <c r="G482" s="169"/>
      <c r="H482" s="170" t="s">
        <v>3507</v>
      </c>
      <c r="I482" s="172">
        <v>50</v>
      </c>
      <c r="J482" s="172">
        <v>0</v>
      </c>
      <c r="K482" s="172">
        <v>50</v>
      </c>
      <c r="L482" s="173" t="s">
        <v>1444</v>
      </c>
    </row>
    <row r="483" spans="1:12" ht="56.25" customHeight="1">
      <c r="A483" s="174">
        <v>513</v>
      </c>
      <c r="B483" s="167" t="s">
        <v>208</v>
      </c>
      <c r="C483" s="168">
        <v>42779</v>
      </c>
      <c r="D483" s="168" t="s">
        <v>3999</v>
      </c>
      <c r="E483" s="169" t="s">
        <v>15</v>
      </c>
      <c r="F483" s="169">
        <v>378065</v>
      </c>
      <c r="G483" s="169"/>
      <c r="H483" s="170" t="s">
        <v>4000</v>
      </c>
      <c r="I483" s="172">
        <v>50</v>
      </c>
      <c r="J483" s="172">
        <v>0</v>
      </c>
      <c r="K483" s="172">
        <v>50</v>
      </c>
      <c r="L483" s="173" t="s">
        <v>1444</v>
      </c>
    </row>
    <row r="484" spans="1:12" ht="56.25" customHeight="1">
      <c r="A484" s="174">
        <v>513</v>
      </c>
      <c r="B484" s="167" t="s">
        <v>208</v>
      </c>
      <c r="C484" s="168">
        <v>42779</v>
      </c>
      <c r="D484" s="168" t="s">
        <v>4001</v>
      </c>
      <c r="E484" s="169" t="s">
        <v>15</v>
      </c>
      <c r="F484" s="169">
        <v>378061</v>
      </c>
      <c r="G484" s="169"/>
      <c r="H484" s="170" t="s">
        <v>4002</v>
      </c>
      <c r="I484" s="172">
        <v>50</v>
      </c>
      <c r="J484" s="172">
        <v>0</v>
      </c>
      <c r="K484" s="172">
        <v>50</v>
      </c>
      <c r="L484" s="173" t="s">
        <v>1444</v>
      </c>
    </row>
    <row r="485" spans="1:12" ht="56.25" customHeight="1">
      <c r="A485" s="174">
        <v>10</v>
      </c>
      <c r="B485" s="167" t="s">
        <v>714</v>
      </c>
      <c r="C485" s="168">
        <v>42779</v>
      </c>
      <c r="D485" s="168" t="s">
        <v>1580</v>
      </c>
      <c r="E485" s="169" t="s">
        <v>6</v>
      </c>
      <c r="F485" s="169">
        <v>377930</v>
      </c>
      <c r="G485" s="169"/>
      <c r="H485" s="170" t="s">
        <v>1581</v>
      </c>
      <c r="I485" s="172">
        <v>0</v>
      </c>
      <c r="J485" s="172">
        <v>3224.2000000000003</v>
      </c>
      <c r="K485" s="172">
        <v>3224.2000000000003</v>
      </c>
      <c r="L485" s="173" t="s">
        <v>1444</v>
      </c>
    </row>
    <row r="486" spans="1:12" ht="56.25" customHeight="1">
      <c r="A486" s="174">
        <v>513</v>
      </c>
      <c r="B486" s="167" t="s">
        <v>208</v>
      </c>
      <c r="C486" s="168">
        <v>42779</v>
      </c>
      <c r="D486" s="168" t="s">
        <v>4003</v>
      </c>
      <c r="E486" s="169" t="s">
        <v>15</v>
      </c>
      <c r="F486" s="169">
        <v>377329</v>
      </c>
      <c r="G486" s="169"/>
      <c r="H486" s="170" t="s">
        <v>1359</v>
      </c>
      <c r="I486" s="172">
        <v>50</v>
      </c>
      <c r="J486" s="172">
        <v>0</v>
      </c>
      <c r="K486" s="172">
        <v>50</v>
      </c>
      <c r="L486" s="173" t="s">
        <v>1444</v>
      </c>
    </row>
    <row r="487" spans="1:12" ht="56.25" customHeight="1">
      <c r="A487" s="174">
        <v>513</v>
      </c>
      <c r="B487" s="167" t="s">
        <v>208</v>
      </c>
      <c r="C487" s="168">
        <v>42779</v>
      </c>
      <c r="D487" s="168" t="s">
        <v>4004</v>
      </c>
      <c r="E487" s="169" t="s">
        <v>15</v>
      </c>
      <c r="F487" s="169">
        <v>377331</v>
      </c>
      <c r="G487" s="169"/>
      <c r="H487" s="170" t="s">
        <v>4005</v>
      </c>
      <c r="I487" s="172">
        <v>50</v>
      </c>
      <c r="J487" s="172">
        <v>0</v>
      </c>
      <c r="K487" s="172">
        <v>50</v>
      </c>
      <c r="L487" s="173" t="s">
        <v>1444</v>
      </c>
    </row>
    <row r="488" spans="1:12" ht="56.25" customHeight="1">
      <c r="A488" s="174">
        <v>513</v>
      </c>
      <c r="B488" s="167" t="s">
        <v>208</v>
      </c>
      <c r="C488" s="168">
        <v>42779</v>
      </c>
      <c r="D488" s="168" t="s">
        <v>4006</v>
      </c>
      <c r="E488" s="169" t="s">
        <v>15</v>
      </c>
      <c r="F488" s="169">
        <v>1659</v>
      </c>
      <c r="G488" s="169"/>
      <c r="H488" s="170" t="s">
        <v>4007</v>
      </c>
      <c r="I488" s="172">
        <v>1053.4100000000001</v>
      </c>
      <c r="J488" s="172">
        <v>0</v>
      </c>
      <c r="K488" s="172">
        <v>1053.4100000000001</v>
      </c>
      <c r="L488" s="173" t="s">
        <v>1444</v>
      </c>
    </row>
    <row r="489" spans="1:12" ht="56.25" customHeight="1">
      <c r="A489" s="174">
        <v>52</v>
      </c>
      <c r="B489" s="167" t="s">
        <v>727</v>
      </c>
      <c r="C489" s="168">
        <v>42779</v>
      </c>
      <c r="D489" s="168" t="s">
        <v>3149</v>
      </c>
      <c r="E489" s="169" t="s">
        <v>15</v>
      </c>
      <c r="F489" s="169">
        <v>1660</v>
      </c>
      <c r="G489" s="169"/>
      <c r="H489" s="170" t="s">
        <v>3150</v>
      </c>
      <c r="I489" s="172">
        <v>876.42000000000007</v>
      </c>
      <c r="J489" s="172">
        <v>0</v>
      </c>
      <c r="K489" s="172">
        <v>876.42000000000007</v>
      </c>
      <c r="L489" s="173" t="s">
        <v>1444</v>
      </c>
    </row>
    <row r="490" spans="1:12" ht="56.25" customHeight="1">
      <c r="A490" s="174">
        <v>513</v>
      </c>
      <c r="B490" s="167" t="s">
        <v>208</v>
      </c>
      <c r="C490" s="168">
        <v>42779</v>
      </c>
      <c r="D490" s="168" t="s">
        <v>4008</v>
      </c>
      <c r="E490" s="169" t="s">
        <v>15</v>
      </c>
      <c r="F490" s="169">
        <v>1663</v>
      </c>
      <c r="G490" s="169"/>
      <c r="H490" s="170" t="s">
        <v>4009</v>
      </c>
      <c r="I490" s="172">
        <v>850.84</v>
      </c>
      <c r="J490" s="172">
        <v>0</v>
      </c>
      <c r="K490" s="172">
        <v>850.84</v>
      </c>
      <c r="L490" s="173" t="s">
        <v>1444</v>
      </c>
    </row>
    <row r="491" spans="1:12" ht="56.25" customHeight="1">
      <c r="A491" s="174">
        <v>52</v>
      </c>
      <c r="B491" s="167" t="s">
        <v>727</v>
      </c>
      <c r="C491" s="168">
        <v>42779</v>
      </c>
      <c r="D491" s="168" t="s">
        <v>3151</v>
      </c>
      <c r="E491" s="169" t="s">
        <v>6</v>
      </c>
      <c r="F491" s="169">
        <v>1661</v>
      </c>
      <c r="G491" s="169"/>
      <c r="H491" s="170" t="s">
        <v>3152</v>
      </c>
      <c r="I491" s="172">
        <v>0</v>
      </c>
      <c r="J491" s="172">
        <v>112056</v>
      </c>
      <c r="K491" s="172">
        <v>112056</v>
      </c>
      <c r="L491" s="173" t="s">
        <v>1444</v>
      </c>
    </row>
    <row r="492" spans="1:12" ht="56.25" customHeight="1">
      <c r="A492" s="174">
        <v>52</v>
      </c>
      <c r="B492" s="167" t="s">
        <v>727</v>
      </c>
      <c r="C492" s="168">
        <v>42779</v>
      </c>
      <c r="D492" s="168" t="s">
        <v>3153</v>
      </c>
      <c r="E492" s="169" t="s">
        <v>15</v>
      </c>
      <c r="F492" s="169">
        <v>1661</v>
      </c>
      <c r="G492" s="169"/>
      <c r="H492" s="170" t="s">
        <v>3154</v>
      </c>
      <c r="I492" s="172">
        <v>847.47</v>
      </c>
      <c r="J492" s="172">
        <v>0</v>
      </c>
      <c r="K492" s="172">
        <v>847.47</v>
      </c>
      <c r="L492" s="173" t="s">
        <v>1444</v>
      </c>
    </row>
    <row r="493" spans="1:12" ht="56.25" customHeight="1">
      <c r="A493" s="174">
        <v>52</v>
      </c>
      <c r="B493" s="167" t="s">
        <v>727</v>
      </c>
      <c r="C493" s="168">
        <v>42779</v>
      </c>
      <c r="D493" s="168" t="s">
        <v>3155</v>
      </c>
      <c r="E493" s="169" t="s">
        <v>6</v>
      </c>
      <c r="F493" s="169">
        <v>1662</v>
      </c>
      <c r="G493" s="169"/>
      <c r="H493" s="170" t="s">
        <v>3156</v>
      </c>
      <c r="I493" s="172">
        <v>0</v>
      </c>
      <c r="J493" s="172">
        <v>585892.80000000005</v>
      </c>
      <c r="K493" s="172">
        <v>585892.80000000005</v>
      </c>
      <c r="L493" s="173" t="s">
        <v>1444</v>
      </c>
    </row>
    <row r="494" spans="1:12" ht="56.25" customHeight="1">
      <c r="A494" s="174">
        <v>52</v>
      </c>
      <c r="B494" s="167" t="s">
        <v>727</v>
      </c>
      <c r="C494" s="168">
        <v>42779</v>
      </c>
      <c r="D494" s="168" t="s">
        <v>3157</v>
      </c>
      <c r="E494" s="169" t="s">
        <v>15</v>
      </c>
      <c r="F494" s="169">
        <v>1662</v>
      </c>
      <c r="G494" s="169"/>
      <c r="H494" s="170" t="s">
        <v>3158</v>
      </c>
      <c r="I494" s="172">
        <v>380.45</v>
      </c>
      <c r="J494" s="172">
        <v>0</v>
      </c>
      <c r="K494" s="172">
        <v>380.45</v>
      </c>
      <c r="L494" s="173" t="s">
        <v>1444</v>
      </c>
    </row>
    <row r="495" spans="1:12" ht="56.25" customHeight="1">
      <c r="A495" s="174">
        <v>25</v>
      </c>
      <c r="B495" s="167" t="s">
        <v>718</v>
      </c>
      <c r="C495" s="168">
        <v>42780</v>
      </c>
      <c r="D495" s="168" t="s">
        <v>2223</v>
      </c>
      <c r="E495" s="169" t="s">
        <v>1500</v>
      </c>
      <c r="F495" s="169">
        <v>12649296</v>
      </c>
      <c r="G495" s="169"/>
      <c r="H495" s="170" t="s">
        <v>2224</v>
      </c>
      <c r="I495" s="172">
        <v>1301760.5</v>
      </c>
      <c r="J495" s="172">
        <v>0</v>
      </c>
      <c r="K495" s="172">
        <v>1301760.5</v>
      </c>
      <c r="L495" s="173" t="s">
        <v>1444</v>
      </c>
    </row>
    <row r="496" spans="1:12" ht="56.25" customHeight="1">
      <c r="A496" s="174">
        <v>25</v>
      </c>
      <c r="B496" s="167" t="s">
        <v>718</v>
      </c>
      <c r="C496" s="168">
        <v>42780</v>
      </c>
      <c r="D496" s="168" t="s">
        <v>2225</v>
      </c>
      <c r="E496" s="169" t="s">
        <v>1500</v>
      </c>
      <c r="F496" s="169">
        <v>12649297</v>
      </c>
      <c r="G496" s="169"/>
      <c r="H496" s="170" t="s">
        <v>2226</v>
      </c>
      <c r="I496" s="172">
        <v>1004556.08</v>
      </c>
      <c r="J496" s="172">
        <v>0</v>
      </c>
      <c r="K496" s="172">
        <v>1004556.08</v>
      </c>
      <c r="L496" s="173" t="s">
        <v>1444</v>
      </c>
    </row>
    <row r="497" spans="1:12" ht="56.25" customHeight="1">
      <c r="A497" s="174">
        <v>25</v>
      </c>
      <c r="B497" s="167" t="s">
        <v>718</v>
      </c>
      <c r="C497" s="168">
        <v>42780</v>
      </c>
      <c r="D497" s="168" t="s">
        <v>2227</v>
      </c>
      <c r="E497" s="169" t="s">
        <v>1500</v>
      </c>
      <c r="F497" s="169">
        <v>12649295</v>
      </c>
      <c r="G497" s="169"/>
      <c r="H497" s="170" t="s">
        <v>2228</v>
      </c>
      <c r="I497" s="172">
        <v>361722.4</v>
      </c>
      <c r="J497" s="172">
        <v>0</v>
      </c>
      <c r="K497" s="172">
        <v>361722.4</v>
      </c>
      <c r="L497" s="173" t="s">
        <v>1444</v>
      </c>
    </row>
    <row r="498" spans="1:12" ht="56.25" customHeight="1">
      <c r="A498" s="174">
        <v>25</v>
      </c>
      <c r="B498" s="167" t="s">
        <v>718</v>
      </c>
      <c r="C498" s="168">
        <v>42780</v>
      </c>
      <c r="D498" s="168" t="s">
        <v>2229</v>
      </c>
      <c r="E498" s="169" t="s">
        <v>1500</v>
      </c>
      <c r="F498" s="169">
        <v>12649292</v>
      </c>
      <c r="G498" s="169"/>
      <c r="H498" s="170" t="s">
        <v>2230</v>
      </c>
      <c r="I498" s="172">
        <v>1207251.8400000001</v>
      </c>
      <c r="J498" s="172">
        <v>0</v>
      </c>
      <c r="K498" s="172">
        <v>1207251.8400000001</v>
      </c>
      <c r="L498" s="173" t="s">
        <v>1444</v>
      </c>
    </row>
    <row r="499" spans="1:12" ht="56.25" customHeight="1">
      <c r="A499" s="174">
        <v>25</v>
      </c>
      <c r="B499" s="167" t="s">
        <v>718</v>
      </c>
      <c r="C499" s="168">
        <v>42780</v>
      </c>
      <c r="D499" s="168" t="s">
        <v>2231</v>
      </c>
      <c r="E499" s="169" t="s">
        <v>1500</v>
      </c>
      <c r="F499" s="169">
        <v>12649291</v>
      </c>
      <c r="G499" s="169"/>
      <c r="H499" s="170" t="s">
        <v>2232</v>
      </c>
      <c r="I499" s="172">
        <v>1194831.99</v>
      </c>
      <c r="J499" s="172">
        <v>0</v>
      </c>
      <c r="K499" s="172">
        <v>1194831.99</v>
      </c>
      <c r="L499" s="173" t="s">
        <v>1444</v>
      </c>
    </row>
    <row r="500" spans="1:12" ht="56.25" customHeight="1">
      <c r="A500" s="174">
        <v>25</v>
      </c>
      <c r="B500" s="167" t="s">
        <v>718</v>
      </c>
      <c r="C500" s="168">
        <v>42780</v>
      </c>
      <c r="D500" s="168" t="s">
        <v>2233</v>
      </c>
      <c r="E500" s="169" t="s">
        <v>1500</v>
      </c>
      <c r="F500" s="169">
        <v>12649290</v>
      </c>
      <c r="G500" s="169"/>
      <c r="H500" s="170" t="s">
        <v>2234</v>
      </c>
      <c r="I500" s="172">
        <v>811138.56000000006</v>
      </c>
      <c r="J500" s="172">
        <v>0</v>
      </c>
      <c r="K500" s="172">
        <v>811138.56000000006</v>
      </c>
      <c r="L500" s="173" t="s">
        <v>1444</v>
      </c>
    </row>
    <row r="501" spans="1:12" ht="56.25" customHeight="1">
      <c r="A501" s="174">
        <v>25</v>
      </c>
      <c r="B501" s="167" t="s">
        <v>718</v>
      </c>
      <c r="C501" s="168">
        <v>42780</v>
      </c>
      <c r="D501" s="168" t="s">
        <v>2235</v>
      </c>
      <c r="E501" s="169" t="s">
        <v>1500</v>
      </c>
      <c r="F501" s="169">
        <v>12649289</v>
      </c>
      <c r="G501" s="169"/>
      <c r="H501" s="170" t="s">
        <v>2236</v>
      </c>
      <c r="I501" s="172">
        <v>1005781.66</v>
      </c>
      <c r="J501" s="172">
        <v>0</v>
      </c>
      <c r="K501" s="172">
        <v>1005781.66</v>
      </c>
      <c r="L501" s="173" t="s">
        <v>1444</v>
      </c>
    </row>
    <row r="502" spans="1:12" ht="56.25" customHeight="1">
      <c r="A502" s="174">
        <v>25</v>
      </c>
      <c r="B502" s="167" t="s">
        <v>718</v>
      </c>
      <c r="C502" s="168">
        <v>42780</v>
      </c>
      <c r="D502" s="168" t="s">
        <v>2237</v>
      </c>
      <c r="E502" s="169" t="s">
        <v>1500</v>
      </c>
      <c r="F502" s="169">
        <v>12649288</v>
      </c>
      <c r="G502" s="169"/>
      <c r="H502" s="170" t="s">
        <v>2238</v>
      </c>
      <c r="I502" s="172">
        <v>1152532.7</v>
      </c>
      <c r="J502" s="172">
        <v>0</v>
      </c>
      <c r="K502" s="172">
        <v>1152532.7</v>
      </c>
      <c r="L502" s="173" t="s">
        <v>1444</v>
      </c>
    </row>
    <row r="503" spans="1:12" ht="56.25" customHeight="1">
      <c r="A503" s="174">
        <v>25</v>
      </c>
      <c r="B503" s="167" t="s">
        <v>718</v>
      </c>
      <c r="C503" s="168">
        <v>42780</v>
      </c>
      <c r="D503" s="168" t="s">
        <v>2239</v>
      </c>
      <c r="E503" s="169" t="s">
        <v>1500</v>
      </c>
      <c r="F503" s="169">
        <v>12649131</v>
      </c>
      <c r="G503" s="169"/>
      <c r="H503" s="170" t="s">
        <v>2240</v>
      </c>
      <c r="I503" s="172">
        <v>1186260.3700000001</v>
      </c>
      <c r="J503" s="172">
        <v>0</v>
      </c>
      <c r="K503" s="172">
        <v>1186260.3700000001</v>
      </c>
      <c r="L503" s="173" t="s">
        <v>1444</v>
      </c>
    </row>
    <row r="504" spans="1:12" ht="56.25" customHeight="1">
      <c r="A504" s="174">
        <v>25</v>
      </c>
      <c r="B504" s="167" t="s">
        <v>718</v>
      </c>
      <c r="C504" s="168">
        <v>42780</v>
      </c>
      <c r="D504" s="168" t="s">
        <v>2241</v>
      </c>
      <c r="E504" s="169" t="s">
        <v>1500</v>
      </c>
      <c r="F504" s="169">
        <v>12649018</v>
      </c>
      <c r="G504" s="169"/>
      <c r="H504" s="170" t="s">
        <v>2242</v>
      </c>
      <c r="I504" s="172">
        <v>1207251.8400000001</v>
      </c>
      <c r="J504" s="172">
        <v>0</v>
      </c>
      <c r="K504" s="172">
        <v>1207251.8400000001</v>
      </c>
      <c r="L504" s="173" t="s">
        <v>1444</v>
      </c>
    </row>
    <row r="505" spans="1:12" ht="56.25" customHeight="1">
      <c r="A505" s="174">
        <v>25</v>
      </c>
      <c r="B505" s="167" t="s">
        <v>718</v>
      </c>
      <c r="C505" s="168">
        <v>42780</v>
      </c>
      <c r="D505" s="168" t="s">
        <v>2243</v>
      </c>
      <c r="E505" s="169" t="s">
        <v>1500</v>
      </c>
      <c r="F505" s="169">
        <v>12648620</v>
      </c>
      <c r="G505" s="169"/>
      <c r="H505" s="170" t="s">
        <v>2244</v>
      </c>
      <c r="I505" s="172">
        <v>1266291.1100000001</v>
      </c>
      <c r="J505" s="172">
        <v>0</v>
      </c>
      <c r="K505" s="172">
        <v>1266291.1100000001</v>
      </c>
      <c r="L505" s="173" t="s">
        <v>1444</v>
      </c>
    </row>
    <row r="506" spans="1:12" ht="56.25" customHeight="1">
      <c r="A506" s="174">
        <v>25</v>
      </c>
      <c r="B506" s="167" t="s">
        <v>718</v>
      </c>
      <c r="C506" s="168">
        <v>42780</v>
      </c>
      <c r="D506" s="168" t="s">
        <v>2245</v>
      </c>
      <c r="E506" s="169" t="s">
        <v>1500</v>
      </c>
      <c r="F506" s="169">
        <v>12648577</v>
      </c>
      <c r="G506" s="169"/>
      <c r="H506" s="170" t="s">
        <v>2246</v>
      </c>
      <c r="I506" s="172">
        <v>1191241.01</v>
      </c>
      <c r="J506" s="172">
        <v>0</v>
      </c>
      <c r="K506" s="172">
        <v>1191241.01</v>
      </c>
      <c r="L506" s="173" t="s">
        <v>1444</v>
      </c>
    </row>
    <row r="507" spans="1:12" ht="56.25" customHeight="1">
      <c r="A507" s="174">
        <v>25</v>
      </c>
      <c r="B507" s="167" t="s">
        <v>718</v>
      </c>
      <c r="C507" s="168">
        <v>42780</v>
      </c>
      <c r="D507" s="168" t="s">
        <v>2247</v>
      </c>
      <c r="E507" s="169" t="s">
        <v>1500</v>
      </c>
      <c r="F507" s="169">
        <v>12648542</v>
      </c>
      <c r="G507" s="169"/>
      <c r="H507" s="170" t="s">
        <v>2248</v>
      </c>
      <c r="I507" s="172">
        <v>1365074.36</v>
      </c>
      <c r="J507" s="172">
        <v>0</v>
      </c>
      <c r="K507" s="172">
        <v>1365074.36</v>
      </c>
      <c r="L507" s="173" t="s">
        <v>1444</v>
      </c>
    </row>
    <row r="508" spans="1:12" ht="56.25" customHeight="1">
      <c r="A508" s="174">
        <v>25</v>
      </c>
      <c r="B508" s="167" t="s">
        <v>718</v>
      </c>
      <c r="C508" s="168">
        <v>42780</v>
      </c>
      <c r="D508" s="168" t="s">
        <v>2249</v>
      </c>
      <c r="E508" s="169" t="s">
        <v>1500</v>
      </c>
      <c r="F508" s="169">
        <v>12634596</v>
      </c>
      <c r="G508" s="169"/>
      <c r="H508" s="170" t="s">
        <v>2250</v>
      </c>
      <c r="I508" s="172">
        <v>104914.64</v>
      </c>
      <c r="J508" s="172">
        <v>0</v>
      </c>
      <c r="K508" s="172">
        <v>104914.64</v>
      </c>
      <c r="L508" s="173" t="s">
        <v>1444</v>
      </c>
    </row>
    <row r="509" spans="1:12" ht="56.25" customHeight="1">
      <c r="A509" s="174">
        <v>46</v>
      </c>
      <c r="B509" s="167" t="s">
        <v>722</v>
      </c>
      <c r="C509" s="168">
        <v>42780</v>
      </c>
      <c r="D509" s="168" t="s">
        <v>3062</v>
      </c>
      <c r="E509" s="169" t="s">
        <v>13</v>
      </c>
      <c r="F509" s="169">
        <v>859</v>
      </c>
      <c r="G509" s="169"/>
      <c r="H509" s="170" t="s">
        <v>3063</v>
      </c>
      <c r="I509" s="172">
        <v>0</v>
      </c>
      <c r="J509" s="172">
        <v>386688</v>
      </c>
      <c r="K509" s="172">
        <v>386688</v>
      </c>
      <c r="L509" s="173" t="s">
        <v>1444</v>
      </c>
    </row>
    <row r="510" spans="1:12" ht="56.25" customHeight="1">
      <c r="A510" s="174">
        <v>117</v>
      </c>
      <c r="B510" s="167" t="s">
        <v>746</v>
      </c>
      <c r="C510" s="168">
        <v>42780</v>
      </c>
      <c r="D510" s="168" t="s">
        <v>3294</v>
      </c>
      <c r="E510" s="169" t="s">
        <v>11</v>
      </c>
      <c r="F510" s="169">
        <v>879613</v>
      </c>
      <c r="G510" s="169"/>
      <c r="H510" s="170" t="s">
        <v>3295</v>
      </c>
      <c r="I510" s="172">
        <v>50</v>
      </c>
      <c r="J510" s="172">
        <v>0</v>
      </c>
      <c r="K510" s="172">
        <v>50</v>
      </c>
      <c r="L510" s="173" t="s">
        <v>1444</v>
      </c>
    </row>
    <row r="511" spans="1:12" ht="56.25" customHeight="1">
      <c r="A511" s="174">
        <v>513</v>
      </c>
      <c r="B511" s="167" t="s">
        <v>208</v>
      </c>
      <c r="C511" s="168">
        <v>42780</v>
      </c>
      <c r="D511" s="168" t="s">
        <v>4010</v>
      </c>
      <c r="E511" s="169" t="s">
        <v>15</v>
      </c>
      <c r="F511" s="169">
        <v>379269</v>
      </c>
      <c r="G511" s="169"/>
      <c r="H511" s="170" t="s">
        <v>4011</v>
      </c>
      <c r="I511" s="172">
        <v>50</v>
      </c>
      <c r="J511" s="172">
        <v>0</v>
      </c>
      <c r="K511" s="172">
        <v>50</v>
      </c>
      <c r="L511" s="173" t="s">
        <v>1444</v>
      </c>
    </row>
    <row r="512" spans="1:12" ht="56.25" customHeight="1">
      <c r="A512" s="174">
        <v>513</v>
      </c>
      <c r="B512" s="167" t="s">
        <v>208</v>
      </c>
      <c r="C512" s="168">
        <v>42780</v>
      </c>
      <c r="D512" s="168" t="s">
        <v>4012</v>
      </c>
      <c r="E512" s="169" t="s">
        <v>15</v>
      </c>
      <c r="F512" s="169">
        <v>379266</v>
      </c>
      <c r="G512" s="169"/>
      <c r="H512" s="170" t="s">
        <v>4013</v>
      </c>
      <c r="I512" s="172">
        <v>50</v>
      </c>
      <c r="J512" s="172">
        <v>0</v>
      </c>
      <c r="K512" s="172">
        <v>50</v>
      </c>
      <c r="L512" s="173" t="s">
        <v>1444</v>
      </c>
    </row>
    <row r="513" spans="1:12" ht="56.25" customHeight="1">
      <c r="A513" s="174">
        <v>513</v>
      </c>
      <c r="B513" s="167" t="s">
        <v>208</v>
      </c>
      <c r="C513" s="168">
        <v>42780</v>
      </c>
      <c r="D513" s="168" t="s">
        <v>4014</v>
      </c>
      <c r="E513" s="169" t="s">
        <v>15</v>
      </c>
      <c r="F513" s="169">
        <v>379183</v>
      </c>
      <c r="G513" s="169"/>
      <c r="H513" s="170" t="s">
        <v>4015</v>
      </c>
      <c r="I513" s="172">
        <v>50</v>
      </c>
      <c r="J513" s="172">
        <v>0</v>
      </c>
      <c r="K513" s="172">
        <v>50</v>
      </c>
      <c r="L513" s="173" t="s">
        <v>1444</v>
      </c>
    </row>
    <row r="514" spans="1:12" ht="56.25" customHeight="1">
      <c r="A514" s="174">
        <v>10</v>
      </c>
      <c r="B514" s="167" t="s">
        <v>714</v>
      </c>
      <c r="C514" s="168">
        <v>42780</v>
      </c>
      <c r="D514" s="168" t="s">
        <v>1582</v>
      </c>
      <c r="E514" s="169" t="s">
        <v>6</v>
      </c>
      <c r="F514" s="169">
        <v>379180</v>
      </c>
      <c r="G514" s="169"/>
      <c r="H514" s="170" t="s">
        <v>1583</v>
      </c>
      <c r="I514" s="172">
        <v>0</v>
      </c>
      <c r="J514" s="172">
        <v>136479.43</v>
      </c>
      <c r="K514" s="172">
        <v>136479.43</v>
      </c>
      <c r="L514" s="173" t="s">
        <v>1444</v>
      </c>
    </row>
    <row r="515" spans="1:12" ht="56.25" customHeight="1">
      <c r="A515" s="174">
        <v>513</v>
      </c>
      <c r="B515" s="167" t="s">
        <v>208</v>
      </c>
      <c r="C515" s="168">
        <v>42780</v>
      </c>
      <c r="D515" s="168" t="s">
        <v>4016</v>
      </c>
      <c r="E515" s="169" t="s">
        <v>15</v>
      </c>
      <c r="F515" s="169">
        <v>1664</v>
      </c>
      <c r="G515" s="169"/>
      <c r="H515" s="170" t="s">
        <v>4017</v>
      </c>
      <c r="I515" s="172">
        <v>28876.95</v>
      </c>
      <c r="J515" s="172">
        <v>0</v>
      </c>
      <c r="K515" s="172">
        <v>28876.95</v>
      </c>
      <c r="L515" s="173" t="s">
        <v>1444</v>
      </c>
    </row>
    <row r="516" spans="1:12" ht="56.25" customHeight="1">
      <c r="A516" s="174">
        <v>291</v>
      </c>
      <c r="B516" s="167" t="s">
        <v>818</v>
      </c>
      <c r="C516" s="168">
        <v>42780</v>
      </c>
      <c r="D516" s="168" t="s">
        <v>3508</v>
      </c>
      <c r="E516" s="169" t="s">
        <v>15</v>
      </c>
      <c r="F516" s="169">
        <v>1665</v>
      </c>
      <c r="G516" s="169"/>
      <c r="H516" s="170" t="s">
        <v>3509</v>
      </c>
      <c r="I516" s="172">
        <v>613</v>
      </c>
      <c r="J516" s="172">
        <v>0</v>
      </c>
      <c r="K516" s="172">
        <v>613</v>
      </c>
      <c r="L516" s="173" t="s">
        <v>1444</v>
      </c>
    </row>
    <row r="517" spans="1:12" ht="56.25" customHeight="1">
      <c r="A517" s="174" t="s">
        <v>628</v>
      </c>
      <c r="B517" s="167" t="s">
        <v>738</v>
      </c>
      <c r="C517" s="168">
        <v>42780</v>
      </c>
      <c r="D517" s="168" t="s">
        <v>1584</v>
      </c>
      <c r="E517" s="169" t="s">
        <v>15</v>
      </c>
      <c r="F517" s="169">
        <v>1670</v>
      </c>
      <c r="G517" s="169"/>
      <c r="H517" s="170" t="s">
        <v>1585</v>
      </c>
      <c r="I517" s="172">
        <v>438.55</v>
      </c>
      <c r="J517" s="172">
        <v>0</v>
      </c>
      <c r="K517" s="172">
        <v>438.55</v>
      </c>
      <c r="L517" s="173" t="s">
        <v>1444</v>
      </c>
    </row>
    <row r="518" spans="1:12" ht="56.25" customHeight="1">
      <c r="A518" s="174" t="s">
        <v>628</v>
      </c>
      <c r="B518" s="167" t="s">
        <v>738</v>
      </c>
      <c r="C518" s="168">
        <v>42780</v>
      </c>
      <c r="D518" s="168" t="s">
        <v>1586</v>
      </c>
      <c r="E518" s="169" t="s">
        <v>15</v>
      </c>
      <c r="F518" s="169">
        <v>1669</v>
      </c>
      <c r="G518" s="169"/>
      <c r="H518" s="170" t="s">
        <v>1587</v>
      </c>
      <c r="I518" s="172">
        <v>2426.7800000000002</v>
      </c>
      <c r="J518" s="172">
        <v>0</v>
      </c>
      <c r="K518" s="172">
        <v>2426.7800000000002</v>
      </c>
      <c r="L518" s="173" t="s">
        <v>1444</v>
      </c>
    </row>
    <row r="519" spans="1:12" ht="56.25" customHeight="1">
      <c r="A519" s="174" t="s">
        <v>627</v>
      </c>
      <c r="B519" s="167" t="s">
        <v>737</v>
      </c>
      <c r="C519" s="168">
        <v>42780</v>
      </c>
      <c r="D519" s="168" t="s">
        <v>4655</v>
      </c>
      <c r="E519" s="169" t="s">
        <v>15</v>
      </c>
      <c r="F519" s="169">
        <v>378453</v>
      </c>
      <c r="G519" s="169"/>
      <c r="H519" s="170" t="s">
        <v>4656</v>
      </c>
      <c r="I519" s="172">
        <v>50</v>
      </c>
      <c r="J519" s="172">
        <v>0</v>
      </c>
      <c r="K519" s="172">
        <v>50</v>
      </c>
      <c r="L519" s="173" t="s">
        <v>1444</v>
      </c>
    </row>
    <row r="520" spans="1:12" ht="56.25" customHeight="1">
      <c r="A520" s="174" t="s">
        <v>627</v>
      </c>
      <c r="B520" s="167" t="s">
        <v>737</v>
      </c>
      <c r="C520" s="168">
        <v>42780</v>
      </c>
      <c r="D520" s="168" t="s">
        <v>4657</v>
      </c>
      <c r="E520" s="169" t="s">
        <v>6</v>
      </c>
      <c r="F520" s="169">
        <v>378452</v>
      </c>
      <c r="G520" s="169"/>
      <c r="H520" s="170" t="s">
        <v>4658</v>
      </c>
      <c r="I520" s="172">
        <v>0</v>
      </c>
      <c r="J520" s="172">
        <v>177675.30000000002</v>
      </c>
      <c r="K520" s="172">
        <v>177675.30000000002</v>
      </c>
      <c r="L520" s="173" t="s">
        <v>1444</v>
      </c>
    </row>
    <row r="521" spans="1:12" ht="56.25" customHeight="1">
      <c r="A521" s="174">
        <v>25</v>
      </c>
      <c r="B521" s="167" t="s">
        <v>718</v>
      </c>
      <c r="C521" s="168">
        <v>42781</v>
      </c>
      <c r="D521" s="168" t="s">
        <v>2251</v>
      </c>
      <c r="E521" s="169" t="s">
        <v>1500</v>
      </c>
      <c r="F521" s="169">
        <v>12649395</v>
      </c>
      <c r="G521" s="169"/>
      <c r="H521" s="170" t="s">
        <v>2252</v>
      </c>
      <c r="I521" s="172">
        <v>491898.75</v>
      </c>
      <c r="J521" s="172">
        <v>0</v>
      </c>
      <c r="K521" s="172">
        <v>491898.75</v>
      </c>
      <c r="L521" s="173" t="s">
        <v>1444</v>
      </c>
    </row>
    <row r="522" spans="1:12" ht="56.25" customHeight="1">
      <c r="A522" s="174">
        <v>25</v>
      </c>
      <c r="B522" s="167" t="s">
        <v>718</v>
      </c>
      <c r="C522" s="168">
        <v>42781</v>
      </c>
      <c r="D522" s="168" t="s">
        <v>2253</v>
      </c>
      <c r="E522" s="169" t="s">
        <v>1500</v>
      </c>
      <c r="F522" s="169">
        <v>12649394</v>
      </c>
      <c r="G522" s="169"/>
      <c r="H522" s="170" t="s">
        <v>2254</v>
      </c>
      <c r="I522" s="172">
        <v>1120820.0900000001</v>
      </c>
      <c r="J522" s="172">
        <v>0</v>
      </c>
      <c r="K522" s="172">
        <v>1120820.0900000001</v>
      </c>
      <c r="L522" s="173" t="s">
        <v>1444</v>
      </c>
    </row>
    <row r="523" spans="1:12" ht="56.25" customHeight="1">
      <c r="A523" s="174">
        <v>25</v>
      </c>
      <c r="B523" s="167" t="s">
        <v>718</v>
      </c>
      <c r="C523" s="168">
        <v>42781</v>
      </c>
      <c r="D523" s="168" t="s">
        <v>2255</v>
      </c>
      <c r="E523" s="169" t="s">
        <v>1500</v>
      </c>
      <c r="F523" s="169">
        <v>12649393</v>
      </c>
      <c r="G523" s="169"/>
      <c r="H523" s="170" t="s">
        <v>2256</v>
      </c>
      <c r="I523" s="172">
        <v>266064.25</v>
      </c>
      <c r="J523" s="172">
        <v>0</v>
      </c>
      <c r="K523" s="172">
        <v>266064.25</v>
      </c>
      <c r="L523" s="173" t="s">
        <v>1444</v>
      </c>
    </row>
    <row r="524" spans="1:12" ht="56.25" customHeight="1">
      <c r="A524" s="174">
        <v>25</v>
      </c>
      <c r="B524" s="167" t="s">
        <v>718</v>
      </c>
      <c r="C524" s="168">
        <v>42781</v>
      </c>
      <c r="D524" s="168" t="s">
        <v>2257</v>
      </c>
      <c r="E524" s="169" t="s">
        <v>1500</v>
      </c>
      <c r="F524" s="169">
        <v>12649392</v>
      </c>
      <c r="G524" s="169"/>
      <c r="H524" s="170" t="s">
        <v>2258</v>
      </c>
      <c r="I524" s="172">
        <v>255440.96</v>
      </c>
      <c r="J524" s="172">
        <v>0</v>
      </c>
      <c r="K524" s="172">
        <v>255440.96</v>
      </c>
      <c r="L524" s="173" t="s">
        <v>1444</v>
      </c>
    </row>
    <row r="525" spans="1:12" ht="56.25" customHeight="1">
      <c r="A525" s="174">
        <v>25</v>
      </c>
      <c r="B525" s="167" t="s">
        <v>718</v>
      </c>
      <c r="C525" s="168">
        <v>42781</v>
      </c>
      <c r="D525" s="168" t="s">
        <v>2259</v>
      </c>
      <c r="E525" s="169" t="s">
        <v>1500</v>
      </c>
      <c r="F525" s="169">
        <v>12649391</v>
      </c>
      <c r="G525" s="169"/>
      <c r="H525" s="170" t="s">
        <v>2260</v>
      </c>
      <c r="I525" s="172">
        <v>115387.90000000001</v>
      </c>
      <c r="J525" s="172">
        <v>0</v>
      </c>
      <c r="K525" s="172">
        <v>115387.90000000001</v>
      </c>
      <c r="L525" s="173" t="s">
        <v>1444</v>
      </c>
    </row>
    <row r="526" spans="1:12" ht="56.25" customHeight="1">
      <c r="A526" s="174">
        <v>25</v>
      </c>
      <c r="B526" s="167" t="s">
        <v>718</v>
      </c>
      <c r="C526" s="168">
        <v>42781</v>
      </c>
      <c r="D526" s="168" t="s">
        <v>2261</v>
      </c>
      <c r="E526" s="169" t="s">
        <v>1500</v>
      </c>
      <c r="F526" s="169">
        <v>12649396</v>
      </c>
      <c r="G526" s="169"/>
      <c r="H526" s="170" t="s">
        <v>2262</v>
      </c>
      <c r="I526" s="172">
        <v>123750.16</v>
      </c>
      <c r="J526" s="172">
        <v>0</v>
      </c>
      <c r="K526" s="172">
        <v>123750.16</v>
      </c>
      <c r="L526" s="173" t="s">
        <v>1444</v>
      </c>
    </row>
    <row r="527" spans="1:12" ht="56.25" customHeight="1">
      <c r="A527" s="174">
        <v>25</v>
      </c>
      <c r="B527" s="167" t="s">
        <v>718</v>
      </c>
      <c r="C527" s="168">
        <v>42781</v>
      </c>
      <c r="D527" s="168" t="s">
        <v>2263</v>
      </c>
      <c r="E527" s="169" t="s">
        <v>1500</v>
      </c>
      <c r="F527" s="169">
        <v>12649451</v>
      </c>
      <c r="G527" s="169"/>
      <c r="H527" s="170" t="s">
        <v>2264</v>
      </c>
      <c r="I527" s="172">
        <v>436281.69</v>
      </c>
      <c r="J527" s="172">
        <v>0</v>
      </c>
      <c r="K527" s="172">
        <v>436281.69</v>
      </c>
      <c r="L527" s="173" t="s">
        <v>1444</v>
      </c>
    </row>
    <row r="528" spans="1:12" ht="56.25" customHeight="1">
      <c r="A528" s="174">
        <v>25</v>
      </c>
      <c r="B528" s="167" t="s">
        <v>718</v>
      </c>
      <c r="C528" s="168">
        <v>42781</v>
      </c>
      <c r="D528" s="168" t="s">
        <v>2265</v>
      </c>
      <c r="E528" s="169" t="s">
        <v>1500</v>
      </c>
      <c r="F528" s="169">
        <v>12649452</v>
      </c>
      <c r="G528" s="169"/>
      <c r="H528" s="170" t="s">
        <v>2266</v>
      </c>
      <c r="I528" s="172">
        <v>493408.8</v>
      </c>
      <c r="J528" s="172">
        <v>0</v>
      </c>
      <c r="K528" s="172">
        <v>493408.8</v>
      </c>
      <c r="L528" s="173" t="s">
        <v>1444</v>
      </c>
    </row>
    <row r="529" spans="1:12" ht="56.25" customHeight="1">
      <c r="A529" s="174">
        <v>10</v>
      </c>
      <c r="B529" s="167" t="s">
        <v>714</v>
      </c>
      <c r="C529" s="168">
        <v>42781</v>
      </c>
      <c r="D529" s="168" t="s">
        <v>1588</v>
      </c>
      <c r="E529" s="169" t="s">
        <v>6</v>
      </c>
      <c r="F529" s="169">
        <v>380398</v>
      </c>
      <c r="G529" s="169"/>
      <c r="H529" s="170" t="s">
        <v>1589</v>
      </c>
      <c r="I529" s="172">
        <v>0</v>
      </c>
      <c r="J529" s="172">
        <v>21251.59</v>
      </c>
      <c r="K529" s="172">
        <v>21251.59</v>
      </c>
      <c r="L529" s="173" t="s">
        <v>1444</v>
      </c>
    </row>
    <row r="530" spans="1:12" ht="56.25" customHeight="1">
      <c r="A530" s="174">
        <v>10</v>
      </c>
      <c r="B530" s="167" t="s">
        <v>714</v>
      </c>
      <c r="C530" s="168">
        <v>42781</v>
      </c>
      <c r="D530" s="168" t="s">
        <v>1590</v>
      </c>
      <c r="E530" s="169" t="s">
        <v>6</v>
      </c>
      <c r="F530" s="169">
        <v>380312</v>
      </c>
      <c r="G530" s="169"/>
      <c r="H530" s="170" t="s">
        <v>1591</v>
      </c>
      <c r="I530" s="172">
        <v>0</v>
      </c>
      <c r="J530" s="172">
        <v>30551.420000000002</v>
      </c>
      <c r="K530" s="172">
        <v>30551.420000000002</v>
      </c>
      <c r="L530" s="173" t="s">
        <v>1444</v>
      </c>
    </row>
    <row r="531" spans="1:12" ht="56.25" customHeight="1">
      <c r="A531" s="174">
        <v>10</v>
      </c>
      <c r="B531" s="167" t="s">
        <v>714</v>
      </c>
      <c r="C531" s="168">
        <v>42781</v>
      </c>
      <c r="D531" s="168" t="s">
        <v>1592</v>
      </c>
      <c r="E531" s="169" t="s">
        <v>6</v>
      </c>
      <c r="F531" s="169">
        <v>380181</v>
      </c>
      <c r="G531" s="169"/>
      <c r="H531" s="170" t="s">
        <v>1593</v>
      </c>
      <c r="I531" s="172">
        <v>0</v>
      </c>
      <c r="J531" s="172">
        <v>43381.340000000004</v>
      </c>
      <c r="K531" s="172">
        <v>43381.340000000004</v>
      </c>
      <c r="L531" s="173" t="s">
        <v>1444</v>
      </c>
    </row>
    <row r="532" spans="1:12" ht="56.25" customHeight="1">
      <c r="A532" s="174">
        <v>291</v>
      </c>
      <c r="B532" s="167" t="s">
        <v>818</v>
      </c>
      <c r="C532" s="168">
        <v>42781</v>
      </c>
      <c r="D532" s="168" t="s">
        <v>3510</v>
      </c>
      <c r="E532" s="169" t="s">
        <v>11</v>
      </c>
      <c r="F532" s="169">
        <v>380178</v>
      </c>
      <c r="G532" s="169"/>
      <c r="H532" s="170" t="s">
        <v>3511</v>
      </c>
      <c r="I532" s="172">
        <v>50</v>
      </c>
      <c r="J532" s="172">
        <v>0</v>
      </c>
      <c r="K532" s="172">
        <v>50</v>
      </c>
      <c r="L532" s="173" t="s">
        <v>1444</v>
      </c>
    </row>
    <row r="533" spans="1:12" ht="56.25" customHeight="1">
      <c r="A533" s="174">
        <v>117</v>
      </c>
      <c r="B533" s="167" t="s">
        <v>746</v>
      </c>
      <c r="C533" s="168">
        <v>42781</v>
      </c>
      <c r="D533" s="168" t="s">
        <v>3296</v>
      </c>
      <c r="E533" s="169" t="s">
        <v>11</v>
      </c>
      <c r="F533" s="169">
        <v>879762</v>
      </c>
      <c r="G533" s="169"/>
      <c r="H533" s="170" t="s">
        <v>3297</v>
      </c>
      <c r="I533" s="172">
        <v>50</v>
      </c>
      <c r="J533" s="172">
        <v>0</v>
      </c>
      <c r="K533" s="172">
        <v>50</v>
      </c>
      <c r="L533" s="173" t="s">
        <v>1444</v>
      </c>
    </row>
    <row r="534" spans="1:12" ht="56.25" customHeight="1">
      <c r="A534" s="174">
        <v>10</v>
      </c>
      <c r="B534" s="167" t="s">
        <v>714</v>
      </c>
      <c r="C534" s="168">
        <v>42781</v>
      </c>
      <c r="D534" s="168" t="s">
        <v>1594</v>
      </c>
      <c r="E534" s="169" t="s">
        <v>11</v>
      </c>
      <c r="F534" s="169">
        <v>879698</v>
      </c>
      <c r="G534" s="169"/>
      <c r="H534" s="170" t="s">
        <v>1595</v>
      </c>
      <c r="I534" s="172">
        <v>50</v>
      </c>
      <c r="J534" s="172">
        <v>0</v>
      </c>
      <c r="K534" s="172">
        <v>50</v>
      </c>
      <c r="L534" s="173" t="s">
        <v>1444</v>
      </c>
    </row>
    <row r="535" spans="1:12" ht="56.25" customHeight="1">
      <c r="A535" s="174">
        <v>10</v>
      </c>
      <c r="B535" s="167" t="s">
        <v>714</v>
      </c>
      <c r="C535" s="168">
        <v>42781</v>
      </c>
      <c r="D535" s="168" t="s">
        <v>1596</v>
      </c>
      <c r="E535" s="169" t="s">
        <v>6</v>
      </c>
      <c r="F535" s="169">
        <v>879698</v>
      </c>
      <c r="G535" s="169"/>
      <c r="H535" s="170" t="s">
        <v>1597</v>
      </c>
      <c r="I535" s="172">
        <v>0</v>
      </c>
      <c r="J535" s="172">
        <v>33329.58</v>
      </c>
      <c r="K535" s="172">
        <v>33329.58</v>
      </c>
      <c r="L535" s="173" t="s">
        <v>1444</v>
      </c>
    </row>
    <row r="536" spans="1:12" ht="56.25" customHeight="1">
      <c r="A536" s="174" t="s">
        <v>627</v>
      </c>
      <c r="B536" s="167" t="s">
        <v>737</v>
      </c>
      <c r="C536" s="168">
        <v>42781</v>
      </c>
      <c r="D536" s="168" t="s">
        <v>4659</v>
      </c>
      <c r="E536" s="169" t="s">
        <v>15</v>
      </c>
      <c r="F536" s="169">
        <v>379447</v>
      </c>
      <c r="G536" s="169"/>
      <c r="H536" s="170" t="s">
        <v>4660</v>
      </c>
      <c r="I536" s="172">
        <v>50</v>
      </c>
      <c r="J536" s="172">
        <v>0</v>
      </c>
      <c r="K536" s="172">
        <v>50</v>
      </c>
      <c r="L536" s="173" t="s">
        <v>1444</v>
      </c>
    </row>
    <row r="537" spans="1:12" ht="56.25" customHeight="1">
      <c r="A537" s="174" t="s">
        <v>627</v>
      </c>
      <c r="B537" s="167" t="s">
        <v>737</v>
      </c>
      <c r="C537" s="168">
        <v>42781</v>
      </c>
      <c r="D537" s="168" t="s">
        <v>4661</v>
      </c>
      <c r="E537" s="169" t="s">
        <v>6</v>
      </c>
      <c r="F537" s="169">
        <v>379446</v>
      </c>
      <c r="G537" s="169"/>
      <c r="H537" s="170" t="s">
        <v>4662</v>
      </c>
      <c r="I537" s="172">
        <v>0</v>
      </c>
      <c r="J537" s="172">
        <v>47537.4</v>
      </c>
      <c r="K537" s="172">
        <v>47537.4</v>
      </c>
      <c r="L537" s="173" t="s">
        <v>1444</v>
      </c>
    </row>
    <row r="538" spans="1:12" ht="56.25" customHeight="1">
      <c r="A538" s="174" t="s">
        <v>628</v>
      </c>
      <c r="B538" s="167" t="s">
        <v>738</v>
      </c>
      <c r="C538" s="168">
        <v>42781</v>
      </c>
      <c r="D538" s="168" t="s">
        <v>5379</v>
      </c>
      <c r="E538" s="169" t="s">
        <v>11</v>
      </c>
      <c r="F538" s="169">
        <v>8888</v>
      </c>
      <c r="G538" s="169"/>
      <c r="H538" s="170" t="s">
        <v>5380</v>
      </c>
      <c r="I538" s="172">
        <v>270.41000000000003</v>
      </c>
      <c r="J538" s="172">
        <v>0</v>
      </c>
      <c r="K538" s="172">
        <v>270.41000000000003</v>
      </c>
      <c r="L538" s="173" t="s">
        <v>1444</v>
      </c>
    </row>
    <row r="539" spans="1:12" ht="56.25" customHeight="1">
      <c r="A539" s="174" t="s">
        <v>628</v>
      </c>
      <c r="B539" s="167" t="s">
        <v>738</v>
      </c>
      <c r="C539" s="168">
        <v>42781</v>
      </c>
      <c r="D539" s="168" t="s">
        <v>1598</v>
      </c>
      <c r="E539" s="169" t="s">
        <v>15</v>
      </c>
      <c r="F539" s="169">
        <v>1671</v>
      </c>
      <c r="G539" s="169"/>
      <c r="H539" s="170" t="s">
        <v>1599</v>
      </c>
      <c r="I539" s="172">
        <v>395.40000000000003</v>
      </c>
      <c r="J539" s="172">
        <v>0</v>
      </c>
      <c r="K539" s="172">
        <v>395.40000000000003</v>
      </c>
      <c r="L539" s="173" t="s">
        <v>1444</v>
      </c>
    </row>
    <row r="540" spans="1:12" ht="56.25" customHeight="1">
      <c r="A540" s="174">
        <v>10</v>
      </c>
      <c r="B540" s="167" t="s">
        <v>714</v>
      </c>
      <c r="C540" s="168">
        <v>42781</v>
      </c>
      <c r="D540" s="168" t="s">
        <v>1600</v>
      </c>
      <c r="E540" s="169" t="s">
        <v>6</v>
      </c>
      <c r="F540" s="169">
        <v>380073</v>
      </c>
      <c r="G540" s="169"/>
      <c r="H540" s="170" t="s">
        <v>1601</v>
      </c>
      <c r="I540" s="172">
        <v>0</v>
      </c>
      <c r="J540" s="172">
        <v>173447.01</v>
      </c>
      <c r="K540" s="172">
        <v>173447.01</v>
      </c>
      <c r="L540" s="173" t="s">
        <v>1444</v>
      </c>
    </row>
    <row r="541" spans="1:12" ht="56.25" customHeight="1">
      <c r="A541" s="174">
        <v>76</v>
      </c>
      <c r="B541" s="167" t="s">
        <v>730</v>
      </c>
      <c r="C541" s="168">
        <v>42781</v>
      </c>
      <c r="D541" s="168" t="s">
        <v>3189</v>
      </c>
      <c r="E541" s="169" t="s">
        <v>15</v>
      </c>
      <c r="F541" s="169">
        <v>1680</v>
      </c>
      <c r="G541" s="169"/>
      <c r="H541" s="170" t="s">
        <v>3190</v>
      </c>
      <c r="I541" s="172">
        <v>294.08</v>
      </c>
      <c r="J541" s="172">
        <v>0</v>
      </c>
      <c r="K541" s="172">
        <v>294.08</v>
      </c>
      <c r="L541" s="173" t="s">
        <v>1444</v>
      </c>
    </row>
    <row r="542" spans="1:12" ht="56.25" customHeight="1">
      <c r="A542" s="174" t="s">
        <v>628</v>
      </c>
      <c r="B542" s="167" t="s">
        <v>738</v>
      </c>
      <c r="C542" s="168">
        <v>42781</v>
      </c>
      <c r="D542" s="168" t="s">
        <v>1602</v>
      </c>
      <c r="E542" s="169" t="s">
        <v>15</v>
      </c>
      <c r="F542" s="169">
        <v>1674</v>
      </c>
      <c r="G542" s="169"/>
      <c r="H542" s="170" t="s">
        <v>1603</v>
      </c>
      <c r="I542" s="172">
        <v>668.91</v>
      </c>
      <c r="J542" s="172">
        <v>0</v>
      </c>
      <c r="K542" s="172">
        <v>668.91</v>
      </c>
      <c r="L542" s="173" t="s">
        <v>1444</v>
      </c>
    </row>
    <row r="543" spans="1:12" ht="56.25" customHeight="1">
      <c r="A543" s="174">
        <v>513</v>
      </c>
      <c r="B543" s="167" t="s">
        <v>208</v>
      </c>
      <c r="C543" s="168">
        <v>42781</v>
      </c>
      <c r="D543" s="168" t="s">
        <v>4018</v>
      </c>
      <c r="E543" s="169" t="s">
        <v>15</v>
      </c>
      <c r="F543" s="169">
        <v>1681</v>
      </c>
      <c r="G543" s="169"/>
      <c r="H543" s="170" t="s">
        <v>4019</v>
      </c>
      <c r="I543" s="172">
        <v>404.04</v>
      </c>
      <c r="J543" s="172">
        <v>0</v>
      </c>
      <c r="K543" s="172">
        <v>404.04</v>
      </c>
      <c r="L543" s="173" t="s">
        <v>1444</v>
      </c>
    </row>
    <row r="544" spans="1:12" ht="56.25" customHeight="1">
      <c r="A544" s="174" t="s">
        <v>628</v>
      </c>
      <c r="B544" s="167" t="s">
        <v>738</v>
      </c>
      <c r="C544" s="168">
        <v>42781</v>
      </c>
      <c r="D544" s="168" t="s">
        <v>1604</v>
      </c>
      <c r="E544" s="169" t="s">
        <v>15</v>
      </c>
      <c r="F544" s="169">
        <v>1673</v>
      </c>
      <c r="G544" s="169"/>
      <c r="H544" s="170" t="s">
        <v>1605</v>
      </c>
      <c r="I544" s="172">
        <v>591.53</v>
      </c>
      <c r="J544" s="172">
        <v>0</v>
      </c>
      <c r="K544" s="172">
        <v>591.53</v>
      </c>
      <c r="L544" s="173" t="s">
        <v>1444</v>
      </c>
    </row>
    <row r="545" spans="1:12" ht="56.25" customHeight="1">
      <c r="A545" s="174" t="s">
        <v>628</v>
      </c>
      <c r="B545" s="167" t="s">
        <v>738</v>
      </c>
      <c r="C545" s="168">
        <v>42781</v>
      </c>
      <c r="D545" s="168" t="s">
        <v>1606</v>
      </c>
      <c r="E545" s="169" t="s">
        <v>15</v>
      </c>
      <c r="F545" s="169">
        <v>1672</v>
      </c>
      <c r="G545" s="169"/>
      <c r="H545" s="170" t="s">
        <v>1607</v>
      </c>
      <c r="I545" s="172">
        <v>711.72</v>
      </c>
      <c r="J545" s="172">
        <v>0</v>
      </c>
      <c r="K545" s="172">
        <v>711.72</v>
      </c>
      <c r="L545" s="173" t="s">
        <v>1444</v>
      </c>
    </row>
    <row r="546" spans="1:12" ht="56.25" customHeight="1">
      <c r="A546" s="174">
        <v>25</v>
      </c>
      <c r="B546" s="167" t="s">
        <v>718</v>
      </c>
      <c r="C546" s="168">
        <v>42782</v>
      </c>
      <c r="D546" s="168" t="s">
        <v>2267</v>
      </c>
      <c r="E546" s="169" t="s">
        <v>1500</v>
      </c>
      <c r="F546" s="169">
        <v>12677045</v>
      </c>
      <c r="G546" s="169"/>
      <c r="H546" s="170" t="s">
        <v>2268</v>
      </c>
      <c r="I546" s="172">
        <v>1526115.95</v>
      </c>
      <c r="J546" s="172">
        <v>0</v>
      </c>
      <c r="K546" s="172">
        <v>1526115.95</v>
      </c>
      <c r="L546" s="173" t="s">
        <v>1444</v>
      </c>
    </row>
    <row r="547" spans="1:12" ht="56.25" customHeight="1">
      <c r="A547" s="174">
        <v>25</v>
      </c>
      <c r="B547" s="167" t="s">
        <v>718</v>
      </c>
      <c r="C547" s="168">
        <v>42782</v>
      </c>
      <c r="D547" s="168" t="s">
        <v>2269</v>
      </c>
      <c r="E547" s="169" t="s">
        <v>1500</v>
      </c>
      <c r="F547" s="169">
        <v>12677044</v>
      </c>
      <c r="G547" s="169"/>
      <c r="H547" s="170" t="s">
        <v>2270</v>
      </c>
      <c r="I547" s="172">
        <v>447957.93</v>
      </c>
      <c r="J547" s="172">
        <v>0</v>
      </c>
      <c r="K547" s="172">
        <v>447957.93</v>
      </c>
      <c r="L547" s="173" t="s">
        <v>1444</v>
      </c>
    </row>
    <row r="548" spans="1:12" ht="56.25" customHeight="1">
      <c r="A548" s="174">
        <v>25</v>
      </c>
      <c r="B548" s="167" t="s">
        <v>718</v>
      </c>
      <c r="C548" s="168">
        <v>42782</v>
      </c>
      <c r="D548" s="168" t="s">
        <v>2271</v>
      </c>
      <c r="E548" s="169" t="s">
        <v>1500</v>
      </c>
      <c r="F548" s="169">
        <v>12676272</v>
      </c>
      <c r="G548" s="169"/>
      <c r="H548" s="170" t="s">
        <v>2272</v>
      </c>
      <c r="I548" s="172">
        <v>782374.8</v>
      </c>
      <c r="J548" s="172">
        <v>0</v>
      </c>
      <c r="K548" s="172">
        <v>782374.8</v>
      </c>
      <c r="L548" s="173" t="s">
        <v>1444</v>
      </c>
    </row>
    <row r="549" spans="1:12" ht="56.25" customHeight="1">
      <c r="A549" s="174">
        <v>25</v>
      </c>
      <c r="B549" s="167" t="s">
        <v>718</v>
      </c>
      <c r="C549" s="168">
        <v>42782</v>
      </c>
      <c r="D549" s="168" t="s">
        <v>2273</v>
      </c>
      <c r="E549" s="169" t="s">
        <v>1500</v>
      </c>
      <c r="F549" s="169">
        <v>12677047</v>
      </c>
      <c r="G549" s="169"/>
      <c r="H549" s="170" t="s">
        <v>2274</v>
      </c>
      <c r="I549" s="172">
        <v>1964910.6300000001</v>
      </c>
      <c r="J549" s="172">
        <v>0</v>
      </c>
      <c r="K549" s="172">
        <v>1964910.6300000001</v>
      </c>
      <c r="L549" s="173" t="s">
        <v>1444</v>
      </c>
    </row>
    <row r="550" spans="1:12" ht="56.25" customHeight="1">
      <c r="A550" s="174">
        <v>25</v>
      </c>
      <c r="B550" s="167" t="s">
        <v>718</v>
      </c>
      <c r="C550" s="168">
        <v>42782</v>
      </c>
      <c r="D550" s="168" t="s">
        <v>2275</v>
      </c>
      <c r="E550" s="169" t="s">
        <v>1500</v>
      </c>
      <c r="F550" s="169">
        <v>12677046</v>
      </c>
      <c r="G550" s="169"/>
      <c r="H550" s="170" t="s">
        <v>2276</v>
      </c>
      <c r="I550" s="172">
        <v>1538552.58</v>
      </c>
      <c r="J550" s="172">
        <v>0</v>
      </c>
      <c r="K550" s="172">
        <v>1538552.58</v>
      </c>
      <c r="L550" s="173" t="s">
        <v>1444</v>
      </c>
    </row>
    <row r="551" spans="1:12" ht="56.25" customHeight="1">
      <c r="A551" s="174">
        <v>25</v>
      </c>
      <c r="B551" s="167" t="s">
        <v>718</v>
      </c>
      <c r="C551" s="168">
        <v>42782</v>
      </c>
      <c r="D551" s="168" t="s">
        <v>2277</v>
      </c>
      <c r="E551" s="169" t="s">
        <v>1500</v>
      </c>
      <c r="F551" s="169">
        <v>12664202</v>
      </c>
      <c r="G551" s="169"/>
      <c r="H551" s="170" t="s">
        <v>2278</v>
      </c>
      <c r="I551" s="172">
        <v>665501.63</v>
      </c>
      <c r="J551" s="172">
        <v>0</v>
      </c>
      <c r="K551" s="172">
        <v>665501.63</v>
      </c>
      <c r="L551" s="173" t="s">
        <v>1444</v>
      </c>
    </row>
    <row r="552" spans="1:12" ht="56.25" customHeight="1">
      <c r="A552" s="174">
        <v>25</v>
      </c>
      <c r="B552" s="167" t="s">
        <v>718</v>
      </c>
      <c r="C552" s="168">
        <v>42782</v>
      </c>
      <c r="D552" s="168" t="s">
        <v>2279</v>
      </c>
      <c r="E552" s="169" t="s">
        <v>1500</v>
      </c>
      <c r="F552" s="169">
        <v>12664201</v>
      </c>
      <c r="G552" s="169"/>
      <c r="H552" s="170" t="s">
        <v>2280</v>
      </c>
      <c r="I552" s="172">
        <v>215795.26</v>
      </c>
      <c r="J552" s="172">
        <v>0</v>
      </c>
      <c r="K552" s="172">
        <v>215795.26</v>
      </c>
      <c r="L552" s="173" t="s">
        <v>1444</v>
      </c>
    </row>
    <row r="553" spans="1:12" ht="56.25" customHeight="1">
      <c r="A553" s="174">
        <v>25</v>
      </c>
      <c r="B553" s="167" t="s">
        <v>718</v>
      </c>
      <c r="C553" s="168">
        <v>42782</v>
      </c>
      <c r="D553" s="168" t="s">
        <v>2281</v>
      </c>
      <c r="E553" s="169" t="s">
        <v>1500</v>
      </c>
      <c r="F553" s="169">
        <v>12664204</v>
      </c>
      <c r="G553" s="169"/>
      <c r="H553" s="170" t="s">
        <v>2282</v>
      </c>
      <c r="I553" s="172">
        <v>775357.07000000007</v>
      </c>
      <c r="J553" s="172">
        <v>0</v>
      </c>
      <c r="K553" s="172">
        <v>775357.07000000007</v>
      </c>
      <c r="L553" s="173" t="s">
        <v>1444</v>
      </c>
    </row>
    <row r="554" spans="1:12" ht="56.25" customHeight="1">
      <c r="A554" s="174">
        <v>25</v>
      </c>
      <c r="B554" s="167" t="s">
        <v>718</v>
      </c>
      <c r="C554" s="168">
        <v>42782</v>
      </c>
      <c r="D554" s="168" t="s">
        <v>2283</v>
      </c>
      <c r="E554" s="169" t="s">
        <v>1500</v>
      </c>
      <c r="F554" s="169">
        <v>12664203</v>
      </c>
      <c r="G554" s="169"/>
      <c r="H554" s="170" t="s">
        <v>2284</v>
      </c>
      <c r="I554" s="172">
        <v>106891.94</v>
      </c>
      <c r="J554" s="172">
        <v>0</v>
      </c>
      <c r="K554" s="172">
        <v>106891.94</v>
      </c>
      <c r="L554" s="173" t="s">
        <v>1444</v>
      </c>
    </row>
    <row r="555" spans="1:12" ht="56.25" customHeight="1">
      <c r="A555" s="174">
        <v>25</v>
      </c>
      <c r="B555" s="167" t="s">
        <v>718</v>
      </c>
      <c r="C555" s="168">
        <v>42782</v>
      </c>
      <c r="D555" s="168" t="s">
        <v>2285</v>
      </c>
      <c r="E555" s="169" t="s">
        <v>1500</v>
      </c>
      <c r="F555" s="169">
        <v>12664199</v>
      </c>
      <c r="G555" s="169"/>
      <c r="H555" s="170" t="s">
        <v>2286</v>
      </c>
      <c r="I555" s="172">
        <v>1472449.22</v>
      </c>
      <c r="J555" s="172">
        <v>0</v>
      </c>
      <c r="K555" s="172">
        <v>1472449.22</v>
      </c>
      <c r="L555" s="173" t="s">
        <v>1444</v>
      </c>
    </row>
    <row r="556" spans="1:12" ht="56.25" customHeight="1">
      <c r="A556" s="174">
        <v>25</v>
      </c>
      <c r="B556" s="167" t="s">
        <v>718</v>
      </c>
      <c r="C556" s="168">
        <v>42782</v>
      </c>
      <c r="D556" s="168" t="s">
        <v>2287</v>
      </c>
      <c r="E556" s="169" t="s">
        <v>1500</v>
      </c>
      <c r="F556" s="169">
        <v>12664198</v>
      </c>
      <c r="G556" s="169"/>
      <c r="H556" s="170" t="s">
        <v>2288</v>
      </c>
      <c r="I556" s="172">
        <v>1456889.89</v>
      </c>
      <c r="J556" s="172">
        <v>0</v>
      </c>
      <c r="K556" s="172">
        <v>1456889.89</v>
      </c>
      <c r="L556" s="173" t="s">
        <v>1444</v>
      </c>
    </row>
    <row r="557" spans="1:12" ht="56.25" customHeight="1">
      <c r="A557" s="174">
        <v>513</v>
      </c>
      <c r="B557" s="167" t="s">
        <v>208</v>
      </c>
      <c r="C557" s="168">
        <v>42782</v>
      </c>
      <c r="D557" s="168" t="s">
        <v>4020</v>
      </c>
      <c r="E557" s="169" t="s">
        <v>15</v>
      </c>
      <c r="F557" s="169">
        <v>381426</v>
      </c>
      <c r="G557" s="169"/>
      <c r="H557" s="170" t="s">
        <v>4021</v>
      </c>
      <c r="I557" s="172">
        <v>50</v>
      </c>
      <c r="J557" s="172">
        <v>0</v>
      </c>
      <c r="K557" s="172">
        <v>50</v>
      </c>
      <c r="L557" s="173" t="s">
        <v>1444</v>
      </c>
    </row>
    <row r="558" spans="1:12" ht="56.25" customHeight="1">
      <c r="A558" s="174">
        <v>10</v>
      </c>
      <c r="B558" s="167" t="s">
        <v>714</v>
      </c>
      <c r="C558" s="168">
        <v>42782</v>
      </c>
      <c r="D558" s="168" t="s">
        <v>1608</v>
      </c>
      <c r="E558" s="169" t="s">
        <v>11</v>
      </c>
      <c r="F558" s="169">
        <v>879826</v>
      </c>
      <c r="G558" s="169"/>
      <c r="H558" s="170" t="s">
        <v>1609</v>
      </c>
      <c r="I558" s="172">
        <v>50</v>
      </c>
      <c r="J558" s="172">
        <v>0</v>
      </c>
      <c r="K558" s="172">
        <v>50</v>
      </c>
      <c r="L558" s="173" t="s">
        <v>1444</v>
      </c>
    </row>
    <row r="559" spans="1:12" ht="56.25" customHeight="1">
      <c r="A559" s="174">
        <v>10</v>
      </c>
      <c r="B559" s="167" t="s">
        <v>714</v>
      </c>
      <c r="C559" s="168">
        <v>42782</v>
      </c>
      <c r="D559" s="168" t="s">
        <v>1610</v>
      </c>
      <c r="E559" s="169" t="s">
        <v>6</v>
      </c>
      <c r="F559" s="169">
        <v>879826</v>
      </c>
      <c r="G559" s="169"/>
      <c r="H559" s="170" t="s">
        <v>1611</v>
      </c>
      <c r="I559" s="172">
        <v>0</v>
      </c>
      <c r="J559" s="172">
        <v>25898.63</v>
      </c>
      <c r="K559" s="172">
        <v>25898.63</v>
      </c>
      <c r="L559" s="173" t="s">
        <v>1444</v>
      </c>
    </row>
    <row r="560" spans="1:12" ht="56.25" customHeight="1">
      <c r="A560" s="174">
        <v>10</v>
      </c>
      <c r="B560" s="167" t="s">
        <v>714</v>
      </c>
      <c r="C560" s="168">
        <v>42782</v>
      </c>
      <c r="D560" s="168" t="s">
        <v>1612</v>
      </c>
      <c r="E560" s="169" t="s">
        <v>6</v>
      </c>
      <c r="F560" s="169">
        <v>879816</v>
      </c>
      <c r="G560" s="169"/>
      <c r="H560" s="170" t="s">
        <v>1613</v>
      </c>
      <c r="I560" s="172">
        <v>0</v>
      </c>
      <c r="J560" s="172">
        <v>0.01</v>
      </c>
      <c r="K560" s="172">
        <v>0.01</v>
      </c>
      <c r="L560" s="173" t="s">
        <v>1444</v>
      </c>
    </row>
    <row r="561" spans="1:12" ht="56.25" customHeight="1">
      <c r="A561" s="174" t="s">
        <v>627</v>
      </c>
      <c r="B561" s="167" t="s">
        <v>737</v>
      </c>
      <c r="C561" s="168">
        <v>42782</v>
      </c>
      <c r="D561" s="168" t="s">
        <v>4663</v>
      </c>
      <c r="E561" s="169" t="s">
        <v>6</v>
      </c>
      <c r="F561" s="169">
        <v>879814</v>
      </c>
      <c r="G561" s="169"/>
      <c r="H561" s="170" t="s">
        <v>4664</v>
      </c>
      <c r="I561" s="172">
        <v>0</v>
      </c>
      <c r="J561" s="172">
        <v>0.01</v>
      </c>
      <c r="K561" s="172">
        <v>0.01</v>
      </c>
      <c r="L561" s="173" t="s">
        <v>1444</v>
      </c>
    </row>
    <row r="562" spans="1:12" ht="56.25" customHeight="1">
      <c r="A562" s="174">
        <v>513</v>
      </c>
      <c r="B562" s="167" t="s">
        <v>208</v>
      </c>
      <c r="C562" s="168">
        <v>42782</v>
      </c>
      <c r="D562" s="168" t="s">
        <v>4022</v>
      </c>
      <c r="E562" s="169" t="s">
        <v>11</v>
      </c>
      <c r="F562" s="169">
        <v>879786</v>
      </c>
      <c r="G562" s="169"/>
      <c r="H562" s="170" t="s">
        <v>4023</v>
      </c>
      <c r="I562" s="172">
        <v>270</v>
      </c>
      <c r="J562" s="172">
        <v>0</v>
      </c>
      <c r="K562" s="172">
        <v>270</v>
      </c>
      <c r="L562" s="173" t="s">
        <v>1444</v>
      </c>
    </row>
    <row r="563" spans="1:12" ht="56.25" customHeight="1">
      <c r="A563" s="174">
        <v>10</v>
      </c>
      <c r="B563" s="167" t="s">
        <v>714</v>
      </c>
      <c r="C563" s="168">
        <v>42782</v>
      </c>
      <c r="D563" s="168" t="s">
        <v>1614</v>
      </c>
      <c r="E563" s="169" t="s">
        <v>11</v>
      </c>
      <c r="F563" s="169">
        <v>879775</v>
      </c>
      <c r="G563" s="169"/>
      <c r="H563" s="170" t="s">
        <v>1615</v>
      </c>
      <c r="I563" s="172">
        <v>50</v>
      </c>
      <c r="J563" s="172">
        <v>0</v>
      </c>
      <c r="K563" s="172">
        <v>50</v>
      </c>
      <c r="L563" s="173" t="s">
        <v>1444</v>
      </c>
    </row>
    <row r="564" spans="1:12" ht="56.25" customHeight="1">
      <c r="A564" s="174">
        <v>10</v>
      </c>
      <c r="B564" s="167" t="s">
        <v>714</v>
      </c>
      <c r="C564" s="168">
        <v>42782</v>
      </c>
      <c r="D564" s="168" t="s">
        <v>1616</v>
      </c>
      <c r="E564" s="169" t="s">
        <v>6</v>
      </c>
      <c r="F564" s="169">
        <v>879775</v>
      </c>
      <c r="G564" s="169"/>
      <c r="H564" s="170" t="s">
        <v>1617</v>
      </c>
      <c r="I564" s="172">
        <v>0</v>
      </c>
      <c r="J564" s="172">
        <v>4905.6500000000005</v>
      </c>
      <c r="K564" s="172">
        <v>4905.6500000000005</v>
      </c>
      <c r="L564" s="173" t="s">
        <v>1444</v>
      </c>
    </row>
    <row r="565" spans="1:12" ht="56.25" customHeight="1">
      <c r="A565" s="174">
        <v>10</v>
      </c>
      <c r="B565" s="167" t="s">
        <v>714</v>
      </c>
      <c r="C565" s="168">
        <v>42782</v>
      </c>
      <c r="D565" s="168" t="s">
        <v>1618</v>
      </c>
      <c r="E565" s="169" t="s">
        <v>11</v>
      </c>
      <c r="F565" s="169">
        <v>879769</v>
      </c>
      <c r="G565" s="169"/>
      <c r="H565" s="170" t="s">
        <v>1619</v>
      </c>
      <c r="I565" s="172">
        <v>50</v>
      </c>
      <c r="J565" s="172">
        <v>0</v>
      </c>
      <c r="K565" s="172">
        <v>50</v>
      </c>
      <c r="L565" s="173" t="s">
        <v>1444</v>
      </c>
    </row>
    <row r="566" spans="1:12" ht="56.25" customHeight="1">
      <c r="A566" s="174">
        <v>10</v>
      </c>
      <c r="B566" s="167" t="s">
        <v>714</v>
      </c>
      <c r="C566" s="168">
        <v>42782</v>
      </c>
      <c r="D566" s="168" t="s">
        <v>1620</v>
      </c>
      <c r="E566" s="169" t="s">
        <v>6</v>
      </c>
      <c r="F566" s="169">
        <v>879769</v>
      </c>
      <c r="G566" s="169"/>
      <c r="H566" s="170" t="s">
        <v>1621</v>
      </c>
      <c r="I566" s="172">
        <v>0</v>
      </c>
      <c r="J566" s="172">
        <v>41667.57</v>
      </c>
      <c r="K566" s="172">
        <v>41667.57</v>
      </c>
      <c r="L566" s="173" t="s">
        <v>1444</v>
      </c>
    </row>
    <row r="567" spans="1:12" ht="56.25" customHeight="1">
      <c r="A567" s="174">
        <v>513</v>
      </c>
      <c r="B567" s="167" t="s">
        <v>208</v>
      </c>
      <c r="C567" s="168">
        <v>42782</v>
      </c>
      <c r="D567" s="168" t="s">
        <v>4024</v>
      </c>
      <c r="E567" s="169" t="s">
        <v>15</v>
      </c>
      <c r="F567" s="169">
        <v>381423</v>
      </c>
      <c r="G567" s="169"/>
      <c r="H567" s="170" t="s">
        <v>4025</v>
      </c>
      <c r="I567" s="172">
        <v>50</v>
      </c>
      <c r="J567" s="172">
        <v>0</v>
      </c>
      <c r="K567" s="172">
        <v>50</v>
      </c>
      <c r="L567" s="173" t="s">
        <v>1444</v>
      </c>
    </row>
    <row r="568" spans="1:12" ht="56.25" customHeight="1">
      <c r="A568" s="174">
        <v>10</v>
      </c>
      <c r="B568" s="167" t="s">
        <v>714</v>
      </c>
      <c r="C568" s="168">
        <v>42782</v>
      </c>
      <c r="D568" s="168" t="s">
        <v>1622</v>
      </c>
      <c r="E568" s="169" t="s">
        <v>6</v>
      </c>
      <c r="F568" s="169">
        <v>381412</v>
      </c>
      <c r="G568" s="169"/>
      <c r="H568" s="170" t="s">
        <v>1623</v>
      </c>
      <c r="I568" s="172">
        <v>0</v>
      </c>
      <c r="J568" s="172">
        <v>28744.7</v>
      </c>
      <c r="K568" s="172">
        <v>28744.7</v>
      </c>
      <c r="L568" s="173" t="s">
        <v>1444</v>
      </c>
    </row>
    <row r="569" spans="1:12" ht="56.25" customHeight="1">
      <c r="A569" s="174">
        <v>10</v>
      </c>
      <c r="B569" s="167" t="s">
        <v>714</v>
      </c>
      <c r="C569" s="168">
        <v>42782</v>
      </c>
      <c r="D569" s="168" t="s">
        <v>1624</v>
      </c>
      <c r="E569" s="169" t="s">
        <v>6</v>
      </c>
      <c r="F569" s="169">
        <v>381286</v>
      </c>
      <c r="G569" s="169"/>
      <c r="H569" s="170" t="s">
        <v>1625</v>
      </c>
      <c r="I569" s="172">
        <v>0</v>
      </c>
      <c r="J569" s="172">
        <v>97166.21</v>
      </c>
      <c r="K569" s="172">
        <v>97166.21</v>
      </c>
      <c r="L569" s="173" t="s">
        <v>1444</v>
      </c>
    </row>
    <row r="570" spans="1:12" ht="56.25" customHeight="1">
      <c r="A570" s="174" t="s">
        <v>628</v>
      </c>
      <c r="B570" s="167" t="s">
        <v>738</v>
      </c>
      <c r="C570" s="168">
        <v>42782</v>
      </c>
      <c r="D570" s="168" t="s">
        <v>1626</v>
      </c>
      <c r="E570" s="169" t="s">
        <v>15</v>
      </c>
      <c r="F570" s="169">
        <v>1675</v>
      </c>
      <c r="G570" s="169"/>
      <c r="H570" s="170" t="s">
        <v>1627</v>
      </c>
      <c r="I570" s="172">
        <v>273.36</v>
      </c>
      <c r="J570" s="172">
        <v>0</v>
      </c>
      <c r="K570" s="172">
        <v>273.36</v>
      </c>
      <c r="L570" s="173" t="s">
        <v>1444</v>
      </c>
    </row>
    <row r="571" spans="1:12" ht="56.25" customHeight="1">
      <c r="A571" s="174" t="s">
        <v>628</v>
      </c>
      <c r="B571" s="167" t="s">
        <v>738</v>
      </c>
      <c r="C571" s="168">
        <v>42782</v>
      </c>
      <c r="D571" s="168" t="s">
        <v>1628</v>
      </c>
      <c r="E571" s="169" t="s">
        <v>15</v>
      </c>
      <c r="F571" s="169">
        <v>1677</v>
      </c>
      <c r="G571" s="169"/>
      <c r="H571" s="170" t="s">
        <v>1629</v>
      </c>
      <c r="I571" s="172">
        <v>289</v>
      </c>
      <c r="J571" s="172">
        <v>0</v>
      </c>
      <c r="K571" s="172">
        <v>289</v>
      </c>
      <c r="L571" s="173" t="s">
        <v>1444</v>
      </c>
    </row>
    <row r="572" spans="1:12" ht="56.25" customHeight="1">
      <c r="A572" s="174" t="s">
        <v>628</v>
      </c>
      <c r="B572" s="167" t="s">
        <v>738</v>
      </c>
      <c r="C572" s="168">
        <v>42782</v>
      </c>
      <c r="D572" s="168" t="s">
        <v>1630</v>
      </c>
      <c r="E572" s="169" t="s">
        <v>15</v>
      </c>
      <c r="F572" s="169">
        <v>1678</v>
      </c>
      <c r="G572" s="169"/>
      <c r="H572" s="170" t="s">
        <v>1631</v>
      </c>
      <c r="I572" s="172">
        <v>419.21000000000004</v>
      </c>
      <c r="J572" s="172">
        <v>0</v>
      </c>
      <c r="K572" s="172">
        <v>419.21000000000004</v>
      </c>
      <c r="L572" s="173" t="s">
        <v>1444</v>
      </c>
    </row>
    <row r="573" spans="1:12" ht="56.25" customHeight="1">
      <c r="A573" s="174">
        <v>513</v>
      </c>
      <c r="B573" s="167" t="s">
        <v>208</v>
      </c>
      <c r="C573" s="168">
        <v>42783</v>
      </c>
      <c r="D573" s="168" t="s">
        <v>4026</v>
      </c>
      <c r="E573" s="169" t="s">
        <v>11</v>
      </c>
      <c r="F573" s="169">
        <v>880001</v>
      </c>
      <c r="G573" s="169"/>
      <c r="H573" s="170" t="s">
        <v>4027</v>
      </c>
      <c r="I573" s="172">
        <v>0</v>
      </c>
      <c r="J573" s="172">
        <v>760.02</v>
      </c>
      <c r="K573" s="172">
        <v>760.02</v>
      </c>
      <c r="L573" s="173" t="s">
        <v>1444</v>
      </c>
    </row>
    <row r="574" spans="1:12" ht="56.25" customHeight="1">
      <c r="A574" s="174">
        <v>10</v>
      </c>
      <c r="B574" s="167" t="s">
        <v>714</v>
      </c>
      <c r="C574" s="168">
        <v>42783</v>
      </c>
      <c r="D574" s="168" t="s">
        <v>1632</v>
      </c>
      <c r="E574" s="169" t="s">
        <v>11</v>
      </c>
      <c r="F574" s="169">
        <v>879993</v>
      </c>
      <c r="G574" s="169"/>
      <c r="H574" s="170" t="s">
        <v>1633</v>
      </c>
      <c r="I574" s="172">
        <v>50</v>
      </c>
      <c r="J574" s="172">
        <v>0</v>
      </c>
      <c r="K574" s="172">
        <v>50</v>
      </c>
      <c r="L574" s="173" t="s">
        <v>1444</v>
      </c>
    </row>
    <row r="575" spans="1:12" ht="56.25" customHeight="1">
      <c r="A575" s="174">
        <v>117</v>
      </c>
      <c r="B575" s="167" t="s">
        <v>746</v>
      </c>
      <c r="C575" s="168">
        <v>42783</v>
      </c>
      <c r="D575" s="168" t="s">
        <v>3298</v>
      </c>
      <c r="E575" s="169" t="s">
        <v>11</v>
      </c>
      <c r="F575" s="169">
        <v>879984</v>
      </c>
      <c r="G575" s="169"/>
      <c r="H575" s="170" t="s">
        <v>3299</v>
      </c>
      <c r="I575" s="172">
        <v>50</v>
      </c>
      <c r="J575" s="172">
        <v>0</v>
      </c>
      <c r="K575" s="172">
        <v>50</v>
      </c>
      <c r="L575" s="173" t="s">
        <v>1444</v>
      </c>
    </row>
    <row r="576" spans="1:12" ht="56.25" customHeight="1">
      <c r="A576" s="174" t="s">
        <v>627</v>
      </c>
      <c r="B576" s="167" t="s">
        <v>737</v>
      </c>
      <c r="C576" s="168">
        <v>42783</v>
      </c>
      <c r="D576" s="168" t="s">
        <v>4665</v>
      </c>
      <c r="E576" s="169" t="s">
        <v>6</v>
      </c>
      <c r="F576" s="169">
        <v>879954</v>
      </c>
      <c r="G576" s="169"/>
      <c r="H576" s="170" t="s">
        <v>4666</v>
      </c>
      <c r="I576" s="172">
        <v>0</v>
      </c>
      <c r="J576" s="172">
        <v>516.07000000000005</v>
      </c>
      <c r="K576" s="172">
        <v>516.07000000000005</v>
      </c>
      <c r="L576" s="173" t="s">
        <v>1444</v>
      </c>
    </row>
    <row r="577" spans="1:12" ht="56.25" customHeight="1">
      <c r="A577" s="174">
        <v>10</v>
      </c>
      <c r="B577" s="167" t="s">
        <v>714</v>
      </c>
      <c r="C577" s="168">
        <v>42783</v>
      </c>
      <c r="D577" s="168" t="s">
        <v>1634</v>
      </c>
      <c r="E577" s="169" t="s">
        <v>11</v>
      </c>
      <c r="F577" s="169">
        <v>879903</v>
      </c>
      <c r="G577" s="169"/>
      <c r="H577" s="170" t="s">
        <v>1635</v>
      </c>
      <c r="I577" s="172">
        <v>50</v>
      </c>
      <c r="J577" s="172">
        <v>0</v>
      </c>
      <c r="K577" s="172">
        <v>50</v>
      </c>
      <c r="L577" s="173" t="s">
        <v>1444</v>
      </c>
    </row>
    <row r="578" spans="1:12" ht="56.25" customHeight="1">
      <c r="A578" s="174">
        <v>10</v>
      </c>
      <c r="B578" s="167" t="s">
        <v>714</v>
      </c>
      <c r="C578" s="168">
        <v>42783</v>
      </c>
      <c r="D578" s="168" t="s">
        <v>1636</v>
      </c>
      <c r="E578" s="169" t="s">
        <v>11</v>
      </c>
      <c r="F578" s="169">
        <v>879893</v>
      </c>
      <c r="G578" s="169"/>
      <c r="H578" s="170" t="s">
        <v>1637</v>
      </c>
      <c r="I578" s="172">
        <v>50</v>
      </c>
      <c r="J578" s="172">
        <v>0</v>
      </c>
      <c r="K578" s="172">
        <v>50</v>
      </c>
      <c r="L578" s="173" t="s">
        <v>1444</v>
      </c>
    </row>
    <row r="579" spans="1:12" ht="56.25" customHeight="1">
      <c r="A579" s="174">
        <v>10</v>
      </c>
      <c r="B579" s="167" t="s">
        <v>714</v>
      </c>
      <c r="C579" s="168">
        <v>42783</v>
      </c>
      <c r="D579" s="168" t="s">
        <v>1638</v>
      </c>
      <c r="E579" s="169" t="s">
        <v>6</v>
      </c>
      <c r="F579" s="169">
        <v>879893</v>
      </c>
      <c r="G579" s="169"/>
      <c r="H579" s="170" t="s">
        <v>1639</v>
      </c>
      <c r="I579" s="172">
        <v>0</v>
      </c>
      <c r="J579" s="172">
        <v>68094.490000000005</v>
      </c>
      <c r="K579" s="172">
        <v>68094.490000000005</v>
      </c>
      <c r="L579" s="173" t="s">
        <v>1444</v>
      </c>
    </row>
    <row r="580" spans="1:12" ht="56.25" customHeight="1">
      <c r="A580" s="174" t="s">
        <v>627</v>
      </c>
      <c r="B580" s="167" t="s">
        <v>737</v>
      </c>
      <c r="C580" s="168">
        <v>42783</v>
      </c>
      <c r="D580" s="168" t="s">
        <v>4667</v>
      </c>
      <c r="E580" s="169" t="s">
        <v>6</v>
      </c>
      <c r="F580" s="169">
        <v>803500</v>
      </c>
      <c r="G580" s="169"/>
      <c r="H580" s="170" t="s">
        <v>4668</v>
      </c>
      <c r="I580" s="172">
        <v>0</v>
      </c>
      <c r="J580" s="172">
        <v>1358.26</v>
      </c>
      <c r="K580" s="172">
        <v>1358.26</v>
      </c>
      <c r="L580" s="173" t="s">
        <v>1444</v>
      </c>
    </row>
    <row r="581" spans="1:12" ht="56.25" customHeight="1">
      <c r="A581" s="174">
        <v>670</v>
      </c>
      <c r="B581" s="167" t="s">
        <v>243</v>
      </c>
      <c r="C581" s="168">
        <v>42783</v>
      </c>
      <c r="D581" s="168" t="s">
        <v>4496</v>
      </c>
      <c r="E581" s="169" t="s">
        <v>6</v>
      </c>
      <c r="F581" s="169">
        <v>803426</v>
      </c>
      <c r="G581" s="169"/>
      <c r="H581" s="170" t="s">
        <v>4497</v>
      </c>
      <c r="I581" s="172">
        <v>0</v>
      </c>
      <c r="J581" s="172">
        <v>1981964.1300000001</v>
      </c>
      <c r="K581" s="172">
        <v>1981964.1300000001</v>
      </c>
      <c r="L581" s="173" t="s">
        <v>1444</v>
      </c>
    </row>
    <row r="582" spans="1:12" ht="56.25" customHeight="1">
      <c r="A582" s="174">
        <v>10</v>
      </c>
      <c r="B582" s="167" t="s">
        <v>714</v>
      </c>
      <c r="C582" s="168">
        <v>42783</v>
      </c>
      <c r="D582" s="168" t="s">
        <v>1640</v>
      </c>
      <c r="E582" s="169" t="s">
        <v>6</v>
      </c>
      <c r="F582" s="169">
        <v>381888</v>
      </c>
      <c r="G582" s="169"/>
      <c r="H582" s="170" t="s">
        <v>1641</v>
      </c>
      <c r="I582" s="172">
        <v>0</v>
      </c>
      <c r="J582" s="172">
        <v>2307.7000000000003</v>
      </c>
      <c r="K582" s="172">
        <v>2307.7000000000003</v>
      </c>
      <c r="L582" s="173" t="s">
        <v>1444</v>
      </c>
    </row>
    <row r="583" spans="1:12" ht="56.25" customHeight="1">
      <c r="A583" s="174" t="s">
        <v>628</v>
      </c>
      <c r="B583" s="167" t="s">
        <v>738</v>
      </c>
      <c r="C583" s="168">
        <v>42783</v>
      </c>
      <c r="D583" s="168" t="s">
        <v>5381</v>
      </c>
      <c r="E583" s="169" t="s">
        <v>11</v>
      </c>
      <c r="F583" s="169">
        <v>9012</v>
      </c>
      <c r="G583" s="169"/>
      <c r="H583" s="170" t="s">
        <v>5382</v>
      </c>
      <c r="I583" s="172">
        <v>1747.51</v>
      </c>
      <c r="J583" s="172">
        <v>0</v>
      </c>
      <c r="K583" s="172">
        <v>1747.51</v>
      </c>
      <c r="L583" s="173" t="s">
        <v>1444</v>
      </c>
    </row>
    <row r="584" spans="1:12" ht="56.25" customHeight="1">
      <c r="A584" s="174">
        <v>513</v>
      </c>
      <c r="B584" s="167" t="s">
        <v>208</v>
      </c>
      <c r="C584" s="168">
        <v>42783</v>
      </c>
      <c r="D584" s="168" t="s">
        <v>4028</v>
      </c>
      <c r="E584" s="169" t="s">
        <v>15</v>
      </c>
      <c r="F584" s="169">
        <v>1698</v>
      </c>
      <c r="G584" s="169"/>
      <c r="H584" s="170" t="s">
        <v>4029</v>
      </c>
      <c r="I584" s="172">
        <v>20325</v>
      </c>
      <c r="J584" s="172">
        <v>0</v>
      </c>
      <c r="K584" s="172">
        <v>20325</v>
      </c>
      <c r="L584" s="173" t="s">
        <v>1444</v>
      </c>
    </row>
    <row r="585" spans="1:12" ht="56.25" customHeight="1">
      <c r="A585" s="174">
        <v>513</v>
      </c>
      <c r="B585" s="167" t="s">
        <v>208</v>
      </c>
      <c r="C585" s="168">
        <v>42783</v>
      </c>
      <c r="D585" s="168" t="s">
        <v>4030</v>
      </c>
      <c r="E585" s="169" t="s">
        <v>15</v>
      </c>
      <c r="F585" s="169">
        <v>381576</v>
      </c>
      <c r="G585" s="169"/>
      <c r="H585" s="170" t="s">
        <v>4031</v>
      </c>
      <c r="I585" s="172">
        <v>50</v>
      </c>
      <c r="J585" s="172">
        <v>0</v>
      </c>
      <c r="K585" s="172">
        <v>50</v>
      </c>
      <c r="L585" s="173" t="s">
        <v>1444</v>
      </c>
    </row>
    <row r="586" spans="1:12" ht="56.25" customHeight="1">
      <c r="A586" s="174">
        <v>513</v>
      </c>
      <c r="B586" s="167" t="s">
        <v>208</v>
      </c>
      <c r="C586" s="168">
        <v>42783</v>
      </c>
      <c r="D586" s="168" t="s">
        <v>4032</v>
      </c>
      <c r="E586" s="169" t="s">
        <v>15</v>
      </c>
      <c r="F586" s="169">
        <v>1696</v>
      </c>
      <c r="G586" s="169"/>
      <c r="H586" s="170" t="s">
        <v>4033</v>
      </c>
      <c r="I586" s="172">
        <v>873.2</v>
      </c>
      <c r="J586" s="172">
        <v>0</v>
      </c>
      <c r="K586" s="172">
        <v>873.2</v>
      </c>
      <c r="L586" s="173" t="s">
        <v>1444</v>
      </c>
    </row>
    <row r="587" spans="1:12" ht="56.25" customHeight="1">
      <c r="A587" s="174">
        <v>513</v>
      </c>
      <c r="B587" s="167" t="s">
        <v>208</v>
      </c>
      <c r="C587" s="168">
        <v>42783</v>
      </c>
      <c r="D587" s="168" t="s">
        <v>4034</v>
      </c>
      <c r="E587" s="169" t="s">
        <v>15</v>
      </c>
      <c r="F587" s="169">
        <v>381572</v>
      </c>
      <c r="G587" s="169"/>
      <c r="H587" s="170" t="s">
        <v>4035</v>
      </c>
      <c r="I587" s="172">
        <v>50</v>
      </c>
      <c r="J587" s="172">
        <v>0</v>
      </c>
      <c r="K587" s="172">
        <v>50</v>
      </c>
      <c r="L587" s="173" t="s">
        <v>1444</v>
      </c>
    </row>
    <row r="588" spans="1:12" ht="56.25" customHeight="1">
      <c r="A588" s="174">
        <v>513</v>
      </c>
      <c r="B588" s="167" t="s">
        <v>208</v>
      </c>
      <c r="C588" s="168">
        <v>42783</v>
      </c>
      <c r="D588" s="168" t="s">
        <v>4036</v>
      </c>
      <c r="E588" s="169" t="s">
        <v>15</v>
      </c>
      <c r="F588" s="169">
        <v>1697</v>
      </c>
      <c r="G588" s="169"/>
      <c r="H588" s="170" t="s">
        <v>4037</v>
      </c>
      <c r="I588" s="172">
        <v>1707.31</v>
      </c>
      <c r="J588" s="172">
        <v>0</v>
      </c>
      <c r="K588" s="172">
        <v>1707.31</v>
      </c>
      <c r="L588" s="173" t="s">
        <v>1444</v>
      </c>
    </row>
    <row r="589" spans="1:12" ht="56.25" customHeight="1">
      <c r="A589" s="174">
        <v>513</v>
      </c>
      <c r="B589" s="167" t="s">
        <v>208</v>
      </c>
      <c r="C589" s="168">
        <v>42783</v>
      </c>
      <c r="D589" s="168" t="s">
        <v>4038</v>
      </c>
      <c r="E589" s="169" t="s">
        <v>6</v>
      </c>
      <c r="F589" s="169">
        <v>1697</v>
      </c>
      <c r="G589" s="169"/>
      <c r="H589" s="170" t="s">
        <v>4039</v>
      </c>
      <c r="I589" s="172">
        <v>0</v>
      </c>
      <c r="J589" s="172">
        <v>1458269.78</v>
      </c>
      <c r="K589" s="172">
        <v>1458269.78</v>
      </c>
      <c r="L589" s="173" t="s">
        <v>1444</v>
      </c>
    </row>
    <row r="590" spans="1:12" ht="56.25" customHeight="1">
      <c r="A590" s="174" t="s">
        <v>628</v>
      </c>
      <c r="B590" s="167" t="s">
        <v>738</v>
      </c>
      <c r="C590" s="168">
        <v>42783</v>
      </c>
      <c r="D590" s="168" t="s">
        <v>4546</v>
      </c>
      <c r="E590" s="169" t="s">
        <v>1500</v>
      </c>
      <c r="F590" s="169">
        <v>12622679</v>
      </c>
      <c r="G590" s="169"/>
      <c r="H590" s="170" t="s">
        <v>4547</v>
      </c>
      <c r="I590" s="172">
        <v>0</v>
      </c>
      <c r="J590" s="172">
        <v>877.22</v>
      </c>
      <c r="K590" s="172">
        <v>877.22</v>
      </c>
      <c r="L590" s="173" t="s">
        <v>1444</v>
      </c>
    </row>
    <row r="591" spans="1:12" ht="56.25" customHeight="1">
      <c r="A591" s="174">
        <v>513</v>
      </c>
      <c r="B591" s="167" t="s">
        <v>208</v>
      </c>
      <c r="C591" s="168">
        <v>42783</v>
      </c>
      <c r="D591" s="168" t="s">
        <v>4040</v>
      </c>
      <c r="E591" s="169" t="s">
        <v>15</v>
      </c>
      <c r="F591" s="169">
        <v>382649</v>
      </c>
      <c r="G591" s="169"/>
      <c r="H591" s="170" t="s">
        <v>3879</v>
      </c>
      <c r="I591" s="172">
        <v>50</v>
      </c>
      <c r="J591" s="172">
        <v>0</v>
      </c>
      <c r="K591" s="172">
        <v>50</v>
      </c>
      <c r="L591" s="173" t="s">
        <v>1444</v>
      </c>
    </row>
    <row r="592" spans="1:12" ht="56.25" customHeight="1">
      <c r="A592" s="174">
        <v>513</v>
      </c>
      <c r="B592" s="167" t="s">
        <v>208</v>
      </c>
      <c r="C592" s="168">
        <v>42783</v>
      </c>
      <c r="D592" s="168" t="s">
        <v>4041</v>
      </c>
      <c r="E592" s="169" t="s">
        <v>15</v>
      </c>
      <c r="F592" s="169">
        <v>382647</v>
      </c>
      <c r="G592" s="169"/>
      <c r="H592" s="170" t="s">
        <v>4042</v>
      </c>
      <c r="I592" s="172">
        <v>50</v>
      </c>
      <c r="J592" s="172">
        <v>0</v>
      </c>
      <c r="K592" s="172">
        <v>50</v>
      </c>
      <c r="L592" s="173" t="s">
        <v>1444</v>
      </c>
    </row>
    <row r="593" spans="1:12" ht="56.25" customHeight="1">
      <c r="A593" s="174">
        <v>10</v>
      </c>
      <c r="B593" s="167" t="s">
        <v>714</v>
      </c>
      <c r="C593" s="168">
        <v>42783</v>
      </c>
      <c r="D593" s="168" t="s">
        <v>1642</v>
      </c>
      <c r="E593" s="169" t="s">
        <v>6</v>
      </c>
      <c r="F593" s="169">
        <v>382564</v>
      </c>
      <c r="G593" s="169"/>
      <c r="H593" s="170" t="s">
        <v>1643</v>
      </c>
      <c r="I593" s="172">
        <v>0</v>
      </c>
      <c r="J593" s="172">
        <v>29386.73</v>
      </c>
      <c r="K593" s="172">
        <v>29386.73</v>
      </c>
      <c r="L593" s="173" t="s">
        <v>1444</v>
      </c>
    </row>
    <row r="594" spans="1:12" ht="56.25" customHeight="1">
      <c r="A594" s="174">
        <v>10</v>
      </c>
      <c r="B594" s="167" t="s">
        <v>714</v>
      </c>
      <c r="C594" s="168">
        <v>42783</v>
      </c>
      <c r="D594" s="168" t="s">
        <v>1644</v>
      </c>
      <c r="E594" s="169" t="s">
        <v>15</v>
      </c>
      <c r="F594" s="169">
        <v>382563</v>
      </c>
      <c r="G594" s="169"/>
      <c r="H594" s="170" t="s">
        <v>1645</v>
      </c>
      <c r="I594" s="172">
        <v>50</v>
      </c>
      <c r="J594" s="172">
        <v>0</v>
      </c>
      <c r="K594" s="172">
        <v>50</v>
      </c>
      <c r="L594" s="173" t="s">
        <v>1444</v>
      </c>
    </row>
    <row r="595" spans="1:12" ht="56.25" customHeight="1">
      <c r="A595" s="174">
        <v>513</v>
      </c>
      <c r="B595" s="167" t="s">
        <v>208</v>
      </c>
      <c r="C595" s="168">
        <v>42783</v>
      </c>
      <c r="D595" s="168" t="s">
        <v>4043</v>
      </c>
      <c r="E595" s="169" t="s">
        <v>15</v>
      </c>
      <c r="F595" s="169">
        <v>1707</v>
      </c>
      <c r="G595" s="169"/>
      <c r="H595" s="170" t="s">
        <v>4044</v>
      </c>
      <c r="I595" s="172">
        <v>6101</v>
      </c>
      <c r="J595" s="172">
        <v>0</v>
      </c>
      <c r="K595" s="172">
        <v>6101</v>
      </c>
      <c r="L595" s="173" t="s">
        <v>1444</v>
      </c>
    </row>
    <row r="596" spans="1:12" ht="56.25" customHeight="1">
      <c r="A596" s="174">
        <v>10</v>
      </c>
      <c r="B596" s="167" t="s">
        <v>714</v>
      </c>
      <c r="C596" s="168">
        <v>42783</v>
      </c>
      <c r="D596" s="168" t="s">
        <v>1646</v>
      </c>
      <c r="E596" s="169" t="s">
        <v>6</v>
      </c>
      <c r="F596" s="169">
        <v>382242</v>
      </c>
      <c r="G596" s="169"/>
      <c r="H596" s="170" t="s">
        <v>1647</v>
      </c>
      <c r="I596" s="172">
        <v>0</v>
      </c>
      <c r="J596" s="172">
        <v>13469.34</v>
      </c>
      <c r="K596" s="172">
        <v>13469.34</v>
      </c>
      <c r="L596" s="173" t="s">
        <v>1444</v>
      </c>
    </row>
    <row r="597" spans="1:12" ht="56.25" customHeight="1">
      <c r="A597" s="174" t="s">
        <v>627</v>
      </c>
      <c r="B597" s="167" t="s">
        <v>737</v>
      </c>
      <c r="C597" s="168">
        <v>42783</v>
      </c>
      <c r="D597" s="168" t="s">
        <v>4669</v>
      </c>
      <c r="E597" s="169" t="s">
        <v>6</v>
      </c>
      <c r="F597" s="169">
        <v>382244</v>
      </c>
      <c r="G597" s="169"/>
      <c r="H597" s="170" t="s">
        <v>4670</v>
      </c>
      <c r="I597" s="172">
        <v>0</v>
      </c>
      <c r="J597" s="172">
        <v>20768.310000000001</v>
      </c>
      <c r="K597" s="172">
        <v>20768.310000000001</v>
      </c>
      <c r="L597" s="173" t="s">
        <v>1444</v>
      </c>
    </row>
    <row r="598" spans="1:12" ht="56.25" customHeight="1">
      <c r="A598" s="174" t="s">
        <v>627</v>
      </c>
      <c r="B598" s="167" t="s">
        <v>737</v>
      </c>
      <c r="C598" s="168">
        <v>42783</v>
      </c>
      <c r="D598" s="168" t="s">
        <v>4671</v>
      </c>
      <c r="E598" s="169" t="s">
        <v>15</v>
      </c>
      <c r="F598" s="169">
        <v>382245</v>
      </c>
      <c r="G598" s="169"/>
      <c r="H598" s="170" t="s">
        <v>4672</v>
      </c>
      <c r="I598" s="172">
        <v>50</v>
      </c>
      <c r="J598" s="172">
        <v>0</v>
      </c>
      <c r="K598" s="172">
        <v>50</v>
      </c>
      <c r="L598" s="173" t="s">
        <v>1444</v>
      </c>
    </row>
    <row r="599" spans="1:12" ht="56.25" customHeight="1">
      <c r="A599" s="174">
        <v>10</v>
      </c>
      <c r="B599" s="167" t="s">
        <v>714</v>
      </c>
      <c r="C599" s="168">
        <v>42783</v>
      </c>
      <c r="D599" s="168" t="s">
        <v>1648</v>
      </c>
      <c r="E599" s="169" t="s">
        <v>6</v>
      </c>
      <c r="F599" s="169">
        <v>382246</v>
      </c>
      <c r="G599" s="169"/>
      <c r="H599" s="170" t="s">
        <v>1649</v>
      </c>
      <c r="I599" s="172">
        <v>0</v>
      </c>
      <c r="J599" s="172">
        <v>5618.4800000000005</v>
      </c>
      <c r="K599" s="172">
        <v>5618.4800000000005</v>
      </c>
      <c r="L599" s="173" t="s">
        <v>1444</v>
      </c>
    </row>
    <row r="600" spans="1:12" ht="56.25" customHeight="1">
      <c r="A600" s="174">
        <v>10</v>
      </c>
      <c r="B600" s="167" t="s">
        <v>714</v>
      </c>
      <c r="C600" s="168">
        <v>42783</v>
      </c>
      <c r="D600" s="168" t="s">
        <v>1650</v>
      </c>
      <c r="E600" s="169" t="s">
        <v>15</v>
      </c>
      <c r="F600" s="169">
        <v>382247</v>
      </c>
      <c r="G600" s="169"/>
      <c r="H600" s="170" t="s">
        <v>1651</v>
      </c>
      <c r="I600" s="172">
        <v>50</v>
      </c>
      <c r="J600" s="172">
        <v>0</v>
      </c>
      <c r="K600" s="172">
        <v>50</v>
      </c>
      <c r="L600" s="173" t="s">
        <v>1444</v>
      </c>
    </row>
    <row r="601" spans="1:12" ht="56.25" customHeight="1">
      <c r="A601" s="174" t="s">
        <v>627</v>
      </c>
      <c r="B601" s="167" t="s">
        <v>737</v>
      </c>
      <c r="C601" s="168">
        <v>42783</v>
      </c>
      <c r="D601" s="168" t="s">
        <v>4673</v>
      </c>
      <c r="E601" s="169" t="s">
        <v>6</v>
      </c>
      <c r="F601" s="169">
        <v>382442</v>
      </c>
      <c r="G601" s="169"/>
      <c r="H601" s="170" t="s">
        <v>4674</v>
      </c>
      <c r="I601" s="172">
        <v>0</v>
      </c>
      <c r="J601" s="172">
        <v>27716.73</v>
      </c>
      <c r="K601" s="172">
        <v>27716.73</v>
      </c>
      <c r="L601" s="173" t="s">
        <v>1444</v>
      </c>
    </row>
    <row r="602" spans="1:12" ht="56.25" customHeight="1">
      <c r="A602" s="174" t="s">
        <v>627</v>
      </c>
      <c r="B602" s="167" t="s">
        <v>737</v>
      </c>
      <c r="C602" s="168">
        <v>42783</v>
      </c>
      <c r="D602" s="168" t="s">
        <v>4675</v>
      </c>
      <c r="E602" s="169" t="s">
        <v>15</v>
      </c>
      <c r="F602" s="169">
        <v>382443</v>
      </c>
      <c r="G602" s="169"/>
      <c r="H602" s="170" t="s">
        <v>4676</v>
      </c>
      <c r="I602" s="172">
        <v>50</v>
      </c>
      <c r="J602" s="172">
        <v>0</v>
      </c>
      <c r="K602" s="172">
        <v>50</v>
      </c>
      <c r="L602" s="173" t="s">
        <v>1444</v>
      </c>
    </row>
    <row r="603" spans="1:12" ht="56.25" customHeight="1">
      <c r="A603" s="174">
        <v>10</v>
      </c>
      <c r="B603" s="167" t="s">
        <v>714</v>
      </c>
      <c r="C603" s="168">
        <v>42783</v>
      </c>
      <c r="D603" s="168" t="s">
        <v>1652</v>
      </c>
      <c r="E603" s="169" t="s">
        <v>6</v>
      </c>
      <c r="F603" s="169">
        <v>382562</v>
      </c>
      <c r="G603" s="169"/>
      <c r="H603" s="170" t="s">
        <v>1653</v>
      </c>
      <c r="I603" s="172">
        <v>0</v>
      </c>
      <c r="J603" s="172">
        <v>152316.63</v>
      </c>
      <c r="K603" s="172">
        <v>152316.63</v>
      </c>
      <c r="L603" s="173" t="s">
        <v>1444</v>
      </c>
    </row>
    <row r="604" spans="1:12" ht="56.25" customHeight="1">
      <c r="A604" s="174">
        <v>512</v>
      </c>
      <c r="B604" s="167" t="s">
        <v>864</v>
      </c>
      <c r="C604" s="168">
        <v>42786</v>
      </c>
      <c r="D604" s="168" t="s">
        <v>3783</v>
      </c>
      <c r="E604" s="169" t="s">
        <v>6</v>
      </c>
      <c r="F604" s="169">
        <v>880125</v>
      </c>
      <c r="G604" s="169"/>
      <c r="H604" s="170" t="s">
        <v>3784</v>
      </c>
      <c r="I604" s="172">
        <v>0</v>
      </c>
      <c r="J604" s="172">
        <v>58769.17</v>
      </c>
      <c r="K604" s="172">
        <v>58769.17</v>
      </c>
      <c r="L604" s="173" t="s">
        <v>1444</v>
      </c>
    </row>
    <row r="605" spans="1:12" ht="56.25" customHeight="1">
      <c r="A605" s="174">
        <v>10</v>
      </c>
      <c r="B605" s="167" t="s">
        <v>714</v>
      </c>
      <c r="C605" s="168">
        <v>42786</v>
      </c>
      <c r="D605" s="168" t="s">
        <v>1654</v>
      </c>
      <c r="E605" s="169" t="s">
        <v>11</v>
      </c>
      <c r="F605" s="169">
        <v>880121</v>
      </c>
      <c r="G605" s="169"/>
      <c r="H605" s="170" t="s">
        <v>1655</v>
      </c>
      <c r="I605" s="172">
        <v>50</v>
      </c>
      <c r="J605" s="172">
        <v>0</v>
      </c>
      <c r="K605" s="172">
        <v>50</v>
      </c>
      <c r="L605" s="173" t="s">
        <v>1444</v>
      </c>
    </row>
    <row r="606" spans="1:12" ht="56.25" customHeight="1">
      <c r="A606" s="174">
        <v>10</v>
      </c>
      <c r="B606" s="167" t="s">
        <v>714</v>
      </c>
      <c r="C606" s="168">
        <v>42786</v>
      </c>
      <c r="D606" s="168" t="s">
        <v>1656</v>
      </c>
      <c r="E606" s="169" t="s">
        <v>6</v>
      </c>
      <c r="F606" s="169">
        <v>880119</v>
      </c>
      <c r="G606" s="169"/>
      <c r="H606" s="170" t="s">
        <v>1657</v>
      </c>
      <c r="I606" s="172">
        <v>0</v>
      </c>
      <c r="J606" s="172">
        <v>15289.29</v>
      </c>
      <c r="K606" s="172">
        <v>15289.29</v>
      </c>
      <c r="L606" s="173" t="s">
        <v>1444</v>
      </c>
    </row>
    <row r="607" spans="1:12" ht="56.25" customHeight="1">
      <c r="A607" s="174">
        <v>10</v>
      </c>
      <c r="B607" s="167" t="s">
        <v>714</v>
      </c>
      <c r="C607" s="168">
        <v>42786</v>
      </c>
      <c r="D607" s="168" t="s">
        <v>1658</v>
      </c>
      <c r="E607" s="169" t="s">
        <v>6</v>
      </c>
      <c r="F607" s="169">
        <v>880119</v>
      </c>
      <c r="G607" s="169"/>
      <c r="H607" s="170" t="s">
        <v>1659</v>
      </c>
      <c r="I607" s="172">
        <v>0</v>
      </c>
      <c r="J607" s="172">
        <v>17716.02</v>
      </c>
      <c r="K607" s="172">
        <v>17716.02</v>
      </c>
      <c r="L607" s="173" t="s">
        <v>1444</v>
      </c>
    </row>
    <row r="608" spans="1:12" ht="56.25" customHeight="1">
      <c r="A608" s="174">
        <v>10</v>
      </c>
      <c r="B608" s="167" t="s">
        <v>714</v>
      </c>
      <c r="C608" s="168">
        <v>42786</v>
      </c>
      <c r="D608" s="168" t="s">
        <v>1660</v>
      </c>
      <c r="E608" s="169" t="s">
        <v>11</v>
      </c>
      <c r="F608" s="169">
        <v>880117</v>
      </c>
      <c r="G608" s="169"/>
      <c r="H608" s="170" t="s">
        <v>1661</v>
      </c>
      <c r="I608" s="172">
        <v>50</v>
      </c>
      <c r="J608" s="172">
        <v>0</v>
      </c>
      <c r="K608" s="172">
        <v>50</v>
      </c>
      <c r="L608" s="173" t="s">
        <v>1444</v>
      </c>
    </row>
    <row r="609" spans="1:12" ht="56.25" customHeight="1">
      <c r="A609" s="174">
        <v>10</v>
      </c>
      <c r="B609" s="167" t="s">
        <v>714</v>
      </c>
      <c r="C609" s="168">
        <v>42786</v>
      </c>
      <c r="D609" s="168" t="s">
        <v>1662</v>
      </c>
      <c r="E609" s="169" t="s">
        <v>6</v>
      </c>
      <c r="F609" s="169">
        <v>880117</v>
      </c>
      <c r="G609" s="169"/>
      <c r="H609" s="170" t="s">
        <v>1663</v>
      </c>
      <c r="I609" s="172">
        <v>0</v>
      </c>
      <c r="J609" s="172">
        <v>11463.06</v>
      </c>
      <c r="K609" s="172">
        <v>11463.06</v>
      </c>
      <c r="L609" s="173" t="s">
        <v>1444</v>
      </c>
    </row>
    <row r="610" spans="1:12" ht="56.25" customHeight="1">
      <c r="A610" s="174" t="s">
        <v>628</v>
      </c>
      <c r="B610" s="167" t="s">
        <v>738</v>
      </c>
      <c r="C610" s="168">
        <v>42786</v>
      </c>
      <c r="D610" s="168" t="s">
        <v>5383</v>
      </c>
      <c r="E610" s="169" t="s">
        <v>11</v>
      </c>
      <c r="F610" s="169">
        <v>880115</v>
      </c>
      <c r="G610" s="169"/>
      <c r="H610" s="170" t="s">
        <v>5384</v>
      </c>
      <c r="I610" s="172">
        <v>50</v>
      </c>
      <c r="J610" s="172">
        <v>0</v>
      </c>
      <c r="K610" s="172">
        <v>50</v>
      </c>
      <c r="L610" s="173" t="s">
        <v>1444</v>
      </c>
    </row>
    <row r="611" spans="1:12" ht="56.25" customHeight="1">
      <c r="A611" s="174" t="s">
        <v>628</v>
      </c>
      <c r="B611" s="167" t="s">
        <v>738</v>
      </c>
      <c r="C611" s="168">
        <v>42786</v>
      </c>
      <c r="D611" s="168" t="s">
        <v>5385</v>
      </c>
      <c r="E611" s="169" t="s">
        <v>11</v>
      </c>
      <c r="F611" s="169">
        <v>880113</v>
      </c>
      <c r="G611" s="169"/>
      <c r="H611" s="170" t="s">
        <v>5386</v>
      </c>
      <c r="I611" s="172">
        <v>50</v>
      </c>
      <c r="J611" s="172">
        <v>0</v>
      </c>
      <c r="K611" s="172">
        <v>50</v>
      </c>
      <c r="L611" s="173" t="s">
        <v>1444</v>
      </c>
    </row>
    <row r="612" spans="1:12" ht="56.25" customHeight="1">
      <c r="A612" s="174" t="s">
        <v>628</v>
      </c>
      <c r="B612" s="167" t="s">
        <v>738</v>
      </c>
      <c r="C612" s="168">
        <v>42786</v>
      </c>
      <c r="D612" s="168" t="s">
        <v>5387</v>
      </c>
      <c r="E612" s="169" t="s">
        <v>11</v>
      </c>
      <c r="F612" s="169">
        <v>880111</v>
      </c>
      <c r="G612" s="169"/>
      <c r="H612" s="170" t="s">
        <v>5388</v>
      </c>
      <c r="I612" s="172">
        <v>50</v>
      </c>
      <c r="J612" s="172">
        <v>0</v>
      </c>
      <c r="K612" s="172">
        <v>50</v>
      </c>
      <c r="L612" s="173" t="s">
        <v>1444</v>
      </c>
    </row>
    <row r="613" spans="1:12" ht="56.25" customHeight="1">
      <c r="A613" s="174" t="s">
        <v>628</v>
      </c>
      <c r="B613" s="167" t="s">
        <v>738</v>
      </c>
      <c r="C613" s="168">
        <v>42786</v>
      </c>
      <c r="D613" s="168" t="s">
        <v>5389</v>
      </c>
      <c r="E613" s="169" t="s">
        <v>11</v>
      </c>
      <c r="F613" s="169">
        <v>880109</v>
      </c>
      <c r="G613" s="169"/>
      <c r="H613" s="170" t="s">
        <v>5390</v>
      </c>
      <c r="I613" s="172">
        <v>50</v>
      </c>
      <c r="J613" s="172">
        <v>0</v>
      </c>
      <c r="K613" s="172">
        <v>50</v>
      </c>
      <c r="L613" s="173" t="s">
        <v>1444</v>
      </c>
    </row>
    <row r="614" spans="1:12" ht="56.25" customHeight="1">
      <c r="A614" s="174" t="s">
        <v>628</v>
      </c>
      <c r="B614" s="167" t="s">
        <v>738</v>
      </c>
      <c r="C614" s="168">
        <v>42786</v>
      </c>
      <c r="D614" s="168" t="s">
        <v>5391</v>
      </c>
      <c r="E614" s="169" t="s">
        <v>11</v>
      </c>
      <c r="F614" s="169">
        <v>880105</v>
      </c>
      <c r="G614" s="169"/>
      <c r="H614" s="170" t="s">
        <v>5392</v>
      </c>
      <c r="I614" s="172">
        <v>50</v>
      </c>
      <c r="J614" s="172">
        <v>0</v>
      </c>
      <c r="K614" s="172">
        <v>50</v>
      </c>
      <c r="L614" s="173" t="s">
        <v>1444</v>
      </c>
    </row>
    <row r="615" spans="1:12" ht="56.25" customHeight="1">
      <c r="A615" s="174" t="s">
        <v>628</v>
      </c>
      <c r="B615" s="167" t="s">
        <v>738</v>
      </c>
      <c r="C615" s="168">
        <v>42786</v>
      </c>
      <c r="D615" s="168" t="s">
        <v>5393</v>
      </c>
      <c r="E615" s="169" t="s">
        <v>11</v>
      </c>
      <c r="F615" s="169">
        <v>880103</v>
      </c>
      <c r="G615" s="169"/>
      <c r="H615" s="170" t="s">
        <v>5394</v>
      </c>
      <c r="I615" s="172">
        <v>50</v>
      </c>
      <c r="J615" s="172">
        <v>0</v>
      </c>
      <c r="K615" s="172">
        <v>50</v>
      </c>
      <c r="L615" s="173" t="s">
        <v>1444</v>
      </c>
    </row>
    <row r="616" spans="1:12" ht="56.25" customHeight="1">
      <c r="A616" s="174">
        <v>86</v>
      </c>
      <c r="B616" s="167" t="s">
        <v>734</v>
      </c>
      <c r="C616" s="168">
        <v>42786</v>
      </c>
      <c r="D616" s="168" t="s">
        <v>3202</v>
      </c>
      <c r="E616" s="169" t="s">
        <v>6</v>
      </c>
      <c r="F616" s="169">
        <v>880085</v>
      </c>
      <c r="G616" s="169"/>
      <c r="H616" s="170" t="s">
        <v>3203</v>
      </c>
      <c r="I616" s="172">
        <v>0</v>
      </c>
      <c r="J616" s="172">
        <v>228034.4</v>
      </c>
      <c r="K616" s="172">
        <v>228034.4</v>
      </c>
      <c r="L616" s="173" t="s">
        <v>1444</v>
      </c>
    </row>
    <row r="617" spans="1:12" ht="56.25" customHeight="1">
      <c r="A617" s="174">
        <v>10</v>
      </c>
      <c r="B617" s="167" t="s">
        <v>714</v>
      </c>
      <c r="C617" s="168">
        <v>42786</v>
      </c>
      <c r="D617" s="168" t="s">
        <v>1664</v>
      </c>
      <c r="E617" s="169" t="s">
        <v>11</v>
      </c>
      <c r="F617" s="169">
        <v>880057</v>
      </c>
      <c r="G617" s="169"/>
      <c r="H617" s="170" t="s">
        <v>1665</v>
      </c>
      <c r="I617" s="172">
        <v>50</v>
      </c>
      <c r="J617" s="172">
        <v>0</v>
      </c>
      <c r="K617" s="172">
        <v>50</v>
      </c>
      <c r="L617" s="173" t="s">
        <v>1444</v>
      </c>
    </row>
    <row r="618" spans="1:12" ht="56.25" customHeight="1">
      <c r="A618" s="174">
        <v>10</v>
      </c>
      <c r="B618" s="167" t="s">
        <v>714</v>
      </c>
      <c r="C618" s="168">
        <v>42786</v>
      </c>
      <c r="D618" s="168" t="s">
        <v>1666</v>
      </c>
      <c r="E618" s="169" t="s">
        <v>6</v>
      </c>
      <c r="F618" s="169">
        <v>880057</v>
      </c>
      <c r="G618" s="169"/>
      <c r="H618" s="170" t="s">
        <v>1667</v>
      </c>
      <c r="I618" s="172">
        <v>0</v>
      </c>
      <c r="J618" s="172">
        <v>49148.47</v>
      </c>
      <c r="K618" s="172">
        <v>49148.47</v>
      </c>
      <c r="L618" s="173" t="s">
        <v>1444</v>
      </c>
    </row>
    <row r="619" spans="1:12" ht="56.25" customHeight="1">
      <c r="A619" s="174" t="s">
        <v>628</v>
      </c>
      <c r="B619" s="167" t="s">
        <v>738</v>
      </c>
      <c r="C619" s="168">
        <v>42786</v>
      </c>
      <c r="D619" s="168" t="s">
        <v>5395</v>
      </c>
      <c r="E619" s="169" t="s">
        <v>11</v>
      </c>
      <c r="F619" s="169">
        <v>880055</v>
      </c>
      <c r="G619" s="169"/>
      <c r="H619" s="170" t="s">
        <v>5396</v>
      </c>
      <c r="I619" s="172">
        <v>50</v>
      </c>
      <c r="J619" s="172">
        <v>0</v>
      </c>
      <c r="K619" s="172">
        <v>50</v>
      </c>
      <c r="L619" s="173" t="s">
        <v>1444</v>
      </c>
    </row>
    <row r="620" spans="1:12" ht="56.25" customHeight="1">
      <c r="A620" s="174" t="s">
        <v>628</v>
      </c>
      <c r="B620" s="167" t="s">
        <v>738</v>
      </c>
      <c r="C620" s="168">
        <v>42786</v>
      </c>
      <c r="D620" s="168" t="s">
        <v>5397</v>
      </c>
      <c r="E620" s="169" t="s">
        <v>11</v>
      </c>
      <c r="F620" s="169">
        <v>880051</v>
      </c>
      <c r="G620" s="169"/>
      <c r="H620" s="170" t="s">
        <v>5398</v>
      </c>
      <c r="I620" s="172">
        <v>50</v>
      </c>
      <c r="J620" s="172">
        <v>0</v>
      </c>
      <c r="K620" s="172">
        <v>50</v>
      </c>
      <c r="L620" s="173" t="s">
        <v>1444</v>
      </c>
    </row>
    <row r="621" spans="1:12" ht="56.25" customHeight="1">
      <c r="A621" s="174" t="s">
        <v>628</v>
      </c>
      <c r="B621" s="167" t="s">
        <v>738</v>
      </c>
      <c r="C621" s="168">
        <v>42786</v>
      </c>
      <c r="D621" s="168" t="s">
        <v>5399</v>
      </c>
      <c r="E621" s="169" t="s">
        <v>11</v>
      </c>
      <c r="F621" s="169">
        <v>880047</v>
      </c>
      <c r="G621" s="169"/>
      <c r="H621" s="170" t="s">
        <v>5400</v>
      </c>
      <c r="I621" s="172">
        <v>50</v>
      </c>
      <c r="J621" s="172">
        <v>0</v>
      </c>
      <c r="K621" s="172">
        <v>50</v>
      </c>
      <c r="L621" s="173" t="s">
        <v>1444</v>
      </c>
    </row>
    <row r="622" spans="1:12" ht="56.25" customHeight="1">
      <c r="A622" s="174" t="s">
        <v>628</v>
      </c>
      <c r="B622" s="167" t="s">
        <v>738</v>
      </c>
      <c r="C622" s="168">
        <v>42786</v>
      </c>
      <c r="D622" s="168" t="s">
        <v>5401</v>
      </c>
      <c r="E622" s="169" t="s">
        <v>11</v>
      </c>
      <c r="F622" s="169">
        <v>880045</v>
      </c>
      <c r="G622" s="169"/>
      <c r="H622" s="170" t="s">
        <v>5402</v>
      </c>
      <c r="I622" s="172">
        <v>50</v>
      </c>
      <c r="J622" s="172">
        <v>0</v>
      </c>
      <c r="K622" s="172">
        <v>50</v>
      </c>
      <c r="L622" s="173" t="s">
        <v>1444</v>
      </c>
    </row>
    <row r="623" spans="1:12" ht="56.25" customHeight="1">
      <c r="A623" s="174" t="s">
        <v>628</v>
      </c>
      <c r="B623" s="167" t="s">
        <v>738</v>
      </c>
      <c r="C623" s="168">
        <v>42786</v>
      </c>
      <c r="D623" s="168" t="s">
        <v>5403</v>
      </c>
      <c r="E623" s="169" t="s">
        <v>11</v>
      </c>
      <c r="F623" s="169">
        <v>880043</v>
      </c>
      <c r="G623" s="169"/>
      <c r="H623" s="170" t="s">
        <v>5404</v>
      </c>
      <c r="I623" s="172">
        <v>50</v>
      </c>
      <c r="J623" s="172">
        <v>0</v>
      </c>
      <c r="K623" s="172">
        <v>50</v>
      </c>
      <c r="L623" s="173" t="s">
        <v>1444</v>
      </c>
    </row>
    <row r="624" spans="1:12" ht="56.25" customHeight="1">
      <c r="A624" s="174" t="s">
        <v>628</v>
      </c>
      <c r="B624" s="167" t="s">
        <v>738</v>
      </c>
      <c r="C624" s="168">
        <v>42786</v>
      </c>
      <c r="D624" s="168" t="s">
        <v>5405</v>
      </c>
      <c r="E624" s="169" t="s">
        <v>11</v>
      </c>
      <c r="F624" s="169">
        <v>880038</v>
      </c>
      <c r="G624" s="169"/>
      <c r="H624" s="170" t="s">
        <v>5406</v>
      </c>
      <c r="I624" s="172">
        <v>50</v>
      </c>
      <c r="J624" s="172">
        <v>0</v>
      </c>
      <c r="K624" s="172">
        <v>50</v>
      </c>
      <c r="L624" s="173" t="s">
        <v>1444</v>
      </c>
    </row>
    <row r="625" spans="1:12" ht="56.25" customHeight="1">
      <c r="A625" s="174">
        <v>25</v>
      </c>
      <c r="B625" s="167" t="s">
        <v>718</v>
      </c>
      <c r="C625" s="168">
        <v>42786</v>
      </c>
      <c r="D625" s="168" t="s">
        <v>2289</v>
      </c>
      <c r="E625" s="169" t="s">
        <v>1500</v>
      </c>
      <c r="F625" s="169">
        <v>12649390</v>
      </c>
      <c r="G625" s="169"/>
      <c r="H625" s="170" t="s">
        <v>2290</v>
      </c>
      <c r="I625" s="172">
        <v>958859.76</v>
      </c>
      <c r="J625" s="172">
        <v>0</v>
      </c>
      <c r="K625" s="172">
        <v>958859.76</v>
      </c>
      <c r="L625" s="173" t="s">
        <v>1444</v>
      </c>
    </row>
    <row r="626" spans="1:12" ht="56.25" customHeight="1">
      <c r="A626" s="174">
        <v>10</v>
      </c>
      <c r="B626" s="167" t="s">
        <v>714</v>
      </c>
      <c r="C626" s="168">
        <v>42786</v>
      </c>
      <c r="D626" s="168" t="s">
        <v>1668</v>
      </c>
      <c r="E626" s="169" t="s">
        <v>15</v>
      </c>
      <c r="F626" s="169">
        <v>383773</v>
      </c>
      <c r="G626" s="169"/>
      <c r="H626" s="170" t="s">
        <v>1669</v>
      </c>
      <c r="I626" s="172">
        <v>50</v>
      </c>
      <c r="J626" s="172">
        <v>0</v>
      </c>
      <c r="K626" s="172">
        <v>50</v>
      </c>
      <c r="L626" s="173" t="s">
        <v>1444</v>
      </c>
    </row>
    <row r="627" spans="1:12" ht="56.25" customHeight="1">
      <c r="A627" s="174">
        <v>10</v>
      </c>
      <c r="B627" s="167" t="s">
        <v>714</v>
      </c>
      <c r="C627" s="168">
        <v>42786</v>
      </c>
      <c r="D627" s="168" t="s">
        <v>1670</v>
      </c>
      <c r="E627" s="169" t="s">
        <v>6</v>
      </c>
      <c r="F627" s="169">
        <v>383772</v>
      </c>
      <c r="G627" s="169"/>
      <c r="H627" s="170" t="s">
        <v>1671</v>
      </c>
      <c r="I627" s="172">
        <v>0</v>
      </c>
      <c r="J627" s="172">
        <v>30486.39</v>
      </c>
      <c r="K627" s="172">
        <v>30486.39</v>
      </c>
      <c r="L627" s="173" t="s">
        <v>1444</v>
      </c>
    </row>
    <row r="628" spans="1:12" ht="56.25" customHeight="1">
      <c r="A628" s="174" t="s">
        <v>627</v>
      </c>
      <c r="B628" s="167" t="s">
        <v>737</v>
      </c>
      <c r="C628" s="168">
        <v>42786</v>
      </c>
      <c r="D628" s="168" t="s">
        <v>4677</v>
      </c>
      <c r="E628" s="169" t="s">
        <v>15</v>
      </c>
      <c r="F628" s="169">
        <v>383693</v>
      </c>
      <c r="G628" s="169"/>
      <c r="H628" s="170" t="s">
        <v>4678</v>
      </c>
      <c r="I628" s="172">
        <v>50</v>
      </c>
      <c r="J628" s="172">
        <v>0</v>
      </c>
      <c r="K628" s="172">
        <v>50</v>
      </c>
      <c r="L628" s="173" t="s">
        <v>1444</v>
      </c>
    </row>
    <row r="629" spans="1:12" ht="56.25" customHeight="1">
      <c r="A629" s="174" t="s">
        <v>627</v>
      </c>
      <c r="B629" s="167" t="s">
        <v>737</v>
      </c>
      <c r="C629" s="168">
        <v>42786</v>
      </c>
      <c r="D629" s="168" t="s">
        <v>4679</v>
      </c>
      <c r="E629" s="169" t="s">
        <v>6</v>
      </c>
      <c r="F629" s="169">
        <v>383692</v>
      </c>
      <c r="G629" s="169"/>
      <c r="H629" s="170" t="s">
        <v>4680</v>
      </c>
      <c r="I629" s="172">
        <v>0</v>
      </c>
      <c r="J629" s="172">
        <v>42953.75</v>
      </c>
      <c r="K629" s="172">
        <v>42953.75</v>
      </c>
      <c r="L629" s="173" t="s">
        <v>1444</v>
      </c>
    </row>
    <row r="630" spans="1:12" ht="56.25" customHeight="1">
      <c r="A630" s="174" t="s">
        <v>627</v>
      </c>
      <c r="B630" s="167" t="s">
        <v>737</v>
      </c>
      <c r="C630" s="168">
        <v>42786</v>
      </c>
      <c r="D630" s="168" t="s">
        <v>4681</v>
      </c>
      <c r="E630" s="169" t="s">
        <v>15</v>
      </c>
      <c r="F630" s="169">
        <v>383152</v>
      </c>
      <c r="G630" s="169"/>
      <c r="H630" s="170" t="s">
        <v>4682</v>
      </c>
      <c r="I630" s="172">
        <v>50</v>
      </c>
      <c r="J630" s="172">
        <v>0</v>
      </c>
      <c r="K630" s="172">
        <v>50</v>
      </c>
      <c r="L630" s="173" t="s">
        <v>1444</v>
      </c>
    </row>
    <row r="631" spans="1:12" ht="56.25" customHeight="1">
      <c r="A631" s="174" t="s">
        <v>627</v>
      </c>
      <c r="B631" s="167" t="s">
        <v>737</v>
      </c>
      <c r="C631" s="168">
        <v>42786</v>
      </c>
      <c r="D631" s="168" t="s">
        <v>4683</v>
      </c>
      <c r="E631" s="169" t="s">
        <v>6</v>
      </c>
      <c r="F631" s="169">
        <v>383151</v>
      </c>
      <c r="G631" s="169"/>
      <c r="H631" s="170" t="s">
        <v>4684</v>
      </c>
      <c r="I631" s="172">
        <v>0</v>
      </c>
      <c r="J631" s="172">
        <v>45567.69</v>
      </c>
      <c r="K631" s="172">
        <v>45567.69</v>
      </c>
      <c r="L631" s="173" t="s">
        <v>1444</v>
      </c>
    </row>
    <row r="632" spans="1:12" ht="56.25" customHeight="1">
      <c r="A632" s="174" t="s">
        <v>628</v>
      </c>
      <c r="B632" s="167" t="s">
        <v>738</v>
      </c>
      <c r="C632" s="168">
        <v>42786</v>
      </c>
      <c r="D632" s="168" t="s">
        <v>1672</v>
      </c>
      <c r="E632" s="169" t="s">
        <v>15</v>
      </c>
      <c r="F632" s="169">
        <v>1703</v>
      </c>
      <c r="G632" s="169"/>
      <c r="H632" s="170" t="s">
        <v>1673</v>
      </c>
      <c r="I632" s="172">
        <v>282.35000000000002</v>
      </c>
      <c r="J632" s="172">
        <v>0</v>
      </c>
      <c r="K632" s="172">
        <v>282.35000000000002</v>
      </c>
      <c r="L632" s="173" t="s">
        <v>1444</v>
      </c>
    </row>
    <row r="633" spans="1:12" ht="56.25" customHeight="1">
      <c r="A633" s="174">
        <v>25</v>
      </c>
      <c r="B633" s="167" t="s">
        <v>718</v>
      </c>
      <c r="C633" s="168">
        <v>42786</v>
      </c>
      <c r="D633" s="168" t="s">
        <v>2291</v>
      </c>
      <c r="E633" s="169" t="s">
        <v>1500</v>
      </c>
      <c r="F633" s="169">
        <v>12705198</v>
      </c>
      <c r="G633" s="169"/>
      <c r="H633" s="170" t="s">
        <v>2292</v>
      </c>
      <c r="I633" s="172">
        <v>1211625.6399999999</v>
      </c>
      <c r="J633" s="172">
        <v>0</v>
      </c>
      <c r="K633" s="172">
        <v>1211625.6399999999</v>
      </c>
      <c r="L633" s="173" t="s">
        <v>1444</v>
      </c>
    </row>
    <row r="634" spans="1:12" ht="56.25" customHeight="1">
      <c r="A634" s="174">
        <v>25</v>
      </c>
      <c r="B634" s="167" t="s">
        <v>718</v>
      </c>
      <c r="C634" s="168">
        <v>42786</v>
      </c>
      <c r="D634" s="168" t="s">
        <v>2293</v>
      </c>
      <c r="E634" s="169" t="s">
        <v>1500</v>
      </c>
      <c r="F634" s="169">
        <v>12704817</v>
      </c>
      <c r="G634" s="169"/>
      <c r="H634" s="170" t="s">
        <v>2294</v>
      </c>
      <c r="I634" s="172">
        <v>536044.82999999996</v>
      </c>
      <c r="J634" s="172">
        <v>0</v>
      </c>
      <c r="K634" s="172">
        <v>536044.82999999996</v>
      </c>
      <c r="L634" s="173" t="s">
        <v>1444</v>
      </c>
    </row>
    <row r="635" spans="1:12" ht="56.25" customHeight="1">
      <c r="A635" s="174">
        <v>25</v>
      </c>
      <c r="B635" s="167" t="s">
        <v>718</v>
      </c>
      <c r="C635" s="168">
        <v>42786</v>
      </c>
      <c r="D635" s="168" t="s">
        <v>2295</v>
      </c>
      <c r="E635" s="169" t="s">
        <v>1500</v>
      </c>
      <c r="F635" s="169">
        <v>12704818</v>
      </c>
      <c r="G635" s="169"/>
      <c r="H635" s="170" t="s">
        <v>2296</v>
      </c>
      <c r="I635" s="172">
        <v>825935.58000000007</v>
      </c>
      <c r="J635" s="172">
        <v>0</v>
      </c>
      <c r="K635" s="172">
        <v>825935.58000000007</v>
      </c>
      <c r="L635" s="173" t="s">
        <v>1444</v>
      </c>
    </row>
    <row r="636" spans="1:12" ht="56.25" customHeight="1">
      <c r="A636" s="174">
        <v>25</v>
      </c>
      <c r="B636" s="167" t="s">
        <v>718</v>
      </c>
      <c r="C636" s="168">
        <v>42786</v>
      </c>
      <c r="D636" s="168" t="s">
        <v>2297</v>
      </c>
      <c r="E636" s="169" t="s">
        <v>1500</v>
      </c>
      <c r="F636" s="169">
        <v>12704819</v>
      </c>
      <c r="G636" s="169"/>
      <c r="H636" s="170" t="s">
        <v>2298</v>
      </c>
      <c r="I636" s="172">
        <v>163445.94</v>
      </c>
      <c r="J636" s="172">
        <v>0</v>
      </c>
      <c r="K636" s="172">
        <v>163445.94</v>
      </c>
      <c r="L636" s="173" t="s">
        <v>1444</v>
      </c>
    </row>
    <row r="637" spans="1:12" ht="56.25" customHeight="1">
      <c r="A637" s="174">
        <v>25</v>
      </c>
      <c r="B637" s="167" t="s">
        <v>718</v>
      </c>
      <c r="C637" s="168">
        <v>42786</v>
      </c>
      <c r="D637" s="168" t="s">
        <v>2299</v>
      </c>
      <c r="E637" s="169" t="s">
        <v>1500</v>
      </c>
      <c r="F637" s="169">
        <v>12704929</v>
      </c>
      <c r="G637" s="169"/>
      <c r="H637" s="170" t="s">
        <v>2300</v>
      </c>
      <c r="I637" s="172">
        <v>2635426.88</v>
      </c>
      <c r="J637" s="172">
        <v>0</v>
      </c>
      <c r="K637" s="172">
        <v>2635426.88</v>
      </c>
      <c r="L637" s="173" t="s">
        <v>1444</v>
      </c>
    </row>
    <row r="638" spans="1:12" ht="56.25" customHeight="1">
      <c r="A638" s="174">
        <v>25</v>
      </c>
      <c r="B638" s="167" t="s">
        <v>718</v>
      </c>
      <c r="C638" s="168">
        <v>42786</v>
      </c>
      <c r="D638" s="168" t="s">
        <v>2301</v>
      </c>
      <c r="E638" s="169" t="s">
        <v>1500</v>
      </c>
      <c r="F638" s="169">
        <v>12704938</v>
      </c>
      <c r="G638" s="169"/>
      <c r="H638" s="170" t="s">
        <v>2302</v>
      </c>
      <c r="I638" s="172">
        <v>262356.27</v>
      </c>
      <c r="J638" s="172">
        <v>0</v>
      </c>
      <c r="K638" s="172">
        <v>262356.27</v>
      </c>
      <c r="L638" s="173" t="s">
        <v>1444</v>
      </c>
    </row>
    <row r="639" spans="1:12" ht="56.25" customHeight="1">
      <c r="A639" s="174">
        <v>25</v>
      </c>
      <c r="B639" s="167" t="s">
        <v>718</v>
      </c>
      <c r="C639" s="168">
        <v>42786</v>
      </c>
      <c r="D639" s="168" t="s">
        <v>2303</v>
      </c>
      <c r="E639" s="169" t="s">
        <v>1500</v>
      </c>
      <c r="F639" s="169">
        <v>12704939</v>
      </c>
      <c r="G639" s="169"/>
      <c r="H639" s="170" t="s">
        <v>2304</v>
      </c>
      <c r="I639" s="172">
        <v>740651.94000000006</v>
      </c>
      <c r="J639" s="172">
        <v>0</v>
      </c>
      <c r="K639" s="172">
        <v>740651.94000000006</v>
      </c>
      <c r="L639" s="173" t="s">
        <v>1444</v>
      </c>
    </row>
    <row r="640" spans="1:12" ht="56.25" customHeight="1">
      <c r="A640" s="174">
        <v>25</v>
      </c>
      <c r="B640" s="167" t="s">
        <v>718</v>
      </c>
      <c r="C640" s="168">
        <v>42786</v>
      </c>
      <c r="D640" s="168" t="s">
        <v>2305</v>
      </c>
      <c r="E640" s="169" t="s">
        <v>1500</v>
      </c>
      <c r="F640" s="169">
        <v>12704940</v>
      </c>
      <c r="G640" s="169"/>
      <c r="H640" s="170" t="s">
        <v>2306</v>
      </c>
      <c r="I640" s="172">
        <v>1251360.5</v>
      </c>
      <c r="J640" s="172">
        <v>0</v>
      </c>
      <c r="K640" s="172">
        <v>1251360.5</v>
      </c>
      <c r="L640" s="173" t="s">
        <v>1444</v>
      </c>
    </row>
    <row r="641" spans="1:12" ht="56.25" customHeight="1">
      <c r="A641" s="174">
        <v>25</v>
      </c>
      <c r="B641" s="167" t="s">
        <v>718</v>
      </c>
      <c r="C641" s="168">
        <v>42786</v>
      </c>
      <c r="D641" s="168" t="s">
        <v>2307</v>
      </c>
      <c r="E641" s="169" t="s">
        <v>1500</v>
      </c>
      <c r="F641" s="169">
        <v>12705136</v>
      </c>
      <c r="G641" s="169"/>
      <c r="H641" s="170" t="s">
        <v>2308</v>
      </c>
      <c r="I641" s="172">
        <v>93285.28</v>
      </c>
      <c r="J641" s="172">
        <v>0</v>
      </c>
      <c r="K641" s="172">
        <v>93285.28</v>
      </c>
      <c r="L641" s="173" t="s">
        <v>1444</v>
      </c>
    </row>
    <row r="642" spans="1:12" ht="56.25" customHeight="1">
      <c r="A642" s="174">
        <v>25</v>
      </c>
      <c r="B642" s="167" t="s">
        <v>718</v>
      </c>
      <c r="C642" s="168">
        <v>42786</v>
      </c>
      <c r="D642" s="168" t="s">
        <v>2309</v>
      </c>
      <c r="E642" s="169" t="s">
        <v>1500</v>
      </c>
      <c r="F642" s="169">
        <v>12705138</v>
      </c>
      <c r="G642" s="169"/>
      <c r="H642" s="170" t="s">
        <v>2310</v>
      </c>
      <c r="I642" s="172">
        <v>470601.64</v>
      </c>
      <c r="J642" s="172">
        <v>0</v>
      </c>
      <c r="K642" s="172">
        <v>470601.64</v>
      </c>
      <c r="L642" s="173" t="s">
        <v>1444</v>
      </c>
    </row>
    <row r="643" spans="1:12" ht="56.25" customHeight="1">
      <c r="A643" s="174">
        <v>25</v>
      </c>
      <c r="B643" s="167" t="s">
        <v>718</v>
      </c>
      <c r="C643" s="168">
        <v>42786</v>
      </c>
      <c r="D643" s="168" t="s">
        <v>2311</v>
      </c>
      <c r="E643" s="169" t="s">
        <v>1500</v>
      </c>
      <c r="F643" s="169">
        <v>12705139</v>
      </c>
      <c r="G643" s="169"/>
      <c r="H643" s="170" t="s">
        <v>2312</v>
      </c>
      <c r="I643" s="172">
        <v>333995.03000000003</v>
      </c>
      <c r="J643" s="172">
        <v>0</v>
      </c>
      <c r="K643" s="172">
        <v>333995.03000000003</v>
      </c>
      <c r="L643" s="173" t="s">
        <v>1444</v>
      </c>
    </row>
    <row r="644" spans="1:12" ht="56.25" customHeight="1">
      <c r="A644" s="174">
        <v>25</v>
      </c>
      <c r="B644" s="167" t="s">
        <v>718</v>
      </c>
      <c r="C644" s="168">
        <v>42786</v>
      </c>
      <c r="D644" s="168" t="s">
        <v>2313</v>
      </c>
      <c r="E644" s="169" t="s">
        <v>1500</v>
      </c>
      <c r="F644" s="169">
        <v>12705140</v>
      </c>
      <c r="G644" s="169"/>
      <c r="H644" s="170" t="s">
        <v>2314</v>
      </c>
      <c r="I644" s="172">
        <v>309427.25</v>
      </c>
      <c r="J644" s="172">
        <v>0</v>
      </c>
      <c r="K644" s="172">
        <v>309427.25</v>
      </c>
      <c r="L644" s="173" t="s">
        <v>1444</v>
      </c>
    </row>
    <row r="645" spans="1:12" ht="56.25" customHeight="1">
      <c r="A645" s="174">
        <v>25</v>
      </c>
      <c r="B645" s="167" t="s">
        <v>718</v>
      </c>
      <c r="C645" s="168">
        <v>42786</v>
      </c>
      <c r="D645" s="168" t="s">
        <v>2315</v>
      </c>
      <c r="E645" s="169" t="s">
        <v>1500</v>
      </c>
      <c r="F645" s="169">
        <v>12707289</v>
      </c>
      <c r="G645" s="169"/>
      <c r="H645" s="170" t="s">
        <v>2316</v>
      </c>
      <c r="I645" s="172">
        <v>2905868.02</v>
      </c>
      <c r="J645" s="172">
        <v>0</v>
      </c>
      <c r="K645" s="172">
        <v>2905868.02</v>
      </c>
      <c r="L645" s="173" t="s">
        <v>1444</v>
      </c>
    </row>
    <row r="646" spans="1:12" ht="56.25" customHeight="1">
      <c r="A646" s="174" t="s">
        <v>627</v>
      </c>
      <c r="B646" s="167" t="s">
        <v>737</v>
      </c>
      <c r="C646" s="168">
        <v>42787</v>
      </c>
      <c r="D646" s="168" t="s">
        <v>4685</v>
      </c>
      <c r="E646" s="169" t="s">
        <v>15</v>
      </c>
      <c r="F646" s="169">
        <v>384894</v>
      </c>
      <c r="G646" s="169"/>
      <c r="H646" s="170" t="s">
        <v>4686</v>
      </c>
      <c r="I646" s="172">
        <v>50</v>
      </c>
      <c r="J646" s="172">
        <v>0</v>
      </c>
      <c r="K646" s="172">
        <v>50</v>
      </c>
      <c r="L646" s="173" t="s">
        <v>1444</v>
      </c>
    </row>
    <row r="647" spans="1:12" ht="56.25" customHeight="1">
      <c r="A647" s="174" t="s">
        <v>627</v>
      </c>
      <c r="B647" s="167" t="s">
        <v>737</v>
      </c>
      <c r="C647" s="168">
        <v>42787</v>
      </c>
      <c r="D647" s="168" t="s">
        <v>4687</v>
      </c>
      <c r="E647" s="169" t="s">
        <v>6</v>
      </c>
      <c r="F647" s="169">
        <v>384893</v>
      </c>
      <c r="G647" s="169"/>
      <c r="H647" s="170" t="s">
        <v>4688</v>
      </c>
      <c r="I647" s="172">
        <v>0</v>
      </c>
      <c r="J647" s="172">
        <v>71320.47</v>
      </c>
      <c r="K647" s="172">
        <v>71320.47</v>
      </c>
      <c r="L647" s="173" t="s">
        <v>1444</v>
      </c>
    </row>
    <row r="648" spans="1:12" ht="56.25" customHeight="1">
      <c r="A648" s="174">
        <v>513</v>
      </c>
      <c r="B648" s="167" t="s">
        <v>208</v>
      </c>
      <c r="C648" s="168">
        <v>42787</v>
      </c>
      <c r="D648" s="168" t="s">
        <v>4045</v>
      </c>
      <c r="E648" s="169" t="s">
        <v>15</v>
      </c>
      <c r="F648" s="169">
        <v>384891</v>
      </c>
      <c r="G648" s="169"/>
      <c r="H648" s="170" t="s">
        <v>4046</v>
      </c>
      <c r="I648" s="172">
        <v>50</v>
      </c>
      <c r="J648" s="172">
        <v>0</v>
      </c>
      <c r="K648" s="172">
        <v>50</v>
      </c>
      <c r="L648" s="173" t="s">
        <v>1444</v>
      </c>
    </row>
    <row r="649" spans="1:12" ht="56.25" customHeight="1">
      <c r="A649" s="174">
        <v>513</v>
      </c>
      <c r="B649" s="167" t="s">
        <v>208</v>
      </c>
      <c r="C649" s="168">
        <v>42787</v>
      </c>
      <c r="D649" s="168" t="s">
        <v>4047</v>
      </c>
      <c r="E649" s="169" t="s">
        <v>15</v>
      </c>
      <c r="F649" s="169">
        <v>384812</v>
      </c>
      <c r="G649" s="169"/>
      <c r="H649" s="170" t="s">
        <v>4048</v>
      </c>
      <c r="I649" s="172">
        <v>50</v>
      </c>
      <c r="J649" s="172">
        <v>0</v>
      </c>
      <c r="K649" s="172">
        <v>50</v>
      </c>
      <c r="L649" s="173" t="s">
        <v>1444</v>
      </c>
    </row>
    <row r="650" spans="1:12" ht="56.25" customHeight="1">
      <c r="A650" s="174">
        <v>513</v>
      </c>
      <c r="B650" s="167" t="s">
        <v>208</v>
      </c>
      <c r="C650" s="168">
        <v>42787</v>
      </c>
      <c r="D650" s="168" t="s">
        <v>4049</v>
      </c>
      <c r="E650" s="169" t="s">
        <v>15</v>
      </c>
      <c r="F650" s="169">
        <v>384810</v>
      </c>
      <c r="G650" s="169"/>
      <c r="H650" s="170" t="s">
        <v>1314</v>
      </c>
      <c r="I650" s="172">
        <v>50</v>
      </c>
      <c r="J650" s="172">
        <v>0</v>
      </c>
      <c r="K650" s="172">
        <v>50</v>
      </c>
      <c r="L650" s="173" t="s">
        <v>1444</v>
      </c>
    </row>
    <row r="651" spans="1:12" ht="56.25" customHeight="1">
      <c r="A651" s="174">
        <v>513</v>
      </c>
      <c r="B651" s="167" t="s">
        <v>208</v>
      </c>
      <c r="C651" s="168">
        <v>42787</v>
      </c>
      <c r="D651" s="168" t="s">
        <v>4050</v>
      </c>
      <c r="E651" s="169" t="s">
        <v>15</v>
      </c>
      <c r="F651" s="169">
        <v>384808</v>
      </c>
      <c r="G651" s="169"/>
      <c r="H651" s="170" t="s">
        <v>1405</v>
      </c>
      <c r="I651" s="172">
        <v>50</v>
      </c>
      <c r="J651" s="172">
        <v>0</v>
      </c>
      <c r="K651" s="172">
        <v>50</v>
      </c>
      <c r="L651" s="173" t="s">
        <v>1444</v>
      </c>
    </row>
    <row r="652" spans="1:12" ht="56.25" customHeight="1">
      <c r="A652" s="174">
        <v>513</v>
      </c>
      <c r="B652" s="167" t="s">
        <v>208</v>
      </c>
      <c r="C652" s="168">
        <v>42787</v>
      </c>
      <c r="D652" s="168" t="s">
        <v>4051</v>
      </c>
      <c r="E652" s="169" t="s">
        <v>11</v>
      </c>
      <c r="F652" s="169">
        <v>880292</v>
      </c>
      <c r="G652" s="169"/>
      <c r="H652" s="170" t="s">
        <v>4052</v>
      </c>
      <c r="I652" s="172">
        <v>270</v>
      </c>
      <c r="J652" s="172">
        <v>0</v>
      </c>
      <c r="K652" s="172">
        <v>270</v>
      </c>
      <c r="L652" s="173" t="s">
        <v>1444</v>
      </c>
    </row>
    <row r="653" spans="1:12" ht="56.25" customHeight="1">
      <c r="A653" s="174">
        <v>117</v>
      </c>
      <c r="B653" s="167" t="s">
        <v>746</v>
      </c>
      <c r="C653" s="168">
        <v>42787</v>
      </c>
      <c r="D653" s="168" t="s">
        <v>3300</v>
      </c>
      <c r="E653" s="169" t="s">
        <v>11</v>
      </c>
      <c r="F653" s="169">
        <v>880287</v>
      </c>
      <c r="G653" s="169"/>
      <c r="H653" s="170" t="s">
        <v>3301</v>
      </c>
      <c r="I653" s="172">
        <v>50</v>
      </c>
      <c r="J653" s="172">
        <v>0</v>
      </c>
      <c r="K653" s="172">
        <v>50</v>
      </c>
      <c r="L653" s="173" t="s">
        <v>1444</v>
      </c>
    </row>
    <row r="654" spans="1:12" ht="56.25" customHeight="1">
      <c r="A654" s="174">
        <v>10</v>
      </c>
      <c r="B654" s="167" t="s">
        <v>714</v>
      </c>
      <c r="C654" s="168">
        <v>42787</v>
      </c>
      <c r="D654" s="168" t="s">
        <v>1674</v>
      </c>
      <c r="E654" s="169" t="s">
        <v>11</v>
      </c>
      <c r="F654" s="169">
        <v>880250</v>
      </c>
      <c r="G654" s="169"/>
      <c r="H654" s="170" t="s">
        <v>1675</v>
      </c>
      <c r="I654" s="172">
        <v>50</v>
      </c>
      <c r="J654" s="172">
        <v>0</v>
      </c>
      <c r="K654" s="172">
        <v>50</v>
      </c>
      <c r="L654" s="173" t="s">
        <v>1444</v>
      </c>
    </row>
    <row r="655" spans="1:12" ht="56.25" customHeight="1">
      <c r="A655" s="174">
        <v>10</v>
      </c>
      <c r="B655" s="167" t="s">
        <v>714</v>
      </c>
      <c r="C655" s="168">
        <v>42787</v>
      </c>
      <c r="D655" s="168" t="s">
        <v>1676</v>
      </c>
      <c r="E655" s="169" t="s">
        <v>6</v>
      </c>
      <c r="F655" s="169">
        <v>880250</v>
      </c>
      <c r="G655" s="169"/>
      <c r="H655" s="170" t="s">
        <v>1677</v>
      </c>
      <c r="I655" s="172">
        <v>0</v>
      </c>
      <c r="J655" s="172">
        <v>18189.84</v>
      </c>
      <c r="K655" s="172">
        <v>18189.84</v>
      </c>
      <c r="L655" s="173" t="s">
        <v>1444</v>
      </c>
    </row>
    <row r="656" spans="1:12" ht="56.25" customHeight="1">
      <c r="A656" s="174">
        <v>25</v>
      </c>
      <c r="B656" s="167" t="s">
        <v>718</v>
      </c>
      <c r="C656" s="168">
        <v>42787</v>
      </c>
      <c r="D656" s="168" t="s">
        <v>2317</v>
      </c>
      <c r="E656" s="169" t="s">
        <v>6</v>
      </c>
      <c r="F656" s="169">
        <v>880247</v>
      </c>
      <c r="G656" s="169"/>
      <c r="H656" s="170" t="s">
        <v>2318</v>
      </c>
      <c r="I656" s="172">
        <v>0</v>
      </c>
      <c r="J656" s="172">
        <v>1292762.22</v>
      </c>
      <c r="K656" s="172">
        <v>1292762.22</v>
      </c>
      <c r="L656" s="173" t="s">
        <v>1444</v>
      </c>
    </row>
    <row r="657" spans="1:12" ht="56.25" customHeight="1">
      <c r="A657" s="174">
        <v>10</v>
      </c>
      <c r="B657" s="167" t="s">
        <v>714</v>
      </c>
      <c r="C657" s="168">
        <v>42787</v>
      </c>
      <c r="D657" s="168" t="s">
        <v>1678</v>
      </c>
      <c r="E657" s="169" t="s">
        <v>11</v>
      </c>
      <c r="F657" s="169">
        <v>880246</v>
      </c>
      <c r="G657" s="169"/>
      <c r="H657" s="170" t="s">
        <v>1679</v>
      </c>
      <c r="I657" s="172">
        <v>50</v>
      </c>
      <c r="J657" s="172">
        <v>0</v>
      </c>
      <c r="K657" s="172">
        <v>50</v>
      </c>
      <c r="L657" s="173" t="s">
        <v>1444</v>
      </c>
    </row>
    <row r="658" spans="1:12" ht="56.25" customHeight="1">
      <c r="A658" s="174">
        <v>10</v>
      </c>
      <c r="B658" s="167" t="s">
        <v>714</v>
      </c>
      <c r="C658" s="168">
        <v>42787</v>
      </c>
      <c r="D658" s="168" t="s">
        <v>1680</v>
      </c>
      <c r="E658" s="169" t="s">
        <v>6</v>
      </c>
      <c r="F658" s="169">
        <v>880246</v>
      </c>
      <c r="G658" s="169"/>
      <c r="H658" s="170" t="s">
        <v>1681</v>
      </c>
      <c r="I658" s="172">
        <v>0</v>
      </c>
      <c r="J658" s="172">
        <v>8639.2100000000009</v>
      </c>
      <c r="K658" s="172">
        <v>8639.2100000000009</v>
      </c>
      <c r="L658" s="173" t="s">
        <v>1444</v>
      </c>
    </row>
    <row r="659" spans="1:12" ht="56.25" customHeight="1">
      <c r="A659" s="174">
        <v>10</v>
      </c>
      <c r="B659" s="167" t="s">
        <v>714</v>
      </c>
      <c r="C659" s="168">
        <v>42787</v>
      </c>
      <c r="D659" s="168" t="s">
        <v>1682</v>
      </c>
      <c r="E659" s="169" t="s">
        <v>11</v>
      </c>
      <c r="F659" s="169">
        <v>880215</v>
      </c>
      <c r="G659" s="169"/>
      <c r="H659" s="170" t="s">
        <v>1683</v>
      </c>
      <c r="I659" s="172">
        <v>50</v>
      </c>
      <c r="J659" s="172">
        <v>0</v>
      </c>
      <c r="K659" s="172">
        <v>50</v>
      </c>
      <c r="L659" s="173" t="s">
        <v>1444</v>
      </c>
    </row>
    <row r="660" spans="1:12" ht="56.25" customHeight="1">
      <c r="A660" s="174">
        <v>10</v>
      </c>
      <c r="B660" s="167" t="s">
        <v>714</v>
      </c>
      <c r="C660" s="168">
        <v>42787</v>
      </c>
      <c r="D660" s="168" t="s">
        <v>1684</v>
      </c>
      <c r="E660" s="169" t="s">
        <v>6</v>
      </c>
      <c r="F660" s="169">
        <v>880215</v>
      </c>
      <c r="G660" s="169"/>
      <c r="H660" s="170" t="s">
        <v>1685</v>
      </c>
      <c r="I660" s="172">
        <v>0</v>
      </c>
      <c r="J660" s="172">
        <v>7990.9400000000005</v>
      </c>
      <c r="K660" s="172">
        <v>7990.9400000000005</v>
      </c>
      <c r="L660" s="173" t="s">
        <v>1444</v>
      </c>
    </row>
    <row r="661" spans="1:12" ht="56.25" customHeight="1">
      <c r="A661" s="174">
        <v>10</v>
      </c>
      <c r="B661" s="167" t="s">
        <v>714</v>
      </c>
      <c r="C661" s="168">
        <v>42787</v>
      </c>
      <c r="D661" s="168" t="s">
        <v>1686</v>
      </c>
      <c r="E661" s="169" t="s">
        <v>11</v>
      </c>
      <c r="F661" s="169">
        <v>880148</v>
      </c>
      <c r="G661" s="169"/>
      <c r="H661" s="170" t="s">
        <v>1687</v>
      </c>
      <c r="I661" s="172">
        <v>50</v>
      </c>
      <c r="J661" s="172">
        <v>0</v>
      </c>
      <c r="K661" s="172">
        <v>50</v>
      </c>
      <c r="L661" s="173" t="s">
        <v>1444</v>
      </c>
    </row>
    <row r="662" spans="1:12" ht="56.25" customHeight="1">
      <c r="A662" s="174">
        <v>10</v>
      </c>
      <c r="B662" s="167" t="s">
        <v>714</v>
      </c>
      <c r="C662" s="168">
        <v>42787</v>
      </c>
      <c r="D662" s="168" t="s">
        <v>1688</v>
      </c>
      <c r="E662" s="169" t="s">
        <v>6</v>
      </c>
      <c r="F662" s="169">
        <v>880148</v>
      </c>
      <c r="G662" s="169"/>
      <c r="H662" s="170" t="s">
        <v>1689</v>
      </c>
      <c r="I662" s="172">
        <v>0</v>
      </c>
      <c r="J662" s="172">
        <v>55909</v>
      </c>
      <c r="K662" s="172">
        <v>55909</v>
      </c>
      <c r="L662" s="173" t="s">
        <v>1444</v>
      </c>
    </row>
    <row r="663" spans="1:12" ht="56.25" customHeight="1">
      <c r="A663" s="174">
        <v>10</v>
      </c>
      <c r="B663" s="167" t="s">
        <v>714</v>
      </c>
      <c r="C663" s="168">
        <v>42787</v>
      </c>
      <c r="D663" s="168" t="s">
        <v>1690</v>
      </c>
      <c r="E663" s="169" t="s">
        <v>11</v>
      </c>
      <c r="F663" s="169">
        <v>880144</v>
      </c>
      <c r="G663" s="169"/>
      <c r="H663" s="170" t="s">
        <v>1691</v>
      </c>
      <c r="I663" s="172">
        <v>50</v>
      </c>
      <c r="J663" s="172">
        <v>0</v>
      </c>
      <c r="K663" s="172">
        <v>50</v>
      </c>
      <c r="L663" s="173" t="s">
        <v>1444</v>
      </c>
    </row>
    <row r="664" spans="1:12" ht="56.25" customHeight="1">
      <c r="A664" s="174">
        <v>10</v>
      </c>
      <c r="B664" s="167" t="s">
        <v>714</v>
      </c>
      <c r="C664" s="168">
        <v>42787</v>
      </c>
      <c r="D664" s="168" t="s">
        <v>1692</v>
      </c>
      <c r="E664" s="169" t="s">
        <v>6</v>
      </c>
      <c r="F664" s="169">
        <v>880144</v>
      </c>
      <c r="G664" s="169"/>
      <c r="H664" s="170" t="s">
        <v>1693</v>
      </c>
      <c r="I664" s="172">
        <v>0</v>
      </c>
      <c r="J664" s="172">
        <v>16758.98</v>
      </c>
      <c r="K664" s="172">
        <v>16758.98</v>
      </c>
      <c r="L664" s="173" t="s">
        <v>1444</v>
      </c>
    </row>
    <row r="665" spans="1:12" ht="56.25" customHeight="1">
      <c r="A665" s="174">
        <v>10</v>
      </c>
      <c r="B665" s="167" t="s">
        <v>714</v>
      </c>
      <c r="C665" s="168">
        <v>42787</v>
      </c>
      <c r="D665" s="168" t="s">
        <v>1694</v>
      </c>
      <c r="E665" s="169" t="s">
        <v>11</v>
      </c>
      <c r="F665" s="169">
        <v>880137</v>
      </c>
      <c r="G665" s="169"/>
      <c r="H665" s="170" t="s">
        <v>1695</v>
      </c>
      <c r="I665" s="172">
        <v>50</v>
      </c>
      <c r="J665" s="172">
        <v>0</v>
      </c>
      <c r="K665" s="172">
        <v>50</v>
      </c>
      <c r="L665" s="173" t="s">
        <v>1444</v>
      </c>
    </row>
    <row r="666" spans="1:12" ht="56.25" customHeight="1">
      <c r="A666" s="174">
        <v>10</v>
      </c>
      <c r="B666" s="167" t="s">
        <v>714</v>
      </c>
      <c r="C666" s="168">
        <v>42787</v>
      </c>
      <c r="D666" s="168" t="s">
        <v>1696</v>
      </c>
      <c r="E666" s="169" t="s">
        <v>6</v>
      </c>
      <c r="F666" s="169">
        <v>880137</v>
      </c>
      <c r="G666" s="169"/>
      <c r="H666" s="170" t="s">
        <v>1697</v>
      </c>
      <c r="I666" s="172">
        <v>0</v>
      </c>
      <c r="J666" s="172">
        <v>7203.4800000000005</v>
      </c>
      <c r="K666" s="172">
        <v>7203.4800000000005</v>
      </c>
      <c r="L666" s="173" t="s">
        <v>1444</v>
      </c>
    </row>
    <row r="667" spans="1:12" ht="56.25" customHeight="1">
      <c r="A667" s="174" t="s">
        <v>627</v>
      </c>
      <c r="B667" s="167" t="s">
        <v>737</v>
      </c>
      <c r="C667" s="168">
        <v>42787</v>
      </c>
      <c r="D667" s="168" t="s">
        <v>4689</v>
      </c>
      <c r="E667" s="169" t="s">
        <v>6</v>
      </c>
      <c r="F667" s="169">
        <v>384105</v>
      </c>
      <c r="G667" s="169"/>
      <c r="H667" s="170" t="s">
        <v>4690</v>
      </c>
      <c r="I667" s="172">
        <v>0</v>
      </c>
      <c r="J667" s="172">
        <v>38227.08</v>
      </c>
      <c r="K667" s="172">
        <v>38227.08</v>
      </c>
      <c r="L667" s="173" t="s">
        <v>1444</v>
      </c>
    </row>
    <row r="668" spans="1:12" ht="56.25" customHeight="1">
      <c r="A668" s="174">
        <v>10</v>
      </c>
      <c r="B668" s="167" t="s">
        <v>714</v>
      </c>
      <c r="C668" s="168">
        <v>42787</v>
      </c>
      <c r="D668" s="168" t="s">
        <v>1698</v>
      </c>
      <c r="E668" s="169" t="s">
        <v>15</v>
      </c>
      <c r="F668" s="169">
        <v>384104</v>
      </c>
      <c r="G668" s="169"/>
      <c r="H668" s="170" t="s">
        <v>1699</v>
      </c>
      <c r="I668" s="172">
        <v>50</v>
      </c>
      <c r="J668" s="172">
        <v>0</v>
      </c>
      <c r="K668" s="172">
        <v>50</v>
      </c>
      <c r="L668" s="173" t="s">
        <v>1444</v>
      </c>
    </row>
    <row r="669" spans="1:12" ht="56.25" customHeight="1">
      <c r="A669" s="174">
        <v>10</v>
      </c>
      <c r="B669" s="167" t="s">
        <v>714</v>
      </c>
      <c r="C669" s="168">
        <v>42787</v>
      </c>
      <c r="D669" s="168" t="s">
        <v>1700</v>
      </c>
      <c r="E669" s="169" t="s">
        <v>6</v>
      </c>
      <c r="F669" s="169">
        <v>384103</v>
      </c>
      <c r="G669" s="169"/>
      <c r="H669" s="170" t="s">
        <v>1701</v>
      </c>
      <c r="I669" s="172">
        <v>0</v>
      </c>
      <c r="J669" s="172">
        <v>194930.47</v>
      </c>
      <c r="K669" s="172">
        <v>194930.47</v>
      </c>
      <c r="L669" s="173" t="s">
        <v>1444</v>
      </c>
    </row>
    <row r="670" spans="1:12" ht="56.25" customHeight="1">
      <c r="A670" s="174">
        <v>10</v>
      </c>
      <c r="B670" s="167" t="s">
        <v>714</v>
      </c>
      <c r="C670" s="168">
        <v>42787</v>
      </c>
      <c r="D670" s="168" t="s">
        <v>1702</v>
      </c>
      <c r="E670" s="169" t="s">
        <v>15</v>
      </c>
      <c r="F670" s="169">
        <v>384102</v>
      </c>
      <c r="G670" s="169"/>
      <c r="H670" s="170" t="s">
        <v>1703</v>
      </c>
      <c r="I670" s="172">
        <v>50</v>
      </c>
      <c r="J670" s="172">
        <v>0</v>
      </c>
      <c r="K670" s="172">
        <v>50</v>
      </c>
      <c r="L670" s="173" t="s">
        <v>1444</v>
      </c>
    </row>
    <row r="671" spans="1:12" ht="56.25" customHeight="1">
      <c r="A671" s="174">
        <v>10</v>
      </c>
      <c r="B671" s="167" t="s">
        <v>714</v>
      </c>
      <c r="C671" s="168">
        <v>42787</v>
      </c>
      <c r="D671" s="168" t="s">
        <v>1704</v>
      </c>
      <c r="E671" s="169" t="s">
        <v>6</v>
      </c>
      <c r="F671" s="169">
        <v>384101</v>
      </c>
      <c r="G671" s="169"/>
      <c r="H671" s="170" t="s">
        <v>1705</v>
      </c>
      <c r="I671" s="172">
        <v>0</v>
      </c>
      <c r="J671" s="172">
        <v>34040.28</v>
      </c>
      <c r="K671" s="172">
        <v>34040.28</v>
      </c>
      <c r="L671" s="173" t="s">
        <v>1444</v>
      </c>
    </row>
    <row r="672" spans="1:12" ht="56.25" customHeight="1">
      <c r="A672" s="174">
        <v>513</v>
      </c>
      <c r="B672" s="167" t="s">
        <v>208</v>
      </c>
      <c r="C672" s="168">
        <v>42787</v>
      </c>
      <c r="D672" s="168" t="s">
        <v>4053</v>
      </c>
      <c r="E672" s="169" t="s">
        <v>15</v>
      </c>
      <c r="F672" s="169">
        <v>1720</v>
      </c>
      <c r="G672" s="169"/>
      <c r="H672" s="170" t="s">
        <v>4054</v>
      </c>
      <c r="I672" s="172">
        <v>6684.1</v>
      </c>
      <c r="J672" s="172">
        <v>0</v>
      </c>
      <c r="K672" s="172">
        <v>6684.1</v>
      </c>
      <c r="L672" s="173" t="s">
        <v>1444</v>
      </c>
    </row>
    <row r="673" spans="1:12" ht="56.25" customHeight="1">
      <c r="A673" s="174">
        <v>513</v>
      </c>
      <c r="B673" s="167" t="s">
        <v>208</v>
      </c>
      <c r="C673" s="168">
        <v>42787</v>
      </c>
      <c r="D673" s="168" t="s">
        <v>4055</v>
      </c>
      <c r="E673" s="169" t="s">
        <v>15</v>
      </c>
      <c r="F673" s="169">
        <v>1719</v>
      </c>
      <c r="G673" s="169"/>
      <c r="H673" s="170" t="s">
        <v>4056</v>
      </c>
      <c r="I673" s="172">
        <v>3508.61</v>
      </c>
      <c r="J673" s="172">
        <v>0</v>
      </c>
      <c r="K673" s="172">
        <v>3508.61</v>
      </c>
      <c r="L673" s="173" t="s">
        <v>1444</v>
      </c>
    </row>
    <row r="674" spans="1:12" ht="56.25" customHeight="1">
      <c r="A674" s="174">
        <v>513</v>
      </c>
      <c r="B674" s="167" t="s">
        <v>208</v>
      </c>
      <c r="C674" s="168">
        <v>42787</v>
      </c>
      <c r="D674" s="168" t="s">
        <v>4057</v>
      </c>
      <c r="E674" s="169" t="s">
        <v>15</v>
      </c>
      <c r="F674" s="169">
        <v>1718</v>
      </c>
      <c r="G674" s="169"/>
      <c r="H674" s="170" t="s">
        <v>4058</v>
      </c>
      <c r="I674" s="172">
        <v>1552.82</v>
      </c>
      <c r="J674" s="172">
        <v>0</v>
      </c>
      <c r="K674" s="172">
        <v>1552.82</v>
      </c>
      <c r="L674" s="173" t="s">
        <v>1444</v>
      </c>
    </row>
    <row r="675" spans="1:12" ht="56.25" customHeight="1">
      <c r="A675" s="174">
        <v>10</v>
      </c>
      <c r="B675" s="167" t="s">
        <v>714</v>
      </c>
      <c r="C675" s="168">
        <v>42787</v>
      </c>
      <c r="D675" s="168" t="s">
        <v>1706</v>
      </c>
      <c r="E675" s="169" t="s">
        <v>15</v>
      </c>
      <c r="F675" s="169">
        <v>1721</v>
      </c>
      <c r="G675" s="169"/>
      <c r="H675" s="170" t="s">
        <v>1707</v>
      </c>
      <c r="I675" s="172">
        <v>423.05</v>
      </c>
      <c r="J675" s="172">
        <v>0</v>
      </c>
      <c r="K675" s="172">
        <v>423.05</v>
      </c>
      <c r="L675" s="173" t="s">
        <v>1444</v>
      </c>
    </row>
    <row r="676" spans="1:12" ht="56.25" customHeight="1">
      <c r="A676" s="174" t="s">
        <v>627</v>
      </c>
      <c r="B676" s="167" t="s">
        <v>737</v>
      </c>
      <c r="C676" s="168">
        <v>42787</v>
      </c>
      <c r="D676" s="168" t="s">
        <v>4691</v>
      </c>
      <c r="E676" s="169" t="s">
        <v>15</v>
      </c>
      <c r="F676" s="169">
        <v>384806</v>
      </c>
      <c r="G676" s="169"/>
      <c r="H676" s="170" t="s">
        <v>4692</v>
      </c>
      <c r="I676" s="172">
        <v>50</v>
      </c>
      <c r="J676" s="172">
        <v>0</v>
      </c>
      <c r="K676" s="172">
        <v>50</v>
      </c>
      <c r="L676" s="173" t="s">
        <v>1444</v>
      </c>
    </row>
    <row r="677" spans="1:12" ht="56.25" customHeight="1">
      <c r="A677" s="174" t="s">
        <v>627</v>
      </c>
      <c r="B677" s="167" t="s">
        <v>737</v>
      </c>
      <c r="C677" s="168">
        <v>42787</v>
      </c>
      <c r="D677" s="168" t="s">
        <v>4693</v>
      </c>
      <c r="E677" s="169" t="s">
        <v>6</v>
      </c>
      <c r="F677" s="169">
        <v>384805</v>
      </c>
      <c r="G677" s="169"/>
      <c r="H677" s="170" t="s">
        <v>4694</v>
      </c>
      <c r="I677" s="172">
        <v>0</v>
      </c>
      <c r="J677" s="172">
        <v>5545.83</v>
      </c>
      <c r="K677" s="172">
        <v>5545.83</v>
      </c>
      <c r="L677" s="173" t="s">
        <v>1444</v>
      </c>
    </row>
    <row r="678" spans="1:12" ht="56.25" customHeight="1">
      <c r="A678" s="174">
        <v>10</v>
      </c>
      <c r="B678" s="167" t="s">
        <v>714</v>
      </c>
      <c r="C678" s="168">
        <v>42787</v>
      </c>
      <c r="D678" s="168" t="s">
        <v>1708</v>
      </c>
      <c r="E678" s="169" t="s">
        <v>15</v>
      </c>
      <c r="F678" s="169">
        <v>384804</v>
      </c>
      <c r="G678" s="169"/>
      <c r="H678" s="170" t="s">
        <v>1709</v>
      </c>
      <c r="I678" s="172">
        <v>50</v>
      </c>
      <c r="J678" s="172">
        <v>0</v>
      </c>
      <c r="K678" s="172">
        <v>50</v>
      </c>
      <c r="L678" s="173" t="s">
        <v>1444</v>
      </c>
    </row>
    <row r="679" spans="1:12" ht="56.25" customHeight="1">
      <c r="A679" s="174">
        <v>10</v>
      </c>
      <c r="B679" s="167" t="s">
        <v>714</v>
      </c>
      <c r="C679" s="168">
        <v>42787</v>
      </c>
      <c r="D679" s="168" t="s">
        <v>1710</v>
      </c>
      <c r="E679" s="169" t="s">
        <v>6</v>
      </c>
      <c r="F679" s="169">
        <v>384803</v>
      </c>
      <c r="G679" s="169"/>
      <c r="H679" s="170" t="s">
        <v>1711</v>
      </c>
      <c r="I679" s="172">
        <v>0</v>
      </c>
      <c r="J679" s="172">
        <v>145410.67000000001</v>
      </c>
      <c r="K679" s="172">
        <v>145410.67000000001</v>
      </c>
      <c r="L679" s="173" t="s">
        <v>1444</v>
      </c>
    </row>
    <row r="680" spans="1:12" ht="56.25" customHeight="1">
      <c r="A680" s="174">
        <v>10</v>
      </c>
      <c r="B680" s="167" t="s">
        <v>714</v>
      </c>
      <c r="C680" s="168">
        <v>42787</v>
      </c>
      <c r="D680" s="168" t="s">
        <v>1712</v>
      </c>
      <c r="E680" s="169" t="s">
        <v>15</v>
      </c>
      <c r="F680" s="169">
        <v>384802</v>
      </c>
      <c r="G680" s="169"/>
      <c r="H680" s="170" t="s">
        <v>1713</v>
      </c>
      <c r="I680" s="172">
        <v>50</v>
      </c>
      <c r="J680" s="172">
        <v>0</v>
      </c>
      <c r="K680" s="172">
        <v>50</v>
      </c>
      <c r="L680" s="173" t="s">
        <v>1444</v>
      </c>
    </row>
    <row r="681" spans="1:12" ht="56.25" customHeight="1">
      <c r="A681" s="174">
        <v>10</v>
      </c>
      <c r="B681" s="167" t="s">
        <v>714</v>
      </c>
      <c r="C681" s="168">
        <v>42787</v>
      </c>
      <c r="D681" s="168" t="s">
        <v>1714</v>
      </c>
      <c r="E681" s="169" t="s">
        <v>6</v>
      </c>
      <c r="F681" s="169">
        <v>384801</v>
      </c>
      <c r="G681" s="169"/>
      <c r="H681" s="170" t="s">
        <v>1715</v>
      </c>
      <c r="I681" s="172">
        <v>0</v>
      </c>
      <c r="J681" s="172">
        <v>1070229.77</v>
      </c>
      <c r="K681" s="172">
        <v>1070229.77</v>
      </c>
      <c r="L681" s="173" t="s">
        <v>1444</v>
      </c>
    </row>
    <row r="682" spans="1:12" ht="56.25" customHeight="1">
      <c r="A682" s="174" t="s">
        <v>627</v>
      </c>
      <c r="B682" s="167" t="s">
        <v>737</v>
      </c>
      <c r="C682" s="168">
        <v>42787</v>
      </c>
      <c r="D682" s="168" t="s">
        <v>4695</v>
      </c>
      <c r="E682" s="169" t="s">
        <v>15</v>
      </c>
      <c r="F682" s="169">
        <v>384800</v>
      </c>
      <c r="G682" s="169"/>
      <c r="H682" s="170" t="s">
        <v>4696</v>
      </c>
      <c r="I682" s="172">
        <v>50</v>
      </c>
      <c r="J682" s="172">
        <v>0</v>
      </c>
      <c r="K682" s="172">
        <v>50</v>
      </c>
      <c r="L682" s="173" t="s">
        <v>1444</v>
      </c>
    </row>
    <row r="683" spans="1:12" ht="56.25" customHeight="1">
      <c r="A683" s="174" t="s">
        <v>627</v>
      </c>
      <c r="B683" s="167" t="s">
        <v>737</v>
      </c>
      <c r="C683" s="168">
        <v>42787</v>
      </c>
      <c r="D683" s="168" t="s">
        <v>4697</v>
      </c>
      <c r="E683" s="169" t="s">
        <v>6</v>
      </c>
      <c r="F683" s="169">
        <v>384799</v>
      </c>
      <c r="G683" s="169"/>
      <c r="H683" s="170" t="s">
        <v>4698</v>
      </c>
      <c r="I683" s="172">
        <v>0</v>
      </c>
      <c r="J683" s="172">
        <v>21125.99</v>
      </c>
      <c r="K683" s="172">
        <v>21125.99</v>
      </c>
      <c r="L683" s="173" t="s">
        <v>1444</v>
      </c>
    </row>
    <row r="684" spans="1:12" ht="56.25" customHeight="1">
      <c r="A684" s="174">
        <v>10</v>
      </c>
      <c r="B684" s="167" t="s">
        <v>714</v>
      </c>
      <c r="C684" s="168">
        <v>42787</v>
      </c>
      <c r="D684" s="168" t="s">
        <v>1716</v>
      </c>
      <c r="E684" s="169" t="s">
        <v>15</v>
      </c>
      <c r="F684" s="169">
        <v>384798</v>
      </c>
      <c r="G684" s="169"/>
      <c r="H684" s="170" t="s">
        <v>1717</v>
      </c>
      <c r="I684" s="172">
        <v>50</v>
      </c>
      <c r="J684" s="172">
        <v>0</v>
      </c>
      <c r="K684" s="172">
        <v>50</v>
      </c>
      <c r="L684" s="173" t="s">
        <v>1444</v>
      </c>
    </row>
    <row r="685" spans="1:12" ht="56.25" customHeight="1">
      <c r="A685" s="174">
        <v>10</v>
      </c>
      <c r="B685" s="167" t="s">
        <v>714</v>
      </c>
      <c r="C685" s="168">
        <v>42787</v>
      </c>
      <c r="D685" s="168" t="s">
        <v>1718</v>
      </c>
      <c r="E685" s="169" t="s">
        <v>6</v>
      </c>
      <c r="F685" s="169">
        <v>384797</v>
      </c>
      <c r="G685" s="169"/>
      <c r="H685" s="170" t="s">
        <v>1719</v>
      </c>
      <c r="I685" s="172">
        <v>0</v>
      </c>
      <c r="J685" s="172">
        <v>12574.380000000001</v>
      </c>
      <c r="K685" s="172">
        <v>12574.380000000001</v>
      </c>
      <c r="L685" s="173" t="s">
        <v>1444</v>
      </c>
    </row>
    <row r="686" spans="1:12" ht="56.25" customHeight="1">
      <c r="A686" s="174">
        <v>10</v>
      </c>
      <c r="B686" s="167" t="s">
        <v>714</v>
      </c>
      <c r="C686" s="168">
        <v>42787</v>
      </c>
      <c r="D686" s="168" t="s">
        <v>1720</v>
      </c>
      <c r="E686" s="169" t="s">
        <v>15</v>
      </c>
      <c r="F686" s="169">
        <v>384796</v>
      </c>
      <c r="G686" s="169"/>
      <c r="H686" s="170" t="s">
        <v>1721</v>
      </c>
      <c r="I686" s="172">
        <v>50</v>
      </c>
      <c r="J686" s="172">
        <v>0</v>
      </c>
      <c r="K686" s="172">
        <v>50</v>
      </c>
      <c r="L686" s="173" t="s">
        <v>1444</v>
      </c>
    </row>
    <row r="687" spans="1:12" ht="56.25" customHeight="1">
      <c r="A687" s="174">
        <v>10</v>
      </c>
      <c r="B687" s="167" t="s">
        <v>714</v>
      </c>
      <c r="C687" s="168">
        <v>42787</v>
      </c>
      <c r="D687" s="168" t="s">
        <v>1722</v>
      </c>
      <c r="E687" s="169" t="s">
        <v>6</v>
      </c>
      <c r="F687" s="169">
        <v>384795</v>
      </c>
      <c r="G687" s="169"/>
      <c r="H687" s="170" t="s">
        <v>1723</v>
      </c>
      <c r="I687" s="172">
        <v>0</v>
      </c>
      <c r="J687" s="172">
        <v>1245.0899999999999</v>
      </c>
      <c r="K687" s="172">
        <v>1245.0899999999999</v>
      </c>
      <c r="L687" s="173" t="s">
        <v>1444</v>
      </c>
    </row>
    <row r="688" spans="1:12" ht="56.25" customHeight="1">
      <c r="A688" s="174" t="s">
        <v>627</v>
      </c>
      <c r="B688" s="167" t="s">
        <v>737</v>
      </c>
      <c r="C688" s="168">
        <v>42787</v>
      </c>
      <c r="D688" s="168" t="s">
        <v>4699</v>
      </c>
      <c r="E688" s="169" t="s">
        <v>15</v>
      </c>
      <c r="F688" s="169">
        <v>384106</v>
      </c>
      <c r="G688" s="169"/>
      <c r="H688" s="170" t="s">
        <v>4700</v>
      </c>
      <c r="I688" s="172">
        <v>50</v>
      </c>
      <c r="J688" s="172">
        <v>0</v>
      </c>
      <c r="K688" s="172">
        <v>50</v>
      </c>
      <c r="L688" s="173" t="s">
        <v>1444</v>
      </c>
    </row>
    <row r="689" spans="1:12" ht="56.25" customHeight="1">
      <c r="A689" s="174">
        <v>10</v>
      </c>
      <c r="B689" s="167" t="s">
        <v>714</v>
      </c>
      <c r="C689" s="168">
        <v>42787</v>
      </c>
      <c r="D689" s="168" t="s">
        <v>1724</v>
      </c>
      <c r="E689" s="169" t="s">
        <v>15</v>
      </c>
      <c r="F689" s="169">
        <v>1676</v>
      </c>
      <c r="G689" s="169"/>
      <c r="H689" s="170" t="s">
        <v>1725</v>
      </c>
      <c r="I689" s="172">
        <v>638.38</v>
      </c>
      <c r="J689" s="172">
        <v>0</v>
      </c>
      <c r="K689" s="172">
        <v>638.38</v>
      </c>
      <c r="L689" s="173" t="s">
        <v>1444</v>
      </c>
    </row>
    <row r="690" spans="1:12" ht="56.25" customHeight="1">
      <c r="A690" s="174">
        <v>10</v>
      </c>
      <c r="B690" s="167" t="s">
        <v>714</v>
      </c>
      <c r="C690" s="168">
        <v>42787</v>
      </c>
      <c r="D690" s="168" t="s">
        <v>1726</v>
      </c>
      <c r="E690" s="169" t="s">
        <v>15</v>
      </c>
      <c r="F690" s="169">
        <v>1728</v>
      </c>
      <c r="G690" s="169"/>
      <c r="H690" s="170" t="s">
        <v>1727</v>
      </c>
      <c r="I690" s="172">
        <v>407.2</v>
      </c>
      <c r="J690" s="172">
        <v>0</v>
      </c>
      <c r="K690" s="172">
        <v>407.2</v>
      </c>
      <c r="L690" s="173" t="s">
        <v>1444</v>
      </c>
    </row>
    <row r="691" spans="1:12" ht="56.25" customHeight="1">
      <c r="A691" s="174">
        <v>513</v>
      </c>
      <c r="B691" s="167" t="s">
        <v>208</v>
      </c>
      <c r="C691" s="168">
        <v>42787</v>
      </c>
      <c r="D691" s="168" t="s">
        <v>4059</v>
      </c>
      <c r="E691" s="169" t="s">
        <v>15</v>
      </c>
      <c r="F691" s="169">
        <v>1725</v>
      </c>
      <c r="G691" s="169"/>
      <c r="H691" s="170" t="s">
        <v>4060</v>
      </c>
      <c r="I691" s="172">
        <v>4672.82</v>
      </c>
      <c r="J691" s="172">
        <v>0</v>
      </c>
      <c r="K691" s="172">
        <v>4672.82</v>
      </c>
      <c r="L691" s="173" t="s">
        <v>1444</v>
      </c>
    </row>
    <row r="692" spans="1:12" ht="56.25" customHeight="1">
      <c r="A692" s="174">
        <v>10</v>
      </c>
      <c r="B692" s="167" t="s">
        <v>714</v>
      </c>
      <c r="C692" s="168">
        <v>42787</v>
      </c>
      <c r="D692" s="168" t="s">
        <v>1728</v>
      </c>
      <c r="E692" s="169" t="s">
        <v>15</v>
      </c>
      <c r="F692" s="169">
        <v>1727</v>
      </c>
      <c r="G692" s="169"/>
      <c r="H692" s="170" t="s">
        <v>1729</v>
      </c>
      <c r="I692" s="172">
        <v>1985</v>
      </c>
      <c r="J692" s="172">
        <v>0</v>
      </c>
      <c r="K692" s="172">
        <v>1985</v>
      </c>
      <c r="L692" s="173" t="s">
        <v>1444</v>
      </c>
    </row>
    <row r="693" spans="1:12" ht="56.25" customHeight="1">
      <c r="A693" s="174">
        <v>291</v>
      </c>
      <c r="B693" s="167" t="s">
        <v>818</v>
      </c>
      <c r="C693" s="168">
        <v>42788</v>
      </c>
      <c r="D693" s="168" t="s">
        <v>3512</v>
      </c>
      <c r="E693" s="169" t="s">
        <v>6</v>
      </c>
      <c r="F693" s="169">
        <v>805409</v>
      </c>
      <c r="G693" s="169"/>
      <c r="H693" s="170" t="s">
        <v>3513</v>
      </c>
      <c r="I693" s="172">
        <v>0</v>
      </c>
      <c r="J693" s="172">
        <v>4050000</v>
      </c>
      <c r="K693" s="172">
        <v>4050000</v>
      </c>
      <c r="L693" s="173" t="s">
        <v>1444</v>
      </c>
    </row>
    <row r="694" spans="1:12" ht="56.25" customHeight="1">
      <c r="A694" s="174">
        <v>291</v>
      </c>
      <c r="B694" s="167" t="s">
        <v>818</v>
      </c>
      <c r="C694" s="168">
        <v>42788</v>
      </c>
      <c r="D694" s="168" t="s">
        <v>3514</v>
      </c>
      <c r="E694" s="169" t="s">
        <v>6</v>
      </c>
      <c r="F694" s="169">
        <v>805410</v>
      </c>
      <c r="G694" s="169"/>
      <c r="H694" s="170" t="s">
        <v>3513</v>
      </c>
      <c r="I694" s="172">
        <v>0</v>
      </c>
      <c r="J694" s="172">
        <v>5961910</v>
      </c>
      <c r="K694" s="172">
        <v>5961910</v>
      </c>
      <c r="L694" s="173" t="s">
        <v>1444</v>
      </c>
    </row>
    <row r="695" spans="1:12" ht="56.25" customHeight="1">
      <c r="A695" s="174">
        <v>10</v>
      </c>
      <c r="B695" s="167" t="s">
        <v>714</v>
      </c>
      <c r="C695" s="168">
        <v>42788</v>
      </c>
      <c r="D695" s="168" t="s">
        <v>1730</v>
      </c>
      <c r="E695" s="169" t="s">
        <v>6</v>
      </c>
      <c r="F695" s="169">
        <v>880301</v>
      </c>
      <c r="G695" s="169"/>
      <c r="H695" s="170" t="s">
        <v>1731</v>
      </c>
      <c r="I695" s="172">
        <v>0</v>
      </c>
      <c r="J695" s="172">
        <v>20198.38</v>
      </c>
      <c r="K695" s="172">
        <v>20198.38</v>
      </c>
      <c r="L695" s="173" t="s">
        <v>1444</v>
      </c>
    </row>
    <row r="696" spans="1:12" ht="56.25" customHeight="1">
      <c r="A696" s="174">
        <v>10</v>
      </c>
      <c r="B696" s="167" t="s">
        <v>714</v>
      </c>
      <c r="C696" s="168">
        <v>42788</v>
      </c>
      <c r="D696" s="168" t="s">
        <v>1732</v>
      </c>
      <c r="E696" s="169" t="s">
        <v>11</v>
      </c>
      <c r="F696" s="169">
        <v>880301</v>
      </c>
      <c r="G696" s="169"/>
      <c r="H696" s="170" t="s">
        <v>1733</v>
      </c>
      <c r="I696" s="172">
        <v>50</v>
      </c>
      <c r="J696" s="172">
        <v>0</v>
      </c>
      <c r="K696" s="172">
        <v>50</v>
      </c>
      <c r="L696" s="173" t="s">
        <v>1444</v>
      </c>
    </row>
    <row r="697" spans="1:12" ht="56.25" customHeight="1">
      <c r="A697" s="174">
        <v>10</v>
      </c>
      <c r="B697" s="167" t="s">
        <v>714</v>
      </c>
      <c r="C697" s="168">
        <v>42788</v>
      </c>
      <c r="D697" s="168" t="s">
        <v>1734</v>
      </c>
      <c r="E697" s="169" t="s">
        <v>6</v>
      </c>
      <c r="F697" s="169">
        <v>880304</v>
      </c>
      <c r="G697" s="169"/>
      <c r="H697" s="170" t="s">
        <v>1735</v>
      </c>
      <c r="I697" s="172">
        <v>0</v>
      </c>
      <c r="J697" s="172">
        <v>162744.1</v>
      </c>
      <c r="K697" s="172">
        <v>162744.1</v>
      </c>
      <c r="L697" s="173" t="s">
        <v>1444</v>
      </c>
    </row>
    <row r="698" spans="1:12" ht="56.25" customHeight="1">
      <c r="A698" s="174">
        <v>10</v>
      </c>
      <c r="B698" s="167" t="s">
        <v>714</v>
      </c>
      <c r="C698" s="168">
        <v>42788</v>
      </c>
      <c r="D698" s="168" t="s">
        <v>1736</v>
      </c>
      <c r="E698" s="169" t="s">
        <v>11</v>
      </c>
      <c r="F698" s="169">
        <v>880304</v>
      </c>
      <c r="G698" s="169"/>
      <c r="H698" s="170" t="s">
        <v>1737</v>
      </c>
      <c r="I698" s="172">
        <v>50</v>
      </c>
      <c r="J698" s="172">
        <v>0</v>
      </c>
      <c r="K698" s="172">
        <v>50</v>
      </c>
      <c r="L698" s="173" t="s">
        <v>1444</v>
      </c>
    </row>
    <row r="699" spans="1:12" ht="56.25" customHeight="1">
      <c r="A699" s="174">
        <v>132</v>
      </c>
      <c r="B699" s="167" t="s">
        <v>752</v>
      </c>
      <c r="C699" s="168">
        <v>42788</v>
      </c>
      <c r="D699" s="168" t="s">
        <v>3386</v>
      </c>
      <c r="E699" s="169" t="s">
        <v>11</v>
      </c>
      <c r="F699" s="169">
        <v>880354</v>
      </c>
      <c r="G699" s="169"/>
      <c r="H699" s="170" t="s">
        <v>3387</v>
      </c>
      <c r="I699" s="172">
        <v>490</v>
      </c>
      <c r="J699" s="172">
        <v>0</v>
      </c>
      <c r="K699" s="172">
        <v>490</v>
      </c>
      <c r="L699" s="173" t="s">
        <v>1444</v>
      </c>
    </row>
    <row r="700" spans="1:12" ht="56.25" customHeight="1">
      <c r="A700" s="174">
        <v>212</v>
      </c>
      <c r="B700" s="167" t="s">
        <v>785</v>
      </c>
      <c r="C700" s="168">
        <v>42788</v>
      </c>
      <c r="D700" s="168" t="s">
        <v>3438</v>
      </c>
      <c r="E700" s="169" t="s">
        <v>11</v>
      </c>
      <c r="F700" s="169">
        <v>880356</v>
      </c>
      <c r="G700" s="169"/>
      <c r="H700" s="170" t="s">
        <v>3439</v>
      </c>
      <c r="I700" s="172">
        <v>50</v>
      </c>
      <c r="J700" s="172">
        <v>0</v>
      </c>
      <c r="K700" s="172">
        <v>50</v>
      </c>
      <c r="L700" s="173" t="s">
        <v>1444</v>
      </c>
    </row>
    <row r="701" spans="1:12" ht="56.25" customHeight="1">
      <c r="A701" s="174">
        <v>10</v>
      </c>
      <c r="B701" s="167" t="s">
        <v>714</v>
      </c>
      <c r="C701" s="168">
        <v>42788</v>
      </c>
      <c r="D701" s="168" t="s">
        <v>1738</v>
      </c>
      <c r="E701" s="169" t="s">
        <v>6</v>
      </c>
      <c r="F701" s="169">
        <v>880376</v>
      </c>
      <c r="G701" s="169"/>
      <c r="H701" s="170" t="s">
        <v>1739</v>
      </c>
      <c r="I701" s="172">
        <v>0</v>
      </c>
      <c r="J701" s="172">
        <v>22364.77</v>
      </c>
      <c r="K701" s="172">
        <v>22364.77</v>
      </c>
      <c r="L701" s="173" t="s">
        <v>1444</v>
      </c>
    </row>
    <row r="702" spans="1:12" ht="56.25" customHeight="1">
      <c r="A702" s="174">
        <v>10</v>
      </c>
      <c r="B702" s="167" t="s">
        <v>714</v>
      </c>
      <c r="C702" s="168">
        <v>42788</v>
      </c>
      <c r="D702" s="168" t="s">
        <v>1740</v>
      </c>
      <c r="E702" s="169" t="s">
        <v>11</v>
      </c>
      <c r="F702" s="169">
        <v>880376</v>
      </c>
      <c r="G702" s="169"/>
      <c r="H702" s="170" t="s">
        <v>1741</v>
      </c>
      <c r="I702" s="172">
        <v>50</v>
      </c>
      <c r="J702" s="172">
        <v>0</v>
      </c>
      <c r="K702" s="172">
        <v>50</v>
      </c>
      <c r="L702" s="173" t="s">
        <v>1444</v>
      </c>
    </row>
    <row r="703" spans="1:12" ht="56.25" customHeight="1">
      <c r="A703" s="174">
        <v>513</v>
      </c>
      <c r="B703" s="167" t="s">
        <v>208</v>
      </c>
      <c r="C703" s="168">
        <v>42788</v>
      </c>
      <c r="D703" s="168" t="s">
        <v>4061</v>
      </c>
      <c r="E703" s="169" t="s">
        <v>11</v>
      </c>
      <c r="F703" s="169">
        <v>880431</v>
      </c>
      <c r="G703" s="169"/>
      <c r="H703" s="170" t="s">
        <v>4062</v>
      </c>
      <c r="I703" s="172">
        <v>270</v>
      </c>
      <c r="J703" s="172">
        <v>0</v>
      </c>
      <c r="K703" s="172">
        <v>270</v>
      </c>
      <c r="L703" s="173" t="s">
        <v>1444</v>
      </c>
    </row>
    <row r="704" spans="1:12" ht="56.25" customHeight="1">
      <c r="A704" s="174">
        <v>117</v>
      </c>
      <c r="B704" s="167" t="s">
        <v>746</v>
      </c>
      <c r="C704" s="168">
        <v>42788</v>
      </c>
      <c r="D704" s="168" t="s">
        <v>3302</v>
      </c>
      <c r="E704" s="169" t="s">
        <v>11</v>
      </c>
      <c r="F704" s="169">
        <v>880441</v>
      </c>
      <c r="G704" s="169"/>
      <c r="H704" s="170" t="s">
        <v>3303</v>
      </c>
      <c r="I704" s="172">
        <v>50</v>
      </c>
      <c r="J704" s="172">
        <v>0</v>
      </c>
      <c r="K704" s="172">
        <v>50</v>
      </c>
      <c r="L704" s="173" t="s">
        <v>1444</v>
      </c>
    </row>
    <row r="705" spans="1:12" ht="56.25" customHeight="1">
      <c r="A705" s="174">
        <v>117</v>
      </c>
      <c r="B705" s="167" t="s">
        <v>746</v>
      </c>
      <c r="C705" s="168">
        <v>42788</v>
      </c>
      <c r="D705" s="168" t="s">
        <v>3304</v>
      </c>
      <c r="E705" s="169" t="s">
        <v>11</v>
      </c>
      <c r="F705" s="169">
        <v>880442</v>
      </c>
      <c r="G705" s="169"/>
      <c r="H705" s="170" t="s">
        <v>3305</v>
      </c>
      <c r="I705" s="172">
        <v>50</v>
      </c>
      <c r="J705" s="172">
        <v>0</v>
      </c>
      <c r="K705" s="172">
        <v>50</v>
      </c>
      <c r="L705" s="173" t="s">
        <v>1444</v>
      </c>
    </row>
    <row r="706" spans="1:12" ht="56.25" customHeight="1">
      <c r="A706" s="174">
        <v>10</v>
      </c>
      <c r="B706" s="167" t="s">
        <v>714</v>
      </c>
      <c r="C706" s="168">
        <v>42788</v>
      </c>
      <c r="D706" s="168" t="s">
        <v>1742</v>
      </c>
      <c r="E706" s="169" t="s">
        <v>6</v>
      </c>
      <c r="F706" s="169">
        <v>880449</v>
      </c>
      <c r="G706" s="169"/>
      <c r="H706" s="170" t="s">
        <v>1743</v>
      </c>
      <c r="I706" s="172">
        <v>0</v>
      </c>
      <c r="J706" s="172">
        <v>30049.54</v>
      </c>
      <c r="K706" s="172">
        <v>30049.54</v>
      </c>
      <c r="L706" s="173" t="s">
        <v>1444</v>
      </c>
    </row>
    <row r="707" spans="1:12" ht="56.25" customHeight="1">
      <c r="A707" s="174">
        <v>10</v>
      </c>
      <c r="B707" s="167" t="s">
        <v>714</v>
      </c>
      <c r="C707" s="168">
        <v>42788</v>
      </c>
      <c r="D707" s="168" t="s">
        <v>1744</v>
      </c>
      <c r="E707" s="169" t="s">
        <v>11</v>
      </c>
      <c r="F707" s="169">
        <v>880449</v>
      </c>
      <c r="G707" s="169"/>
      <c r="H707" s="170" t="s">
        <v>1745</v>
      </c>
      <c r="I707" s="172">
        <v>50</v>
      </c>
      <c r="J707" s="172">
        <v>0</v>
      </c>
      <c r="K707" s="172">
        <v>50</v>
      </c>
      <c r="L707" s="173" t="s">
        <v>1444</v>
      </c>
    </row>
    <row r="708" spans="1:12" ht="56.25" customHeight="1">
      <c r="A708" s="174">
        <v>10</v>
      </c>
      <c r="B708" s="167" t="s">
        <v>714</v>
      </c>
      <c r="C708" s="168">
        <v>42788</v>
      </c>
      <c r="D708" s="168" t="s">
        <v>1746</v>
      </c>
      <c r="E708" s="169" t="s">
        <v>6</v>
      </c>
      <c r="F708" s="169">
        <v>880450</v>
      </c>
      <c r="G708" s="169"/>
      <c r="H708" s="170" t="s">
        <v>1747</v>
      </c>
      <c r="I708" s="172">
        <v>0</v>
      </c>
      <c r="J708" s="172">
        <v>12628.99</v>
      </c>
      <c r="K708" s="172">
        <v>12628.99</v>
      </c>
      <c r="L708" s="173" t="s">
        <v>1444</v>
      </c>
    </row>
    <row r="709" spans="1:12" ht="56.25" customHeight="1">
      <c r="A709" s="174">
        <v>10</v>
      </c>
      <c r="B709" s="167" t="s">
        <v>714</v>
      </c>
      <c r="C709" s="168">
        <v>42788</v>
      </c>
      <c r="D709" s="168" t="s">
        <v>1748</v>
      </c>
      <c r="E709" s="169" t="s">
        <v>11</v>
      </c>
      <c r="F709" s="169">
        <v>880450</v>
      </c>
      <c r="G709" s="169"/>
      <c r="H709" s="170" t="s">
        <v>1749</v>
      </c>
      <c r="I709" s="172">
        <v>50</v>
      </c>
      <c r="J709" s="172">
        <v>0</v>
      </c>
      <c r="K709" s="172">
        <v>50</v>
      </c>
      <c r="L709" s="173" t="s">
        <v>1444</v>
      </c>
    </row>
    <row r="710" spans="1:12" ht="56.25" customHeight="1">
      <c r="A710" s="174">
        <v>10</v>
      </c>
      <c r="B710" s="167" t="s">
        <v>714</v>
      </c>
      <c r="C710" s="168">
        <v>42788</v>
      </c>
      <c r="D710" s="168" t="s">
        <v>1750</v>
      </c>
      <c r="E710" s="169" t="s">
        <v>6</v>
      </c>
      <c r="F710" s="169">
        <v>880454</v>
      </c>
      <c r="G710" s="169"/>
      <c r="H710" s="170" t="s">
        <v>1751</v>
      </c>
      <c r="I710" s="172">
        <v>0</v>
      </c>
      <c r="J710" s="172">
        <v>14682.460000000001</v>
      </c>
      <c r="K710" s="172">
        <v>14682.460000000001</v>
      </c>
      <c r="L710" s="173" t="s">
        <v>1444</v>
      </c>
    </row>
    <row r="711" spans="1:12" ht="56.25" customHeight="1">
      <c r="A711" s="174">
        <v>10</v>
      </c>
      <c r="B711" s="167" t="s">
        <v>714</v>
      </c>
      <c r="C711" s="168">
        <v>42788</v>
      </c>
      <c r="D711" s="168" t="s">
        <v>1752</v>
      </c>
      <c r="E711" s="169" t="s">
        <v>11</v>
      </c>
      <c r="F711" s="169">
        <v>880454</v>
      </c>
      <c r="G711" s="169"/>
      <c r="H711" s="170" t="s">
        <v>1753</v>
      </c>
      <c r="I711" s="172">
        <v>50</v>
      </c>
      <c r="J711" s="172">
        <v>0</v>
      </c>
      <c r="K711" s="172">
        <v>50</v>
      </c>
      <c r="L711" s="173" t="s">
        <v>1444</v>
      </c>
    </row>
    <row r="712" spans="1:12" ht="56.25" customHeight="1">
      <c r="A712" s="174">
        <v>10</v>
      </c>
      <c r="B712" s="167" t="s">
        <v>714</v>
      </c>
      <c r="C712" s="168">
        <v>42788</v>
      </c>
      <c r="D712" s="168" t="s">
        <v>1754</v>
      </c>
      <c r="E712" s="169" t="s">
        <v>6</v>
      </c>
      <c r="F712" s="169">
        <v>880455</v>
      </c>
      <c r="G712" s="169"/>
      <c r="H712" s="170" t="s">
        <v>1755</v>
      </c>
      <c r="I712" s="172">
        <v>0</v>
      </c>
      <c r="J712" s="172">
        <v>100419.49</v>
      </c>
      <c r="K712" s="172">
        <v>100419.49</v>
      </c>
      <c r="L712" s="173" t="s">
        <v>1444</v>
      </c>
    </row>
    <row r="713" spans="1:12" ht="56.25" customHeight="1">
      <c r="A713" s="174">
        <v>10</v>
      </c>
      <c r="B713" s="167" t="s">
        <v>714</v>
      </c>
      <c r="C713" s="168">
        <v>42788</v>
      </c>
      <c r="D713" s="168" t="s">
        <v>1756</v>
      </c>
      <c r="E713" s="169" t="s">
        <v>11</v>
      </c>
      <c r="F713" s="169">
        <v>880455</v>
      </c>
      <c r="G713" s="169"/>
      <c r="H713" s="170" t="s">
        <v>1757</v>
      </c>
      <c r="I713" s="172">
        <v>50</v>
      </c>
      <c r="J713" s="172">
        <v>0</v>
      </c>
      <c r="K713" s="172">
        <v>50</v>
      </c>
      <c r="L713" s="173" t="s">
        <v>1444</v>
      </c>
    </row>
    <row r="714" spans="1:12" ht="56.25" customHeight="1">
      <c r="A714" s="174">
        <v>10</v>
      </c>
      <c r="B714" s="167" t="s">
        <v>714</v>
      </c>
      <c r="C714" s="168">
        <v>42788</v>
      </c>
      <c r="D714" s="168" t="s">
        <v>1758</v>
      </c>
      <c r="E714" s="169" t="s">
        <v>15</v>
      </c>
      <c r="F714" s="169">
        <v>1723</v>
      </c>
      <c r="G714" s="169"/>
      <c r="H714" s="170" t="s">
        <v>1759</v>
      </c>
      <c r="I714" s="172">
        <v>312.45999999999998</v>
      </c>
      <c r="J714" s="172">
        <v>0</v>
      </c>
      <c r="K714" s="172">
        <v>312.45999999999998</v>
      </c>
      <c r="L714" s="173" t="s">
        <v>1444</v>
      </c>
    </row>
    <row r="715" spans="1:12" ht="56.25" customHeight="1">
      <c r="A715" s="174">
        <v>10</v>
      </c>
      <c r="B715" s="167" t="s">
        <v>714</v>
      </c>
      <c r="C715" s="168">
        <v>42788</v>
      </c>
      <c r="D715" s="168" t="s">
        <v>1760</v>
      </c>
      <c r="E715" s="169" t="s">
        <v>6</v>
      </c>
      <c r="F715" s="169">
        <v>385248</v>
      </c>
      <c r="G715" s="169"/>
      <c r="H715" s="170" t="s">
        <v>1761</v>
      </c>
      <c r="I715" s="172">
        <v>0</v>
      </c>
      <c r="J715" s="172">
        <v>57438.37</v>
      </c>
      <c r="K715" s="172">
        <v>57438.37</v>
      </c>
      <c r="L715" s="173" t="s">
        <v>1444</v>
      </c>
    </row>
    <row r="716" spans="1:12" ht="56.25" customHeight="1">
      <c r="A716" s="174">
        <v>10</v>
      </c>
      <c r="B716" s="167" t="s">
        <v>714</v>
      </c>
      <c r="C716" s="168">
        <v>42788</v>
      </c>
      <c r="D716" s="168" t="s">
        <v>1762</v>
      </c>
      <c r="E716" s="169" t="s">
        <v>15</v>
      </c>
      <c r="F716" s="169">
        <v>385249</v>
      </c>
      <c r="G716" s="169"/>
      <c r="H716" s="170" t="s">
        <v>1763</v>
      </c>
      <c r="I716" s="172">
        <v>50</v>
      </c>
      <c r="J716" s="172">
        <v>0</v>
      </c>
      <c r="K716" s="172">
        <v>50</v>
      </c>
      <c r="L716" s="173" t="s">
        <v>1444</v>
      </c>
    </row>
    <row r="717" spans="1:12" ht="56.25" customHeight="1">
      <c r="A717" s="174">
        <v>25</v>
      </c>
      <c r="B717" s="167" t="s">
        <v>718</v>
      </c>
      <c r="C717" s="168">
        <v>42788</v>
      </c>
      <c r="D717" s="168" t="s">
        <v>2319</v>
      </c>
      <c r="E717" s="169" t="s">
        <v>1500</v>
      </c>
      <c r="F717" s="169">
        <v>12720608</v>
      </c>
      <c r="G717" s="169"/>
      <c r="H717" s="170" t="s">
        <v>2320</v>
      </c>
      <c r="I717" s="172">
        <v>637935.4</v>
      </c>
      <c r="J717" s="172">
        <v>0</v>
      </c>
      <c r="K717" s="172">
        <v>637935.4</v>
      </c>
      <c r="L717" s="173" t="s">
        <v>1444</v>
      </c>
    </row>
    <row r="718" spans="1:12" ht="56.25" customHeight="1">
      <c r="A718" s="174">
        <v>25</v>
      </c>
      <c r="B718" s="167" t="s">
        <v>718</v>
      </c>
      <c r="C718" s="168">
        <v>42788</v>
      </c>
      <c r="D718" s="168" t="s">
        <v>2321</v>
      </c>
      <c r="E718" s="169" t="s">
        <v>1500</v>
      </c>
      <c r="F718" s="169">
        <v>12720607</v>
      </c>
      <c r="G718" s="169"/>
      <c r="H718" s="170" t="s">
        <v>2322</v>
      </c>
      <c r="I718" s="172">
        <v>1147888.05</v>
      </c>
      <c r="J718" s="172">
        <v>0</v>
      </c>
      <c r="K718" s="172">
        <v>1147888.05</v>
      </c>
      <c r="L718" s="173" t="s">
        <v>1444</v>
      </c>
    </row>
    <row r="719" spans="1:12" ht="56.25" customHeight="1">
      <c r="A719" s="174">
        <v>25</v>
      </c>
      <c r="B719" s="167" t="s">
        <v>718</v>
      </c>
      <c r="C719" s="168">
        <v>42788</v>
      </c>
      <c r="D719" s="168" t="s">
        <v>2323</v>
      </c>
      <c r="E719" s="169" t="s">
        <v>1500</v>
      </c>
      <c r="F719" s="169">
        <v>12719264</v>
      </c>
      <c r="G719" s="169"/>
      <c r="H719" s="170" t="s">
        <v>2324</v>
      </c>
      <c r="I719" s="172">
        <v>313724.65000000002</v>
      </c>
      <c r="J719" s="172">
        <v>0</v>
      </c>
      <c r="K719" s="172">
        <v>313724.65000000002</v>
      </c>
      <c r="L719" s="173" t="s">
        <v>1444</v>
      </c>
    </row>
    <row r="720" spans="1:12" ht="56.25" customHeight="1">
      <c r="A720" s="174">
        <v>10</v>
      </c>
      <c r="B720" s="167" t="s">
        <v>714</v>
      </c>
      <c r="C720" s="168">
        <v>42788</v>
      </c>
      <c r="D720" s="168" t="s">
        <v>1764</v>
      </c>
      <c r="E720" s="169" t="s">
        <v>6</v>
      </c>
      <c r="F720" s="169">
        <v>385250</v>
      </c>
      <c r="G720" s="169"/>
      <c r="H720" s="170" t="s">
        <v>1765</v>
      </c>
      <c r="I720" s="172">
        <v>0</v>
      </c>
      <c r="J720" s="172">
        <v>16122.65</v>
      </c>
      <c r="K720" s="172">
        <v>16122.65</v>
      </c>
      <c r="L720" s="173" t="s">
        <v>1444</v>
      </c>
    </row>
    <row r="721" spans="1:12" ht="56.25" customHeight="1">
      <c r="A721" s="174">
        <v>10</v>
      </c>
      <c r="B721" s="167" t="s">
        <v>714</v>
      </c>
      <c r="C721" s="168">
        <v>42788</v>
      </c>
      <c r="D721" s="168" t="s">
        <v>1766</v>
      </c>
      <c r="E721" s="169" t="s">
        <v>15</v>
      </c>
      <c r="F721" s="169">
        <v>385251</v>
      </c>
      <c r="G721" s="169"/>
      <c r="H721" s="170" t="s">
        <v>1767</v>
      </c>
      <c r="I721" s="172">
        <v>50</v>
      </c>
      <c r="J721" s="172">
        <v>0</v>
      </c>
      <c r="K721" s="172">
        <v>50</v>
      </c>
      <c r="L721" s="173" t="s">
        <v>1444</v>
      </c>
    </row>
    <row r="722" spans="1:12" ht="56.25" customHeight="1">
      <c r="A722" s="174">
        <v>10</v>
      </c>
      <c r="B722" s="167" t="s">
        <v>714</v>
      </c>
      <c r="C722" s="168">
        <v>42788</v>
      </c>
      <c r="D722" s="168" t="s">
        <v>1768</v>
      </c>
      <c r="E722" s="169" t="s">
        <v>6</v>
      </c>
      <c r="F722" s="169">
        <v>385252</v>
      </c>
      <c r="G722" s="169"/>
      <c r="H722" s="170" t="s">
        <v>1769</v>
      </c>
      <c r="I722" s="172">
        <v>0</v>
      </c>
      <c r="J722" s="172">
        <v>26057.5</v>
      </c>
      <c r="K722" s="172">
        <v>26057.5</v>
      </c>
      <c r="L722" s="173" t="s">
        <v>1444</v>
      </c>
    </row>
    <row r="723" spans="1:12" ht="56.25" customHeight="1">
      <c r="A723" s="174">
        <v>10</v>
      </c>
      <c r="B723" s="167" t="s">
        <v>714</v>
      </c>
      <c r="C723" s="168">
        <v>42788</v>
      </c>
      <c r="D723" s="168" t="s">
        <v>1770</v>
      </c>
      <c r="E723" s="169" t="s">
        <v>15</v>
      </c>
      <c r="F723" s="169">
        <v>385253</v>
      </c>
      <c r="G723" s="169"/>
      <c r="H723" s="170" t="s">
        <v>1771</v>
      </c>
      <c r="I723" s="172">
        <v>50</v>
      </c>
      <c r="J723" s="172">
        <v>0</v>
      </c>
      <c r="K723" s="172">
        <v>50</v>
      </c>
      <c r="L723" s="173" t="s">
        <v>1444</v>
      </c>
    </row>
    <row r="724" spans="1:12" ht="56.25" customHeight="1">
      <c r="A724" s="174">
        <v>513</v>
      </c>
      <c r="B724" s="167" t="s">
        <v>208</v>
      </c>
      <c r="C724" s="168">
        <v>42788</v>
      </c>
      <c r="D724" s="168" t="s">
        <v>4063</v>
      </c>
      <c r="E724" s="169" t="s">
        <v>15</v>
      </c>
      <c r="F724" s="169">
        <v>1732</v>
      </c>
      <c r="G724" s="169"/>
      <c r="H724" s="170" t="s">
        <v>4064</v>
      </c>
      <c r="I724" s="172">
        <v>462.15000000000003</v>
      </c>
      <c r="J724" s="172">
        <v>0</v>
      </c>
      <c r="K724" s="172">
        <v>462.15000000000003</v>
      </c>
      <c r="L724" s="173" t="s">
        <v>1444</v>
      </c>
    </row>
    <row r="725" spans="1:12" ht="56.25" customHeight="1">
      <c r="A725" s="174">
        <v>10</v>
      </c>
      <c r="B725" s="167" t="s">
        <v>714</v>
      </c>
      <c r="C725" s="168">
        <v>42788</v>
      </c>
      <c r="D725" s="168" t="s">
        <v>1772</v>
      </c>
      <c r="E725" s="169" t="s">
        <v>6</v>
      </c>
      <c r="F725" s="169">
        <v>385938</v>
      </c>
      <c r="G725" s="169"/>
      <c r="H725" s="170" t="s">
        <v>1773</v>
      </c>
      <c r="I725" s="172">
        <v>0</v>
      </c>
      <c r="J725" s="172">
        <v>25785.510000000002</v>
      </c>
      <c r="K725" s="172">
        <v>25785.510000000002</v>
      </c>
      <c r="L725" s="173" t="s">
        <v>1444</v>
      </c>
    </row>
    <row r="726" spans="1:12" ht="56.25" customHeight="1">
      <c r="A726" s="174">
        <v>10</v>
      </c>
      <c r="B726" s="167" t="s">
        <v>714</v>
      </c>
      <c r="C726" s="168">
        <v>42788</v>
      </c>
      <c r="D726" s="168" t="s">
        <v>1774</v>
      </c>
      <c r="E726" s="169" t="s">
        <v>15</v>
      </c>
      <c r="F726" s="169">
        <v>385939</v>
      </c>
      <c r="G726" s="169"/>
      <c r="H726" s="170" t="s">
        <v>1775</v>
      </c>
      <c r="I726" s="172">
        <v>50</v>
      </c>
      <c r="J726" s="172">
        <v>0</v>
      </c>
      <c r="K726" s="172">
        <v>50</v>
      </c>
      <c r="L726" s="173" t="s">
        <v>1444</v>
      </c>
    </row>
    <row r="727" spans="1:12" ht="56.25" customHeight="1">
      <c r="A727" s="174">
        <v>10</v>
      </c>
      <c r="B727" s="167" t="s">
        <v>714</v>
      </c>
      <c r="C727" s="168">
        <v>42788</v>
      </c>
      <c r="D727" s="168" t="s">
        <v>1776</v>
      </c>
      <c r="E727" s="169" t="s">
        <v>6</v>
      </c>
      <c r="F727" s="169">
        <v>385940</v>
      </c>
      <c r="G727" s="169"/>
      <c r="H727" s="170" t="s">
        <v>1777</v>
      </c>
      <c r="I727" s="172">
        <v>0</v>
      </c>
      <c r="J727" s="172">
        <v>5314.17</v>
      </c>
      <c r="K727" s="172">
        <v>5314.17</v>
      </c>
      <c r="L727" s="173" t="s">
        <v>1444</v>
      </c>
    </row>
    <row r="728" spans="1:12" ht="56.25" customHeight="1">
      <c r="A728" s="174">
        <v>10</v>
      </c>
      <c r="B728" s="167" t="s">
        <v>714</v>
      </c>
      <c r="C728" s="168">
        <v>42788</v>
      </c>
      <c r="D728" s="168" t="s">
        <v>1778</v>
      </c>
      <c r="E728" s="169" t="s">
        <v>6</v>
      </c>
      <c r="F728" s="169">
        <v>385942</v>
      </c>
      <c r="G728" s="169"/>
      <c r="H728" s="170" t="s">
        <v>1779</v>
      </c>
      <c r="I728" s="172">
        <v>0</v>
      </c>
      <c r="J728" s="172">
        <v>11650.54</v>
      </c>
      <c r="K728" s="172">
        <v>11650.54</v>
      </c>
      <c r="L728" s="173" t="s">
        <v>1444</v>
      </c>
    </row>
    <row r="729" spans="1:12" ht="56.25" customHeight="1">
      <c r="A729" s="174">
        <v>10</v>
      </c>
      <c r="B729" s="167" t="s">
        <v>714</v>
      </c>
      <c r="C729" s="168">
        <v>42788</v>
      </c>
      <c r="D729" s="168" t="s">
        <v>1780</v>
      </c>
      <c r="E729" s="169" t="s">
        <v>15</v>
      </c>
      <c r="F729" s="169">
        <v>385951</v>
      </c>
      <c r="G729" s="169"/>
      <c r="H729" s="170" t="s">
        <v>1781</v>
      </c>
      <c r="I729" s="172">
        <v>50</v>
      </c>
      <c r="J729" s="172">
        <v>0</v>
      </c>
      <c r="K729" s="172">
        <v>50</v>
      </c>
      <c r="L729" s="173" t="s">
        <v>1444</v>
      </c>
    </row>
    <row r="730" spans="1:12" ht="56.25" customHeight="1">
      <c r="A730" s="174">
        <v>10</v>
      </c>
      <c r="B730" s="167" t="s">
        <v>714</v>
      </c>
      <c r="C730" s="168">
        <v>42788</v>
      </c>
      <c r="D730" s="168" t="s">
        <v>1782</v>
      </c>
      <c r="E730" s="169" t="s">
        <v>6</v>
      </c>
      <c r="F730" s="169">
        <v>385950</v>
      </c>
      <c r="G730" s="169"/>
      <c r="H730" s="170" t="s">
        <v>1783</v>
      </c>
      <c r="I730" s="172">
        <v>0</v>
      </c>
      <c r="J730" s="172">
        <v>35363.03</v>
      </c>
      <c r="K730" s="172">
        <v>35363.03</v>
      </c>
      <c r="L730" s="173" t="s">
        <v>1444</v>
      </c>
    </row>
    <row r="731" spans="1:12" ht="56.25" customHeight="1">
      <c r="A731" s="174">
        <v>513</v>
      </c>
      <c r="B731" s="167" t="s">
        <v>208</v>
      </c>
      <c r="C731" s="168">
        <v>42788</v>
      </c>
      <c r="D731" s="168" t="s">
        <v>4065</v>
      </c>
      <c r="E731" s="169" t="s">
        <v>15</v>
      </c>
      <c r="F731" s="169">
        <v>385949</v>
      </c>
      <c r="G731" s="169"/>
      <c r="H731" s="170" t="s">
        <v>4066</v>
      </c>
      <c r="I731" s="172">
        <v>50</v>
      </c>
      <c r="J731" s="172">
        <v>0</v>
      </c>
      <c r="K731" s="172">
        <v>50</v>
      </c>
      <c r="L731" s="173" t="s">
        <v>1444</v>
      </c>
    </row>
    <row r="732" spans="1:12" ht="56.25" customHeight="1">
      <c r="A732" s="174">
        <v>10</v>
      </c>
      <c r="B732" s="167" t="s">
        <v>714</v>
      </c>
      <c r="C732" s="168">
        <v>42788</v>
      </c>
      <c r="D732" s="168" t="s">
        <v>1784</v>
      </c>
      <c r="E732" s="169" t="s">
        <v>15</v>
      </c>
      <c r="F732" s="169">
        <v>385945</v>
      </c>
      <c r="G732" s="169"/>
      <c r="H732" s="170" t="s">
        <v>1785</v>
      </c>
      <c r="I732" s="172">
        <v>50</v>
      </c>
      <c r="J732" s="172">
        <v>0</v>
      </c>
      <c r="K732" s="172">
        <v>50</v>
      </c>
      <c r="L732" s="173" t="s">
        <v>1444</v>
      </c>
    </row>
    <row r="733" spans="1:12" ht="56.25" customHeight="1">
      <c r="A733" s="174">
        <v>10</v>
      </c>
      <c r="B733" s="167" t="s">
        <v>714</v>
      </c>
      <c r="C733" s="168">
        <v>42788</v>
      </c>
      <c r="D733" s="168" t="s">
        <v>1786</v>
      </c>
      <c r="E733" s="169" t="s">
        <v>6</v>
      </c>
      <c r="F733" s="169">
        <v>385944</v>
      </c>
      <c r="G733" s="169"/>
      <c r="H733" s="170" t="s">
        <v>1787</v>
      </c>
      <c r="I733" s="172">
        <v>0</v>
      </c>
      <c r="J733" s="172">
        <v>140280.83000000002</v>
      </c>
      <c r="K733" s="172">
        <v>140280.83000000002</v>
      </c>
      <c r="L733" s="173" t="s">
        <v>1444</v>
      </c>
    </row>
    <row r="734" spans="1:12" ht="56.25" customHeight="1">
      <c r="A734" s="174">
        <v>10</v>
      </c>
      <c r="B734" s="167" t="s">
        <v>714</v>
      </c>
      <c r="C734" s="168">
        <v>42788</v>
      </c>
      <c r="D734" s="168" t="s">
        <v>1788</v>
      </c>
      <c r="E734" s="169" t="s">
        <v>15</v>
      </c>
      <c r="F734" s="169">
        <v>385943</v>
      </c>
      <c r="G734" s="169"/>
      <c r="H734" s="170" t="s">
        <v>1789</v>
      </c>
      <c r="I734" s="172">
        <v>50</v>
      </c>
      <c r="J734" s="172">
        <v>0</v>
      </c>
      <c r="K734" s="172">
        <v>50</v>
      </c>
      <c r="L734" s="173" t="s">
        <v>1444</v>
      </c>
    </row>
    <row r="735" spans="1:12" ht="56.25" customHeight="1">
      <c r="A735" s="174">
        <v>10</v>
      </c>
      <c r="B735" s="167" t="s">
        <v>714</v>
      </c>
      <c r="C735" s="168">
        <v>42789</v>
      </c>
      <c r="D735" s="168" t="s">
        <v>1790</v>
      </c>
      <c r="E735" s="169" t="s">
        <v>11</v>
      </c>
      <c r="F735" s="169">
        <v>880543</v>
      </c>
      <c r="G735" s="169"/>
      <c r="H735" s="170" t="s">
        <v>1791</v>
      </c>
      <c r="I735" s="172">
        <v>50</v>
      </c>
      <c r="J735" s="172">
        <v>0</v>
      </c>
      <c r="K735" s="172">
        <v>50</v>
      </c>
      <c r="L735" s="173" t="s">
        <v>1444</v>
      </c>
    </row>
    <row r="736" spans="1:12" ht="56.25" customHeight="1">
      <c r="A736" s="174">
        <v>132</v>
      </c>
      <c r="B736" s="167" t="s">
        <v>752</v>
      </c>
      <c r="C736" s="168">
        <v>42789</v>
      </c>
      <c r="D736" s="168" t="s">
        <v>3388</v>
      </c>
      <c r="E736" s="169" t="s">
        <v>11</v>
      </c>
      <c r="F736" s="169">
        <v>880588</v>
      </c>
      <c r="G736" s="169"/>
      <c r="H736" s="170" t="s">
        <v>3389</v>
      </c>
      <c r="I736" s="172">
        <v>2283.0700000000002</v>
      </c>
      <c r="J736" s="172">
        <v>0</v>
      </c>
      <c r="K736" s="172">
        <v>2283.0700000000002</v>
      </c>
      <c r="L736" s="173" t="s">
        <v>1444</v>
      </c>
    </row>
    <row r="737" spans="1:12" ht="56.25" customHeight="1">
      <c r="A737" s="174">
        <v>132</v>
      </c>
      <c r="B737" s="167" t="s">
        <v>752</v>
      </c>
      <c r="C737" s="168">
        <v>42789</v>
      </c>
      <c r="D737" s="168" t="s">
        <v>3390</v>
      </c>
      <c r="E737" s="169" t="s">
        <v>11</v>
      </c>
      <c r="F737" s="169">
        <v>880620</v>
      </c>
      <c r="G737" s="169"/>
      <c r="H737" s="170" t="s">
        <v>3391</v>
      </c>
      <c r="I737" s="172">
        <v>490</v>
      </c>
      <c r="J737" s="172">
        <v>0</v>
      </c>
      <c r="K737" s="172">
        <v>490</v>
      </c>
      <c r="L737" s="173" t="s">
        <v>1444</v>
      </c>
    </row>
    <row r="738" spans="1:12" ht="56.25" customHeight="1">
      <c r="A738" s="174">
        <v>513</v>
      </c>
      <c r="B738" s="167" t="s">
        <v>208</v>
      </c>
      <c r="C738" s="168">
        <v>42789</v>
      </c>
      <c r="D738" s="168" t="s">
        <v>4067</v>
      </c>
      <c r="E738" s="169" t="s">
        <v>11</v>
      </c>
      <c r="F738" s="169">
        <v>880634</v>
      </c>
      <c r="G738" s="169"/>
      <c r="H738" s="170" t="s">
        <v>4068</v>
      </c>
      <c r="I738" s="172">
        <v>270</v>
      </c>
      <c r="J738" s="172">
        <v>0</v>
      </c>
      <c r="K738" s="172">
        <v>270</v>
      </c>
      <c r="L738" s="173" t="s">
        <v>1444</v>
      </c>
    </row>
    <row r="739" spans="1:12" ht="56.25" customHeight="1">
      <c r="A739" s="174">
        <v>117</v>
      </c>
      <c r="B739" s="167" t="s">
        <v>746</v>
      </c>
      <c r="C739" s="168">
        <v>42789</v>
      </c>
      <c r="D739" s="168" t="s">
        <v>3306</v>
      </c>
      <c r="E739" s="169" t="s">
        <v>11</v>
      </c>
      <c r="F739" s="169">
        <v>880638</v>
      </c>
      <c r="G739" s="169"/>
      <c r="H739" s="170" t="s">
        <v>3307</v>
      </c>
      <c r="I739" s="172">
        <v>50</v>
      </c>
      <c r="J739" s="172">
        <v>0</v>
      </c>
      <c r="K739" s="172">
        <v>50</v>
      </c>
      <c r="L739" s="173" t="s">
        <v>1444</v>
      </c>
    </row>
    <row r="740" spans="1:12" ht="56.25" customHeight="1">
      <c r="A740" s="174">
        <v>10</v>
      </c>
      <c r="B740" s="167" t="s">
        <v>714</v>
      </c>
      <c r="C740" s="168">
        <v>42789</v>
      </c>
      <c r="D740" s="168" t="s">
        <v>1792</v>
      </c>
      <c r="E740" s="169" t="s">
        <v>6</v>
      </c>
      <c r="F740" s="169">
        <v>880511</v>
      </c>
      <c r="G740" s="169"/>
      <c r="H740" s="170" t="s">
        <v>1793</v>
      </c>
      <c r="I740" s="172">
        <v>0</v>
      </c>
      <c r="J740" s="172">
        <v>126842.29000000001</v>
      </c>
      <c r="K740" s="172">
        <v>126842.29000000001</v>
      </c>
      <c r="L740" s="173" t="s">
        <v>1444</v>
      </c>
    </row>
    <row r="741" spans="1:12" ht="56.25" customHeight="1">
      <c r="A741" s="174">
        <v>10</v>
      </c>
      <c r="B741" s="167" t="s">
        <v>714</v>
      </c>
      <c r="C741" s="168">
        <v>42789</v>
      </c>
      <c r="D741" s="168" t="s">
        <v>1794</v>
      </c>
      <c r="E741" s="169" t="s">
        <v>11</v>
      </c>
      <c r="F741" s="169">
        <v>880511</v>
      </c>
      <c r="G741" s="169"/>
      <c r="H741" s="170" t="s">
        <v>1795</v>
      </c>
      <c r="I741" s="172">
        <v>50</v>
      </c>
      <c r="J741" s="172">
        <v>0</v>
      </c>
      <c r="K741" s="172">
        <v>50</v>
      </c>
      <c r="L741" s="173" t="s">
        <v>1444</v>
      </c>
    </row>
    <row r="742" spans="1:12" ht="56.25" customHeight="1">
      <c r="A742" s="174">
        <v>10</v>
      </c>
      <c r="B742" s="167" t="s">
        <v>714</v>
      </c>
      <c r="C742" s="168">
        <v>42789</v>
      </c>
      <c r="D742" s="168" t="s">
        <v>1796</v>
      </c>
      <c r="E742" s="169" t="s">
        <v>6</v>
      </c>
      <c r="F742" s="169">
        <v>880534</v>
      </c>
      <c r="G742" s="169"/>
      <c r="H742" s="170" t="s">
        <v>1797</v>
      </c>
      <c r="I742" s="172">
        <v>0</v>
      </c>
      <c r="J742" s="172">
        <v>91808</v>
      </c>
      <c r="K742" s="172">
        <v>91808</v>
      </c>
      <c r="L742" s="173" t="s">
        <v>1444</v>
      </c>
    </row>
    <row r="743" spans="1:12" ht="56.25" customHeight="1">
      <c r="A743" s="174">
        <v>10</v>
      </c>
      <c r="B743" s="167" t="s">
        <v>714</v>
      </c>
      <c r="C743" s="168">
        <v>42789</v>
      </c>
      <c r="D743" s="168" t="s">
        <v>1798</v>
      </c>
      <c r="E743" s="169" t="s">
        <v>11</v>
      </c>
      <c r="F743" s="169">
        <v>880534</v>
      </c>
      <c r="G743" s="169"/>
      <c r="H743" s="170" t="s">
        <v>1799</v>
      </c>
      <c r="I743" s="172">
        <v>50</v>
      </c>
      <c r="J743" s="172">
        <v>0</v>
      </c>
      <c r="K743" s="172">
        <v>50</v>
      </c>
      <c r="L743" s="173" t="s">
        <v>1444</v>
      </c>
    </row>
    <row r="744" spans="1:12" ht="56.25" customHeight="1">
      <c r="A744" s="174">
        <v>10</v>
      </c>
      <c r="B744" s="167" t="s">
        <v>714</v>
      </c>
      <c r="C744" s="168">
        <v>42789</v>
      </c>
      <c r="D744" s="168" t="s">
        <v>1800</v>
      </c>
      <c r="E744" s="169" t="s">
        <v>6</v>
      </c>
      <c r="F744" s="169">
        <v>880543</v>
      </c>
      <c r="G744" s="169"/>
      <c r="H744" s="170" t="s">
        <v>1801</v>
      </c>
      <c r="I744" s="172">
        <v>0</v>
      </c>
      <c r="J744" s="172">
        <v>109368.91</v>
      </c>
      <c r="K744" s="172">
        <v>109368.91</v>
      </c>
      <c r="L744" s="173" t="s">
        <v>1444</v>
      </c>
    </row>
    <row r="745" spans="1:12" ht="56.25" customHeight="1">
      <c r="A745" s="174">
        <v>513</v>
      </c>
      <c r="B745" s="167" t="s">
        <v>208</v>
      </c>
      <c r="C745" s="168">
        <v>42789</v>
      </c>
      <c r="D745" s="168" t="s">
        <v>4069</v>
      </c>
      <c r="E745" s="169" t="s">
        <v>15</v>
      </c>
      <c r="F745" s="169">
        <v>386208</v>
      </c>
      <c r="G745" s="169"/>
      <c r="H745" s="170" t="s">
        <v>4070</v>
      </c>
      <c r="I745" s="172">
        <v>50</v>
      </c>
      <c r="J745" s="172">
        <v>0</v>
      </c>
      <c r="K745" s="172">
        <v>50</v>
      </c>
      <c r="L745" s="173" t="s">
        <v>1444</v>
      </c>
    </row>
    <row r="746" spans="1:12" ht="56.25" customHeight="1">
      <c r="A746" s="174">
        <v>513</v>
      </c>
      <c r="B746" s="167" t="s">
        <v>208</v>
      </c>
      <c r="C746" s="168">
        <v>42789</v>
      </c>
      <c r="D746" s="168" t="s">
        <v>4071</v>
      </c>
      <c r="E746" s="169" t="s">
        <v>15</v>
      </c>
      <c r="F746" s="169">
        <v>386205</v>
      </c>
      <c r="G746" s="169"/>
      <c r="H746" s="170" t="s">
        <v>4072</v>
      </c>
      <c r="I746" s="172">
        <v>50</v>
      </c>
      <c r="J746" s="172">
        <v>0</v>
      </c>
      <c r="K746" s="172">
        <v>50</v>
      </c>
      <c r="L746" s="173" t="s">
        <v>1444</v>
      </c>
    </row>
    <row r="747" spans="1:12" ht="56.25" customHeight="1">
      <c r="A747" s="174">
        <v>513</v>
      </c>
      <c r="B747" s="167" t="s">
        <v>208</v>
      </c>
      <c r="C747" s="168">
        <v>42789</v>
      </c>
      <c r="D747" s="168" t="s">
        <v>4073</v>
      </c>
      <c r="E747" s="169" t="s">
        <v>15</v>
      </c>
      <c r="F747" s="169">
        <v>386199</v>
      </c>
      <c r="G747" s="169"/>
      <c r="H747" s="170" t="s">
        <v>4074</v>
      </c>
      <c r="I747" s="172">
        <v>50</v>
      </c>
      <c r="J747" s="172">
        <v>0</v>
      </c>
      <c r="K747" s="172">
        <v>50</v>
      </c>
      <c r="L747" s="173" t="s">
        <v>1444</v>
      </c>
    </row>
    <row r="748" spans="1:12" ht="56.25" customHeight="1">
      <c r="A748" s="174">
        <v>513</v>
      </c>
      <c r="B748" s="167" t="s">
        <v>208</v>
      </c>
      <c r="C748" s="168">
        <v>42789</v>
      </c>
      <c r="D748" s="168" t="s">
        <v>4075</v>
      </c>
      <c r="E748" s="169" t="s">
        <v>15</v>
      </c>
      <c r="F748" s="169">
        <v>386182</v>
      </c>
      <c r="G748" s="169"/>
      <c r="H748" s="170" t="s">
        <v>4076</v>
      </c>
      <c r="I748" s="172">
        <v>50</v>
      </c>
      <c r="J748" s="172">
        <v>0</v>
      </c>
      <c r="K748" s="172">
        <v>50</v>
      </c>
      <c r="L748" s="173" t="s">
        <v>1444</v>
      </c>
    </row>
    <row r="749" spans="1:12" ht="56.25" customHeight="1">
      <c r="A749" s="174">
        <v>10</v>
      </c>
      <c r="B749" s="167" t="s">
        <v>714</v>
      </c>
      <c r="C749" s="168">
        <v>42789</v>
      </c>
      <c r="D749" s="168" t="s">
        <v>1802</v>
      </c>
      <c r="E749" s="169" t="s">
        <v>6</v>
      </c>
      <c r="F749" s="169">
        <v>386894</v>
      </c>
      <c r="G749" s="169"/>
      <c r="H749" s="170" t="s">
        <v>1803</v>
      </c>
      <c r="I749" s="172">
        <v>0</v>
      </c>
      <c r="J749" s="172">
        <v>27283.39</v>
      </c>
      <c r="K749" s="172">
        <v>27283.39</v>
      </c>
      <c r="L749" s="173" t="s">
        <v>1444</v>
      </c>
    </row>
    <row r="750" spans="1:12" ht="56.25" customHeight="1">
      <c r="A750" s="174">
        <v>10</v>
      </c>
      <c r="B750" s="167" t="s">
        <v>714</v>
      </c>
      <c r="C750" s="168">
        <v>42789</v>
      </c>
      <c r="D750" s="168" t="s">
        <v>1804</v>
      </c>
      <c r="E750" s="169" t="s">
        <v>15</v>
      </c>
      <c r="F750" s="169">
        <v>386895</v>
      </c>
      <c r="G750" s="169"/>
      <c r="H750" s="170" t="s">
        <v>1805</v>
      </c>
      <c r="I750" s="172">
        <v>50</v>
      </c>
      <c r="J750" s="172">
        <v>0</v>
      </c>
      <c r="K750" s="172">
        <v>50</v>
      </c>
      <c r="L750" s="173" t="s">
        <v>1444</v>
      </c>
    </row>
    <row r="751" spans="1:12" ht="56.25" customHeight="1">
      <c r="A751" s="174">
        <v>10</v>
      </c>
      <c r="B751" s="167" t="s">
        <v>714</v>
      </c>
      <c r="C751" s="168">
        <v>42789</v>
      </c>
      <c r="D751" s="168" t="s">
        <v>1806</v>
      </c>
      <c r="E751" s="169" t="s">
        <v>6</v>
      </c>
      <c r="F751" s="169">
        <v>386896</v>
      </c>
      <c r="G751" s="169"/>
      <c r="H751" s="170" t="s">
        <v>1807</v>
      </c>
      <c r="I751" s="172">
        <v>0</v>
      </c>
      <c r="J751" s="172">
        <v>49261.39</v>
      </c>
      <c r="K751" s="172">
        <v>49261.39</v>
      </c>
      <c r="L751" s="173" t="s">
        <v>1444</v>
      </c>
    </row>
    <row r="752" spans="1:12" ht="56.25" customHeight="1">
      <c r="A752" s="174">
        <v>10</v>
      </c>
      <c r="B752" s="167" t="s">
        <v>714</v>
      </c>
      <c r="C752" s="168">
        <v>42789</v>
      </c>
      <c r="D752" s="168" t="s">
        <v>1808</v>
      </c>
      <c r="E752" s="169" t="s">
        <v>15</v>
      </c>
      <c r="F752" s="169">
        <v>386897</v>
      </c>
      <c r="G752" s="169"/>
      <c r="H752" s="170" t="s">
        <v>1809</v>
      </c>
      <c r="I752" s="172">
        <v>50</v>
      </c>
      <c r="J752" s="172">
        <v>0</v>
      </c>
      <c r="K752" s="172">
        <v>50</v>
      </c>
      <c r="L752" s="173" t="s">
        <v>1444</v>
      </c>
    </row>
    <row r="753" spans="1:12" ht="56.25" customHeight="1">
      <c r="A753" s="174">
        <v>10</v>
      </c>
      <c r="B753" s="167" t="s">
        <v>714</v>
      </c>
      <c r="C753" s="168">
        <v>42789</v>
      </c>
      <c r="D753" s="168" t="s">
        <v>1810</v>
      </c>
      <c r="E753" s="169" t="s">
        <v>6</v>
      </c>
      <c r="F753" s="169">
        <v>386898</v>
      </c>
      <c r="G753" s="169"/>
      <c r="H753" s="170" t="s">
        <v>1811</v>
      </c>
      <c r="I753" s="172">
        <v>0</v>
      </c>
      <c r="J753" s="172">
        <v>40810.21</v>
      </c>
      <c r="K753" s="172">
        <v>40810.21</v>
      </c>
      <c r="L753" s="173" t="s">
        <v>1444</v>
      </c>
    </row>
    <row r="754" spans="1:12" ht="56.25" customHeight="1">
      <c r="A754" s="174">
        <v>10</v>
      </c>
      <c r="B754" s="167" t="s">
        <v>714</v>
      </c>
      <c r="C754" s="168">
        <v>42789</v>
      </c>
      <c r="D754" s="168" t="s">
        <v>1812</v>
      </c>
      <c r="E754" s="169" t="s">
        <v>15</v>
      </c>
      <c r="F754" s="169">
        <v>386899</v>
      </c>
      <c r="G754" s="169"/>
      <c r="H754" s="170" t="s">
        <v>1813</v>
      </c>
      <c r="I754" s="172">
        <v>50</v>
      </c>
      <c r="J754" s="172">
        <v>0</v>
      </c>
      <c r="K754" s="172">
        <v>50</v>
      </c>
      <c r="L754" s="173" t="s">
        <v>1444</v>
      </c>
    </row>
    <row r="755" spans="1:12" ht="56.25" customHeight="1">
      <c r="A755" s="174" t="s">
        <v>627</v>
      </c>
      <c r="B755" s="167" t="s">
        <v>737</v>
      </c>
      <c r="C755" s="168">
        <v>42789</v>
      </c>
      <c r="D755" s="168" t="s">
        <v>4701</v>
      </c>
      <c r="E755" s="169" t="s">
        <v>6</v>
      </c>
      <c r="F755" s="169">
        <v>387175</v>
      </c>
      <c r="G755" s="169"/>
      <c r="H755" s="170" t="s">
        <v>4702</v>
      </c>
      <c r="I755" s="172">
        <v>0</v>
      </c>
      <c r="J755" s="172">
        <v>54009.81</v>
      </c>
      <c r="K755" s="172">
        <v>54009.81</v>
      </c>
      <c r="L755" s="173" t="s">
        <v>1444</v>
      </c>
    </row>
    <row r="756" spans="1:12" ht="56.25" customHeight="1">
      <c r="A756" s="174" t="s">
        <v>627</v>
      </c>
      <c r="B756" s="167" t="s">
        <v>737</v>
      </c>
      <c r="C756" s="168">
        <v>42789</v>
      </c>
      <c r="D756" s="168" t="s">
        <v>4703</v>
      </c>
      <c r="E756" s="169" t="s">
        <v>15</v>
      </c>
      <c r="F756" s="169">
        <v>387176</v>
      </c>
      <c r="G756" s="169"/>
      <c r="H756" s="170" t="s">
        <v>4704</v>
      </c>
      <c r="I756" s="172">
        <v>50</v>
      </c>
      <c r="J756" s="172">
        <v>0</v>
      </c>
      <c r="K756" s="172">
        <v>50</v>
      </c>
      <c r="L756" s="173" t="s">
        <v>1444</v>
      </c>
    </row>
    <row r="757" spans="1:12" ht="56.25" customHeight="1">
      <c r="A757" s="174">
        <v>25</v>
      </c>
      <c r="B757" s="167" t="s">
        <v>718</v>
      </c>
      <c r="C757" s="168">
        <v>42789</v>
      </c>
      <c r="D757" s="168" t="s">
        <v>2325</v>
      </c>
      <c r="E757" s="169" t="s">
        <v>1500</v>
      </c>
      <c r="F757" s="169">
        <v>12747112</v>
      </c>
      <c r="G757" s="169"/>
      <c r="H757" s="170" t="s">
        <v>2326</v>
      </c>
      <c r="I757" s="172">
        <v>136214.79999999999</v>
      </c>
      <c r="J757" s="172">
        <v>0</v>
      </c>
      <c r="K757" s="172">
        <v>136214.79999999999</v>
      </c>
      <c r="L757" s="173" t="s">
        <v>1444</v>
      </c>
    </row>
    <row r="758" spans="1:12" ht="56.25" customHeight="1">
      <c r="A758" s="174">
        <v>25</v>
      </c>
      <c r="B758" s="167" t="s">
        <v>718</v>
      </c>
      <c r="C758" s="168">
        <v>42789</v>
      </c>
      <c r="D758" s="168" t="s">
        <v>2327</v>
      </c>
      <c r="E758" s="169" t="s">
        <v>1500</v>
      </c>
      <c r="F758" s="169">
        <v>12747119</v>
      </c>
      <c r="G758" s="169"/>
      <c r="H758" s="170" t="s">
        <v>2328</v>
      </c>
      <c r="I758" s="172">
        <v>665128.91</v>
      </c>
      <c r="J758" s="172">
        <v>0</v>
      </c>
      <c r="K758" s="172">
        <v>665128.91</v>
      </c>
      <c r="L758" s="173" t="s">
        <v>1444</v>
      </c>
    </row>
    <row r="759" spans="1:12" ht="56.25" customHeight="1">
      <c r="A759" s="174">
        <v>25</v>
      </c>
      <c r="B759" s="167" t="s">
        <v>718</v>
      </c>
      <c r="C759" s="168">
        <v>42789</v>
      </c>
      <c r="D759" s="168" t="s">
        <v>2329</v>
      </c>
      <c r="E759" s="169" t="s">
        <v>1500</v>
      </c>
      <c r="F759" s="169">
        <v>12747120</v>
      </c>
      <c r="G759" s="169"/>
      <c r="H759" s="170" t="s">
        <v>2330</v>
      </c>
      <c r="I759" s="172">
        <v>2088097.4</v>
      </c>
      <c r="J759" s="172">
        <v>0</v>
      </c>
      <c r="K759" s="172">
        <v>2088097.4</v>
      </c>
      <c r="L759" s="173" t="s">
        <v>1444</v>
      </c>
    </row>
    <row r="760" spans="1:12" ht="56.25" customHeight="1">
      <c r="A760" s="174">
        <v>25</v>
      </c>
      <c r="B760" s="167" t="s">
        <v>718</v>
      </c>
      <c r="C760" s="168">
        <v>42789</v>
      </c>
      <c r="D760" s="168" t="s">
        <v>2331</v>
      </c>
      <c r="E760" s="169" t="s">
        <v>1500</v>
      </c>
      <c r="F760" s="169">
        <v>12747121</v>
      </c>
      <c r="G760" s="169"/>
      <c r="H760" s="170" t="s">
        <v>2332</v>
      </c>
      <c r="I760" s="172">
        <v>872005.1</v>
      </c>
      <c r="J760" s="172">
        <v>0</v>
      </c>
      <c r="K760" s="172">
        <v>872005.1</v>
      </c>
      <c r="L760" s="173" t="s">
        <v>1444</v>
      </c>
    </row>
    <row r="761" spans="1:12" ht="56.25" customHeight="1">
      <c r="A761" s="174">
        <v>25</v>
      </c>
      <c r="B761" s="167" t="s">
        <v>718</v>
      </c>
      <c r="C761" s="168">
        <v>42789</v>
      </c>
      <c r="D761" s="168" t="s">
        <v>2333</v>
      </c>
      <c r="E761" s="169" t="s">
        <v>1500</v>
      </c>
      <c r="F761" s="169">
        <v>12747123</v>
      </c>
      <c r="G761" s="169"/>
      <c r="H761" s="170" t="s">
        <v>2334</v>
      </c>
      <c r="I761" s="172">
        <v>319999.77</v>
      </c>
      <c r="J761" s="172">
        <v>0</v>
      </c>
      <c r="K761" s="172">
        <v>319999.77</v>
      </c>
      <c r="L761" s="173" t="s">
        <v>1444</v>
      </c>
    </row>
    <row r="762" spans="1:12" ht="56.25" customHeight="1">
      <c r="A762" s="174">
        <v>513</v>
      </c>
      <c r="B762" s="167" t="s">
        <v>208</v>
      </c>
      <c r="C762" s="168">
        <v>42789</v>
      </c>
      <c r="D762" s="168" t="s">
        <v>4077</v>
      </c>
      <c r="E762" s="169" t="s">
        <v>15</v>
      </c>
      <c r="F762" s="169">
        <v>386223</v>
      </c>
      <c r="G762" s="169"/>
      <c r="H762" s="170" t="s">
        <v>4078</v>
      </c>
      <c r="I762" s="172">
        <v>50</v>
      </c>
      <c r="J762" s="172">
        <v>0</v>
      </c>
      <c r="K762" s="172">
        <v>50</v>
      </c>
      <c r="L762" s="173" t="s">
        <v>1444</v>
      </c>
    </row>
    <row r="763" spans="1:12" ht="56.25" customHeight="1">
      <c r="A763" s="174" t="s">
        <v>627</v>
      </c>
      <c r="B763" s="167" t="s">
        <v>737</v>
      </c>
      <c r="C763" s="168">
        <v>42789</v>
      </c>
      <c r="D763" s="168" t="s">
        <v>4705</v>
      </c>
      <c r="E763" s="169" t="s">
        <v>6</v>
      </c>
      <c r="F763" s="169">
        <v>386224</v>
      </c>
      <c r="G763" s="169"/>
      <c r="H763" s="170" t="s">
        <v>4706</v>
      </c>
      <c r="I763" s="172">
        <v>0</v>
      </c>
      <c r="J763" s="172">
        <v>87993.97</v>
      </c>
      <c r="K763" s="172">
        <v>87993.97</v>
      </c>
      <c r="L763" s="173" t="s">
        <v>1444</v>
      </c>
    </row>
    <row r="764" spans="1:12" ht="56.25" customHeight="1">
      <c r="A764" s="174" t="s">
        <v>627</v>
      </c>
      <c r="B764" s="167" t="s">
        <v>737</v>
      </c>
      <c r="C764" s="168">
        <v>42789</v>
      </c>
      <c r="D764" s="168" t="s">
        <v>4707</v>
      </c>
      <c r="E764" s="169" t="s">
        <v>15</v>
      </c>
      <c r="F764" s="169">
        <v>386225</v>
      </c>
      <c r="G764" s="169"/>
      <c r="H764" s="170" t="s">
        <v>4708</v>
      </c>
      <c r="I764" s="172">
        <v>50</v>
      </c>
      <c r="J764" s="172">
        <v>0</v>
      </c>
      <c r="K764" s="172">
        <v>50</v>
      </c>
      <c r="L764" s="173" t="s">
        <v>1444</v>
      </c>
    </row>
    <row r="765" spans="1:12" ht="56.25" customHeight="1">
      <c r="A765" s="174">
        <v>340</v>
      </c>
      <c r="B765" s="167" t="s">
        <v>838</v>
      </c>
      <c r="C765" s="168">
        <v>42789</v>
      </c>
      <c r="D765" s="168" t="s">
        <v>3659</v>
      </c>
      <c r="E765" s="169" t="s">
        <v>6</v>
      </c>
      <c r="F765" s="169">
        <v>386228</v>
      </c>
      <c r="G765" s="169"/>
      <c r="H765" s="170" t="s">
        <v>3660</v>
      </c>
      <c r="I765" s="172">
        <v>0</v>
      </c>
      <c r="J765" s="172">
        <v>20261.900000000001</v>
      </c>
      <c r="K765" s="172">
        <v>20261.900000000001</v>
      </c>
      <c r="L765" s="173" t="s">
        <v>1444</v>
      </c>
    </row>
    <row r="766" spans="1:12" ht="56.25" customHeight="1">
      <c r="A766" s="174">
        <v>340</v>
      </c>
      <c r="B766" s="167" t="s">
        <v>838</v>
      </c>
      <c r="C766" s="168">
        <v>42789</v>
      </c>
      <c r="D766" s="168" t="s">
        <v>3661</v>
      </c>
      <c r="E766" s="169" t="s">
        <v>15</v>
      </c>
      <c r="F766" s="169">
        <v>386229</v>
      </c>
      <c r="G766" s="169"/>
      <c r="H766" s="170" t="s">
        <v>3662</v>
      </c>
      <c r="I766" s="172">
        <v>50</v>
      </c>
      <c r="J766" s="172">
        <v>0</v>
      </c>
      <c r="K766" s="172">
        <v>50</v>
      </c>
      <c r="L766" s="173" t="s">
        <v>1444</v>
      </c>
    </row>
    <row r="767" spans="1:12" ht="56.25" customHeight="1">
      <c r="A767" s="174" t="s">
        <v>627</v>
      </c>
      <c r="B767" s="167" t="s">
        <v>737</v>
      </c>
      <c r="C767" s="168">
        <v>42789</v>
      </c>
      <c r="D767" s="168" t="s">
        <v>4709</v>
      </c>
      <c r="E767" s="169" t="s">
        <v>6</v>
      </c>
      <c r="F767" s="169">
        <v>386482</v>
      </c>
      <c r="G767" s="169"/>
      <c r="H767" s="170" t="s">
        <v>4710</v>
      </c>
      <c r="I767" s="172">
        <v>0</v>
      </c>
      <c r="J767" s="172">
        <v>12002.53</v>
      </c>
      <c r="K767" s="172">
        <v>12002.53</v>
      </c>
      <c r="L767" s="173" t="s">
        <v>1444</v>
      </c>
    </row>
    <row r="768" spans="1:12" ht="56.25" customHeight="1">
      <c r="A768" s="174" t="s">
        <v>627</v>
      </c>
      <c r="B768" s="167" t="s">
        <v>737</v>
      </c>
      <c r="C768" s="168">
        <v>42789</v>
      </c>
      <c r="D768" s="168" t="s">
        <v>4711</v>
      </c>
      <c r="E768" s="169" t="s">
        <v>15</v>
      </c>
      <c r="F768" s="169">
        <v>386483</v>
      </c>
      <c r="G768" s="169"/>
      <c r="H768" s="170" t="s">
        <v>4712</v>
      </c>
      <c r="I768" s="172">
        <v>50</v>
      </c>
      <c r="J768" s="172">
        <v>0</v>
      </c>
      <c r="K768" s="172">
        <v>50</v>
      </c>
      <c r="L768" s="173" t="s">
        <v>1444</v>
      </c>
    </row>
    <row r="769" spans="1:12" ht="56.25" customHeight="1">
      <c r="A769" s="174">
        <v>513</v>
      </c>
      <c r="B769" s="167" t="s">
        <v>208</v>
      </c>
      <c r="C769" s="168">
        <v>42789</v>
      </c>
      <c r="D769" s="168" t="s">
        <v>4079</v>
      </c>
      <c r="E769" s="169" t="s">
        <v>15</v>
      </c>
      <c r="F769" s="169">
        <v>386485</v>
      </c>
      <c r="G769" s="169"/>
      <c r="H769" s="170" t="s">
        <v>4080</v>
      </c>
      <c r="I769" s="172">
        <v>50</v>
      </c>
      <c r="J769" s="172">
        <v>0</v>
      </c>
      <c r="K769" s="172">
        <v>50</v>
      </c>
      <c r="L769" s="173" t="s">
        <v>1444</v>
      </c>
    </row>
    <row r="770" spans="1:12" ht="56.25" customHeight="1">
      <c r="A770" s="174">
        <v>340</v>
      </c>
      <c r="B770" s="167" t="s">
        <v>838</v>
      </c>
      <c r="C770" s="168">
        <v>42789</v>
      </c>
      <c r="D770" s="168" t="s">
        <v>3663</v>
      </c>
      <c r="E770" s="169" t="s">
        <v>15</v>
      </c>
      <c r="F770" s="169">
        <v>1746</v>
      </c>
      <c r="G770" s="169"/>
      <c r="H770" s="170" t="s">
        <v>3664</v>
      </c>
      <c r="I770" s="172">
        <v>291.40000000000003</v>
      </c>
      <c r="J770" s="172">
        <v>0</v>
      </c>
      <c r="K770" s="172">
        <v>291.40000000000003</v>
      </c>
      <c r="L770" s="173" t="s">
        <v>1444</v>
      </c>
    </row>
    <row r="771" spans="1:12" ht="56.25" customHeight="1">
      <c r="A771" s="174">
        <v>340</v>
      </c>
      <c r="B771" s="167" t="s">
        <v>838</v>
      </c>
      <c r="C771" s="168">
        <v>42789</v>
      </c>
      <c r="D771" s="168" t="s">
        <v>3665</v>
      </c>
      <c r="E771" s="169" t="s">
        <v>15</v>
      </c>
      <c r="F771" s="169">
        <v>1745</v>
      </c>
      <c r="G771" s="169"/>
      <c r="H771" s="170" t="s">
        <v>3666</v>
      </c>
      <c r="I771" s="172">
        <v>281.66000000000003</v>
      </c>
      <c r="J771" s="172">
        <v>0</v>
      </c>
      <c r="K771" s="172">
        <v>281.66000000000003</v>
      </c>
      <c r="L771" s="173" t="s">
        <v>1444</v>
      </c>
    </row>
    <row r="772" spans="1:12" ht="56.25" customHeight="1">
      <c r="A772" s="174">
        <v>340</v>
      </c>
      <c r="B772" s="167" t="s">
        <v>838</v>
      </c>
      <c r="C772" s="168">
        <v>42789</v>
      </c>
      <c r="D772" s="168" t="s">
        <v>3667</v>
      </c>
      <c r="E772" s="169" t="s">
        <v>15</v>
      </c>
      <c r="F772" s="169">
        <v>1744</v>
      </c>
      <c r="G772" s="169"/>
      <c r="H772" s="170" t="s">
        <v>3668</v>
      </c>
      <c r="I772" s="172">
        <v>280.5</v>
      </c>
      <c r="J772" s="172">
        <v>0</v>
      </c>
      <c r="K772" s="172">
        <v>280.5</v>
      </c>
      <c r="L772" s="173" t="s">
        <v>1444</v>
      </c>
    </row>
    <row r="773" spans="1:12" ht="56.25" customHeight="1">
      <c r="A773" s="174">
        <v>340</v>
      </c>
      <c r="B773" s="167" t="s">
        <v>838</v>
      </c>
      <c r="C773" s="168">
        <v>42789</v>
      </c>
      <c r="D773" s="168" t="s">
        <v>3669</v>
      </c>
      <c r="E773" s="169" t="s">
        <v>15</v>
      </c>
      <c r="F773" s="169">
        <v>1743</v>
      </c>
      <c r="G773" s="169"/>
      <c r="H773" s="170" t="s">
        <v>3670</v>
      </c>
      <c r="I773" s="172">
        <v>297.10000000000002</v>
      </c>
      <c r="J773" s="172">
        <v>0</v>
      </c>
      <c r="K773" s="172">
        <v>297.10000000000002</v>
      </c>
      <c r="L773" s="173" t="s">
        <v>1444</v>
      </c>
    </row>
    <row r="774" spans="1:12" ht="56.25" customHeight="1">
      <c r="A774" s="174">
        <v>340</v>
      </c>
      <c r="B774" s="167" t="s">
        <v>838</v>
      </c>
      <c r="C774" s="168">
        <v>42789</v>
      </c>
      <c r="D774" s="168" t="s">
        <v>3671</v>
      </c>
      <c r="E774" s="169" t="s">
        <v>15</v>
      </c>
      <c r="F774" s="169">
        <v>1742</v>
      </c>
      <c r="G774" s="169"/>
      <c r="H774" s="170" t="s">
        <v>3672</v>
      </c>
      <c r="I774" s="172">
        <v>289.20999999999998</v>
      </c>
      <c r="J774" s="172">
        <v>0</v>
      </c>
      <c r="K774" s="172">
        <v>289.20999999999998</v>
      </c>
      <c r="L774" s="173" t="s">
        <v>1444</v>
      </c>
    </row>
    <row r="775" spans="1:12" ht="56.25" customHeight="1">
      <c r="A775" s="174">
        <v>513</v>
      </c>
      <c r="B775" s="167" t="s">
        <v>208</v>
      </c>
      <c r="C775" s="168">
        <v>42789</v>
      </c>
      <c r="D775" s="168" t="s">
        <v>4081</v>
      </c>
      <c r="E775" s="169" t="s">
        <v>15</v>
      </c>
      <c r="F775" s="169">
        <v>1741</v>
      </c>
      <c r="G775" s="169"/>
      <c r="H775" s="170" t="s">
        <v>4082</v>
      </c>
      <c r="I775" s="172">
        <v>803.37</v>
      </c>
      <c r="J775" s="172">
        <v>0</v>
      </c>
      <c r="K775" s="172">
        <v>803.37</v>
      </c>
      <c r="L775" s="173" t="s">
        <v>1444</v>
      </c>
    </row>
    <row r="776" spans="1:12" ht="56.25" customHeight="1">
      <c r="A776" s="174">
        <v>513</v>
      </c>
      <c r="B776" s="167" t="s">
        <v>208</v>
      </c>
      <c r="C776" s="168">
        <v>42789</v>
      </c>
      <c r="D776" s="168" t="s">
        <v>4083</v>
      </c>
      <c r="E776" s="169" t="s">
        <v>15</v>
      </c>
      <c r="F776" s="169">
        <v>1740</v>
      </c>
      <c r="G776" s="169"/>
      <c r="H776" s="170" t="s">
        <v>4084</v>
      </c>
      <c r="I776" s="172">
        <v>393.62</v>
      </c>
      <c r="J776" s="172">
        <v>0</v>
      </c>
      <c r="K776" s="172">
        <v>393.62</v>
      </c>
      <c r="L776" s="173" t="s">
        <v>1444</v>
      </c>
    </row>
    <row r="777" spans="1:12" ht="56.25" customHeight="1">
      <c r="A777" s="174" t="s">
        <v>627</v>
      </c>
      <c r="B777" s="167" t="s">
        <v>737</v>
      </c>
      <c r="C777" s="168">
        <v>42789</v>
      </c>
      <c r="D777" s="168" t="s">
        <v>4713</v>
      </c>
      <c r="E777" s="169" t="s">
        <v>6</v>
      </c>
      <c r="F777" s="169">
        <v>386890</v>
      </c>
      <c r="G777" s="169"/>
      <c r="H777" s="170" t="s">
        <v>4714</v>
      </c>
      <c r="I777" s="172">
        <v>0</v>
      </c>
      <c r="J777" s="172">
        <v>4772.3</v>
      </c>
      <c r="K777" s="172">
        <v>4772.3</v>
      </c>
      <c r="L777" s="173" t="s">
        <v>1444</v>
      </c>
    </row>
    <row r="778" spans="1:12" ht="56.25" customHeight="1">
      <c r="A778" s="174" t="s">
        <v>627</v>
      </c>
      <c r="B778" s="167" t="s">
        <v>737</v>
      </c>
      <c r="C778" s="168">
        <v>42789</v>
      </c>
      <c r="D778" s="168" t="s">
        <v>4715</v>
      </c>
      <c r="E778" s="169" t="s">
        <v>15</v>
      </c>
      <c r="F778" s="169">
        <v>386891</v>
      </c>
      <c r="G778" s="169"/>
      <c r="H778" s="170" t="s">
        <v>4716</v>
      </c>
      <c r="I778" s="172">
        <v>50</v>
      </c>
      <c r="J778" s="172">
        <v>0</v>
      </c>
      <c r="K778" s="172">
        <v>50</v>
      </c>
      <c r="L778" s="173" t="s">
        <v>1444</v>
      </c>
    </row>
    <row r="779" spans="1:12" ht="56.25" customHeight="1">
      <c r="A779" s="174" t="s">
        <v>1308</v>
      </c>
      <c r="B779" s="167" t="s">
        <v>1308</v>
      </c>
      <c r="C779" s="168">
        <v>42790</v>
      </c>
      <c r="D779" s="168" t="s">
        <v>5691</v>
      </c>
      <c r="E779" s="169" t="s">
        <v>13</v>
      </c>
      <c r="F779" s="169">
        <v>366299</v>
      </c>
      <c r="G779" s="169"/>
      <c r="H779" s="170" t="s">
        <v>1309</v>
      </c>
      <c r="I779" s="172">
        <v>4445128.3899999997</v>
      </c>
      <c r="J779" s="172">
        <v>0</v>
      </c>
      <c r="K779" s="172">
        <v>4445128.3899999997</v>
      </c>
      <c r="L779" s="173" t="s">
        <v>1444</v>
      </c>
    </row>
    <row r="780" spans="1:12" ht="56.25" customHeight="1">
      <c r="A780" s="174" t="s">
        <v>1308</v>
      </c>
      <c r="B780" s="167" t="s">
        <v>1308</v>
      </c>
      <c r="C780" s="168">
        <v>42790</v>
      </c>
      <c r="D780" s="168" t="s">
        <v>5692</v>
      </c>
      <c r="E780" s="169" t="s">
        <v>13</v>
      </c>
      <c r="F780" s="169">
        <v>366297</v>
      </c>
      <c r="G780" s="169"/>
      <c r="H780" s="170" t="s">
        <v>1309</v>
      </c>
      <c r="I780" s="172">
        <v>5247450.12</v>
      </c>
      <c r="J780" s="172">
        <v>0</v>
      </c>
      <c r="K780" s="172">
        <v>5247450.12</v>
      </c>
      <c r="L780" s="173" t="s">
        <v>1444</v>
      </c>
    </row>
    <row r="781" spans="1:12" ht="56.25" customHeight="1">
      <c r="A781" s="174" t="s">
        <v>1308</v>
      </c>
      <c r="B781" s="167" t="s">
        <v>1308</v>
      </c>
      <c r="C781" s="168">
        <v>42790</v>
      </c>
      <c r="D781" s="168" t="s">
        <v>5693</v>
      </c>
      <c r="E781" s="169" t="s">
        <v>13</v>
      </c>
      <c r="F781" s="169">
        <v>366295</v>
      </c>
      <c r="G781" s="169"/>
      <c r="H781" s="170" t="s">
        <v>1309</v>
      </c>
      <c r="I781" s="172">
        <v>5247450.12</v>
      </c>
      <c r="J781" s="172">
        <v>0</v>
      </c>
      <c r="K781" s="172">
        <v>5247450.12</v>
      </c>
      <c r="L781" s="173" t="s">
        <v>1444</v>
      </c>
    </row>
    <row r="782" spans="1:12" ht="56.25" customHeight="1">
      <c r="A782" s="174" t="s">
        <v>1308</v>
      </c>
      <c r="B782" s="167" t="s">
        <v>1308</v>
      </c>
      <c r="C782" s="168">
        <v>42790</v>
      </c>
      <c r="D782" s="168" t="s">
        <v>5694</v>
      </c>
      <c r="E782" s="169" t="s">
        <v>13</v>
      </c>
      <c r="F782" s="169">
        <v>366293</v>
      </c>
      <c r="G782" s="169"/>
      <c r="H782" s="170" t="s">
        <v>1309</v>
      </c>
      <c r="I782" s="172">
        <v>5247450.12</v>
      </c>
      <c r="J782" s="172">
        <v>0</v>
      </c>
      <c r="K782" s="172">
        <v>5247450.12</v>
      </c>
      <c r="L782" s="173" t="s">
        <v>1444</v>
      </c>
    </row>
    <row r="783" spans="1:12" ht="56.25" customHeight="1">
      <c r="A783" s="174" t="s">
        <v>1308</v>
      </c>
      <c r="B783" s="167" t="s">
        <v>1308</v>
      </c>
      <c r="C783" s="168">
        <v>42790</v>
      </c>
      <c r="D783" s="168" t="s">
        <v>5695</v>
      </c>
      <c r="E783" s="169" t="s">
        <v>13</v>
      </c>
      <c r="F783" s="169">
        <v>366291</v>
      </c>
      <c r="G783" s="169"/>
      <c r="H783" s="170" t="s">
        <v>1309</v>
      </c>
      <c r="I783" s="172">
        <v>5247450.12</v>
      </c>
      <c r="J783" s="172">
        <v>0</v>
      </c>
      <c r="K783" s="172">
        <v>5247450.12</v>
      </c>
      <c r="L783" s="173" t="s">
        <v>1444</v>
      </c>
    </row>
    <row r="784" spans="1:12" ht="56.25" customHeight="1">
      <c r="A784" s="174" t="s">
        <v>1308</v>
      </c>
      <c r="B784" s="167" t="s">
        <v>1308</v>
      </c>
      <c r="C784" s="168">
        <v>42790</v>
      </c>
      <c r="D784" s="168" t="s">
        <v>5696</v>
      </c>
      <c r="E784" s="169" t="s">
        <v>13</v>
      </c>
      <c r="F784" s="169">
        <v>366289</v>
      </c>
      <c r="G784" s="169"/>
      <c r="H784" s="170" t="s">
        <v>1309</v>
      </c>
      <c r="I784" s="172">
        <v>5247450.12</v>
      </c>
      <c r="J784" s="172">
        <v>0</v>
      </c>
      <c r="K784" s="172">
        <v>5247450.12</v>
      </c>
      <c r="L784" s="173" t="s">
        <v>1444</v>
      </c>
    </row>
    <row r="785" spans="1:12" ht="56.25" customHeight="1">
      <c r="A785" s="174" t="s">
        <v>1308</v>
      </c>
      <c r="B785" s="167" t="s">
        <v>1308</v>
      </c>
      <c r="C785" s="168">
        <v>42790</v>
      </c>
      <c r="D785" s="168" t="s">
        <v>5697</v>
      </c>
      <c r="E785" s="169" t="s">
        <v>13</v>
      </c>
      <c r="F785" s="169">
        <v>366287</v>
      </c>
      <c r="G785" s="169"/>
      <c r="H785" s="170" t="s">
        <v>1309</v>
      </c>
      <c r="I785" s="172">
        <v>1910513.6400000001</v>
      </c>
      <c r="J785" s="172">
        <v>0</v>
      </c>
      <c r="K785" s="172">
        <v>1910513.6400000001</v>
      </c>
      <c r="L785" s="173" t="s">
        <v>1444</v>
      </c>
    </row>
    <row r="786" spans="1:12" ht="56.25" customHeight="1">
      <c r="A786" s="174" t="s">
        <v>1308</v>
      </c>
      <c r="B786" s="167" t="s">
        <v>1308</v>
      </c>
      <c r="C786" s="168">
        <v>42790</v>
      </c>
      <c r="D786" s="168" t="s">
        <v>5698</v>
      </c>
      <c r="E786" s="169" t="s">
        <v>13</v>
      </c>
      <c r="F786" s="169">
        <v>366285</v>
      </c>
      <c r="G786" s="169"/>
      <c r="H786" s="170" t="s">
        <v>1309</v>
      </c>
      <c r="I786" s="172">
        <v>1910513.6400000001</v>
      </c>
      <c r="J786" s="172">
        <v>0</v>
      </c>
      <c r="K786" s="172">
        <v>1910513.6400000001</v>
      </c>
      <c r="L786" s="173" t="s">
        <v>1444</v>
      </c>
    </row>
    <row r="787" spans="1:12" ht="56.25" customHeight="1">
      <c r="A787" s="174" t="s">
        <v>1308</v>
      </c>
      <c r="B787" s="167" t="s">
        <v>1308</v>
      </c>
      <c r="C787" s="168">
        <v>42790</v>
      </c>
      <c r="D787" s="168" t="s">
        <v>5699</v>
      </c>
      <c r="E787" s="169" t="s">
        <v>13</v>
      </c>
      <c r="F787" s="169">
        <v>366283</v>
      </c>
      <c r="G787" s="169"/>
      <c r="H787" s="170" t="s">
        <v>1309</v>
      </c>
      <c r="I787" s="172">
        <v>1910513.6400000001</v>
      </c>
      <c r="J787" s="172">
        <v>0</v>
      </c>
      <c r="K787" s="172">
        <v>1910513.6400000001</v>
      </c>
      <c r="L787" s="173" t="s">
        <v>1444</v>
      </c>
    </row>
    <row r="788" spans="1:12" ht="56.25" customHeight="1">
      <c r="A788" s="174" t="s">
        <v>1308</v>
      </c>
      <c r="B788" s="167" t="s">
        <v>1308</v>
      </c>
      <c r="C788" s="168">
        <v>42790</v>
      </c>
      <c r="D788" s="168" t="s">
        <v>5700</v>
      </c>
      <c r="E788" s="169" t="s">
        <v>13</v>
      </c>
      <c r="F788" s="169">
        <v>366281</v>
      </c>
      <c r="G788" s="169"/>
      <c r="H788" s="170" t="s">
        <v>1309</v>
      </c>
      <c r="I788" s="172">
        <v>1910513.6400000001</v>
      </c>
      <c r="J788" s="172">
        <v>0</v>
      </c>
      <c r="K788" s="172">
        <v>1910513.6400000001</v>
      </c>
      <c r="L788" s="173" t="s">
        <v>1444</v>
      </c>
    </row>
    <row r="789" spans="1:12" ht="56.25" customHeight="1">
      <c r="A789" s="174" t="s">
        <v>1308</v>
      </c>
      <c r="B789" s="167" t="s">
        <v>1308</v>
      </c>
      <c r="C789" s="168">
        <v>42790</v>
      </c>
      <c r="D789" s="168" t="s">
        <v>5701</v>
      </c>
      <c r="E789" s="169" t="s">
        <v>13</v>
      </c>
      <c r="F789" s="169">
        <v>366278</v>
      </c>
      <c r="G789" s="169"/>
      <c r="H789" s="170" t="s">
        <v>1309</v>
      </c>
      <c r="I789" s="172">
        <v>26859.16</v>
      </c>
      <c r="J789" s="172">
        <v>0</v>
      </c>
      <c r="K789" s="172">
        <v>26859.16</v>
      </c>
      <c r="L789" s="173" t="s">
        <v>1444</v>
      </c>
    </row>
    <row r="790" spans="1:12" ht="56.25" customHeight="1">
      <c r="A790" s="174" t="s">
        <v>1308</v>
      </c>
      <c r="B790" s="167" t="s">
        <v>1308</v>
      </c>
      <c r="C790" s="168">
        <v>42790</v>
      </c>
      <c r="D790" s="168" t="s">
        <v>5702</v>
      </c>
      <c r="E790" s="169" t="s">
        <v>13</v>
      </c>
      <c r="F790" s="169">
        <v>366276</v>
      </c>
      <c r="G790" s="169"/>
      <c r="H790" s="170" t="s">
        <v>1309</v>
      </c>
      <c r="I790" s="172">
        <v>15219.18</v>
      </c>
      <c r="J790" s="172">
        <v>0</v>
      </c>
      <c r="K790" s="172">
        <v>15219.18</v>
      </c>
      <c r="L790" s="173" t="s">
        <v>1444</v>
      </c>
    </row>
    <row r="791" spans="1:12" ht="56.25" customHeight="1">
      <c r="A791" s="174" t="s">
        <v>1308</v>
      </c>
      <c r="B791" s="167" t="s">
        <v>1308</v>
      </c>
      <c r="C791" s="168">
        <v>42790</v>
      </c>
      <c r="D791" s="168" t="s">
        <v>5703</v>
      </c>
      <c r="E791" s="169" t="s">
        <v>13</v>
      </c>
      <c r="F791" s="169">
        <v>366274</v>
      </c>
      <c r="G791" s="169"/>
      <c r="H791" s="170" t="s">
        <v>1309</v>
      </c>
      <c r="I791" s="172">
        <v>9779</v>
      </c>
      <c r="J791" s="172">
        <v>0</v>
      </c>
      <c r="K791" s="172">
        <v>9779</v>
      </c>
      <c r="L791" s="173" t="s">
        <v>1444</v>
      </c>
    </row>
    <row r="792" spans="1:12" ht="56.25" customHeight="1">
      <c r="A792" s="174" t="s">
        <v>1308</v>
      </c>
      <c r="B792" s="167" t="s">
        <v>1308</v>
      </c>
      <c r="C792" s="168">
        <v>42790</v>
      </c>
      <c r="D792" s="168" t="s">
        <v>5704</v>
      </c>
      <c r="E792" s="169" t="s">
        <v>13</v>
      </c>
      <c r="F792" s="169">
        <v>366301</v>
      </c>
      <c r="G792" s="169"/>
      <c r="H792" s="170" t="s">
        <v>1309</v>
      </c>
      <c r="I792" s="172">
        <v>4445128.3899999997</v>
      </c>
      <c r="J792" s="172">
        <v>0</v>
      </c>
      <c r="K792" s="172">
        <v>4445128.3899999997</v>
      </c>
      <c r="L792" s="173" t="s">
        <v>1444</v>
      </c>
    </row>
    <row r="793" spans="1:12" ht="56.25" customHeight="1">
      <c r="A793" s="174" t="s">
        <v>1308</v>
      </c>
      <c r="B793" s="167" t="s">
        <v>1308</v>
      </c>
      <c r="C793" s="168">
        <v>42790</v>
      </c>
      <c r="D793" s="168" t="s">
        <v>5705</v>
      </c>
      <c r="E793" s="169" t="s">
        <v>13</v>
      </c>
      <c r="F793" s="169">
        <v>366303</v>
      </c>
      <c r="G793" s="169"/>
      <c r="H793" s="170" t="s">
        <v>1309</v>
      </c>
      <c r="I793" s="172">
        <v>4445128.3899999997</v>
      </c>
      <c r="J793" s="172">
        <v>0</v>
      </c>
      <c r="K793" s="172">
        <v>4445128.3899999997</v>
      </c>
      <c r="L793" s="173" t="s">
        <v>1444</v>
      </c>
    </row>
    <row r="794" spans="1:12" ht="56.25" customHeight="1">
      <c r="A794" s="174" t="s">
        <v>1308</v>
      </c>
      <c r="B794" s="167" t="s">
        <v>1308</v>
      </c>
      <c r="C794" s="168">
        <v>42790</v>
      </c>
      <c r="D794" s="168" t="s">
        <v>5706</v>
      </c>
      <c r="E794" s="169" t="s">
        <v>13</v>
      </c>
      <c r="F794" s="169">
        <v>366305</v>
      </c>
      <c r="G794" s="169"/>
      <c r="H794" s="170" t="s">
        <v>1309</v>
      </c>
      <c r="I794" s="172">
        <v>4445128.3899999997</v>
      </c>
      <c r="J794" s="172">
        <v>0</v>
      </c>
      <c r="K794" s="172">
        <v>4445128.3899999997</v>
      </c>
      <c r="L794" s="173" t="s">
        <v>1444</v>
      </c>
    </row>
    <row r="795" spans="1:12" ht="56.25" customHeight="1">
      <c r="A795" s="174" t="s">
        <v>1308</v>
      </c>
      <c r="B795" s="167" t="s">
        <v>1308</v>
      </c>
      <c r="C795" s="168">
        <v>42790</v>
      </c>
      <c r="D795" s="168" t="s">
        <v>5707</v>
      </c>
      <c r="E795" s="169" t="s">
        <v>13</v>
      </c>
      <c r="F795" s="169">
        <v>366307</v>
      </c>
      <c r="G795" s="169"/>
      <c r="H795" s="170" t="s">
        <v>1309</v>
      </c>
      <c r="I795" s="172">
        <v>4445128.3899999997</v>
      </c>
      <c r="J795" s="172">
        <v>0</v>
      </c>
      <c r="K795" s="172">
        <v>4445128.3899999997</v>
      </c>
      <c r="L795" s="173" t="s">
        <v>1444</v>
      </c>
    </row>
    <row r="796" spans="1:12" ht="56.25" customHeight="1">
      <c r="A796" s="174" t="s">
        <v>1308</v>
      </c>
      <c r="B796" s="167" t="s">
        <v>1308</v>
      </c>
      <c r="C796" s="168">
        <v>42790</v>
      </c>
      <c r="D796" s="168" t="s">
        <v>5708</v>
      </c>
      <c r="E796" s="169" t="s">
        <v>13</v>
      </c>
      <c r="F796" s="169">
        <v>366309</v>
      </c>
      <c r="G796" s="169"/>
      <c r="H796" s="170" t="s">
        <v>1309</v>
      </c>
      <c r="I796" s="172">
        <v>12209067.300000001</v>
      </c>
      <c r="J796" s="172">
        <v>0</v>
      </c>
      <c r="K796" s="172">
        <v>12209067.300000001</v>
      </c>
      <c r="L796" s="173" t="s">
        <v>1444</v>
      </c>
    </row>
    <row r="797" spans="1:12" ht="56.25" customHeight="1">
      <c r="A797" s="174" t="s">
        <v>1308</v>
      </c>
      <c r="B797" s="167" t="s">
        <v>1308</v>
      </c>
      <c r="C797" s="168">
        <v>42790</v>
      </c>
      <c r="D797" s="168" t="s">
        <v>5709</v>
      </c>
      <c r="E797" s="169" t="s">
        <v>13</v>
      </c>
      <c r="F797" s="169">
        <v>366311</v>
      </c>
      <c r="G797" s="169"/>
      <c r="H797" s="170" t="s">
        <v>1309</v>
      </c>
      <c r="I797" s="172">
        <v>12209067.300000001</v>
      </c>
      <c r="J797" s="172">
        <v>0</v>
      </c>
      <c r="K797" s="172">
        <v>12209067.300000001</v>
      </c>
      <c r="L797" s="173" t="s">
        <v>1444</v>
      </c>
    </row>
    <row r="798" spans="1:12" ht="56.25" customHeight="1">
      <c r="A798" s="174" t="s">
        <v>1308</v>
      </c>
      <c r="B798" s="167" t="s">
        <v>1308</v>
      </c>
      <c r="C798" s="168">
        <v>42790</v>
      </c>
      <c r="D798" s="168" t="s">
        <v>5710</v>
      </c>
      <c r="E798" s="169" t="s">
        <v>13</v>
      </c>
      <c r="F798" s="169">
        <v>366313</v>
      </c>
      <c r="G798" s="169"/>
      <c r="H798" s="170" t="s">
        <v>1309</v>
      </c>
      <c r="I798" s="172">
        <v>12209067.300000001</v>
      </c>
      <c r="J798" s="172">
        <v>0</v>
      </c>
      <c r="K798" s="172">
        <v>12209067.300000001</v>
      </c>
      <c r="L798" s="173" t="s">
        <v>1444</v>
      </c>
    </row>
    <row r="799" spans="1:12" ht="56.25" customHeight="1">
      <c r="A799" s="174" t="s">
        <v>1308</v>
      </c>
      <c r="B799" s="167" t="s">
        <v>1308</v>
      </c>
      <c r="C799" s="168">
        <v>42790</v>
      </c>
      <c r="D799" s="168" t="s">
        <v>5711</v>
      </c>
      <c r="E799" s="169" t="s">
        <v>13</v>
      </c>
      <c r="F799" s="169">
        <v>366315</v>
      </c>
      <c r="G799" s="169"/>
      <c r="H799" s="170" t="s">
        <v>1309</v>
      </c>
      <c r="I799" s="172">
        <v>12209067.300000001</v>
      </c>
      <c r="J799" s="172">
        <v>0</v>
      </c>
      <c r="K799" s="172">
        <v>12209067.300000001</v>
      </c>
      <c r="L799" s="173" t="s">
        <v>1444</v>
      </c>
    </row>
    <row r="800" spans="1:12" ht="56.25" customHeight="1">
      <c r="A800" s="174" t="s">
        <v>1308</v>
      </c>
      <c r="B800" s="167" t="s">
        <v>1308</v>
      </c>
      <c r="C800" s="168">
        <v>42790</v>
      </c>
      <c r="D800" s="168" t="s">
        <v>5712</v>
      </c>
      <c r="E800" s="169" t="s">
        <v>13</v>
      </c>
      <c r="F800" s="169">
        <v>366317</v>
      </c>
      <c r="G800" s="169"/>
      <c r="H800" s="170" t="s">
        <v>1309</v>
      </c>
      <c r="I800" s="172">
        <v>2246233.46</v>
      </c>
      <c r="J800" s="172">
        <v>0</v>
      </c>
      <c r="K800" s="172">
        <v>2246233.46</v>
      </c>
      <c r="L800" s="173" t="s">
        <v>1444</v>
      </c>
    </row>
    <row r="801" spans="1:12" ht="56.25" customHeight="1">
      <c r="A801" s="174" t="s">
        <v>1308</v>
      </c>
      <c r="B801" s="167" t="s">
        <v>1308</v>
      </c>
      <c r="C801" s="168">
        <v>42790</v>
      </c>
      <c r="D801" s="168" t="s">
        <v>5713</v>
      </c>
      <c r="E801" s="169" t="s">
        <v>13</v>
      </c>
      <c r="F801" s="169">
        <v>366319</v>
      </c>
      <c r="G801" s="169"/>
      <c r="H801" s="170" t="s">
        <v>1309</v>
      </c>
      <c r="I801" s="172">
        <v>2246233.46</v>
      </c>
      <c r="J801" s="172">
        <v>0</v>
      </c>
      <c r="K801" s="172">
        <v>2246233.46</v>
      </c>
      <c r="L801" s="173" t="s">
        <v>1444</v>
      </c>
    </row>
    <row r="802" spans="1:12" ht="56.25" customHeight="1">
      <c r="A802" s="174" t="s">
        <v>1308</v>
      </c>
      <c r="B802" s="167" t="s">
        <v>1308</v>
      </c>
      <c r="C802" s="168">
        <v>42790</v>
      </c>
      <c r="D802" s="168" t="s">
        <v>5714</v>
      </c>
      <c r="E802" s="169" t="s">
        <v>13</v>
      </c>
      <c r="F802" s="169">
        <v>366321</v>
      </c>
      <c r="G802" s="169"/>
      <c r="H802" s="170" t="s">
        <v>1309</v>
      </c>
      <c r="I802" s="172">
        <v>2246233.46</v>
      </c>
      <c r="J802" s="172">
        <v>0</v>
      </c>
      <c r="K802" s="172">
        <v>2246233.46</v>
      </c>
      <c r="L802" s="173" t="s">
        <v>1444</v>
      </c>
    </row>
    <row r="803" spans="1:12" ht="56.25" customHeight="1">
      <c r="A803" s="174" t="s">
        <v>1308</v>
      </c>
      <c r="B803" s="167" t="s">
        <v>1308</v>
      </c>
      <c r="C803" s="168">
        <v>42790</v>
      </c>
      <c r="D803" s="168" t="s">
        <v>5715</v>
      </c>
      <c r="E803" s="169" t="s">
        <v>13</v>
      </c>
      <c r="F803" s="169">
        <v>366323</v>
      </c>
      <c r="G803" s="169"/>
      <c r="H803" s="170" t="s">
        <v>1309</v>
      </c>
      <c r="I803" s="172">
        <v>2246233.46</v>
      </c>
      <c r="J803" s="172">
        <v>0</v>
      </c>
      <c r="K803" s="172">
        <v>2246233.46</v>
      </c>
      <c r="L803" s="173" t="s">
        <v>1444</v>
      </c>
    </row>
    <row r="804" spans="1:12" ht="56.25" customHeight="1">
      <c r="A804" s="174" t="s">
        <v>1308</v>
      </c>
      <c r="B804" s="167" t="s">
        <v>1308</v>
      </c>
      <c r="C804" s="168">
        <v>42790</v>
      </c>
      <c r="D804" s="168" t="s">
        <v>5716</v>
      </c>
      <c r="E804" s="169" t="s">
        <v>13</v>
      </c>
      <c r="F804" s="169">
        <v>366325</v>
      </c>
      <c r="G804" s="169"/>
      <c r="H804" s="170" t="s">
        <v>1309</v>
      </c>
      <c r="I804" s="172">
        <v>2246233.46</v>
      </c>
      <c r="J804" s="172">
        <v>0</v>
      </c>
      <c r="K804" s="172">
        <v>2246233.46</v>
      </c>
      <c r="L804" s="173" t="s">
        <v>1444</v>
      </c>
    </row>
    <row r="805" spans="1:12" ht="56.25" customHeight="1">
      <c r="A805" s="174" t="s">
        <v>1308</v>
      </c>
      <c r="B805" s="167" t="s">
        <v>1308</v>
      </c>
      <c r="C805" s="168">
        <v>42790</v>
      </c>
      <c r="D805" s="168" t="s">
        <v>5717</v>
      </c>
      <c r="E805" s="169" t="s">
        <v>13</v>
      </c>
      <c r="F805" s="169">
        <v>366222</v>
      </c>
      <c r="G805" s="169"/>
      <c r="H805" s="170" t="s">
        <v>1309</v>
      </c>
      <c r="I805" s="172">
        <v>1910513.6400000001</v>
      </c>
      <c r="J805" s="172">
        <v>0</v>
      </c>
      <c r="K805" s="172">
        <v>1910513.6400000001</v>
      </c>
      <c r="L805" s="173" t="s">
        <v>1444</v>
      </c>
    </row>
    <row r="806" spans="1:12" ht="56.25" customHeight="1">
      <c r="A806" s="174" t="s">
        <v>1308</v>
      </c>
      <c r="B806" s="167" t="s">
        <v>1308</v>
      </c>
      <c r="C806" s="168">
        <v>42790</v>
      </c>
      <c r="D806" s="168" t="s">
        <v>5718</v>
      </c>
      <c r="E806" s="169" t="s">
        <v>13</v>
      </c>
      <c r="F806" s="169">
        <v>366224</v>
      </c>
      <c r="G806" s="169"/>
      <c r="H806" s="170" t="s">
        <v>1309</v>
      </c>
      <c r="I806" s="172">
        <v>12209067.300000001</v>
      </c>
      <c r="J806" s="172">
        <v>0</v>
      </c>
      <c r="K806" s="172">
        <v>12209067.300000001</v>
      </c>
      <c r="L806" s="173" t="s">
        <v>1444</v>
      </c>
    </row>
    <row r="807" spans="1:12" ht="56.25" customHeight="1">
      <c r="A807" s="174" t="s">
        <v>1308</v>
      </c>
      <c r="B807" s="167" t="s">
        <v>1308</v>
      </c>
      <c r="C807" s="168">
        <v>42790</v>
      </c>
      <c r="D807" s="168" t="s">
        <v>5719</v>
      </c>
      <c r="E807" s="169" t="s">
        <v>13</v>
      </c>
      <c r="F807" s="169">
        <v>366226</v>
      </c>
      <c r="G807" s="169"/>
      <c r="H807" s="170" t="s">
        <v>1309</v>
      </c>
      <c r="I807" s="172">
        <v>1000.6700000000001</v>
      </c>
      <c r="J807" s="172">
        <v>0</v>
      </c>
      <c r="K807" s="172">
        <v>1000.6700000000001</v>
      </c>
      <c r="L807" s="173" t="s">
        <v>1444</v>
      </c>
    </row>
    <row r="808" spans="1:12" ht="56.25" customHeight="1">
      <c r="A808" s="174" t="s">
        <v>1308</v>
      </c>
      <c r="B808" s="167" t="s">
        <v>1308</v>
      </c>
      <c r="C808" s="168">
        <v>42790</v>
      </c>
      <c r="D808" s="168" t="s">
        <v>5720</v>
      </c>
      <c r="E808" s="169" t="s">
        <v>13</v>
      </c>
      <c r="F808" s="169">
        <v>366228</v>
      </c>
      <c r="G808" s="169"/>
      <c r="H808" s="170" t="s">
        <v>1309</v>
      </c>
      <c r="I808" s="172">
        <v>12736.76</v>
      </c>
      <c r="J808" s="172">
        <v>0</v>
      </c>
      <c r="K808" s="172">
        <v>12736.76</v>
      </c>
      <c r="L808" s="173" t="s">
        <v>1444</v>
      </c>
    </row>
    <row r="809" spans="1:12" ht="56.25" customHeight="1">
      <c r="A809" s="174" t="s">
        <v>1308</v>
      </c>
      <c r="B809" s="167" t="s">
        <v>1308</v>
      </c>
      <c r="C809" s="168">
        <v>42790</v>
      </c>
      <c r="D809" s="168" t="s">
        <v>5721</v>
      </c>
      <c r="E809" s="169" t="s">
        <v>13</v>
      </c>
      <c r="F809" s="169">
        <v>366230</v>
      </c>
      <c r="G809" s="169"/>
      <c r="H809" s="170" t="s">
        <v>1309</v>
      </c>
      <c r="I809" s="172">
        <v>12736.76</v>
      </c>
      <c r="J809" s="172">
        <v>0</v>
      </c>
      <c r="K809" s="172">
        <v>12736.76</v>
      </c>
      <c r="L809" s="173" t="s">
        <v>1444</v>
      </c>
    </row>
    <row r="810" spans="1:12" ht="56.25" customHeight="1">
      <c r="A810" s="174" t="s">
        <v>1308</v>
      </c>
      <c r="B810" s="167" t="s">
        <v>1308</v>
      </c>
      <c r="C810" s="168">
        <v>42790</v>
      </c>
      <c r="D810" s="168" t="s">
        <v>5722</v>
      </c>
      <c r="E810" s="169" t="s">
        <v>13</v>
      </c>
      <c r="F810" s="169">
        <v>366232</v>
      </c>
      <c r="G810" s="169"/>
      <c r="H810" s="170" t="s">
        <v>1309</v>
      </c>
      <c r="I810" s="172">
        <v>12736.76</v>
      </c>
      <c r="J810" s="172">
        <v>0</v>
      </c>
      <c r="K810" s="172">
        <v>12736.76</v>
      </c>
      <c r="L810" s="173" t="s">
        <v>1444</v>
      </c>
    </row>
    <row r="811" spans="1:12" ht="56.25" customHeight="1">
      <c r="A811" s="174" t="s">
        <v>1308</v>
      </c>
      <c r="B811" s="167" t="s">
        <v>1308</v>
      </c>
      <c r="C811" s="168">
        <v>42790</v>
      </c>
      <c r="D811" s="168" t="s">
        <v>5723</v>
      </c>
      <c r="E811" s="169" t="s">
        <v>13</v>
      </c>
      <c r="F811" s="169">
        <v>366234</v>
      </c>
      <c r="G811" s="169"/>
      <c r="H811" s="170" t="s">
        <v>1309</v>
      </c>
      <c r="I811" s="172">
        <v>12736.76</v>
      </c>
      <c r="J811" s="172">
        <v>0</v>
      </c>
      <c r="K811" s="172">
        <v>12736.76</v>
      </c>
      <c r="L811" s="173" t="s">
        <v>1444</v>
      </c>
    </row>
    <row r="812" spans="1:12" ht="56.25" customHeight="1">
      <c r="A812" s="174" t="s">
        <v>1308</v>
      </c>
      <c r="B812" s="167" t="s">
        <v>1308</v>
      </c>
      <c r="C812" s="168">
        <v>42790</v>
      </c>
      <c r="D812" s="168" t="s">
        <v>5724</v>
      </c>
      <c r="E812" s="169" t="s">
        <v>13</v>
      </c>
      <c r="F812" s="169">
        <v>366236</v>
      </c>
      <c r="G812" s="169"/>
      <c r="H812" s="170" t="s">
        <v>1309</v>
      </c>
      <c r="I812" s="172">
        <v>237906.58000000002</v>
      </c>
      <c r="J812" s="172">
        <v>0</v>
      </c>
      <c r="K812" s="172">
        <v>237906.58000000002</v>
      </c>
      <c r="L812" s="173" t="s">
        <v>1444</v>
      </c>
    </row>
    <row r="813" spans="1:12" ht="56.25" customHeight="1">
      <c r="A813" s="174" t="s">
        <v>1308</v>
      </c>
      <c r="B813" s="167" t="s">
        <v>1308</v>
      </c>
      <c r="C813" s="168">
        <v>42790</v>
      </c>
      <c r="D813" s="168" t="s">
        <v>5725</v>
      </c>
      <c r="E813" s="169" t="s">
        <v>13</v>
      </c>
      <c r="F813" s="169">
        <v>366238</v>
      </c>
      <c r="G813" s="169"/>
      <c r="H813" s="170" t="s">
        <v>1309</v>
      </c>
      <c r="I813" s="172">
        <v>5060.83</v>
      </c>
      <c r="J813" s="172">
        <v>0</v>
      </c>
      <c r="K813" s="172">
        <v>5060.83</v>
      </c>
      <c r="L813" s="173" t="s">
        <v>1444</v>
      </c>
    </row>
    <row r="814" spans="1:12" ht="56.25" customHeight="1">
      <c r="A814" s="174" t="s">
        <v>1308</v>
      </c>
      <c r="B814" s="167" t="s">
        <v>1308</v>
      </c>
      <c r="C814" s="168">
        <v>42790</v>
      </c>
      <c r="D814" s="168" t="s">
        <v>5726</v>
      </c>
      <c r="E814" s="169" t="s">
        <v>13</v>
      </c>
      <c r="F814" s="169">
        <v>366240</v>
      </c>
      <c r="G814" s="169"/>
      <c r="H814" s="170" t="s">
        <v>1309</v>
      </c>
      <c r="I814" s="172">
        <v>353.63</v>
      </c>
      <c r="J814" s="172">
        <v>0</v>
      </c>
      <c r="K814" s="172">
        <v>353.63</v>
      </c>
      <c r="L814" s="173" t="s">
        <v>1444</v>
      </c>
    </row>
    <row r="815" spans="1:12" ht="56.25" customHeight="1">
      <c r="A815" s="174" t="s">
        <v>1308</v>
      </c>
      <c r="B815" s="167" t="s">
        <v>1308</v>
      </c>
      <c r="C815" s="168">
        <v>42790</v>
      </c>
      <c r="D815" s="168" t="s">
        <v>5727</v>
      </c>
      <c r="E815" s="169" t="s">
        <v>13</v>
      </c>
      <c r="F815" s="169">
        <v>366242</v>
      </c>
      <c r="G815" s="169"/>
      <c r="H815" s="170" t="s">
        <v>1309</v>
      </c>
      <c r="I815" s="172">
        <v>1045.33</v>
      </c>
      <c r="J815" s="172">
        <v>0</v>
      </c>
      <c r="K815" s="172">
        <v>1045.33</v>
      </c>
      <c r="L815" s="173" t="s">
        <v>1444</v>
      </c>
    </row>
    <row r="816" spans="1:12" ht="56.25" customHeight="1">
      <c r="A816" s="174" t="s">
        <v>1308</v>
      </c>
      <c r="B816" s="167" t="s">
        <v>1308</v>
      </c>
      <c r="C816" s="168">
        <v>42790</v>
      </c>
      <c r="D816" s="168" t="s">
        <v>5728</v>
      </c>
      <c r="E816" s="169" t="s">
        <v>13</v>
      </c>
      <c r="F816" s="169">
        <v>366244</v>
      </c>
      <c r="G816" s="169"/>
      <c r="H816" s="170" t="s">
        <v>1309</v>
      </c>
      <c r="I816" s="172">
        <v>4501.46</v>
      </c>
      <c r="J816" s="172">
        <v>0</v>
      </c>
      <c r="K816" s="172">
        <v>4501.46</v>
      </c>
      <c r="L816" s="173" t="s">
        <v>1444</v>
      </c>
    </row>
    <row r="817" spans="1:12" ht="56.25" customHeight="1">
      <c r="A817" s="174" t="s">
        <v>1308</v>
      </c>
      <c r="B817" s="167" t="s">
        <v>1308</v>
      </c>
      <c r="C817" s="168">
        <v>42790</v>
      </c>
      <c r="D817" s="168" t="s">
        <v>5729</v>
      </c>
      <c r="E817" s="169" t="s">
        <v>13</v>
      </c>
      <c r="F817" s="169">
        <v>366246</v>
      </c>
      <c r="G817" s="169"/>
      <c r="H817" s="170" t="s">
        <v>1309</v>
      </c>
      <c r="I817" s="172">
        <v>4501.46</v>
      </c>
      <c r="J817" s="172">
        <v>0</v>
      </c>
      <c r="K817" s="172">
        <v>4501.46</v>
      </c>
      <c r="L817" s="173" t="s">
        <v>1444</v>
      </c>
    </row>
    <row r="818" spans="1:12" ht="56.25" customHeight="1">
      <c r="A818" s="174" t="s">
        <v>1308</v>
      </c>
      <c r="B818" s="167" t="s">
        <v>1308</v>
      </c>
      <c r="C818" s="168">
        <v>42790</v>
      </c>
      <c r="D818" s="168" t="s">
        <v>5730</v>
      </c>
      <c r="E818" s="169" t="s">
        <v>13</v>
      </c>
      <c r="F818" s="169">
        <v>366248</v>
      </c>
      <c r="G818" s="169"/>
      <c r="H818" s="170" t="s">
        <v>1309</v>
      </c>
      <c r="I818" s="172">
        <v>4501.46</v>
      </c>
      <c r="J818" s="172">
        <v>0</v>
      </c>
      <c r="K818" s="172">
        <v>4501.46</v>
      </c>
      <c r="L818" s="173" t="s">
        <v>1444</v>
      </c>
    </row>
    <row r="819" spans="1:12" ht="56.25" customHeight="1">
      <c r="A819" s="174" t="s">
        <v>1308</v>
      </c>
      <c r="B819" s="167" t="s">
        <v>1308</v>
      </c>
      <c r="C819" s="168">
        <v>42790</v>
      </c>
      <c r="D819" s="168" t="s">
        <v>5731</v>
      </c>
      <c r="E819" s="169" t="s">
        <v>13</v>
      </c>
      <c r="F819" s="169">
        <v>366250</v>
      </c>
      <c r="G819" s="169"/>
      <c r="H819" s="170" t="s">
        <v>1309</v>
      </c>
      <c r="I819" s="172">
        <v>4501.46</v>
      </c>
      <c r="J819" s="172">
        <v>0</v>
      </c>
      <c r="K819" s="172">
        <v>4501.46</v>
      </c>
      <c r="L819" s="173" t="s">
        <v>1444</v>
      </c>
    </row>
    <row r="820" spans="1:12" ht="56.25" customHeight="1">
      <c r="A820" s="174" t="s">
        <v>1308</v>
      </c>
      <c r="B820" s="167" t="s">
        <v>1308</v>
      </c>
      <c r="C820" s="168">
        <v>42790</v>
      </c>
      <c r="D820" s="168" t="s">
        <v>5732</v>
      </c>
      <c r="E820" s="169" t="s">
        <v>13</v>
      </c>
      <c r="F820" s="169">
        <v>366252</v>
      </c>
      <c r="G820" s="169"/>
      <c r="H820" s="170" t="s">
        <v>1309</v>
      </c>
      <c r="I820" s="172">
        <v>19763.87</v>
      </c>
      <c r="J820" s="172">
        <v>0</v>
      </c>
      <c r="K820" s="172">
        <v>19763.87</v>
      </c>
      <c r="L820" s="173" t="s">
        <v>1444</v>
      </c>
    </row>
    <row r="821" spans="1:12" ht="56.25" customHeight="1">
      <c r="A821" s="174" t="s">
        <v>1308</v>
      </c>
      <c r="B821" s="167" t="s">
        <v>1308</v>
      </c>
      <c r="C821" s="168">
        <v>42790</v>
      </c>
      <c r="D821" s="168" t="s">
        <v>5733</v>
      </c>
      <c r="E821" s="169" t="s">
        <v>13</v>
      </c>
      <c r="F821" s="169">
        <v>366254</v>
      </c>
      <c r="G821" s="169"/>
      <c r="H821" s="170" t="s">
        <v>1309</v>
      </c>
      <c r="I821" s="172">
        <v>2748.46</v>
      </c>
      <c r="J821" s="172">
        <v>0</v>
      </c>
      <c r="K821" s="172">
        <v>2748.46</v>
      </c>
      <c r="L821" s="173" t="s">
        <v>1444</v>
      </c>
    </row>
    <row r="822" spans="1:12" ht="56.25" customHeight="1">
      <c r="A822" s="174" t="s">
        <v>1308</v>
      </c>
      <c r="B822" s="167" t="s">
        <v>1308</v>
      </c>
      <c r="C822" s="168">
        <v>42790</v>
      </c>
      <c r="D822" s="168" t="s">
        <v>5734</v>
      </c>
      <c r="E822" s="169" t="s">
        <v>13</v>
      </c>
      <c r="F822" s="169">
        <v>366256</v>
      </c>
      <c r="G822" s="169"/>
      <c r="H822" s="170" t="s">
        <v>1309</v>
      </c>
      <c r="I822" s="172">
        <v>8123.89</v>
      </c>
      <c r="J822" s="172">
        <v>0</v>
      </c>
      <c r="K822" s="172">
        <v>8123.89</v>
      </c>
      <c r="L822" s="173" t="s">
        <v>1444</v>
      </c>
    </row>
    <row r="823" spans="1:12" ht="56.25" customHeight="1">
      <c r="A823" s="174" t="s">
        <v>1308</v>
      </c>
      <c r="B823" s="167" t="s">
        <v>1308</v>
      </c>
      <c r="C823" s="168">
        <v>42790</v>
      </c>
      <c r="D823" s="168" t="s">
        <v>5735</v>
      </c>
      <c r="E823" s="169" t="s">
        <v>13</v>
      </c>
      <c r="F823" s="169">
        <v>366258</v>
      </c>
      <c r="G823" s="169"/>
      <c r="H823" s="170" t="s">
        <v>1309</v>
      </c>
      <c r="I823" s="172">
        <v>34982.980000000003</v>
      </c>
      <c r="J823" s="172">
        <v>0</v>
      </c>
      <c r="K823" s="172">
        <v>34982.980000000003</v>
      </c>
      <c r="L823" s="173" t="s">
        <v>1444</v>
      </c>
    </row>
    <row r="824" spans="1:12" ht="56.25" customHeight="1">
      <c r="A824" s="174" t="s">
        <v>1308</v>
      </c>
      <c r="B824" s="167" t="s">
        <v>1308</v>
      </c>
      <c r="C824" s="168">
        <v>42790</v>
      </c>
      <c r="D824" s="168" t="s">
        <v>5736</v>
      </c>
      <c r="E824" s="169" t="s">
        <v>13</v>
      </c>
      <c r="F824" s="169">
        <v>366260</v>
      </c>
      <c r="G824" s="169"/>
      <c r="H824" s="170" t="s">
        <v>1309</v>
      </c>
      <c r="I824" s="172">
        <v>34982.980000000003</v>
      </c>
      <c r="J824" s="172">
        <v>0</v>
      </c>
      <c r="K824" s="172">
        <v>34982.980000000003</v>
      </c>
      <c r="L824" s="173" t="s">
        <v>1444</v>
      </c>
    </row>
    <row r="825" spans="1:12" ht="56.25" customHeight="1">
      <c r="A825" s="174" t="s">
        <v>1308</v>
      </c>
      <c r="B825" s="167" t="s">
        <v>1308</v>
      </c>
      <c r="C825" s="168">
        <v>42790</v>
      </c>
      <c r="D825" s="168" t="s">
        <v>5737</v>
      </c>
      <c r="E825" s="169" t="s">
        <v>13</v>
      </c>
      <c r="F825" s="169">
        <v>366262</v>
      </c>
      <c r="G825" s="169"/>
      <c r="H825" s="170" t="s">
        <v>1309</v>
      </c>
      <c r="I825" s="172">
        <v>34982.980000000003</v>
      </c>
      <c r="J825" s="172">
        <v>0</v>
      </c>
      <c r="K825" s="172">
        <v>34982.980000000003</v>
      </c>
      <c r="L825" s="173" t="s">
        <v>1444</v>
      </c>
    </row>
    <row r="826" spans="1:12" ht="56.25" customHeight="1">
      <c r="A826" s="174" t="s">
        <v>1308</v>
      </c>
      <c r="B826" s="167" t="s">
        <v>1308</v>
      </c>
      <c r="C826" s="168">
        <v>42790</v>
      </c>
      <c r="D826" s="168" t="s">
        <v>5738</v>
      </c>
      <c r="E826" s="169" t="s">
        <v>13</v>
      </c>
      <c r="F826" s="169">
        <v>366264</v>
      </c>
      <c r="G826" s="169"/>
      <c r="H826" s="170" t="s">
        <v>1309</v>
      </c>
      <c r="I826" s="172">
        <v>34982.980000000003</v>
      </c>
      <c r="J826" s="172">
        <v>0</v>
      </c>
      <c r="K826" s="172">
        <v>34982.980000000003</v>
      </c>
      <c r="L826" s="173" t="s">
        <v>1444</v>
      </c>
    </row>
    <row r="827" spans="1:12" ht="56.25" customHeight="1">
      <c r="A827" s="174" t="s">
        <v>1308</v>
      </c>
      <c r="B827" s="167" t="s">
        <v>1308</v>
      </c>
      <c r="C827" s="168">
        <v>42790</v>
      </c>
      <c r="D827" s="168" t="s">
        <v>5739</v>
      </c>
      <c r="E827" s="169" t="s">
        <v>13</v>
      </c>
      <c r="F827" s="169">
        <v>366266</v>
      </c>
      <c r="G827" s="169"/>
      <c r="H827" s="170" t="s">
        <v>1309</v>
      </c>
      <c r="I827" s="172">
        <v>3456.14</v>
      </c>
      <c r="J827" s="172">
        <v>0</v>
      </c>
      <c r="K827" s="172">
        <v>3456.14</v>
      </c>
      <c r="L827" s="173" t="s">
        <v>1444</v>
      </c>
    </row>
    <row r="828" spans="1:12" ht="56.25" customHeight="1">
      <c r="A828" s="174" t="s">
        <v>1308</v>
      </c>
      <c r="B828" s="167" t="s">
        <v>1308</v>
      </c>
      <c r="C828" s="168">
        <v>42790</v>
      </c>
      <c r="D828" s="168" t="s">
        <v>5740</v>
      </c>
      <c r="E828" s="169" t="s">
        <v>13</v>
      </c>
      <c r="F828" s="169">
        <v>366268</v>
      </c>
      <c r="G828" s="169"/>
      <c r="H828" s="170" t="s">
        <v>1309</v>
      </c>
      <c r="I828" s="172">
        <v>4147.83</v>
      </c>
      <c r="J828" s="172">
        <v>0</v>
      </c>
      <c r="K828" s="172">
        <v>4147.83</v>
      </c>
      <c r="L828" s="173" t="s">
        <v>1444</v>
      </c>
    </row>
    <row r="829" spans="1:12" ht="56.25" customHeight="1">
      <c r="A829" s="174" t="s">
        <v>1308</v>
      </c>
      <c r="B829" s="167" t="s">
        <v>1308</v>
      </c>
      <c r="C829" s="168">
        <v>42790</v>
      </c>
      <c r="D829" s="168" t="s">
        <v>5741</v>
      </c>
      <c r="E829" s="169" t="s">
        <v>13</v>
      </c>
      <c r="F829" s="169">
        <v>366270</v>
      </c>
      <c r="G829" s="169"/>
      <c r="H829" s="170" t="s">
        <v>1309</v>
      </c>
      <c r="I829" s="172">
        <v>1958.32</v>
      </c>
      <c r="J829" s="172">
        <v>0</v>
      </c>
      <c r="K829" s="172">
        <v>1958.32</v>
      </c>
      <c r="L829" s="173" t="s">
        <v>1444</v>
      </c>
    </row>
    <row r="830" spans="1:12" ht="56.25" customHeight="1">
      <c r="A830" s="174" t="s">
        <v>1308</v>
      </c>
      <c r="B830" s="167" t="s">
        <v>1308</v>
      </c>
      <c r="C830" s="168">
        <v>42790</v>
      </c>
      <c r="D830" s="168" t="s">
        <v>5742</v>
      </c>
      <c r="E830" s="169" t="s">
        <v>13</v>
      </c>
      <c r="F830" s="169">
        <v>366272</v>
      </c>
      <c r="G830" s="169"/>
      <c r="H830" s="170" t="s">
        <v>1309</v>
      </c>
      <c r="I830" s="172">
        <v>5541.03</v>
      </c>
      <c r="J830" s="172">
        <v>0</v>
      </c>
      <c r="K830" s="172">
        <v>5541.03</v>
      </c>
      <c r="L830" s="173" t="s">
        <v>1444</v>
      </c>
    </row>
    <row r="831" spans="1:12" ht="56.25" customHeight="1">
      <c r="A831" s="174" t="s">
        <v>1308</v>
      </c>
      <c r="B831" s="167" t="s">
        <v>1308</v>
      </c>
      <c r="C831" s="168">
        <v>42790</v>
      </c>
      <c r="D831" s="168" t="s">
        <v>5743</v>
      </c>
      <c r="E831" s="169" t="s">
        <v>13</v>
      </c>
      <c r="F831" s="169">
        <v>366381</v>
      </c>
      <c r="G831" s="169"/>
      <c r="H831" s="170" t="s">
        <v>1309</v>
      </c>
      <c r="I831" s="172">
        <v>4095893.75</v>
      </c>
      <c r="J831" s="172">
        <v>0</v>
      </c>
      <c r="K831" s="172">
        <v>4095893.75</v>
      </c>
      <c r="L831" s="173" t="s">
        <v>1444</v>
      </c>
    </row>
    <row r="832" spans="1:12" ht="56.25" customHeight="1">
      <c r="A832" s="174" t="s">
        <v>1308</v>
      </c>
      <c r="B832" s="167" t="s">
        <v>1308</v>
      </c>
      <c r="C832" s="168">
        <v>42790</v>
      </c>
      <c r="D832" s="168" t="s">
        <v>5744</v>
      </c>
      <c r="E832" s="169" t="s">
        <v>13</v>
      </c>
      <c r="F832" s="169">
        <v>366383</v>
      </c>
      <c r="G832" s="169"/>
      <c r="H832" s="170" t="s">
        <v>1309</v>
      </c>
      <c r="I832" s="172">
        <v>1933827.21</v>
      </c>
      <c r="J832" s="172">
        <v>0</v>
      </c>
      <c r="K832" s="172">
        <v>1933827.21</v>
      </c>
      <c r="L832" s="173" t="s">
        <v>1444</v>
      </c>
    </row>
    <row r="833" spans="1:12" ht="56.25" customHeight="1">
      <c r="A833" s="174" t="s">
        <v>1308</v>
      </c>
      <c r="B833" s="167" t="s">
        <v>1308</v>
      </c>
      <c r="C833" s="168">
        <v>42790</v>
      </c>
      <c r="D833" s="168" t="s">
        <v>5745</v>
      </c>
      <c r="E833" s="169" t="s">
        <v>13</v>
      </c>
      <c r="F833" s="169">
        <v>366385</v>
      </c>
      <c r="G833" s="169"/>
      <c r="H833" s="170" t="s">
        <v>1309</v>
      </c>
      <c r="I833" s="172">
        <v>11249853.26</v>
      </c>
      <c r="J833" s="172">
        <v>0</v>
      </c>
      <c r="K833" s="172">
        <v>11249853.26</v>
      </c>
      <c r="L833" s="173" t="s">
        <v>1444</v>
      </c>
    </row>
    <row r="834" spans="1:12" ht="56.25" customHeight="1">
      <c r="A834" s="174" t="s">
        <v>1308</v>
      </c>
      <c r="B834" s="167" t="s">
        <v>1308</v>
      </c>
      <c r="C834" s="168">
        <v>42790</v>
      </c>
      <c r="D834" s="168" t="s">
        <v>5746</v>
      </c>
      <c r="E834" s="169" t="s">
        <v>13</v>
      </c>
      <c r="F834" s="169">
        <v>366387</v>
      </c>
      <c r="G834" s="169"/>
      <c r="H834" s="170" t="s">
        <v>1309</v>
      </c>
      <c r="I834" s="172">
        <v>5311483.5599999996</v>
      </c>
      <c r="J834" s="172">
        <v>0</v>
      </c>
      <c r="K834" s="172">
        <v>5311483.5599999996</v>
      </c>
      <c r="L834" s="173" t="s">
        <v>1444</v>
      </c>
    </row>
    <row r="835" spans="1:12" ht="56.25" customHeight="1">
      <c r="A835" s="174" t="s">
        <v>1308</v>
      </c>
      <c r="B835" s="167" t="s">
        <v>1308</v>
      </c>
      <c r="C835" s="168">
        <v>42790</v>
      </c>
      <c r="D835" s="168" t="s">
        <v>5747</v>
      </c>
      <c r="E835" s="169" t="s">
        <v>13</v>
      </c>
      <c r="F835" s="169">
        <v>366389</v>
      </c>
      <c r="G835" s="169"/>
      <c r="H835" s="170" t="s">
        <v>1309</v>
      </c>
      <c r="I835" s="172">
        <v>9373840.2799999993</v>
      </c>
      <c r="J835" s="172">
        <v>0</v>
      </c>
      <c r="K835" s="172">
        <v>9373840.2799999993</v>
      </c>
      <c r="L835" s="173" t="s">
        <v>1444</v>
      </c>
    </row>
    <row r="836" spans="1:12" ht="56.25" customHeight="1">
      <c r="A836" s="174" t="s">
        <v>1308</v>
      </c>
      <c r="B836" s="167" t="s">
        <v>1308</v>
      </c>
      <c r="C836" s="168">
        <v>42790</v>
      </c>
      <c r="D836" s="168" t="s">
        <v>5748</v>
      </c>
      <c r="E836" s="169" t="s">
        <v>13</v>
      </c>
      <c r="F836" s="169">
        <v>366391</v>
      </c>
      <c r="G836" s="169"/>
      <c r="H836" s="170" t="s">
        <v>1309</v>
      </c>
      <c r="I836" s="172">
        <v>2069756.53</v>
      </c>
      <c r="J836" s="172">
        <v>0</v>
      </c>
      <c r="K836" s="172">
        <v>2069756.53</v>
      </c>
      <c r="L836" s="173" t="s">
        <v>1444</v>
      </c>
    </row>
    <row r="837" spans="1:12" ht="56.25" customHeight="1">
      <c r="A837" s="174" t="s">
        <v>1308</v>
      </c>
      <c r="B837" s="167" t="s">
        <v>1308</v>
      </c>
      <c r="C837" s="168">
        <v>42790</v>
      </c>
      <c r="D837" s="168" t="s">
        <v>5749</v>
      </c>
      <c r="E837" s="169" t="s">
        <v>13</v>
      </c>
      <c r="F837" s="169">
        <v>366393</v>
      </c>
      <c r="G837" s="169"/>
      <c r="H837" s="170" t="s">
        <v>1309</v>
      </c>
      <c r="I837" s="172">
        <v>977210.77</v>
      </c>
      <c r="J837" s="172">
        <v>0</v>
      </c>
      <c r="K837" s="172">
        <v>977210.77</v>
      </c>
      <c r="L837" s="173" t="s">
        <v>1444</v>
      </c>
    </row>
    <row r="838" spans="1:12" ht="56.25" customHeight="1">
      <c r="A838" s="174" t="s">
        <v>1308</v>
      </c>
      <c r="B838" s="167" t="s">
        <v>1308</v>
      </c>
      <c r="C838" s="168">
        <v>42790</v>
      </c>
      <c r="D838" s="168" t="s">
        <v>5750</v>
      </c>
      <c r="E838" s="169" t="s">
        <v>13</v>
      </c>
      <c r="F838" s="169">
        <v>366395</v>
      </c>
      <c r="G838" s="169"/>
      <c r="H838" s="170" t="s">
        <v>1309</v>
      </c>
      <c r="I838" s="172">
        <v>1724606.26</v>
      </c>
      <c r="J838" s="172">
        <v>0</v>
      </c>
      <c r="K838" s="172">
        <v>1724606.26</v>
      </c>
      <c r="L838" s="173" t="s">
        <v>1444</v>
      </c>
    </row>
    <row r="839" spans="1:12" ht="56.25" customHeight="1">
      <c r="A839" s="174" t="s">
        <v>1308</v>
      </c>
      <c r="B839" s="167" t="s">
        <v>1308</v>
      </c>
      <c r="C839" s="168">
        <v>42790</v>
      </c>
      <c r="D839" s="168" t="s">
        <v>5751</v>
      </c>
      <c r="E839" s="169" t="s">
        <v>13</v>
      </c>
      <c r="F839" s="169">
        <v>366397</v>
      </c>
      <c r="G839" s="169"/>
      <c r="H839" s="170" t="s">
        <v>1309</v>
      </c>
      <c r="I839" s="172">
        <v>14580166.890000001</v>
      </c>
      <c r="J839" s="172">
        <v>0</v>
      </c>
      <c r="K839" s="172">
        <v>14580166.890000001</v>
      </c>
      <c r="L839" s="173" t="s">
        <v>1444</v>
      </c>
    </row>
    <row r="840" spans="1:12" ht="56.25" customHeight="1">
      <c r="A840" s="174" t="s">
        <v>1308</v>
      </c>
      <c r="B840" s="167" t="s">
        <v>1308</v>
      </c>
      <c r="C840" s="168">
        <v>42790</v>
      </c>
      <c r="D840" s="168" t="s">
        <v>5752</v>
      </c>
      <c r="E840" s="169" t="s">
        <v>13</v>
      </c>
      <c r="F840" s="169">
        <v>366399</v>
      </c>
      <c r="G840" s="169"/>
      <c r="H840" s="170" t="s">
        <v>1309</v>
      </c>
      <c r="I840" s="172">
        <v>14295665.68</v>
      </c>
      <c r="J840" s="172">
        <v>0</v>
      </c>
      <c r="K840" s="172">
        <v>14295665.68</v>
      </c>
      <c r="L840" s="173" t="s">
        <v>1444</v>
      </c>
    </row>
    <row r="841" spans="1:12" ht="56.25" customHeight="1">
      <c r="A841" s="174" t="s">
        <v>1308</v>
      </c>
      <c r="B841" s="167" t="s">
        <v>1308</v>
      </c>
      <c r="C841" s="168">
        <v>42790</v>
      </c>
      <c r="D841" s="168" t="s">
        <v>5753</v>
      </c>
      <c r="E841" s="169" t="s">
        <v>13</v>
      </c>
      <c r="F841" s="169">
        <v>366401</v>
      </c>
      <c r="G841" s="169"/>
      <c r="H841" s="170" t="s">
        <v>1309</v>
      </c>
      <c r="I841" s="172">
        <v>18331948.850000001</v>
      </c>
      <c r="J841" s="172">
        <v>0</v>
      </c>
      <c r="K841" s="172">
        <v>18331948.850000001</v>
      </c>
      <c r="L841" s="173" t="s">
        <v>1444</v>
      </c>
    </row>
    <row r="842" spans="1:12" ht="56.25" customHeight="1">
      <c r="A842" s="174" t="s">
        <v>1308</v>
      </c>
      <c r="B842" s="167" t="s">
        <v>1308</v>
      </c>
      <c r="C842" s="168">
        <v>42790</v>
      </c>
      <c r="D842" s="168" t="s">
        <v>5754</v>
      </c>
      <c r="E842" s="169" t="s">
        <v>13</v>
      </c>
      <c r="F842" s="169">
        <v>366403</v>
      </c>
      <c r="G842" s="169"/>
      <c r="H842" s="170" t="s">
        <v>1309</v>
      </c>
      <c r="I842" s="172">
        <v>7060518.9699999997</v>
      </c>
      <c r="J842" s="172">
        <v>0</v>
      </c>
      <c r="K842" s="172">
        <v>7060518.9699999997</v>
      </c>
      <c r="L842" s="173" t="s">
        <v>1444</v>
      </c>
    </row>
    <row r="843" spans="1:12" ht="56.25" customHeight="1">
      <c r="A843" s="174" t="s">
        <v>1308</v>
      </c>
      <c r="B843" s="167" t="s">
        <v>1308</v>
      </c>
      <c r="C843" s="168">
        <v>42790</v>
      </c>
      <c r="D843" s="168" t="s">
        <v>5755</v>
      </c>
      <c r="E843" s="169" t="s">
        <v>13</v>
      </c>
      <c r="F843" s="169">
        <v>366405</v>
      </c>
      <c r="G843" s="169"/>
      <c r="H843" s="170" t="s">
        <v>1309</v>
      </c>
      <c r="I843" s="172">
        <v>83029395.890000001</v>
      </c>
      <c r="J843" s="172">
        <v>0</v>
      </c>
      <c r="K843" s="172">
        <v>83029395.890000001</v>
      </c>
      <c r="L843" s="173" t="s">
        <v>1444</v>
      </c>
    </row>
    <row r="844" spans="1:12" ht="56.25" customHeight="1">
      <c r="A844" s="174" t="s">
        <v>1308</v>
      </c>
      <c r="B844" s="167" t="s">
        <v>1308</v>
      </c>
      <c r="C844" s="168">
        <v>42790</v>
      </c>
      <c r="D844" s="168" t="s">
        <v>5756</v>
      </c>
      <c r="E844" s="169" t="s">
        <v>13</v>
      </c>
      <c r="F844" s="169">
        <v>366407</v>
      </c>
      <c r="G844" s="169"/>
      <c r="H844" s="170" t="s">
        <v>1309</v>
      </c>
      <c r="I844" s="172">
        <v>35685986.789999999</v>
      </c>
      <c r="J844" s="172">
        <v>0</v>
      </c>
      <c r="K844" s="172">
        <v>35685986.789999999</v>
      </c>
      <c r="L844" s="173" t="s">
        <v>1444</v>
      </c>
    </row>
    <row r="845" spans="1:12" ht="56.25" customHeight="1">
      <c r="A845" s="174" t="s">
        <v>1308</v>
      </c>
      <c r="B845" s="167" t="s">
        <v>1308</v>
      </c>
      <c r="C845" s="168">
        <v>42790</v>
      </c>
      <c r="D845" s="168" t="s">
        <v>5757</v>
      </c>
      <c r="E845" s="169" t="s">
        <v>13</v>
      </c>
      <c r="F845" s="169">
        <v>366409</v>
      </c>
      <c r="G845" s="169"/>
      <c r="H845" s="170" t="s">
        <v>1309</v>
      </c>
      <c r="I845" s="172">
        <v>6266547.3700000001</v>
      </c>
      <c r="J845" s="172">
        <v>0</v>
      </c>
      <c r="K845" s="172">
        <v>6266547.3700000001</v>
      </c>
      <c r="L845" s="173" t="s">
        <v>1444</v>
      </c>
    </row>
    <row r="846" spans="1:12" ht="56.25" customHeight="1">
      <c r="A846" s="174" t="s">
        <v>1308</v>
      </c>
      <c r="B846" s="167" t="s">
        <v>1308</v>
      </c>
      <c r="C846" s="168">
        <v>42790</v>
      </c>
      <c r="D846" s="168" t="s">
        <v>5758</v>
      </c>
      <c r="E846" s="169" t="s">
        <v>13</v>
      </c>
      <c r="F846" s="169">
        <v>366411</v>
      </c>
      <c r="G846" s="169"/>
      <c r="H846" s="170" t="s">
        <v>1309</v>
      </c>
      <c r="I846" s="172">
        <v>7195.7300000000005</v>
      </c>
      <c r="J846" s="172">
        <v>0</v>
      </c>
      <c r="K846" s="172">
        <v>7195.7300000000005</v>
      </c>
      <c r="L846" s="173" t="s">
        <v>1444</v>
      </c>
    </row>
    <row r="847" spans="1:12" ht="56.25" customHeight="1">
      <c r="A847" s="174" t="s">
        <v>1308</v>
      </c>
      <c r="B847" s="167" t="s">
        <v>1308</v>
      </c>
      <c r="C847" s="168">
        <v>42790</v>
      </c>
      <c r="D847" s="168" t="s">
        <v>5759</v>
      </c>
      <c r="E847" s="169" t="s">
        <v>13</v>
      </c>
      <c r="F847" s="169">
        <v>366413</v>
      </c>
      <c r="G847" s="169"/>
      <c r="H847" s="170" t="s">
        <v>1309</v>
      </c>
      <c r="I847" s="172">
        <v>14319.36</v>
      </c>
      <c r="J847" s="172">
        <v>0</v>
      </c>
      <c r="K847" s="172">
        <v>14319.36</v>
      </c>
      <c r="L847" s="173" t="s">
        <v>1444</v>
      </c>
    </row>
    <row r="848" spans="1:12" ht="56.25" customHeight="1">
      <c r="A848" s="174" t="s">
        <v>1308</v>
      </c>
      <c r="B848" s="167" t="s">
        <v>1308</v>
      </c>
      <c r="C848" s="168">
        <v>42790</v>
      </c>
      <c r="D848" s="168" t="s">
        <v>5760</v>
      </c>
      <c r="E848" s="169" t="s">
        <v>13</v>
      </c>
      <c r="F848" s="169">
        <v>366415</v>
      </c>
      <c r="G848" s="169"/>
      <c r="H848" s="170" t="s">
        <v>1309</v>
      </c>
      <c r="I848" s="172">
        <v>2957.76</v>
      </c>
      <c r="J848" s="172">
        <v>0</v>
      </c>
      <c r="K848" s="172">
        <v>2957.76</v>
      </c>
      <c r="L848" s="173" t="s">
        <v>1444</v>
      </c>
    </row>
    <row r="849" spans="1:12" ht="56.25" customHeight="1">
      <c r="A849" s="174" t="s">
        <v>1308</v>
      </c>
      <c r="B849" s="167" t="s">
        <v>1308</v>
      </c>
      <c r="C849" s="168">
        <v>42790</v>
      </c>
      <c r="D849" s="168" t="s">
        <v>5761</v>
      </c>
      <c r="E849" s="169" t="s">
        <v>13</v>
      </c>
      <c r="F849" s="169">
        <v>366417</v>
      </c>
      <c r="G849" s="169"/>
      <c r="H849" s="170" t="s">
        <v>1309</v>
      </c>
      <c r="I849" s="172">
        <v>12736.76</v>
      </c>
      <c r="J849" s="172">
        <v>0</v>
      </c>
      <c r="K849" s="172">
        <v>12736.76</v>
      </c>
      <c r="L849" s="173" t="s">
        <v>1444</v>
      </c>
    </row>
    <row r="850" spans="1:12" ht="56.25" customHeight="1">
      <c r="A850" s="174" t="s">
        <v>1308</v>
      </c>
      <c r="B850" s="167" t="s">
        <v>1308</v>
      </c>
      <c r="C850" s="168">
        <v>42790</v>
      </c>
      <c r="D850" s="168" t="s">
        <v>5762</v>
      </c>
      <c r="E850" s="169" t="s">
        <v>13</v>
      </c>
      <c r="F850" s="169">
        <v>366419</v>
      </c>
      <c r="G850" s="169"/>
      <c r="H850" s="170" t="s">
        <v>1309</v>
      </c>
      <c r="I850" s="172">
        <v>2543.14</v>
      </c>
      <c r="J850" s="172">
        <v>0</v>
      </c>
      <c r="K850" s="172">
        <v>2543.14</v>
      </c>
      <c r="L850" s="173" t="s">
        <v>1444</v>
      </c>
    </row>
    <row r="851" spans="1:12" ht="56.25" customHeight="1">
      <c r="A851" s="174" t="s">
        <v>1308</v>
      </c>
      <c r="B851" s="167" t="s">
        <v>1308</v>
      </c>
      <c r="C851" s="168">
        <v>42790</v>
      </c>
      <c r="D851" s="168" t="s">
        <v>5763</v>
      </c>
      <c r="E851" s="169" t="s">
        <v>13</v>
      </c>
      <c r="F851" s="169">
        <v>366421</v>
      </c>
      <c r="G851" s="169"/>
      <c r="H851" s="170" t="s">
        <v>1309</v>
      </c>
      <c r="I851" s="172">
        <v>4501.46</v>
      </c>
      <c r="J851" s="172">
        <v>0</v>
      </c>
      <c r="K851" s="172">
        <v>4501.46</v>
      </c>
      <c r="L851" s="173" t="s">
        <v>1444</v>
      </c>
    </row>
    <row r="852" spans="1:12" ht="56.25" customHeight="1">
      <c r="A852" s="174" t="s">
        <v>1308</v>
      </c>
      <c r="B852" s="167" t="s">
        <v>1308</v>
      </c>
      <c r="C852" s="168">
        <v>42790</v>
      </c>
      <c r="D852" s="168" t="s">
        <v>5764</v>
      </c>
      <c r="E852" s="169" t="s">
        <v>13</v>
      </c>
      <c r="F852" s="169">
        <v>366423</v>
      </c>
      <c r="G852" s="169"/>
      <c r="H852" s="170" t="s">
        <v>1309</v>
      </c>
      <c r="I852" s="172">
        <v>39329.82</v>
      </c>
      <c r="J852" s="172">
        <v>0</v>
      </c>
      <c r="K852" s="172">
        <v>39329.82</v>
      </c>
      <c r="L852" s="173" t="s">
        <v>1444</v>
      </c>
    </row>
    <row r="853" spans="1:12" ht="56.25" customHeight="1">
      <c r="A853" s="174" t="s">
        <v>1308</v>
      </c>
      <c r="B853" s="167" t="s">
        <v>1308</v>
      </c>
      <c r="C853" s="168">
        <v>42790</v>
      </c>
      <c r="D853" s="168" t="s">
        <v>5765</v>
      </c>
      <c r="E853" s="169" t="s">
        <v>13</v>
      </c>
      <c r="F853" s="169">
        <v>366425</v>
      </c>
      <c r="G853" s="169"/>
      <c r="H853" s="170" t="s">
        <v>1309</v>
      </c>
      <c r="I853" s="172">
        <v>34982.980000000003</v>
      </c>
      <c r="J853" s="172">
        <v>0</v>
      </c>
      <c r="K853" s="172">
        <v>34982.980000000003</v>
      </c>
      <c r="L853" s="173" t="s">
        <v>1444</v>
      </c>
    </row>
    <row r="854" spans="1:12" ht="56.25" customHeight="1">
      <c r="A854" s="174" t="s">
        <v>1308</v>
      </c>
      <c r="B854" s="167" t="s">
        <v>1308</v>
      </c>
      <c r="C854" s="168">
        <v>42790</v>
      </c>
      <c r="D854" s="168" t="s">
        <v>5766</v>
      </c>
      <c r="E854" s="169" t="s">
        <v>13</v>
      </c>
      <c r="F854" s="169">
        <v>366427</v>
      </c>
      <c r="G854" s="169"/>
      <c r="H854" s="170" t="s">
        <v>1309</v>
      </c>
      <c r="I854" s="172">
        <v>41776.99</v>
      </c>
      <c r="J854" s="172">
        <v>0</v>
      </c>
      <c r="K854" s="172">
        <v>41776.99</v>
      </c>
      <c r="L854" s="173" t="s">
        <v>1444</v>
      </c>
    </row>
    <row r="855" spans="1:12" ht="56.25" customHeight="1">
      <c r="A855" s="174" t="s">
        <v>1308</v>
      </c>
      <c r="B855" s="167" t="s">
        <v>1308</v>
      </c>
      <c r="C855" s="168">
        <v>42790</v>
      </c>
      <c r="D855" s="168" t="s">
        <v>5767</v>
      </c>
      <c r="E855" s="169" t="s">
        <v>13</v>
      </c>
      <c r="F855" s="169">
        <v>366429</v>
      </c>
      <c r="G855" s="169"/>
      <c r="H855" s="170" t="s">
        <v>1309</v>
      </c>
      <c r="I855" s="172">
        <v>11736.09</v>
      </c>
      <c r="J855" s="172">
        <v>0</v>
      </c>
      <c r="K855" s="172">
        <v>11736.09</v>
      </c>
      <c r="L855" s="173" t="s">
        <v>1444</v>
      </c>
    </row>
    <row r="856" spans="1:12" ht="56.25" customHeight="1">
      <c r="A856" s="174" t="s">
        <v>1308</v>
      </c>
      <c r="B856" s="167" t="s">
        <v>1308</v>
      </c>
      <c r="C856" s="168">
        <v>42790</v>
      </c>
      <c r="D856" s="168" t="s">
        <v>5768</v>
      </c>
      <c r="E856" s="169" t="s">
        <v>13</v>
      </c>
      <c r="F856" s="169">
        <v>366431</v>
      </c>
      <c r="G856" s="169"/>
      <c r="H856" s="170" t="s">
        <v>1309</v>
      </c>
      <c r="I856" s="172">
        <v>32234.52</v>
      </c>
      <c r="J856" s="172">
        <v>0</v>
      </c>
      <c r="K856" s="172">
        <v>32234.52</v>
      </c>
      <c r="L856" s="173" t="s">
        <v>1444</v>
      </c>
    </row>
    <row r="857" spans="1:12" ht="56.25" customHeight="1">
      <c r="A857" s="174" t="s">
        <v>1308</v>
      </c>
      <c r="B857" s="167" t="s">
        <v>1308</v>
      </c>
      <c r="C857" s="168">
        <v>42790</v>
      </c>
      <c r="D857" s="168" t="s">
        <v>5769</v>
      </c>
      <c r="E857" s="169" t="s">
        <v>13</v>
      </c>
      <c r="F857" s="169">
        <v>366327</v>
      </c>
      <c r="G857" s="169"/>
      <c r="H857" s="170" t="s">
        <v>1309</v>
      </c>
      <c r="I857" s="172">
        <v>1079355.83</v>
      </c>
      <c r="J857" s="172">
        <v>0</v>
      </c>
      <c r="K857" s="172">
        <v>1079355.83</v>
      </c>
      <c r="L857" s="173" t="s">
        <v>1444</v>
      </c>
    </row>
    <row r="858" spans="1:12" ht="56.25" customHeight="1">
      <c r="A858" s="174" t="s">
        <v>1308</v>
      </c>
      <c r="B858" s="167" t="s">
        <v>1308</v>
      </c>
      <c r="C858" s="168">
        <v>42790</v>
      </c>
      <c r="D858" s="168" t="s">
        <v>5770</v>
      </c>
      <c r="E858" s="169" t="s">
        <v>13</v>
      </c>
      <c r="F858" s="169">
        <v>366329</v>
      </c>
      <c r="G858" s="169"/>
      <c r="H858" s="170" t="s">
        <v>1309</v>
      </c>
      <c r="I858" s="172">
        <v>150100.85</v>
      </c>
      <c r="J858" s="172">
        <v>0</v>
      </c>
      <c r="K858" s="172">
        <v>150100.85</v>
      </c>
      <c r="L858" s="173" t="s">
        <v>1444</v>
      </c>
    </row>
    <row r="859" spans="1:12" ht="56.25" customHeight="1">
      <c r="A859" s="174" t="s">
        <v>1308</v>
      </c>
      <c r="B859" s="167" t="s">
        <v>1308</v>
      </c>
      <c r="C859" s="168">
        <v>42790</v>
      </c>
      <c r="D859" s="168" t="s">
        <v>5771</v>
      </c>
      <c r="E859" s="169" t="s">
        <v>13</v>
      </c>
      <c r="F859" s="169">
        <v>366331</v>
      </c>
      <c r="G859" s="169"/>
      <c r="H859" s="170" t="s">
        <v>1309</v>
      </c>
      <c r="I859" s="172">
        <v>2147905.2400000002</v>
      </c>
      <c r="J859" s="172">
        <v>0</v>
      </c>
      <c r="K859" s="172">
        <v>2147905.2400000002</v>
      </c>
      <c r="L859" s="173" t="s">
        <v>1444</v>
      </c>
    </row>
    <row r="860" spans="1:12" ht="56.25" customHeight="1">
      <c r="A860" s="174" t="s">
        <v>1308</v>
      </c>
      <c r="B860" s="167" t="s">
        <v>1308</v>
      </c>
      <c r="C860" s="168">
        <v>42790</v>
      </c>
      <c r="D860" s="168" t="s">
        <v>5772</v>
      </c>
      <c r="E860" s="169" t="s">
        <v>13</v>
      </c>
      <c r="F860" s="169">
        <v>366333</v>
      </c>
      <c r="G860" s="169"/>
      <c r="H860" s="170" t="s">
        <v>1309</v>
      </c>
      <c r="I860" s="172">
        <v>443665.36</v>
      </c>
      <c r="J860" s="172">
        <v>0</v>
      </c>
      <c r="K860" s="172">
        <v>443665.36</v>
      </c>
      <c r="L860" s="173" t="s">
        <v>1444</v>
      </c>
    </row>
    <row r="861" spans="1:12" ht="56.25" customHeight="1">
      <c r="A861" s="174" t="s">
        <v>1308</v>
      </c>
      <c r="B861" s="167" t="s">
        <v>1308</v>
      </c>
      <c r="C861" s="168">
        <v>42790</v>
      </c>
      <c r="D861" s="168" t="s">
        <v>5773</v>
      </c>
      <c r="E861" s="169" t="s">
        <v>13</v>
      </c>
      <c r="F861" s="169">
        <v>366335</v>
      </c>
      <c r="G861" s="169"/>
      <c r="H861" s="170" t="s">
        <v>1309</v>
      </c>
      <c r="I861" s="172">
        <v>2964577.54</v>
      </c>
      <c r="J861" s="172">
        <v>0</v>
      </c>
      <c r="K861" s="172">
        <v>2964577.54</v>
      </c>
      <c r="L861" s="173" t="s">
        <v>1444</v>
      </c>
    </row>
    <row r="862" spans="1:12" ht="56.25" customHeight="1">
      <c r="A862" s="174" t="s">
        <v>1308</v>
      </c>
      <c r="B862" s="167" t="s">
        <v>1308</v>
      </c>
      <c r="C862" s="168">
        <v>42790</v>
      </c>
      <c r="D862" s="168" t="s">
        <v>5774</v>
      </c>
      <c r="E862" s="169" t="s">
        <v>13</v>
      </c>
      <c r="F862" s="169">
        <v>366337</v>
      </c>
      <c r="G862" s="169"/>
      <c r="H862" s="170" t="s">
        <v>1309</v>
      </c>
      <c r="I862" s="172">
        <v>1218578.9099999999</v>
      </c>
      <c r="J862" s="172">
        <v>0</v>
      </c>
      <c r="K862" s="172">
        <v>1218578.9099999999</v>
      </c>
      <c r="L862" s="173" t="s">
        <v>1444</v>
      </c>
    </row>
    <row r="863" spans="1:12" ht="56.25" customHeight="1">
      <c r="A863" s="174" t="s">
        <v>1308</v>
      </c>
      <c r="B863" s="167" t="s">
        <v>1308</v>
      </c>
      <c r="C863" s="168">
        <v>42790</v>
      </c>
      <c r="D863" s="168" t="s">
        <v>5775</v>
      </c>
      <c r="E863" s="169" t="s">
        <v>13</v>
      </c>
      <c r="F863" s="169">
        <v>366339</v>
      </c>
      <c r="G863" s="169"/>
      <c r="H863" s="170" t="s">
        <v>1309</v>
      </c>
      <c r="I863" s="172">
        <v>5899474.1200000001</v>
      </c>
      <c r="J863" s="172">
        <v>0</v>
      </c>
      <c r="K863" s="172">
        <v>5899474.1200000001</v>
      </c>
      <c r="L863" s="173" t="s">
        <v>1444</v>
      </c>
    </row>
    <row r="864" spans="1:12" ht="56.25" customHeight="1">
      <c r="A864" s="174" t="s">
        <v>1308</v>
      </c>
      <c r="B864" s="167" t="s">
        <v>1308</v>
      </c>
      <c r="C864" s="168">
        <v>42790</v>
      </c>
      <c r="D864" s="168" t="s">
        <v>5776</v>
      </c>
      <c r="E864" s="169" t="s">
        <v>13</v>
      </c>
      <c r="F864" s="169">
        <v>366341</v>
      </c>
      <c r="G864" s="169"/>
      <c r="H864" s="170" t="s">
        <v>1309</v>
      </c>
      <c r="I864" s="172">
        <v>412269.67</v>
      </c>
      <c r="J864" s="172">
        <v>0</v>
      </c>
      <c r="K864" s="172">
        <v>412269.67</v>
      </c>
      <c r="L864" s="173" t="s">
        <v>1444</v>
      </c>
    </row>
    <row r="865" spans="1:12" ht="56.25" customHeight="1">
      <c r="A865" s="174" t="s">
        <v>1308</v>
      </c>
      <c r="B865" s="167" t="s">
        <v>1308</v>
      </c>
      <c r="C865" s="168">
        <v>42790</v>
      </c>
      <c r="D865" s="168" t="s">
        <v>5777</v>
      </c>
      <c r="E865" s="169" t="s">
        <v>13</v>
      </c>
      <c r="F865" s="169">
        <v>366343</v>
      </c>
      <c r="G865" s="169"/>
      <c r="H865" s="170" t="s">
        <v>1309</v>
      </c>
      <c r="I865" s="172">
        <v>1032261.31</v>
      </c>
      <c r="J865" s="172">
        <v>0</v>
      </c>
      <c r="K865" s="172">
        <v>1032261.31</v>
      </c>
      <c r="L865" s="173" t="s">
        <v>1444</v>
      </c>
    </row>
    <row r="866" spans="1:12" ht="56.25" customHeight="1">
      <c r="A866" s="174" t="s">
        <v>1308</v>
      </c>
      <c r="B866" s="167" t="s">
        <v>1308</v>
      </c>
      <c r="C866" s="168">
        <v>42790</v>
      </c>
      <c r="D866" s="168" t="s">
        <v>5778</v>
      </c>
      <c r="E866" s="169" t="s">
        <v>13</v>
      </c>
      <c r="F866" s="169">
        <v>366345</v>
      </c>
      <c r="G866" s="169"/>
      <c r="H866" s="170" t="s">
        <v>1309</v>
      </c>
      <c r="I866" s="172">
        <v>2511301.19</v>
      </c>
      <c r="J866" s="172">
        <v>0</v>
      </c>
      <c r="K866" s="172">
        <v>2511301.19</v>
      </c>
      <c r="L866" s="173" t="s">
        <v>1444</v>
      </c>
    </row>
    <row r="867" spans="1:12" ht="56.25" customHeight="1">
      <c r="A867" s="174" t="s">
        <v>1308</v>
      </c>
      <c r="B867" s="167" t="s">
        <v>1308</v>
      </c>
      <c r="C867" s="168">
        <v>42790</v>
      </c>
      <c r="D867" s="168" t="s">
        <v>5779</v>
      </c>
      <c r="E867" s="169" t="s">
        <v>13</v>
      </c>
      <c r="F867" s="169">
        <v>366347</v>
      </c>
      <c r="G867" s="169"/>
      <c r="H867" s="170" t="s">
        <v>1309</v>
      </c>
      <c r="I867" s="172">
        <v>4997459.58</v>
      </c>
      <c r="J867" s="172">
        <v>0</v>
      </c>
      <c r="K867" s="172">
        <v>4997459.58</v>
      </c>
      <c r="L867" s="173" t="s">
        <v>1444</v>
      </c>
    </row>
    <row r="868" spans="1:12" ht="56.25" customHeight="1">
      <c r="A868" s="174" t="s">
        <v>1308</v>
      </c>
      <c r="B868" s="167" t="s">
        <v>1308</v>
      </c>
      <c r="C868" s="168">
        <v>42790</v>
      </c>
      <c r="D868" s="168" t="s">
        <v>5780</v>
      </c>
      <c r="E868" s="169" t="s">
        <v>13</v>
      </c>
      <c r="F868" s="169">
        <v>366349</v>
      </c>
      <c r="G868" s="169"/>
      <c r="H868" s="170" t="s">
        <v>1309</v>
      </c>
      <c r="I868" s="172">
        <v>349234.64</v>
      </c>
      <c r="J868" s="172">
        <v>0</v>
      </c>
      <c r="K868" s="172">
        <v>349234.64</v>
      </c>
      <c r="L868" s="173" t="s">
        <v>1444</v>
      </c>
    </row>
    <row r="869" spans="1:12" ht="56.25" customHeight="1">
      <c r="A869" s="174" t="s">
        <v>1308</v>
      </c>
      <c r="B869" s="167" t="s">
        <v>1308</v>
      </c>
      <c r="C869" s="168">
        <v>42790</v>
      </c>
      <c r="D869" s="168" t="s">
        <v>5781</v>
      </c>
      <c r="E869" s="169" t="s">
        <v>13</v>
      </c>
      <c r="F869" s="169">
        <v>366351</v>
      </c>
      <c r="G869" s="169"/>
      <c r="H869" s="170" t="s">
        <v>1309</v>
      </c>
      <c r="I869" s="172">
        <v>959214.04</v>
      </c>
      <c r="J869" s="172">
        <v>0</v>
      </c>
      <c r="K869" s="172">
        <v>959214.04</v>
      </c>
      <c r="L869" s="173" t="s">
        <v>1444</v>
      </c>
    </row>
    <row r="870" spans="1:12" ht="56.25" customHeight="1">
      <c r="A870" s="174" t="s">
        <v>1308</v>
      </c>
      <c r="B870" s="167" t="s">
        <v>1308</v>
      </c>
      <c r="C870" s="168">
        <v>42790</v>
      </c>
      <c r="D870" s="168" t="s">
        <v>5782</v>
      </c>
      <c r="E870" s="169" t="s">
        <v>13</v>
      </c>
      <c r="F870" s="169">
        <v>366353</v>
      </c>
      <c r="G870" s="169"/>
      <c r="H870" s="170" t="s">
        <v>1309</v>
      </c>
      <c r="I870" s="172">
        <v>13726109.859999999</v>
      </c>
      <c r="J870" s="172">
        <v>0</v>
      </c>
      <c r="K870" s="172">
        <v>13726109.859999999</v>
      </c>
      <c r="L870" s="173" t="s">
        <v>1444</v>
      </c>
    </row>
    <row r="871" spans="1:12" ht="56.25" customHeight="1">
      <c r="A871" s="174" t="s">
        <v>1308</v>
      </c>
      <c r="B871" s="167" t="s">
        <v>1308</v>
      </c>
      <c r="C871" s="168">
        <v>42790</v>
      </c>
      <c r="D871" s="168" t="s">
        <v>5783</v>
      </c>
      <c r="E871" s="169" t="s">
        <v>13</v>
      </c>
      <c r="F871" s="169">
        <v>366355</v>
      </c>
      <c r="G871" s="169"/>
      <c r="H871" s="170" t="s">
        <v>1309</v>
      </c>
      <c r="I871" s="172">
        <v>2835226.96</v>
      </c>
      <c r="J871" s="172">
        <v>0</v>
      </c>
      <c r="K871" s="172">
        <v>2835226.96</v>
      </c>
      <c r="L871" s="173" t="s">
        <v>1444</v>
      </c>
    </row>
    <row r="872" spans="1:12" ht="56.25" customHeight="1">
      <c r="A872" s="174" t="s">
        <v>1308</v>
      </c>
      <c r="B872" s="167" t="s">
        <v>1308</v>
      </c>
      <c r="C872" s="168">
        <v>42790</v>
      </c>
      <c r="D872" s="168" t="s">
        <v>5784</v>
      </c>
      <c r="E872" s="169" t="s">
        <v>13</v>
      </c>
      <c r="F872" s="169">
        <v>366357</v>
      </c>
      <c r="G872" s="169"/>
      <c r="H872" s="170" t="s">
        <v>1309</v>
      </c>
      <c r="I872" s="172">
        <v>6897583.6799999997</v>
      </c>
      <c r="J872" s="172">
        <v>0</v>
      </c>
      <c r="K872" s="172">
        <v>6897583.6799999997</v>
      </c>
      <c r="L872" s="173" t="s">
        <v>1444</v>
      </c>
    </row>
    <row r="873" spans="1:12" ht="56.25" customHeight="1">
      <c r="A873" s="174" t="s">
        <v>1308</v>
      </c>
      <c r="B873" s="167" t="s">
        <v>1308</v>
      </c>
      <c r="C873" s="168">
        <v>42790</v>
      </c>
      <c r="D873" s="168" t="s">
        <v>5785</v>
      </c>
      <c r="E873" s="169" t="s">
        <v>13</v>
      </c>
      <c r="F873" s="169">
        <v>366359</v>
      </c>
      <c r="G873" s="169"/>
      <c r="H873" s="170" t="s">
        <v>1309</v>
      </c>
      <c r="I873" s="172">
        <v>2525340.11</v>
      </c>
      <c r="J873" s="172">
        <v>0</v>
      </c>
      <c r="K873" s="172">
        <v>2525340.11</v>
      </c>
      <c r="L873" s="173" t="s">
        <v>1444</v>
      </c>
    </row>
    <row r="874" spans="1:12" ht="56.25" customHeight="1">
      <c r="A874" s="174" t="s">
        <v>1308</v>
      </c>
      <c r="B874" s="167" t="s">
        <v>1308</v>
      </c>
      <c r="C874" s="168">
        <v>42790</v>
      </c>
      <c r="D874" s="168" t="s">
        <v>5786</v>
      </c>
      <c r="E874" s="169" t="s">
        <v>13</v>
      </c>
      <c r="F874" s="169">
        <v>366361</v>
      </c>
      <c r="G874" s="169"/>
      <c r="H874" s="170" t="s">
        <v>1309</v>
      </c>
      <c r="I874" s="172">
        <v>521627.2</v>
      </c>
      <c r="J874" s="172">
        <v>0</v>
      </c>
      <c r="K874" s="172">
        <v>521627.2</v>
      </c>
      <c r="L874" s="173" t="s">
        <v>1444</v>
      </c>
    </row>
    <row r="875" spans="1:12" ht="56.25" customHeight="1">
      <c r="A875" s="174" t="s">
        <v>1308</v>
      </c>
      <c r="B875" s="167" t="s">
        <v>1308</v>
      </c>
      <c r="C875" s="168">
        <v>42790</v>
      </c>
      <c r="D875" s="168" t="s">
        <v>5787</v>
      </c>
      <c r="E875" s="169" t="s">
        <v>13</v>
      </c>
      <c r="F875" s="169">
        <v>366363</v>
      </c>
      <c r="G875" s="169"/>
      <c r="H875" s="170" t="s">
        <v>1309</v>
      </c>
      <c r="I875" s="172">
        <v>176476.93</v>
      </c>
      <c r="J875" s="172">
        <v>0</v>
      </c>
      <c r="K875" s="172">
        <v>176476.93</v>
      </c>
      <c r="L875" s="173" t="s">
        <v>1444</v>
      </c>
    </row>
    <row r="876" spans="1:12" ht="56.25" customHeight="1">
      <c r="A876" s="174" t="s">
        <v>1308</v>
      </c>
      <c r="B876" s="167" t="s">
        <v>1308</v>
      </c>
      <c r="C876" s="168">
        <v>42790</v>
      </c>
      <c r="D876" s="168" t="s">
        <v>5788</v>
      </c>
      <c r="E876" s="169" t="s">
        <v>13</v>
      </c>
      <c r="F876" s="169">
        <v>366365</v>
      </c>
      <c r="G876" s="169"/>
      <c r="H876" s="170" t="s">
        <v>1309</v>
      </c>
      <c r="I876" s="172">
        <v>1269022.69</v>
      </c>
      <c r="J876" s="172">
        <v>0</v>
      </c>
      <c r="K876" s="172">
        <v>1269022.69</v>
      </c>
      <c r="L876" s="173" t="s">
        <v>1444</v>
      </c>
    </row>
    <row r="877" spans="1:12" ht="56.25" customHeight="1">
      <c r="A877" s="174" t="s">
        <v>1308</v>
      </c>
      <c r="B877" s="167" t="s">
        <v>1308</v>
      </c>
      <c r="C877" s="168">
        <v>42790</v>
      </c>
      <c r="D877" s="168" t="s">
        <v>5789</v>
      </c>
      <c r="E877" s="169" t="s">
        <v>13</v>
      </c>
      <c r="F877" s="169">
        <v>366367</v>
      </c>
      <c r="G877" s="169"/>
      <c r="H877" s="170" t="s">
        <v>1309</v>
      </c>
      <c r="I877" s="172">
        <v>1760412.79</v>
      </c>
      <c r="J877" s="172">
        <v>0</v>
      </c>
      <c r="K877" s="172">
        <v>1760412.79</v>
      </c>
      <c r="L877" s="173" t="s">
        <v>1444</v>
      </c>
    </row>
    <row r="878" spans="1:12" ht="56.25" customHeight="1">
      <c r="A878" s="174" t="s">
        <v>1308</v>
      </c>
      <c r="B878" s="167" t="s">
        <v>1308</v>
      </c>
      <c r="C878" s="168">
        <v>42790</v>
      </c>
      <c r="D878" s="168" t="s">
        <v>5790</v>
      </c>
      <c r="E878" s="169" t="s">
        <v>13</v>
      </c>
      <c r="F878" s="169">
        <v>366369</v>
      </c>
      <c r="G878" s="169"/>
      <c r="H878" s="170" t="s">
        <v>1309</v>
      </c>
      <c r="I878" s="172">
        <v>831157.81</v>
      </c>
      <c r="J878" s="172">
        <v>0</v>
      </c>
      <c r="K878" s="172">
        <v>831157.81</v>
      </c>
      <c r="L878" s="173" t="s">
        <v>1444</v>
      </c>
    </row>
    <row r="879" spans="1:12" ht="56.25" customHeight="1">
      <c r="A879" s="174" t="s">
        <v>1308</v>
      </c>
      <c r="B879" s="167" t="s">
        <v>1308</v>
      </c>
      <c r="C879" s="168">
        <v>42790</v>
      </c>
      <c r="D879" s="168" t="s">
        <v>5791</v>
      </c>
      <c r="E879" s="169" t="s">
        <v>13</v>
      </c>
      <c r="F879" s="169">
        <v>366371</v>
      </c>
      <c r="G879" s="169"/>
      <c r="H879" s="170" t="s">
        <v>1309</v>
      </c>
      <c r="I879" s="172">
        <v>1466848.28</v>
      </c>
      <c r="J879" s="172">
        <v>0</v>
      </c>
      <c r="K879" s="172">
        <v>1466848.28</v>
      </c>
      <c r="L879" s="173" t="s">
        <v>1444</v>
      </c>
    </row>
    <row r="880" spans="1:12" ht="56.25" customHeight="1">
      <c r="A880" s="174" t="s">
        <v>1308</v>
      </c>
      <c r="B880" s="167" t="s">
        <v>1308</v>
      </c>
      <c r="C880" s="168">
        <v>42790</v>
      </c>
      <c r="D880" s="168" t="s">
        <v>5792</v>
      </c>
      <c r="E880" s="169" t="s">
        <v>13</v>
      </c>
      <c r="F880" s="169">
        <v>366373</v>
      </c>
      <c r="G880" s="169"/>
      <c r="H880" s="170" t="s">
        <v>1309</v>
      </c>
      <c r="I880" s="172">
        <v>4028871.21</v>
      </c>
      <c r="J880" s="172">
        <v>0</v>
      </c>
      <c r="K880" s="172">
        <v>4028871.21</v>
      </c>
      <c r="L880" s="173" t="s">
        <v>1444</v>
      </c>
    </row>
    <row r="881" spans="1:12" ht="56.25" customHeight="1">
      <c r="A881" s="174" t="s">
        <v>1308</v>
      </c>
      <c r="B881" s="167" t="s">
        <v>1308</v>
      </c>
      <c r="C881" s="168">
        <v>42790</v>
      </c>
      <c r="D881" s="168" t="s">
        <v>5793</v>
      </c>
      <c r="E881" s="169" t="s">
        <v>13</v>
      </c>
      <c r="F881" s="169">
        <v>366375</v>
      </c>
      <c r="G881" s="169"/>
      <c r="H881" s="170" t="s">
        <v>1309</v>
      </c>
      <c r="I881" s="172">
        <v>2282872.58</v>
      </c>
      <c r="J881" s="172">
        <v>0</v>
      </c>
      <c r="K881" s="172">
        <v>2282872.58</v>
      </c>
      <c r="L881" s="173" t="s">
        <v>1444</v>
      </c>
    </row>
    <row r="882" spans="1:12" ht="56.25" customHeight="1">
      <c r="A882" s="174" t="s">
        <v>1308</v>
      </c>
      <c r="B882" s="167" t="s">
        <v>1308</v>
      </c>
      <c r="C882" s="168">
        <v>42790</v>
      </c>
      <c r="D882" s="168" t="s">
        <v>5794</v>
      </c>
      <c r="E882" s="169" t="s">
        <v>13</v>
      </c>
      <c r="F882" s="169">
        <v>366377</v>
      </c>
      <c r="G882" s="169"/>
      <c r="H882" s="170" t="s">
        <v>1309</v>
      </c>
      <c r="I882" s="172">
        <v>4835180.45</v>
      </c>
      <c r="J882" s="172">
        <v>0</v>
      </c>
      <c r="K882" s="172">
        <v>4835180.45</v>
      </c>
      <c r="L882" s="173" t="s">
        <v>1444</v>
      </c>
    </row>
    <row r="883" spans="1:12" ht="56.25" customHeight="1">
      <c r="A883" s="174" t="s">
        <v>1308</v>
      </c>
      <c r="B883" s="167" t="s">
        <v>1308</v>
      </c>
      <c r="C883" s="168">
        <v>42790</v>
      </c>
      <c r="D883" s="168" t="s">
        <v>5795</v>
      </c>
      <c r="E883" s="169" t="s">
        <v>13</v>
      </c>
      <c r="F883" s="169">
        <v>366379</v>
      </c>
      <c r="G883" s="169"/>
      <c r="H883" s="170" t="s">
        <v>1309</v>
      </c>
      <c r="I883" s="172">
        <v>3412867.08</v>
      </c>
      <c r="J883" s="172">
        <v>0</v>
      </c>
      <c r="K883" s="172">
        <v>3412867.08</v>
      </c>
      <c r="L883" s="173" t="s">
        <v>1444</v>
      </c>
    </row>
    <row r="884" spans="1:12" ht="56.25" customHeight="1">
      <c r="A884" s="174">
        <v>10</v>
      </c>
      <c r="B884" s="167" t="s">
        <v>714</v>
      </c>
      <c r="C884" s="168">
        <v>42790</v>
      </c>
      <c r="D884" s="168" t="s">
        <v>1814</v>
      </c>
      <c r="E884" s="169" t="s">
        <v>15</v>
      </c>
      <c r="F884" s="169">
        <v>387513</v>
      </c>
      <c r="G884" s="169"/>
      <c r="H884" s="170" t="s">
        <v>1815</v>
      </c>
      <c r="I884" s="172">
        <v>50</v>
      </c>
      <c r="J884" s="172">
        <v>0</v>
      </c>
      <c r="K884" s="172">
        <v>50</v>
      </c>
      <c r="L884" s="173" t="s">
        <v>1444</v>
      </c>
    </row>
    <row r="885" spans="1:12" ht="56.25" customHeight="1">
      <c r="A885" s="174">
        <v>10</v>
      </c>
      <c r="B885" s="167" t="s">
        <v>714</v>
      </c>
      <c r="C885" s="168">
        <v>42790</v>
      </c>
      <c r="D885" s="168" t="s">
        <v>1816</v>
      </c>
      <c r="E885" s="169" t="s">
        <v>6</v>
      </c>
      <c r="F885" s="169">
        <v>387514</v>
      </c>
      <c r="G885" s="169"/>
      <c r="H885" s="170" t="s">
        <v>1817</v>
      </c>
      <c r="I885" s="172">
        <v>0</v>
      </c>
      <c r="J885" s="172">
        <v>6233.75</v>
      </c>
      <c r="K885" s="172">
        <v>6233.75</v>
      </c>
      <c r="L885" s="173" t="s">
        <v>1444</v>
      </c>
    </row>
    <row r="886" spans="1:12" ht="56.25" customHeight="1">
      <c r="A886" s="174">
        <v>10</v>
      </c>
      <c r="B886" s="167" t="s">
        <v>714</v>
      </c>
      <c r="C886" s="168">
        <v>42790</v>
      </c>
      <c r="D886" s="168" t="s">
        <v>1818</v>
      </c>
      <c r="E886" s="169" t="s">
        <v>15</v>
      </c>
      <c r="F886" s="169">
        <v>387515</v>
      </c>
      <c r="G886" s="169"/>
      <c r="H886" s="170" t="s">
        <v>1819</v>
      </c>
      <c r="I886" s="172">
        <v>50</v>
      </c>
      <c r="J886" s="172">
        <v>0</v>
      </c>
      <c r="K886" s="172">
        <v>50</v>
      </c>
      <c r="L886" s="173" t="s">
        <v>1444</v>
      </c>
    </row>
    <row r="887" spans="1:12" ht="56.25" customHeight="1">
      <c r="A887" s="174">
        <v>513</v>
      </c>
      <c r="B887" s="167" t="s">
        <v>208</v>
      </c>
      <c r="C887" s="168">
        <v>42790</v>
      </c>
      <c r="D887" s="168" t="s">
        <v>4085</v>
      </c>
      <c r="E887" s="169" t="s">
        <v>15</v>
      </c>
      <c r="F887" s="169">
        <v>1758</v>
      </c>
      <c r="G887" s="169"/>
      <c r="H887" s="170" t="s">
        <v>4086</v>
      </c>
      <c r="I887" s="172">
        <v>2156.16</v>
      </c>
      <c r="J887" s="172">
        <v>0</v>
      </c>
      <c r="K887" s="172">
        <v>2156.16</v>
      </c>
      <c r="L887" s="173" t="s">
        <v>1444</v>
      </c>
    </row>
    <row r="888" spans="1:12" ht="56.25" customHeight="1">
      <c r="A888" s="174">
        <v>513</v>
      </c>
      <c r="B888" s="167" t="s">
        <v>208</v>
      </c>
      <c r="C888" s="168">
        <v>42790</v>
      </c>
      <c r="D888" s="168" t="s">
        <v>4087</v>
      </c>
      <c r="E888" s="169" t="s">
        <v>15</v>
      </c>
      <c r="F888" s="169">
        <v>1759</v>
      </c>
      <c r="G888" s="169"/>
      <c r="H888" s="170" t="s">
        <v>4088</v>
      </c>
      <c r="I888" s="172">
        <v>581.91999999999996</v>
      </c>
      <c r="J888" s="172">
        <v>0</v>
      </c>
      <c r="K888" s="172">
        <v>581.91999999999996</v>
      </c>
      <c r="L888" s="173" t="s">
        <v>1444</v>
      </c>
    </row>
    <row r="889" spans="1:12" ht="56.25" customHeight="1">
      <c r="A889" s="174">
        <v>513</v>
      </c>
      <c r="B889" s="167" t="s">
        <v>208</v>
      </c>
      <c r="C889" s="168">
        <v>42790</v>
      </c>
      <c r="D889" s="168" t="s">
        <v>4089</v>
      </c>
      <c r="E889" s="169" t="s">
        <v>15</v>
      </c>
      <c r="F889" s="169">
        <v>1761</v>
      </c>
      <c r="G889" s="169"/>
      <c r="H889" s="170" t="s">
        <v>4090</v>
      </c>
      <c r="I889" s="172">
        <v>69213.960000000006</v>
      </c>
      <c r="J889" s="172">
        <v>0</v>
      </c>
      <c r="K889" s="172">
        <v>69213.960000000006</v>
      </c>
      <c r="L889" s="173" t="s">
        <v>1444</v>
      </c>
    </row>
    <row r="890" spans="1:12" ht="56.25" customHeight="1">
      <c r="A890" s="174">
        <v>513</v>
      </c>
      <c r="B890" s="167" t="s">
        <v>208</v>
      </c>
      <c r="C890" s="168">
        <v>42790</v>
      </c>
      <c r="D890" s="168" t="s">
        <v>4091</v>
      </c>
      <c r="E890" s="169" t="s">
        <v>15</v>
      </c>
      <c r="F890" s="169">
        <v>1762</v>
      </c>
      <c r="G890" s="169"/>
      <c r="H890" s="170" t="s">
        <v>4092</v>
      </c>
      <c r="I890" s="172">
        <v>32622.030000000002</v>
      </c>
      <c r="J890" s="172">
        <v>0</v>
      </c>
      <c r="K890" s="172">
        <v>32622.030000000002</v>
      </c>
      <c r="L890" s="173" t="s">
        <v>1444</v>
      </c>
    </row>
    <row r="891" spans="1:12" ht="56.25" customHeight="1">
      <c r="A891" s="174">
        <v>513</v>
      </c>
      <c r="B891" s="167" t="s">
        <v>208</v>
      </c>
      <c r="C891" s="168">
        <v>42790</v>
      </c>
      <c r="D891" s="168" t="s">
        <v>4093</v>
      </c>
      <c r="E891" s="169" t="s">
        <v>15</v>
      </c>
      <c r="F891" s="169">
        <v>1763</v>
      </c>
      <c r="G891" s="169"/>
      <c r="H891" s="170" t="s">
        <v>4094</v>
      </c>
      <c r="I891" s="172">
        <v>12057.4</v>
      </c>
      <c r="J891" s="172">
        <v>0</v>
      </c>
      <c r="K891" s="172">
        <v>12057.4</v>
      </c>
      <c r="L891" s="173" t="s">
        <v>1444</v>
      </c>
    </row>
    <row r="892" spans="1:12" ht="56.25" customHeight="1">
      <c r="A892" s="174">
        <v>513</v>
      </c>
      <c r="B892" s="167" t="s">
        <v>208</v>
      </c>
      <c r="C892" s="168">
        <v>42790</v>
      </c>
      <c r="D892" s="168" t="s">
        <v>4095</v>
      </c>
      <c r="E892" s="169" t="s">
        <v>15</v>
      </c>
      <c r="F892" s="169">
        <v>1764</v>
      </c>
      <c r="G892" s="169"/>
      <c r="H892" s="170" t="s">
        <v>4096</v>
      </c>
      <c r="I892" s="172">
        <v>8338.25</v>
      </c>
      <c r="J892" s="172">
        <v>0</v>
      </c>
      <c r="K892" s="172">
        <v>8338.25</v>
      </c>
      <c r="L892" s="173" t="s">
        <v>1444</v>
      </c>
    </row>
    <row r="893" spans="1:12" ht="56.25" customHeight="1">
      <c r="A893" s="174">
        <v>10</v>
      </c>
      <c r="B893" s="167" t="s">
        <v>714</v>
      </c>
      <c r="C893" s="168">
        <v>42790</v>
      </c>
      <c r="D893" s="168" t="s">
        <v>1820</v>
      </c>
      <c r="E893" s="169" t="s">
        <v>15</v>
      </c>
      <c r="F893" s="169">
        <v>1766</v>
      </c>
      <c r="G893" s="169"/>
      <c r="H893" s="170" t="s">
        <v>1821</v>
      </c>
      <c r="I893" s="172">
        <v>4145.07</v>
      </c>
      <c r="J893" s="172">
        <v>0</v>
      </c>
      <c r="K893" s="172">
        <v>4145.07</v>
      </c>
      <c r="L893" s="173" t="s">
        <v>1444</v>
      </c>
    </row>
    <row r="894" spans="1:12" ht="56.25" customHeight="1">
      <c r="A894" s="174">
        <v>10</v>
      </c>
      <c r="B894" s="167" t="s">
        <v>714</v>
      </c>
      <c r="C894" s="168">
        <v>42790</v>
      </c>
      <c r="D894" s="168" t="s">
        <v>1822</v>
      </c>
      <c r="E894" s="169" t="s">
        <v>15</v>
      </c>
      <c r="F894" s="169">
        <v>1768</v>
      </c>
      <c r="G894" s="169"/>
      <c r="H894" s="170" t="s">
        <v>1823</v>
      </c>
      <c r="I894" s="172">
        <v>361.1</v>
      </c>
      <c r="J894" s="172">
        <v>0</v>
      </c>
      <c r="K894" s="172">
        <v>361.1</v>
      </c>
      <c r="L894" s="173" t="s">
        <v>1444</v>
      </c>
    </row>
    <row r="895" spans="1:12" ht="56.25" customHeight="1">
      <c r="A895" s="174">
        <v>10</v>
      </c>
      <c r="B895" s="167" t="s">
        <v>714</v>
      </c>
      <c r="C895" s="168">
        <v>42790</v>
      </c>
      <c r="D895" s="168" t="s">
        <v>1824</v>
      </c>
      <c r="E895" s="169" t="s">
        <v>15</v>
      </c>
      <c r="F895" s="169">
        <v>1767</v>
      </c>
      <c r="G895" s="169"/>
      <c r="H895" s="170" t="s">
        <v>1825</v>
      </c>
      <c r="I895" s="172">
        <v>280.29000000000002</v>
      </c>
      <c r="J895" s="172">
        <v>0</v>
      </c>
      <c r="K895" s="172">
        <v>280.29000000000002</v>
      </c>
      <c r="L895" s="173" t="s">
        <v>1444</v>
      </c>
    </row>
    <row r="896" spans="1:12" ht="56.25" customHeight="1">
      <c r="A896" s="174">
        <v>10</v>
      </c>
      <c r="B896" s="167" t="s">
        <v>714</v>
      </c>
      <c r="C896" s="168">
        <v>42790</v>
      </c>
      <c r="D896" s="168" t="s">
        <v>1826</v>
      </c>
      <c r="E896" s="169" t="s">
        <v>6</v>
      </c>
      <c r="F896" s="169">
        <v>387803</v>
      </c>
      <c r="G896" s="169"/>
      <c r="H896" s="170" t="s">
        <v>1827</v>
      </c>
      <c r="I896" s="172">
        <v>0</v>
      </c>
      <c r="J896" s="172">
        <v>3937.57</v>
      </c>
      <c r="K896" s="172">
        <v>3937.57</v>
      </c>
      <c r="L896" s="173" t="s">
        <v>1444</v>
      </c>
    </row>
    <row r="897" spans="1:12" ht="56.25" customHeight="1">
      <c r="A897" s="174">
        <v>10</v>
      </c>
      <c r="B897" s="167" t="s">
        <v>714</v>
      </c>
      <c r="C897" s="168">
        <v>42790</v>
      </c>
      <c r="D897" s="168" t="s">
        <v>1828</v>
      </c>
      <c r="E897" s="169" t="s">
        <v>15</v>
      </c>
      <c r="F897" s="169">
        <v>387804</v>
      </c>
      <c r="G897" s="169"/>
      <c r="H897" s="170" t="s">
        <v>1829</v>
      </c>
      <c r="I897" s="172">
        <v>50</v>
      </c>
      <c r="J897" s="172">
        <v>0</v>
      </c>
      <c r="K897" s="172">
        <v>50</v>
      </c>
      <c r="L897" s="173" t="s">
        <v>1444</v>
      </c>
    </row>
    <row r="898" spans="1:12" ht="56.25" customHeight="1">
      <c r="A898" s="174">
        <v>10</v>
      </c>
      <c r="B898" s="167" t="s">
        <v>714</v>
      </c>
      <c r="C898" s="168">
        <v>42790</v>
      </c>
      <c r="D898" s="168" t="s">
        <v>1830</v>
      </c>
      <c r="E898" s="169" t="s">
        <v>6</v>
      </c>
      <c r="F898" s="169">
        <v>387805</v>
      </c>
      <c r="G898" s="169"/>
      <c r="H898" s="170" t="s">
        <v>1831</v>
      </c>
      <c r="I898" s="172">
        <v>0</v>
      </c>
      <c r="J898" s="172">
        <v>1242.55</v>
      </c>
      <c r="K898" s="172">
        <v>1242.55</v>
      </c>
      <c r="L898" s="173" t="s">
        <v>1444</v>
      </c>
    </row>
    <row r="899" spans="1:12" ht="56.25" customHeight="1">
      <c r="A899" s="174">
        <v>10</v>
      </c>
      <c r="B899" s="167" t="s">
        <v>714</v>
      </c>
      <c r="C899" s="168">
        <v>42790</v>
      </c>
      <c r="D899" s="168" t="s">
        <v>1832</v>
      </c>
      <c r="E899" s="169" t="s">
        <v>15</v>
      </c>
      <c r="F899" s="169">
        <v>387806</v>
      </c>
      <c r="G899" s="169"/>
      <c r="H899" s="170" t="s">
        <v>1833</v>
      </c>
      <c r="I899" s="172">
        <v>50</v>
      </c>
      <c r="J899" s="172">
        <v>0</v>
      </c>
      <c r="K899" s="172">
        <v>50</v>
      </c>
      <c r="L899" s="173" t="s">
        <v>1444</v>
      </c>
    </row>
    <row r="900" spans="1:12" ht="56.25" customHeight="1">
      <c r="A900" s="174" t="s">
        <v>627</v>
      </c>
      <c r="B900" s="167" t="s">
        <v>737</v>
      </c>
      <c r="C900" s="168">
        <v>42790</v>
      </c>
      <c r="D900" s="168" t="s">
        <v>4717</v>
      </c>
      <c r="E900" s="169" t="s">
        <v>1500</v>
      </c>
      <c r="F900" s="169">
        <v>12748343</v>
      </c>
      <c r="G900" s="169"/>
      <c r="H900" s="170" t="s">
        <v>4718</v>
      </c>
      <c r="I900" s="172">
        <v>0</v>
      </c>
      <c r="J900" s="172">
        <v>322601.61</v>
      </c>
      <c r="K900" s="172">
        <v>322601.61</v>
      </c>
      <c r="L900" s="173" t="s">
        <v>1444</v>
      </c>
    </row>
    <row r="901" spans="1:12" ht="56.25" customHeight="1">
      <c r="A901" s="174">
        <v>10</v>
      </c>
      <c r="B901" s="167" t="s">
        <v>714</v>
      </c>
      <c r="C901" s="168">
        <v>42790</v>
      </c>
      <c r="D901" s="168" t="s">
        <v>1834</v>
      </c>
      <c r="E901" s="169" t="s">
        <v>6</v>
      </c>
      <c r="F901" s="169">
        <v>387512</v>
      </c>
      <c r="G901" s="169"/>
      <c r="H901" s="170" t="s">
        <v>1835</v>
      </c>
      <c r="I901" s="172">
        <v>0</v>
      </c>
      <c r="J901" s="172">
        <v>61923.090000000004</v>
      </c>
      <c r="K901" s="172">
        <v>61923.090000000004</v>
      </c>
      <c r="L901" s="173" t="s">
        <v>1444</v>
      </c>
    </row>
    <row r="902" spans="1:12" ht="56.25" customHeight="1">
      <c r="A902" s="174">
        <v>10</v>
      </c>
      <c r="B902" s="167" t="s">
        <v>714</v>
      </c>
      <c r="C902" s="168">
        <v>42790</v>
      </c>
      <c r="D902" s="168" t="s">
        <v>1836</v>
      </c>
      <c r="E902" s="169" t="s">
        <v>6</v>
      </c>
      <c r="F902" s="169">
        <v>880717</v>
      </c>
      <c r="G902" s="169"/>
      <c r="H902" s="170" t="s">
        <v>1837</v>
      </c>
      <c r="I902" s="172">
        <v>0</v>
      </c>
      <c r="J902" s="172">
        <v>3689.2400000000002</v>
      </c>
      <c r="K902" s="172">
        <v>3689.2400000000002</v>
      </c>
      <c r="L902" s="173" t="s">
        <v>1444</v>
      </c>
    </row>
    <row r="903" spans="1:12" ht="56.25" customHeight="1">
      <c r="A903" s="174">
        <v>10</v>
      </c>
      <c r="B903" s="167" t="s">
        <v>714</v>
      </c>
      <c r="C903" s="168">
        <v>42790</v>
      </c>
      <c r="D903" s="168" t="s">
        <v>1838</v>
      </c>
      <c r="E903" s="169" t="s">
        <v>11</v>
      </c>
      <c r="F903" s="169">
        <v>880717</v>
      </c>
      <c r="G903" s="169"/>
      <c r="H903" s="170" t="s">
        <v>1839</v>
      </c>
      <c r="I903" s="172">
        <v>50</v>
      </c>
      <c r="J903" s="172">
        <v>0</v>
      </c>
      <c r="K903" s="172">
        <v>50</v>
      </c>
      <c r="L903" s="173" t="s">
        <v>1444</v>
      </c>
    </row>
    <row r="904" spans="1:12" ht="56.25" customHeight="1">
      <c r="A904" s="174">
        <v>10</v>
      </c>
      <c r="B904" s="167" t="s">
        <v>714</v>
      </c>
      <c r="C904" s="168">
        <v>42790</v>
      </c>
      <c r="D904" s="168" t="s">
        <v>1840</v>
      </c>
      <c r="E904" s="169" t="s">
        <v>6</v>
      </c>
      <c r="F904" s="169">
        <v>880737</v>
      </c>
      <c r="G904" s="169"/>
      <c r="H904" s="170" t="s">
        <v>1841</v>
      </c>
      <c r="I904" s="172">
        <v>0</v>
      </c>
      <c r="J904" s="172">
        <v>18600.27</v>
      </c>
      <c r="K904" s="172">
        <v>18600.27</v>
      </c>
      <c r="L904" s="173" t="s">
        <v>1444</v>
      </c>
    </row>
    <row r="905" spans="1:12" ht="56.25" customHeight="1">
      <c r="A905" s="174">
        <v>10</v>
      </c>
      <c r="B905" s="167" t="s">
        <v>714</v>
      </c>
      <c r="C905" s="168">
        <v>42790</v>
      </c>
      <c r="D905" s="168" t="s">
        <v>1842</v>
      </c>
      <c r="E905" s="169" t="s">
        <v>11</v>
      </c>
      <c r="F905" s="169">
        <v>880737</v>
      </c>
      <c r="G905" s="169"/>
      <c r="H905" s="170" t="s">
        <v>1843</v>
      </c>
      <c r="I905" s="172">
        <v>50</v>
      </c>
      <c r="J905" s="172">
        <v>0</v>
      </c>
      <c r="K905" s="172">
        <v>50</v>
      </c>
      <c r="L905" s="173" t="s">
        <v>1444</v>
      </c>
    </row>
    <row r="906" spans="1:12" ht="56.25" customHeight="1">
      <c r="A906" s="174">
        <v>10</v>
      </c>
      <c r="B906" s="167" t="s">
        <v>714</v>
      </c>
      <c r="C906" s="168">
        <v>42790</v>
      </c>
      <c r="D906" s="168" t="s">
        <v>1844</v>
      </c>
      <c r="E906" s="169" t="s">
        <v>6</v>
      </c>
      <c r="F906" s="169">
        <v>880751</v>
      </c>
      <c r="G906" s="169"/>
      <c r="H906" s="170" t="s">
        <v>1845</v>
      </c>
      <c r="I906" s="172">
        <v>0</v>
      </c>
      <c r="J906" s="172">
        <v>16068.380000000001</v>
      </c>
      <c r="K906" s="172">
        <v>16068.380000000001</v>
      </c>
      <c r="L906" s="173" t="s">
        <v>1444</v>
      </c>
    </row>
    <row r="907" spans="1:12" ht="56.25" customHeight="1">
      <c r="A907" s="174">
        <v>10</v>
      </c>
      <c r="B907" s="167" t="s">
        <v>714</v>
      </c>
      <c r="C907" s="168">
        <v>42790</v>
      </c>
      <c r="D907" s="168" t="s">
        <v>1846</v>
      </c>
      <c r="E907" s="169" t="s">
        <v>11</v>
      </c>
      <c r="F907" s="169">
        <v>880751</v>
      </c>
      <c r="G907" s="169"/>
      <c r="H907" s="170" t="s">
        <v>1847</v>
      </c>
      <c r="I907" s="172">
        <v>50</v>
      </c>
      <c r="J907" s="172">
        <v>0</v>
      </c>
      <c r="K907" s="172">
        <v>50</v>
      </c>
      <c r="L907" s="173" t="s">
        <v>1444</v>
      </c>
    </row>
    <row r="908" spans="1:12" ht="56.25" customHeight="1">
      <c r="A908" s="174">
        <v>10</v>
      </c>
      <c r="B908" s="167" t="s">
        <v>714</v>
      </c>
      <c r="C908" s="168">
        <v>42790</v>
      </c>
      <c r="D908" s="168" t="s">
        <v>1848</v>
      </c>
      <c r="E908" s="169" t="s">
        <v>6</v>
      </c>
      <c r="F908" s="169">
        <v>880754</v>
      </c>
      <c r="G908" s="169"/>
      <c r="H908" s="170" t="s">
        <v>1849</v>
      </c>
      <c r="I908" s="172">
        <v>0</v>
      </c>
      <c r="J908" s="172">
        <v>21012.87</v>
      </c>
      <c r="K908" s="172">
        <v>21012.87</v>
      </c>
      <c r="L908" s="173" t="s">
        <v>1444</v>
      </c>
    </row>
    <row r="909" spans="1:12" ht="56.25" customHeight="1">
      <c r="A909" s="174">
        <v>10</v>
      </c>
      <c r="B909" s="167" t="s">
        <v>714</v>
      </c>
      <c r="C909" s="168">
        <v>42790</v>
      </c>
      <c r="D909" s="168" t="s">
        <v>1850</v>
      </c>
      <c r="E909" s="169" t="s">
        <v>11</v>
      </c>
      <c r="F909" s="169">
        <v>880754</v>
      </c>
      <c r="G909" s="169"/>
      <c r="H909" s="170" t="s">
        <v>1851</v>
      </c>
      <c r="I909" s="172">
        <v>50</v>
      </c>
      <c r="J909" s="172">
        <v>0</v>
      </c>
      <c r="K909" s="172">
        <v>50</v>
      </c>
      <c r="L909" s="173" t="s">
        <v>1444</v>
      </c>
    </row>
    <row r="910" spans="1:12" ht="56.25" customHeight="1">
      <c r="A910" s="174" t="s">
        <v>628</v>
      </c>
      <c r="B910" s="167" t="s">
        <v>738</v>
      </c>
      <c r="C910" s="168">
        <v>42790</v>
      </c>
      <c r="D910" s="168" t="s">
        <v>1852</v>
      </c>
      <c r="E910" s="169" t="s">
        <v>13</v>
      </c>
      <c r="F910" s="169">
        <v>880757</v>
      </c>
      <c r="G910" s="169"/>
      <c r="H910" s="170" t="s">
        <v>1853</v>
      </c>
      <c r="I910" s="172">
        <v>73.570000000000007</v>
      </c>
      <c r="J910" s="172">
        <v>0</v>
      </c>
      <c r="K910" s="172">
        <v>73.570000000000007</v>
      </c>
      <c r="L910" s="173" t="s">
        <v>1444</v>
      </c>
    </row>
    <row r="911" spans="1:12" ht="56.25" customHeight="1">
      <c r="A911" s="174" t="s">
        <v>628</v>
      </c>
      <c r="B911" s="167" t="s">
        <v>738</v>
      </c>
      <c r="C911" s="168">
        <v>42790</v>
      </c>
      <c r="D911" s="168" t="s">
        <v>1854</v>
      </c>
      <c r="E911" s="169" t="s">
        <v>11</v>
      </c>
      <c r="F911" s="169">
        <v>880757</v>
      </c>
      <c r="G911" s="169"/>
      <c r="H911" s="170" t="s">
        <v>1855</v>
      </c>
      <c r="I911" s="172">
        <v>50</v>
      </c>
      <c r="J911" s="172">
        <v>0</v>
      </c>
      <c r="K911" s="172">
        <v>50</v>
      </c>
      <c r="L911" s="173" t="s">
        <v>1444</v>
      </c>
    </row>
    <row r="912" spans="1:12" ht="56.25" customHeight="1">
      <c r="A912" s="174" t="s">
        <v>628</v>
      </c>
      <c r="B912" s="167" t="s">
        <v>738</v>
      </c>
      <c r="C912" s="168">
        <v>42790</v>
      </c>
      <c r="D912" s="168" t="s">
        <v>1856</v>
      </c>
      <c r="E912" s="169" t="s">
        <v>13</v>
      </c>
      <c r="F912" s="169">
        <v>880764</v>
      </c>
      <c r="G912" s="169"/>
      <c r="H912" s="170" t="s">
        <v>1857</v>
      </c>
      <c r="I912" s="172">
        <v>51.5</v>
      </c>
      <c r="J912" s="172">
        <v>0</v>
      </c>
      <c r="K912" s="172">
        <v>51.5</v>
      </c>
      <c r="L912" s="173" t="s">
        <v>1444</v>
      </c>
    </row>
    <row r="913" spans="1:12" ht="56.25" customHeight="1">
      <c r="A913" s="174" t="s">
        <v>628</v>
      </c>
      <c r="B913" s="167" t="s">
        <v>738</v>
      </c>
      <c r="C913" s="168">
        <v>42790</v>
      </c>
      <c r="D913" s="168" t="s">
        <v>1858</v>
      </c>
      <c r="E913" s="169" t="s">
        <v>11</v>
      </c>
      <c r="F913" s="169">
        <v>880764</v>
      </c>
      <c r="G913" s="169"/>
      <c r="H913" s="170" t="s">
        <v>1859</v>
      </c>
      <c r="I913" s="172">
        <v>50</v>
      </c>
      <c r="J913" s="172">
        <v>0</v>
      </c>
      <c r="K913" s="172">
        <v>50</v>
      </c>
      <c r="L913" s="173" t="s">
        <v>1444</v>
      </c>
    </row>
    <row r="914" spans="1:12" ht="56.25" customHeight="1">
      <c r="A914" s="174">
        <v>87</v>
      </c>
      <c r="B914" s="167" t="s">
        <v>735</v>
      </c>
      <c r="C914" s="168">
        <v>42790</v>
      </c>
      <c r="D914" s="168" t="s">
        <v>3228</v>
      </c>
      <c r="E914" s="169" t="s">
        <v>11</v>
      </c>
      <c r="F914" s="169">
        <v>880809</v>
      </c>
      <c r="G914" s="169"/>
      <c r="H914" s="170" t="s">
        <v>3229</v>
      </c>
      <c r="I914" s="172">
        <v>3431.98</v>
      </c>
      <c r="J914" s="172">
        <v>0</v>
      </c>
      <c r="K914" s="172">
        <v>3431.98</v>
      </c>
      <c r="L914" s="173" t="s">
        <v>1444</v>
      </c>
    </row>
    <row r="915" spans="1:12" ht="56.25" customHeight="1">
      <c r="A915" s="174">
        <v>46</v>
      </c>
      <c r="B915" s="167" t="s">
        <v>722</v>
      </c>
      <c r="C915" s="168">
        <v>42790</v>
      </c>
      <c r="D915" s="168" t="s">
        <v>3064</v>
      </c>
      <c r="E915" s="169" t="s">
        <v>6</v>
      </c>
      <c r="F915" s="169">
        <v>880852</v>
      </c>
      <c r="G915" s="169"/>
      <c r="H915" s="170" t="s">
        <v>3065</v>
      </c>
      <c r="I915" s="172">
        <v>0</v>
      </c>
      <c r="J915" s="172">
        <v>596</v>
      </c>
      <c r="K915" s="172">
        <v>596</v>
      </c>
      <c r="L915" s="173" t="s">
        <v>1444</v>
      </c>
    </row>
    <row r="916" spans="1:12" ht="56.25" customHeight="1">
      <c r="A916" s="174">
        <v>117</v>
      </c>
      <c r="B916" s="167" t="s">
        <v>746</v>
      </c>
      <c r="C916" s="168">
        <v>42790</v>
      </c>
      <c r="D916" s="168" t="s">
        <v>3308</v>
      </c>
      <c r="E916" s="169" t="s">
        <v>11</v>
      </c>
      <c r="F916" s="169">
        <v>880868</v>
      </c>
      <c r="G916" s="169"/>
      <c r="H916" s="170" t="s">
        <v>3309</v>
      </c>
      <c r="I916" s="172">
        <v>50</v>
      </c>
      <c r="J916" s="172">
        <v>0</v>
      </c>
      <c r="K916" s="172">
        <v>50</v>
      </c>
      <c r="L916" s="173" t="s">
        <v>1444</v>
      </c>
    </row>
    <row r="917" spans="1:12" ht="56.25" customHeight="1">
      <c r="A917" s="174" t="s">
        <v>630</v>
      </c>
      <c r="B917" s="167" t="s">
        <v>739</v>
      </c>
      <c r="C917" s="168">
        <v>42790</v>
      </c>
      <c r="D917" s="168" t="s">
        <v>5546</v>
      </c>
      <c r="E917" s="169" t="s">
        <v>6</v>
      </c>
      <c r="F917" s="169">
        <v>880870</v>
      </c>
      <c r="G917" s="169"/>
      <c r="H917" s="170" t="s">
        <v>5547</v>
      </c>
      <c r="I917" s="172">
        <v>0</v>
      </c>
      <c r="J917" s="172">
        <v>147</v>
      </c>
      <c r="K917" s="172">
        <v>147</v>
      </c>
      <c r="L917" s="173" t="s">
        <v>1444</v>
      </c>
    </row>
    <row r="918" spans="1:12" ht="56.25" customHeight="1">
      <c r="A918" s="174" t="s">
        <v>627</v>
      </c>
      <c r="B918" s="167" t="s">
        <v>737</v>
      </c>
      <c r="C918" s="168">
        <v>42790</v>
      </c>
      <c r="D918" s="168" t="s">
        <v>4719</v>
      </c>
      <c r="E918" s="169" t="s">
        <v>11</v>
      </c>
      <c r="F918" s="169">
        <v>880872</v>
      </c>
      <c r="G918" s="169"/>
      <c r="H918" s="170" t="s">
        <v>1313</v>
      </c>
      <c r="I918" s="172">
        <v>50</v>
      </c>
      <c r="J918" s="172">
        <v>0</v>
      </c>
      <c r="K918" s="172">
        <v>50</v>
      </c>
      <c r="L918" s="173" t="s">
        <v>1444</v>
      </c>
    </row>
    <row r="919" spans="1:12" ht="56.25" customHeight="1">
      <c r="A919" s="174" t="s">
        <v>627</v>
      </c>
      <c r="B919" s="167" t="s">
        <v>737</v>
      </c>
      <c r="C919" s="168">
        <v>42790</v>
      </c>
      <c r="D919" s="168" t="s">
        <v>4720</v>
      </c>
      <c r="E919" s="169" t="s">
        <v>1500</v>
      </c>
      <c r="F919" s="169">
        <v>12748394</v>
      </c>
      <c r="G919" s="169"/>
      <c r="H919" s="170" t="s">
        <v>4721</v>
      </c>
      <c r="I919" s="172">
        <v>0</v>
      </c>
      <c r="J919" s="172">
        <v>54647.55</v>
      </c>
      <c r="K919" s="172">
        <v>54647.55</v>
      </c>
      <c r="L919" s="173" t="s">
        <v>1444</v>
      </c>
    </row>
    <row r="920" spans="1:12" ht="56.25" customHeight="1">
      <c r="A920" s="174" t="s">
        <v>630</v>
      </c>
      <c r="B920" s="167" t="s">
        <v>739</v>
      </c>
      <c r="C920" s="168">
        <v>42790</v>
      </c>
      <c r="D920" s="168" t="s">
        <v>5548</v>
      </c>
      <c r="E920" s="169" t="s">
        <v>1286</v>
      </c>
      <c r="F920" s="169">
        <v>12760973</v>
      </c>
      <c r="G920" s="169"/>
      <c r="H920" s="170" t="s">
        <v>5549</v>
      </c>
      <c r="I920" s="172">
        <v>0</v>
      </c>
      <c r="J920" s="172">
        <v>145359.53</v>
      </c>
      <c r="K920" s="172">
        <v>145359.53</v>
      </c>
      <c r="L920" s="173" t="s">
        <v>1444</v>
      </c>
    </row>
    <row r="921" spans="1:12" ht="56.25" customHeight="1">
      <c r="A921" s="174">
        <v>25</v>
      </c>
      <c r="B921" s="167" t="s">
        <v>718</v>
      </c>
      <c r="C921" s="168">
        <v>42795</v>
      </c>
      <c r="D921" s="168" t="s">
        <v>2335</v>
      </c>
      <c r="E921" s="169" t="s">
        <v>1500</v>
      </c>
      <c r="F921" s="169">
        <v>12761607</v>
      </c>
      <c r="G921" s="169"/>
      <c r="H921" s="170" t="s">
        <v>2336</v>
      </c>
      <c r="I921" s="172">
        <v>2170518.5</v>
      </c>
      <c r="J921" s="172">
        <v>0</v>
      </c>
      <c r="K921" s="172">
        <v>2170518.5</v>
      </c>
      <c r="L921" s="173" t="s">
        <v>1444</v>
      </c>
    </row>
    <row r="922" spans="1:12" ht="56.25" customHeight="1">
      <c r="A922" s="174">
        <v>25</v>
      </c>
      <c r="B922" s="167" t="s">
        <v>718</v>
      </c>
      <c r="C922" s="168">
        <v>42795</v>
      </c>
      <c r="D922" s="168" t="s">
        <v>2337</v>
      </c>
      <c r="E922" s="169" t="s">
        <v>1500</v>
      </c>
      <c r="F922" s="169">
        <v>12761768</v>
      </c>
      <c r="G922" s="169"/>
      <c r="H922" s="170" t="s">
        <v>2338</v>
      </c>
      <c r="I922" s="172">
        <v>1216975.3400000001</v>
      </c>
      <c r="J922" s="172">
        <v>0</v>
      </c>
      <c r="K922" s="172">
        <v>1216975.3400000001</v>
      </c>
      <c r="L922" s="173" t="s">
        <v>1444</v>
      </c>
    </row>
    <row r="923" spans="1:12" ht="56.25" customHeight="1">
      <c r="A923" s="174">
        <v>25</v>
      </c>
      <c r="B923" s="167" t="s">
        <v>718</v>
      </c>
      <c r="C923" s="168">
        <v>42795</v>
      </c>
      <c r="D923" s="168" t="s">
        <v>2339</v>
      </c>
      <c r="E923" s="169" t="s">
        <v>1500</v>
      </c>
      <c r="F923" s="169">
        <v>12761689</v>
      </c>
      <c r="G923" s="169"/>
      <c r="H923" s="170" t="s">
        <v>2340</v>
      </c>
      <c r="I923" s="172">
        <v>334252.51</v>
      </c>
      <c r="J923" s="172">
        <v>0</v>
      </c>
      <c r="K923" s="172">
        <v>334252.51</v>
      </c>
      <c r="L923" s="173" t="s">
        <v>1444</v>
      </c>
    </row>
    <row r="924" spans="1:12" ht="56.25" customHeight="1">
      <c r="A924" s="174">
        <v>25</v>
      </c>
      <c r="B924" s="167" t="s">
        <v>718</v>
      </c>
      <c r="C924" s="168">
        <v>42795</v>
      </c>
      <c r="D924" s="168" t="s">
        <v>2341</v>
      </c>
      <c r="E924" s="169" t="s">
        <v>1500</v>
      </c>
      <c r="F924" s="169">
        <v>12761671</v>
      </c>
      <c r="G924" s="169"/>
      <c r="H924" s="170" t="s">
        <v>2342</v>
      </c>
      <c r="I924" s="172">
        <v>211429.55000000002</v>
      </c>
      <c r="J924" s="172">
        <v>0</v>
      </c>
      <c r="K924" s="172">
        <v>211429.55000000002</v>
      </c>
      <c r="L924" s="173" t="s">
        <v>1444</v>
      </c>
    </row>
    <row r="925" spans="1:12" ht="56.25" customHeight="1">
      <c r="A925" s="174">
        <v>117</v>
      </c>
      <c r="B925" s="167" t="s">
        <v>746</v>
      </c>
      <c r="C925" s="168">
        <v>42795</v>
      </c>
      <c r="D925" s="168" t="s">
        <v>3310</v>
      </c>
      <c r="E925" s="169" t="s">
        <v>11</v>
      </c>
      <c r="F925" s="169">
        <v>881035</v>
      </c>
      <c r="G925" s="169"/>
      <c r="H925" s="170" t="s">
        <v>3311</v>
      </c>
      <c r="I925" s="172">
        <v>50</v>
      </c>
      <c r="J925" s="172">
        <v>0</v>
      </c>
      <c r="K925" s="172">
        <v>50</v>
      </c>
      <c r="L925" s="173" t="s">
        <v>1444</v>
      </c>
    </row>
    <row r="926" spans="1:12" ht="56.25" customHeight="1">
      <c r="A926" s="174">
        <v>117</v>
      </c>
      <c r="B926" s="167" t="s">
        <v>746</v>
      </c>
      <c r="C926" s="168">
        <v>42795</v>
      </c>
      <c r="D926" s="168" t="s">
        <v>3312</v>
      </c>
      <c r="E926" s="169" t="s">
        <v>11</v>
      </c>
      <c r="F926" s="169">
        <v>881030</v>
      </c>
      <c r="G926" s="169"/>
      <c r="H926" s="170" t="s">
        <v>3313</v>
      </c>
      <c r="I926" s="172">
        <v>50</v>
      </c>
      <c r="J926" s="172">
        <v>0</v>
      </c>
      <c r="K926" s="172">
        <v>50</v>
      </c>
      <c r="L926" s="173" t="s">
        <v>1444</v>
      </c>
    </row>
    <row r="927" spans="1:12" ht="56.25" customHeight="1">
      <c r="A927" s="174">
        <v>117</v>
      </c>
      <c r="B927" s="167" t="s">
        <v>746</v>
      </c>
      <c r="C927" s="168">
        <v>42795</v>
      </c>
      <c r="D927" s="168" t="s">
        <v>3314</v>
      </c>
      <c r="E927" s="169" t="s">
        <v>11</v>
      </c>
      <c r="F927" s="169">
        <v>881027</v>
      </c>
      <c r="G927" s="169"/>
      <c r="H927" s="170" t="s">
        <v>3315</v>
      </c>
      <c r="I927" s="172">
        <v>50</v>
      </c>
      <c r="J927" s="172">
        <v>0</v>
      </c>
      <c r="K927" s="172">
        <v>50</v>
      </c>
      <c r="L927" s="173" t="s">
        <v>1444</v>
      </c>
    </row>
    <row r="928" spans="1:12" ht="56.25" customHeight="1">
      <c r="A928" s="174">
        <v>117</v>
      </c>
      <c r="B928" s="167" t="s">
        <v>746</v>
      </c>
      <c r="C928" s="168">
        <v>42795</v>
      </c>
      <c r="D928" s="168" t="s">
        <v>3316</v>
      </c>
      <c r="E928" s="169" t="s">
        <v>11</v>
      </c>
      <c r="F928" s="169">
        <v>881025</v>
      </c>
      <c r="G928" s="169"/>
      <c r="H928" s="170" t="s">
        <v>3317</v>
      </c>
      <c r="I928" s="172">
        <v>50</v>
      </c>
      <c r="J928" s="172">
        <v>0</v>
      </c>
      <c r="K928" s="172">
        <v>50</v>
      </c>
      <c r="L928" s="173" t="s">
        <v>1444</v>
      </c>
    </row>
    <row r="929" spans="1:12" ht="56.25" customHeight="1">
      <c r="A929" s="174">
        <v>117</v>
      </c>
      <c r="B929" s="167" t="s">
        <v>746</v>
      </c>
      <c r="C929" s="168">
        <v>42795</v>
      </c>
      <c r="D929" s="168" t="s">
        <v>3318</v>
      </c>
      <c r="E929" s="169" t="s">
        <v>11</v>
      </c>
      <c r="F929" s="169">
        <v>881020</v>
      </c>
      <c r="G929" s="169"/>
      <c r="H929" s="170" t="s">
        <v>3319</v>
      </c>
      <c r="I929" s="172">
        <v>50</v>
      </c>
      <c r="J929" s="172">
        <v>0</v>
      </c>
      <c r="K929" s="172">
        <v>50</v>
      </c>
      <c r="L929" s="173" t="s">
        <v>1444</v>
      </c>
    </row>
    <row r="930" spans="1:12" ht="56.25" customHeight="1">
      <c r="A930" s="174">
        <v>513</v>
      </c>
      <c r="B930" s="167" t="s">
        <v>208</v>
      </c>
      <c r="C930" s="168">
        <v>42795</v>
      </c>
      <c r="D930" s="168" t="s">
        <v>4097</v>
      </c>
      <c r="E930" s="169" t="s">
        <v>11</v>
      </c>
      <c r="F930" s="169">
        <v>880982</v>
      </c>
      <c r="G930" s="169"/>
      <c r="H930" s="170" t="s">
        <v>4098</v>
      </c>
      <c r="I930" s="172">
        <v>50</v>
      </c>
      <c r="J930" s="172">
        <v>0</v>
      </c>
      <c r="K930" s="172">
        <v>50</v>
      </c>
      <c r="L930" s="173" t="s">
        <v>1444</v>
      </c>
    </row>
    <row r="931" spans="1:12" ht="56.25" customHeight="1">
      <c r="A931" s="174">
        <v>25</v>
      </c>
      <c r="B931" s="167" t="s">
        <v>718</v>
      </c>
      <c r="C931" s="168">
        <v>42795</v>
      </c>
      <c r="D931" s="168" t="s">
        <v>2343</v>
      </c>
      <c r="E931" s="169" t="s">
        <v>1500</v>
      </c>
      <c r="F931" s="169">
        <v>12761667</v>
      </c>
      <c r="G931" s="169"/>
      <c r="H931" s="170" t="s">
        <v>2344</v>
      </c>
      <c r="I931" s="172">
        <v>322572.49</v>
      </c>
      <c r="J931" s="172">
        <v>0</v>
      </c>
      <c r="K931" s="172">
        <v>322572.49</v>
      </c>
      <c r="L931" s="173" t="s">
        <v>1444</v>
      </c>
    </row>
    <row r="932" spans="1:12" ht="56.25" customHeight="1">
      <c r="A932" s="174">
        <v>25</v>
      </c>
      <c r="B932" s="167" t="s">
        <v>718</v>
      </c>
      <c r="C932" s="168">
        <v>42795</v>
      </c>
      <c r="D932" s="168" t="s">
        <v>2345</v>
      </c>
      <c r="E932" s="169" t="s">
        <v>1500</v>
      </c>
      <c r="F932" s="169">
        <v>12761626</v>
      </c>
      <c r="G932" s="169"/>
      <c r="H932" s="170" t="s">
        <v>1373</v>
      </c>
      <c r="I932" s="172">
        <v>365996.52</v>
      </c>
      <c r="J932" s="172">
        <v>0</v>
      </c>
      <c r="K932" s="172">
        <v>365996.52</v>
      </c>
      <c r="L932" s="173" t="s">
        <v>1444</v>
      </c>
    </row>
    <row r="933" spans="1:12" ht="56.25" customHeight="1">
      <c r="A933" s="174">
        <v>25</v>
      </c>
      <c r="B933" s="167" t="s">
        <v>718</v>
      </c>
      <c r="C933" s="168">
        <v>42795</v>
      </c>
      <c r="D933" s="168" t="s">
        <v>2346</v>
      </c>
      <c r="E933" s="169" t="s">
        <v>1286</v>
      </c>
      <c r="F933" s="169">
        <v>12621477</v>
      </c>
      <c r="G933" s="169"/>
      <c r="H933" s="170" t="s">
        <v>2347</v>
      </c>
      <c r="I933" s="172">
        <v>0</v>
      </c>
      <c r="J933" s="172">
        <v>529610.57999999996</v>
      </c>
      <c r="K933" s="172">
        <v>529610.57999999996</v>
      </c>
      <c r="L933" s="173" t="s">
        <v>1444</v>
      </c>
    </row>
    <row r="934" spans="1:12" ht="56.25" customHeight="1">
      <c r="A934" s="174">
        <v>340</v>
      </c>
      <c r="B934" s="167" t="s">
        <v>838</v>
      </c>
      <c r="C934" s="168">
        <v>42795</v>
      </c>
      <c r="D934" s="168" t="s">
        <v>3673</v>
      </c>
      <c r="E934" s="169" t="s">
        <v>15</v>
      </c>
      <c r="F934" s="169">
        <v>389414</v>
      </c>
      <c r="G934" s="169"/>
      <c r="H934" s="170" t="s">
        <v>3674</v>
      </c>
      <c r="I934" s="172">
        <v>50</v>
      </c>
      <c r="J934" s="172">
        <v>0</v>
      </c>
      <c r="K934" s="172">
        <v>50</v>
      </c>
      <c r="L934" s="173" t="s">
        <v>1444</v>
      </c>
    </row>
    <row r="935" spans="1:12" ht="56.25" customHeight="1">
      <c r="A935" s="174">
        <v>340</v>
      </c>
      <c r="B935" s="167" t="s">
        <v>838</v>
      </c>
      <c r="C935" s="168">
        <v>42795</v>
      </c>
      <c r="D935" s="168" t="s">
        <v>3675</v>
      </c>
      <c r="E935" s="169" t="s">
        <v>6</v>
      </c>
      <c r="F935" s="169">
        <v>389413</v>
      </c>
      <c r="G935" s="169"/>
      <c r="H935" s="170" t="s">
        <v>3676</v>
      </c>
      <c r="I935" s="172">
        <v>0</v>
      </c>
      <c r="J935" s="172">
        <v>75080.570000000007</v>
      </c>
      <c r="K935" s="172">
        <v>75080.570000000007</v>
      </c>
      <c r="L935" s="173" t="s">
        <v>1444</v>
      </c>
    </row>
    <row r="936" spans="1:12" ht="56.25" customHeight="1">
      <c r="A936" s="174">
        <v>10</v>
      </c>
      <c r="B936" s="167" t="s">
        <v>714</v>
      </c>
      <c r="C936" s="168">
        <v>42795</v>
      </c>
      <c r="D936" s="168" t="s">
        <v>1860</v>
      </c>
      <c r="E936" s="169" t="s">
        <v>15</v>
      </c>
      <c r="F936" s="169">
        <v>389403</v>
      </c>
      <c r="G936" s="169"/>
      <c r="H936" s="170" t="s">
        <v>1861</v>
      </c>
      <c r="I936" s="172">
        <v>50</v>
      </c>
      <c r="J936" s="172">
        <v>0</v>
      </c>
      <c r="K936" s="172">
        <v>50</v>
      </c>
      <c r="L936" s="173" t="s">
        <v>1444</v>
      </c>
    </row>
    <row r="937" spans="1:12" ht="56.25" customHeight="1">
      <c r="A937" s="174">
        <v>10</v>
      </c>
      <c r="B937" s="167" t="s">
        <v>714</v>
      </c>
      <c r="C937" s="168">
        <v>42795</v>
      </c>
      <c r="D937" s="168" t="s">
        <v>1862</v>
      </c>
      <c r="E937" s="169" t="s">
        <v>6</v>
      </c>
      <c r="F937" s="169">
        <v>389402</v>
      </c>
      <c r="G937" s="169"/>
      <c r="H937" s="170" t="s">
        <v>1863</v>
      </c>
      <c r="I937" s="172">
        <v>0</v>
      </c>
      <c r="J937" s="172">
        <v>18120.55</v>
      </c>
      <c r="K937" s="172">
        <v>18120.55</v>
      </c>
      <c r="L937" s="173" t="s">
        <v>1444</v>
      </c>
    </row>
    <row r="938" spans="1:12" ht="56.25" customHeight="1">
      <c r="A938" s="174">
        <v>10</v>
      </c>
      <c r="B938" s="167" t="s">
        <v>714</v>
      </c>
      <c r="C938" s="168">
        <v>42795</v>
      </c>
      <c r="D938" s="168" t="s">
        <v>1864</v>
      </c>
      <c r="E938" s="169" t="s">
        <v>15</v>
      </c>
      <c r="F938" s="169">
        <v>389401</v>
      </c>
      <c r="G938" s="169"/>
      <c r="H938" s="170" t="s">
        <v>1865</v>
      </c>
      <c r="I938" s="172">
        <v>50</v>
      </c>
      <c r="J938" s="172">
        <v>0</v>
      </c>
      <c r="K938" s="172">
        <v>50</v>
      </c>
      <c r="L938" s="173" t="s">
        <v>1444</v>
      </c>
    </row>
    <row r="939" spans="1:12" ht="56.25" customHeight="1">
      <c r="A939" s="174">
        <v>513</v>
      </c>
      <c r="B939" s="167" t="s">
        <v>208</v>
      </c>
      <c r="C939" s="168">
        <v>42795</v>
      </c>
      <c r="D939" s="168" t="s">
        <v>4099</v>
      </c>
      <c r="E939" s="169" t="s">
        <v>15</v>
      </c>
      <c r="F939" s="169">
        <v>1770</v>
      </c>
      <c r="G939" s="169"/>
      <c r="H939" s="170" t="s">
        <v>4100</v>
      </c>
      <c r="I939" s="172">
        <v>323.03000000000003</v>
      </c>
      <c r="J939" s="172">
        <v>0</v>
      </c>
      <c r="K939" s="172">
        <v>323.03000000000003</v>
      </c>
      <c r="L939" s="173" t="s">
        <v>1444</v>
      </c>
    </row>
    <row r="940" spans="1:12" ht="56.25" customHeight="1">
      <c r="A940" s="174">
        <v>513</v>
      </c>
      <c r="B940" s="167" t="s">
        <v>208</v>
      </c>
      <c r="C940" s="168">
        <v>42795</v>
      </c>
      <c r="D940" s="168" t="s">
        <v>4101</v>
      </c>
      <c r="E940" s="169" t="s">
        <v>15</v>
      </c>
      <c r="F940" s="169">
        <v>1772</v>
      </c>
      <c r="G940" s="169"/>
      <c r="H940" s="170" t="s">
        <v>4102</v>
      </c>
      <c r="I940" s="172">
        <v>6298.43</v>
      </c>
      <c r="J940" s="172">
        <v>0</v>
      </c>
      <c r="K940" s="172">
        <v>6298.43</v>
      </c>
      <c r="L940" s="173" t="s">
        <v>1444</v>
      </c>
    </row>
    <row r="941" spans="1:12" ht="56.25" customHeight="1">
      <c r="A941" s="174">
        <v>513</v>
      </c>
      <c r="B941" s="167" t="s">
        <v>208</v>
      </c>
      <c r="C941" s="168">
        <v>42795</v>
      </c>
      <c r="D941" s="168" t="s">
        <v>4103</v>
      </c>
      <c r="E941" s="169" t="s">
        <v>15</v>
      </c>
      <c r="F941" s="169">
        <v>389388</v>
      </c>
      <c r="G941" s="169"/>
      <c r="H941" s="170" t="s">
        <v>1311</v>
      </c>
      <c r="I941" s="172">
        <v>50</v>
      </c>
      <c r="J941" s="172">
        <v>0</v>
      </c>
      <c r="K941" s="172">
        <v>50</v>
      </c>
      <c r="L941" s="173" t="s">
        <v>1444</v>
      </c>
    </row>
    <row r="942" spans="1:12" ht="56.25" customHeight="1">
      <c r="A942" s="174">
        <v>10</v>
      </c>
      <c r="B942" s="167" t="s">
        <v>714</v>
      </c>
      <c r="C942" s="168">
        <v>42795</v>
      </c>
      <c r="D942" s="168" t="s">
        <v>1866</v>
      </c>
      <c r="E942" s="169" t="s">
        <v>6</v>
      </c>
      <c r="F942" s="169">
        <v>389394</v>
      </c>
      <c r="G942" s="169"/>
      <c r="H942" s="170" t="s">
        <v>1867</v>
      </c>
      <c r="I942" s="172">
        <v>0</v>
      </c>
      <c r="J942" s="172">
        <v>9067.14</v>
      </c>
      <c r="K942" s="172">
        <v>9067.14</v>
      </c>
      <c r="L942" s="173" t="s">
        <v>1444</v>
      </c>
    </row>
    <row r="943" spans="1:12" ht="56.25" customHeight="1">
      <c r="A943" s="174">
        <v>10</v>
      </c>
      <c r="B943" s="167" t="s">
        <v>714</v>
      </c>
      <c r="C943" s="168">
        <v>42795</v>
      </c>
      <c r="D943" s="168" t="s">
        <v>1868</v>
      </c>
      <c r="E943" s="169" t="s">
        <v>15</v>
      </c>
      <c r="F943" s="169">
        <v>389395</v>
      </c>
      <c r="G943" s="169"/>
      <c r="H943" s="170" t="s">
        <v>1869</v>
      </c>
      <c r="I943" s="172">
        <v>50</v>
      </c>
      <c r="J943" s="172">
        <v>0</v>
      </c>
      <c r="K943" s="172">
        <v>50</v>
      </c>
      <c r="L943" s="173" t="s">
        <v>1444</v>
      </c>
    </row>
    <row r="944" spans="1:12" ht="56.25" customHeight="1">
      <c r="A944" s="174" t="s">
        <v>627</v>
      </c>
      <c r="B944" s="167" t="s">
        <v>737</v>
      </c>
      <c r="C944" s="168">
        <v>42795</v>
      </c>
      <c r="D944" s="168" t="s">
        <v>4722</v>
      </c>
      <c r="E944" s="169" t="s">
        <v>6</v>
      </c>
      <c r="F944" s="169">
        <v>389396</v>
      </c>
      <c r="G944" s="169"/>
      <c r="H944" s="170" t="s">
        <v>4723</v>
      </c>
      <c r="I944" s="172">
        <v>0</v>
      </c>
      <c r="J944" s="172">
        <v>17821.59</v>
      </c>
      <c r="K944" s="172">
        <v>17821.59</v>
      </c>
      <c r="L944" s="173" t="s">
        <v>1444</v>
      </c>
    </row>
    <row r="945" spans="1:12" ht="56.25" customHeight="1">
      <c r="A945" s="174" t="s">
        <v>627</v>
      </c>
      <c r="B945" s="167" t="s">
        <v>737</v>
      </c>
      <c r="C945" s="168">
        <v>42795</v>
      </c>
      <c r="D945" s="168" t="s">
        <v>4724</v>
      </c>
      <c r="E945" s="169" t="s">
        <v>15</v>
      </c>
      <c r="F945" s="169">
        <v>389397</v>
      </c>
      <c r="G945" s="169"/>
      <c r="H945" s="170" t="s">
        <v>4725</v>
      </c>
      <c r="I945" s="172">
        <v>50</v>
      </c>
      <c r="J945" s="172">
        <v>0</v>
      </c>
      <c r="K945" s="172">
        <v>50</v>
      </c>
      <c r="L945" s="173" t="s">
        <v>1444</v>
      </c>
    </row>
    <row r="946" spans="1:12" ht="56.25" customHeight="1">
      <c r="A946" s="174">
        <v>10</v>
      </c>
      <c r="B946" s="167" t="s">
        <v>714</v>
      </c>
      <c r="C946" s="168">
        <v>42795</v>
      </c>
      <c r="D946" s="168" t="s">
        <v>1870</v>
      </c>
      <c r="E946" s="169" t="s">
        <v>6</v>
      </c>
      <c r="F946" s="169">
        <v>389400</v>
      </c>
      <c r="G946" s="169"/>
      <c r="H946" s="170" t="s">
        <v>1871</v>
      </c>
      <c r="I946" s="172">
        <v>0</v>
      </c>
      <c r="J946" s="172">
        <v>140780.71</v>
      </c>
      <c r="K946" s="172">
        <v>140780.71</v>
      </c>
      <c r="L946" s="173" t="s">
        <v>1444</v>
      </c>
    </row>
    <row r="947" spans="1:12" ht="56.25" customHeight="1">
      <c r="A947" s="174">
        <v>117</v>
      </c>
      <c r="B947" s="167" t="s">
        <v>746</v>
      </c>
      <c r="C947" s="168">
        <v>42796</v>
      </c>
      <c r="D947" s="168" t="s">
        <v>3320</v>
      </c>
      <c r="E947" s="169" t="s">
        <v>11</v>
      </c>
      <c r="F947" s="169">
        <v>881111</v>
      </c>
      <c r="G947" s="169"/>
      <c r="H947" s="170" t="s">
        <v>3321</v>
      </c>
      <c r="I947" s="172">
        <v>50</v>
      </c>
      <c r="J947" s="172">
        <v>0</v>
      </c>
      <c r="K947" s="172">
        <v>50</v>
      </c>
      <c r="L947" s="173" t="s">
        <v>1444</v>
      </c>
    </row>
    <row r="948" spans="1:12" ht="56.25" customHeight="1">
      <c r="A948" s="174">
        <v>117</v>
      </c>
      <c r="B948" s="167" t="s">
        <v>746</v>
      </c>
      <c r="C948" s="168">
        <v>42796</v>
      </c>
      <c r="D948" s="168" t="s">
        <v>3322</v>
      </c>
      <c r="E948" s="169" t="s">
        <v>11</v>
      </c>
      <c r="F948" s="169">
        <v>881110</v>
      </c>
      <c r="G948" s="169"/>
      <c r="H948" s="170" t="s">
        <v>3323</v>
      </c>
      <c r="I948" s="172">
        <v>50</v>
      </c>
      <c r="J948" s="172">
        <v>0</v>
      </c>
      <c r="K948" s="172">
        <v>50</v>
      </c>
      <c r="L948" s="173" t="s">
        <v>1444</v>
      </c>
    </row>
    <row r="949" spans="1:12" ht="56.25" customHeight="1">
      <c r="A949" s="174" t="s">
        <v>627</v>
      </c>
      <c r="B949" s="167" t="s">
        <v>737</v>
      </c>
      <c r="C949" s="168">
        <v>42796</v>
      </c>
      <c r="D949" s="168" t="s">
        <v>4726</v>
      </c>
      <c r="E949" s="169" t="s">
        <v>11</v>
      </c>
      <c r="F949" s="169">
        <v>881105</v>
      </c>
      <c r="G949" s="169"/>
      <c r="H949" s="170" t="s">
        <v>4727</v>
      </c>
      <c r="I949" s="172">
        <v>50</v>
      </c>
      <c r="J949" s="172">
        <v>0</v>
      </c>
      <c r="K949" s="172">
        <v>50</v>
      </c>
      <c r="L949" s="173" t="s">
        <v>1444</v>
      </c>
    </row>
    <row r="950" spans="1:12" ht="56.25" customHeight="1">
      <c r="A950" s="174">
        <v>513</v>
      </c>
      <c r="B950" s="167" t="s">
        <v>208</v>
      </c>
      <c r="C950" s="168">
        <v>42796</v>
      </c>
      <c r="D950" s="168" t="s">
        <v>4104</v>
      </c>
      <c r="E950" s="169" t="s">
        <v>11</v>
      </c>
      <c r="F950" s="169">
        <v>881102</v>
      </c>
      <c r="G950" s="169"/>
      <c r="H950" s="170" t="s">
        <v>4105</v>
      </c>
      <c r="I950" s="172">
        <v>40486.75</v>
      </c>
      <c r="J950" s="172">
        <v>0</v>
      </c>
      <c r="K950" s="172">
        <v>40486.75</v>
      </c>
      <c r="L950" s="173" t="s">
        <v>1444</v>
      </c>
    </row>
    <row r="951" spans="1:12" ht="56.25" customHeight="1">
      <c r="A951" s="174">
        <v>513</v>
      </c>
      <c r="B951" s="167" t="s">
        <v>208</v>
      </c>
      <c r="C951" s="168">
        <v>42796</v>
      </c>
      <c r="D951" s="168" t="s">
        <v>4106</v>
      </c>
      <c r="E951" s="169" t="s">
        <v>11</v>
      </c>
      <c r="F951" s="169">
        <v>881085</v>
      </c>
      <c r="G951" s="169"/>
      <c r="H951" s="170" t="s">
        <v>4107</v>
      </c>
      <c r="I951" s="172">
        <v>270</v>
      </c>
      <c r="J951" s="172">
        <v>0</v>
      </c>
      <c r="K951" s="172">
        <v>270</v>
      </c>
      <c r="L951" s="173" t="s">
        <v>1444</v>
      </c>
    </row>
    <row r="952" spans="1:12" ht="56.25" customHeight="1">
      <c r="A952" s="174">
        <v>10</v>
      </c>
      <c r="B952" s="167" t="s">
        <v>714</v>
      </c>
      <c r="C952" s="168">
        <v>42796</v>
      </c>
      <c r="D952" s="168" t="s">
        <v>1872</v>
      </c>
      <c r="E952" s="169" t="s">
        <v>11</v>
      </c>
      <c r="F952" s="169">
        <v>881062</v>
      </c>
      <c r="G952" s="169"/>
      <c r="H952" s="170" t="s">
        <v>1873</v>
      </c>
      <c r="I952" s="172">
        <v>50</v>
      </c>
      <c r="J952" s="172">
        <v>0</v>
      </c>
      <c r="K952" s="172">
        <v>50</v>
      </c>
      <c r="L952" s="173" t="s">
        <v>1444</v>
      </c>
    </row>
    <row r="953" spans="1:12" ht="56.25" customHeight="1">
      <c r="A953" s="174">
        <v>10</v>
      </c>
      <c r="B953" s="167" t="s">
        <v>714</v>
      </c>
      <c r="C953" s="168">
        <v>42796</v>
      </c>
      <c r="D953" s="168" t="s">
        <v>1874</v>
      </c>
      <c r="E953" s="169" t="s">
        <v>6</v>
      </c>
      <c r="F953" s="169">
        <v>881062</v>
      </c>
      <c r="G953" s="169"/>
      <c r="H953" s="170" t="s">
        <v>1875</v>
      </c>
      <c r="I953" s="172">
        <v>0</v>
      </c>
      <c r="J953" s="172">
        <v>33678.14</v>
      </c>
      <c r="K953" s="172">
        <v>33678.14</v>
      </c>
      <c r="L953" s="173" t="s">
        <v>1444</v>
      </c>
    </row>
    <row r="954" spans="1:12" ht="56.25" customHeight="1">
      <c r="A954" s="174">
        <v>10</v>
      </c>
      <c r="B954" s="167" t="s">
        <v>714</v>
      </c>
      <c r="C954" s="168">
        <v>42796</v>
      </c>
      <c r="D954" s="168" t="s">
        <v>1876</v>
      </c>
      <c r="E954" s="169" t="s">
        <v>11</v>
      </c>
      <c r="F954" s="169">
        <v>881061</v>
      </c>
      <c r="G954" s="169"/>
      <c r="H954" s="170" t="s">
        <v>1877</v>
      </c>
      <c r="I954" s="172">
        <v>50</v>
      </c>
      <c r="J954" s="172">
        <v>0</v>
      </c>
      <c r="K954" s="172">
        <v>50</v>
      </c>
      <c r="L954" s="173" t="s">
        <v>1444</v>
      </c>
    </row>
    <row r="955" spans="1:12" ht="56.25" customHeight="1">
      <c r="A955" s="174">
        <v>10</v>
      </c>
      <c r="B955" s="167" t="s">
        <v>714</v>
      </c>
      <c r="C955" s="168">
        <v>42796</v>
      </c>
      <c r="D955" s="168" t="s">
        <v>1878</v>
      </c>
      <c r="E955" s="169" t="s">
        <v>6</v>
      </c>
      <c r="F955" s="169">
        <v>881061</v>
      </c>
      <c r="G955" s="169"/>
      <c r="H955" s="170" t="s">
        <v>1879</v>
      </c>
      <c r="I955" s="172">
        <v>0</v>
      </c>
      <c r="J955" s="172">
        <v>15716.74</v>
      </c>
      <c r="K955" s="172">
        <v>15716.74</v>
      </c>
      <c r="L955" s="173" t="s">
        <v>1444</v>
      </c>
    </row>
    <row r="956" spans="1:12" ht="56.25" customHeight="1">
      <c r="A956" s="174">
        <v>10</v>
      </c>
      <c r="B956" s="167" t="s">
        <v>714</v>
      </c>
      <c r="C956" s="168">
        <v>42796</v>
      </c>
      <c r="D956" s="168" t="s">
        <v>1880</v>
      </c>
      <c r="E956" s="169" t="s">
        <v>11</v>
      </c>
      <c r="F956" s="169">
        <v>881051</v>
      </c>
      <c r="G956" s="169"/>
      <c r="H956" s="170" t="s">
        <v>1881</v>
      </c>
      <c r="I956" s="172">
        <v>50</v>
      </c>
      <c r="J956" s="172">
        <v>0</v>
      </c>
      <c r="K956" s="172">
        <v>50</v>
      </c>
      <c r="L956" s="173" t="s">
        <v>1444</v>
      </c>
    </row>
    <row r="957" spans="1:12" ht="56.25" customHeight="1">
      <c r="A957" s="174">
        <v>10</v>
      </c>
      <c r="B957" s="167" t="s">
        <v>714</v>
      </c>
      <c r="C957" s="168">
        <v>42796</v>
      </c>
      <c r="D957" s="168" t="s">
        <v>1882</v>
      </c>
      <c r="E957" s="169" t="s">
        <v>6</v>
      </c>
      <c r="F957" s="169">
        <v>881051</v>
      </c>
      <c r="G957" s="169"/>
      <c r="H957" s="170" t="s">
        <v>1883</v>
      </c>
      <c r="I957" s="172">
        <v>0</v>
      </c>
      <c r="J957" s="172">
        <v>20860.3</v>
      </c>
      <c r="K957" s="172">
        <v>20860.3</v>
      </c>
      <c r="L957" s="173" t="s">
        <v>1444</v>
      </c>
    </row>
    <row r="958" spans="1:12" ht="56.25" customHeight="1">
      <c r="A958" s="174">
        <v>10</v>
      </c>
      <c r="B958" s="167" t="s">
        <v>714</v>
      </c>
      <c r="C958" s="168">
        <v>42796</v>
      </c>
      <c r="D958" s="168" t="s">
        <v>1884</v>
      </c>
      <c r="E958" s="169" t="s">
        <v>11</v>
      </c>
      <c r="F958" s="169">
        <v>881050</v>
      </c>
      <c r="G958" s="169"/>
      <c r="H958" s="170" t="s">
        <v>1885</v>
      </c>
      <c r="I958" s="172">
        <v>50</v>
      </c>
      <c r="J958" s="172">
        <v>0</v>
      </c>
      <c r="K958" s="172">
        <v>50</v>
      </c>
      <c r="L958" s="173" t="s">
        <v>1444</v>
      </c>
    </row>
    <row r="959" spans="1:12" ht="56.25" customHeight="1">
      <c r="A959" s="174">
        <v>10</v>
      </c>
      <c r="B959" s="167" t="s">
        <v>714</v>
      </c>
      <c r="C959" s="168">
        <v>42796</v>
      </c>
      <c r="D959" s="168" t="s">
        <v>1886</v>
      </c>
      <c r="E959" s="169" t="s">
        <v>6</v>
      </c>
      <c r="F959" s="169">
        <v>881050</v>
      </c>
      <c r="G959" s="169"/>
      <c r="H959" s="170" t="s">
        <v>1887</v>
      </c>
      <c r="I959" s="172">
        <v>0</v>
      </c>
      <c r="J959" s="172">
        <v>10560.630000000001</v>
      </c>
      <c r="K959" s="172">
        <v>10560.630000000001</v>
      </c>
      <c r="L959" s="173" t="s">
        <v>1444</v>
      </c>
    </row>
    <row r="960" spans="1:12" ht="56.25" customHeight="1">
      <c r="A960" s="174">
        <v>513</v>
      </c>
      <c r="B960" s="167" t="s">
        <v>208</v>
      </c>
      <c r="C960" s="168">
        <v>42796</v>
      </c>
      <c r="D960" s="168" t="s">
        <v>4108</v>
      </c>
      <c r="E960" s="169" t="s">
        <v>15</v>
      </c>
      <c r="F960" s="169">
        <v>389771</v>
      </c>
      <c r="G960" s="169"/>
      <c r="H960" s="170" t="s">
        <v>4109</v>
      </c>
      <c r="I960" s="172">
        <v>50</v>
      </c>
      <c r="J960" s="172">
        <v>0</v>
      </c>
      <c r="K960" s="172">
        <v>50</v>
      </c>
      <c r="L960" s="173" t="s">
        <v>1444</v>
      </c>
    </row>
    <row r="961" spans="1:12" ht="56.25" customHeight="1">
      <c r="A961" s="174">
        <v>513</v>
      </c>
      <c r="B961" s="167" t="s">
        <v>208</v>
      </c>
      <c r="C961" s="168">
        <v>42796</v>
      </c>
      <c r="D961" s="168" t="s">
        <v>4110</v>
      </c>
      <c r="E961" s="169" t="s">
        <v>15</v>
      </c>
      <c r="F961" s="169">
        <v>389766</v>
      </c>
      <c r="G961" s="169"/>
      <c r="H961" s="170" t="s">
        <v>4111</v>
      </c>
      <c r="I961" s="172">
        <v>50</v>
      </c>
      <c r="J961" s="172">
        <v>0</v>
      </c>
      <c r="K961" s="172">
        <v>50</v>
      </c>
      <c r="L961" s="173" t="s">
        <v>1444</v>
      </c>
    </row>
    <row r="962" spans="1:12" ht="56.25" customHeight="1">
      <c r="A962" s="174">
        <v>513</v>
      </c>
      <c r="B962" s="167" t="s">
        <v>208</v>
      </c>
      <c r="C962" s="168">
        <v>42796</v>
      </c>
      <c r="D962" s="168" t="s">
        <v>4112</v>
      </c>
      <c r="E962" s="169" t="s">
        <v>15</v>
      </c>
      <c r="F962" s="169">
        <v>389756</v>
      </c>
      <c r="G962" s="169"/>
      <c r="H962" s="170" t="s">
        <v>4113</v>
      </c>
      <c r="I962" s="172">
        <v>50</v>
      </c>
      <c r="J962" s="172">
        <v>0</v>
      </c>
      <c r="K962" s="172">
        <v>50</v>
      </c>
      <c r="L962" s="173" t="s">
        <v>1444</v>
      </c>
    </row>
    <row r="963" spans="1:12" ht="56.25" customHeight="1">
      <c r="A963" s="174">
        <v>25</v>
      </c>
      <c r="B963" s="167" t="s">
        <v>718</v>
      </c>
      <c r="C963" s="168">
        <v>42796</v>
      </c>
      <c r="D963" s="168" t="s">
        <v>2348</v>
      </c>
      <c r="E963" s="169" t="s">
        <v>1500</v>
      </c>
      <c r="F963" s="169">
        <v>12794188</v>
      </c>
      <c r="G963" s="169"/>
      <c r="H963" s="170" t="s">
        <v>2349</v>
      </c>
      <c r="I963" s="172">
        <v>861290.35</v>
      </c>
      <c r="J963" s="172">
        <v>0</v>
      </c>
      <c r="K963" s="172">
        <v>861290.35</v>
      </c>
      <c r="L963" s="173" t="s">
        <v>1444</v>
      </c>
    </row>
    <row r="964" spans="1:12" ht="56.25" customHeight="1">
      <c r="A964" s="174">
        <v>25</v>
      </c>
      <c r="B964" s="167" t="s">
        <v>718</v>
      </c>
      <c r="C964" s="168">
        <v>42796</v>
      </c>
      <c r="D964" s="168" t="s">
        <v>2350</v>
      </c>
      <c r="E964" s="169" t="s">
        <v>1500</v>
      </c>
      <c r="F964" s="169">
        <v>12781510</v>
      </c>
      <c r="G964" s="169"/>
      <c r="H964" s="170" t="s">
        <v>2351</v>
      </c>
      <c r="I964" s="172">
        <v>7371.18</v>
      </c>
      <c r="J964" s="172">
        <v>0</v>
      </c>
      <c r="K964" s="172">
        <v>7371.18</v>
      </c>
      <c r="L964" s="173" t="s">
        <v>1444</v>
      </c>
    </row>
    <row r="965" spans="1:12" ht="56.25" customHeight="1">
      <c r="A965" s="174">
        <v>25</v>
      </c>
      <c r="B965" s="167" t="s">
        <v>718</v>
      </c>
      <c r="C965" s="168">
        <v>42796</v>
      </c>
      <c r="D965" s="168" t="s">
        <v>2352</v>
      </c>
      <c r="E965" s="169" t="s">
        <v>1500</v>
      </c>
      <c r="F965" s="169">
        <v>12781503</v>
      </c>
      <c r="G965" s="169"/>
      <c r="H965" s="170" t="s">
        <v>2353</v>
      </c>
      <c r="I965" s="172">
        <v>420382.36</v>
      </c>
      <c r="J965" s="172">
        <v>0</v>
      </c>
      <c r="K965" s="172">
        <v>420382.36</v>
      </c>
      <c r="L965" s="173" t="s">
        <v>1444</v>
      </c>
    </row>
    <row r="966" spans="1:12" ht="56.25" customHeight="1">
      <c r="A966" s="174">
        <v>25</v>
      </c>
      <c r="B966" s="167" t="s">
        <v>718</v>
      </c>
      <c r="C966" s="168">
        <v>42796</v>
      </c>
      <c r="D966" s="168" t="s">
        <v>2354</v>
      </c>
      <c r="E966" s="169" t="s">
        <v>1500</v>
      </c>
      <c r="F966" s="169">
        <v>12781502</v>
      </c>
      <c r="G966" s="169"/>
      <c r="H966" s="170" t="s">
        <v>2355</v>
      </c>
      <c r="I966" s="172">
        <v>636357.59</v>
      </c>
      <c r="J966" s="172">
        <v>0</v>
      </c>
      <c r="K966" s="172">
        <v>636357.59</v>
      </c>
      <c r="L966" s="173" t="s">
        <v>1444</v>
      </c>
    </row>
    <row r="967" spans="1:12" ht="56.25" customHeight="1">
      <c r="A967" s="174">
        <v>25</v>
      </c>
      <c r="B967" s="167" t="s">
        <v>718</v>
      </c>
      <c r="C967" s="168">
        <v>42796</v>
      </c>
      <c r="D967" s="168" t="s">
        <v>2356</v>
      </c>
      <c r="E967" s="169" t="s">
        <v>1500</v>
      </c>
      <c r="F967" s="169">
        <v>12781499</v>
      </c>
      <c r="G967" s="169"/>
      <c r="H967" s="170" t="s">
        <v>2357</v>
      </c>
      <c r="I967" s="172">
        <v>529586.56000000006</v>
      </c>
      <c r="J967" s="172">
        <v>0</v>
      </c>
      <c r="K967" s="172">
        <v>529586.56000000006</v>
      </c>
      <c r="L967" s="173" t="s">
        <v>1444</v>
      </c>
    </row>
    <row r="968" spans="1:12" ht="56.25" customHeight="1">
      <c r="A968" s="174">
        <v>25</v>
      </c>
      <c r="B968" s="167" t="s">
        <v>718</v>
      </c>
      <c r="C968" s="168">
        <v>42796</v>
      </c>
      <c r="D968" s="168" t="s">
        <v>2358</v>
      </c>
      <c r="E968" s="169" t="s">
        <v>1500</v>
      </c>
      <c r="F968" s="169">
        <v>12781062</v>
      </c>
      <c r="G968" s="169"/>
      <c r="H968" s="170" t="s">
        <v>2359</v>
      </c>
      <c r="I968" s="172">
        <v>311396.32</v>
      </c>
      <c r="J968" s="172">
        <v>0</v>
      </c>
      <c r="K968" s="172">
        <v>311396.32</v>
      </c>
      <c r="L968" s="173" t="s">
        <v>1444</v>
      </c>
    </row>
    <row r="969" spans="1:12" ht="56.25" customHeight="1">
      <c r="A969" s="174">
        <v>25</v>
      </c>
      <c r="B969" s="167" t="s">
        <v>718</v>
      </c>
      <c r="C969" s="168">
        <v>42796</v>
      </c>
      <c r="D969" s="168" t="s">
        <v>2360</v>
      </c>
      <c r="E969" s="169" t="s">
        <v>1500</v>
      </c>
      <c r="F969" s="169">
        <v>12781037</v>
      </c>
      <c r="G969" s="169"/>
      <c r="H969" s="170" t="s">
        <v>2361</v>
      </c>
      <c r="I969" s="172">
        <v>1736098.76</v>
      </c>
      <c r="J969" s="172">
        <v>0</v>
      </c>
      <c r="K969" s="172">
        <v>1736098.76</v>
      </c>
      <c r="L969" s="173" t="s">
        <v>1444</v>
      </c>
    </row>
    <row r="970" spans="1:12" ht="56.25" customHeight="1">
      <c r="A970" s="174">
        <v>25</v>
      </c>
      <c r="B970" s="167" t="s">
        <v>718</v>
      </c>
      <c r="C970" s="168">
        <v>42796</v>
      </c>
      <c r="D970" s="168" t="s">
        <v>2362</v>
      </c>
      <c r="E970" s="169" t="s">
        <v>1500</v>
      </c>
      <c r="F970" s="169">
        <v>12781026</v>
      </c>
      <c r="G970" s="169"/>
      <c r="H970" s="170" t="s">
        <v>2363</v>
      </c>
      <c r="I970" s="172">
        <v>441348.22000000003</v>
      </c>
      <c r="J970" s="172">
        <v>0</v>
      </c>
      <c r="K970" s="172">
        <v>441348.22000000003</v>
      </c>
      <c r="L970" s="173" t="s">
        <v>1444</v>
      </c>
    </row>
    <row r="971" spans="1:12" ht="56.25" customHeight="1">
      <c r="A971" s="174">
        <v>25</v>
      </c>
      <c r="B971" s="167" t="s">
        <v>718</v>
      </c>
      <c r="C971" s="168">
        <v>42796</v>
      </c>
      <c r="D971" s="168" t="s">
        <v>2364</v>
      </c>
      <c r="E971" s="169" t="s">
        <v>1500</v>
      </c>
      <c r="F971" s="169">
        <v>12781025</v>
      </c>
      <c r="G971" s="169"/>
      <c r="H971" s="170" t="s">
        <v>2365</v>
      </c>
      <c r="I971" s="172">
        <v>1385558.99</v>
      </c>
      <c r="J971" s="172">
        <v>0</v>
      </c>
      <c r="K971" s="172">
        <v>1385558.99</v>
      </c>
      <c r="L971" s="173" t="s">
        <v>1444</v>
      </c>
    </row>
    <row r="972" spans="1:12" ht="56.25" customHeight="1">
      <c r="A972" s="174">
        <v>25</v>
      </c>
      <c r="B972" s="167" t="s">
        <v>718</v>
      </c>
      <c r="C972" s="168">
        <v>42796</v>
      </c>
      <c r="D972" s="168" t="s">
        <v>2366</v>
      </c>
      <c r="E972" s="169" t="s">
        <v>1500</v>
      </c>
      <c r="F972" s="169">
        <v>12781024</v>
      </c>
      <c r="G972" s="169"/>
      <c r="H972" s="170" t="s">
        <v>2367</v>
      </c>
      <c r="I972" s="172">
        <v>973981.02</v>
      </c>
      <c r="J972" s="172">
        <v>0</v>
      </c>
      <c r="K972" s="172">
        <v>973981.02</v>
      </c>
      <c r="L972" s="173" t="s">
        <v>1444</v>
      </c>
    </row>
    <row r="973" spans="1:12" ht="56.25" customHeight="1">
      <c r="A973" s="174">
        <v>25</v>
      </c>
      <c r="B973" s="167" t="s">
        <v>718</v>
      </c>
      <c r="C973" s="168">
        <v>42796</v>
      </c>
      <c r="D973" s="168" t="s">
        <v>2368</v>
      </c>
      <c r="E973" s="169" t="s">
        <v>1500</v>
      </c>
      <c r="F973" s="169">
        <v>12781022</v>
      </c>
      <c r="G973" s="169"/>
      <c r="H973" s="170" t="s">
        <v>2369</v>
      </c>
      <c r="I973" s="172">
        <v>660761.20000000007</v>
      </c>
      <c r="J973" s="172">
        <v>0</v>
      </c>
      <c r="K973" s="172">
        <v>660761.20000000007</v>
      </c>
      <c r="L973" s="173" t="s">
        <v>1444</v>
      </c>
    </row>
    <row r="974" spans="1:12" ht="56.25" customHeight="1">
      <c r="A974" s="174">
        <v>25</v>
      </c>
      <c r="B974" s="167" t="s">
        <v>718</v>
      </c>
      <c r="C974" s="168">
        <v>42796</v>
      </c>
      <c r="D974" s="168" t="s">
        <v>2370</v>
      </c>
      <c r="E974" s="169" t="s">
        <v>1500</v>
      </c>
      <c r="F974" s="169">
        <v>12781016</v>
      </c>
      <c r="G974" s="169"/>
      <c r="H974" s="170" t="s">
        <v>2371</v>
      </c>
      <c r="I974" s="172">
        <v>855702.85</v>
      </c>
      <c r="J974" s="172">
        <v>0</v>
      </c>
      <c r="K974" s="172">
        <v>855702.85</v>
      </c>
      <c r="L974" s="173" t="s">
        <v>1444</v>
      </c>
    </row>
    <row r="975" spans="1:12" ht="56.25" customHeight="1">
      <c r="A975" s="174">
        <v>25</v>
      </c>
      <c r="B975" s="167" t="s">
        <v>718</v>
      </c>
      <c r="C975" s="168">
        <v>42796</v>
      </c>
      <c r="D975" s="168" t="s">
        <v>2372</v>
      </c>
      <c r="E975" s="169" t="s">
        <v>1500</v>
      </c>
      <c r="F975" s="169">
        <v>12780975</v>
      </c>
      <c r="G975" s="169"/>
      <c r="H975" s="170" t="s">
        <v>2373</v>
      </c>
      <c r="I975" s="172">
        <v>1495124.92</v>
      </c>
      <c r="J975" s="172">
        <v>0</v>
      </c>
      <c r="K975" s="172">
        <v>1495124.92</v>
      </c>
      <c r="L975" s="173" t="s">
        <v>1444</v>
      </c>
    </row>
    <row r="976" spans="1:12" ht="56.25" customHeight="1">
      <c r="A976" s="174">
        <v>25</v>
      </c>
      <c r="B976" s="167" t="s">
        <v>718</v>
      </c>
      <c r="C976" s="168">
        <v>42796</v>
      </c>
      <c r="D976" s="168" t="s">
        <v>2374</v>
      </c>
      <c r="E976" s="169" t="s">
        <v>1500</v>
      </c>
      <c r="F976" s="169">
        <v>12780974</v>
      </c>
      <c r="G976" s="169"/>
      <c r="H976" s="170" t="s">
        <v>2375</v>
      </c>
      <c r="I976" s="172">
        <v>509758.64</v>
      </c>
      <c r="J976" s="172">
        <v>0</v>
      </c>
      <c r="K976" s="172">
        <v>509758.64</v>
      </c>
      <c r="L976" s="173" t="s">
        <v>1444</v>
      </c>
    </row>
    <row r="977" spans="1:12" ht="56.25" customHeight="1">
      <c r="A977" s="174">
        <v>513</v>
      </c>
      <c r="B977" s="167" t="s">
        <v>208</v>
      </c>
      <c r="C977" s="168">
        <v>42796</v>
      </c>
      <c r="D977" s="168" t="s">
        <v>4114</v>
      </c>
      <c r="E977" s="169" t="s">
        <v>15</v>
      </c>
      <c r="F977" s="169">
        <v>1779</v>
      </c>
      <c r="G977" s="169"/>
      <c r="H977" s="170" t="s">
        <v>4115</v>
      </c>
      <c r="I977" s="172">
        <v>278.16000000000003</v>
      </c>
      <c r="J977" s="172">
        <v>0</v>
      </c>
      <c r="K977" s="172">
        <v>278.16000000000003</v>
      </c>
      <c r="L977" s="173" t="s">
        <v>1444</v>
      </c>
    </row>
    <row r="978" spans="1:12" ht="56.25" customHeight="1">
      <c r="A978" s="174">
        <v>513</v>
      </c>
      <c r="B978" s="167" t="s">
        <v>208</v>
      </c>
      <c r="C978" s="168">
        <v>42796</v>
      </c>
      <c r="D978" s="168" t="s">
        <v>4116</v>
      </c>
      <c r="E978" s="169" t="s">
        <v>15</v>
      </c>
      <c r="F978" s="169">
        <v>390562</v>
      </c>
      <c r="G978" s="169"/>
      <c r="H978" s="170" t="s">
        <v>1311</v>
      </c>
      <c r="I978" s="172">
        <v>50</v>
      </c>
      <c r="J978" s="172">
        <v>0</v>
      </c>
      <c r="K978" s="172">
        <v>50</v>
      </c>
      <c r="L978" s="173" t="s">
        <v>1444</v>
      </c>
    </row>
    <row r="979" spans="1:12" ht="56.25" customHeight="1">
      <c r="A979" s="174">
        <v>25</v>
      </c>
      <c r="B979" s="167" t="s">
        <v>718</v>
      </c>
      <c r="C979" s="168">
        <v>42796</v>
      </c>
      <c r="D979" s="168" t="s">
        <v>2376</v>
      </c>
      <c r="E979" s="169" t="s">
        <v>1500</v>
      </c>
      <c r="F979" s="169">
        <v>12778755</v>
      </c>
      <c r="G979" s="169"/>
      <c r="H979" s="170" t="s">
        <v>2377</v>
      </c>
      <c r="I979" s="172">
        <v>47429.33</v>
      </c>
      <c r="J979" s="172">
        <v>0</v>
      </c>
      <c r="K979" s="172">
        <v>47429.33</v>
      </c>
      <c r="L979" s="173" t="s">
        <v>1444</v>
      </c>
    </row>
    <row r="980" spans="1:12" ht="56.25" customHeight="1">
      <c r="A980" s="174">
        <v>25</v>
      </c>
      <c r="B980" s="167" t="s">
        <v>718</v>
      </c>
      <c r="C980" s="168">
        <v>42796</v>
      </c>
      <c r="D980" s="168" t="s">
        <v>2378</v>
      </c>
      <c r="E980" s="169" t="s">
        <v>1500</v>
      </c>
      <c r="F980" s="169">
        <v>12778958</v>
      </c>
      <c r="G980" s="169"/>
      <c r="H980" s="170" t="s">
        <v>2379</v>
      </c>
      <c r="I980" s="172">
        <v>640763.93000000005</v>
      </c>
      <c r="J980" s="172">
        <v>0</v>
      </c>
      <c r="K980" s="172">
        <v>640763.93000000005</v>
      </c>
      <c r="L980" s="173" t="s">
        <v>1444</v>
      </c>
    </row>
    <row r="981" spans="1:12" ht="56.25" customHeight="1">
      <c r="A981" s="174">
        <v>25</v>
      </c>
      <c r="B981" s="167" t="s">
        <v>718</v>
      </c>
      <c r="C981" s="168">
        <v>42796</v>
      </c>
      <c r="D981" s="168" t="s">
        <v>2380</v>
      </c>
      <c r="E981" s="169" t="s">
        <v>1500</v>
      </c>
      <c r="F981" s="169">
        <v>12779029</v>
      </c>
      <c r="G981" s="169"/>
      <c r="H981" s="170" t="s">
        <v>2381</v>
      </c>
      <c r="I981" s="172">
        <v>1876238.05</v>
      </c>
      <c r="J981" s="172">
        <v>0</v>
      </c>
      <c r="K981" s="172">
        <v>1876238.05</v>
      </c>
      <c r="L981" s="173" t="s">
        <v>1444</v>
      </c>
    </row>
    <row r="982" spans="1:12" ht="56.25" customHeight="1">
      <c r="A982" s="174">
        <v>25</v>
      </c>
      <c r="B982" s="167" t="s">
        <v>718</v>
      </c>
      <c r="C982" s="168">
        <v>42796</v>
      </c>
      <c r="D982" s="168" t="s">
        <v>2382</v>
      </c>
      <c r="E982" s="169" t="s">
        <v>1500</v>
      </c>
      <c r="F982" s="169">
        <v>12779622</v>
      </c>
      <c r="G982" s="169"/>
      <c r="H982" s="170" t="s">
        <v>2383</v>
      </c>
      <c r="I982" s="172">
        <v>1484533.28</v>
      </c>
      <c r="J982" s="172">
        <v>0</v>
      </c>
      <c r="K982" s="172">
        <v>1484533.28</v>
      </c>
      <c r="L982" s="173" t="s">
        <v>1444</v>
      </c>
    </row>
    <row r="983" spans="1:12" ht="56.25" customHeight="1">
      <c r="A983" s="174">
        <v>576</v>
      </c>
      <c r="B983" s="167" t="s">
        <v>876</v>
      </c>
      <c r="C983" s="168">
        <v>42797</v>
      </c>
      <c r="D983" s="168" t="s">
        <v>4397</v>
      </c>
      <c r="E983" s="169" t="s">
        <v>11</v>
      </c>
      <c r="F983" s="169">
        <v>881207</v>
      </c>
      <c r="G983" s="169"/>
      <c r="H983" s="170" t="s">
        <v>4398</v>
      </c>
      <c r="I983" s="172">
        <v>807.96</v>
      </c>
      <c r="J983" s="172">
        <v>0</v>
      </c>
      <c r="K983" s="172">
        <v>807.96</v>
      </c>
      <c r="L983" s="173" t="s">
        <v>1444</v>
      </c>
    </row>
    <row r="984" spans="1:12" ht="56.25" customHeight="1">
      <c r="A984" s="174" t="s">
        <v>627</v>
      </c>
      <c r="B984" s="167" t="s">
        <v>737</v>
      </c>
      <c r="C984" s="168">
        <v>42797</v>
      </c>
      <c r="D984" s="168" t="s">
        <v>4728</v>
      </c>
      <c r="E984" s="169" t="s">
        <v>11</v>
      </c>
      <c r="F984" s="169">
        <v>881200</v>
      </c>
      <c r="G984" s="169"/>
      <c r="H984" s="170" t="s">
        <v>4729</v>
      </c>
      <c r="I984" s="172">
        <v>50</v>
      </c>
      <c r="J984" s="172">
        <v>0</v>
      </c>
      <c r="K984" s="172">
        <v>50</v>
      </c>
      <c r="L984" s="173" t="s">
        <v>1444</v>
      </c>
    </row>
    <row r="985" spans="1:12" ht="56.25" customHeight="1">
      <c r="A985" s="174">
        <v>10</v>
      </c>
      <c r="B985" s="167" t="s">
        <v>714</v>
      </c>
      <c r="C985" s="168">
        <v>42797</v>
      </c>
      <c r="D985" s="168" t="s">
        <v>1888</v>
      </c>
      <c r="E985" s="169" t="s">
        <v>11</v>
      </c>
      <c r="F985" s="169">
        <v>881129</v>
      </c>
      <c r="G985" s="169"/>
      <c r="H985" s="170" t="s">
        <v>1889</v>
      </c>
      <c r="I985" s="172">
        <v>50</v>
      </c>
      <c r="J985" s="172">
        <v>0</v>
      </c>
      <c r="K985" s="172">
        <v>50</v>
      </c>
      <c r="L985" s="173" t="s">
        <v>1444</v>
      </c>
    </row>
    <row r="986" spans="1:12" ht="56.25" customHeight="1">
      <c r="A986" s="174">
        <v>10</v>
      </c>
      <c r="B986" s="167" t="s">
        <v>714</v>
      </c>
      <c r="C986" s="168">
        <v>42797</v>
      </c>
      <c r="D986" s="168" t="s">
        <v>1890</v>
      </c>
      <c r="E986" s="169" t="s">
        <v>6</v>
      </c>
      <c r="F986" s="169">
        <v>881129</v>
      </c>
      <c r="G986" s="169"/>
      <c r="H986" s="170" t="s">
        <v>1891</v>
      </c>
      <c r="I986" s="172">
        <v>0</v>
      </c>
      <c r="J986" s="172">
        <v>33624.910000000003</v>
      </c>
      <c r="K986" s="172">
        <v>33624.910000000003</v>
      </c>
      <c r="L986" s="173" t="s">
        <v>1444</v>
      </c>
    </row>
    <row r="987" spans="1:12" ht="56.25" customHeight="1">
      <c r="A987" s="174" t="s">
        <v>627</v>
      </c>
      <c r="B987" s="167" t="s">
        <v>737</v>
      </c>
      <c r="C987" s="168">
        <v>42797</v>
      </c>
      <c r="D987" s="168" t="s">
        <v>4730</v>
      </c>
      <c r="E987" s="169" t="s">
        <v>6</v>
      </c>
      <c r="F987" s="169">
        <v>808471</v>
      </c>
      <c r="G987" s="169"/>
      <c r="H987" s="170" t="s">
        <v>4731</v>
      </c>
      <c r="I987" s="172">
        <v>0</v>
      </c>
      <c r="J987" s="172">
        <v>887.21</v>
      </c>
      <c r="K987" s="172">
        <v>887.21</v>
      </c>
      <c r="L987" s="173" t="s">
        <v>1444</v>
      </c>
    </row>
    <row r="988" spans="1:12" ht="56.25" customHeight="1">
      <c r="A988" s="174">
        <v>6</v>
      </c>
      <c r="B988" s="167" t="s">
        <v>713</v>
      </c>
      <c r="C988" s="168">
        <v>42797</v>
      </c>
      <c r="D988" s="168" t="s">
        <v>1555</v>
      </c>
      <c r="E988" s="169" t="s">
        <v>15</v>
      </c>
      <c r="F988" s="169">
        <v>1784</v>
      </c>
      <c r="G988" s="169"/>
      <c r="H988" s="170" t="s">
        <v>1556</v>
      </c>
      <c r="I988" s="172">
        <v>289.07</v>
      </c>
      <c r="J988" s="172">
        <v>0</v>
      </c>
      <c r="K988" s="172">
        <v>289.07</v>
      </c>
      <c r="L988" s="173" t="s">
        <v>1444</v>
      </c>
    </row>
    <row r="989" spans="1:12" ht="56.25" customHeight="1">
      <c r="A989" s="174">
        <v>513</v>
      </c>
      <c r="B989" s="167" t="s">
        <v>208</v>
      </c>
      <c r="C989" s="168">
        <v>42797</v>
      </c>
      <c r="D989" s="168" t="s">
        <v>4117</v>
      </c>
      <c r="E989" s="169" t="s">
        <v>15</v>
      </c>
      <c r="F989" s="169">
        <v>1783</v>
      </c>
      <c r="G989" s="169"/>
      <c r="H989" s="170" t="s">
        <v>4118</v>
      </c>
      <c r="I989" s="172">
        <v>4024.82</v>
      </c>
      <c r="J989" s="172">
        <v>0</v>
      </c>
      <c r="K989" s="172">
        <v>4024.82</v>
      </c>
      <c r="L989" s="173" t="s">
        <v>1444</v>
      </c>
    </row>
    <row r="990" spans="1:12" ht="56.25" customHeight="1">
      <c r="A990" s="174">
        <v>513</v>
      </c>
      <c r="B990" s="167" t="s">
        <v>208</v>
      </c>
      <c r="C990" s="168">
        <v>42797</v>
      </c>
      <c r="D990" s="168" t="s">
        <v>4119</v>
      </c>
      <c r="E990" s="169" t="s">
        <v>15</v>
      </c>
      <c r="F990" s="169">
        <v>1781</v>
      </c>
      <c r="G990" s="169"/>
      <c r="H990" s="170" t="s">
        <v>4120</v>
      </c>
      <c r="I990" s="172">
        <v>1064.1100000000001</v>
      </c>
      <c r="J990" s="172">
        <v>0</v>
      </c>
      <c r="K990" s="172">
        <v>1064.1100000000001</v>
      </c>
      <c r="L990" s="173" t="s">
        <v>1444</v>
      </c>
    </row>
    <row r="991" spans="1:12" ht="56.25" customHeight="1">
      <c r="A991" s="174">
        <v>513</v>
      </c>
      <c r="B991" s="167" t="s">
        <v>208</v>
      </c>
      <c r="C991" s="168">
        <v>42797</v>
      </c>
      <c r="D991" s="168" t="s">
        <v>4121</v>
      </c>
      <c r="E991" s="169" t="s">
        <v>15</v>
      </c>
      <c r="F991" s="169">
        <v>1782</v>
      </c>
      <c r="G991" s="169"/>
      <c r="H991" s="170" t="s">
        <v>4122</v>
      </c>
      <c r="I991" s="172">
        <v>54967.25</v>
      </c>
      <c r="J991" s="172">
        <v>0</v>
      </c>
      <c r="K991" s="172">
        <v>54967.25</v>
      </c>
      <c r="L991" s="173" t="s">
        <v>1444</v>
      </c>
    </row>
    <row r="992" spans="1:12" ht="56.25" customHeight="1">
      <c r="A992" s="174">
        <v>25</v>
      </c>
      <c r="B992" s="167" t="s">
        <v>718</v>
      </c>
      <c r="C992" s="168">
        <v>42797</v>
      </c>
      <c r="D992" s="168" t="s">
        <v>2384</v>
      </c>
      <c r="E992" s="169" t="s">
        <v>1500</v>
      </c>
      <c r="F992" s="169">
        <v>12778908</v>
      </c>
      <c r="G992" s="169"/>
      <c r="H992" s="170" t="s">
        <v>2385</v>
      </c>
      <c r="I992" s="172">
        <v>307194.11</v>
      </c>
      <c r="J992" s="172">
        <v>0</v>
      </c>
      <c r="K992" s="172">
        <v>307194.11</v>
      </c>
      <c r="L992" s="173" t="s">
        <v>1444</v>
      </c>
    </row>
    <row r="993" spans="1:12" ht="56.25" customHeight="1">
      <c r="A993" s="174">
        <v>513</v>
      </c>
      <c r="B993" s="167" t="s">
        <v>208</v>
      </c>
      <c r="C993" s="168">
        <v>42797</v>
      </c>
      <c r="D993" s="168" t="s">
        <v>4123</v>
      </c>
      <c r="E993" s="169" t="s">
        <v>15</v>
      </c>
      <c r="F993" s="169">
        <v>391796</v>
      </c>
      <c r="G993" s="169"/>
      <c r="H993" s="170" t="s">
        <v>4124</v>
      </c>
      <c r="I993" s="172">
        <v>50</v>
      </c>
      <c r="J993" s="172">
        <v>0</v>
      </c>
      <c r="K993" s="172">
        <v>50</v>
      </c>
      <c r="L993" s="173" t="s">
        <v>1444</v>
      </c>
    </row>
    <row r="994" spans="1:12" ht="56.25" customHeight="1">
      <c r="A994" s="174" t="s">
        <v>628</v>
      </c>
      <c r="B994" s="167" t="s">
        <v>738</v>
      </c>
      <c r="C994" s="168">
        <v>42797</v>
      </c>
      <c r="D994" s="168" t="s">
        <v>4548</v>
      </c>
      <c r="E994" s="169" t="s">
        <v>1500</v>
      </c>
      <c r="F994" s="169">
        <v>12622096</v>
      </c>
      <c r="G994" s="169"/>
      <c r="H994" s="170" t="s">
        <v>4549</v>
      </c>
      <c r="I994" s="172">
        <v>0</v>
      </c>
      <c r="J994" s="172">
        <v>23765.420000000002</v>
      </c>
      <c r="K994" s="172">
        <v>23765.420000000002</v>
      </c>
      <c r="L994" s="173" t="s">
        <v>1444</v>
      </c>
    </row>
    <row r="995" spans="1:12" ht="56.25" customHeight="1">
      <c r="A995" s="174">
        <v>25</v>
      </c>
      <c r="B995" s="167" t="s">
        <v>718</v>
      </c>
      <c r="C995" s="168">
        <v>42797</v>
      </c>
      <c r="D995" s="168" t="s">
        <v>2386</v>
      </c>
      <c r="E995" s="169" t="s">
        <v>1500</v>
      </c>
      <c r="F995" s="169">
        <v>12781498</v>
      </c>
      <c r="G995" s="169"/>
      <c r="H995" s="170" t="s">
        <v>2387</v>
      </c>
      <c r="I995" s="172">
        <v>301104.82</v>
      </c>
      <c r="J995" s="172">
        <v>0</v>
      </c>
      <c r="K995" s="172">
        <v>301104.82</v>
      </c>
      <c r="L995" s="173" t="s">
        <v>1444</v>
      </c>
    </row>
    <row r="996" spans="1:12" ht="56.25" customHeight="1">
      <c r="A996" s="174" t="s">
        <v>627</v>
      </c>
      <c r="B996" s="167" t="s">
        <v>737</v>
      </c>
      <c r="C996" s="168">
        <v>42800</v>
      </c>
      <c r="D996" s="168" t="s">
        <v>4732</v>
      </c>
      <c r="E996" s="169" t="s">
        <v>6</v>
      </c>
      <c r="F996" s="169">
        <v>809251</v>
      </c>
      <c r="G996" s="169"/>
      <c r="H996" s="170" t="s">
        <v>4652</v>
      </c>
      <c r="I996" s="172">
        <v>0</v>
      </c>
      <c r="J996" s="172">
        <v>170.32</v>
      </c>
      <c r="K996" s="172">
        <v>170.32</v>
      </c>
      <c r="L996" s="173" t="s">
        <v>1444</v>
      </c>
    </row>
    <row r="997" spans="1:12" ht="56.25" customHeight="1">
      <c r="A997" s="174">
        <v>591</v>
      </c>
      <c r="B997" s="167" t="s">
        <v>885</v>
      </c>
      <c r="C997" s="168">
        <v>42800</v>
      </c>
      <c r="D997" s="168" t="s">
        <v>4457</v>
      </c>
      <c r="E997" s="169" t="s">
        <v>11</v>
      </c>
      <c r="F997" s="169">
        <v>881252</v>
      </c>
      <c r="G997" s="169"/>
      <c r="H997" s="170" t="s">
        <v>4458</v>
      </c>
      <c r="I997" s="172">
        <v>50</v>
      </c>
      <c r="J997" s="172">
        <v>0</v>
      </c>
      <c r="K997" s="172">
        <v>50</v>
      </c>
      <c r="L997" s="173" t="s">
        <v>1444</v>
      </c>
    </row>
    <row r="998" spans="1:12" ht="56.25" customHeight="1">
      <c r="A998" s="174">
        <v>117</v>
      </c>
      <c r="B998" s="167" t="s">
        <v>746</v>
      </c>
      <c r="C998" s="168">
        <v>42800</v>
      </c>
      <c r="D998" s="168" t="s">
        <v>3324</v>
      </c>
      <c r="E998" s="169" t="s">
        <v>11</v>
      </c>
      <c r="F998" s="169">
        <v>881260</v>
      </c>
      <c r="G998" s="169"/>
      <c r="H998" s="170" t="s">
        <v>3325</v>
      </c>
      <c r="I998" s="172">
        <v>50</v>
      </c>
      <c r="J998" s="172">
        <v>0</v>
      </c>
      <c r="K998" s="172">
        <v>50</v>
      </c>
      <c r="L998" s="173" t="s">
        <v>1444</v>
      </c>
    </row>
    <row r="999" spans="1:12" ht="56.25" customHeight="1">
      <c r="A999" s="174">
        <v>591</v>
      </c>
      <c r="B999" s="167" t="s">
        <v>885</v>
      </c>
      <c r="C999" s="168">
        <v>42800</v>
      </c>
      <c r="D999" s="168" t="s">
        <v>4459</v>
      </c>
      <c r="E999" s="169" t="s">
        <v>11</v>
      </c>
      <c r="F999" s="169">
        <v>881262</v>
      </c>
      <c r="G999" s="169"/>
      <c r="H999" s="170" t="s">
        <v>4460</v>
      </c>
      <c r="I999" s="172">
        <v>50</v>
      </c>
      <c r="J999" s="172">
        <v>0</v>
      </c>
      <c r="K999" s="172">
        <v>50</v>
      </c>
      <c r="L999" s="173" t="s">
        <v>1444</v>
      </c>
    </row>
    <row r="1000" spans="1:12" ht="56.25" customHeight="1">
      <c r="A1000" s="174">
        <v>591</v>
      </c>
      <c r="B1000" s="167" t="s">
        <v>885</v>
      </c>
      <c r="C1000" s="168">
        <v>42800</v>
      </c>
      <c r="D1000" s="168" t="s">
        <v>4461</v>
      </c>
      <c r="E1000" s="169" t="s">
        <v>11</v>
      </c>
      <c r="F1000" s="169">
        <v>881276</v>
      </c>
      <c r="G1000" s="169"/>
      <c r="H1000" s="170" t="s">
        <v>4462</v>
      </c>
      <c r="I1000" s="172">
        <v>50</v>
      </c>
      <c r="J1000" s="172">
        <v>0</v>
      </c>
      <c r="K1000" s="172">
        <v>50</v>
      </c>
      <c r="L1000" s="173" t="s">
        <v>1444</v>
      </c>
    </row>
    <row r="1001" spans="1:12" ht="56.25" customHeight="1">
      <c r="A1001" s="174" t="s">
        <v>630</v>
      </c>
      <c r="B1001" s="167" t="s">
        <v>739</v>
      </c>
      <c r="C1001" s="168">
        <v>42800</v>
      </c>
      <c r="D1001" s="168" t="s">
        <v>5550</v>
      </c>
      <c r="E1001" s="169" t="s">
        <v>6</v>
      </c>
      <c r="F1001" s="169">
        <v>881300</v>
      </c>
      <c r="G1001" s="169"/>
      <c r="H1001" s="170" t="s">
        <v>5551</v>
      </c>
      <c r="I1001" s="172">
        <v>0</v>
      </c>
      <c r="J1001" s="172">
        <v>45370.200000000004</v>
      </c>
      <c r="K1001" s="172">
        <v>45370.200000000004</v>
      </c>
      <c r="L1001" s="173" t="s">
        <v>1444</v>
      </c>
    </row>
    <row r="1002" spans="1:12" ht="56.25" customHeight="1">
      <c r="A1002" s="174">
        <v>576</v>
      </c>
      <c r="B1002" s="167" t="s">
        <v>876</v>
      </c>
      <c r="C1002" s="168">
        <v>42800</v>
      </c>
      <c r="D1002" s="168" t="s">
        <v>4399</v>
      </c>
      <c r="E1002" s="169" t="s">
        <v>11</v>
      </c>
      <c r="F1002" s="169">
        <v>881304</v>
      </c>
      <c r="G1002" s="169"/>
      <c r="H1002" s="170" t="s">
        <v>4400</v>
      </c>
      <c r="I1002" s="172">
        <v>381.13</v>
      </c>
      <c r="J1002" s="172">
        <v>0</v>
      </c>
      <c r="K1002" s="172">
        <v>381.13</v>
      </c>
      <c r="L1002" s="173" t="s">
        <v>1444</v>
      </c>
    </row>
    <row r="1003" spans="1:12" ht="56.25" customHeight="1">
      <c r="A1003" s="174">
        <v>513</v>
      </c>
      <c r="B1003" s="167" t="s">
        <v>208</v>
      </c>
      <c r="C1003" s="168">
        <v>42800</v>
      </c>
      <c r="D1003" s="168" t="s">
        <v>4125</v>
      </c>
      <c r="E1003" s="169" t="s">
        <v>11</v>
      </c>
      <c r="F1003" s="169">
        <v>881308</v>
      </c>
      <c r="G1003" s="169"/>
      <c r="H1003" s="170" t="s">
        <v>4126</v>
      </c>
      <c r="I1003" s="172">
        <v>270</v>
      </c>
      <c r="J1003" s="172">
        <v>0</v>
      </c>
      <c r="K1003" s="172">
        <v>270</v>
      </c>
      <c r="L1003" s="173" t="s">
        <v>1444</v>
      </c>
    </row>
    <row r="1004" spans="1:12" ht="56.25" customHeight="1">
      <c r="A1004" s="174">
        <v>291</v>
      </c>
      <c r="B1004" s="167" t="s">
        <v>818</v>
      </c>
      <c r="C1004" s="168">
        <v>42800</v>
      </c>
      <c r="D1004" s="168" t="s">
        <v>3515</v>
      </c>
      <c r="E1004" s="169" t="s">
        <v>1287</v>
      </c>
      <c r="F1004" s="169">
        <v>1790</v>
      </c>
      <c r="G1004" s="169"/>
      <c r="H1004" s="170" t="s">
        <v>3516</v>
      </c>
      <c r="I1004" s="172">
        <v>1013.1</v>
      </c>
      <c r="J1004" s="172">
        <v>0</v>
      </c>
      <c r="K1004" s="172">
        <v>1013.1</v>
      </c>
      <c r="L1004" s="173" t="s">
        <v>1444</v>
      </c>
    </row>
    <row r="1005" spans="1:12" ht="56.25" customHeight="1">
      <c r="A1005" s="174">
        <v>291</v>
      </c>
      <c r="B1005" s="167" t="s">
        <v>818</v>
      </c>
      <c r="C1005" s="168">
        <v>42800</v>
      </c>
      <c r="D1005" s="168" t="s">
        <v>3517</v>
      </c>
      <c r="E1005" s="169" t="s">
        <v>15</v>
      </c>
      <c r="F1005" s="169">
        <v>1790</v>
      </c>
      <c r="G1005" s="169"/>
      <c r="H1005" s="170" t="s">
        <v>3518</v>
      </c>
      <c r="I1005" s="172">
        <v>312.53000000000003</v>
      </c>
      <c r="J1005" s="172">
        <v>0</v>
      </c>
      <c r="K1005" s="172">
        <v>312.53000000000003</v>
      </c>
      <c r="L1005" s="173" t="s">
        <v>1444</v>
      </c>
    </row>
    <row r="1006" spans="1:12" ht="56.25" customHeight="1">
      <c r="A1006" s="174">
        <v>513</v>
      </c>
      <c r="B1006" s="167" t="s">
        <v>208</v>
      </c>
      <c r="C1006" s="168">
        <v>42800</v>
      </c>
      <c r="D1006" s="168" t="s">
        <v>4127</v>
      </c>
      <c r="E1006" s="169" t="s">
        <v>15</v>
      </c>
      <c r="F1006" s="169">
        <v>1800</v>
      </c>
      <c r="G1006" s="169"/>
      <c r="H1006" s="170" t="s">
        <v>4128</v>
      </c>
      <c r="I1006" s="172">
        <v>1158.99</v>
      </c>
      <c r="J1006" s="172">
        <v>0</v>
      </c>
      <c r="K1006" s="172">
        <v>1158.99</v>
      </c>
      <c r="L1006" s="173" t="s">
        <v>1444</v>
      </c>
    </row>
    <row r="1007" spans="1:12" ht="56.25" customHeight="1">
      <c r="A1007" s="174">
        <v>513</v>
      </c>
      <c r="B1007" s="167" t="s">
        <v>208</v>
      </c>
      <c r="C1007" s="168">
        <v>42800</v>
      </c>
      <c r="D1007" s="168" t="s">
        <v>4129</v>
      </c>
      <c r="E1007" s="169" t="s">
        <v>15</v>
      </c>
      <c r="F1007" s="169">
        <v>392467</v>
      </c>
      <c r="G1007" s="169"/>
      <c r="H1007" s="170" t="s">
        <v>4130</v>
      </c>
      <c r="I1007" s="172">
        <v>50</v>
      </c>
      <c r="J1007" s="172">
        <v>0</v>
      </c>
      <c r="K1007" s="172">
        <v>50</v>
      </c>
      <c r="L1007" s="173" t="s">
        <v>1444</v>
      </c>
    </row>
    <row r="1008" spans="1:12" ht="56.25" customHeight="1">
      <c r="A1008" s="174">
        <v>25</v>
      </c>
      <c r="B1008" s="167" t="s">
        <v>718</v>
      </c>
      <c r="C1008" s="168">
        <v>42800</v>
      </c>
      <c r="D1008" s="168" t="s">
        <v>2388</v>
      </c>
      <c r="E1008" s="169" t="s">
        <v>1500</v>
      </c>
      <c r="F1008" s="169">
        <v>12809373</v>
      </c>
      <c r="G1008" s="169"/>
      <c r="H1008" s="170" t="s">
        <v>2389</v>
      </c>
      <c r="I1008" s="172">
        <v>224846.51</v>
      </c>
      <c r="J1008" s="172">
        <v>0</v>
      </c>
      <c r="K1008" s="172">
        <v>224846.51</v>
      </c>
      <c r="L1008" s="173" t="s">
        <v>1444</v>
      </c>
    </row>
    <row r="1009" spans="1:12" ht="56.25" customHeight="1">
      <c r="A1009" s="174">
        <v>25</v>
      </c>
      <c r="B1009" s="167" t="s">
        <v>718</v>
      </c>
      <c r="C1009" s="168">
        <v>42800</v>
      </c>
      <c r="D1009" s="168" t="s">
        <v>2390</v>
      </c>
      <c r="E1009" s="169" t="s">
        <v>1500</v>
      </c>
      <c r="F1009" s="169">
        <v>12809374</v>
      </c>
      <c r="G1009" s="169"/>
      <c r="H1009" s="170" t="s">
        <v>2391</v>
      </c>
      <c r="I1009" s="172">
        <v>540252.5</v>
      </c>
      <c r="J1009" s="172">
        <v>0</v>
      </c>
      <c r="K1009" s="172">
        <v>540252.5</v>
      </c>
      <c r="L1009" s="173" t="s">
        <v>1444</v>
      </c>
    </row>
    <row r="1010" spans="1:12" ht="56.25" customHeight="1">
      <c r="A1010" s="174">
        <v>25</v>
      </c>
      <c r="B1010" s="167" t="s">
        <v>718</v>
      </c>
      <c r="C1010" s="168">
        <v>42800</v>
      </c>
      <c r="D1010" s="168" t="s">
        <v>2392</v>
      </c>
      <c r="E1010" s="169" t="s">
        <v>1500</v>
      </c>
      <c r="F1010" s="169">
        <v>12809395</v>
      </c>
      <c r="G1010" s="169"/>
      <c r="H1010" s="170" t="s">
        <v>1374</v>
      </c>
      <c r="I1010" s="172">
        <v>49759.85</v>
      </c>
      <c r="J1010" s="172">
        <v>0</v>
      </c>
      <c r="K1010" s="172">
        <v>49759.85</v>
      </c>
      <c r="L1010" s="173" t="s">
        <v>1444</v>
      </c>
    </row>
    <row r="1011" spans="1:12" ht="56.25" customHeight="1">
      <c r="A1011" s="174">
        <v>25</v>
      </c>
      <c r="B1011" s="167" t="s">
        <v>718</v>
      </c>
      <c r="C1011" s="168">
        <v>42800</v>
      </c>
      <c r="D1011" s="168" t="s">
        <v>2393</v>
      </c>
      <c r="E1011" s="169" t="s">
        <v>1500</v>
      </c>
      <c r="F1011" s="169">
        <v>12809396</v>
      </c>
      <c r="G1011" s="169"/>
      <c r="H1011" s="170" t="s">
        <v>2394</v>
      </c>
      <c r="I1011" s="172">
        <v>680827.05</v>
      </c>
      <c r="J1011" s="172">
        <v>0</v>
      </c>
      <c r="K1011" s="172">
        <v>680827.05</v>
      </c>
      <c r="L1011" s="173" t="s">
        <v>1444</v>
      </c>
    </row>
    <row r="1012" spans="1:12" ht="56.25" customHeight="1">
      <c r="A1012" s="174">
        <v>25</v>
      </c>
      <c r="B1012" s="167" t="s">
        <v>718</v>
      </c>
      <c r="C1012" s="168">
        <v>42800</v>
      </c>
      <c r="D1012" s="168" t="s">
        <v>2395</v>
      </c>
      <c r="E1012" s="169" t="s">
        <v>1500</v>
      </c>
      <c r="F1012" s="169">
        <v>12809409</v>
      </c>
      <c r="G1012" s="169"/>
      <c r="H1012" s="170" t="s">
        <v>2396</v>
      </c>
      <c r="I1012" s="172">
        <v>674346.27</v>
      </c>
      <c r="J1012" s="172">
        <v>0</v>
      </c>
      <c r="K1012" s="172">
        <v>674346.27</v>
      </c>
      <c r="L1012" s="173" t="s">
        <v>1444</v>
      </c>
    </row>
    <row r="1013" spans="1:12" ht="56.25" customHeight="1">
      <c r="A1013" s="174">
        <v>25</v>
      </c>
      <c r="B1013" s="167" t="s">
        <v>718</v>
      </c>
      <c r="C1013" s="168">
        <v>42800</v>
      </c>
      <c r="D1013" s="168" t="s">
        <v>2397</v>
      </c>
      <c r="E1013" s="169" t="s">
        <v>1500</v>
      </c>
      <c r="F1013" s="169">
        <v>12809410</v>
      </c>
      <c r="G1013" s="169"/>
      <c r="H1013" s="170" t="s">
        <v>2398</v>
      </c>
      <c r="I1013" s="172">
        <v>792038.89</v>
      </c>
      <c r="J1013" s="172">
        <v>0</v>
      </c>
      <c r="K1013" s="172">
        <v>792038.89</v>
      </c>
      <c r="L1013" s="173" t="s">
        <v>1444</v>
      </c>
    </row>
    <row r="1014" spans="1:12" ht="56.25" customHeight="1">
      <c r="A1014" s="174">
        <v>25</v>
      </c>
      <c r="B1014" s="167" t="s">
        <v>718</v>
      </c>
      <c r="C1014" s="168">
        <v>42800</v>
      </c>
      <c r="D1014" s="168" t="s">
        <v>2399</v>
      </c>
      <c r="E1014" s="169" t="s">
        <v>1500</v>
      </c>
      <c r="F1014" s="169">
        <v>12809411</v>
      </c>
      <c r="G1014" s="169"/>
      <c r="H1014" s="170" t="s">
        <v>2400</v>
      </c>
      <c r="I1014" s="172">
        <v>1585669.46</v>
      </c>
      <c r="J1014" s="172">
        <v>0</v>
      </c>
      <c r="K1014" s="172">
        <v>1585669.46</v>
      </c>
      <c r="L1014" s="173" t="s">
        <v>1444</v>
      </c>
    </row>
    <row r="1015" spans="1:12" ht="56.25" customHeight="1">
      <c r="A1015" s="174">
        <v>25</v>
      </c>
      <c r="B1015" s="167" t="s">
        <v>718</v>
      </c>
      <c r="C1015" s="168">
        <v>42800</v>
      </c>
      <c r="D1015" s="168" t="s">
        <v>2401</v>
      </c>
      <c r="E1015" s="169" t="s">
        <v>1500</v>
      </c>
      <c r="F1015" s="169">
        <v>12809412</v>
      </c>
      <c r="G1015" s="169"/>
      <c r="H1015" s="170" t="s">
        <v>2402</v>
      </c>
      <c r="I1015" s="172">
        <v>42735.54</v>
      </c>
      <c r="J1015" s="172">
        <v>0</v>
      </c>
      <c r="K1015" s="172">
        <v>42735.54</v>
      </c>
      <c r="L1015" s="173" t="s">
        <v>1444</v>
      </c>
    </row>
    <row r="1016" spans="1:12" ht="56.25" customHeight="1">
      <c r="A1016" s="174">
        <v>25</v>
      </c>
      <c r="B1016" s="167" t="s">
        <v>718</v>
      </c>
      <c r="C1016" s="168">
        <v>42800</v>
      </c>
      <c r="D1016" s="168" t="s">
        <v>2403</v>
      </c>
      <c r="E1016" s="169" t="s">
        <v>1500</v>
      </c>
      <c r="F1016" s="169">
        <v>12809413</v>
      </c>
      <c r="G1016" s="169"/>
      <c r="H1016" s="170" t="s">
        <v>1380</v>
      </c>
      <c r="I1016" s="172">
        <v>171000</v>
      </c>
      <c r="J1016" s="172">
        <v>0</v>
      </c>
      <c r="K1016" s="172">
        <v>171000</v>
      </c>
      <c r="L1016" s="173" t="s">
        <v>1444</v>
      </c>
    </row>
    <row r="1017" spans="1:12" ht="56.25" customHeight="1">
      <c r="A1017" s="174">
        <v>25</v>
      </c>
      <c r="B1017" s="167" t="s">
        <v>718</v>
      </c>
      <c r="C1017" s="168">
        <v>42800</v>
      </c>
      <c r="D1017" s="168" t="s">
        <v>2404</v>
      </c>
      <c r="E1017" s="169" t="s">
        <v>1500</v>
      </c>
      <c r="F1017" s="169">
        <v>12809416</v>
      </c>
      <c r="G1017" s="169"/>
      <c r="H1017" s="170" t="s">
        <v>2405</v>
      </c>
      <c r="I1017" s="172">
        <v>455582.79000000004</v>
      </c>
      <c r="J1017" s="172">
        <v>0</v>
      </c>
      <c r="K1017" s="172">
        <v>455582.79000000004</v>
      </c>
      <c r="L1017" s="173" t="s">
        <v>1444</v>
      </c>
    </row>
    <row r="1018" spans="1:12" ht="56.25" customHeight="1">
      <c r="A1018" s="174">
        <v>25</v>
      </c>
      <c r="B1018" s="167" t="s">
        <v>718</v>
      </c>
      <c r="C1018" s="168">
        <v>42800</v>
      </c>
      <c r="D1018" s="168" t="s">
        <v>2406</v>
      </c>
      <c r="E1018" s="169" t="s">
        <v>1500</v>
      </c>
      <c r="F1018" s="169">
        <v>12809417</v>
      </c>
      <c r="G1018" s="169"/>
      <c r="H1018" s="170" t="s">
        <v>2407</v>
      </c>
      <c r="I1018" s="172">
        <v>646440.04</v>
      </c>
      <c r="J1018" s="172">
        <v>0</v>
      </c>
      <c r="K1018" s="172">
        <v>646440.04</v>
      </c>
      <c r="L1018" s="173" t="s">
        <v>1444</v>
      </c>
    </row>
    <row r="1019" spans="1:12" ht="56.25" customHeight="1">
      <c r="A1019" s="174">
        <v>25</v>
      </c>
      <c r="B1019" s="167" t="s">
        <v>718</v>
      </c>
      <c r="C1019" s="168">
        <v>42800</v>
      </c>
      <c r="D1019" s="168" t="s">
        <v>2408</v>
      </c>
      <c r="E1019" s="169" t="s">
        <v>1500</v>
      </c>
      <c r="F1019" s="169">
        <v>12809418</v>
      </c>
      <c r="G1019" s="169"/>
      <c r="H1019" s="170" t="s">
        <v>2409</v>
      </c>
      <c r="I1019" s="172">
        <v>257334.61000000002</v>
      </c>
      <c r="J1019" s="172">
        <v>0</v>
      </c>
      <c r="K1019" s="172">
        <v>257334.61000000002</v>
      </c>
      <c r="L1019" s="173" t="s">
        <v>1444</v>
      </c>
    </row>
    <row r="1020" spans="1:12" ht="56.25" customHeight="1">
      <c r="A1020" s="174">
        <v>25</v>
      </c>
      <c r="B1020" s="167" t="s">
        <v>718</v>
      </c>
      <c r="C1020" s="168">
        <v>42800</v>
      </c>
      <c r="D1020" s="168" t="s">
        <v>2410</v>
      </c>
      <c r="E1020" s="169" t="s">
        <v>1500</v>
      </c>
      <c r="F1020" s="169">
        <v>12820716</v>
      </c>
      <c r="G1020" s="169"/>
      <c r="H1020" s="170" t="s">
        <v>2411</v>
      </c>
      <c r="I1020" s="172">
        <v>8169332.21</v>
      </c>
      <c r="J1020" s="172">
        <v>0</v>
      </c>
      <c r="K1020" s="172">
        <v>8169332.21</v>
      </c>
      <c r="L1020" s="173" t="s">
        <v>1444</v>
      </c>
    </row>
    <row r="1021" spans="1:12" ht="56.25" customHeight="1">
      <c r="A1021" s="174">
        <v>25</v>
      </c>
      <c r="B1021" s="167" t="s">
        <v>718</v>
      </c>
      <c r="C1021" s="168">
        <v>42800</v>
      </c>
      <c r="D1021" s="168" t="s">
        <v>2412</v>
      </c>
      <c r="E1021" s="169" t="s">
        <v>1500</v>
      </c>
      <c r="F1021" s="169">
        <v>12809415</v>
      </c>
      <c r="G1021" s="169"/>
      <c r="H1021" s="170" t="s">
        <v>2413</v>
      </c>
      <c r="I1021" s="172">
        <v>540252.5</v>
      </c>
      <c r="J1021" s="172">
        <v>0</v>
      </c>
      <c r="K1021" s="172">
        <v>540252.5</v>
      </c>
      <c r="L1021" s="173" t="s">
        <v>1444</v>
      </c>
    </row>
    <row r="1022" spans="1:12" ht="56.25" customHeight="1">
      <c r="A1022" s="174">
        <v>25</v>
      </c>
      <c r="B1022" s="167" t="s">
        <v>718</v>
      </c>
      <c r="C1022" s="168">
        <v>42800</v>
      </c>
      <c r="D1022" s="168" t="s">
        <v>2414</v>
      </c>
      <c r="E1022" s="169" t="s">
        <v>1500</v>
      </c>
      <c r="F1022" s="169">
        <v>12821025</v>
      </c>
      <c r="G1022" s="169"/>
      <c r="H1022" s="170" t="s">
        <v>2415</v>
      </c>
      <c r="I1022" s="172">
        <v>927084.49</v>
      </c>
      <c r="J1022" s="172">
        <v>0</v>
      </c>
      <c r="K1022" s="172">
        <v>927084.49</v>
      </c>
      <c r="L1022" s="173" t="s">
        <v>1444</v>
      </c>
    </row>
    <row r="1023" spans="1:12" ht="56.25" customHeight="1">
      <c r="A1023" s="174">
        <v>25</v>
      </c>
      <c r="B1023" s="167" t="s">
        <v>718</v>
      </c>
      <c r="C1023" s="168">
        <v>42800</v>
      </c>
      <c r="D1023" s="168" t="s">
        <v>2416</v>
      </c>
      <c r="E1023" s="169" t="s">
        <v>1500</v>
      </c>
      <c r="F1023" s="169">
        <v>12821030</v>
      </c>
      <c r="G1023" s="169"/>
      <c r="H1023" s="170" t="s">
        <v>1379</v>
      </c>
      <c r="I1023" s="172">
        <v>601886.64</v>
      </c>
      <c r="J1023" s="172">
        <v>0</v>
      </c>
      <c r="K1023" s="172">
        <v>601886.64</v>
      </c>
      <c r="L1023" s="173" t="s">
        <v>1444</v>
      </c>
    </row>
    <row r="1024" spans="1:12" ht="56.25" customHeight="1">
      <c r="A1024" s="174">
        <v>25</v>
      </c>
      <c r="B1024" s="167" t="s">
        <v>718</v>
      </c>
      <c r="C1024" s="168">
        <v>42800</v>
      </c>
      <c r="D1024" s="168" t="s">
        <v>2417</v>
      </c>
      <c r="E1024" s="169" t="s">
        <v>1500</v>
      </c>
      <c r="F1024" s="169">
        <v>12822814</v>
      </c>
      <c r="G1024" s="169"/>
      <c r="H1024" s="170" t="s">
        <v>2418</v>
      </c>
      <c r="I1024" s="172">
        <v>420902.75</v>
      </c>
      <c r="J1024" s="172">
        <v>0</v>
      </c>
      <c r="K1024" s="172">
        <v>420902.75</v>
      </c>
      <c r="L1024" s="173" t="s">
        <v>1444</v>
      </c>
    </row>
    <row r="1025" spans="1:12" ht="56.25" customHeight="1">
      <c r="A1025" s="174">
        <v>10</v>
      </c>
      <c r="B1025" s="167" t="s">
        <v>714</v>
      </c>
      <c r="C1025" s="168">
        <v>42801</v>
      </c>
      <c r="D1025" s="168" t="s">
        <v>1892</v>
      </c>
      <c r="E1025" s="169" t="s">
        <v>6</v>
      </c>
      <c r="F1025" s="169">
        <v>881340</v>
      </c>
      <c r="G1025" s="169"/>
      <c r="H1025" s="170" t="s">
        <v>1893</v>
      </c>
      <c r="I1025" s="172">
        <v>0</v>
      </c>
      <c r="J1025" s="172">
        <v>81645.87</v>
      </c>
      <c r="K1025" s="172">
        <v>81645.87</v>
      </c>
      <c r="L1025" s="173" t="s">
        <v>1444</v>
      </c>
    </row>
    <row r="1026" spans="1:12" ht="56.25" customHeight="1">
      <c r="A1026" s="174">
        <v>10</v>
      </c>
      <c r="B1026" s="167" t="s">
        <v>714</v>
      </c>
      <c r="C1026" s="168">
        <v>42801</v>
      </c>
      <c r="D1026" s="168" t="s">
        <v>1894</v>
      </c>
      <c r="E1026" s="169" t="s">
        <v>11</v>
      </c>
      <c r="F1026" s="169">
        <v>881340</v>
      </c>
      <c r="G1026" s="169"/>
      <c r="H1026" s="170" t="s">
        <v>1895</v>
      </c>
      <c r="I1026" s="172">
        <v>50</v>
      </c>
      <c r="J1026" s="172">
        <v>0</v>
      </c>
      <c r="K1026" s="172">
        <v>50</v>
      </c>
      <c r="L1026" s="173" t="s">
        <v>1444</v>
      </c>
    </row>
    <row r="1027" spans="1:12" ht="56.25" customHeight="1">
      <c r="A1027" s="174">
        <v>117</v>
      </c>
      <c r="B1027" s="167" t="s">
        <v>746</v>
      </c>
      <c r="C1027" s="168">
        <v>42801</v>
      </c>
      <c r="D1027" s="168" t="s">
        <v>3326</v>
      </c>
      <c r="E1027" s="169" t="s">
        <v>11</v>
      </c>
      <c r="F1027" s="169">
        <v>881348</v>
      </c>
      <c r="G1027" s="169"/>
      <c r="H1027" s="170" t="s">
        <v>3327</v>
      </c>
      <c r="I1027" s="172">
        <v>50</v>
      </c>
      <c r="J1027" s="172">
        <v>0</v>
      </c>
      <c r="K1027" s="172">
        <v>50</v>
      </c>
      <c r="L1027" s="173" t="s">
        <v>1444</v>
      </c>
    </row>
    <row r="1028" spans="1:12" ht="56.25" customHeight="1">
      <c r="A1028" s="174">
        <v>513</v>
      </c>
      <c r="B1028" s="167" t="s">
        <v>208</v>
      </c>
      <c r="C1028" s="168">
        <v>42801</v>
      </c>
      <c r="D1028" s="168" t="s">
        <v>4131</v>
      </c>
      <c r="E1028" s="169" t="s">
        <v>11</v>
      </c>
      <c r="F1028" s="169">
        <v>881387</v>
      </c>
      <c r="G1028" s="169"/>
      <c r="H1028" s="170" t="s">
        <v>4132</v>
      </c>
      <c r="I1028" s="172">
        <v>3220.4900000000002</v>
      </c>
      <c r="J1028" s="172">
        <v>0</v>
      </c>
      <c r="K1028" s="172">
        <v>3220.4900000000002</v>
      </c>
      <c r="L1028" s="173" t="s">
        <v>1444</v>
      </c>
    </row>
    <row r="1029" spans="1:12" ht="56.25" customHeight="1">
      <c r="A1029" s="174">
        <v>117</v>
      </c>
      <c r="B1029" s="167" t="s">
        <v>746</v>
      </c>
      <c r="C1029" s="168">
        <v>42801</v>
      </c>
      <c r="D1029" s="168" t="s">
        <v>3328</v>
      </c>
      <c r="E1029" s="169" t="s">
        <v>11</v>
      </c>
      <c r="F1029" s="169">
        <v>881403</v>
      </c>
      <c r="G1029" s="169"/>
      <c r="H1029" s="170" t="s">
        <v>3329</v>
      </c>
      <c r="I1029" s="172">
        <v>50</v>
      </c>
      <c r="J1029" s="172">
        <v>0</v>
      </c>
      <c r="K1029" s="172">
        <v>50</v>
      </c>
      <c r="L1029" s="173" t="s">
        <v>1444</v>
      </c>
    </row>
    <row r="1030" spans="1:12" ht="56.25" customHeight="1">
      <c r="A1030" s="174">
        <v>10</v>
      </c>
      <c r="B1030" s="167" t="s">
        <v>714</v>
      </c>
      <c r="C1030" s="168">
        <v>42801</v>
      </c>
      <c r="D1030" s="168" t="s">
        <v>1896</v>
      </c>
      <c r="E1030" s="169" t="s">
        <v>6</v>
      </c>
      <c r="F1030" s="169">
        <v>881415</v>
      </c>
      <c r="G1030" s="169"/>
      <c r="H1030" s="170" t="s">
        <v>1897</v>
      </c>
      <c r="I1030" s="172">
        <v>0</v>
      </c>
      <c r="J1030" s="172">
        <v>56055.94</v>
      </c>
      <c r="K1030" s="172">
        <v>56055.94</v>
      </c>
      <c r="L1030" s="173" t="s">
        <v>1444</v>
      </c>
    </row>
    <row r="1031" spans="1:12" ht="56.25" customHeight="1">
      <c r="A1031" s="174">
        <v>10</v>
      </c>
      <c r="B1031" s="167" t="s">
        <v>714</v>
      </c>
      <c r="C1031" s="168">
        <v>42801</v>
      </c>
      <c r="D1031" s="168" t="s">
        <v>1898</v>
      </c>
      <c r="E1031" s="169" t="s">
        <v>11</v>
      </c>
      <c r="F1031" s="169">
        <v>881415</v>
      </c>
      <c r="G1031" s="169"/>
      <c r="H1031" s="170" t="s">
        <v>1899</v>
      </c>
      <c r="I1031" s="172">
        <v>50</v>
      </c>
      <c r="J1031" s="172">
        <v>0</v>
      </c>
      <c r="K1031" s="172">
        <v>50</v>
      </c>
      <c r="L1031" s="173" t="s">
        <v>1444</v>
      </c>
    </row>
    <row r="1032" spans="1:12" ht="56.25" customHeight="1">
      <c r="A1032" s="174">
        <v>10</v>
      </c>
      <c r="B1032" s="167" t="s">
        <v>714</v>
      </c>
      <c r="C1032" s="168">
        <v>42801</v>
      </c>
      <c r="D1032" s="168" t="s">
        <v>1900</v>
      </c>
      <c r="E1032" s="169" t="s">
        <v>6</v>
      </c>
      <c r="F1032" s="169">
        <v>881417</v>
      </c>
      <c r="G1032" s="169"/>
      <c r="H1032" s="170" t="s">
        <v>1901</v>
      </c>
      <c r="I1032" s="172">
        <v>0</v>
      </c>
      <c r="J1032" s="172">
        <v>69803.66</v>
      </c>
      <c r="K1032" s="172">
        <v>69803.66</v>
      </c>
      <c r="L1032" s="173" t="s">
        <v>1444</v>
      </c>
    </row>
    <row r="1033" spans="1:12" ht="56.25" customHeight="1">
      <c r="A1033" s="174">
        <v>10</v>
      </c>
      <c r="B1033" s="167" t="s">
        <v>714</v>
      </c>
      <c r="C1033" s="168">
        <v>42801</v>
      </c>
      <c r="D1033" s="168" t="s">
        <v>1902</v>
      </c>
      <c r="E1033" s="169" t="s">
        <v>11</v>
      </c>
      <c r="F1033" s="169">
        <v>881417</v>
      </c>
      <c r="G1033" s="169"/>
      <c r="H1033" s="170" t="s">
        <v>1903</v>
      </c>
      <c r="I1033" s="172">
        <v>50</v>
      </c>
      <c r="J1033" s="172">
        <v>0</v>
      </c>
      <c r="K1033" s="172">
        <v>50</v>
      </c>
      <c r="L1033" s="173" t="s">
        <v>1444</v>
      </c>
    </row>
    <row r="1034" spans="1:12" ht="56.25" customHeight="1">
      <c r="A1034" s="174">
        <v>117</v>
      </c>
      <c r="B1034" s="167" t="s">
        <v>746</v>
      </c>
      <c r="C1034" s="168">
        <v>42801</v>
      </c>
      <c r="D1034" s="168" t="s">
        <v>3330</v>
      </c>
      <c r="E1034" s="169" t="s">
        <v>11</v>
      </c>
      <c r="F1034" s="169">
        <v>881418</v>
      </c>
      <c r="G1034" s="169"/>
      <c r="H1034" s="170" t="s">
        <v>3331</v>
      </c>
      <c r="I1034" s="172">
        <v>50</v>
      </c>
      <c r="J1034" s="172">
        <v>0</v>
      </c>
      <c r="K1034" s="172">
        <v>50</v>
      </c>
      <c r="L1034" s="173" t="s">
        <v>1444</v>
      </c>
    </row>
    <row r="1035" spans="1:12" ht="56.25" customHeight="1">
      <c r="A1035" s="174">
        <v>587</v>
      </c>
      <c r="B1035" s="167" t="s">
        <v>882</v>
      </c>
      <c r="C1035" s="168">
        <v>42801</v>
      </c>
      <c r="D1035" s="168" t="s">
        <v>4427</v>
      </c>
      <c r="E1035" s="169" t="s">
        <v>6</v>
      </c>
      <c r="F1035" s="169">
        <v>881419</v>
      </c>
      <c r="G1035" s="169"/>
      <c r="H1035" s="170" t="s">
        <v>4428</v>
      </c>
      <c r="I1035" s="172">
        <v>0</v>
      </c>
      <c r="J1035" s="172">
        <v>2273654.46</v>
      </c>
      <c r="K1035" s="172">
        <v>2273654.46</v>
      </c>
      <c r="L1035" s="173" t="s">
        <v>1444</v>
      </c>
    </row>
    <row r="1036" spans="1:12" ht="56.25" customHeight="1">
      <c r="A1036" s="174">
        <v>513</v>
      </c>
      <c r="B1036" s="167" t="s">
        <v>208</v>
      </c>
      <c r="C1036" s="168">
        <v>42801</v>
      </c>
      <c r="D1036" s="168" t="s">
        <v>4133</v>
      </c>
      <c r="E1036" s="169" t="s">
        <v>11</v>
      </c>
      <c r="F1036" s="169">
        <v>881425</v>
      </c>
      <c r="G1036" s="169"/>
      <c r="H1036" s="170" t="s">
        <v>4134</v>
      </c>
      <c r="I1036" s="172">
        <v>270</v>
      </c>
      <c r="J1036" s="172">
        <v>0</v>
      </c>
      <c r="K1036" s="172">
        <v>270</v>
      </c>
      <c r="L1036" s="173" t="s">
        <v>1444</v>
      </c>
    </row>
    <row r="1037" spans="1:12" ht="56.25" customHeight="1">
      <c r="A1037" s="174">
        <v>10</v>
      </c>
      <c r="B1037" s="167" t="s">
        <v>714</v>
      </c>
      <c r="C1037" s="168">
        <v>42801</v>
      </c>
      <c r="D1037" s="168" t="s">
        <v>1904</v>
      </c>
      <c r="E1037" s="169" t="s">
        <v>6</v>
      </c>
      <c r="F1037" s="169">
        <v>392643</v>
      </c>
      <c r="G1037" s="169"/>
      <c r="H1037" s="170" t="s">
        <v>1905</v>
      </c>
      <c r="I1037" s="172">
        <v>0</v>
      </c>
      <c r="J1037" s="172">
        <v>7061.34</v>
      </c>
      <c r="K1037" s="172">
        <v>7061.34</v>
      </c>
      <c r="L1037" s="173" t="s">
        <v>1444</v>
      </c>
    </row>
    <row r="1038" spans="1:12" ht="56.25" customHeight="1">
      <c r="A1038" s="174">
        <v>10</v>
      </c>
      <c r="B1038" s="167" t="s">
        <v>714</v>
      </c>
      <c r="C1038" s="168">
        <v>42801</v>
      </c>
      <c r="D1038" s="168" t="s">
        <v>1906</v>
      </c>
      <c r="E1038" s="169" t="s">
        <v>15</v>
      </c>
      <c r="F1038" s="169">
        <v>392644</v>
      </c>
      <c r="G1038" s="169"/>
      <c r="H1038" s="170" t="s">
        <v>1907</v>
      </c>
      <c r="I1038" s="172">
        <v>50</v>
      </c>
      <c r="J1038" s="172">
        <v>0</v>
      </c>
      <c r="K1038" s="172">
        <v>50</v>
      </c>
      <c r="L1038" s="173" t="s">
        <v>1444</v>
      </c>
    </row>
    <row r="1039" spans="1:12" ht="56.25" customHeight="1">
      <c r="A1039" s="174">
        <v>10</v>
      </c>
      <c r="B1039" s="167" t="s">
        <v>714</v>
      </c>
      <c r="C1039" s="168">
        <v>42801</v>
      </c>
      <c r="D1039" s="168" t="s">
        <v>1908</v>
      </c>
      <c r="E1039" s="169" t="s">
        <v>6</v>
      </c>
      <c r="F1039" s="169">
        <v>392890</v>
      </c>
      <c r="G1039" s="169"/>
      <c r="H1039" s="170" t="s">
        <v>1909</v>
      </c>
      <c r="I1039" s="172">
        <v>0</v>
      </c>
      <c r="J1039" s="172">
        <v>7302.81</v>
      </c>
      <c r="K1039" s="172">
        <v>7302.81</v>
      </c>
      <c r="L1039" s="173" t="s">
        <v>1444</v>
      </c>
    </row>
    <row r="1040" spans="1:12" ht="56.25" customHeight="1">
      <c r="A1040" s="174">
        <v>10</v>
      </c>
      <c r="B1040" s="167" t="s">
        <v>714</v>
      </c>
      <c r="C1040" s="168">
        <v>42801</v>
      </c>
      <c r="D1040" s="168" t="s">
        <v>1910</v>
      </c>
      <c r="E1040" s="169" t="s">
        <v>15</v>
      </c>
      <c r="F1040" s="169">
        <v>392891</v>
      </c>
      <c r="G1040" s="169"/>
      <c r="H1040" s="170" t="s">
        <v>1911</v>
      </c>
      <c r="I1040" s="172">
        <v>50</v>
      </c>
      <c r="J1040" s="172">
        <v>0</v>
      </c>
      <c r="K1040" s="172">
        <v>50</v>
      </c>
      <c r="L1040" s="173" t="s">
        <v>1444</v>
      </c>
    </row>
    <row r="1041" spans="1:12" ht="56.25" customHeight="1">
      <c r="A1041" s="174">
        <v>313</v>
      </c>
      <c r="B1041" s="167" t="s">
        <v>834</v>
      </c>
      <c r="C1041" s="168">
        <v>42801</v>
      </c>
      <c r="D1041" s="168" t="s">
        <v>3597</v>
      </c>
      <c r="E1041" s="169" t="s">
        <v>15</v>
      </c>
      <c r="F1041" s="169">
        <v>1804</v>
      </c>
      <c r="G1041" s="169"/>
      <c r="H1041" s="170" t="s">
        <v>3598</v>
      </c>
      <c r="I1041" s="172">
        <v>1299</v>
      </c>
      <c r="J1041" s="172">
        <v>0</v>
      </c>
      <c r="K1041" s="172">
        <v>1299</v>
      </c>
      <c r="L1041" s="173" t="s">
        <v>1444</v>
      </c>
    </row>
    <row r="1042" spans="1:12" ht="56.25" customHeight="1">
      <c r="A1042" s="174">
        <v>25</v>
      </c>
      <c r="B1042" s="167" t="s">
        <v>718</v>
      </c>
      <c r="C1042" s="168">
        <v>42801</v>
      </c>
      <c r="D1042" s="168" t="s">
        <v>2419</v>
      </c>
      <c r="E1042" s="169" t="s">
        <v>1500</v>
      </c>
      <c r="F1042" s="169">
        <v>12834554</v>
      </c>
      <c r="G1042" s="169"/>
      <c r="H1042" s="170" t="s">
        <v>2420</v>
      </c>
      <c r="I1042" s="172">
        <v>484474.62</v>
      </c>
      <c r="J1042" s="172">
        <v>0</v>
      </c>
      <c r="K1042" s="172">
        <v>484474.62</v>
      </c>
      <c r="L1042" s="173" t="s">
        <v>1444</v>
      </c>
    </row>
    <row r="1043" spans="1:12" ht="56.25" customHeight="1">
      <c r="A1043" s="174">
        <v>25</v>
      </c>
      <c r="B1043" s="167" t="s">
        <v>718</v>
      </c>
      <c r="C1043" s="168">
        <v>42801</v>
      </c>
      <c r="D1043" s="168" t="s">
        <v>2421</v>
      </c>
      <c r="E1043" s="169" t="s">
        <v>1500</v>
      </c>
      <c r="F1043" s="169">
        <v>12822906</v>
      </c>
      <c r="G1043" s="169"/>
      <c r="H1043" s="170" t="s">
        <v>2422</v>
      </c>
      <c r="I1043" s="172">
        <v>1490046.8</v>
      </c>
      <c r="J1043" s="172">
        <v>0</v>
      </c>
      <c r="K1043" s="172">
        <v>1490046.8</v>
      </c>
      <c r="L1043" s="173" t="s">
        <v>1444</v>
      </c>
    </row>
    <row r="1044" spans="1:12" ht="56.25" customHeight="1">
      <c r="A1044" s="174">
        <v>25</v>
      </c>
      <c r="B1044" s="167" t="s">
        <v>718</v>
      </c>
      <c r="C1044" s="168">
        <v>42801</v>
      </c>
      <c r="D1044" s="168" t="s">
        <v>2423</v>
      </c>
      <c r="E1044" s="169" t="s">
        <v>1500</v>
      </c>
      <c r="F1044" s="169">
        <v>12822908</v>
      </c>
      <c r="G1044" s="169"/>
      <c r="H1044" s="170" t="s">
        <v>2424</v>
      </c>
      <c r="I1044" s="172">
        <v>266345.31</v>
      </c>
      <c r="J1044" s="172">
        <v>0</v>
      </c>
      <c r="K1044" s="172">
        <v>266345.31</v>
      </c>
      <c r="L1044" s="173" t="s">
        <v>1444</v>
      </c>
    </row>
    <row r="1045" spans="1:12" ht="56.25" customHeight="1">
      <c r="A1045" s="174">
        <v>25</v>
      </c>
      <c r="B1045" s="167" t="s">
        <v>718</v>
      </c>
      <c r="C1045" s="168">
        <v>42801</v>
      </c>
      <c r="D1045" s="168" t="s">
        <v>2425</v>
      </c>
      <c r="E1045" s="169" t="s">
        <v>1500</v>
      </c>
      <c r="F1045" s="169">
        <v>12822909</v>
      </c>
      <c r="G1045" s="169"/>
      <c r="H1045" s="170" t="s">
        <v>2426</v>
      </c>
      <c r="I1045" s="172">
        <v>1856561.61</v>
      </c>
      <c r="J1045" s="172">
        <v>0</v>
      </c>
      <c r="K1045" s="172">
        <v>1856561.61</v>
      </c>
      <c r="L1045" s="173" t="s">
        <v>1444</v>
      </c>
    </row>
    <row r="1046" spans="1:12" ht="56.25" customHeight="1">
      <c r="A1046" s="174">
        <v>25</v>
      </c>
      <c r="B1046" s="167" t="s">
        <v>718</v>
      </c>
      <c r="C1046" s="168">
        <v>42801</v>
      </c>
      <c r="D1046" s="168" t="s">
        <v>2427</v>
      </c>
      <c r="E1046" s="169" t="s">
        <v>1500</v>
      </c>
      <c r="F1046" s="169">
        <v>12822910</v>
      </c>
      <c r="G1046" s="169"/>
      <c r="H1046" s="170" t="s">
        <v>2428</v>
      </c>
      <c r="I1046" s="172">
        <v>2142148.42</v>
      </c>
      <c r="J1046" s="172">
        <v>0</v>
      </c>
      <c r="K1046" s="172">
        <v>2142148.42</v>
      </c>
      <c r="L1046" s="173" t="s">
        <v>1444</v>
      </c>
    </row>
    <row r="1047" spans="1:12" ht="56.25" customHeight="1">
      <c r="A1047" s="174">
        <v>25</v>
      </c>
      <c r="B1047" s="167" t="s">
        <v>718</v>
      </c>
      <c r="C1047" s="168">
        <v>42801</v>
      </c>
      <c r="D1047" s="168" t="s">
        <v>2429</v>
      </c>
      <c r="E1047" s="169" t="s">
        <v>1500</v>
      </c>
      <c r="F1047" s="169">
        <v>12822911</v>
      </c>
      <c r="G1047" s="169"/>
      <c r="H1047" s="170" t="s">
        <v>2430</v>
      </c>
      <c r="I1047" s="172">
        <v>1138035.58</v>
      </c>
      <c r="J1047" s="172">
        <v>0</v>
      </c>
      <c r="K1047" s="172">
        <v>1138035.58</v>
      </c>
      <c r="L1047" s="173" t="s">
        <v>1444</v>
      </c>
    </row>
    <row r="1048" spans="1:12" ht="56.25" customHeight="1">
      <c r="A1048" s="174">
        <v>25</v>
      </c>
      <c r="B1048" s="167" t="s">
        <v>718</v>
      </c>
      <c r="C1048" s="168">
        <v>42801</v>
      </c>
      <c r="D1048" s="168" t="s">
        <v>2431</v>
      </c>
      <c r="E1048" s="169" t="s">
        <v>1500</v>
      </c>
      <c r="F1048" s="169">
        <v>12822912</v>
      </c>
      <c r="G1048" s="169"/>
      <c r="H1048" s="170" t="s">
        <v>2432</v>
      </c>
      <c r="I1048" s="172">
        <v>669202.74</v>
      </c>
      <c r="J1048" s="172">
        <v>0</v>
      </c>
      <c r="K1048" s="172">
        <v>669202.74</v>
      </c>
      <c r="L1048" s="173" t="s">
        <v>1444</v>
      </c>
    </row>
    <row r="1049" spans="1:12" ht="56.25" customHeight="1">
      <c r="A1049" s="174">
        <v>25</v>
      </c>
      <c r="B1049" s="167" t="s">
        <v>718</v>
      </c>
      <c r="C1049" s="168">
        <v>42801</v>
      </c>
      <c r="D1049" s="168" t="s">
        <v>2433</v>
      </c>
      <c r="E1049" s="169" t="s">
        <v>1500</v>
      </c>
      <c r="F1049" s="169">
        <v>12822913</v>
      </c>
      <c r="G1049" s="169"/>
      <c r="H1049" s="170" t="s">
        <v>2434</v>
      </c>
      <c r="I1049" s="172">
        <v>84407.8</v>
      </c>
      <c r="J1049" s="172">
        <v>0</v>
      </c>
      <c r="K1049" s="172">
        <v>84407.8</v>
      </c>
      <c r="L1049" s="173" t="s">
        <v>1444</v>
      </c>
    </row>
    <row r="1050" spans="1:12" ht="56.25" customHeight="1">
      <c r="A1050" s="174">
        <v>25</v>
      </c>
      <c r="B1050" s="167" t="s">
        <v>718</v>
      </c>
      <c r="C1050" s="168">
        <v>42801</v>
      </c>
      <c r="D1050" s="168" t="s">
        <v>2435</v>
      </c>
      <c r="E1050" s="169" t="s">
        <v>1500</v>
      </c>
      <c r="F1050" s="169">
        <v>12822914</v>
      </c>
      <c r="G1050" s="169"/>
      <c r="H1050" s="170" t="s">
        <v>2436</v>
      </c>
      <c r="I1050" s="172">
        <v>386899.87</v>
      </c>
      <c r="J1050" s="172">
        <v>0</v>
      </c>
      <c r="K1050" s="172">
        <v>386899.87</v>
      </c>
      <c r="L1050" s="173" t="s">
        <v>1444</v>
      </c>
    </row>
    <row r="1051" spans="1:12" ht="56.25" customHeight="1">
      <c r="A1051" s="174">
        <v>25</v>
      </c>
      <c r="B1051" s="167" t="s">
        <v>718</v>
      </c>
      <c r="C1051" s="168">
        <v>42801</v>
      </c>
      <c r="D1051" s="168" t="s">
        <v>2437</v>
      </c>
      <c r="E1051" s="169" t="s">
        <v>1500</v>
      </c>
      <c r="F1051" s="169">
        <v>12822915</v>
      </c>
      <c r="G1051" s="169"/>
      <c r="H1051" s="170" t="s">
        <v>2438</v>
      </c>
      <c r="I1051" s="172">
        <v>578034.1</v>
      </c>
      <c r="J1051" s="172">
        <v>0</v>
      </c>
      <c r="K1051" s="172">
        <v>578034.1</v>
      </c>
      <c r="L1051" s="173" t="s">
        <v>1444</v>
      </c>
    </row>
    <row r="1052" spans="1:12" ht="56.25" customHeight="1">
      <c r="A1052" s="174">
        <v>25</v>
      </c>
      <c r="B1052" s="167" t="s">
        <v>718</v>
      </c>
      <c r="C1052" s="168">
        <v>42801</v>
      </c>
      <c r="D1052" s="168" t="s">
        <v>2439</v>
      </c>
      <c r="E1052" s="169" t="s">
        <v>1500</v>
      </c>
      <c r="F1052" s="169">
        <v>12822916</v>
      </c>
      <c r="G1052" s="169"/>
      <c r="H1052" s="170" t="s">
        <v>2440</v>
      </c>
      <c r="I1052" s="172">
        <v>364137.89</v>
      </c>
      <c r="J1052" s="172">
        <v>0</v>
      </c>
      <c r="K1052" s="172">
        <v>364137.89</v>
      </c>
      <c r="L1052" s="173" t="s">
        <v>1444</v>
      </c>
    </row>
    <row r="1053" spans="1:12" ht="56.25" customHeight="1">
      <c r="A1053" s="174">
        <v>25</v>
      </c>
      <c r="B1053" s="167" t="s">
        <v>718</v>
      </c>
      <c r="C1053" s="168">
        <v>42801</v>
      </c>
      <c r="D1053" s="168" t="s">
        <v>2441</v>
      </c>
      <c r="E1053" s="169" t="s">
        <v>1500</v>
      </c>
      <c r="F1053" s="169">
        <v>12822917</v>
      </c>
      <c r="G1053" s="169"/>
      <c r="H1053" s="170" t="s">
        <v>2442</v>
      </c>
      <c r="I1053" s="172">
        <v>300426.94</v>
      </c>
      <c r="J1053" s="172">
        <v>0</v>
      </c>
      <c r="K1053" s="172">
        <v>300426.94</v>
      </c>
      <c r="L1053" s="173" t="s">
        <v>1444</v>
      </c>
    </row>
    <row r="1054" spans="1:12" ht="56.25" customHeight="1">
      <c r="A1054" s="174">
        <v>25</v>
      </c>
      <c r="B1054" s="167" t="s">
        <v>718</v>
      </c>
      <c r="C1054" s="168">
        <v>42801</v>
      </c>
      <c r="D1054" s="168" t="s">
        <v>2443</v>
      </c>
      <c r="E1054" s="169" t="s">
        <v>1500</v>
      </c>
      <c r="F1054" s="169">
        <v>12822918</v>
      </c>
      <c r="G1054" s="169"/>
      <c r="H1054" s="170" t="s">
        <v>2444</v>
      </c>
      <c r="I1054" s="172">
        <v>608027.13</v>
      </c>
      <c r="J1054" s="172">
        <v>0</v>
      </c>
      <c r="K1054" s="172">
        <v>608027.13</v>
      </c>
      <c r="L1054" s="173" t="s">
        <v>1444</v>
      </c>
    </row>
    <row r="1055" spans="1:12" ht="56.25" customHeight="1">
      <c r="A1055" s="174">
        <v>25</v>
      </c>
      <c r="B1055" s="167" t="s">
        <v>718</v>
      </c>
      <c r="C1055" s="168">
        <v>42801</v>
      </c>
      <c r="D1055" s="168" t="s">
        <v>2445</v>
      </c>
      <c r="E1055" s="169" t="s">
        <v>1500</v>
      </c>
      <c r="F1055" s="169">
        <v>12822919</v>
      </c>
      <c r="G1055" s="169"/>
      <c r="H1055" s="170" t="s">
        <v>2446</v>
      </c>
      <c r="I1055" s="172">
        <v>6978.74</v>
      </c>
      <c r="J1055" s="172">
        <v>0</v>
      </c>
      <c r="K1055" s="172">
        <v>6978.74</v>
      </c>
      <c r="L1055" s="173" t="s">
        <v>1444</v>
      </c>
    </row>
    <row r="1056" spans="1:12" ht="56.25" customHeight="1">
      <c r="A1056" s="174">
        <v>25</v>
      </c>
      <c r="B1056" s="167" t="s">
        <v>718</v>
      </c>
      <c r="C1056" s="168">
        <v>42801</v>
      </c>
      <c r="D1056" s="168" t="s">
        <v>2447</v>
      </c>
      <c r="E1056" s="169" t="s">
        <v>1500</v>
      </c>
      <c r="F1056" s="169">
        <v>12822920</v>
      </c>
      <c r="G1056" s="169"/>
      <c r="H1056" s="170" t="s">
        <v>2448</v>
      </c>
      <c r="I1056" s="172">
        <v>266345.31</v>
      </c>
      <c r="J1056" s="172">
        <v>0</v>
      </c>
      <c r="K1056" s="172">
        <v>266345.31</v>
      </c>
      <c r="L1056" s="173" t="s">
        <v>1444</v>
      </c>
    </row>
    <row r="1057" spans="1:12" ht="56.25" customHeight="1">
      <c r="A1057" s="174">
        <v>25</v>
      </c>
      <c r="B1057" s="167" t="s">
        <v>718</v>
      </c>
      <c r="C1057" s="168">
        <v>42801</v>
      </c>
      <c r="D1057" s="168" t="s">
        <v>2449</v>
      </c>
      <c r="E1057" s="169" t="s">
        <v>1500</v>
      </c>
      <c r="F1057" s="169">
        <v>12822907</v>
      </c>
      <c r="G1057" s="169"/>
      <c r="H1057" s="170" t="s">
        <v>2450</v>
      </c>
      <c r="I1057" s="172">
        <v>331367.69</v>
      </c>
      <c r="J1057" s="172">
        <v>0</v>
      </c>
      <c r="K1057" s="172">
        <v>331367.69</v>
      </c>
      <c r="L1057" s="173" t="s">
        <v>1444</v>
      </c>
    </row>
    <row r="1058" spans="1:12" ht="56.25" customHeight="1">
      <c r="A1058" s="174">
        <v>373</v>
      </c>
      <c r="B1058" s="167" t="s">
        <v>1299</v>
      </c>
      <c r="C1058" s="168">
        <v>42801</v>
      </c>
      <c r="D1058" s="168" t="s">
        <v>3749</v>
      </c>
      <c r="E1058" s="169" t="s">
        <v>1500</v>
      </c>
      <c r="F1058" s="169">
        <v>12836906</v>
      </c>
      <c r="G1058" s="169"/>
      <c r="H1058" s="170" t="s">
        <v>3750</v>
      </c>
      <c r="I1058" s="172">
        <v>0</v>
      </c>
      <c r="J1058" s="172">
        <v>939982.11</v>
      </c>
      <c r="K1058" s="172">
        <v>939982.11</v>
      </c>
      <c r="L1058" s="173" t="s">
        <v>1444</v>
      </c>
    </row>
    <row r="1059" spans="1:12" ht="56.25" customHeight="1">
      <c r="A1059" s="174">
        <v>513</v>
      </c>
      <c r="B1059" s="167" t="s">
        <v>208</v>
      </c>
      <c r="C1059" s="168">
        <v>42801</v>
      </c>
      <c r="D1059" s="168" t="s">
        <v>4135</v>
      </c>
      <c r="E1059" s="169" t="s">
        <v>15</v>
      </c>
      <c r="F1059" s="169">
        <v>393442</v>
      </c>
      <c r="G1059" s="169"/>
      <c r="H1059" s="170" t="s">
        <v>4136</v>
      </c>
      <c r="I1059" s="172">
        <v>50</v>
      </c>
      <c r="J1059" s="172">
        <v>0</v>
      </c>
      <c r="K1059" s="172">
        <v>50</v>
      </c>
      <c r="L1059" s="173" t="s">
        <v>1444</v>
      </c>
    </row>
    <row r="1060" spans="1:12" ht="56.25" customHeight="1">
      <c r="A1060" s="174">
        <v>513</v>
      </c>
      <c r="B1060" s="167" t="s">
        <v>208</v>
      </c>
      <c r="C1060" s="168">
        <v>42801</v>
      </c>
      <c r="D1060" s="168" t="s">
        <v>4137</v>
      </c>
      <c r="E1060" s="169" t="s">
        <v>15</v>
      </c>
      <c r="F1060" s="169">
        <v>393580</v>
      </c>
      <c r="G1060" s="169"/>
      <c r="H1060" s="170" t="s">
        <v>4138</v>
      </c>
      <c r="I1060" s="172">
        <v>50</v>
      </c>
      <c r="J1060" s="172">
        <v>0</v>
      </c>
      <c r="K1060" s="172">
        <v>50</v>
      </c>
      <c r="L1060" s="173" t="s">
        <v>1444</v>
      </c>
    </row>
    <row r="1061" spans="1:12" ht="56.25" customHeight="1">
      <c r="A1061" s="174">
        <v>291</v>
      </c>
      <c r="B1061" s="167" t="s">
        <v>818</v>
      </c>
      <c r="C1061" s="168">
        <v>42801</v>
      </c>
      <c r="D1061" s="168" t="s">
        <v>3519</v>
      </c>
      <c r="E1061" s="169" t="s">
        <v>11</v>
      </c>
      <c r="F1061" s="169">
        <v>393671</v>
      </c>
      <c r="G1061" s="169"/>
      <c r="H1061" s="170" t="s">
        <v>3520</v>
      </c>
      <c r="I1061" s="172">
        <v>50</v>
      </c>
      <c r="J1061" s="172">
        <v>0</v>
      </c>
      <c r="K1061" s="172">
        <v>50</v>
      </c>
      <c r="L1061" s="173" t="s">
        <v>1444</v>
      </c>
    </row>
    <row r="1062" spans="1:12" ht="56.25" customHeight="1">
      <c r="A1062" s="174">
        <v>25</v>
      </c>
      <c r="B1062" s="167" t="s">
        <v>718</v>
      </c>
      <c r="C1062" s="168">
        <v>42801</v>
      </c>
      <c r="D1062" s="168" t="s">
        <v>2451</v>
      </c>
      <c r="E1062" s="169" t="s">
        <v>1500</v>
      </c>
      <c r="F1062" s="169">
        <v>12834715</v>
      </c>
      <c r="G1062" s="169"/>
      <c r="H1062" s="170" t="s">
        <v>2452</v>
      </c>
      <c r="I1062" s="172">
        <v>1178978.8</v>
      </c>
      <c r="J1062" s="172">
        <v>0</v>
      </c>
      <c r="K1062" s="172">
        <v>1178978.8</v>
      </c>
      <c r="L1062" s="173" t="s">
        <v>1444</v>
      </c>
    </row>
    <row r="1063" spans="1:12" ht="56.25" customHeight="1">
      <c r="A1063" s="174">
        <v>25</v>
      </c>
      <c r="B1063" s="167" t="s">
        <v>718</v>
      </c>
      <c r="C1063" s="168">
        <v>42801</v>
      </c>
      <c r="D1063" s="168" t="s">
        <v>2453</v>
      </c>
      <c r="E1063" s="169" t="s">
        <v>1500</v>
      </c>
      <c r="F1063" s="169">
        <v>12834260</v>
      </c>
      <c r="G1063" s="169"/>
      <c r="H1063" s="170" t="s">
        <v>2454</v>
      </c>
      <c r="I1063" s="172">
        <v>698862.52</v>
      </c>
      <c r="J1063" s="172">
        <v>0</v>
      </c>
      <c r="K1063" s="172">
        <v>698862.52</v>
      </c>
      <c r="L1063" s="173" t="s">
        <v>1444</v>
      </c>
    </row>
    <row r="1064" spans="1:12" ht="56.25" customHeight="1">
      <c r="A1064" s="174">
        <v>25</v>
      </c>
      <c r="B1064" s="167" t="s">
        <v>718</v>
      </c>
      <c r="C1064" s="168">
        <v>42801</v>
      </c>
      <c r="D1064" s="168" t="s">
        <v>2455</v>
      </c>
      <c r="E1064" s="169" t="s">
        <v>1500</v>
      </c>
      <c r="F1064" s="169">
        <v>12834266</v>
      </c>
      <c r="G1064" s="169"/>
      <c r="H1064" s="170" t="s">
        <v>2456</v>
      </c>
      <c r="I1064" s="172">
        <v>405121.86</v>
      </c>
      <c r="J1064" s="172">
        <v>0</v>
      </c>
      <c r="K1064" s="172">
        <v>405121.86</v>
      </c>
      <c r="L1064" s="173" t="s">
        <v>1444</v>
      </c>
    </row>
    <row r="1065" spans="1:12" ht="56.25" customHeight="1">
      <c r="A1065" s="174">
        <v>25</v>
      </c>
      <c r="B1065" s="167" t="s">
        <v>718</v>
      </c>
      <c r="C1065" s="168">
        <v>42801</v>
      </c>
      <c r="D1065" s="168" t="s">
        <v>2457</v>
      </c>
      <c r="E1065" s="169" t="s">
        <v>1500</v>
      </c>
      <c r="F1065" s="169">
        <v>12834276</v>
      </c>
      <c r="G1065" s="169"/>
      <c r="H1065" s="170" t="s">
        <v>2458</v>
      </c>
      <c r="I1065" s="172">
        <v>1010225.3</v>
      </c>
      <c r="J1065" s="172">
        <v>0</v>
      </c>
      <c r="K1065" s="172">
        <v>1010225.3</v>
      </c>
      <c r="L1065" s="173" t="s">
        <v>1444</v>
      </c>
    </row>
    <row r="1066" spans="1:12" ht="56.25" customHeight="1">
      <c r="A1066" s="174">
        <v>25</v>
      </c>
      <c r="B1066" s="167" t="s">
        <v>718</v>
      </c>
      <c r="C1066" s="168">
        <v>42801</v>
      </c>
      <c r="D1066" s="168" t="s">
        <v>2459</v>
      </c>
      <c r="E1066" s="169" t="s">
        <v>1500</v>
      </c>
      <c r="F1066" s="169">
        <v>12834312</v>
      </c>
      <c r="G1066" s="169"/>
      <c r="H1066" s="170" t="s">
        <v>2409</v>
      </c>
      <c r="I1066" s="172">
        <v>536898.46</v>
      </c>
      <c r="J1066" s="172">
        <v>0</v>
      </c>
      <c r="K1066" s="172">
        <v>536898.46</v>
      </c>
      <c r="L1066" s="173" t="s">
        <v>1444</v>
      </c>
    </row>
    <row r="1067" spans="1:12" ht="56.25" customHeight="1">
      <c r="A1067" s="174">
        <v>25</v>
      </c>
      <c r="B1067" s="167" t="s">
        <v>718</v>
      </c>
      <c r="C1067" s="168">
        <v>42801</v>
      </c>
      <c r="D1067" s="168" t="s">
        <v>2460</v>
      </c>
      <c r="E1067" s="169" t="s">
        <v>1500</v>
      </c>
      <c r="F1067" s="169">
        <v>12834375</v>
      </c>
      <c r="G1067" s="169"/>
      <c r="H1067" s="170" t="s">
        <v>2461</v>
      </c>
      <c r="I1067" s="172">
        <v>1388735.14</v>
      </c>
      <c r="J1067" s="172">
        <v>0</v>
      </c>
      <c r="K1067" s="172">
        <v>1388735.14</v>
      </c>
      <c r="L1067" s="173" t="s">
        <v>1444</v>
      </c>
    </row>
    <row r="1068" spans="1:12" ht="56.25" customHeight="1">
      <c r="A1068" s="174">
        <v>25</v>
      </c>
      <c r="B1068" s="167" t="s">
        <v>718</v>
      </c>
      <c r="C1068" s="168">
        <v>42801</v>
      </c>
      <c r="D1068" s="168" t="s">
        <v>2462</v>
      </c>
      <c r="E1068" s="169" t="s">
        <v>1500</v>
      </c>
      <c r="F1068" s="169">
        <v>12834380</v>
      </c>
      <c r="G1068" s="169"/>
      <c r="H1068" s="170" t="s">
        <v>2463</v>
      </c>
      <c r="I1068" s="172">
        <v>227992.77000000002</v>
      </c>
      <c r="J1068" s="172">
        <v>0</v>
      </c>
      <c r="K1068" s="172">
        <v>227992.77000000002</v>
      </c>
      <c r="L1068" s="173" t="s">
        <v>1444</v>
      </c>
    </row>
    <row r="1069" spans="1:12" ht="56.25" customHeight="1">
      <c r="A1069" s="174">
        <v>25</v>
      </c>
      <c r="B1069" s="167" t="s">
        <v>718</v>
      </c>
      <c r="C1069" s="168">
        <v>42801</v>
      </c>
      <c r="D1069" s="168" t="s">
        <v>2464</v>
      </c>
      <c r="E1069" s="169" t="s">
        <v>1500</v>
      </c>
      <c r="F1069" s="169">
        <v>12834407</v>
      </c>
      <c r="G1069" s="169"/>
      <c r="H1069" s="170" t="s">
        <v>2465</v>
      </c>
      <c r="I1069" s="172">
        <v>630472.79</v>
      </c>
      <c r="J1069" s="172">
        <v>0</v>
      </c>
      <c r="K1069" s="172">
        <v>630472.79</v>
      </c>
      <c r="L1069" s="173" t="s">
        <v>1444</v>
      </c>
    </row>
    <row r="1070" spans="1:12" ht="56.25" customHeight="1">
      <c r="A1070" s="174">
        <v>25</v>
      </c>
      <c r="B1070" s="167" t="s">
        <v>718</v>
      </c>
      <c r="C1070" s="168">
        <v>42801</v>
      </c>
      <c r="D1070" s="168" t="s">
        <v>2466</v>
      </c>
      <c r="E1070" s="169" t="s">
        <v>1500</v>
      </c>
      <c r="F1070" s="169">
        <v>12834449</v>
      </c>
      <c r="G1070" s="169"/>
      <c r="H1070" s="170" t="s">
        <v>2467</v>
      </c>
      <c r="I1070" s="172">
        <v>1084097.93</v>
      </c>
      <c r="J1070" s="172">
        <v>0</v>
      </c>
      <c r="K1070" s="172">
        <v>1084097.93</v>
      </c>
      <c r="L1070" s="173" t="s">
        <v>1444</v>
      </c>
    </row>
    <row r="1071" spans="1:12" ht="56.25" customHeight="1">
      <c r="A1071" s="174">
        <v>25</v>
      </c>
      <c r="B1071" s="167" t="s">
        <v>718</v>
      </c>
      <c r="C1071" s="168">
        <v>42801</v>
      </c>
      <c r="D1071" s="168" t="s">
        <v>2468</v>
      </c>
      <c r="E1071" s="169" t="s">
        <v>1500</v>
      </c>
      <c r="F1071" s="169">
        <v>12834533</v>
      </c>
      <c r="G1071" s="169"/>
      <c r="H1071" s="170" t="s">
        <v>2469</v>
      </c>
      <c r="I1071" s="172">
        <v>4030156.36</v>
      </c>
      <c r="J1071" s="172">
        <v>0</v>
      </c>
      <c r="K1071" s="172">
        <v>4030156.36</v>
      </c>
      <c r="L1071" s="173" t="s">
        <v>1444</v>
      </c>
    </row>
    <row r="1072" spans="1:12" ht="56.25" customHeight="1">
      <c r="A1072" s="174">
        <v>25</v>
      </c>
      <c r="B1072" s="167" t="s">
        <v>718</v>
      </c>
      <c r="C1072" s="168">
        <v>42801</v>
      </c>
      <c r="D1072" s="168" t="s">
        <v>2470</v>
      </c>
      <c r="E1072" s="169" t="s">
        <v>1500</v>
      </c>
      <c r="F1072" s="169">
        <v>12834534</v>
      </c>
      <c r="G1072" s="169"/>
      <c r="H1072" s="170" t="s">
        <v>2471</v>
      </c>
      <c r="I1072" s="172">
        <v>219508.4</v>
      </c>
      <c r="J1072" s="172">
        <v>0</v>
      </c>
      <c r="K1072" s="172">
        <v>219508.4</v>
      </c>
      <c r="L1072" s="173" t="s">
        <v>1444</v>
      </c>
    </row>
    <row r="1073" spans="1:12" ht="56.25" customHeight="1">
      <c r="A1073" s="174">
        <v>10</v>
      </c>
      <c r="B1073" s="167" t="s">
        <v>714</v>
      </c>
      <c r="C1073" s="168">
        <v>42802</v>
      </c>
      <c r="D1073" s="168" t="s">
        <v>1912</v>
      </c>
      <c r="E1073" s="169" t="s">
        <v>11</v>
      </c>
      <c r="F1073" s="169">
        <v>881494</v>
      </c>
      <c r="G1073" s="169"/>
      <c r="H1073" s="170" t="s">
        <v>1913</v>
      </c>
      <c r="I1073" s="172">
        <v>50</v>
      </c>
      <c r="J1073" s="172">
        <v>0</v>
      </c>
      <c r="K1073" s="172">
        <v>50</v>
      </c>
      <c r="L1073" s="173" t="s">
        <v>1444</v>
      </c>
    </row>
    <row r="1074" spans="1:12" ht="56.25" customHeight="1">
      <c r="A1074" s="174">
        <v>10</v>
      </c>
      <c r="B1074" s="167" t="s">
        <v>714</v>
      </c>
      <c r="C1074" s="168">
        <v>42802</v>
      </c>
      <c r="D1074" s="168" t="s">
        <v>1914</v>
      </c>
      <c r="E1074" s="169" t="s">
        <v>6</v>
      </c>
      <c r="F1074" s="169">
        <v>881494</v>
      </c>
      <c r="G1074" s="169"/>
      <c r="H1074" s="170" t="s">
        <v>1915</v>
      </c>
      <c r="I1074" s="172">
        <v>0</v>
      </c>
      <c r="J1074" s="172">
        <v>19781.29</v>
      </c>
      <c r="K1074" s="172">
        <v>19781.29</v>
      </c>
      <c r="L1074" s="173" t="s">
        <v>1444</v>
      </c>
    </row>
    <row r="1075" spans="1:12" ht="56.25" customHeight="1">
      <c r="A1075" s="174">
        <v>10</v>
      </c>
      <c r="B1075" s="167" t="s">
        <v>714</v>
      </c>
      <c r="C1075" s="168">
        <v>42802</v>
      </c>
      <c r="D1075" s="168" t="s">
        <v>1916</v>
      </c>
      <c r="E1075" s="169" t="s">
        <v>11</v>
      </c>
      <c r="F1075" s="169">
        <v>881487</v>
      </c>
      <c r="G1075" s="169"/>
      <c r="H1075" s="170" t="s">
        <v>1917</v>
      </c>
      <c r="I1075" s="172">
        <v>50</v>
      </c>
      <c r="J1075" s="172">
        <v>0</v>
      </c>
      <c r="K1075" s="172">
        <v>50</v>
      </c>
      <c r="L1075" s="173" t="s">
        <v>1444</v>
      </c>
    </row>
    <row r="1076" spans="1:12" ht="56.25" customHeight="1">
      <c r="A1076" s="174">
        <v>10</v>
      </c>
      <c r="B1076" s="167" t="s">
        <v>714</v>
      </c>
      <c r="C1076" s="168">
        <v>42802</v>
      </c>
      <c r="D1076" s="168" t="s">
        <v>1918</v>
      </c>
      <c r="E1076" s="169" t="s">
        <v>6</v>
      </c>
      <c r="F1076" s="169">
        <v>881487</v>
      </c>
      <c r="G1076" s="169"/>
      <c r="H1076" s="170" t="s">
        <v>1919</v>
      </c>
      <c r="I1076" s="172">
        <v>0</v>
      </c>
      <c r="J1076" s="172">
        <v>82119.55</v>
      </c>
      <c r="K1076" s="172">
        <v>82119.55</v>
      </c>
      <c r="L1076" s="173" t="s">
        <v>1444</v>
      </c>
    </row>
    <row r="1077" spans="1:12" ht="56.25" customHeight="1">
      <c r="A1077" s="174">
        <v>10</v>
      </c>
      <c r="B1077" s="167" t="s">
        <v>714</v>
      </c>
      <c r="C1077" s="168">
        <v>42802</v>
      </c>
      <c r="D1077" s="168" t="s">
        <v>1920</v>
      </c>
      <c r="E1077" s="169" t="s">
        <v>11</v>
      </c>
      <c r="F1077" s="169">
        <v>881485</v>
      </c>
      <c r="G1077" s="169"/>
      <c r="H1077" s="170" t="s">
        <v>1921</v>
      </c>
      <c r="I1077" s="172">
        <v>50</v>
      </c>
      <c r="J1077" s="172">
        <v>0</v>
      </c>
      <c r="K1077" s="172">
        <v>50</v>
      </c>
      <c r="L1077" s="173" t="s">
        <v>1444</v>
      </c>
    </row>
    <row r="1078" spans="1:12" ht="56.25" customHeight="1">
      <c r="A1078" s="174">
        <v>10</v>
      </c>
      <c r="B1078" s="167" t="s">
        <v>714</v>
      </c>
      <c r="C1078" s="168">
        <v>42802</v>
      </c>
      <c r="D1078" s="168" t="s">
        <v>1922</v>
      </c>
      <c r="E1078" s="169" t="s">
        <v>6</v>
      </c>
      <c r="F1078" s="169">
        <v>881485</v>
      </c>
      <c r="G1078" s="169"/>
      <c r="H1078" s="170" t="s">
        <v>1923</v>
      </c>
      <c r="I1078" s="172">
        <v>0</v>
      </c>
      <c r="J1078" s="172">
        <v>2416.7800000000002</v>
      </c>
      <c r="K1078" s="172">
        <v>2416.7800000000002</v>
      </c>
      <c r="L1078" s="173" t="s">
        <v>1444</v>
      </c>
    </row>
    <row r="1079" spans="1:12" ht="56.25" customHeight="1">
      <c r="A1079" s="174">
        <v>513</v>
      </c>
      <c r="B1079" s="167" t="s">
        <v>208</v>
      </c>
      <c r="C1079" s="168">
        <v>42802</v>
      </c>
      <c r="D1079" s="168" t="s">
        <v>4139</v>
      </c>
      <c r="E1079" s="169" t="s">
        <v>11</v>
      </c>
      <c r="F1079" s="169">
        <v>881467</v>
      </c>
      <c r="G1079" s="169"/>
      <c r="H1079" s="170" t="s">
        <v>4140</v>
      </c>
      <c r="I1079" s="172">
        <v>1150</v>
      </c>
      <c r="J1079" s="172">
        <v>0</v>
      </c>
      <c r="K1079" s="172">
        <v>1150</v>
      </c>
      <c r="L1079" s="173" t="s">
        <v>1444</v>
      </c>
    </row>
    <row r="1080" spans="1:12" ht="56.25" customHeight="1">
      <c r="A1080" s="174">
        <v>513</v>
      </c>
      <c r="B1080" s="167" t="s">
        <v>208</v>
      </c>
      <c r="C1080" s="168">
        <v>42802</v>
      </c>
      <c r="D1080" s="168" t="s">
        <v>4141</v>
      </c>
      <c r="E1080" s="169" t="s">
        <v>11</v>
      </c>
      <c r="F1080" s="169">
        <v>881448</v>
      </c>
      <c r="G1080" s="169"/>
      <c r="H1080" s="170" t="s">
        <v>4142</v>
      </c>
      <c r="I1080" s="172">
        <v>50</v>
      </c>
      <c r="J1080" s="172">
        <v>0</v>
      </c>
      <c r="K1080" s="172">
        <v>50</v>
      </c>
      <c r="L1080" s="173" t="s">
        <v>1444</v>
      </c>
    </row>
    <row r="1081" spans="1:12" ht="56.25" customHeight="1">
      <c r="A1081" s="174" t="s">
        <v>628</v>
      </c>
      <c r="B1081" s="167" t="s">
        <v>738</v>
      </c>
      <c r="C1081" s="168">
        <v>42802</v>
      </c>
      <c r="D1081" s="168" t="s">
        <v>5407</v>
      </c>
      <c r="E1081" s="169" t="s">
        <v>6</v>
      </c>
      <c r="F1081" s="169">
        <v>810261</v>
      </c>
      <c r="G1081" s="169"/>
      <c r="H1081" s="170" t="s">
        <v>5408</v>
      </c>
      <c r="I1081" s="172">
        <v>0</v>
      </c>
      <c r="J1081" s="172">
        <v>210000</v>
      </c>
      <c r="K1081" s="172">
        <v>210000</v>
      </c>
      <c r="L1081" s="173" t="s">
        <v>1444</v>
      </c>
    </row>
    <row r="1082" spans="1:12" ht="56.25" customHeight="1">
      <c r="A1082" s="174" t="s">
        <v>627</v>
      </c>
      <c r="B1082" s="167" t="s">
        <v>737</v>
      </c>
      <c r="C1082" s="168">
        <v>42802</v>
      </c>
      <c r="D1082" s="168" t="s">
        <v>4733</v>
      </c>
      <c r="E1082" s="169" t="s">
        <v>6</v>
      </c>
      <c r="F1082" s="169">
        <v>810227</v>
      </c>
      <c r="G1082" s="169"/>
      <c r="H1082" s="170" t="s">
        <v>4734</v>
      </c>
      <c r="I1082" s="172">
        <v>0</v>
      </c>
      <c r="J1082" s="172">
        <v>5473.02</v>
      </c>
      <c r="K1082" s="172">
        <v>5473.02</v>
      </c>
      <c r="L1082" s="173" t="s">
        <v>1444</v>
      </c>
    </row>
    <row r="1083" spans="1:12" ht="56.25" customHeight="1">
      <c r="A1083" s="174" t="s">
        <v>627</v>
      </c>
      <c r="B1083" s="167" t="s">
        <v>737</v>
      </c>
      <c r="C1083" s="168">
        <v>42802</v>
      </c>
      <c r="D1083" s="168" t="s">
        <v>4735</v>
      </c>
      <c r="E1083" s="169" t="s">
        <v>6</v>
      </c>
      <c r="F1083" s="169">
        <v>810226</v>
      </c>
      <c r="G1083" s="169"/>
      <c r="H1083" s="170" t="s">
        <v>4736</v>
      </c>
      <c r="I1083" s="172">
        <v>0</v>
      </c>
      <c r="J1083" s="172">
        <v>5473.02</v>
      </c>
      <c r="K1083" s="172">
        <v>5473.02</v>
      </c>
      <c r="L1083" s="173" t="s">
        <v>1444</v>
      </c>
    </row>
    <row r="1084" spans="1:12" ht="56.25" customHeight="1">
      <c r="A1084" s="174">
        <v>25</v>
      </c>
      <c r="B1084" s="167" t="s">
        <v>718</v>
      </c>
      <c r="C1084" s="168">
        <v>42802</v>
      </c>
      <c r="D1084" s="168" t="s">
        <v>2472</v>
      </c>
      <c r="E1084" s="169" t="s">
        <v>1500</v>
      </c>
      <c r="F1084" s="169">
        <v>12836372</v>
      </c>
      <c r="G1084" s="169"/>
      <c r="H1084" s="170" t="s">
        <v>2473</v>
      </c>
      <c r="I1084" s="172">
        <v>500914.76</v>
      </c>
      <c r="J1084" s="172">
        <v>0</v>
      </c>
      <c r="K1084" s="172">
        <v>500914.76</v>
      </c>
      <c r="L1084" s="173" t="s">
        <v>1444</v>
      </c>
    </row>
    <row r="1085" spans="1:12" ht="56.25" customHeight="1">
      <c r="A1085" s="174">
        <v>513</v>
      </c>
      <c r="B1085" s="167" t="s">
        <v>208</v>
      </c>
      <c r="C1085" s="168">
        <v>42802</v>
      </c>
      <c r="D1085" s="168" t="s">
        <v>4143</v>
      </c>
      <c r="E1085" s="169" t="s">
        <v>15</v>
      </c>
      <c r="F1085" s="169">
        <v>394822</v>
      </c>
      <c r="G1085" s="169"/>
      <c r="H1085" s="170" t="s">
        <v>4144</v>
      </c>
      <c r="I1085" s="172">
        <v>50</v>
      </c>
      <c r="J1085" s="172">
        <v>0</v>
      </c>
      <c r="K1085" s="172">
        <v>50</v>
      </c>
      <c r="L1085" s="173" t="s">
        <v>1444</v>
      </c>
    </row>
    <row r="1086" spans="1:12" ht="56.25" customHeight="1">
      <c r="A1086" s="174">
        <v>513</v>
      </c>
      <c r="B1086" s="167" t="s">
        <v>208</v>
      </c>
      <c r="C1086" s="168">
        <v>42802</v>
      </c>
      <c r="D1086" s="168" t="s">
        <v>4145</v>
      </c>
      <c r="E1086" s="169" t="s">
        <v>15</v>
      </c>
      <c r="F1086" s="169">
        <v>394816</v>
      </c>
      <c r="G1086" s="169"/>
      <c r="H1086" s="170" t="s">
        <v>1381</v>
      </c>
      <c r="I1086" s="172">
        <v>50</v>
      </c>
      <c r="J1086" s="172">
        <v>0</v>
      </c>
      <c r="K1086" s="172">
        <v>50</v>
      </c>
      <c r="L1086" s="173" t="s">
        <v>1444</v>
      </c>
    </row>
    <row r="1087" spans="1:12" ht="56.25" customHeight="1">
      <c r="A1087" s="174">
        <v>513</v>
      </c>
      <c r="B1087" s="167" t="s">
        <v>208</v>
      </c>
      <c r="C1087" s="168">
        <v>42802</v>
      </c>
      <c r="D1087" s="168" t="s">
        <v>4146</v>
      </c>
      <c r="E1087" s="169" t="s">
        <v>15</v>
      </c>
      <c r="F1087" s="169">
        <v>1825</v>
      </c>
      <c r="G1087" s="169"/>
      <c r="H1087" s="170" t="s">
        <v>4147</v>
      </c>
      <c r="I1087" s="172">
        <v>283.24</v>
      </c>
      <c r="J1087" s="172">
        <v>0</v>
      </c>
      <c r="K1087" s="172">
        <v>283.24</v>
      </c>
      <c r="L1087" s="173" t="s">
        <v>1444</v>
      </c>
    </row>
    <row r="1088" spans="1:12" ht="56.25" customHeight="1">
      <c r="A1088" s="174">
        <v>590</v>
      </c>
      <c r="B1088" s="167" t="s">
        <v>884</v>
      </c>
      <c r="C1088" s="168">
        <v>42802</v>
      </c>
      <c r="D1088" s="168" t="s">
        <v>4441</v>
      </c>
      <c r="E1088" s="169" t="s">
        <v>15</v>
      </c>
      <c r="F1088" s="169">
        <v>1827</v>
      </c>
      <c r="G1088" s="169"/>
      <c r="H1088" s="170" t="s">
        <v>4442</v>
      </c>
      <c r="I1088" s="172">
        <v>2467.6</v>
      </c>
      <c r="J1088" s="172">
        <v>0</v>
      </c>
      <c r="K1088" s="172">
        <v>2467.6</v>
      </c>
      <c r="L1088" s="173" t="s">
        <v>1444</v>
      </c>
    </row>
    <row r="1089" spans="1:12" ht="56.25" customHeight="1">
      <c r="A1089" s="174">
        <v>35</v>
      </c>
      <c r="B1089" s="167" t="s">
        <v>720</v>
      </c>
      <c r="C1089" s="168">
        <v>42802</v>
      </c>
      <c r="D1089" s="168" t="s">
        <v>3010</v>
      </c>
      <c r="E1089" s="169" t="s">
        <v>15</v>
      </c>
      <c r="F1089" s="169">
        <v>1826</v>
      </c>
      <c r="G1089" s="169"/>
      <c r="H1089" s="170" t="s">
        <v>3011</v>
      </c>
      <c r="I1089" s="172">
        <v>295.11</v>
      </c>
      <c r="J1089" s="172">
        <v>0</v>
      </c>
      <c r="K1089" s="172">
        <v>295.11</v>
      </c>
      <c r="L1089" s="173" t="s">
        <v>1444</v>
      </c>
    </row>
    <row r="1090" spans="1:12" ht="56.25" customHeight="1">
      <c r="A1090" s="174">
        <v>513</v>
      </c>
      <c r="B1090" s="167" t="s">
        <v>208</v>
      </c>
      <c r="C1090" s="168">
        <v>42802</v>
      </c>
      <c r="D1090" s="168" t="s">
        <v>4148</v>
      </c>
      <c r="E1090" s="169" t="s">
        <v>15</v>
      </c>
      <c r="F1090" s="169">
        <v>1822</v>
      </c>
      <c r="G1090" s="169"/>
      <c r="H1090" s="170" t="s">
        <v>4149</v>
      </c>
      <c r="I1090" s="172">
        <v>418.52</v>
      </c>
      <c r="J1090" s="172">
        <v>0</v>
      </c>
      <c r="K1090" s="172">
        <v>418.52</v>
      </c>
      <c r="L1090" s="173" t="s">
        <v>1444</v>
      </c>
    </row>
    <row r="1091" spans="1:12" ht="56.25" customHeight="1">
      <c r="A1091" s="174">
        <v>513</v>
      </c>
      <c r="B1091" s="167" t="s">
        <v>208</v>
      </c>
      <c r="C1091" s="168">
        <v>42802</v>
      </c>
      <c r="D1091" s="168" t="s">
        <v>4150</v>
      </c>
      <c r="E1091" s="169" t="s">
        <v>15</v>
      </c>
      <c r="F1091" s="169">
        <v>1823</v>
      </c>
      <c r="G1091" s="169"/>
      <c r="H1091" s="170" t="s">
        <v>4151</v>
      </c>
      <c r="I1091" s="172">
        <v>277.07</v>
      </c>
      <c r="J1091" s="172">
        <v>0</v>
      </c>
      <c r="K1091" s="172">
        <v>277.07</v>
      </c>
      <c r="L1091" s="173" t="s">
        <v>1444</v>
      </c>
    </row>
    <row r="1092" spans="1:12" ht="56.25" customHeight="1">
      <c r="A1092" s="174">
        <v>513</v>
      </c>
      <c r="B1092" s="167" t="s">
        <v>208</v>
      </c>
      <c r="C1092" s="168">
        <v>42802</v>
      </c>
      <c r="D1092" s="168" t="s">
        <v>4152</v>
      </c>
      <c r="E1092" s="169" t="s">
        <v>15</v>
      </c>
      <c r="F1092" s="169">
        <v>1824</v>
      </c>
      <c r="G1092" s="169"/>
      <c r="H1092" s="170" t="s">
        <v>4153</v>
      </c>
      <c r="I1092" s="172">
        <v>282.35000000000002</v>
      </c>
      <c r="J1092" s="172">
        <v>0</v>
      </c>
      <c r="K1092" s="172">
        <v>282.35000000000002</v>
      </c>
      <c r="L1092" s="173" t="s">
        <v>1444</v>
      </c>
    </row>
    <row r="1093" spans="1:12" ht="56.25" customHeight="1">
      <c r="A1093" s="174">
        <v>513</v>
      </c>
      <c r="B1093" s="167" t="s">
        <v>208</v>
      </c>
      <c r="C1093" s="168">
        <v>42802</v>
      </c>
      <c r="D1093" s="168" t="s">
        <v>4154</v>
      </c>
      <c r="E1093" s="169" t="s">
        <v>15</v>
      </c>
      <c r="F1093" s="169">
        <v>393909</v>
      </c>
      <c r="G1093" s="169"/>
      <c r="H1093" s="170" t="s">
        <v>4155</v>
      </c>
      <c r="I1093" s="172">
        <v>50</v>
      </c>
      <c r="J1093" s="172">
        <v>0</v>
      </c>
      <c r="K1093" s="172">
        <v>50</v>
      </c>
      <c r="L1093" s="173" t="s">
        <v>1444</v>
      </c>
    </row>
    <row r="1094" spans="1:12" ht="56.25" customHeight="1">
      <c r="A1094" s="174">
        <v>10</v>
      </c>
      <c r="B1094" s="167" t="s">
        <v>714</v>
      </c>
      <c r="C1094" s="168">
        <v>42802</v>
      </c>
      <c r="D1094" s="168" t="s">
        <v>1924</v>
      </c>
      <c r="E1094" s="169" t="s">
        <v>15</v>
      </c>
      <c r="F1094" s="169">
        <v>1821</v>
      </c>
      <c r="G1094" s="169"/>
      <c r="H1094" s="170" t="s">
        <v>1925</v>
      </c>
      <c r="I1094" s="172">
        <v>25268.510000000002</v>
      </c>
      <c r="J1094" s="172">
        <v>0</v>
      </c>
      <c r="K1094" s="172">
        <v>25268.510000000002</v>
      </c>
      <c r="L1094" s="173" t="s">
        <v>1444</v>
      </c>
    </row>
    <row r="1095" spans="1:12" ht="56.25" customHeight="1">
      <c r="A1095" s="174">
        <v>10</v>
      </c>
      <c r="B1095" s="167" t="s">
        <v>714</v>
      </c>
      <c r="C1095" s="168">
        <v>42802</v>
      </c>
      <c r="D1095" s="168" t="s">
        <v>1926</v>
      </c>
      <c r="E1095" s="169" t="s">
        <v>15</v>
      </c>
      <c r="F1095" s="169">
        <v>1820</v>
      </c>
      <c r="G1095" s="169"/>
      <c r="H1095" s="170" t="s">
        <v>1927</v>
      </c>
      <c r="I1095" s="172">
        <v>360.96</v>
      </c>
      <c r="J1095" s="172">
        <v>0</v>
      </c>
      <c r="K1095" s="172">
        <v>360.96</v>
      </c>
      <c r="L1095" s="173" t="s">
        <v>1444</v>
      </c>
    </row>
    <row r="1096" spans="1:12" ht="56.25" customHeight="1">
      <c r="A1096" s="174">
        <v>513</v>
      </c>
      <c r="B1096" s="167" t="s">
        <v>208</v>
      </c>
      <c r="C1096" s="168">
        <v>42802</v>
      </c>
      <c r="D1096" s="168" t="s">
        <v>4156</v>
      </c>
      <c r="E1096" s="169" t="s">
        <v>15</v>
      </c>
      <c r="F1096" s="169">
        <v>1831</v>
      </c>
      <c r="G1096" s="169"/>
      <c r="H1096" s="170" t="s">
        <v>4157</v>
      </c>
      <c r="I1096" s="172">
        <v>359.8</v>
      </c>
      <c r="J1096" s="172">
        <v>0</v>
      </c>
      <c r="K1096" s="172">
        <v>359.8</v>
      </c>
      <c r="L1096" s="173" t="s">
        <v>1444</v>
      </c>
    </row>
    <row r="1097" spans="1:12" ht="56.25" customHeight="1">
      <c r="A1097" s="174">
        <v>513</v>
      </c>
      <c r="B1097" s="167" t="s">
        <v>208</v>
      </c>
      <c r="C1097" s="168">
        <v>42802</v>
      </c>
      <c r="D1097" s="168" t="s">
        <v>4158</v>
      </c>
      <c r="E1097" s="169" t="s">
        <v>15</v>
      </c>
      <c r="F1097" s="169">
        <v>1813</v>
      </c>
      <c r="G1097" s="169"/>
      <c r="H1097" s="170" t="s">
        <v>4159</v>
      </c>
      <c r="I1097" s="172">
        <v>652.58000000000004</v>
      </c>
      <c r="J1097" s="172">
        <v>0</v>
      </c>
      <c r="K1097" s="172">
        <v>652.58000000000004</v>
      </c>
      <c r="L1097" s="173" t="s">
        <v>1444</v>
      </c>
    </row>
    <row r="1098" spans="1:12" ht="56.25" customHeight="1">
      <c r="A1098" s="174">
        <v>513</v>
      </c>
      <c r="B1098" s="167" t="s">
        <v>208</v>
      </c>
      <c r="C1098" s="168">
        <v>42802</v>
      </c>
      <c r="D1098" s="168" t="s">
        <v>4160</v>
      </c>
      <c r="E1098" s="169" t="s">
        <v>15</v>
      </c>
      <c r="F1098" s="169">
        <v>1814</v>
      </c>
      <c r="G1098" s="169"/>
      <c r="H1098" s="170" t="s">
        <v>4161</v>
      </c>
      <c r="I1098" s="172">
        <v>119275.08</v>
      </c>
      <c r="J1098" s="172">
        <v>0</v>
      </c>
      <c r="K1098" s="172">
        <v>119275.08</v>
      </c>
      <c r="L1098" s="173" t="s">
        <v>1444</v>
      </c>
    </row>
    <row r="1099" spans="1:12" ht="56.25" customHeight="1">
      <c r="A1099" s="174">
        <v>513</v>
      </c>
      <c r="B1099" s="167" t="s">
        <v>208</v>
      </c>
      <c r="C1099" s="168">
        <v>42802</v>
      </c>
      <c r="D1099" s="168" t="s">
        <v>4162</v>
      </c>
      <c r="E1099" s="169" t="s">
        <v>15</v>
      </c>
      <c r="F1099" s="169">
        <v>1829</v>
      </c>
      <c r="G1099" s="169"/>
      <c r="H1099" s="170" t="s">
        <v>4163</v>
      </c>
      <c r="I1099" s="172">
        <v>278.37</v>
      </c>
      <c r="J1099" s="172">
        <v>0</v>
      </c>
      <c r="K1099" s="172">
        <v>278.37</v>
      </c>
      <c r="L1099" s="173" t="s">
        <v>1444</v>
      </c>
    </row>
    <row r="1100" spans="1:12" ht="56.25" customHeight="1">
      <c r="A1100" s="174">
        <v>25</v>
      </c>
      <c r="B1100" s="167" t="s">
        <v>718</v>
      </c>
      <c r="C1100" s="168">
        <v>42803</v>
      </c>
      <c r="D1100" s="168" t="s">
        <v>2474</v>
      </c>
      <c r="E1100" s="169" t="s">
        <v>1500</v>
      </c>
      <c r="F1100" s="169">
        <v>12862588</v>
      </c>
      <c r="G1100" s="169"/>
      <c r="H1100" s="170" t="s">
        <v>2475</v>
      </c>
      <c r="I1100" s="172">
        <v>188551.98</v>
      </c>
      <c r="J1100" s="172">
        <v>0</v>
      </c>
      <c r="K1100" s="172">
        <v>188551.98</v>
      </c>
      <c r="L1100" s="173" t="s">
        <v>1444</v>
      </c>
    </row>
    <row r="1101" spans="1:12" ht="56.25" customHeight="1">
      <c r="A1101" s="174">
        <v>25</v>
      </c>
      <c r="B1101" s="167" t="s">
        <v>718</v>
      </c>
      <c r="C1101" s="168">
        <v>42803</v>
      </c>
      <c r="D1101" s="168" t="s">
        <v>2476</v>
      </c>
      <c r="E1101" s="169" t="s">
        <v>1500</v>
      </c>
      <c r="F1101" s="169">
        <v>12862599</v>
      </c>
      <c r="G1101" s="169"/>
      <c r="H1101" s="170" t="s">
        <v>1362</v>
      </c>
      <c r="I1101" s="172">
        <v>541811.74</v>
      </c>
      <c r="J1101" s="172">
        <v>0</v>
      </c>
      <c r="K1101" s="172">
        <v>541811.74</v>
      </c>
      <c r="L1101" s="173" t="s">
        <v>1444</v>
      </c>
    </row>
    <row r="1102" spans="1:12" ht="56.25" customHeight="1">
      <c r="A1102" s="174">
        <v>25</v>
      </c>
      <c r="B1102" s="167" t="s">
        <v>718</v>
      </c>
      <c r="C1102" s="168">
        <v>42803</v>
      </c>
      <c r="D1102" s="168" t="s">
        <v>2477</v>
      </c>
      <c r="E1102" s="169" t="s">
        <v>1500</v>
      </c>
      <c r="F1102" s="169">
        <v>12862610</v>
      </c>
      <c r="G1102" s="169"/>
      <c r="H1102" s="170" t="s">
        <v>2478</v>
      </c>
      <c r="I1102" s="172">
        <v>1475507.16</v>
      </c>
      <c r="J1102" s="172">
        <v>0</v>
      </c>
      <c r="K1102" s="172">
        <v>1475507.16</v>
      </c>
      <c r="L1102" s="173" t="s">
        <v>1444</v>
      </c>
    </row>
    <row r="1103" spans="1:12" ht="56.25" customHeight="1">
      <c r="A1103" s="174">
        <v>25</v>
      </c>
      <c r="B1103" s="167" t="s">
        <v>718</v>
      </c>
      <c r="C1103" s="168">
        <v>42803</v>
      </c>
      <c r="D1103" s="168" t="s">
        <v>2479</v>
      </c>
      <c r="E1103" s="169" t="s">
        <v>1500</v>
      </c>
      <c r="F1103" s="169">
        <v>12862622</v>
      </c>
      <c r="G1103" s="169"/>
      <c r="H1103" s="170" t="s">
        <v>2480</v>
      </c>
      <c r="I1103" s="172">
        <v>493615.71</v>
      </c>
      <c r="J1103" s="172">
        <v>0</v>
      </c>
      <c r="K1103" s="172">
        <v>493615.71</v>
      </c>
      <c r="L1103" s="173" t="s">
        <v>1444</v>
      </c>
    </row>
    <row r="1104" spans="1:12" ht="56.25" customHeight="1">
      <c r="A1104" s="174">
        <v>25</v>
      </c>
      <c r="B1104" s="167" t="s">
        <v>718</v>
      </c>
      <c r="C1104" s="168">
        <v>42803</v>
      </c>
      <c r="D1104" s="168" t="s">
        <v>2481</v>
      </c>
      <c r="E1104" s="169" t="s">
        <v>1500</v>
      </c>
      <c r="F1104" s="169">
        <v>12862627</v>
      </c>
      <c r="G1104" s="169"/>
      <c r="H1104" s="170" t="s">
        <v>2482</v>
      </c>
      <c r="I1104" s="172">
        <v>626634.80000000005</v>
      </c>
      <c r="J1104" s="172">
        <v>0</v>
      </c>
      <c r="K1104" s="172">
        <v>626634.80000000005</v>
      </c>
      <c r="L1104" s="173" t="s">
        <v>1444</v>
      </c>
    </row>
    <row r="1105" spans="1:12" ht="56.25" customHeight="1">
      <c r="A1105" s="174">
        <v>25</v>
      </c>
      <c r="B1105" s="167" t="s">
        <v>718</v>
      </c>
      <c r="C1105" s="168">
        <v>42803</v>
      </c>
      <c r="D1105" s="168" t="s">
        <v>2483</v>
      </c>
      <c r="E1105" s="169" t="s">
        <v>1500</v>
      </c>
      <c r="F1105" s="169">
        <v>12862992</v>
      </c>
      <c r="G1105" s="169"/>
      <c r="H1105" s="170" t="s">
        <v>2484</v>
      </c>
      <c r="I1105" s="172">
        <v>753977.04</v>
      </c>
      <c r="J1105" s="172">
        <v>0</v>
      </c>
      <c r="K1105" s="172">
        <v>753977.04</v>
      </c>
      <c r="L1105" s="173" t="s">
        <v>1444</v>
      </c>
    </row>
    <row r="1106" spans="1:12" ht="56.25" customHeight="1">
      <c r="A1106" s="174">
        <v>25</v>
      </c>
      <c r="B1106" s="167" t="s">
        <v>718</v>
      </c>
      <c r="C1106" s="168">
        <v>42803</v>
      </c>
      <c r="D1106" s="168" t="s">
        <v>2485</v>
      </c>
      <c r="E1106" s="169" t="s">
        <v>1500</v>
      </c>
      <c r="F1106" s="169">
        <v>12863007</v>
      </c>
      <c r="G1106" s="169"/>
      <c r="H1106" s="170" t="s">
        <v>2486</v>
      </c>
      <c r="I1106" s="172">
        <v>1221359.8899999999</v>
      </c>
      <c r="J1106" s="172">
        <v>0</v>
      </c>
      <c r="K1106" s="172">
        <v>1221359.8899999999</v>
      </c>
      <c r="L1106" s="173" t="s">
        <v>1444</v>
      </c>
    </row>
    <row r="1107" spans="1:12" ht="56.25" customHeight="1">
      <c r="A1107" s="174">
        <v>25</v>
      </c>
      <c r="B1107" s="167" t="s">
        <v>718</v>
      </c>
      <c r="C1107" s="168">
        <v>42803</v>
      </c>
      <c r="D1107" s="168" t="s">
        <v>2487</v>
      </c>
      <c r="E1107" s="169" t="s">
        <v>1500</v>
      </c>
      <c r="F1107" s="169">
        <v>12863008</v>
      </c>
      <c r="G1107" s="169"/>
      <c r="H1107" s="170" t="s">
        <v>2488</v>
      </c>
      <c r="I1107" s="172">
        <v>121092.46</v>
      </c>
      <c r="J1107" s="172">
        <v>0</v>
      </c>
      <c r="K1107" s="172">
        <v>121092.46</v>
      </c>
      <c r="L1107" s="173" t="s">
        <v>1444</v>
      </c>
    </row>
    <row r="1108" spans="1:12" ht="56.25" customHeight="1">
      <c r="A1108" s="174">
        <v>25</v>
      </c>
      <c r="B1108" s="167" t="s">
        <v>718</v>
      </c>
      <c r="C1108" s="168">
        <v>42803</v>
      </c>
      <c r="D1108" s="168" t="s">
        <v>2489</v>
      </c>
      <c r="E1108" s="169" t="s">
        <v>1500</v>
      </c>
      <c r="F1108" s="169">
        <v>12863273</v>
      </c>
      <c r="G1108" s="169"/>
      <c r="H1108" s="170" t="s">
        <v>2490</v>
      </c>
      <c r="I1108" s="172">
        <v>2210034.33</v>
      </c>
      <c r="J1108" s="172">
        <v>0</v>
      </c>
      <c r="K1108" s="172">
        <v>2210034.33</v>
      </c>
      <c r="L1108" s="173" t="s">
        <v>1444</v>
      </c>
    </row>
    <row r="1109" spans="1:12" ht="56.25" customHeight="1">
      <c r="A1109" s="174">
        <v>25</v>
      </c>
      <c r="B1109" s="167" t="s">
        <v>718</v>
      </c>
      <c r="C1109" s="168">
        <v>42803</v>
      </c>
      <c r="D1109" s="168" t="s">
        <v>2491</v>
      </c>
      <c r="E1109" s="169" t="s">
        <v>1500</v>
      </c>
      <c r="F1109" s="169">
        <v>12864264</v>
      </c>
      <c r="G1109" s="169"/>
      <c r="H1109" s="170" t="s">
        <v>2492</v>
      </c>
      <c r="I1109" s="172">
        <v>1778271.48</v>
      </c>
      <c r="J1109" s="172">
        <v>0</v>
      </c>
      <c r="K1109" s="172">
        <v>1778271.48</v>
      </c>
      <c r="L1109" s="173" t="s">
        <v>1444</v>
      </c>
    </row>
    <row r="1110" spans="1:12" ht="56.25" customHeight="1">
      <c r="A1110" s="174" t="s">
        <v>627</v>
      </c>
      <c r="B1110" s="167" t="s">
        <v>737</v>
      </c>
      <c r="C1110" s="168">
        <v>42803</v>
      </c>
      <c r="D1110" s="168" t="s">
        <v>4737</v>
      </c>
      <c r="E1110" s="169" t="s">
        <v>6</v>
      </c>
      <c r="F1110" s="169">
        <v>810934</v>
      </c>
      <c r="G1110" s="169"/>
      <c r="H1110" s="170" t="s">
        <v>4738</v>
      </c>
      <c r="I1110" s="172">
        <v>0</v>
      </c>
      <c r="J1110" s="172">
        <v>799</v>
      </c>
      <c r="K1110" s="172">
        <v>799</v>
      </c>
      <c r="L1110" s="173" t="s">
        <v>1444</v>
      </c>
    </row>
    <row r="1111" spans="1:12" ht="56.25" customHeight="1">
      <c r="A1111" s="174" t="s">
        <v>627</v>
      </c>
      <c r="B1111" s="167" t="s">
        <v>737</v>
      </c>
      <c r="C1111" s="168">
        <v>42803</v>
      </c>
      <c r="D1111" s="168" t="s">
        <v>4739</v>
      </c>
      <c r="E1111" s="169" t="s">
        <v>6</v>
      </c>
      <c r="F1111" s="169">
        <v>810941</v>
      </c>
      <c r="G1111" s="169"/>
      <c r="H1111" s="170" t="s">
        <v>4740</v>
      </c>
      <c r="I1111" s="172">
        <v>0</v>
      </c>
      <c r="J1111" s="172">
        <v>732.6</v>
      </c>
      <c r="K1111" s="172">
        <v>732.6</v>
      </c>
      <c r="L1111" s="173" t="s">
        <v>1444</v>
      </c>
    </row>
    <row r="1112" spans="1:12" ht="56.25" customHeight="1">
      <c r="A1112" s="174">
        <v>10</v>
      </c>
      <c r="B1112" s="167" t="s">
        <v>714</v>
      </c>
      <c r="C1112" s="168">
        <v>42803</v>
      </c>
      <c r="D1112" s="168" t="s">
        <v>1928</v>
      </c>
      <c r="E1112" s="169" t="s">
        <v>11</v>
      </c>
      <c r="F1112" s="169">
        <v>881511</v>
      </c>
      <c r="G1112" s="169"/>
      <c r="H1112" s="170" t="s">
        <v>1929</v>
      </c>
      <c r="I1112" s="172">
        <v>50</v>
      </c>
      <c r="J1112" s="172">
        <v>0</v>
      </c>
      <c r="K1112" s="172">
        <v>50</v>
      </c>
      <c r="L1112" s="173" t="s">
        <v>1444</v>
      </c>
    </row>
    <row r="1113" spans="1:12" ht="56.25" customHeight="1">
      <c r="A1113" s="174">
        <v>10</v>
      </c>
      <c r="B1113" s="167" t="s">
        <v>714</v>
      </c>
      <c r="C1113" s="168">
        <v>42803</v>
      </c>
      <c r="D1113" s="168" t="s">
        <v>1930</v>
      </c>
      <c r="E1113" s="169" t="s">
        <v>11</v>
      </c>
      <c r="F1113" s="169">
        <v>881516</v>
      </c>
      <c r="G1113" s="169"/>
      <c r="H1113" s="170" t="s">
        <v>1931</v>
      </c>
      <c r="I1113" s="172">
        <v>50</v>
      </c>
      <c r="J1113" s="172">
        <v>0</v>
      </c>
      <c r="K1113" s="172">
        <v>50</v>
      </c>
      <c r="L1113" s="173" t="s">
        <v>1444</v>
      </c>
    </row>
    <row r="1114" spans="1:12" ht="56.25" customHeight="1">
      <c r="A1114" s="174">
        <v>10</v>
      </c>
      <c r="B1114" s="167" t="s">
        <v>714</v>
      </c>
      <c r="C1114" s="168">
        <v>42803</v>
      </c>
      <c r="D1114" s="168" t="s">
        <v>1932</v>
      </c>
      <c r="E1114" s="169" t="s">
        <v>11</v>
      </c>
      <c r="F1114" s="169">
        <v>881527</v>
      </c>
      <c r="G1114" s="169"/>
      <c r="H1114" s="170" t="s">
        <v>1933</v>
      </c>
      <c r="I1114" s="172">
        <v>50</v>
      </c>
      <c r="J1114" s="172">
        <v>0</v>
      </c>
      <c r="K1114" s="172">
        <v>50</v>
      </c>
      <c r="L1114" s="173" t="s">
        <v>1444</v>
      </c>
    </row>
    <row r="1115" spans="1:12" ht="56.25" customHeight="1">
      <c r="A1115" s="174" t="s">
        <v>628</v>
      </c>
      <c r="B1115" s="167" t="s">
        <v>738</v>
      </c>
      <c r="C1115" s="168">
        <v>42803</v>
      </c>
      <c r="D1115" s="168" t="s">
        <v>5409</v>
      </c>
      <c r="E1115" s="169" t="s">
        <v>6</v>
      </c>
      <c r="F1115" s="169">
        <v>881546</v>
      </c>
      <c r="G1115" s="169"/>
      <c r="H1115" s="170" t="s">
        <v>5410</v>
      </c>
      <c r="I1115" s="172">
        <v>0</v>
      </c>
      <c r="J1115" s="172">
        <v>8262.2900000000009</v>
      </c>
      <c r="K1115" s="172">
        <v>8262.2900000000009</v>
      </c>
      <c r="L1115" s="173" t="s">
        <v>1444</v>
      </c>
    </row>
    <row r="1116" spans="1:12" ht="56.25" customHeight="1">
      <c r="A1116" s="174" t="s">
        <v>627</v>
      </c>
      <c r="B1116" s="167" t="s">
        <v>737</v>
      </c>
      <c r="C1116" s="168">
        <v>42803</v>
      </c>
      <c r="D1116" s="168" t="s">
        <v>4741</v>
      </c>
      <c r="E1116" s="169" t="s">
        <v>6</v>
      </c>
      <c r="F1116" s="169">
        <v>881598</v>
      </c>
      <c r="G1116" s="169"/>
      <c r="H1116" s="170" t="s">
        <v>4742</v>
      </c>
      <c r="I1116" s="172">
        <v>0</v>
      </c>
      <c r="J1116" s="172">
        <v>0.01</v>
      </c>
      <c r="K1116" s="172">
        <v>0.01</v>
      </c>
      <c r="L1116" s="173" t="s">
        <v>1444</v>
      </c>
    </row>
    <row r="1117" spans="1:12" ht="56.25" customHeight="1">
      <c r="A1117" s="174" t="s">
        <v>627</v>
      </c>
      <c r="B1117" s="167" t="s">
        <v>737</v>
      </c>
      <c r="C1117" s="168">
        <v>42803</v>
      </c>
      <c r="D1117" s="168" t="s">
        <v>4743</v>
      </c>
      <c r="E1117" s="169" t="s">
        <v>6</v>
      </c>
      <c r="F1117" s="169">
        <v>881602</v>
      </c>
      <c r="G1117" s="169"/>
      <c r="H1117" s="170" t="s">
        <v>4744</v>
      </c>
      <c r="I1117" s="172">
        <v>0</v>
      </c>
      <c r="J1117" s="172">
        <v>0.01</v>
      </c>
      <c r="K1117" s="172">
        <v>0.01</v>
      </c>
      <c r="L1117" s="173" t="s">
        <v>1444</v>
      </c>
    </row>
    <row r="1118" spans="1:12" ht="56.25" customHeight="1">
      <c r="A1118" s="174">
        <v>10</v>
      </c>
      <c r="B1118" s="167" t="s">
        <v>714</v>
      </c>
      <c r="C1118" s="168">
        <v>42803</v>
      </c>
      <c r="D1118" s="168" t="s">
        <v>1934</v>
      </c>
      <c r="E1118" s="169" t="s">
        <v>6</v>
      </c>
      <c r="F1118" s="169">
        <v>881604</v>
      </c>
      <c r="G1118" s="169"/>
      <c r="H1118" s="170" t="s">
        <v>1935</v>
      </c>
      <c r="I1118" s="172">
        <v>0</v>
      </c>
      <c r="J1118" s="172">
        <v>0.01</v>
      </c>
      <c r="K1118" s="172">
        <v>0.01</v>
      </c>
      <c r="L1118" s="173" t="s">
        <v>1444</v>
      </c>
    </row>
    <row r="1119" spans="1:12" ht="56.25" customHeight="1">
      <c r="A1119" s="174" t="s">
        <v>628</v>
      </c>
      <c r="B1119" s="167" t="s">
        <v>738</v>
      </c>
      <c r="C1119" s="168">
        <v>42803</v>
      </c>
      <c r="D1119" s="168" t="s">
        <v>5411</v>
      </c>
      <c r="E1119" s="169" t="s">
        <v>6</v>
      </c>
      <c r="F1119" s="169">
        <v>810842</v>
      </c>
      <c r="G1119" s="169"/>
      <c r="H1119" s="170" t="s">
        <v>5412</v>
      </c>
      <c r="I1119" s="172">
        <v>0</v>
      </c>
      <c r="J1119" s="172">
        <v>45000</v>
      </c>
      <c r="K1119" s="172">
        <v>45000</v>
      </c>
      <c r="L1119" s="173" t="s">
        <v>1444</v>
      </c>
    </row>
    <row r="1120" spans="1:12" ht="56.25" customHeight="1">
      <c r="A1120" s="174" t="s">
        <v>627</v>
      </c>
      <c r="B1120" s="167" t="s">
        <v>737</v>
      </c>
      <c r="C1120" s="168">
        <v>42803</v>
      </c>
      <c r="D1120" s="168" t="s">
        <v>4745</v>
      </c>
      <c r="E1120" s="169" t="s">
        <v>6</v>
      </c>
      <c r="F1120" s="169">
        <v>810931</v>
      </c>
      <c r="G1120" s="169"/>
      <c r="H1120" s="170" t="s">
        <v>4746</v>
      </c>
      <c r="I1120" s="172">
        <v>0</v>
      </c>
      <c r="J1120" s="172">
        <v>11228.98</v>
      </c>
      <c r="K1120" s="172">
        <v>11228.98</v>
      </c>
      <c r="L1120" s="173" t="s">
        <v>1444</v>
      </c>
    </row>
    <row r="1121" spans="1:12" ht="56.25" customHeight="1">
      <c r="A1121" s="174">
        <v>25</v>
      </c>
      <c r="B1121" s="167" t="s">
        <v>718</v>
      </c>
      <c r="C1121" s="168">
        <v>42803</v>
      </c>
      <c r="D1121" s="168" t="s">
        <v>2493</v>
      </c>
      <c r="E1121" s="169" t="s">
        <v>1500</v>
      </c>
      <c r="F1121" s="169">
        <v>12836737</v>
      </c>
      <c r="G1121" s="169"/>
      <c r="H1121" s="170" t="s">
        <v>2494</v>
      </c>
      <c r="I1121" s="172">
        <v>319920.35000000003</v>
      </c>
      <c r="J1121" s="172">
        <v>0</v>
      </c>
      <c r="K1121" s="172">
        <v>319920.35000000003</v>
      </c>
      <c r="L1121" s="173" t="s">
        <v>1444</v>
      </c>
    </row>
    <row r="1122" spans="1:12" ht="56.25" customHeight="1">
      <c r="A1122" s="174">
        <v>25</v>
      </c>
      <c r="B1122" s="167" t="s">
        <v>718</v>
      </c>
      <c r="C1122" s="168">
        <v>42803</v>
      </c>
      <c r="D1122" s="168" t="s">
        <v>2495</v>
      </c>
      <c r="E1122" s="169" t="s">
        <v>1500</v>
      </c>
      <c r="F1122" s="169">
        <v>12862362</v>
      </c>
      <c r="G1122" s="169"/>
      <c r="H1122" s="170" t="s">
        <v>2496</v>
      </c>
      <c r="I1122" s="172">
        <v>216917.61000000002</v>
      </c>
      <c r="J1122" s="172">
        <v>0</v>
      </c>
      <c r="K1122" s="172">
        <v>216917.61000000002</v>
      </c>
      <c r="L1122" s="173" t="s">
        <v>1444</v>
      </c>
    </row>
    <row r="1123" spans="1:12" ht="56.25" customHeight="1">
      <c r="A1123" s="174">
        <v>25</v>
      </c>
      <c r="B1123" s="167" t="s">
        <v>718</v>
      </c>
      <c r="C1123" s="168">
        <v>42803</v>
      </c>
      <c r="D1123" s="168" t="s">
        <v>2497</v>
      </c>
      <c r="E1123" s="169" t="s">
        <v>1500</v>
      </c>
      <c r="F1123" s="169">
        <v>12862363</v>
      </c>
      <c r="G1123" s="169"/>
      <c r="H1123" s="170" t="s">
        <v>2498</v>
      </c>
      <c r="I1123" s="172">
        <v>337832.11</v>
      </c>
      <c r="J1123" s="172">
        <v>0</v>
      </c>
      <c r="K1123" s="172">
        <v>337832.11</v>
      </c>
      <c r="L1123" s="173" t="s">
        <v>1444</v>
      </c>
    </row>
    <row r="1124" spans="1:12" ht="56.25" customHeight="1">
      <c r="A1124" s="174">
        <v>25</v>
      </c>
      <c r="B1124" s="167" t="s">
        <v>718</v>
      </c>
      <c r="C1124" s="168">
        <v>42803</v>
      </c>
      <c r="D1124" s="168" t="s">
        <v>2499</v>
      </c>
      <c r="E1124" s="169" t="s">
        <v>1500</v>
      </c>
      <c r="F1124" s="169">
        <v>12862382</v>
      </c>
      <c r="G1124" s="169"/>
      <c r="H1124" s="170" t="s">
        <v>2500</v>
      </c>
      <c r="I1124" s="172">
        <v>384025.49</v>
      </c>
      <c r="J1124" s="172">
        <v>0</v>
      </c>
      <c r="K1124" s="172">
        <v>384025.49</v>
      </c>
      <c r="L1124" s="173" t="s">
        <v>1444</v>
      </c>
    </row>
    <row r="1125" spans="1:12" ht="56.25" customHeight="1">
      <c r="A1125" s="174">
        <v>25</v>
      </c>
      <c r="B1125" s="167" t="s">
        <v>718</v>
      </c>
      <c r="C1125" s="168">
        <v>42803</v>
      </c>
      <c r="D1125" s="168" t="s">
        <v>2501</v>
      </c>
      <c r="E1125" s="169" t="s">
        <v>1500</v>
      </c>
      <c r="F1125" s="169">
        <v>12862354</v>
      </c>
      <c r="G1125" s="169"/>
      <c r="H1125" s="170" t="s">
        <v>2502</v>
      </c>
      <c r="I1125" s="172">
        <v>181195.36000000002</v>
      </c>
      <c r="J1125" s="172">
        <v>0</v>
      </c>
      <c r="K1125" s="172">
        <v>181195.36000000002</v>
      </c>
      <c r="L1125" s="173" t="s">
        <v>1444</v>
      </c>
    </row>
    <row r="1126" spans="1:12" ht="56.25" customHeight="1">
      <c r="A1126" s="174">
        <v>25</v>
      </c>
      <c r="B1126" s="167" t="s">
        <v>718</v>
      </c>
      <c r="C1126" s="168">
        <v>42803</v>
      </c>
      <c r="D1126" s="168" t="s">
        <v>2503</v>
      </c>
      <c r="E1126" s="169" t="s">
        <v>1500</v>
      </c>
      <c r="F1126" s="169">
        <v>12862410</v>
      </c>
      <c r="G1126" s="169"/>
      <c r="H1126" s="170" t="s">
        <v>2504</v>
      </c>
      <c r="I1126" s="172">
        <v>913045.59</v>
      </c>
      <c r="J1126" s="172">
        <v>0</v>
      </c>
      <c r="K1126" s="172">
        <v>913045.59</v>
      </c>
      <c r="L1126" s="173" t="s">
        <v>1444</v>
      </c>
    </row>
    <row r="1127" spans="1:12" ht="56.25" customHeight="1">
      <c r="A1127" s="174">
        <v>25</v>
      </c>
      <c r="B1127" s="167" t="s">
        <v>718</v>
      </c>
      <c r="C1127" s="168">
        <v>42803</v>
      </c>
      <c r="D1127" s="168" t="s">
        <v>2505</v>
      </c>
      <c r="E1127" s="169" t="s">
        <v>1500</v>
      </c>
      <c r="F1127" s="169">
        <v>12862413</v>
      </c>
      <c r="G1127" s="169"/>
      <c r="H1127" s="170" t="s">
        <v>2506</v>
      </c>
      <c r="I1127" s="172">
        <v>188619.37</v>
      </c>
      <c r="J1127" s="172">
        <v>0</v>
      </c>
      <c r="K1127" s="172">
        <v>188619.37</v>
      </c>
      <c r="L1127" s="173" t="s">
        <v>1444</v>
      </c>
    </row>
    <row r="1128" spans="1:12" ht="56.25" customHeight="1">
      <c r="A1128" s="174">
        <v>25</v>
      </c>
      <c r="B1128" s="167" t="s">
        <v>718</v>
      </c>
      <c r="C1128" s="168">
        <v>42803</v>
      </c>
      <c r="D1128" s="168" t="s">
        <v>2507</v>
      </c>
      <c r="E1128" s="169" t="s">
        <v>1500</v>
      </c>
      <c r="F1128" s="169">
        <v>12862417</v>
      </c>
      <c r="G1128" s="169"/>
      <c r="H1128" s="170" t="s">
        <v>2508</v>
      </c>
      <c r="I1128" s="172">
        <v>37088.61</v>
      </c>
      <c r="J1128" s="172">
        <v>0</v>
      </c>
      <c r="K1128" s="172">
        <v>37088.61</v>
      </c>
      <c r="L1128" s="173" t="s">
        <v>1444</v>
      </c>
    </row>
    <row r="1129" spans="1:12" ht="56.25" customHeight="1">
      <c r="A1129" s="174">
        <v>25</v>
      </c>
      <c r="B1129" s="167" t="s">
        <v>718</v>
      </c>
      <c r="C1129" s="168">
        <v>42803</v>
      </c>
      <c r="D1129" s="168" t="s">
        <v>2509</v>
      </c>
      <c r="E1129" s="169" t="s">
        <v>1500</v>
      </c>
      <c r="F1129" s="169">
        <v>12862425</v>
      </c>
      <c r="G1129" s="169"/>
      <c r="H1129" s="170" t="s">
        <v>2510</v>
      </c>
      <c r="I1129" s="172">
        <v>2363075.0499999998</v>
      </c>
      <c r="J1129" s="172">
        <v>0</v>
      </c>
      <c r="K1129" s="172">
        <v>2363075.0499999998</v>
      </c>
      <c r="L1129" s="173" t="s">
        <v>1444</v>
      </c>
    </row>
    <row r="1130" spans="1:12" ht="56.25" customHeight="1">
      <c r="A1130" s="174">
        <v>25</v>
      </c>
      <c r="B1130" s="167" t="s">
        <v>718</v>
      </c>
      <c r="C1130" s="168">
        <v>42803</v>
      </c>
      <c r="D1130" s="168" t="s">
        <v>2511</v>
      </c>
      <c r="E1130" s="169" t="s">
        <v>1500</v>
      </c>
      <c r="F1130" s="169">
        <v>12862465</v>
      </c>
      <c r="G1130" s="169"/>
      <c r="H1130" s="170" t="s">
        <v>2512</v>
      </c>
      <c r="I1130" s="172">
        <v>563495.32000000007</v>
      </c>
      <c r="J1130" s="172">
        <v>0</v>
      </c>
      <c r="K1130" s="172">
        <v>563495.32000000007</v>
      </c>
      <c r="L1130" s="173" t="s">
        <v>1444</v>
      </c>
    </row>
    <row r="1131" spans="1:12" ht="56.25" customHeight="1">
      <c r="A1131" s="174">
        <v>25</v>
      </c>
      <c r="B1131" s="167" t="s">
        <v>718</v>
      </c>
      <c r="C1131" s="168">
        <v>42803</v>
      </c>
      <c r="D1131" s="168" t="s">
        <v>2513</v>
      </c>
      <c r="E1131" s="169" t="s">
        <v>1500</v>
      </c>
      <c r="F1131" s="169">
        <v>12862506</v>
      </c>
      <c r="G1131" s="169"/>
      <c r="H1131" s="170" t="s">
        <v>2514</v>
      </c>
      <c r="I1131" s="172">
        <v>747641.98</v>
      </c>
      <c r="J1131" s="172">
        <v>0</v>
      </c>
      <c r="K1131" s="172">
        <v>747641.98</v>
      </c>
      <c r="L1131" s="173" t="s">
        <v>1444</v>
      </c>
    </row>
    <row r="1132" spans="1:12" ht="56.25" customHeight="1">
      <c r="A1132" s="174">
        <v>25</v>
      </c>
      <c r="B1132" s="167" t="s">
        <v>718</v>
      </c>
      <c r="C1132" s="168">
        <v>42803</v>
      </c>
      <c r="D1132" s="168" t="s">
        <v>2515</v>
      </c>
      <c r="E1132" s="169" t="s">
        <v>1500</v>
      </c>
      <c r="F1132" s="169">
        <v>12862521</v>
      </c>
      <c r="G1132" s="169"/>
      <c r="H1132" s="170" t="s">
        <v>2516</v>
      </c>
      <c r="I1132" s="172">
        <v>257220.13</v>
      </c>
      <c r="J1132" s="172">
        <v>0</v>
      </c>
      <c r="K1132" s="172">
        <v>257220.13</v>
      </c>
      <c r="L1132" s="173" t="s">
        <v>1444</v>
      </c>
    </row>
    <row r="1133" spans="1:12" ht="56.25" customHeight="1">
      <c r="A1133" s="174">
        <v>25</v>
      </c>
      <c r="B1133" s="167" t="s">
        <v>718</v>
      </c>
      <c r="C1133" s="168">
        <v>42803</v>
      </c>
      <c r="D1133" s="168" t="s">
        <v>2517</v>
      </c>
      <c r="E1133" s="169" t="s">
        <v>1500</v>
      </c>
      <c r="F1133" s="169">
        <v>12862552</v>
      </c>
      <c r="G1133" s="169"/>
      <c r="H1133" s="170" t="s">
        <v>2518</v>
      </c>
      <c r="I1133" s="172">
        <v>426159.4</v>
      </c>
      <c r="J1133" s="172">
        <v>0</v>
      </c>
      <c r="K1133" s="172">
        <v>426159.4</v>
      </c>
      <c r="L1133" s="173" t="s">
        <v>1444</v>
      </c>
    </row>
    <row r="1134" spans="1:12" ht="56.25" customHeight="1">
      <c r="A1134" s="174">
        <v>340</v>
      </c>
      <c r="B1134" s="167" t="s">
        <v>838</v>
      </c>
      <c r="C1134" s="168">
        <v>42803</v>
      </c>
      <c r="D1134" s="168" t="s">
        <v>3677</v>
      </c>
      <c r="E1134" s="169" t="s">
        <v>6</v>
      </c>
      <c r="F1134" s="169">
        <v>395060</v>
      </c>
      <c r="G1134" s="169"/>
      <c r="H1134" s="170" t="s">
        <v>3678</v>
      </c>
      <c r="I1134" s="172">
        <v>0</v>
      </c>
      <c r="J1134" s="172">
        <v>4452.1400000000003</v>
      </c>
      <c r="K1134" s="172">
        <v>4452.1400000000003</v>
      </c>
      <c r="L1134" s="173" t="s">
        <v>1444</v>
      </c>
    </row>
    <row r="1135" spans="1:12" ht="56.25" customHeight="1">
      <c r="A1135" s="174">
        <v>340</v>
      </c>
      <c r="B1135" s="167" t="s">
        <v>838</v>
      </c>
      <c r="C1135" s="168">
        <v>42803</v>
      </c>
      <c r="D1135" s="168" t="s">
        <v>3679</v>
      </c>
      <c r="E1135" s="169" t="s">
        <v>15</v>
      </c>
      <c r="F1135" s="169">
        <v>395061</v>
      </c>
      <c r="G1135" s="169"/>
      <c r="H1135" s="170" t="s">
        <v>3680</v>
      </c>
      <c r="I1135" s="172">
        <v>50</v>
      </c>
      <c r="J1135" s="172">
        <v>0</v>
      </c>
      <c r="K1135" s="172">
        <v>50</v>
      </c>
      <c r="L1135" s="173" t="s">
        <v>1444</v>
      </c>
    </row>
    <row r="1136" spans="1:12" ht="56.25" customHeight="1">
      <c r="A1136" s="174">
        <v>10</v>
      </c>
      <c r="B1136" s="167" t="s">
        <v>714</v>
      </c>
      <c r="C1136" s="168">
        <v>42803</v>
      </c>
      <c r="D1136" s="168" t="s">
        <v>1936</v>
      </c>
      <c r="E1136" s="169" t="s">
        <v>6</v>
      </c>
      <c r="F1136" s="169">
        <v>395063</v>
      </c>
      <c r="G1136" s="169"/>
      <c r="H1136" s="170" t="s">
        <v>1937</v>
      </c>
      <c r="I1136" s="172">
        <v>0</v>
      </c>
      <c r="J1136" s="172">
        <v>1429.08</v>
      </c>
      <c r="K1136" s="172">
        <v>1429.08</v>
      </c>
      <c r="L1136" s="173" t="s">
        <v>1444</v>
      </c>
    </row>
    <row r="1137" spans="1:12" ht="56.25" customHeight="1">
      <c r="A1137" s="174">
        <v>10</v>
      </c>
      <c r="B1137" s="167" t="s">
        <v>714</v>
      </c>
      <c r="C1137" s="168">
        <v>42803</v>
      </c>
      <c r="D1137" s="168" t="s">
        <v>1938</v>
      </c>
      <c r="E1137" s="169" t="s">
        <v>15</v>
      </c>
      <c r="F1137" s="169">
        <v>395064</v>
      </c>
      <c r="G1137" s="169"/>
      <c r="H1137" s="170" t="s">
        <v>1939</v>
      </c>
      <c r="I1137" s="172">
        <v>50</v>
      </c>
      <c r="J1137" s="172">
        <v>0</v>
      </c>
      <c r="K1137" s="172">
        <v>50</v>
      </c>
      <c r="L1137" s="173" t="s">
        <v>1444</v>
      </c>
    </row>
    <row r="1138" spans="1:12" ht="56.25" customHeight="1">
      <c r="A1138" s="174">
        <v>25</v>
      </c>
      <c r="B1138" s="167" t="s">
        <v>718</v>
      </c>
      <c r="C1138" s="168">
        <v>42804</v>
      </c>
      <c r="D1138" s="168" t="s">
        <v>2519</v>
      </c>
      <c r="E1138" s="169" t="s">
        <v>1500</v>
      </c>
      <c r="F1138" s="169">
        <v>12781880</v>
      </c>
      <c r="G1138" s="169"/>
      <c r="H1138" s="170" t="s">
        <v>2520</v>
      </c>
      <c r="I1138" s="172">
        <v>145324.62</v>
      </c>
      <c r="J1138" s="172">
        <v>0</v>
      </c>
      <c r="K1138" s="172">
        <v>145324.62</v>
      </c>
      <c r="L1138" s="173" t="s">
        <v>1444</v>
      </c>
    </row>
    <row r="1139" spans="1:12" ht="56.25" customHeight="1">
      <c r="A1139" s="174">
        <v>25</v>
      </c>
      <c r="B1139" s="167" t="s">
        <v>718</v>
      </c>
      <c r="C1139" s="168">
        <v>42804</v>
      </c>
      <c r="D1139" s="168" t="s">
        <v>2521</v>
      </c>
      <c r="E1139" s="169" t="s">
        <v>1500</v>
      </c>
      <c r="F1139" s="169">
        <v>12781881</v>
      </c>
      <c r="G1139" s="169"/>
      <c r="H1139" s="170" t="s">
        <v>2522</v>
      </c>
      <c r="I1139" s="172">
        <v>695691.19000000006</v>
      </c>
      <c r="J1139" s="172">
        <v>0</v>
      </c>
      <c r="K1139" s="172">
        <v>695691.19000000006</v>
      </c>
      <c r="L1139" s="173" t="s">
        <v>1444</v>
      </c>
    </row>
    <row r="1140" spans="1:12" ht="56.25" customHeight="1">
      <c r="A1140" s="174">
        <v>25</v>
      </c>
      <c r="B1140" s="167" t="s">
        <v>718</v>
      </c>
      <c r="C1140" s="168">
        <v>42804</v>
      </c>
      <c r="D1140" s="168" t="s">
        <v>2523</v>
      </c>
      <c r="E1140" s="169" t="s">
        <v>1500</v>
      </c>
      <c r="F1140" s="169">
        <v>12781882</v>
      </c>
      <c r="G1140" s="169"/>
      <c r="H1140" s="170" t="s">
        <v>2524</v>
      </c>
      <c r="I1140" s="172">
        <v>641963.11</v>
      </c>
      <c r="J1140" s="172">
        <v>0</v>
      </c>
      <c r="K1140" s="172">
        <v>641963.11</v>
      </c>
      <c r="L1140" s="173" t="s">
        <v>1444</v>
      </c>
    </row>
    <row r="1141" spans="1:12" ht="56.25" customHeight="1">
      <c r="A1141" s="174" t="s">
        <v>627</v>
      </c>
      <c r="B1141" s="167" t="s">
        <v>737</v>
      </c>
      <c r="C1141" s="168">
        <v>42804</v>
      </c>
      <c r="D1141" s="168" t="s">
        <v>4747</v>
      </c>
      <c r="E1141" s="169" t="s">
        <v>6</v>
      </c>
      <c r="F1141" s="169">
        <v>881690</v>
      </c>
      <c r="G1141" s="169"/>
      <c r="H1141" s="170" t="s">
        <v>4748</v>
      </c>
      <c r="I1141" s="172">
        <v>0</v>
      </c>
      <c r="J1141" s="172">
        <v>9114.16</v>
      </c>
      <c r="K1141" s="172">
        <v>9114.16</v>
      </c>
      <c r="L1141" s="173" t="s">
        <v>1444</v>
      </c>
    </row>
    <row r="1142" spans="1:12" ht="56.25" customHeight="1">
      <c r="A1142" s="174">
        <v>132</v>
      </c>
      <c r="B1142" s="167" t="s">
        <v>752</v>
      </c>
      <c r="C1142" s="168">
        <v>42804</v>
      </c>
      <c r="D1142" s="168" t="s">
        <v>3392</v>
      </c>
      <c r="E1142" s="169" t="s">
        <v>11</v>
      </c>
      <c r="F1142" s="169">
        <v>881818</v>
      </c>
      <c r="G1142" s="169"/>
      <c r="H1142" s="170" t="s">
        <v>3393</v>
      </c>
      <c r="I1142" s="172">
        <v>270</v>
      </c>
      <c r="J1142" s="172">
        <v>0</v>
      </c>
      <c r="K1142" s="172">
        <v>270</v>
      </c>
      <c r="L1142" s="173" t="s">
        <v>1444</v>
      </c>
    </row>
    <row r="1143" spans="1:12" ht="56.25" customHeight="1">
      <c r="A1143" s="174">
        <v>340</v>
      </c>
      <c r="B1143" s="167" t="s">
        <v>838</v>
      </c>
      <c r="C1143" s="168">
        <v>42804</v>
      </c>
      <c r="D1143" s="168" t="s">
        <v>3681</v>
      </c>
      <c r="E1143" s="169" t="s">
        <v>6</v>
      </c>
      <c r="F1143" s="169">
        <v>881879</v>
      </c>
      <c r="G1143" s="169"/>
      <c r="H1143" s="170" t="s">
        <v>3682</v>
      </c>
      <c r="I1143" s="172">
        <v>0</v>
      </c>
      <c r="J1143" s="172">
        <v>14624.01</v>
      </c>
      <c r="K1143" s="172">
        <v>14624.01</v>
      </c>
      <c r="L1143" s="173" t="s">
        <v>1444</v>
      </c>
    </row>
    <row r="1144" spans="1:12" ht="56.25" customHeight="1">
      <c r="A1144" s="174">
        <v>340</v>
      </c>
      <c r="B1144" s="167" t="s">
        <v>838</v>
      </c>
      <c r="C1144" s="168">
        <v>42804</v>
      </c>
      <c r="D1144" s="168" t="s">
        <v>3683</v>
      </c>
      <c r="E1144" s="169" t="s">
        <v>11</v>
      </c>
      <c r="F1144" s="169">
        <v>881879</v>
      </c>
      <c r="G1144" s="169"/>
      <c r="H1144" s="170" t="s">
        <v>3684</v>
      </c>
      <c r="I1144" s="172">
        <v>50</v>
      </c>
      <c r="J1144" s="172">
        <v>0</v>
      </c>
      <c r="K1144" s="172">
        <v>50</v>
      </c>
      <c r="L1144" s="173" t="s">
        <v>1444</v>
      </c>
    </row>
    <row r="1145" spans="1:12" ht="56.25" customHeight="1">
      <c r="A1145" s="174">
        <v>25</v>
      </c>
      <c r="B1145" s="167" t="s">
        <v>718</v>
      </c>
      <c r="C1145" s="168">
        <v>42804</v>
      </c>
      <c r="D1145" s="168" t="s">
        <v>2525</v>
      </c>
      <c r="E1145" s="169" t="s">
        <v>6</v>
      </c>
      <c r="F1145" s="169">
        <v>881903</v>
      </c>
      <c r="G1145" s="169"/>
      <c r="H1145" s="170" t="s">
        <v>2526</v>
      </c>
      <c r="I1145" s="172">
        <v>0</v>
      </c>
      <c r="J1145" s="172">
        <v>0.2</v>
      </c>
      <c r="K1145" s="172">
        <v>0.2</v>
      </c>
      <c r="L1145" s="173" t="s">
        <v>1444</v>
      </c>
    </row>
    <row r="1146" spans="1:12" ht="56.25" customHeight="1">
      <c r="A1146" s="174">
        <v>10</v>
      </c>
      <c r="B1146" s="167" t="s">
        <v>714</v>
      </c>
      <c r="C1146" s="168">
        <v>42804</v>
      </c>
      <c r="D1146" s="168" t="s">
        <v>1940</v>
      </c>
      <c r="E1146" s="169" t="s">
        <v>11</v>
      </c>
      <c r="F1146" s="169">
        <v>881904</v>
      </c>
      <c r="G1146" s="169"/>
      <c r="H1146" s="170" t="s">
        <v>1941</v>
      </c>
      <c r="I1146" s="172">
        <v>50</v>
      </c>
      <c r="J1146" s="172">
        <v>0</v>
      </c>
      <c r="K1146" s="172">
        <v>50</v>
      </c>
      <c r="L1146" s="173" t="s">
        <v>1444</v>
      </c>
    </row>
    <row r="1147" spans="1:12" ht="56.25" customHeight="1">
      <c r="A1147" s="174">
        <v>249</v>
      </c>
      <c r="B1147" s="167" t="s">
        <v>799</v>
      </c>
      <c r="C1147" s="168">
        <v>42804</v>
      </c>
      <c r="D1147" s="168" t="s">
        <v>3462</v>
      </c>
      <c r="E1147" s="169" t="s">
        <v>11</v>
      </c>
      <c r="F1147" s="169">
        <v>881926</v>
      </c>
      <c r="G1147" s="169"/>
      <c r="H1147" s="170" t="s">
        <v>3463</v>
      </c>
      <c r="I1147" s="172">
        <v>540.76</v>
      </c>
      <c r="J1147" s="172">
        <v>0</v>
      </c>
      <c r="K1147" s="172">
        <v>540.76</v>
      </c>
      <c r="L1147" s="173" t="s">
        <v>1444</v>
      </c>
    </row>
    <row r="1148" spans="1:12" ht="56.25" customHeight="1">
      <c r="A1148" s="174">
        <v>513</v>
      </c>
      <c r="B1148" s="167" t="s">
        <v>208</v>
      </c>
      <c r="C1148" s="168">
        <v>42804</v>
      </c>
      <c r="D1148" s="168" t="s">
        <v>4164</v>
      </c>
      <c r="E1148" s="169" t="s">
        <v>15</v>
      </c>
      <c r="F1148" s="169">
        <v>396167</v>
      </c>
      <c r="G1148" s="169"/>
      <c r="H1148" s="170" t="s">
        <v>4165</v>
      </c>
      <c r="I1148" s="172">
        <v>50</v>
      </c>
      <c r="J1148" s="172">
        <v>0</v>
      </c>
      <c r="K1148" s="172">
        <v>50</v>
      </c>
      <c r="L1148" s="173" t="s">
        <v>1444</v>
      </c>
    </row>
    <row r="1149" spans="1:12" ht="56.25" customHeight="1">
      <c r="A1149" s="174">
        <v>10</v>
      </c>
      <c r="B1149" s="167" t="s">
        <v>714</v>
      </c>
      <c r="C1149" s="168">
        <v>42804</v>
      </c>
      <c r="D1149" s="168" t="s">
        <v>1942</v>
      </c>
      <c r="E1149" s="169" t="s">
        <v>6</v>
      </c>
      <c r="F1149" s="169">
        <v>396168</v>
      </c>
      <c r="G1149" s="169"/>
      <c r="H1149" s="170" t="s">
        <v>1943</v>
      </c>
      <c r="I1149" s="172">
        <v>0</v>
      </c>
      <c r="J1149" s="172">
        <v>13723.84</v>
      </c>
      <c r="K1149" s="172">
        <v>13723.84</v>
      </c>
      <c r="L1149" s="173" t="s">
        <v>1444</v>
      </c>
    </row>
    <row r="1150" spans="1:12" ht="56.25" customHeight="1">
      <c r="A1150" s="174">
        <v>10</v>
      </c>
      <c r="B1150" s="167" t="s">
        <v>714</v>
      </c>
      <c r="C1150" s="168">
        <v>42804</v>
      </c>
      <c r="D1150" s="168" t="s">
        <v>1944</v>
      </c>
      <c r="E1150" s="169" t="s">
        <v>15</v>
      </c>
      <c r="F1150" s="169">
        <v>396169</v>
      </c>
      <c r="G1150" s="169"/>
      <c r="H1150" s="170" t="s">
        <v>1945</v>
      </c>
      <c r="I1150" s="172">
        <v>50</v>
      </c>
      <c r="J1150" s="172">
        <v>0</v>
      </c>
      <c r="K1150" s="172">
        <v>50</v>
      </c>
      <c r="L1150" s="173" t="s">
        <v>1444</v>
      </c>
    </row>
    <row r="1151" spans="1:12" ht="56.25" customHeight="1">
      <c r="A1151" s="174" t="s">
        <v>628</v>
      </c>
      <c r="B1151" s="167" t="s">
        <v>738</v>
      </c>
      <c r="C1151" s="168">
        <v>42804</v>
      </c>
      <c r="D1151" s="168" t="s">
        <v>5413</v>
      </c>
      <c r="E1151" s="169" t="s">
        <v>11</v>
      </c>
      <c r="F1151" s="169">
        <v>396176</v>
      </c>
      <c r="G1151" s="169"/>
      <c r="H1151" s="170" t="s">
        <v>5414</v>
      </c>
      <c r="I1151" s="172">
        <v>476.92</v>
      </c>
      <c r="J1151" s="172">
        <v>0</v>
      </c>
      <c r="K1151" s="172">
        <v>476.92</v>
      </c>
      <c r="L1151" s="173" t="s">
        <v>1444</v>
      </c>
    </row>
    <row r="1152" spans="1:12" ht="56.25" customHeight="1">
      <c r="A1152" s="174">
        <v>513</v>
      </c>
      <c r="B1152" s="167" t="s">
        <v>208</v>
      </c>
      <c r="C1152" s="168">
        <v>42804</v>
      </c>
      <c r="D1152" s="168" t="s">
        <v>4166</v>
      </c>
      <c r="E1152" s="169" t="s">
        <v>15</v>
      </c>
      <c r="F1152" s="169">
        <v>1838</v>
      </c>
      <c r="G1152" s="169"/>
      <c r="H1152" s="170" t="s">
        <v>4167</v>
      </c>
      <c r="I1152" s="172">
        <v>415.16</v>
      </c>
      <c r="J1152" s="172">
        <v>0</v>
      </c>
      <c r="K1152" s="172">
        <v>415.16</v>
      </c>
      <c r="L1152" s="173" t="s">
        <v>1444</v>
      </c>
    </row>
    <row r="1153" spans="1:12" ht="56.25" customHeight="1">
      <c r="A1153" s="174">
        <v>25</v>
      </c>
      <c r="B1153" s="167" t="s">
        <v>718</v>
      </c>
      <c r="C1153" s="168">
        <v>42804</v>
      </c>
      <c r="D1153" s="168" t="s">
        <v>2527</v>
      </c>
      <c r="E1153" s="169" t="s">
        <v>1500</v>
      </c>
      <c r="F1153" s="169">
        <v>12876070</v>
      </c>
      <c r="G1153" s="169"/>
      <c r="H1153" s="170" t="s">
        <v>2528</v>
      </c>
      <c r="I1153" s="172">
        <v>32745.96</v>
      </c>
      <c r="J1153" s="172">
        <v>0</v>
      </c>
      <c r="K1153" s="172">
        <v>32745.96</v>
      </c>
      <c r="L1153" s="173" t="s">
        <v>1444</v>
      </c>
    </row>
    <row r="1154" spans="1:12" ht="56.25" customHeight="1">
      <c r="A1154" s="174">
        <v>25</v>
      </c>
      <c r="B1154" s="167" t="s">
        <v>718</v>
      </c>
      <c r="C1154" s="168">
        <v>42804</v>
      </c>
      <c r="D1154" s="168" t="s">
        <v>2529</v>
      </c>
      <c r="E1154" s="169" t="s">
        <v>1500</v>
      </c>
      <c r="F1154" s="169">
        <v>12876127</v>
      </c>
      <c r="G1154" s="169"/>
      <c r="H1154" s="170" t="s">
        <v>2530</v>
      </c>
      <c r="I1154" s="172">
        <v>608731.66</v>
      </c>
      <c r="J1154" s="172">
        <v>0</v>
      </c>
      <c r="K1154" s="172">
        <v>608731.66</v>
      </c>
      <c r="L1154" s="173" t="s">
        <v>1444</v>
      </c>
    </row>
    <row r="1155" spans="1:12" ht="56.25" customHeight="1">
      <c r="A1155" s="174">
        <v>25</v>
      </c>
      <c r="B1155" s="167" t="s">
        <v>718</v>
      </c>
      <c r="C1155" s="168">
        <v>42804</v>
      </c>
      <c r="D1155" s="168" t="s">
        <v>2531</v>
      </c>
      <c r="E1155" s="169" t="s">
        <v>1500</v>
      </c>
      <c r="F1155" s="169">
        <v>12876128</v>
      </c>
      <c r="G1155" s="169"/>
      <c r="H1155" s="170" t="s">
        <v>2532</v>
      </c>
      <c r="I1155" s="172">
        <v>114853.32</v>
      </c>
      <c r="J1155" s="172">
        <v>0</v>
      </c>
      <c r="K1155" s="172">
        <v>114853.32</v>
      </c>
      <c r="L1155" s="173" t="s">
        <v>1444</v>
      </c>
    </row>
    <row r="1156" spans="1:12" ht="56.25" customHeight="1">
      <c r="A1156" s="174">
        <v>25</v>
      </c>
      <c r="B1156" s="167" t="s">
        <v>718</v>
      </c>
      <c r="C1156" s="168">
        <v>42804</v>
      </c>
      <c r="D1156" s="168" t="s">
        <v>2533</v>
      </c>
      <c r="E1156" s="169" t="s">
        <v>1500</v>
      </c>
      <c r="F1156" s="169">
        <v>12876129</v>
      </c>
      <c r="G1156" s="169"/>
      <c r="H1156" s="170" t="s">
        <v>2534</v>
      </c>
      <c r="I1156" s="172">
        <v>114853.32</v>
      </c>
      <c r="J1156" s="172">
        <v>0</v>
      </c>
      <c r="K1156" s="172">
        <v>114853.32</v>
      </c>
      <c r="L1156" s="173" t="s">
        <v>1444</v>
      </c>
    </row>
    <row r="1157" spans="1:12" ht="56.25" customHeight="1">
      <c r="A1157" s="174">
        <v>25</v>
      </c>
      <c r="B1157" s="167" t="s">
        <v>718</v>
      </c>
      <c r="C1157" s="168">
        <v>42804</v>
      </c>
      <c r="D1157" s="168" t="s">
        <v>2535</v>
      </c>
      <c r="E1157" s="169" t="s">
        <v>1500</v>
      </c>
      <c r="F1157" s="169">
        <v>12876140</v>
      </c>
      <c r="G1157" s="169"/>
      <c r="H1157" s="170" t="s">
        <v>2536</v>
      </c>
      <c r="I1157" s="172">
        <v>53143.37</v>
      </c>
      <c r="J1157" s="172">
        <v>0</v>
      </c>
      <c r="K1157" s="172">
        <v>53143.37</v>
      </c>
      <c r="L1157" s="173" t="s">
        <v>1444</v>
      </c>
    </row>
    <row r="1158" spans="1:12" ht="56.25" customHeight="1">
      <c r="A1158" s="174">
        <v>25</v>
      </c>
      <c r="B1158" s="167" t="s">
        <v>718</v>
      </c>
      <c r="C1158" s="168">
        <v>42804</v>
      </c>
      <c r="D1158" s="168" t="s">
        <v>2537</v>
      </c>
      <c r="E1158" s="169" t="s">
        <v>1500</v>
      </c>
      <c r="F1158" s="169">
        <v>12876166</v>
      </c>
      <c r="G1158" s="169"/>
      <c r="H1158" s="170" t="s">
        <v>2538</v>
      </c>
      <c r="I1158" s="172">
        <v>1134022.3600000001</v>
      </c>
      <c r="J1158" s="172">
        <v>0</v>
      </c>
      <c r="K1158" s="172">
        <v>1134022.3600000001</v>
      </c>
      <c r="L1158" s="173" t="s">
        <v>1444</v>
      </c>
    </row>
    <row r="1159" spans="1:12" ht="56.25" customHeight="1">
      <c r="A1159" s="174">
        <v>25</v>
      </c>
      <c r="B1159" s="167" t="s">
        <v>718</v>
      </c>
      <c r="C1159" s="168">
        <v>42804</v>
      </c>
      <c r="D1159" s="168" t="s">
        <v>2539</v>
      </c>
      <c r="E1159" s="169" t="s">
        <v>1500</v>
      </c>
      <c r="F1159" s="169">
        <v>12876173</v>
      </c>
      <c r="G1159" s="169"/>
      <c r="H1159" s="170" t="s">
        <v>2540</v>
      </c>
      <c r="I1159" s="172">
        <v>1143983.6299999999</v>
      </c>
      <c r="J1159" s="172">
        <v>0</v>
      </c>
      <c r="K1159" s="172">
        <v>1143983.6299999999</v>
      </c>
      <c r="L1159" s="173" t="s">
        <v>1444</v>
      </c>
    </row>
    <row r="1160" spans="1:12" ht="56.25" customHeight="1">
      <c r="A1160" s="174">
        <v>25</v>
      </c>
      <c r="B1160" s="167" t="s">
        <v>718</v>
      </c>
      <c r="C1160" s="168">
        <v>42804</v>
      </c>
      <c r="D1160" s="168" t="s">
        <v>2541</v>
      </c>
      <c r="E1160" s="169" t="s">
        <v>1500</v>
      </c>
      <c r="F1160" s="169">
        <v>12876176</v>
      </c>
      <c r="G1160" s="169"/>
      <c r="H1160" s="170" t="s">
        <v>2542</v>
      </c>
      <c r="I1160" s="172">
        <v>55451.68</v>
      </c>
      <c r="J1160" s="172">
        <v>0</v>
      </c>
      <c r="K1160" s="172">
        <v>55451.68</v>
      </c>
      <c r="L1160" s="173" t="s">
        <v>1444</v>
      </c>
    </row>
    <row r="1161" spans="1:12" ht="56.25" customHeight="1">
      <c r="A1161" s="174">
        <v>25</v>
      </c>
      <c r="B1161" s="167" t="s">
        <v>718</v>
      </c>
      <c r="C1161" s="168">
        <v>42804</v>
      </c>
      <c r="D1161" s="168" t="s">
        <v>2543</v>
      </c>
      <c r="E1161" s="169" t="s">
        <v>1500</v>
      </c>
      <c r="F1161" s="169">
        <v>12876188</v>
      </c>
      <c r="G1161" s="169"/>
      <c r="H1161" s="170" t="s">
        <v>2544</v>
      </c>
      <c r="I1161" s="172">
        <v>53865</v>
      </c>
      <c r="J1161" s="172">
        <v>0</v>
      </c>
      <c r="K1161" s="172">
        <v>53865</v>
      </c>
      <c r="L1161" s="173" t="s">
        <v>1444</v>
      </c>
    </row>
    <row r="1162" spans="1:12" ht="56.25" customHeight="1">
      <c r="A1162" s="174">
        <v>25</v>
      </c>
      <c r="B1162" s="167" t="s">
        <v>718</v>
      </c>
      <c r="C1162" s="168">
        <v>42804</v>
      </c>
      <c r="D1162" s="168" t="s">
        <v>2545</v>
      </c>
      <c r="E1162" s="169" t="s">
        <v>1500</v>
      </c>
      <c r="F1162" s="169">
        <v>12862626</v>
      </c>
      <c r="G1162" s="169"/>
      <c r="H1162" s="170" t="s">
        <v>2546</v>
      </c>
      <c r="I1162" s="172">
        <v>254979.27000000002</v>
      </c>
      <c r="J1162" s="172">
        <v>0</v>
      </c>
      <c r="K1162" s="172">
        <v>254979.27000000002</v>
      </c>
      <c r="L1162" s="173" t="s">
        <v>1444</v>
      </c>
    </row>
    <row r="1163" spans="1:12" ht="56.25" customHeight="1">
      <c r="A1163" s="174">
        <v>25</v>
      </c>
      <c r="B1163" s="167" t="s">
        <v>718</v>
      </c>
      <c r="C1163" s="168">
        <v>42804</v>
      </c>
      <c r="D1163" s="168" t="s">
        <v>2547</v>
      </c>
      <c r="E1163" s="169" t="s">
        <v>1500</v>
      </c>
      <c r="F1163" s="169">
        <v>12876162</v>
      </c>
      <c r="G1163" s="169"/>
      <c r="H1163" s="170" t="s">
        <v>2548</v>
      </c>
      <c r="I1163" s="172">
        <v>1388241.51</v>
      </c>
      <c r="J1163" s="172">
        <v>0</v>
      </c>
      <c r="K1163" s="172">
        <v>1388241.51</v>
      </c>
      <c r="L1163" s="173" t="s">
        <v>1444</v>
      </c>
    </row>
    <row r="1164" spans="1:12" ht="56.25" customHeight="1">
      <c r="A1164" s="174">
        <v>25</v>
      </c>
      <c r="B1164" s="167" t="s">
        <v>718</v>
      </c>
      <c r="C1164" s="168">
        <v>42804</v>
      </c>
      <c r="D1164" s="168" t="s">
        <v>2549</v>
      </c>
      <c r="E1164" s="169" t="s">
        <v>1500</v>
      </c>
      <c r="F1164" s="169">
        <v>12876065</v>
      </c>
      <c r="G1164" s="169"/>
      <c r="H1164" s="170" t="s">
        <v>2550</v>
      </c>
      <c r="I1164" s="172">
        <v>252045.88</v>
      </c>
      <c r="J1164" s="172">
        <v>0</v>
      </c>
      <c r="K1164" s="172">
        <v>252045.88</v>
      </c>
      <c r="L1164" s="173" t="s">
        <v>1444</v>
      </c>
    </row>
    <row r="1165" spans="1:12" ht="56.25" customHeight="1">
      <c r="A1165" s="174">
        <v>25</v>
      </c>
      <c r="B1165" s="167" t="s">
        <v>718</v>
      </c>
      <c r="C1165" s="168">
        <v>42804</v>
      </c>
      <c r="D1165" s="168" t="s">
        <v>2551</v>
      </c>
      <c r="E1165" s="169" t="s">
        <v>1500</v>
      </c>
      <c r="F1165" s="169">
        <v>12876165</v>
      </c>
      <c r="G1165" s="169"/>
      <c r="H1165" s="170" t="s">
        <v>2552</v>
      </c>
      <c r="I1165" s="172">
        <v>1114280.53</v>
      </c>
      <c r="J1165" s="172">
        <v>0</v>
      </c>
      <c r="K1165" s="172">
        <v>1114280.53</v>
      </c>
      <c r="L1165" s="173" t="s">
        <v>1444</v>
      </c>
    </row>
    <row r="1166" spans="1:12" ht="56.25" customHeight="1">
      <c r="A1166" s="174">
        <v>25</v>
      </c>
      <c r="B1166" s="167" t="s">
        <v>718</v>
      </c>
      <c r="C1166" s="168">
        <v>42804</v>
      </c>
      <c r="D1166" s="168" t="s">
        <v>2553</v>
      </c>
      <c r="E1166" s="169" t="s">
        <v>1500</v>
      </c>
      <c r="F1166" s="169">
        <v>12876167</v>
      </c>
      <c r="G1166" s="169"/>
      <c r="H1166" s="170" t="s">
        <v>2554</v>
      </c>
      <c r="I1166" s="172">
        <v>265488.84000000003</v>
      </c>
      <c r="J1166" s="172">
        <v>0</v>
      </c>
      <c r="K1166" s="172">
        <v>265488.84000000003</v>
      </c>
      <c r="L1166" s="173" t="s">
        <v>1444</v>
      </c>
    </row>
    <row r="1167" spans="1:12" ht="56.25" customHeight="1">
      <c r="A1167" s="174">
        <v>25</v>
      </c>
      <c r="B1167" s="167" t="s">
        <v>718</v>
      </c>
      <c r="C1167" s="168">
        <v>42804</v>
      </c>
      <c r="D1167" s="168" t="s">
        <v>2555</v>
      </c>
      <c r="E1167" s="169" t="s">
        <v>1500</v>
      </c>
      <c r="F1167" s="169">
        <v>12876172</v>
      </c>
      <c r="G1167" s="169"/>
      <c r="H1167" s="170" t="s">
        <v>2556</v>
      </c>
      <c r="I1167" s="172">
        <v>197589.92</v>
      </c>
      <c r="J1167" s="172">
        <v>0</v>
      </c>
      <c r="K1167" s="172">
        <v>197589.92</v>
      </c>
      <c r="L1167" s="173" t="s">
        <v>1444</v>
      </c>
    </row>
    <row r="1168" spans="1:12" ht="56.25" customHeight="1">
      <c r="A1168" s="174">
        <v>25</v>
      </c>
      <c r="B1168" s="167" t="s">
        <v>718</v>
      </c>
      <c r="C1168" s="168">
        <v>42804</v>
      </c>
      <c r="D1168" s="168" t="s">
        <v>2557</v>
      </c>
      <c r="E1168" s="169" t="s">
        <v>1500</v>
      </c>
      <c r="F1168" s="169">
        <v>12876184</v>
      </c>
      <c r="G1168" s="169"/>
      <c r="H1168" s="170" t="s">
        <v>2558</v>
      </c>
      <c r="I1168" s="172">
        <v>1600000</v>
      </c>
      <c r="J1168" s="172">
        <v>0</v>
      </c>
      <c r="K1168" s="172">
        <v>1600000</v>
      </c>
      <c r="L1168" s="173" t="s">
        <v>1444</v>
      </c>
    </row>
    <row r="1169" spans="1:12" ht="56.25" customHeight="1">
      <c r="A1169" s="174">
        <v>25</v>
      </c>
      <c r="B1169" s="167" t="s">
        <v>718</v>
      </c>
      <c r="C1169" s="168">
        <v>42804</v>
      </c>
      <c r="D1169" s="168" t="s">
        <v>2559</v>
      </c>
      <c r="E1169" s="169" t="s">
        <v>1500</v>
      </c>
      <c r="F1169" s="169">
        <v>12876189</v>
      </c>
      <c r="G1169" s="169"/>
      <c r="H1169" s="170" t="s">
        <v>2560</v>
      </c>
      <c r="I1169" s="172">
        <v>160762.21</v>
      </c>
      <c r="J1169" s="172">
        <v>0</v>
      </c>
      <c r="K1169" s="172">
        <v>160762.21</v>
      </c>
      <c r="L1169" s="173" t="s">
        <v>1444</v>
      </c>
    </row>
    <row r="1170" spans="1:12" ht="56.25" customHeight="1">
      <c r="A1170" s="174">
        <v>25</v>
      </c>
      <c r="B1170" s="167" t="s">
        <v>718</v>
      </c>
      <c r="C1170" s="168">
        <v>42804</v>
      </c>
      <c r="D1170" s="168" t="s">
        <v>2561</v>
      </c>
      <c r="E1170" s="169" t="s">
        <v>1500</v>
      </c>
      <c r="F1170" s="169">
        <v>12876190</v>
      </c>
      <c r="G1170" s="169"/>
      <c r="H1170" s="170" t="s">
        <v>2562</v>
      </c>
      <c r="I1170" s="172">
        <v>392694.88</v>
      </c>
      <c r="J1170" s="172">
        <v>0</v>
      </c>
      <c r="K1170" s="172">
        <v>392694.88</v>
      </c>
      <c r="L1170" s="173" t="s">
        <v>1444</v>
      </c>
    </row>
    <row r="1171" spans="1:12" ht="56.25" customHeight="1">
      <c r="A1171" s="174">
        <v>287</v>
      </c>
      <c r="B1171" s="167" t="s">
        <v>814</v>
      </c>
      <c r="C1171" s="168">
        <v>42804</v>
      </c>
      <c r="D1171" s="168" t="s">
        <v>3476</v>
      </c>
      <c r="E1171" s="169" t="s">
        <v>11</v>
      </c>
      <c r="F1171" s="169">
        <v>397078</v>
      </c>
      <c r="G1171" s="169"/>
      <c r="H1171" s="170" t="s">
        <v>3477</v>
      </c>
      <c r="I1171" s="172">
        <v>50</v>
      </c>
      <c r="J1171" s="172">
        <v>0</v>
      </c>
      <c r="K1171" s="172">
        <v>50</v>
      </c>
      <c r="L1171" s="173" t="s">
        <v>1444</v>
      </c>
    </row>
    <row r="1172" spans="1:12" ht="56.25" customHeight="1">
      <c r="A1172" s="174">
        <v>25</v>
      </c>
      <c r="B1172" s="167" t="s">
        <v>718</v>
      </c>
      <c r="C1172" s="168">
        <v>42804</v>
      </c>
      <c r="D1172" s="168" t="s">
        <v>2563</v>
      </c>
      <c r="E1172" s="169" t="s">
        <v>1500</v>
      </c>
      <c r="F1172" s="169">
        <v>12864377</v>
      </c>
      <c r="G1172" s="169"/>
      <c r="H1172" s="170" t="s">
        <v>2564</v>
      </c>
      <c r="I1172" s="172">
        <v>266666.53000000003</v>
      </c>
      <c r="J1172" s="172">
        <v>0</v>
      </c>
      <c r="K1172" s="172">
        <v>266666.53000000003</v>
      </c>
      <c r="L1172" s="173" t="s">
        <v>1444</v>
      </c>
    </row>
    <row r="1173" spans="1:12" ht="56.25" customHeight="1">
      <c r="A1173" s="174">
        <v>25</v>
      </c>
      <c r="B1173" s="167" t="s">
        <v>718</v>
      </c>
      <c r="C1173" s="168">
        <v>42804</v>
      </c>
      <c r="D1173" s="168" t="s">
        <v>2565</v>
      </c>
      <c r="E1173" s="169" t="s">
        <v>1500</v>
      </c>
      <c r="F1173" s="169">
        <v>12864366</v>
      </c>
      <c r="G1173" s="169"/>
      <c r="H1173" s="170" t="s">
        <v>2566</v>
      </c>
      <c r="I1173" s="172">
        <v>181197.94</v>
      </c>
      <c r="J1173" s="172">
        <v>0</v>
      </c>
      <c r="K1173" s="172">
        <v>181197.94</v>
      </c>
      <c r="L1173" s="173" t="s">
        <v>1444</v>
      </c>
    </row>
    <row r="1174" spans="1:12" ht="56.25" customHeight="1">
      <c r="A1174" s="174">
        <v>25</v>
      </c>
      <c r="B1174" s="167" t="s">
        <v>718</v>
      </c>
      <c r="C1174" s="168">
        <v>42804</v>
      </c>
      <c r="D1174" s="168" t="s">
        <v>2567</v>
      </c>
      <c r="E1174" s="169" t="s">
        <v>1500</v>
      </c>
      <c r="F1174" s="169">
        <v>12864367</v>
      </c>
      <c r="G1174" s="169"/>
      <c r="H1174" s="170" t="s">
        <v>2568</v>
      </c>
      <c r="I1174" s="172">
        <v>244941.72</v>
      </c>
      <c r="J1174" s="172">
        <v>0</v>
      </c>
      <c r="K1174" s="172">
        <v>244941.72</v>
      </c>
      <c r="L1174" s="173" t="s">
        <v>1444</v>
      </c>
    </row>
    <row r="1175" spans="1:12" ht="56.25" customHeight="1">
      <c r="A1175" s="174">
        <v>25</v>
      </c>
      <c r="B1175" s="167" t="s">
        <v>718</v>
      </c>
      <c r="C1175" s="168">
        <v>42804</v>
      </c>
      <c r="D1175" s="168" t="s">
        <v>2569</v>
      </c>
      <c r="E1175" s="169" t="s">
        <v>1500</v>
      </c>
      <c r="F1175" s="169">
        <v>12864368</v>
      </c>
      <c r="G1175" s="169"/>
      <c r="H1175" s="170" t="s">
        <v>2570</v>
      </c>
      <c r="I1175" s="172">
        <v>181197.94</v>
      </c>
      <c r="J1175" s="172">
        <v>0</v>
      </c>
      <c r="K1175" s="172">
        <v>181197.94</v>
      </c>
      <c r="L1175" s="173" t="s">
        <v>1444</v>
      </c>
    </row>
    <row r="1176" spans="1:12" ht="56.25" customHeight="1">
      <c r="A1176" s="174">
        <v>25</v>
      </c>
      <c r="B1176" s="167" t="s">
        <v>718</v>
      </c>
      <c r="C1176" s="168">
        <v>42804</v>
      </c>
      <c r="D1176" s="168" t="s">
        <v>2571</v>
      </c>
      <c r="E1176" s="169" t="s">
        <v>1500</v>
      </c>
      <c r="F1176" s="169">
        <v>12864369</v>
      </c>
      <c r="G1176" s="169"/>
      <c r="H1176" s="170" t="s">
        <v>2572</v>
      </c>
      <c r="I1176" s="172">
        <v>644050.81000000006</v>
      </c>
      <c r="J1176" s="172">
        <v>0</v>
      </c>
      <c r="K1176" s="172">
        <v>644050.81000000006</v>
      </c>
      <c r="L1176" s="173" t="s">
        <v>1444</v>
      </c>
    </row>
    <row r="1177" spans="1:12" ht="56.25" customHeight="1">
      <c r="A1177" s="174">
        <v>25</v>
      </c>
      <c r="B1177" s="167" t="s">
        <v>718</v>
      </c>
      <c r="C1177" s="168">
        <v>42804</v>
      </c>
      <c r="D1177" s="168" t="s">
        <v>2573</v>
      </c>
      <c r="E1177" s="169" t="s">
        <v>1500</v>
      </c>
      <c r="F1177" s="169">
        <v>12864370</v>
      </c>
      <c r="G1177" s="169"/>
      <c r="H1177" s="170" t="s">
        <v>2574</v>
      </c>
      <c r="I1177" s="172">
        <v>308709.68</v>
      </c>
      <c r="J1177" s="172">
        <v>0</v>
      </c>
      <c r="K1177" s="172">
        <v>308709.68</v>
      </c>
      <c r="L1177" s="173" t="s">
        <v>1444</v>
      </c>
    </row>
    <row r="1178" spans="1:12" ht="56.25" customHeight="1">
      <c r="A1178" s="174">
        <v>25</v>
      </c>
      <c r="B1178" s="167" t="s">
        <v>718</v>
      </c>
      <c r="C1178" s="168">
        <v>42804</v>
      </c>
      <c r="D1178" s="168" t="s">
        <v>2575</v>
      </c>
      <c r="E1178" s="169" t="s">
        <v>1500</v>
      </c>
      <c r="F1178" s="169">
        <v>12864379</v>
      </c>
      <c r="G1178" s="169"/>
      <c r="H1178" s="170" t="s">
        <v>2576</v>
      </c>
      <c r="I1178" s="172">
        <v>1328366.5900000001</v>
      </c>
      <c r="J1178" s="172">
        <v>0</v>
      </c>
      <c r="K1178" s="172">
        <v>1328366.5900000001</v>
      </c>
      <c r="L1178" s="173" t="s">
        <v>1444</v>
      </c>
    </row>
    <row r="1179" spans="1:12" ht="56.25" customHeight="1">
      <c r="A1179" s="174">
        <v>25</v>
      </c>
      <c r="B1179" s="167" t="s">
        <v>718</v>
      </c>
      <c r="C1179" s="168">
        <v>42804</v>
      </c>
      <c r="D1179" s="168" t="s">
        <v>2577</v>
      </c>
      <c r="E1179" s="169" t="s">
        <v>1500</v>
      </c>
      <c r="F1179" s="169">
        <v>12864378</v>
      </c>
      <c r="G1179" s="169"/>
      <c r="H1179" s="170" t="s">
        <v>2578</v>
      </c>
      <c r="I1179" s="172">
        <v>265648.34999999998</v>
      </c>
      <c r="J1179" s="172">
        <v>0</v>
      </c>
      <c r="K1179" s="172">
        <v>265648.34999999998</v>
      </c>
      <c r="L1179" s="173" t="s">
        <v>1444</v>
      </c>
    </row>
    <row r="1180" spans="1:12" ht="56.25" customHeight="1">
      <c r="A1180" s="174">
        <v>25</v>
      </c>
      <c r="B1180" s="167" t="s">
        <v>718</v>
      </c>
      <c r="C1180" s="168">
        <v>42804</v>
      </c>
      <c r="D1180" s="168" t="s">
        <v>2579</v>
      </c>
      <c r="E1180" s="169" t="s">
        <v>1500</v>
      </c>
      <c r="F1180" s="169">
        <v>12864376</v>
      </c>
      <c r="G1180" s="169"/>
      <c r="H1180" s="170" t="s">
        <v>2580</v>
      </c>
      <c r="I1180" s="172">
        <v>265612.03000000003</v>
      </c>
      <c r="J1180" s="172">
        <v>0</v>
      </c>
      <c r="K1180" s="172">
        <v>265612.03000000003</v>
      </c>
      <c r="L1180" s="173" t="s">
        <v>1444</v>
      </c>
    </row>
    <row r="1181" spans="1:12" ht="56.25" customHeight="1">
      <c r="A1181" s="174">
        <v>25</v>
      </c>
      <c r="B1181" s="167" t="s">
        <v>718</v>
      </c>
      <c r="C1181" s="168">
        <v>42804</v>
      </c>
      <c r="D1181" s="168" t="s">
        <v>2581</v>
      </c>
      <c r="E1181" s="169" t="s">
        <v>1500</v>
      </c>
      <c r="F1181" s="169">
        <v>12864375</v>
      </c>
      <c r="G1181" s="169"/>
      <c r="H1181" s="170" t="s">
        <v>2582</v>
      </c>
      <c r="I1181" s="172">
        <v>337832.11</v>
      </c>
      <c r="J1181" s="172">
        <v>0</v>
      </c>
      <c r="K1181" s="172">
        <v>337832.11</v>
      </c>
      <c r="L1181" s="173" t="s">
        <v>1444</v>
      </c>
    </row>
    <row r="1182" spans="1:12" ht="56.25" customHeight="1">
      <c r="A1182" s="174">
        <v>25</v>
      </c>
      <c r="B1182" s="167" t="s">
        <v>718</v>
      </c>
      <c r="C1182" s="168">
        <v>42804</v>
      </c>
      <c r="D1182" s="168" t="s">
        <v>2583</v>
      </c>
      <c r="E1182" s="169" t="s">
        <v>1500</v>
      </c>
      <c r="F1182" s="169">
        <v>12864374</v>
      </c>
      <c r="G1182" s="169"/>
      <c r="H1182" s="170" t="s">
        <v>2584</v>
      </c>
      <c r="I1182" s="172">
        <v>100604.88</v>
      </c>
      <c r="J1182" s="172">
        <v>0</v>
      </c>
      <c r="K1182" s="172">
        <v>100604.88</v>
      </c>
      <c r="L1182" s="173" t="s">
        <v>1444</v>
      </c>
    </row>
    <row r="1183" spans="1:12" ht="56.25" customHeight="1">
      <c r="A1183" s="174">
        <v>25</v>
      </c>
      <c r="B1183" s="167" t="s">
        <v>718</v>
      </c>
      <c r="C1183" s="168">
        <v>42804</v>
      </c>
      <c r="D1183" s="168" t="s">
        <v>2585</v>
      </c>
      <c r="E1183" s="169" t="s">
        <v>1500</v>
      </c>
      <c r="F1183" s="169">
        <v>12864373</v>
      </c>
      <c r="G1183" s="169"/>
      <c r="H1183" s="170" t="s">
        <v>2586</v>
      </c>
      <c r="I1183" s="172">
        <v>759306.35</v>
      </c>
      <c r="J1183" s="172">
        <v>0</v>
      </c>
      <c r="K1183" s="172">
        <v>759306.35</v>
      </c>
      <c r="L1183" s="173" t="s">
        <v>1444</v>
      </c>
    </row>
    <row r="1184" spans="1:12" ht="56.25" customHeight="1">
      <c r="A1184" s="174">
        <v>25</v>
      </c>
      <c r="B1184" s="167" t="s">
        <v>718</v>
      </c>
      <c r="C1184" s="168">
        <v>42804</v>
      </c>
      <c r="D1184" s="168" t="s">
        <v>2587</v>
      </c>
      <c r="E1184" s="169" t="s">
        <v>1500</v>
      </c>
      <c r="F1184" s="169">
        <v>12864372</v>
      </c>
      <c r="G1184" s="169"/>
      <c r="H1184" s="170" t="s">
        <v>2588</v>
      </c>
      <c r="I1184" s="172">
        <v>4902405.4000000004</v>
      </c>
      <c r="J1184" s="172">
        <v>0</v>
      </c>
      <c r="K1184" s="172">
        <v>4902405.4000000004</v>
      </c>
      <c r="L1184" s="173" t="s">
        <v>1444</v>
      </c>
    </row>
    <row r="1185" spans="1:12" ht="56.25" customHeight="1">
      <c r="A1185" s="174">
        <v>25</v>
      </c>
      <c r="B1185" s="167" t="s">
        <v>718</v>
      </c>
      <c r="C1185" s="168">
        <v>42804</v>
      </c>
      <c r="D1185" s="168" t="s">
        <v>2589</v>
      </c>
      <c r="E1185" s="169" t="s">
        <v>1500</v>
      </c>
      <c r="F1185" s="169">
        <v>12864371</v>
      </c>
      <c r="G1185" s="169"/>
      <c r="H1185" s="170" t="s">
        <v>2590</v>
      </c>
      <c r="I1185" s="172">
        <v>710213.70000000007</v>
      </c>
      <c r="J1185" s="172">
        <v>0</v>
      </c>
      <c r="K1185" s="172">
        <v>710213.70000000007</v>
      </c>
      <c r="L1185" s="173" t="s">
        <v>1444</v>
      </c>
    </row>
    <row r="1186" spans="1:12" ht="56.25" customHeight="1">
      <c r="A1186" s="174" t="s">
        <v>627</v>
      </c>
      <c r="B1186" s="167" t="s">
        <v>737</v>
      </c>
      <c r="C1186" s="168">
        <v>42807</v>
      </c>
      <c r="D1186" s="168" t="s">
        <v>4749</v>
      </c>
      <c r="E1186" s="169" t="s">
        <v>6</v>
      </c>
      <c r="F1186" s="169">
        <v>812166</v>
      </c>
      <c r="G1186" s="169"/>
      <c r="H1186" s="170" t="s">
        <v>4750</v>
      </c>
      <c r="I1186" s="172">
        <v>0</v>
      </c>
      <c r="J1186" s="172">
        <v>186188.87</v>
      </c>
      <c r="K1186" s="172">
        <v>186188.87</v>
      </c>
      <c r="L1186" s="173" t="s">
        <v>1444</v>
      </c>
    </row>
    <row r="1187" spans="1:12" ht="56.25" customHeight="1">
      <c r="A1187" s="174" t="s">
        <v>627</v>
      </c>
      <c r="B1187" s="167" t="s">
        <v>737</v>
      </c>
      <c r="C1187" s="168">
        <v>42807</v>
      </c>
      <c r="D1187" s="168" t="s">
        <v>4751</v>
      </c>
      <c r="E1187" s="169" t="s">
        <v>6</v>
      </c>
      <c r="F1187" s="169">
        <v>812170</v>
      </c>
      <c r="G1187" s="169"/>
      <c r="H1187" s="170" t="s">
        <v>4752</v>
      </c>
      <c r="I1187" s="172">
        <v>0</v>
      </c>
      <c r="J1187" s="172">
        <v>14020.29</v>
      </c>
      <c r="K1187" s="172">
        <v>14020.29</v>
      </c>
      <c r="L1187" s="173" t="s">
        <v>1444</v>
      </c>
    </row>
    <row r="1188" spans="1:12" ht="56.25" customHeight="1">
      <c r="A1188" s="174">
        <v>576</v>
      </c>
      <c r="B1188" s="167" t="s">
        <v>876</v>
      </c>
      <c r="C1188" s="168">
        <v>42807</v>
      </c>
      <c r="D1188" s="168" t="s">
        <v>4401</v>
      </c>
      <c r="E1188" s="169" t="s">
        <v>11</v>
      </c>
      <c r="F1188" s="169">
        <v>881974</v>
      </c>
      <c r="G1188" s="169"/>
      <c r="H1188" s="170" t="s">
        <v>4402</v>
      </c>
      <c r="I1188" s="172">
        <v>490.41</v>
      </c>
      <c r="J1188" s="172">
        <v>0</v>
      </c>
      <c r="K1188" s="172">
        <v>490.41</v>
      </c>
      <c r="L1188" s="173" t="s">
        <v>1444</v>
      </c>
    </row>
    <row r="1189" spans="1:12" ht="56.25" customHeight="1">
      <c r="A1189" s="174">
        <v>586</v>
      </c>
      <c r="B1189" s="167" t="s">
        <v>230</v>
      </c>
      <c r="C1189" s="168">
        <v>42807</v>
      </c>
      <c r="D1189" s="168" t="s">
        <v>4423</v>
      </c>
      <c r="E1189" s="169" t="s">
        <v>11</v>
      </c>
      <c r="F1189" s="169">
        <v>882019</v>
      </c>
      <c r="G1189" s="169"/>
      <c r="H1189" s="170" t="s">
        <v>4424</v>
      </c>
      <c r="I1189" s="172">
        <v>293.87</v>
      </c>
      <c r="J1189" s="172">
        <v>0</v>
      </c>
      <c r="K1189" s="172">
        <v>293.87</v>
      </c>
      <c r="L1189" s="173" t="s">
        <v>1444</v>
      </c>
    </row>
    <row r="1190" spans="1:12" ht="56.25" customHeight="1">
      <c r="A1190" s="174">
        <v>513</v>
      </c>
      <c r="B1190" s="167" t="s">
        <v>208</v>
      </c>
      <c r="C1190" s="168">
        <v>42807</v>
      </c>
      <c r="D1190" s="168" t="s">
        <v>4168</v>
      </c>
      <c r="E1190" s="169" t="s">
        <v>11</v>
      </c>
      <c r="F1190" s="169">
        <v>882027</v>
      </c>
      <c r="G1190" s="169"/>
      <c r="H1190" s="170" t="s">
        <v>4169</v>
      </c>
      <c r="I1190" s="172">
        <v>0</v>
      </c>
      <c r="J1190" s="172">
        <v>270</v>
      </c>
      <c r="K1190" s="172">
        <v>270</v>
      </c>
      <c r="L1190" s="173" t="s">
        <v>1444</v>
      </c>
    </row>
    <row r="1191" spans="1:12" ht="56.25" customHeight="1">
      <c r="A1191" s="174">
        <v>513</v>
      </c>
      <c r="B1191" s="167" t="s">
        <v>208</v>
      </c>
      <c r="C1191" s="168">
        <v>42807</v>
      </c>
      <c r="D1191" s="168" t="s">
        <v>4170</v>
      </c>
      <c r="E1191" s="169" t="s">
        <v>15</v>
      </c>
      <c r="F1191" s="169">
        <v>398338</v>
      </c>
      <c r="G1191" s="169"/>
      <c r="H1191" s="170" t="s">
        <v>4171</v>
      </c>
      <c r="I1191" s="172">
        <v>50</v>
      </c>
      <c r="J1191" s="172">
        <v>0</v>
      </c>
      <c r="K1191" s="172">
        <v>50</v>
      </c>
      <c r="L1191" s="173" t="s">
        <v>1444</v>
      </c>
    </row>
    <row r="1192" spans="1:12" ht="56.25" customHeight="1">
      <c r="A1192" s="174">
        <v>513</v>
      </c>
      <c r="B1192" s="167" t="s">
        <v>208</v>
      </c>
      <c r="C1192" s="168">
        <v>42807</v>
      </c>
      <c r="D1192" s="168" t="s">
        <v>4172</v>
      </c>
      <c r="E1192" s="169" t="s">
        <v>15</v>
      </c>
      <c r="F1192" s="169">
        <v>398340</v>
      </c>
      <c r="G1192" s="169"/>
      <c r="H1192" s="170" t="s">
        <v>4173</v>
      </c>
      <c r="I1192" s="172">
        <v>50</v>
      </c>
      <c r="J1192" s="172">
        <v>0</v>
      </c>
      <c r="K1192" s="172">
        <v>50</v>
      </c>
      <c r="L1192" s="173" t="s">
        <v>1444</v>
      </c>
    </row>
    <row r="1193" spans="1:12" ht="56.25" customHeight="1">
      <c r="A1193" s="174">
        <v>513</v>
      </c>
      <c r="B1193" s="167" t="s">
        <v>208</v>
      </c>
      <c r="C1193" s="168">
        <v>42807</v>
      </c>
      <c r="D1193" s="168" t="s">
        <v>4174</v>
      </c>
      <c r="E1193" s="169" t="s">
        <v>15</v>
      </c>
      <c r="F1193" s="169">
        <v>397601</v>
      </c>
      <c r="G1193" s="169"/>
      <c r="H1193" s="170" t="s">
        <v>4175</v>
      </c>
      <c r="I1193" s="172">
        <v>50</v>
      </c>
      <c r="J1193" s="172">
        <v>0</v>
      </c>
      <c r="K1193" s="172">
        <v>50</v>
      </c>
      <c r="L1193" s="173" t="s">
        <v>1444</v>
      </c>
    </row>
    <row r="1194" spans="1:12" ht="56.25" customHeight="1">
      <c r="A1194" s="174">
        <v>513</v>
      </c>
      <c r="B1194" s="167" t="s">
        <v>208</v>
      </c>
      <c r="C1194" s="168">
        <v>42807</v>
      </c>
      <c r="D1194" s="168" t="s">
        <v>4176</v>
      </c>
      <c r="E1194" s="169" t="s">
        <v>13</v>
      </c>
      <c r="F1194" s="169">
        <v>9100</v>
      </c>
      <c r="G1194" s="169"/>
      <c r="H1194" s="170" t="s">
        <v>4177</v>
      </c>
      <c r="I1194" s="172">
        <v>145851.25</v>
      </c>
      <c r="J1194" s="172">
        <v>0</v>
      </c>
      <c r="K1194" s="172">
        <v>145851.25</v>
      </c>
      <c r="L1194" s="173" t="s">
        <v>1444</v>
      </c>
    </row>
    <row r="1195" spans="1:12" ht="56.25" customHeight="1">
      <c r="A1195" s="174">
        <v>513</v>
      </c>
      <c r="B1195" s="167" t="s">
        <v>208</v>
      </c>
      <c r="C1195" s="168">
        <v>42807</v>
      </c>
      <c r="D1195" s="168" t="s">
        <v>4178</v>
      </c>
      <c r="E1195" s="169" t="s">
        <v>11</v>
      </c>
      <c r="F1195" s="169">
        <v>9100</v>
      </c>
      <c r="G1195" s="169"/>
      <c r="H1195" s="170" t="s">
        <v>4179</v>
      </c>
      <c r="I1195" s="172">
        <v>370.64</v>
      </c>
      <c r="J1195" s="172">
        <v>0</v>
      </c>
      <c r="K1195" s="172">
        <v>370.64</v>
      </c>
      <c r="L1195" s="173" t="s">
        <v>1444</v>
      </c>
    </row>
    <row r="1196" spans="1:12" ht="56.25" customHeight="1">
      <c r="A1196" s="174">
        <v>10</v>
      </c>
      <c r="B1196" s="167" t="s">
        <v>714</v>
      </c>
      <c r="C1196" s="168">
        <v>42807</v>
      </c>
      <c r="D1196" s="168" t="s">
        <v>1946</v>
      </c>
      <c r="E1196" s="169" t="s">
        <v>15</v>
      </c>
      <c r="F1196" s="169">
        <v>1841</v>
      </c>
      <c r="G1196" s="169"/>
      <c r="H1196" s="170" t="s">
        <v>1947</v>
      </c>
      <c r="I1196" s="172">
        <v>20533.670000000002</v>
      </c>
      <c r="J1196" s="172">
        <v>0</v>
      </c>
      <c r="K1196" s="172">
        <v>20533.670000000002</v>
      </c>
      <c r="L1196" s="173" t="s">
        <v>1444</v>
      </c>
    </row>
    <row r="1197" spans="1:12" ht="56.25" customHeight="1">
      <c r="A1197" s="174">
        <v>10</v>
      </c>
      <c r="B1197" s="167" t="s">
        <v>714</v>
      </c>
      <c r="C1197" s="168">
        <v>42807</v>
      </c>
      <c r="D1197" s="168" t="s">
        <v>1948</v>
      </c>
      <c r="E1197" s="169" t="s">
        <v>15</v>
      </c>
      <c r="F1197" s="169">
        <v>398036</v>
      </c>
      <c r="G1197" s="169"/>
      <c r="H1197" s="170" t="s">
        <v>1949</v>
      </c>
      <c r="I1197" s="172">
        <v>50</v>
      </c>
      <c r="J1197" s="172">
        <v>0</v>
      </c>
      <c r="K1197" s="172">
        <v>50</v>
      </c>
      <c r="L1197" s="173" t="s">
        <v>1444</v>
      </c>
    </row>
    <row r="1198" spans="1:12" ht="56.25" customHeight="1">
      <c r="A1198" s="174">
        <v>10</v>
      </c>
      <c r="B1198" s="167" t="s">
        <v>714</v>
      </c>
      <c r="C1198" s="168">
        <v>42807</v>
      </c>
      <c r="D1198" s="168" t="s">
        <v>1950</v>
      </c>
      <c r="E1198" s="169" t="s">
        <v>6</v>
      </c>
      <c r="F1198" s="169">
        <v>398035</v>
      </c>
      <c r="G1198" s="169"/>
      <c r="H1198" s="170" t="s">
        <v>1951</v>
      </c>
      <c r="I1198" s="172">
        <v>0</v>
      </c>
      <c r="J1198" s="172">
        <v>93184.040000000008</v>
      </c>
      <c r="K1198" s="172">
        <v>93184.040000000008</v>
      </c>
      <c r="L1198" s="173" t="s">
        <v>1444</v>
      </c>
    </row>
    <row r="1199" spans="1:12" ht="56.25" customHeight="1">
      <c r="A1199" s="174">
        <v>513</v>
      </c>
      <c r="B1199" s="167" t="s">
        <v>208</v>
      </c>
      <c r="C1199" s="168">
        <v>42807</v>
      </c>
      <c r="D1199" s="168" t="s">
        <v>4180</v>
      </c>
      <c r="E1199" s="169" t="s">
        <v>15</v>
      </c>
      <c r="F1199" s="169">
        <v>1844</v>
      </c>
      <c r="G1199" s="169"/>
      <c r="H1199" s="170" t="s">
        <v>4181</v>
      </c>
      <c r="I1199" s="172">
        <v>651.62</v>
      </c>
      <c r="J1199" s="172">
        <v>0</v>
      </c>
      <c r="K1199" s="172">
        <v>651.62</v>
      </c>
      <c r="L1199" s="173" t="s">
        <v>1444</v>
      </c>
    </row>
    <row r="1200" spans="1:12" ht="56.25" customHeight="1">
      <c r="A1200" s="174">
        <v>10</v>
      </c>
      <c r="B1200" s="167" t="s">
        <v>714</v>
      </c>
      <c r="C1200" s="168">
        <v>42807</v>
      </c>
      <c r="D1200" s="168" t="s">
        <v>1952</v>
      </c>
      <c r="E1200" s="169" t="s">
        <v>15</v>
      </c>
      <c r="F1200" s="169">
        <v>1843</v>
      </c>
      <c r="G1200" s="169"/>
      <c r="H1200" s="170" t="s">
        <v>1953</v>
      </c>
      <c r="I1200" s="172">
        <v>1119.6100000000001</v>
      </c>
      <c r="J1200" s="172">
        <v>0</v>
      </c>
      <c r="K1200" s="172">
        <v>1119.6100000000001</v>
      </c>
      <c r="L1200" s="173" t="s">
        <v>1444</v>
      </c>
    </row>
    <row r="1201" spans="1:12" ht="56.25" customHeight="1">
      <c r="A1201" s="174">
        <v>25</v>
      </c>
      <c r="B1201" s="167" t="s">
        <v>718</v>
      </c>
      <c r="C1201" s="168">
        <v>42808</v>
      </c>
      <c r="D1201" s="168" t="s">
        <v>2591</v>
      </c>
      <c r="E1201" s="169" t="s">
        <v>1500</v>
      </c>
      <c r="F1201" s="169">
        <v>12905689</v>
      </c>
      <c r="G1201" s="169"/>
      <c r="H1201" s="170" t="s">
        <v>2592</v>
      </c>
      <c r="I1201" s="172">
        <v>20192565.329999998</v>
      </c>
      <c r="J1201" s="172">
        <v>0</v>
      </c>
      <c r="K1201" s="172">
        <v>20192565.329999998</v>
      </c>
      <c r="L1201" s="173" t="s">
        <v>1444</v>
      </c>
    </row>
    <row r="1202" spans="1:12" ht="56.25" customHeight="1">
      <c r="A1202" s="174">
        <v>25</v>
      </c>
      <c r="B1202" s="167" t="s">
        <v>718</v>
      </c>
      <c r="C1202" s="168">
        <v>42808</v>
      </c>
      <c r="D1202" s="168" t="s">
        <v>2593</v>
      </c>
      <c r="E1202" s="169" t="s">
        <v>1500</v>
      </c>
      <c r="F1202" s="169">
        <v>12891112</v>
      </c>
      <c r="G1202" s="169"/>
      <c r="H1202" s="170" t="s">
        <v>2594</v>
      </c>
      <c r="I1202" s="172">
        <v>134393.20000000001</v>
      </c>
      <c r="J1202" s="172">
        <v>0</v>
      </c>
      <c r="K1202" s="172">
        <v>134393.20000000001</v>
      </c>
      <c r="L1202" s="173" t="s">
        <v>1444</v>
      </c>
    </row>
    <row r="1203" spans="1:12" ht="56.25" customHeight="1">
      <c r="A1203" s="174">
        <v>25</v>
      </c>
      <c r="B1203" s="167" t="s">
        <v>718</v>
      </c>
      <c r="C1203" s="168">
        <v>42808</v>
      </c>
      <c r="D1203" s="168" t="s">
        <v>2595</v>
      </c>
      <c r="E1203" s="169" t="s">
        <v>1500</v>
      </c>
      <c r="F1203" s="169">
        <v>12891095</v>
      </c>
      <c r="G1203" s="169"/>
      <c r="H1203" s="170" t="s">
        <v>2596</v>
      </c>
      <c r="I1203" s="172">
        <v>85574.55</v>
      </c>
      <c r="J1203" s="172">
        <v>0</v>
      </c>
      <c r="K1203" s="172">
        <v>85574.55</v>
      </c>
      <c r="L1203" s="173" t="s">
        <v>1444</v>
      </c>
    </row>
    <row r="1204" spans="1:12" ht="56.25" customHeight="1">
      <c r="A1204" s="174">
        <v>25</v>
      </c>
      <c r="B1204" s="167" t="s">
        <v>718</v>
      </c>
      <c r="C1204" s="168">
        <v>42808</v>
      </c>
      <c r="D1204" s="168" t="s">
        <v>2597</v>
      </c>
      <c r="E1204" s="169" t="s">
        <v>1500</v>
      </c>
      <c r="F1204" s="169">
        <v>12891086</v>
      </c>
      <c r="G1204" s="169"/>
      <c r="H1204" s="170" t="s">
        <v>2598</v>
      </c>
      <c r="I1204" s="172">
        <v>544563.46</v>
      </c>
      <c r="J1204" s="172">
        <v>0</v>
      </c>
      <c r="K1204" s="172">
        <v>544563.46</v>
      </c>
      <c r="L1204" s="173" t="s">
        <v>1444</v>
      </c>
    </row>
    <row r="1205" spans="1:12" ht="56.25" customHeight="1">
      <c r="A1205" s="174">
        <v>25</v>
      </c>
      <c r="B1205" s="167" t="s">
        <v>718</v>
      </c>
      <c r="C1205" s="168">
        <v>42808</v>
      </c>
      <c r="D1205" s="168" t="s">
        <v>2599</v>
      </c>
      <c r="E1205" s="169" t="s">
        <v>1500</v>
      </c>
      <c r="F1205" s="169">
        <v>12891082</v>
      </c>
      <c r="G1205" s="169"/>
      <c r="H1205" s="170" t="s">
        <v>2600</v>
      </c>
      <c r="I1205" s="172">
        <v>808948.63</v>
      </c>
      <c r="J1205" s="172">
        <v>0</v>
      </c>
      <c r="K1205" s="172">
        <v>808948.63</v>
      </c>
      <c r="L1205" s="173" t="s">
        <v>1444</v>
      </c>
    </row>
    <row r="1206" spans="1:12" ht="56.25" customHeight="1">
      <c r="A1206" s="174">
        <v>25</v>
      </c>
      <c r="B1206" s="167" t="s">
        <v>718</v>
      </c>
      <c r="C1206" s="168">
        <v>42808</v>
      </c>
      <c r="D1206" s="168" t="s">
        <v>2601</v>
      </c>
      <c r="E1206" s="169" t="s">
        <v>1500</v>
      </c>
      <c r="F1206" s="169">
        <v>12891069</v>
      </c>
      <c r="G1206" s="169"/>
      <c r="H1206" s="170" t="s">
        <v>2602</v>
      </c>
      <c r="I1206" s="172">
        <v>451099.39</v>
      </c>
      <c r="J1206" s="172">
        <v>0</v>
      </c>
      <c r="K1206" s="172">
        <v>451099.39</v>
      </c>
      <c r="L1206" s="173" t="s">
        <v>1444</v>
      </c>
    </row>
    <row r="1207" spans="1:12" ht="56.25" customHeight="1">
      <c r="A1207" s="174">
        <v>117</v>
      </c>
      <c r="B1207" s="167" t="s">
        <v>746</v>
      </c>
      <c r="C1207" s="168">
        <v>42808</v>
      </c>
      <c r="D1207" s="168" t="s">
        <v>3332</v>
      </c>
      <c r="E1207" s="169" t="s">
        <v>11</v>
      </c>
      <c r="F1207" s="169">
        <v>882142</v>
      </c>
      <c r="G1207" s="169"/>
      <c r="H1207" s="170" t="s">
        <v>3333</v>
      </c>
      <c r="I1207" s="172">
        <v>50</v>
      </c>
      <c r="J1207" s="172">
        <v>0</v>
      </c>
      <c r="K1207" s="172">
        <v>50</v>
      </c>
      <c r="L1207" s="173" t="s">
        <v>1444</v>
      </c>
    </row>
    <row r="1208" spans="1:12" ht="56.25" customHeight="1">
      <c r="A1208" s="174" t="s">
        <v>628</v>
      </c>
      <c r="B1208" s="167" t="s">
        <v>738</v>
      </c>
      <c r="C1208" s="168">
        <v>42808</v>
      </c>
      <c r="D1208" s="168" t="s">
        <v>5415</v>
      </c>
      <c r="E1208" s="169" t="s">
        <v>11</v>
      </c>
      <c r="F1208" s="169">
        <v>882137</v>
      </c>
      <c r="G1208" s="169"/>
      <c r="H1208" s="170" t="s">
        <v>5416</v>
      </c>
      <c r="I1208" s="172">
        <v>50</v>
      </c>
      <c r="J1208" s="172">
        <v>0</v>
      </c>
      <c r="K1208" s="172">
        <v>50</v>
      </c>
      <c r="L1208" s="173" t="s">
        <v>1444</v>
      </c>
    </row>
    <row r="1209" spans="1:12" ht="56.25" customHeight="1">
      <c r="A1209" s="174" t="s">
        <v>628</v>
      </c>
      <c r="B1209" s="167" t="s">
        <v>738</v>
      </c>
      <c r="C1209" s="168">
        <v>42808</v>
      </c>
      <c r="D1209" s="168" t="s">
        <v>5417</v>
      </c>
      <c r="E1209" s="169" t="s">
        <v>13</v>
      </c>
      <c r="F1209" s="169">
        <v>882137</v>
      </c>
      <c r="G1209" s="169"/>
      <c r="H1209" s="170" t="s">
        <v>5418</v>
      </c>
      <c r="I1209" s="172">
        <v>27867412.300000001</v>
      </c>
      <c r="J1209" s="172">
        <v>0</v>
      </c>
      <c r="K1209" s="172">
        <v>27867412.300000001</v>
      </c>
      <c r="L1209" s="173" t="s">
        <v>1444</v>
      </c>
    </row>
    <row r="1210" spans="1:12" ht="56.25" customHeight="1">
      <c r="A1210" s="174" t="s">
        <v>628</v>
      </c>
      <c r="B1210" s="167" t="s">
        <v>738</v>
      </c>
      <c r="C1210" s="168">
        <v>42808</v>
      </c>
      <c r="D1210" s="168" t="s">
        <v>5419</v>
      </c>
      <c r="E1210" s="169" t="s">
        <v>11</v>
      </c>
      <c r="F1210" s="169">
        <v>882132</v>
      </c>
      <c r="G1210" s="169"/>
      <c r="H1210" s="170" t="s">
        <v>5420</v>
      </c>
      <c r="I1210" s="172">
        <v>50</v>
      </c>
      <c r="J1210" s="172">
        <v>0</v>
      </c>
      <c r="K1210" s="172">
        <v>50</v>
      </c>
      <c r="L1210" s="173" t="s">
        <v>1444</v>
      </c>
    </row>
    <row r="1211" spans="1:12" ht="56.25" customHeight="1">
      <c r="A1211" s="174" t="s">
        <v>628</v>
      </c>
      <c r="B1211" s="167" t="s">
        <v>738</v>
      </c>
      <c r="C1211" s="168">
        <v>42808</v>
      </c>
      <c r="D1211" s="168" t="s">
        <v>5421</v>
      </c>
      <c r="E1211" s="169" t="s">
        <v>13</v>
      </c>
      <c r="F1211" s="169">
        <v>882132</v>
      </c>
      <c r="G1211" s="169"/>
      <c r="H1211" s="170" t="s">
        <v>5422</v>
      </c>
      <c r="I1211" s="172">
        <v>4665933.82</v>
      </c>
      <c r="J1211" s="172">
        <v>0</v>
      </c>
      <c r="K1211" s="172">
        <v>4665933.82</v>
      </c>
      <c r="L1211" s="173" t="s">
        <v>1444</v>
      </c>
    </row>
    <row r="1212" spans="1:12" ht="56.25" customHeight="1">
      <c r="A1212" s="174">
        <v>513</v>
      </c>
      <c r="B1212" s="167" t="s">
        <v>208</v>
      </c>
      <c r="C1212" s="168">
        <v>42808</v>
      </c>
      <c r="D1212" s="168" t="s">
        <v>4182</v>
      </c>
      <c r="E1212" s="169" t="s">
        <v>11</v>
      </c>
      <c r="F1212" s="169">
        <v>882096</v>
      </c>
      <c r="G1212" s="169"/>
      <c r="H1212" s="170" t="s">
        <v>4183</v>
      </c>
      <c r="I1212" s="172">
        <v>2467.94</v>
      </c>
      <c r="J1212" s="172">
        <v>0</v>
      </c>
      <c r="K1212" s="172">
        <v>2467.94</v>
      </c>
      <c r="L1212" s="173" t="s">
        <v>1444</v>
      </c>
    </row>
    <row r="1213" spans="1:12" ht="56.25" customHeight="1">
      <c r="A1213" s="174">
        <v>513</v>
      </c>
      <c r="B1213" s="167" t="s">
        <v>208</v>
      </c>
      <c r="C1213" s="168">
        <v>42808</v>
      </c>
      <c r="D1213" s="168" t="s">
        <v>4184</v>
      </c>
      <c r="E1213" s="169" t="s">
        <v>11</v>
      </c>
      <c r="F1213" s="169">
        <v>882065</v>
      </c>
      <c r="G1213" s="169"/>
      <c r="H1213" s="170" t="s">
        <v>4185</v>
      </c>
      <c r="I1213" s="172">
        <v>50</v>
      </c>
      <c r="J1213" s="172">
        <v>0</v>
      </c>
      <c r="K1213" s="172">
        <v>50</v>
      </c>
      <c r="L1213" s="173" t="s">
        <v>1444</v>
      </c>
    </row>
    <row r="1214" spans="1:12" ht="56.25" customHeight="1">
      <c r="A1214" s="174" t="s">
        <v>628</v>
      </c>
      <c r="B1214" s="167" t="s">
        <v>738</v>
      </c>
      <c r="C1214" s="168">
        <v>42808</v>
      </c>
      <c r="D1214" s="168" t="s">
        <v>5423</v>
      </c>
      <c r="E1214" s="169" t="s">
        <v>6</v>
      </c>
      <c r="F1214" s="169">
        <v>812617</v>
      </c>
      <c r="G1214" s="169"/>
      <c r="H1214" s="170" t="s">
        <v>5424</v>
      </c>
      <c r="I1214" s="172">
        <v>0</v>
      </c>
      <c r="J1214" s="172">
        <v>280000</v>
      </c>
      <c r="K1214" s="172">
        <v>280000</v>
      </c>
      <c r="L1214" s="173" t="s">
        <v>1444</v>
      </c>
    </row>
    <row r="1215" spans="1:12" ht="56.25" customHeight="1">
      <c r="A1215" s="174">
        <v>25</v>
      </c>
      <c r="B1215" s="167" t="s">
        <v>718</v>
      </c>
      <c r="C1215" s="168">
        <v>42808</v>
      </c>
      <c r="D1215" s="168" t="s">
        <v>2603</v>
      </c>
      <c r="E1215" s="169" t="s">
        <v>1500</v>
      </c>
      <c r="F1215" s="169">
        <v>12891044</v>
      </c>
      <c r="G1215" s="169"/>
      <c r="H1215" s="170" t="s">
        <v>2604</v>
      </c>
      <c r="I1215" s="172">
        <v>506611.18</v>
      </c>
      <c r="J1215" s="172">
        <v>0</v>
      </c>
      <c r="K1215" s="172">
        <v>506611.18</v>
      </c>
      <c r="L1215" s="173" t="s">
        <v>1444</v>
      </c>
    </row>
    <row r="1216" spans="1:12" ht="56.25" customHeight="1">
      <c r="A1216" s="174">
        <v>25</v>
      </c>
      <c r="B1216" s="167" t="s">
        <v>718</v>
      </c>
      <c r="C1216" s="168">
        <v>42808</v>
      </c>
      <c r="D1216" s="168" t="s">
        <v>2605</v>
      </c>
      <c r="E1216" s="169" t="s">
        <v>1500</v>
      </c>
      <c r="F1216" s="169">
        <v>12893802</v>
      </c>
      <c r="G1216" s="169"/>
      <c r="H1216" s="170" t="s">
        <v>2606</v>
      </c>
      <c r="I1216" s="172">
        <v>373886.99</v>
      </c>
      <c r="J1216" s="172">
        <v>0</v>
      </c>
      <c r="K1216" s="172">
        <v>373886.99</v>
      </c>
      <c r="L1216" s="173" t="s">
        <v>1444</v>
      </c>
    </row>
    <row r="1217" spans="1:12" ht="56.25" customHeight="1">
      <c r="A1217" s="174">
        <v>25</v>
      </c>
      <c r="B1217" s="167" t="s">
        <v>718</v>
      </c>
      <c r="C1217" s="168">
        <v>42808</v>
      </c>
      <c r="D1217" s="168" t="s">
        <v>2607</v>
      </c>
      <c r="E1217" s="169" t="s">
        <v>1500</v>
      </c>
      <c r="F1217" s="169">
        <v>12893801</v>
      </c>
      <c r="G1217" s="169"/>
      <c r="H1217" s="170" t="s">
        <v>2608</v>
      </c>
      <c r="I1217" s="172">
        <v>660540.80000000005</v>
      </c>
      <c r="J1217" s="172">
        <v>0</v>
      </c>
      <c r="K1217" s="172">
        <v>660540.80000000005</v>
      </c>
      <c r="L1217" s="173" t="s">
        <v>1444</v>
      </c>
    </row>
    <row r="1218" spans="1:12" ht="56.25" customHeight="1">
      <c r="A1218" s="174">
        <v>25</v>
      </c>
      <c r="B1218" s="167" t="s">
        <v>718</v>
      </c>
      <c r="C1218" s="168">
        <v>42808</v>
      </c>
      <c r="D1218" s="168" t="s">
        <v>2609</v>
      </c>
      <c r="E1218" s="169" t="s">
        <v>1500</v>
      </c>
      <c r="F1218" s="169">
        <v>12893800</v>
      </c>
      <c r="G1218" s="169"/>
      <c r="H1218" s="170" t="s">
        <v>2610</v>
      </c>
      <c r="I1218" s="172">
        <v>218244.33000000002</v>
      </c>
      <c r="J1218" s="172">
        <v>0</v>
      </c>
      <c r="K1218" s="172">
        <v>218244.33000000002</v>
      </c>
      <c r="L1218" s="173" t="s">
        <v>1444</v>
      </c>
    </row>
    <row r="1219" spans="1:12" ht="56.25" customHeight="1">
      <c r="A1219" s="174">
        <v>25</v>
      </c>
      <c r="B1219" s="167" t="s">
        <v>718</v>
      </c>
      <c r="C1219" s="168">
        <v>42808</v>
      </c>
      <c r="D1219" s="168" t="s">
        <v>2611</v>
      </c>
      <c r="E1219" s="169" t="s">
        <v>1500</v>
      </c>
      <c r="F1219" s="169">
        <v>12893799</v>
      </c>
      <c r="G1219" s="169"/>
      <c r="H1219" s="170" t="s">
        <v>2612</v>
      </c>
      <c r="I1219" s="172">
        <v>1413472.71</v>
      </c>
      <c r="J1219" s="172">
        <v>0</v>
      </c>
      <c r="K1219" s="172">
        <v>1413472.71</v>
      </c>
      <c r="L1219" s="173" t="s">
        <v>1444</v>
      </c>
    </row>
    <row r="1220" spans="1:12" ht="56.25" customHeight="1">
      <c r="A1220" s="174">
        <v>25</v>
      </c>
      <c r="B1220" s="167" t="s">
        <v>718</v>
      </c>
      <c r="C1220" s="168">
        <v>42808</v>
      </c>
      <c r="D1220" s="168" t="s">
        <v>2613</v>
      </c>
      <c r="E1220" s="169" t="s">
        <v>1500</v>
      </c>
      <c r="F1220" s="169">
        <v>12893798</v>
      </c>
      <c r="G1220" s="169"/>
      <c r="H1220" s="170" t="s">
        <v>2614</v>
      </c>
      <c r="I1220" s="172">
        <v>218393.11000000002</v>
      </c>
      <c r="J1220" s="172">
        <v>0</v>
      </c>
      <c r="K1220" s="172">
        <v>218393.11000000002</v>
      </c>
      <c r="L1220" s="173" t="s">
        <v>1444</v>
      </c>
    </row>
    <row r="1221" spans="1:12" ht="56.25" customHeight="1">
      <c r="A1221" s="174">
        <v>25</v>
      </c>
      <c r="B1221" s="167" t="s">
        <v>718</v>
      </c>
      <c r="C1221" s="168">
        <v>42808</v>
      </c>
      <c r="D1221" s="168" t="s">
        <v>2615</v>
      </c>
      <c r="E1221" s="169" t="s">
        <v>1500</v>
      </c>
      <c r="F1221" s="169">
        <v>12893766</v>
      </c>
      <c r="G1221" s="169"/>
      <c r="H1221" s="170" t="s">
        <v>2616</v>
      </c>
      <c r="I1221" s="172">
        <v>447075.14</v>
      </c>
      <c r="J1221" s="172">
        <v>0</v>
      </c>
      <c r="K1221" s="172">
        <v>447075.14</v>
      </c>
      <c r="L1221" s="173" t="s">
        <v>1444</v>
      </c>
    </row>
    <row r="1222" spans="1:12" ht="56.25" customHeight="1">
      <c r="A1222" s="174">
        <v>25</v>
      </c>
      <c r="B1222" s="167" t="s">
        <v>718</v>
      </c>
      <c r="C1222" s="168">
        <v>42808</v>
      </c>
      <c r="D1222" s="168" t="s">
        <v>2617</v>
      </c>
      <c r="E1222" s="169" t="s">
        <v>1500</v>
      </c>
      <c r="F1222" s="169">
        <v>12893765</v>
      </c>
      <c r="G1222" s="169"/>
      <c r="H1222" s="170" t="s">
        <v>2618</v>
      </c>
      <c r="I1222" s="172">
        <v>759810.67</v>
      </c>
      <c r="J1222" s="172">
        <v>0</v>
      </c>
      <c r="K1222" s="172">
        <v>759810.67</v>
      </c>
      <c r="L1222" s="173" t="s">
        <v>1444</v>
      </c>
    </row>
    <row r="1223" spans="1:12" ht="56.25" customHeight="1">
      <c r="A1223" s="174">
        <v>25</v>
      </c>
      <c r="B1223" s="167" t="s">
        <v>718</v>
      </c>
      <c r="C1223" s="168">
        <v>42808</v>
      </c>
      <c r="D1223" s="168" t="s">
        <v>2619</v>
      </c>
      <c r="E1223" s="169" t="s">
        <v>1500</v>
      </c>
      <c r="F1223" s="169">
        <v>12893764</v>
      </c>
      <c r="G1223" s="169"/>
      <c r="H1223" s="170" t="s">
        <v>2562</v>
      </c>
      <c r="I1223" s="172">
        <v>7305.12</v>
      </c>
      <c r="J1223" s="172">
        <v>0</v>
      </c>
      <c r="K1223" s="172">
        <v>7305.12</v>
      </c>
      <c r="L1223" s="173" t="s">
        <v>1444</v>
      </c>
    </row>
    <row r="1224" spans="1:12" ht="56.25" customHeight="1">
      <c r="A1224" s="174">
        <v>25</v>
      </c>
      <c r="B1224" s="167" t="s">
        <v>718</v>
      </c>
      <c r="C1224" s="168">
        <v>42808</v>
      </c>
      <c r="D1224" s="168" t="s">
        <v>2620</v>
      </c>
      <c r="E1224" s="169" t="s">
        <v>1500</v>
      </c>
      <c r="F1224" s="169">
        <v>12893763</v>
      </c>
      <c r="G1224" s="169"/>
      <c r="H1224" s="170" t="s">
        <v>2621</v>
      </c>
      <c r="I1224" s="172">
        <v>187828.83000000002</v>
      </c>
      <c r="J1224" s="172">
        <v>0</v>
      </c>
      <c r="K1224" s="172">
        <v>187828.83000000002</v>
      </c>
      <c r="L1224" s="173" t="s">
        <v>1444</v>
      </c>
    </row>
    <row r="1225" spans="1:12" ht="56.25" customHeight="1">
      <c r="A1225" s="174">
        <v>25</v>
      </c>
      <c r="B1225" s="167" t="s">
        <v>718</v>
      </c>
      <c r="C1225" s="168">
        <v>42808</v>
      </c>
      <c r="D1225" s="168" t="s">
        <v>2622</v>
      </c>
      <c r="E1225" s="169" t="s">
        <v>1500</v>
      </c>
      <c r="F1225" s="169">
        <v>12893762</v>
      </c>
      <c r="G1225" s="169"/>
      <c r="H1225" s="170" t="s">
        <v>2623</v>
      </c>
      <c r="I1225" s="172">
        <v>1120236.52</v>
      </c>
      <c r="J1225" s="172">
        <v>0</v>
      </c>
      <c r="K1225" s="172">
        <v>1120236.52</v>
      </c>
      <c r="L1225" s="173" t="s">
        <v>1444</v>
      </c>
    </row>
    <row r="1226" spans="1:12" ht="56.25" customHeight="1">
      <c r="A1226" s="174">
        <v>25</v>
      </c>
      <c r="B1226" s="167" t="s">
        <v>718</v>
      </c>
      <c r="C1226" s="168">
        <v>42808</v>
      </c>
      <c r="D1226" s="168" t="s">
        <v>2624</v>
      </c>
      <c r="E1226" s="169" t="s">
        <v>1500</v>
      </c>
      <c r="F1226" s="169">
        <v>12893761</v>
      </c>
      <c r="G1226" s="169"/>
      <c r="H1226" s="170" t="s">
        <v>2625</v>
      </c>
      <c r="I1226" s="172">
        <v>1126372.6100000001</v>
      </c>
      <c r="J1226" s="172">
        <v>0</v>
      </c>
      <c r="K1226" s="172">
        <v>1126372.6100000001</v>
      </c>
      <c r="L1226" s="173" t="s">
        <v>1444</v>
      </c>
    </row>
    <row r="1227" spans="1:12" ht="56.25" customHeight="1">
      <c r="A1227" s="174">
        <v>25</v>
      </c>
      <c r="B1227" s="167" t="s">
        <v>718</v>
      </c>
      <c r="C1227" s="168">
        <v>42808</v>
      </c>
      <c r="D1227" s="168" t="s">
        <v>2626</v>
      </c>
      <c r="E1227" s="169" t="s">
        <v>1500</v>
      </c>
      <c r="F1227" s="169">
        <v>12893759</v>
      </c>
      <c r="G1227" s="169"/>
      <c r="H1227" s="170" t="s">
        <v>2627</v>
      </c>
      <c r="I1227" s="172">
        <v>218480.41</v>
      </c>
      <c r="J1227" s="172">
        <v>0</v>
      </c>
      <c r="K1227" s="172">
        <v>218480.41</v>
      </c>
      <c r="L1227" s="173" t="s">
        <v>1444</v>
      </c>
    </row>
    <row r="1228" spans="1:12" ht="56.25" customHeight="1">
      <c r="A1228" s="174">
        <v>25</v>
      </c>
      <c r="B1228" s="167" t="s">
        <v>718</v>
      </c>
      <c r="C1228" s="168">
        <v>42808</v>
      </c>
      <c r="D1228" s="168" t="s">
        <v>2628</v>
      </c>
      <c r="E1228" s="169" t="s">
        <v>1500</v>
      </c>
      <c r="F1228" s="169">
        <v>12893758</v>
      </c>
      <c r="G1228" s="169"/>
      <c r="H1228" s="170" t="s">
        <v>2629</v>
      </c>
      <c r="I1228" s="172">
        <v>579235.38</v>
      </c>
      <c r="J1228" s="172">
        <v>0</v>
      </c>
      <c r="K1228" s="172">
        <v>579235.38</v>
      </c>
      <c r="L1228" s="173" t="s">
        <v>1444</v>
      </c>
    </row>
    <row r="1229" spans="1:12" ht="56.25" customHeight="1">
      <c r="A1229" s="174">
        <v>513</v>
      </c>
      <c r="B1229" s="167" t="s">
        <v>208</v>
      </c>
      <c r="C1229" s="168">
        <v>42808</v>
      </c>
      <c r="D1229" s="168" t="s">
        <v>4186</v>
      </c>
      <c r="E1229" s="169" t="s">
        <v>15</v>
      </c>
      <c r="F1229" s="169">
        <v>399451</v>
      </c>
      <c r="G1229" s="169"/>
      <c r="H1229" s="170" t="s">
        <v>4187</v>
      </c>
      <c r="I1229" s="172">
        <v>50</v>
      </c>
      <c r="J1229" s="172">
        <v>0</v>
      </c>
      <c r="K1229" s="172">
        <v>50</v>
      </c>
      <c r="L1229" s="173" t="s">
        <v>1444</v>
      </c>
    </row>
    <row r="1230" spans="1:12" ht="56.25" customHeight="1">
      <c r="A1230" s="174">
        <v>10</v>
      </c>
      <c r="B1230" s="167" t="s">
        <v>714</v>
      </c>
      <c r="C1230" s="168">
        <v>42808</v>
      </c>
      <c r="D1230" s="168" t="s">
        <v>1954</v>
      </c>
      <c r="E1230" s="169" t="s">
        <v>15</v>
      </c>
      <c r="F1230" s="169">
        <v>398760</v>
      </c>
      <c r="G1230" s="169"/>
      <c r="H1230" s="170" t="s">
        <v>1955</v>
      </c>
      <c r="I1230" s="172">
        <v>50</v>
      </c>
      <c r="J1230" s="172">
        <v>0</v>
      </c>
      <c r="K1230" s="172">
        <v>50</v>
      </c>
      <c r="L1230" s="173" t="s">
        <v>1444</v>
      </c>
    </row>
    <row r="1231" spans="1:12" ht="56.25" customHeight="1">
      <c r="A1231" s="174">
        <v>10</v>
      </c>
      <c r="B1231" s="167" t="s">
        <v>714</v>
      </c>
      <c r="C1231" s="168">
        <v>42808</v>
      </c>
      <c r="D1231" s="168" t="s">
        <v>1956</v>
      </c>
      <c r="E1231" s="169" t="s">
        <v>6</v>
      </c>
      <c r="F1231" s="169">
        <v>398759</v>
      </c>
      <c r="G1231" s="169"/>
      <c r="H1231" s="170" t="s">
        <v>1957</v>
      </c>
      <c r="I1231" s="172">
        <v>0</v>
      </c>
      <c r="J1231" s="172">
        <v>109474.83</v>
      </c>
      <c r="K1231" s="172">
        <v>109474.83</v>
      </c>
      <c r="L1231" s="173" t="s">
        <v>1444</v>
      </c>
    </row>
    <row r="1232" spans="1:12" ht="56.25" customHeight="1">
      <c r="A1232" s="174">
        <v>513</v>
      </c>
      <c r="B1232" s="167" t="s">
        <v>208</v>
      </c>
      <c r="C1232" s="168">
        <v>42808</v>
      </c>
      <c r="D1232" s="168" t="s">
        <v>4188</v>
      </c>
      <c r="E1232" s="169" t="s">
        <v>15</v>
      </c>
      <c r="F1232" s="169">
        <v>1845</v>
      </c>
      <c r="G1232" s="169"/>
      <c r="H1232" s="170" t="s">
        <v>4189</v>
      </c>
      <c r="I1232" s="172">
        <v>50</v>
      </c>
      <c r="J1232" s="172">
        <v>0</v>
      </c>
      <c r="K1232" s="172">
        <v>50</v>
      </c>
      <c r="L1232" s="173" t="s">
        <v>1444</v>
      </c>
    </row>
    <row r="1233" spans="1:12" ht="56.25" customHeight="1">
      <c r="A1233" s="174">
        <v>25</v>
      </c>
      <c r="B1233" s="167" t="s">
        <v>718</v>
      </c>
      <c r="C1233" s="168">
        <v>42809</v>
      </c>
      <c r="D1233" s="168" t="s">
        <v>2630</v>
      </c>
      <c r="E1233" s="169" t="s">
        <v>1500</v>
      </c>
      <c r="F1233" s="169">
        <v>12908798</v>
      </c>
      <c r="G1233" s="169"/>
      <c r="H1233" s="170" t="s">
        <v>2631</v>
      </c>
      <c r="I1233" s="172">
        <v>484640.09</v>
      </c>
      <c r="J1233" s="172">
        <v>0</v>
      </c>
      <c r="K1233" s="172">
        <v>484640.09</v>
      </c>
      <c r="L1233" s="173" t="s">
        <v>1444</v>
      </c>
    </row>
    <row r="1234" spans="1:12" ht="56.25" customHeight="1">
      <c r="A1234" s="174">
        <v>25</v>
      </c>
      <c r="B1234" s="167" t="s">
        <v>718</v>
      </c>
      <c r="C1234" s="168">
        <v>42809</v>
      </c>
      <c r="D1234" s="168" t="s">
        <v>2632</v>
      </c>
      <c r="E1234" s="169" t="s">
        <v>1500</v>
      </c>
      <c r="F1234" s="169">
        <v>12908801</v>
      </c>
      <c r="G1234" s="169"/>
      <c r="H1234" s="170" t="s">
        <v>2633</v>
      </c>
      <c r="I1234" s="172">
        <v>796220.83000000007</v>
      </c>
      <c r="J1234" s="172">
        <v>0</v>
      </c>
      <c r="K1234" s="172">
        <v>796220.83000000007</v>
      </c>
      <c r="L1234" s="173" t="s">
        <v>1444</v>
      </c>
    </row>
    <row r="1235" spans="1:12" ht="56.25" customHeight="1">
      <c r="A1235" s="174">
        <v>25</v>
      </c>
      <c r="B1235" s="167" t="s">
        <v>718</v>
      </c>
      <c r="C1235" s="168">
        <v>42809</v>
      </c>
      <c r="D1235" s="168" t="s">
        <v>2634</v>
      </c>
      <c r="E1235" s="169" t="s">
        <v>1500</v>
      </c>
      <c r="F1235" s="169">
        <v>12908802</v>
      </c>
      <c r="G1235" s="169"/>
      <c r="H1235" s="170" t="s">
        <v>2635</v>
      </c>
      <c r="I1235" s="172">
        <v>1389755.69</v>
      </c>
      <c r="J1235" s="172">
        <v>0</v>
      </c>
      <c r="K1235" s="172">
        <v>1389755.69</v>
      </c>
      <c r="L1235" s="173" t="s">
        <v>1444</v>
      </c>
    </row>
    <row r="1236" spans="1:12" ht="56.25" customHeight="1">
      <c r="A1236" s="174">
        <v>25</v>
      </c>
      <c r="B1236" s="167" t="s">
        <v>718</v>
      </c>
      <c r="C1236" s="168">
        <v>42809</v>
      </c>
      <c r="D1236" s="168" t="s">
        <v>2636</v>
      </c>
      <c r="E1236" s="169" t="s">
        <v>1500</v>
      </c>
      <c r="F1236" s="169">
        <v>12908783</v>
      </c>
      <c r="G1236" s="169"/>
      <c r="H1236" s="170" t="s">
        <v>2637</v>
      </c>
      <c r="I1236" s="172">
        <v>533333.24</v>
      </c>
      <c r="J1236" s="172">
        <v>0</v>
      </c>
      <c r="K1236" s="172">
        <v>533333.24</v>
      </c>
      <c r="L1236" s="173" t="s">
        <v>1444</v>
      </c>
    </row>
    <row r="1237" spans="1:12" ht="56.25" customHeight="1">
      <c r="A1237" s="174">
        <v>25</v>
      </c>
      <c r="B1237" s="167" t="s">
        <v>718</v>
      </c>
      <c r="C1237" s="168">
        <v>42809</v>
      </c>
      <c r="D1237" s="168" t="s">
        <v>2638</v>
      </c>
      <c r="E1237" s="169" t="s">
        <v>1500</v>
      </c>
      <c r="F1237" s="169">
        <v>12908786</v>
      </c>
      <c r="G1237" s="169"/>
      <c r="H1237" s="170" t="s">
        <v>2639</v>
      </c>
      <c r="I1237" s="172">
        <v>400000</v>
      </c>
      <c r="J1237" s="172">
        <v>0</v>
      </c>
      <c r="K1237" s="172">
        <v>400000</v>
      </c>
      <c r="L1237" s="173" t="s">
        <v>1444</v>
      </c>
    </row>
    <row r="1238" spans="1:12" ht="56.25" customHeight="1">
      <c r="A1238" s="174">
        <v>25</v>
      </c>
      <c r="B1238" s="167" t="s">
        <v>718</v>
      </c>
      <c r="C1238" s="168">
        <v>42809</v>
      </c>
      <c r="D1238" s="168" t="s">
        <v>2640</v>
      </c>
      <c r="E1238" s="169" t="s">
        <v>1500</v>
      </c>
      <c r="F1238" s="169">
        <v>12908779</v>
      </c>
      <c r="G1238" s="169"/>
      <c r="H1238" s="170" t="s">
        <v>2641</v>
      </c>
      <c r="I1238" s="172">
        <v>231671.92</v>
      </c>
      <c r="J1238" s="172">
        <v>0</v>
      </c>
      <c r="K1238" s="172">
        <v>231671.92</v>
      </c>
      <c r="L1238" s="173" t="s">
        <v>1444</v>
      </c>
    </row>
    <row r="1239" spans="1:12" ht="56.25" customHeight="1">
      <c r="A1239" s="174">
        <v>25</v>
      </c>
      <c r="B1239" s="167" t="s">
        <v>718</v>
      </c>
      <c r="C1239" s="168">
        <v>42809</v>
      </c>
      <c r="D1239" s="168" t="s">
        <v>2642</v>
      </c>
      <c r="E1239" s="169" t="s">
        <v>1500</v>
      </c>
      <c r="F1239" s="169">
        <v>12908780</v>
      </c>
      <c r="G1239" s="169"/>
      <c r="H1239" s="170" t="s">
        <v>2643</v>
      </c>
      <c r="I1239" s="172">
        <v>1477330.82</v>
      </c>
      <c r="J1239" s="172">
        <v>0</v>
      </c>
      <c r="K1239" s="172">
        <v>1477330.82</v>
      </c>
      <c r="L1239" s="173" t="s">
        <v>1444</v>
      </c>
    </row>
    <row r="1240" spans="1:12" ht="56.25" customHeight="1">
      <c r="A1240" s="174">
        <v>25</v>
      </c>
      <c r="B1240" s="167" t="s">
        <v>718</v>
      </c>
      <c r="C1240" s="168">
        <v>42809</v>
      </c>
      <c r="D1240" s="168" t="s">
        <v>2644</v>
      </c>
      <c r="E1240" s="169" t="s">
        <v>1500</v>
      </c>
      <c r="F1240" s="169">
        <v>12908781</v>
      </c>
      <c r="G1240" s="169"/>
      <c r="H1240" s="170" t="s">
        <v>2645</v>
      </c>
      <c r="I1240" s="172">
        <v>608286.96</v>
      </c>
      <c r="J1240" s="172">
        <v>0</v>
      </c>
      <c r="K1240" s="172">
        <v>608286.96</v>
      </c>
      <c r="L1240" s="173" t="s">
        <v>1444</v>
      </c>
    </row>
    <row r="1241" spans="1:12" ht="56.25" customHeight="1">
      <c r="A1241" s="174">
        <v>25</v>
      </c>
      <c r="B1241" s="167" t="s">
        <v>718</v>
      </c>
      <c r="C1241" s="168">
        <v>42809</v>
      </c>
      <c r="D1241" s="168" t="s">
        <v>2646</v>
      </c>
      <c r="E1241" s="169" t="s">
        <v>1500</v>
      </c>
      <c r="F1241" s="169">
        <v>12908782</v>
      </c>
      <c r="G1241" s="169"/>
      <c r="H1241" s="170" t="s">
        <v>1401</v>
      </c>
      <c r="I1241" s="172">
        <v>46892.79</v>
      </c>
      <c r="J1241" s="172">
        <v>0</v>
      </c>
      <c r="K1241" s="172">
        <v>46892.79</v>
      </c>
      <c r="L1241" s="173" t="s">
        <v>1444</v>
      </c>
    </row>
    <row r="1242" spans="1:12" ht="56.25" customHeight="1">
      <c r="A1242" s="174">
        <v>25</v>
      </c>
      <c r="B1242" s="167" t="s">
        <v>718</v>
      </c>
      <c r="C1242" s="168">
        <v>42809</v>
      </c>
      <c r="D1242" s="168" t="s">
        <v>2647</v>
      </c>
      <c r="E1242" s="169" t="s">
        <v>1500</v>
      </c>
      <c r="F1242" s="169">
        <v>12908784</v>
      </c>
      <c r="G1242" s="169"/>
      <c r="H1242" s="170" t="s">
        <v>2648</v>
      </c>
      <c r="I1242" s="172">
        <v>417677.16000000003</v>
      </c>
      <c r="J1242" s="172">
        <v>0</v>
      </c>
      <c r="K1242" s="172">
        <v>417677.16000000003</v>
      </c>
      <c r="L1242" s="173" t="s">
        <v>1444</v>
      </c>
    </row>
    <row r="1243" spans="1:12" ht="56.25" customHeight="1">
      <c r="A1243" s="174">
        <v>25</v>
      </c>
      <c r="B1243" s="167" t="s">
        <v>718</v>
      </c>
      <c r="C1243" s="168">
        <v>42809</v>
      </c>
      <c r="D1243" s="168" t="s">
        <v>2649</v>
      </c>
      <c r="E1243" s="169" t="s">
        <v>1500</v>
      </c>
      <c r="F1243" s="169">
        <v>12908785</v>
      </c>
      <c r="G1243" s="169"/>
      <c r="H1243" s="170" t="s">
        <v>2645</v>
      </c>
      <c r="I1243" s="172">
        <v>371631.55</v>
      </c>
      <c r="J1243" s="172">
        <v>0</v>
      </c>
      <c r="K1243" s="172">
        <v>371631.55</v>
      </c>
      <c r="L1243" s="173" t="s">
        <v>1444</v>
      </c>
    </row>
    <row r="1244" spans="1:12" ht="56.25" customHeight="1">
      <c r="A1244" s="174">
        <v>25</v>
      </c>
      <c r="B1244" s="167" t="s">
        <v>718</v>
      </c>
      <c r="C1244" s="168">
        <v>42809</v>
      </c>
      <c r="D1244" s="168" t="s">
        <v>2650</v>
      </c>
      <c r="E1244" s="169" t="s">
        <v>1500</v>
      </c>
      <c r="F1244" s="169">
        <v>12908787</v>
      </c>
      <c r="G1244" s="169"/>
      <c r="H1244" s="170" t="s">
        <v>2651</v>
      </c>
      <c r="I1244" s="172">
        <v>145681.43</v>
      </c>
      <c r="J1244" s="172">
        <v>0</v>
      </c>
      <c r="K1244" s="172">
        <v>145681.43</v>
      </c>
      <c r="L1244" s="173" t="s">
        <v>1444</v>
      </c>
    </row>
    <row r="1245" spans="1:12" ht="56.25" customHeight="1">
      <c r="A1245" s="174">
        <v>25</v>
      </c>
      <c r="B1245" s="167" t="s">
        <v>718</v>
      </c>
      <c r="C1245" s="168">
        <v>42809</v>
      </c>
      <c r="D1245" s="168" t="s">
        <v>2652</v>
      </c>
      <c r="E1245" s="169" t="s">
        <v>1500</v>
      </c>
      <c r="F1245" s="169">
        <v>12908788</v>
      </c>
      <c r="G1245" s="169"/>
      <c r="H1245" s="170" t="s">
        <v>2653</v>
      </c>
      <c r="I1245" s="172">
        <v>78788.33</v>
      </c>
      <c r="J1245" s="172">
        <v>0</v>
      </c>
      <c r="K1245" s="172">
        <v>78788.33</v>
      </c>
      <c r="L1245" s="173" t="s">
        <v>1444</v>
      </c>
    </row>
    <row r="1246" spans="1:12" ht="56.25" customHeight="1">
      <c r="A1246" s="174">
        <v>25</v>
      </c>
      <c r="B1246" s="167" t="s">
        <v>718</v>
      </c>
      <c r="C1246" s="168">
        <v>42809</v>
      </c>
      <c r="D1246" s="168" t="s">
        <v>2654</v>
      </c>
      <c r="E1246" s="169" t="s">
        <v>1500</v>
      </c>
      <c r="F1246" s="169">
        <v>12908790</v>
      </c>
      <c r="G1246" s="169"/>
      <c r="H1246" s="170" t="s">
        <v>2655</v>
      </c>
      <c r="I1246" s="172">
        <v>559291.29</v>
      </c>
      <c r="J1246" s="172">
        <v>0</v>
      </c>
      <c r="K1246" s="172">
        <v>559291.29</v>
      </c>
      <c r="L1246" s="173" t="s">
        <v>1444</v>
      </c>
    </row>
    <row r="1247" spans="1:12" ht="56.25" customHeight="1">
      <c r="A1247" s="174">
        <v>25</v>
      </c>
      <c r="B1247" s="167" t="s">
        <v>718</v>
      </c>
      <c r="C1247" s="168">
        <v>42809</v>
      </c>
      <c r="D1247" s="168" t="s">
        <v>2656</v>
      </c>
      <c r="E1247" s="169" t="s">
        <v>1500</v>
      </c>
      <c r="F1247" s="169">
        <v>12908791</v>
      </c>
      <c r="G1247" s="169"/>
      <c r="H1247" s="170" t="s">
        <v>2657</v>
      </c>
      <c r="I1247" s="172">
        <v>559276.38</v>
      </c>
      <c r="J1247" s="172">
        <v>0</v>
      </c>
      <c r="K1247" s="172">
        <v>559276.38</v>
      </c>
      <c r="L1247" s="173" t="s">
        <v>1444</v>
      </c>
    </row>
    <row r="1248" spans="1:12" ht="56.25" customHeight="1">
      <c r="A1248" s="174">
        <v>25</v>
      </c>
      <c r="B1248" s="167" t="s">
        <v>718</v>
      </c>
      <c r="C1248" s="168">
        <v>42809</v>
      </c>
      <c r="D1248" s="168" t="s">
        <v>2658</v>
      </c>
      <c r="E1248" s="169" t="s">
        <v>1500</v>
      </c>
      <c r="F1248" s="169">
        <v>12908792</v>
      </c>
      <c r="G1248" s="169"/>
      <c r="H1248" s="170" t="s">
        <v>2659</v>
      </c>
      <c r="I1248" s="172">
        <v>320000</v>
      </c>
      <c r="J1248" s="172">
        <v>0</v>
      </c>
      <c r="K1248" s="172">
        <v>320000</v>
      </c>
      <c r="L1248" s="173" t="s">
        <v>1444</v>
      </c>
    </row>
    <row r="1249" spans="1:12" ht="56.25" customHeight="1">
      <c r="A1249" s="174">
        <v>25</v>
      </c>
      <c r="B1249" s="167" t="s">
        <v>718</v>
      </c>
      <c r="C1249" s="168">
        <v>42809</v>
      </c>
      <c r="D1249" s="168" t="s">
        <v>2660</v>
      </c>
      <c r="E1249" s="169" t="s">
        <v>1500</v>
      </c>
      <c r="F1249" s="169">
        <v>12908793</v>
      </c>
      <c r="G1249" s="169"/>
      <c r="H1249" s="170" t="s">
        <v>2661</v>
      </c>
      <c r="I1249" s="172">
        <v>263413.38</v>
      </c>
      <c r="J1249" s="172">
        <v>0</v>
      </c>
      <c r="K1249" s="172">
        <v>263413.38</v>
      </c>
      <c r="L1249" s="173" t="s">
        <v>1444</v>
      </c>
    </row>
    <row r="1250" spans="1:12" ht="56.25" customHeight="1">
      <c r="A1250" s="174">
        <v>25</v>
      </c>
      <c r="B1250" s="167" t="s">
        <v>718</v>
      </c>
      <c r="C1250" s="168">
        <v>42809</v>
      </c>
      <c r="D1250" s="168" t="s">
        <v>2662</v>
      </c>
      <c r="E1250" s="169" t="s">
        <v>1500</v>
      </c>
      <c r="F1250" s="169">
        <v>12908794</v>
      </c>
      <c r="G1250" s="169"/>
      <c r="H1250" s="170" t="s">
        <v>2663</v>
      </c>
      <c r="I1250" s="172">
        <v>3424669.17</v>
      </c>
      <c r="J1250" s="172">
        <v>0</v>
      </c>
      <c r="K1250" s="172">
        <v>3424669.17</v>
      </c>
      <c r="L1250" s="173" t="s">
        <v>1444</v>
      </c>
    </row>
    <row r="1251" spans="1:12" ht="56.25" customHeight="1">
      <c r="A1251" s="174">
        <v>25</v>
      </c>
      <c r="B1251" s="167" t="s">
        <v>718</v>
      </c>
      <c r="C1251" s="168">
        <v>42809</v>
      </c>
      <c r="D1251" s="168" t="s">
        <v>2664</v>
      </c>
      <c r="E1251" s="169" t="s">
        <v>1500</v>
      </c>
      <c r="F1251" s="169">
        <v>12908795</v>
      </c>
      <c r="G1251" s="169"/>
      <c r="H1251" s="170" t="s">
        <v>2665</v>
      </c>
      <c r="I1251" s="172">
        <v>2004518.97</v>
      </c>
      <c r="J1251" s="172">
        <v>0</v>
      </c>
      <c r="K1251" s="172">
        <v>2004518.97</v>
      </c>
      <c r="L1251" s="173" t="s">
        <v>1444</v>
      </c>
    </row>
    <row r="1252" spans="1:12" ht="56.25" customHeight="1">
      <c r="A1252" s="174">
        <v>25</v>
      </c>
      <c r="B1252" s="167" t="s">
        <v>718</v>
      </c>
      <c r="C1252" s="168">
        <v>42809</v>
      </c>
      <c r="D1252" s="168" t="s">
        <v>2666</v>
      </c>
      <c r="E1252" s="169" t="s">
        <v>1500</v>
      </c>
      <c r="F1252" s="169">
        <v>12908796</v>
      </c>
      <c r="G1252" s="169"/>
      <c r="H1252" s="170" t="s">
        <v>2667</v>
      </c>
      <c r="I1252" s="172">
        <v>522910.17</v>
      </c>
      <c r="J1252" s="172">
        <v>0</v>
      </c>
      <c r="K1252" s="172">
        <v>522910.17</v>
      </c>
      <c r="L1252" s="173" t="s">
        <v>1444</v>
      </c>
    </row>
    <row r="1253" spans="1:12" ht="56.25" customHeight="1">
      <c r="A1253" s="174">
        <v>25</v>
      </c>
      <c r="B1253" s="167" t="s">
        <v>718</v>
      </c>
      <c r="C1253" s="168">
        <v>42809</v>
      </c>
      <c r="D1253" s="168" t="s">
        <v>2668</v>
      </c>
      <c r="E1253" s="169" t="s">
        <v>1500</v>
      </c>
      <c r="F1253" s="169">
        <v>12908799</v>
      </c>
      <c r="G1253" s="169"/>
      <c r="H1253" s="170" t="s">
        <v>2669</v>
      </c>
      <c r="I1253" s="172">
        <v>659414.16</v>
      </c>
      <c r="J1253" s="172">
        <v>0</v>
      </c>
      <c r="K1253" s="172">
        <v>659414.16</v>
      </c>
      <c r="L1253" s="173" t="s">
        <v>1444</v>
      </c>
    </row>
    <row r="1254" spans="1:12" ht="56.25" customHeight="1">
      <c r="A1254" s="174">
        <v>25</v>
      </c>
      <c r="B1254" s="167" t="s">
        <v>718</v>
      </c>
      <c r="C1254" s="168">
        <v>42809</v>
      </c>
      <c r="D1254" s="168" t="s">
        <v>2670</v>
      </c>
      <c r="E1254" s="169" t="s">
        <v>1500</v>
      </c>
      <c r="F1254" s="169">
        <v>12908800</v>
      </c>
      <c r="G1254" s="169"/>
      <c r="H1254" s="170" t="s">
        <v>1360</v>
      </c>
      <c r="I1254" s="172">
        <v>973421.20000000007</v>
      </c>
      <c r="J1254" s="172">
        <v>0</v>
      </c>
      <c r="K1254" s="172">
        <v>973421.20000000007</v>
      </c>
      <c r="L1254" s="173" t="s">
        <v>1444</v>
      </c>
    </row>
    <row r="1255" spans="1:12" ht="56.25" customHeight="1">
      <c r="A1255" s="174" t="s">
        <v>628</v>
      </c>
      <c r="B1255" s="167" t="s">
        <v>738</v>
      </c>
      <c r="C1255" s="168">
        <v>42809</v>
      </c>
      <c r="D1255" s="168" t="s">
        <v>5425</v>
      </c>
      <c r="E1255" s="169" t="s">
        <v>6</v>
      </c>
      <c r="F1255" s="169">
        <v>813152</v>
      </c>
      <c r="G1255" s="169"/>
      <c r="H1255" s="170" t="s">
        <v>5426</v>
      </c>
      <c r="I1255" s="172">
        <v>0</v>
      </c>
      <c r="J1255" s="172">
        <v>51000</v>
      </c>
      <c r="K1255" s="172">
        <v>51000</v>
      </c>
      <c r="L1255" s="173" t="s">
        <v>1444</v>
      </c>
    </row>
    <row r="1256" spans="1:12" ht="56.25" customHeight="1">
      <c r="A1256" s="174">
        <v>225</v>
      </c>
      <c r="B1256" s="167" t="s">
        <v>790</v>
      </c>
      <c r="C1256" s="168">
        <v>42809</v>
      </c>
      <c r="D1256" s="168" t="s">
        <v>3456</v>
      </c>
      <c r="E1256" s="169" t="s">
        <v>11</v>
      </c>
      <c r="F1256" s="169">
        <v>882225</v>
      </c>
      <c r="G1256" s="169"/>
      <c r="H1256" s="170" t="s">
        <v>3457</v>
      </c>
      <c r="I1256" s="172">
        <v>50</v>
      </c>
      <c r="J1256" s="172">
        <v>0</v>
      </c>
      <c r="K1256" s="172">
        <v>50</v>
      </c>
      <c r="L1256" s="173" t="s">
        <v>1444</v>
      </c>
    </row>
    <row r="1257" spans="1:12" ht="56.25" customHeight="1">
      <c r="A1257" s="174">
        <v>10</v>
      </c>
      <c r="B1257" s="167" t="s">
        <v>714</v>
      </c>
      <c r="C1257" s="168">
        <v>42809</v>
      </c>
      <c r="D1257" s="168" t="s">
        <v>1958</v>
      </c>
      <c r="E1257" s="169" t="s">
        <v>6</v>
      </c>
      <c r="F1257" s="169">
        <v>399878</v>
      </c>
      <c r="G1257" s="169"/>
      <c r="H1257" s="170" t="s">
        <v>1959</v>
      </c>
      <c r="I1257" s="172">
        <v>0</v>
      </c>
      <c r="J1257" s="172">
        <v>32102.47</v>
      </c>
      <c r="K1257" s="172">
        <v>32102.47</v>
      </c>
      <c r="L1257" s="173" t="s">
        <v>1444</v>
      </c>
    </row>
    <row r="1258" spans="1:12" ht="56.25" customHeight="1">
      <c r="A1258" s="174" t="s">
        <v>628</v>
      </c>
      <c r="B1258" s="167" t="s">
        <v>738</v>
      </c>
      <c r="C1258" s="168">
        <v>42809</v>
      </c>
      <c r="D1258" s="168" t="s">
        <v>5427</v>
      </c>
      <c r="E1258" s="169" t="s">
        <v>6</v>
      </c>
      <c r="F1258" s="169">
        <v>400481</v>
      </c>
      <c r="G1258" s="169"/>
      <c r="H1258" s="170" t="s">
        <v>5428</v>
      </c>
      <c r="I1258" s="172">
        <v>0</v>
      </c>
      <c r="J1258" s="172">
        <v>1384666.32</v>
      </c>
      <c r="K1258" s="172">
        <v>1384666.32</v>
      </c>
      <c r="L1258" s="173" t="s">
        <v>1444</v>
      </c>
    </row>
    <row r="1259" spans="1:12" ht="56.25" customHeight="1">
      <c r="A1259" s="174" t="s">
        <v>628</v>
      </c>
      <c r="B1259" s="167" t="s">
        <v>738</v>
      </c>
      <c r="C1259" s="168">
        <v>42809</v>
      </c>
      <c r="D1259" s="168" t="s">
        <v>5429</v>
      </c>
      <c r="E1259" s="169" t="s">
        <v>11</v>
      </c>
      <c r="F1259" s="169">
        <v>9058</v>
      </c>
      <c r="G1259" s="169"/>
      <c r="H1259" s="170" t="s">
        <v>5430</v>
      </c>
      <c r="I1259" s="172">
        <v>1756.56</v>
      </c>
      <c r="J1259" s="172">
        <v>0</v>
      </c>
      <c r="K1259" s="172">
        <v>1756.56</v>
      </c>
      <c r="L1259" s="173" t="s">
        <v>1444</v>
      </c>
    </row>
    <row r="1260" spans="1:12" ht="56.25" customHeight="1">
      <c r="A1260" s="174">
        <v>25</v>
      </c>
      <c r="B1260" s="167" t="s">
        <v>718</v>
      </c>
      <c r="C1260" s="168">
        <v>42809</v>
      </c>
      <c r="D1260" s="168" t="s">
        <v>2671</v>
      </c>
      <c r="E1260" s="169" t="s">
        <v>1500</v>
      </c>
      <c r="F1260" s="169">
        <v>12908757</v>
      </c>
      <c r="G1260" s="169"/>
      <c r="H1260" s="170" t="s">
        <v>1316</v>
      </c>
      <c r="I1260" s="172">
        <v>350365.83</v>
      </c>
      <c r="J1260" s="172">
        <v>0</v>
      </c>
      <c r="K1260" s="172">
        <v>350365.83</v>
      </c>
      <c r="L1260" s="173" t="s">
        <v>1444</v>
      </c>
    </row>
    <row r="1261" spans="1:12" ht="56.25" customHeight="1">
      <c r="A1261" s="174">
        <v>25</v>
      </c>
      <c r="B1261" s="167" t="s">
        <v>718</v>
      </c>
      <c r="C1261" s="168">
        <v>42809</v>
      </c>
      <c r="D1261" s="168" t="s">
        <v>2672</v>
      </c>
      <c r="E1261" s="169" t="s">
        <v>1500</v>
      </c>
      <c r="F1261" s="169">
        <v>12908758</v>
      </c>
      <c r="G1261" s="169"/>
      <c r="H1261" s="170" t="s">
        <v>2673</v>
      </c>
      <c r="I1261" s="172">
        <v>46926.57</v>
      </c>
      <c r="J1261" s="172">
        <v>0</v>
      </c>
      <c r="K1261" s="172">
        <v>46926.57</v>
      </c>
      <c r="L1261" s="173" t="s">
        <v>1444</v>
      </c>
    </row>
    <row r="1262" spans="1:12" ht="56.25" customHeight="1">
      <c r="A1262" s="174">
        <v>25</v>
      </c>
      <c r="B1262" s="167" t="s">
        <v>718</v>
      </c>
      <c r="C1262" s="168">
        <v>42809</v>
      </c>
      <c r="D1262" s="168" t="s">
        <v>2674</v>
      </c>
      <c r="E1262" s="169" t="s">
        <v>1500</v>
      </c>
      <c r="F1262" s="169">
        <v>12908759</v>
      </c>
      <c r="G1262" s="169"/>
      <c r="H1262" s="170" t="s">
        <v>2675</v>
      </c>
      <c r="I1262" s="172">
        <v>515603.86</v>
      </c>
      <c r="J1262" s="172">
        <v>0</v>
      </c>
      <c r="K1262" s="172">
        <v>515603.86</v>
      </c>
      <c r="L1262" s="173" t="s">
        <v>1444</v>
      </c>
    </row>
    <row r="1263" spans="1:12" ht="56.25" customHeight="1">
      <c r="A1263" s="174">
        <v>25</v>
      </c>
      <c r="B1263" s="167" t="s">
        <v>718</v>
      </c>
      <c r="C1263" s="168">
        <v>42809</v>
      </c>
      <c r="D1263" s="168" t="s">
        <v>2676</v>
      </c>
      <c r="E1263" s="169" t="s">
        <v>1500</v>
      </c>
      <c r="F1263" s="169">
        <v>12908760</v>
      </c>
      <c r="G1263" s="169"/>
      <c r="H1263" s="170" t="s">
        <v>2677</v>
      </c>
      <c r="I1263" s="172">
        <v>303016.32000000001</v>
      </c>
      <c r="J1263" s="172">
        <v>0</v>
      </c>
      <c r="K1263" s="172">
        <v>303016.32000000001</v>
      </c>
      <c r="L1263" s="173" t="s">
        <v>1444</v>
      </c>
    </row>
    <row r="1264" spans="1:12" ht="56.25" customHeight="1">
      <c r="A1264" s="174">
        <v>25</v>
      </c>
      <c r="B1264" s="167" t="s">
        <v>718</v>
      </c>
      <c r="C1264" s="168">
        <v>42809</v>
      </c>
      <c r="D1264" s="168" t="s">
        <v>2678</v>
      </c>
      <c r="E1264" s="169" t="s">
        <v>1500</v>
      </c>
      <c r="F1264" s="169">
        <v>12908761</v>
      </c>
      <c r="G1264" s="169"/>
      <c r="H1264" s="170" t="s">
        <v>1400</v>
      </c>
      <c r="I1264" s="172">
        <v>247617.45</v>
      </c>
      <c r="J1264" s="172">
        <v>0</v>
      </c>
      <c r="K1264" s="172">
        <v>247617.45</v>
      </c>
      <c r="L1264" s="173" t="s">
        <v>1444</v>
      </c>
    </row>
    <row r="1265" spans="1:12" ht="56.25" customHeight="1">
      <c r="A1265" s="174">
        <v>25</v>
      </c>
      <c r="B1265" s="167" t="s">
        <v>718</v>
      </c>
      <c r="C1265" s="168">
        <v>42809</v>
      </c>
      <c r="D1265" s="168" t="s">
        <v>2679</v>
      </c>
      <c r="E1265" s="169" t="s">
        <v>1500</v>
      </c>
      <c r="F1265" s="169">
        <v>12908762</v>
      </c>
      <c r="G1265" s="169"/>
      <c r="H1265" s="170" t="s">
        <v>2680</v>
      </c>
      <c r="I1265" s="172">
        <v>7461.09</v>
      </c>
      <c r="J1265" s="172">
        <v>0</v>
      </c>
      <c r="K1265" s="172">
        <v>7461.09</v>
      </c>
      <c r="L1265" s="173" t="s">
        <v>1444</v>
      </c>
    </row>
    <row r="1266" spans="1:12" ht="56.25" customHeight="1">
      <c r="A1266" s="174">
        <v>25</v>
      </c>
      <c r="B1266" s="167" t="s">
        <v>718</v>
      </c>
      <c r="C1266" s="168">
        <v>42809</v>
      </c>
      <c r="D1266" s="168" t="s">
        <v>2681</v>
      </c>
      <c r="E1266" s="169" t="s">
        <v>1500</v>
      </c>
      <c r="F1266" s="169">
        <v>12908769</v>
      </c>
      <c r="G1266" s="169"/>
      <c r="H1266" s="170" t="s">
        <v>2682</v>
      </c>
      <c r="I1266" s="172">
        <v>8560.77</v>
      </c>
      <c r="J1266" s="172">
        <v>0</v>
      </c>
      <c r="K1266" s="172">
        <v>8560.77</v>
      </c>
      <c r="L1266" s="173" t="s">
        <v>1444</v>
      </c>
    </row>
    <row r="1267" spans="1:12" ht="56.25" customHeight="1">
      <c r="A1267" s="174">
        <v>25</v>
      </c>
      <c r="B1267" s="167" t="s">
        <v>718</v>
      </c>
      <c r="C1267" s="168">
        <v>42809</v>
      </c>
      <c r="D1267" s="168" t="s">
        <v>2683</v>
      </c>
      <c r="E1267" s="169" t="s">
        <v>1500</v>
      </c>
      <c r="F1267" s="169">
        <v>12908770</v>
      </c>
      <c r="G1267" s="169"/>
      <c r="H1267" s="170" t="s">
        <v>2684</v>
      </c>
      <c r="I1267" s="172">
        <v>99200</v>
      </c>
      <c r="J1267" s="172">
        <v>0</v>
      </c>
      <c r="K1267" s="172">
        <v>99200</v>
      </c>
      <c r="L1267" s="173" t="s">
        <v>1444</v>
      </c>
    </row>
    <row r="1268" spans="1:12" ht="56.25" customHeight="1">
      <c r="A1268" s="174">
        <v>25</v>
      </c>
      <c r="B1268" s="167" t="s">
        <v>718</v>
      </c>
      <c r="C1268" s="168">
        <v>42809</v>
      </c>
      <c r="D1268" s="168" t="s">
        <v>2685</v>
      </c>
      <c r="E1268" s="169" t="s">
        <v>1500</v>
      </c>
      <c r="F1268" s="169">
        <v>12908789</v>
      </c>
      <c r="G1268" s="169"/>
      <c r="H1268" s="170" t="s">
        <v>2686</v>
      </c>
      <c r="I1268" s="172">
        <v>806949.27</v>
      </c>
      <c r="J1268" s="172">
        <v>0</v>
      </c>
      <c r="K1268" s="172">
        <v>806949.27</v>
      </c>
      <c r="L1268" s="173" t="s">
        <v>1444</v>
      </c>
    </row>
    <row r="1269" spans="1:12" ht="56.25" customHeight="1">
      <c r="A1269" s="174">
        <v>25</v>
      </c>
      <c r="B1269" s="167" t="s">
        <v>718</v>
      </c>
      <c r="C1269" s="168">
        <v>42809</v>
      </c>
      <c r="D1269" s="168" t="s">
        <v>2687</v>
      </c>
      <c r="E1269" s="169" t="s">
        <v>1500</v>
      </c>
      <c r="F1269" s="169">
        <v>12908797</v>
      </c>
      <c r="G1269" s="169"/>
      <c r="H1269" s="170" t="s">
        <v>2688</v>
      </c>
      <c r="I1269" s="172">
        <v>350566.46</v>
      </c>
      <c r="J1269" s="172">
        <v>0</v>
      </c>
      <c r="K1269" s="172">
        <v>350566.46</v>
      </c>
      <c r="L1269" s="173" t="s">
        <v>1444</v>
      </c>
    </row>
    <row r="1270" spans="1:12" ht="56.25" customHeight="1">
      <c r="A1270" s="174">
        <v>25</v>
      </c>
      <c r="B1270" s="167" t="s">
        <v>718</v>
      </c>
      <c r="C1270" s="168">
        <v>42809</v>
      </c>
      <c r="D1270" s="168" t="s">
        <v>2689</v>
      </c>
      <c r="E1270" s="169" t="s">
        <v>1500</v>
      </c>
      <c r="F1270" s="169">
        <v>12908776</v>
      </c>
      <c r="G1270" s="169"/>
      <c r="H1270" s="170" t="s">
        <v>2690</v>
      </c>
      <c r="I1270" s="172">
        <v>758958.44000000006</v>
      </c>
      <c r="J1270" s="172">
        <v>0</v>
      </c>
      <c r="K1270" s="172">
        <v>758958.44000000006</v>
      </c>
      <c r="L1270" s="173" t="s">
        <v>1444</v>
      </c>
    </row>
    <row r="1271" spans="1:12" ht="56.25" customHeight="1">
      <c r="A1271" s="174">
        <v>25</v>
      </c>
      <c r="B1271" s="167" t="s">
        <v>718</v>
      </c>
      <c r="C1271" s="168">
        <v>42809</v>
      </c>
      <c r="D1271" s="168" t="s">
        <v>2691</v>
      </c>
      <c r="E1271" s="169" t="s">
        <v>1500</v>
      </c>
      <c r="F1271" s="169">
        <v>12908777</v>
      </c>
      <c r="G1271" s="169"/>
      <c r="H1271" s="170" t="s">
        <v>2692</v>
      </c>
      <c r="I1271" s="172">
        <v>478131.4</v>
      </c>
      <c r="J1271" s="172">
        <v>0</v>
      </c>
      <c r="K1271" s="172">
        <v>478131.4</v>
      </c>
      <c r="L1271" s="173" t="s">
        <v>1444</v>
      </c>
    </row>
    <row r="1272" spans="1:12" ht="56.25" customHeight="1">
      <c r="A1272" s="174">
        <v>25</v>
      </c>
      <c r="B1272" s="167" t="s">
        <v>718</v>
      </c>
      <c r="C1272" s="168">
        <v>42809</v>
      </c>
      <c r="D1272" s="168" t="s">
        <v>2693</v>
      </c>
      <c r="E1272" s="169" t="s">
        <v>1500</v>
      </c>
      <c r="F1272" s="169">
        <v>12908778</v>
      </c>
      <c r="G1272" s="169"/>
      <c r="H1272" s="170" t="s">
        <v>2694</v>
      </c>
      <c r="I1272" s="172">
        <v>653090.31000000006</v>
      </c>
      <c r="J1272" s="172">
        <v>0</v>
      </c>
      <c r="K1272" s="172">
        <v>653090.31000000006</v>
      </c>
      <c r="L1272" s="173" t="s">
        <v>1444</v>
      </c>
    </row>
    <row r="1273" spans="1:12" ht="56.25" customHeight="1">
      <c r="A1273" s="174">
        <v>10</v>
      </c>
      <c r="B1273" s="167" t="s">
        <v>714</v>
      </c>
      <c r="C1273" s="168">
        <v>42809</v>
      </c>
      <c r="D1273" s="168" t="s">
        <v>1960</v>
      </c>
      <c r="E1273" s="169" t="s">
        <v>15</v>
      </c>
      <c r="F1273" s="169">
        <v>399879</v>
      </c>
      <c r="G1273" s="169"/>
      <c r="H1273" s="170" t="s">
        <v>1961</v>
      </c>
      <c r="I1273" s="172">
        <v>50</v>
      </c>
      <c r="J1273" s="172">
        <v>0</v>
      </c>
      <c r="K1273" s="172">
        <v>50</v>
      </c>
      <c r="L1273" s="173" t="s">
        <v>1444</v>
      </c>
    </row>
    <row r="1274" spans="1:12" ht="56.25" customHeight="1">
      <c r="A1274" s="174">
        <v>10</v>
      </c>
      <c r="B1274" s="167" t="s">
        <v>714</v>
      </c>
      <c r="C1274" s="168">
        <v>42809</v>
      </c>
      <c r="D1274" s="168" t="s">
        <v>1962</v>
      </c>
      <c r="E1274" s="169" t="s">
        <v>6</v>
      </c>
      <c r="F1274" s="169">
        <v>399880</v>
      </c>
      <c r="G1274" s="169"/>
      <c r="H1274" s="170" t="s">
        <v>1963</v>
      </c>
      <c r="I1274" s="172">
        <v>0</v>
      </c>
      <c r="J1274" s="172">
        <v>17223.95</v>
      </c>
      <c r="K1274" s="172">
        <v>17223.95</v>
      </c>
      <c r="L1274" s="173" t="s">
        <v>1444</v>
      </c>
    </row>
    <row r="1275" spans="1:12" ht="56.25" customHeight="1">
      <c r="A1275" s="174">
        <v>10</v>
      </c>
      <c r="B1275" s="167" t="s">
        <v>714</v>
      </c>
      <c r="C1275" s="168">
        <v>42809</v>
      </c>
      <c r="D1275" s="168" t="s">
        <v>1964</v>
      </c>
      <c r="E1275" s="169" t="s">
        <v>15</v>
      </c>
      <c r="F1275" s="169">
        <v>399881</v>
      </c>
      <c r="G1275" s="169"/>
      <c r="H1275" s="170" t="s">
        <v>1965</v>
      </c>
      <c r="I1275" s="172">
        <v>50</v>
      </c>
      <c r="J1275" s="172">
        <v>0</v>
      </c>
      <c r="K1275" s="172">
        <v>50</v>
      </c>
      <c r="L1275" s="173" t="s">
        <v>1444</v>
      </c>
    </row>
    <row r="1276" spans="1:12" ht="56.25" customHeight="1">
      <c r="A1276" s="174">
        <v>513</v>
      </c>
      <c r="B1276" s="167" t="s">
        <v>208</v>
      </c>
      <c r="C1276" s="168">
        <v>42809</v>
      </c>
      <c r="D1276" s="168" t="s">
        <v>4190</v>
      </c>
      <c r="E1276" s="169" t="s">
        <v>15</v>
      </c>
      <c r="F1276" s="169">
        <v>1855</v>
      </c>
      <c r="G1276" s="169"/>
      <c r="H1276" s="170" t="s">
        <v>4191</v>
      </c>
      <c r="I1276" s="172">
        <v>306.29000000000002</v>
      </c>
      <c r="J1276" s="172">
        <v>0</v>
      </c>
      <c r="K1276" s="172">
        <v>306.29000000000002</v>
      </c>
      <c r="L1276" s="173" t="s">
        <v>1444</v>
      </c>
    </row>
    <row r="1277" spans="1:12" ht="56.25" customHeight="1">
      <c r="A1277" s="174">
        <v>10</v>
      </c>
      <c r="B1277" s="167" t="s">
        <v>714</v>
      </c>
      <c r="C1277" s="168">
        <v>42809</v>
      </c>
      <c r="D1277" s="168" t="s">
        <v>1966</v>
      </c>
      <c r="E1277" s="169" t="s">
        <v>15</v>
      </c>
      <c r="F1277" s="169">
        <v>1856</v>
      </c>
      <c r="G1277" s="169"/>
      <c r="H1277" s="170" t="s">
        <v>1967</v>
      </c>
      <c r="I1277" s="172">
        <v>331.67</v>
      </c>
      <c r="J1277" s="172">
        <v>0</v>
      </c>
      <c r="K1277" s="172">
        <v>331.67</v>
      </c>
      <c r="L1277" s="173" t="s">
        <v>1444</v>
      </c>
    </row>
    <row r="1278" spans="1:12" ht="56.25" customHeight="1">
      <c r="A1278" s="174" t="s">
        <v>628</v>
      </c>
      <c r="B1278" s="167" t="s">
        <v>738</v>
      </c>
      <c r="C1278" s="168">
        <v>42809</v>
      </c>
      <c r="D1278" s="168" t="s">
        <v>5431</v>
      </c>
      <c r="E1278" s="169" t="s">
        <v>11</v>
      </c>
      <c r="F1278" s="169">
        <v>9001</v>
      </c>
      <c r="G1278" s="169"/>
      <c r="H1278" s="170" t="s">
        <v>5432</v>
      </c>
      <c r="I1278" s="172">
        <v>754.66</v>
      </c>
      <c r="J1278" s="172">
        <v>0</v>
      </c>
      <c r="K1278" s="172">
        <v>754.66</v>
      </c>
      <c r="L1278" s="173" t="s">
        <v>1444</v>
      </c>
    </row>
    <row r="1279" spans="1:12" ht="56.25" customHeight="1">
      <c r="A1279" s="174" t="s">
        <v>628</v>
      </c>
      <c r="B1279" s="167" t="s">
        <v>738</v>
      </c>
      <c r="C1279" s="168">
        <v>42809</v>
      </c>
      <c r="D1279" s="168" t="s">
        <v>5433</v>
      </c>
      <c r="E1279" s="169" t="s">
        <v>11</v>
      </c>
      <c r="F1279" s="169">
        <v>9003</v>
      </c>
      <c r="G1279" s="169"/>
      <c r="H1279" s="170" t="s">
        <v>5434</v>
      </c>
      <c r="I1279" s="172">
        <v>3864.5</v>
      </c>
      <c r="J1279" s="172">
        <v>0</v>
      </c>
      <c r="K1279" s="172">
        <v>3864.5</v>
      </c>
      <c r="L1279" s="173" t="s">
        <v>1444</v>
      </c>
    </row>
    <row r="1280" spans="1:12" ht="56.25" customHeight="1">
      <c r="A1280" s="174" t="s">
        <v>628</v>
      </c>
      <c r="B1280" s="167" t="s">
        <v>738</v>
      </c>
      <c r="C1280" s="168">
        <v>42809</v>
      </c>
      <c r="D1280" s="168" t="s">
        <v>5435</v>
      </c>
      <c r="E1280" s="169" t="s">
        <v>11</v>
      </c>
      <c r="F1280" s="169">
        <v>9002</v>
      </c>
      <c r="G1280" s="169"/>
      <c r="H1280" s="170" t="s">
        <v>5436</v>
      </c>
      <c r="I1280" s="172">
        <v>1672.46</v>
      </c>
      <c r="J1280" s="172">
        <v>0</v>
      </c>
      <c r="K1280" s="172">
        <v>1672.46</v>
      </c>
      <c r="L1280" s="173" t="s">
        <v>1444</v>
      </c>
    </row>
    <row r="1281" spans="1:12" ht="56.25" customHeight="1">
      <c r="A1281" s="174">
        <v>513</v>
      </c>
      <c r="B1281" s="167" t="s">
        <v>208</v>
      </c>
      <c r="C1281" s="168">
        <v>42809</v>
      </c>
      <c r="D1281" s="168" t="s">
        <v>4192</v>
      </c>
      <c r="E1281" s="169" t="s">
        <v>15</v>
      </c>
      <c r="F1281" s="169">
        <v>400316</v>
      </c>
      <c r="G1281" s="169"/>
      <c r="H1281" s="170" t="s">
        <v>4193</v>
      </c>
      <c r="I1281" s="172">
        <v>50</v>
      </c>
      <c r="J1281" s="172">
        <v>0</v>
      </c>
      <c r="K1281" s="172">
        <v>50</v>
      </c>
      <c r="L1281" s="173" t="s">
        <v>1444</v>
      </c>
    </row>
    <row r="1282" spans="1:12" ht="56.25" customHeight="1">
      <c r="A1282" s="174" t="s">
        <v>628</v>
      </c>
      <c r="B1282" s="167" t="s">
        <v>738</v>
      </c>
      <c r="C1282" s="168">
        <v>42809</v>
      </c>
      <c r="D1282" s="168" t="s">
        <v>5437</v>
      </c>
      <c r="E1282" s="169" t="s">
        <v>11</v>
      </c>
      <c r="F1282" s="169">
        <v>9082</v>
      </c>
      <c r="G1282" s="169"/>
      <c r="H1282" s="170" t="s">
        <v>5438</v>
      </c>
      <c r="I1282" s="172">
        <v>1211.74</v>
      </c>
      <c r="J1282" s="172">
        <v>0</v>
      </c>
      <c r="K1282" s="172">
        <v>1211.74</v>
      </c>
      <c r="L1282" s="173" t="s">
        <v>1444</v>
      </c>
    </row>
    <row r="1283" spans="1:12" ht="56.25" customHeight="1">
      <c r="A1283" s="174" t="s">
        <v>628</v>
      </c>
      <c r="B1283" s="167" t="s">
        <v>738</v>
      </c>
      <c r="C1283" s="168">
        <v>42809</v>
      </c>
      <c r="D1283" s="168" t="s">
        <v>5439</v>
      </c>
      <c r="E1283" s="169" t="s">
        <v>11</v>
      </c>
      <c r="F1283" s="169">
        <v>9063</v>
      </c>
      <c r="G1283" s="169"/>
      <c r="H1283" s="170" t="s">
        <v>5440</v>
      </c>
      <c r="I1283" s="172">
        <v>271.23</v>
      </c>
      <c r="J1283" s="172">
        <v>0</v>
      </c>
      <c r="K1283" s="172">
        <v>271.23</v>
      </c>
      <c r="L1283" s="173" t="s">
        <v>1444</v>
      </c>
    </row>
    <row r="1284" spans="1:12" ht="56.25" customHeight="1">
      <c r="A1284" s="174" t="s">
        <v>628</v>
      </c>
      <c r="B1284" s="167" t="s">
        <v>738</v>
      </c>
      <c r="C1284" s="168">
        <v>42809</v>
      </c>
      <c r="D1284" s="168" t="s">
        <v>5441</v>
      </c>
      <c r="E1284" s="169" t="s">
        <v>11</v>
      </c>
      <c r="F1284" s="169">
        <v>9005</v>
      </c>
      <c r="G1284" s="169"/>
      <c r="H1284" s="170" t="s">
        <v>5442</v>
      </c>
      <c r="I1284" s="172">
        <v>288.87</v>
      </c>
      <c r="J1284" s="172">
        <v>0</v>
      </c>
      <c r="K1284" s="172">
        <v>288.87</v>
      </c>
      <c r="L1284" s="173" t="s">
        <v>1444</v>
      </c>
    </row>
    <row r="1285" spans="1:12" ht="56.25" customHeight="1">
      <c r="A1285" s="174" t="s">
        <v>628</v>
      </c>
      <c r="B1285" s="167" t="s">
        <v>738</v>
      </c>
      <c r="C1285" s="168">
        <v>42809</v>
      </c>
      <c r="D1285" s="168" t="s">
        <v>5443</v>
      </c>
      <c r="E1285" s="169" t="s">
        <v>11</v>
      </c>
      <c r="F1285" s="169">
        <v>9101</v>
      </c>
      <c r="G1285" s="169"/>
      <c r="H1285" s="170" t="s">
        <v>5444</v>
      </c>
      <c r="I1285" s="172">
        <v>382.09000000000003</v>
      </c>
      <c r="J1285" s="172">
        <v>0</v>
      </c>
      <c r="K1285" s="172">
        <v>382.09000000000003</v>
      </c>
      <c r="L1285" s="173" t="s">
        <v>1444</v>
      </c>
    </row>
    <row r="1286" spans="1:12" ht="56.25" customHeight="1">
      <c r="A1286" s="174">
        <v>25</v>
      </c>
      <c r="B1286" s="167" t="s">
        <v>718</v>
      </c>
      <c r="C1286" s="168">
        <v>42810</v>
      </c>
      <c r="D1286" s="168" t="s">
        <v>2695</v>
      </c>
      <c r="E1286" s="169" t="s">
        <v>1500</v>
      </c>
      <c r="F1286" s="169">
        <v>12935589</v>
      </c>
      <c r="G1286" s="169"/>
      <c r="H1286" s="170" t="s">
        <v>2696</v>
      </c>
      <c r="I1286" s="172">
        <v>653483.65</v>
      </c>
      <c r="J1286" s="172">
        <v>0</v>
      </c>
      <c r="K1286" s="172">
        <v>653483.65</v>
      </c>
      <c r="L1286" s="173" t="s">
        <v>1444</v>
      </c>
    </row>
    <row r="1287" spans="1:12" ht="56.25" customHeight="1">
      <c r="A1287" s="174">
        <v>25</v>
      </c>
      <c r="B1287" s="167" t="s">
        <v>718</v>
      </c>
      <c r="C1287" s="168">
        <v>42810</v>
      </c>
      <c r="D1287" s="168" t="s">
        <v>2697</v>
      </c>
      <c r="E1287" s="169" t="s">
        <v>1500</v>
      </c>
      <c r="F1287" s="169">
        <v>12935588</v>
      </c>
      <c r="G1287" s="169"/>
      <c r="H1287" s="170" t="s">
        <v>2698</v>
      </c>
      <c r="I1287" s="172">
        <v>139964.26999999999</v>
      </c>
      <c r="J1287" s="172">
        <v>0</v>
      </c>
      <c r="K1287" s="172">
        <v>139964.26999999999</v>
      </c>
      <c r="L1287" s="173" t="s">
        <v>1444</v>
      </c>
    </row>
    <row r="1288" spans="1:12" ht="56.25" customHeight="1">
      <c r="A1288" s="174">
        <v>25</v>
      </c>
      <c r="B1288" s="167" t="s">
        <v>718</v>
      </c>
      <c r="C1288" s="168">
        <v>42810</v>
      </c>
      <c r="D1288" s="168" t="s">
        <v>2699</v>
      </c>
      <c r="E1288" s="169" t="s">
        <v>1500</v>
      </c>
      <c r="F1288" s="169">
        <v>12935581</v>
      </c>
      <c r="G1288" s="169"/>
      <c r="H1288" s="170" t="s">
        <v>2700</v>
      </c>
      <c r="I1288" s="172">
        <v>514220.27</v>
      </c>
      <c r="J1288" s="172">
        <v>0</v>
      </c>
      <c r="K1288" s="172">
        <v>514220.27</v>
      </c>
      <c r="L1288" s="173" t="s">
        <v>1444</v>
      </c>
    </row>
    <row r="1289" spans="1:12" ht="56.25" customHeight="1">
      <c r="A1289" s="174" t="s">
        <v>628</v>
      </c>
      <c r="B1289" s="167" t="s">
        <v>738</v>
      </c>
      <c r="C1289" s="168">
        <v>42810</v>
      </c>
      <c r="D1289" s="168" t="s">
        <v>5445</v>
      </c>
      <c r="E1289" s="169" t="s">
        <v>11</v>
      </c>
      <c r="F1289" s="169">
        <v>882354</v>
      </c>
      <c r="G1289" s="169"/>
      <c r="H1289" s="170" t="s">
        <v>5446</v>
      </c>
      <c r="I1289" s="172">
        <v>50</v>
      </c>
      <c r="J1289" s="172">
        <v>0</v>
      </c>
      <c r="K1289" s="172">
        <v>50</v>
      </c>
      <c r="L1289" s="173" t="s">
        <v>1444</v>
      </c>
    </row>
    <row r="1290" spans="1:12" ht="56.25" customHeight="1">
      <c r="A1290" s="174" t="s">
        <v>628</v>
      </c>
      <c r="B1290" s="167" t="s">
        <v>738</v>
      </c>
      <c r="C1290" s="168">
        <v>42810</v>
      </c>
      <c r="D1290" s="168" t="s">
        <v>5447</v>
      </c>
      <c r="E1290" s="169" t="s">
        <v>13</v>
      </c>
      <c r="F1290" s="169">
        <v>882354</v>
      </c>
      <c r="G1290" s="169"/>
      <c r="H1290" s="170" t="s">
        <v>5448</v>
      </c>
      <c r="I1290" s="172">
        <v>319099</v>
      </c>
      <c r="J1290" s="172">
        <v>0</v>
      </c>
      <c r="K1290" s="172">
        <v>319099</v>
      </c>
      <c r="L1290" s="173" t="s">
        <v>1444</v>
      </c>
    </row>
    <row r="1291" spans="1:12" ht="56.25" customHeight="1">
      <c r="A1291" s="174" t="s">
        <v>627</v>
      </c>
      <c r="B1291" s="167" t="s">
        <v>737</v>
      </c>
      <c r="C1291" s="168">
        <v>42810</v>
      </c>
      <c r="D1291" s="168" t="s">
        <v>4753</v>
      </c>
      <c r="E1291" s="169" t="s">
        <v>11</v>
      </c>
      <c r="F1291" s="169">
        <v>882352</v>
      </c>
      <c r="G1291" s="169"/>
      <c r="H1291" s="170" t="s">
        <v>4754</v>
      </c>
      <c r="I1291" s="172">
        <v>50</v>
      </c>
      <c r="J1291" s="172">
        <v>0</v>
      </c>
      <c r="K1291" s="172">
        <v>50</v>
      </c>
      <c r="L1291" s="173" t="s">
        <v>1444</v>
      </c>
    </row>
    <row r="1292" spans="1:12" ht="56.25" customHeight="1">
      <c r="A1292" s="174">
        <v>376</v>
      </c>
      <c r="B1292" s="167" t="s">
        <v>1302</v>
      </c>
      <c r="C1292" s="168">
        <v>42810</v>
      </c>
      <c r="D1292" s="168" t="s">
        <v>3761</v>
      </c>
      <c r="E1292" s="169" t="s">
        <v>11</v>
      </c>
      <c r="F1292" s="169">
        <v>882332</v>
      </c>
      <c r="G1292" s="169"/>
      <c r="H1292" s="170" t="s">
        <v>3762</v>
      </c>
      <c r="I1292" s="172">
        <v>50</v>
      </c>
      <c r="J1292" s="172">
        <v>0</v>
      </c>
      <c r="K1292" s="172">
        <v>50</v>
      </c>
      <c r="L1292" s="173" t="s">
        <v>1444</v>
      </c>
    </row>
    <row r="1293" spans="1:12" ht="56.25" customHeight="1">
      <c r="A1293" s="174">
        <v>376</v>
      </c>
      <c r="B1293" s="167" t="s">
        <v>1302</v>
      </c>
      <c r="C1293" s="168">
        <v>42810</v>
      </c>
      <c r="D1293" s="168" t="s">
        <v>3763</v>
      </c>
      <c r="E1293" s="169" t="s">
        <v>13</v>
      </c>
      <c r="F1293" s="169">
        <v>882332</v>
      </c>
      <c r="G1293" s="169"/>
      <c r="H1293" s="170" t="s">
        <v>3764</v>
      </c>
      <c r="I1293" s="172">
        <v>261.42</v>
      </c>
      <c r="J1293" s="172">
        <v>0</v>
      </c>
      <c r="K1293" s="172">
        <v>261.42</v>
      </c>
      <c r="L1293" s="173" t="s">
        <v>1444</v>
      </c>
    </row>
    <row r="1294" spans="1:12" ht="56.25" customHeight="1">
      <c r="A1294" s="174" t="s">
        <v>628</v>
      </c>
      <c r="B1294" s="167" t="s">
        <v>738</v>
      </c>
      <c r="C1294" s="168">
        <v>42810</v>
      </c>
      <c r="D1294" s="168" t="s">
        <v>1968</v>
      </c>
      <c r="E1294" s="169" t="s">
        <v>11</v>
      </c>
      <c r="F1294" s="169">
        <v>882330</v>
      </c>
      <c r="G1294" s="169"/>
      <c r="H1294" s="170" t="s">
        <v>1969</v>
      </c>
      <c r="I1294" s="172">
        <v>50</v>
      </c>
      <c r="J1294" s="172">
        <v>0</v>
      </c>
      <c r="K1294" s="172">
        <v>50</v>
      </c>
      <c r="L1294" s="173" t="s">
        <v>1444</v>
      </c>
    </row>
    <row r="1295" spans="1:12" ht="56.25" customHeight="1">
      <c r="A1295" s="174" t="s">
        <v>628</v>
      </c>
      <c r="B1295" s="167" t="s">
        <v>738</v>
      </c>
      <c r="C1295" s="168">
        <v>42810</v>
      </c>
      <c r="D1295" s="168" t="s">
        <v>1970</v>
      </c>
      <c r="E1295" s="169" t="s">
        <v>13</v>
      </c>
      <c r="F1295" s="169">
        <v>882330</v>
      </c>
      <c r="G1295" s="169"/>
      <c r="H1295" s="170" t="s">
        <v>1971</v>
      </c>
      <c r="I1295" s="172">
        <v>261.42</v>
      </c>
      <c r="J1295" s="172">
        <v>0</v>
      </c>
      <c r="K1295" s="172">
        <v>261.42</v>
      </c>
      <c r="L1295" s="173" t="s">
        <v>1444</v>
      </c>
    </row>
    <row r="1296" spans="1:12" ht="56.25" customHeight="1">
      <c r="A1296" s="174">
        <v>76</v>
      </c>
      <c r="B1296" s="167" t="s">
        <v>730</v>
      </c>
      <c r="C1296" s="168">
        <v>42810</v>
      </c>
      <c r="D1296" s="168" t="s">
        <v>3191</v>
      </c>
      <c r="E1296" s="169" t="s">
        <v>6</v>
      </c>
      <c r="F1296" s="169">
        <v>882314</v>
      </c>
      <c r="G1296" s="169"/>
      <c r="H1296" s="170" t="s">
        <v>3192</v>
      </c>
      <c r="I1296" s="172">
        <v>0</v>
      </c>
      <c r="J1296" s="172">
        <v>2516681.87</v>
      </c>
      <c r="K1296" s="172">
        <v>2516681.87</v>
      </c>
      <c r="L1296" s="173" t="s">
        <v>1444</v>
      </c>
    </row>
    <row r="1297" spans="1:12" ht="56.25" customHeight="1">
      <c r="A1297" s="174">
        <v>287</v>
      </c>
      <c r="B1297" s="167" t="s">
        <v>814</v>
      </c>
      <c r="C1297" s="168">
        <v>42810</v>
      </c>
      <c r="D1297" s="168" t="s">
        <v>3478</v>
      </c>
      <c r="E1297" s="169" t="s">
        <v>11</v>
      </c>
      <c r="F1297" s="169">
        <v>882289</v>
      </c>
      <c r="G1297" s="169"/>
      <c r="H1297" s="170" t="s">
        <v>3479</v>
      </c>
      <c r="I1297" s="172">
        <v>50</v>
      </c>
      <c r="J1297" s="172">
        <v>0</v>
      </c>
      <c r="K1297" s="172">
        <v>50</v>
      </c>
      <c r="L1297" s="173" t="s">
        <v>1444</v>
      </c>
    </row>
    <row r="1298" spans="1:12" ht="56.25" customHeight="1">
      <c r="A1298" s="174">
        <v>287</v>
      </c>
      <c r="B1298" s="167" t="s">
        <v>814</v>
      </c>
      <c r="C1298" s="168">
        <v>42810</v>
      </c>
      <c r="D1298" s="168" t="s">
        <v>3480</v>
      </c>
      <c r="E1298" s="169" t="s">
        <v>6</v>
      </c>
      <c r="F1298" s="169">
        <v>882289</v>
      </c>
      <c r="G1298" s="169"/>
      <c r="H1298" s="170" t="s">
        <v>3481</v>
      </c>
      <c r="I1298" s="172">
        <v>0</v>
      </c>
      <c r="J1298" s="172">
        <v>147229.20000000001</v>
      </c>
      <c r="K1298" s="172">
        <v>147229.20000000001</v>
      </c>
      <c r="L1298" s="173" t="s">
        <v>1444</v>
      </c>
    </row>
    <row r="1299" spans="1:12" ht="56.25" customHeight="1">
      <c r="A1299" s="174">
        <v>10</v>
      </c>
      <c r="B1299" s="167" t="s">
        <v>714</v>
      </c>
      <c r="C1299" s="168">
        <v>42810</v>
      </c>
      <c r="D1299" s="168" t="s">
        <v>1972</v>
      </c>
      <c r="E1299" s="169" t="s">
        <v>11</v>
      </c>
      <c r="F1299" s="169">
        <v>882248</v>
      </c>
      <c r="G1299" s="169"/>
      <c r="H1299" s="170" t="s">
        <v>1973</v>
      </c>
      <c r="I1299" s="172">
        <v>50</v>
      </c>
      <c r="J1299" s="172">
        <v>0</v>
      </c>
      <c r="K1299" s="172">
        <v>50</v>
      </c>
      <c r="L1299" s="173" t="s">
        <v>1444</v>
      </c>
    </row>
    <row r="1300" spans="1:12" ht="56.25" customHeight="1">
      <c r="A1300" s="174">
        <v>10</v>
      </c>
      <c r="B1300" s="167" t="s">
        <v>714</v>
      </c>
      <c r="C1300" s="168">
        <v>42810</v>
      </c>
      <c r="D1300" s="168" t="s">
        <v>1974</v>
      </c>
      <c r="E1300" s="169" t="s">
        <v>6</v>
      </c>
      <c r="F1300" s="169">
        <v>882248</v>
      </c>
      <c r="G1300" s="169"/>
      <c r="H1300" s="170" t="s">
        <v>1975</v>
      </c>
      <c r="I1300" s="172">
        <v>0</v>
      </c>
      <c r="J1300" s="172">
        <v>11852.78</v>
      </c>
      <c r="K1300" s="172">
        <v>11852.78</v>
      </c>
      <c r="L1300" s="173" t="s">
        <v>1444</v>
      </c>
    </row>
    <row r="1301" spans="1:12" ht="56.25" customHeight="1">
      <c r="A1301" s="174" t="s">
        <v>627</v>
      </c>
      <c r="B1301" s="167" t="s">
        <v>737</v>
      </c>
      <c r="C1301" s="168">
        <v>42810</v>
      </c>
      <c r="D1301" s="168" t="s">
        <v>4755</v>
      </c>
      <c r="E1301" s="169" t="s">
        <v>6</v>
      </c>
      <c r="F1301" s="169">
        <v>813839</v>
      </c>
      <c r="G1301" s="169"/>
      <c r="H1301" s="170" t="s">
        <v>4756</v>
      </c>
      <c r="I1301" s="172">
        <v>0</v>
      </c>
      <c r="J1301" s="172">
        <v>1317.08</v>
      </c>
      <c r="K1301" s="172">
        <v>1317.08</v>
      </c>
      <c r="L1301" s="173" t="s">
        <v>1444</v>
      </c>
    </row>
    <row r="1302" spans="1:12" ht="56.25" customHeight="1">
      <c r="A1302" s="174" t="s">
        <v>628</v>
      </c>
      <c r="B1302" s="167" t="s">
        <v>738</v>
      </c>
      <c r="C1302" s="168">
        <v>42810</v>
      </c>
      <c r="D1302" s="168" t="s">
        <v>5449</v>
      </c>
      <c r="E1302" s="169" t="s">
        <v>6</v>
      </c>
      <c r="F1302" s="169">
        <v>813819</v>
      </c>
      <c r="G1302" s="169"/>
      <c r="H1302" s="170" t="s">
        <v>5450</v>
      </c>
      <c r="I1302" s="172">
        <v>0</v>
      </c>
      <c r="J1302" s="172">
        <v>30000</v>
      </c>
      <c r="K1302" s="172">
        <v>30000</v>
      </c>
      <c r="L1302" s="173" t="s">
        <v>1444</v>
      </c>
    </row>
    <row r="1303" spans="1:12" ht="56.25" customHeight="1">
      <c r="A1303" s="174">
        <v>25</v>
      </c>
      <c r="B1303" s="167" t="s">
        <v>718</v>
      </c>
      <c r="C1303" s="168">
        <v>42810</v>
      </c>
      <c r="D1303" s="168" t="s">
        <v>2701</v>
      </c>
      <c r="E1303" s="169" t="s">
        <v>1500</v>
      </c>
      <c r="F1303" s="169">
        <v>12923853</v>
      </c>
      <c r="G1303" s="169"/>
      <c r="H1303" s="170" t="s">
        <v>2702</v>
      </c>
      <c r="I1303" s="172">
        <v>253156.22</v>
      </c>
      <c r="J1303" s="172">
        <v>0</v>
      </c>
      <c r="K1303" s="172">
        <v>253156.22</v>
      </c>
      <c r="L1303" s="173" t="s">
        <v>1444</v>
      </c>
    </row>
    <row r="1304" spans="1:12" ht="56.25" customHeight="1">
      <c r="A1304" s="174">
        <v>25</v>
      </c>
      <c r="B1304" s="167" t="s">
        <v>718</v>
      </c>
      <c r="C1304" s="168">
        <v>42810</v>
      </c>
      <c r="D1304" s="168" t="s">
        <v>2703</v>
      </c>
      <c r="E1304" s="169" t="s">
        <v>1500</v>
      </c>
      <c r="F1304" s="169">
        <v>12923852</v>
      </c>
      <c r="G1304" s="169"/>
      <c r="H1304" s="170" t="s">
        <v>2702</v>
      </c>
      <c r="I1304" s="172">
        <v>570055.85</v>
      </c>
      <c r="J1304" s="172">
        <v>0</v>
      </c>
      <c r="K1304" s="172">
        <v>570055.85</v>
      </c>
      <c r="L1304" s="173" t="s">
        <v>1444</v>
      </c>
    </row>
    <row r="1305" spans="1:12" ht="56.25" customHeight="1">
      <c r="A1305" s="174">
        <v>25</v>
      </c>
      <c r="B1305" s="167" t="s">
        <v>718</v>
      </c>
      <c r="C1305" s="168">
        <v>42810</v>
      </c>
      <c r="D1305" s="168" t="s">
        <v>2704</v>
      </c>
      <c r="E1305" s="169" t="s">
        <v>1500</v>
      </c>
      <c r="F1305" s="169">
        <v>12923851</v>
      </c>
      <c r="G1305" s="169"/>
      <c r="H1305" s="170" t="s">
        <v>2705</v>
      </c>
      <c r="I1305" s="172">
        <v>492412.61</v>
      </c>
      <c r="J1305" s="172">
        <v>0</v>
      </c>
      <c r="K1305" s="172">
        <v>492412.61</v>
      </c>
      <c r="L1305" s="173" t="s">
        <v>1444</v>
      </c>
    </row>
    <row r="1306" spans="1:12" ht="56.25" customHeight="1">
      <c r="A1306" s="174">
        <v>25</v>
      </c>
      <c r="B1306" s="167" t="s">
        <v>718</v>
      </c>
      <c r="C1306" s="168">
        <v>42810</v>
      </c>
      <c r="D1306" s="168" t="s">
        <v>2706</v>
      </c>
      <c r="E1306" s="169" t="s">
        <v>1500</v>
      </c>
      <c r="F1306" s="169">
        <v>12923850</v>
      </c>
      <c r="G1306" s="169"/>
      <c r="H1306" s="170" t="s">
        <v>2707</v>
      </c>
      <c r="I1306" s="172">
        <v>1012342.7</v>
      </c>
      <c r="J1306" s="172">
        <v>0</v>
      </c>
      <c r="K1306" s="172">
        <v>1012342.7</v>
      </c>
      <c r="L1306" s="173" t="s">
        <v>1444</v>
      </c>
    </row>
    <row r="1307" spans="1:12" ht="56.25" customHeight="1">
      <c r="A1307" s="174">
        <v>25</v>
      </c>
      <c r="B1307" s="167" t="s">
        <v>718</v>
      </c>
      <c r="C1307" s="168">
        <v>42810</v>
      </c>
      <c r="D1307" s="168" t="s">
        <v>2708</v>
      </c>
      <c r="E1307" s="169" t="s">
        <v>1500</v>
      </c>
      <c r="F1307" s="169">
        <v>12923849</v>
      </c>
      <c r="G1307" s="169"/>
      <c r="H1307" s="170" t="s">
        <v>2709</v>
      </c>
      <c r="I1307" s="172">
        <v>50649.5</v>
      </c>
      <c r="J1307" s="172">
        <v>0</v>
      </c>
      <c r="K1307" s="172">
        <v>50649.5</v>
      </c>
      <c r="L1307" s="173" t="s">
        <v>1444</v>
      </c>
    </row>
    <row r="1308" spans="1:12" ht="56.25" customHeight="1">
      <c r="A1308" s="174">
        <v>25</v>
      </c>
      <c r="B1308" s="167" t="s">
        <v>718</v>
      </c>
      <c r="C1308" s="168">
        <v>42810</v>
      </c>
      <c r="D1308" s="168" t="s">
        <v>2710</v>
      </c>
      <c r="E1308" s="169" t="s">
        <v>1500</v>
      </c>
      <c r="F1308" s="169">
        <v>12923848</v>
      </c>
      <c r="G1308" s="169"/>
      <c r="H1308" s="170" t="s">
        <v>2711</v>
      </c>
      <c r="I1308" s="172">
        <v>585765.29</v>
      </c>
      <c r="J1308" s="172">
        <v>0</v>
      </c>
      <c r="K1308" s="172">
        <v>585765.29</v>
      </c>
      <c r="L1308" s="173" t="s">
        <v>1444</v>
      </c>
    </row>
    <row r="1309" spans="1:12" ht="56.25" customHeight="1">
      <c r="A1309" s="174">
        <v>25</v>
      </c>
      <c r="B1309" s="167" t="s">
        <v>718</v>
      </c>
      <c r="C1309" s="168">
        <v>42810</v>
      </c>
      <c r="D1309" s="168" t="s">
        <v>2712</v>
      </c>
      <c r="E1309" s="169" t="s">
        <v>1500</v>
      </c>
      <c r="F1309" s="169">
        <v>12923847</v>
      </c>
      <c r="G1309" s="169"/>
      <c r="H1309" s="170" t="s">
        <v>2713</v>
      </c>
      <c r="I1309" s="172">
        <v>1870907.6300000001</v>
      </c>
      <c r="J1309" s="172">
        <v>0</v>
      </c>
      <c r="K1309" s="172">
        <v>1870907.6300000001</v>
      </c>
      <c r="L1309" s="173" t="s">
        <v>1444</v>
      </c>
    </row>
    <row r="1310" spans="1:12" ht="56.25" customHeight="1">
      <c r="A1310" s="174">
        <v>25</v>
      </c>
      <c r="B1310" s="167" t="s">
        <v>718</v>
      </c>
      <c r="C1310" s="168">
        <v>42810</v>
      </c>
      <c r="D1310" s="168" t="s">
        <v>2714</v>
      </c>
      <c r="E1310" s="169" t="s">
        <v>1500</v>
      </c>
      <c r="F1310" s="169">
        <v>12923827</v>
      </c>
      <c r="G1310" s="169"/>
      <c r="H1310" s="170" t="s">
        <v>2715</v>
      </c>
      <c r="I1310" s="172">
        <v>994621.99</v>
      </c>
      <c r="J1310" s="172">
        <v>0</v>
      </c>
      <c r="K1310" s="172">
        <v>994621.99</v>
      </c>
      <c r="L1310" s="173" t="s">
        <v>1444</v>
      </c>
    </row>
    <row r="1311" spans="1:12" ht="56.25" customHeight="1">
      <c r="A1311" s="174">
        <v>25</v>
      </c>
      <c r="B1311" s="167" t="s">
        <v>718</v>
      </c>
      <c r="C1311" s="168">
        <v>42810</v>
      </c>
      <c r="D1311" s="168" t="s">
        <v>2716</v>
      </c>
      <c r="E1311" s="169" t="s">
        <v>1500</v>
      </c>
      <c r="F1311" s="169">
        <v>12923826</v>
      </c>
      <c r="G1311" s="169"/>
      <c r="H1311" s="170" t="s">
        <v>1378</v>
      </c>
      <c r="I1311" s="172">
        <v>204971.43</v>
      </c>
      <c r="J1311" s="172">
        <v>0</v>
      </c>
      <c r="K1311" s="172">
        <v>204971.43</v>
      </c>
      <c r="L1311" s="173" t="s">
        <v>1444</v>
      </c>
    </row>
    <row r="1312" spans="1:12" ht="56.25" customHeight="1">
      <c r="A1312" s="174">
        <v>25</v>
      </c>
      <c r="B1312" s="167" t="s">
        <v>718</v>
      </c>
      <c r="C1312" s="168">
        <v>42810</v>
      </c>
      <c r="D1312" s="168" t="s">
        <v>2717</v>
      </c>
      <c r="E1312" s="169" t="s">
        <v>1500</v>
      </c>
      <c r="F1312" s="169">
        <v>12923825</v>
      </c>
      <c r="G1312" s="169"/>
      <c r="H1312" s="170" t="s">
        <v>2718</v>
      </c>
      <c r="I1312" s="172">
        <v>598301.86</v>
      </c>
      <c r="J1312" s="172">
        <v>0</v>
      </c>
      <c r="K1312" s="172">
        <v>598301.86</v>
      </c>
      <c r="L1312" s="173" t="s">
        <v>1444</v>
      </c>
    </row>
    <row r="1313" spans="1:12" ht="56.25" customHeight="1">
      <c r="A1313" s="174">
        <v>25</v>
      </c>
      <c r="B1313" s="167" t="s">
        <v>718</v>
      </c>
      <c r="C1313" s="168">
        <v>42810</v>
      </c>
      <c r="D1313" s="168" t="s">
        <v>2719</v>
      </c>
      <c r="E1313" s="169" t="s">
        <v>1500</v>
      </c>
      <c r="F1313" s="169">
        <v>12923824</v>
      </c>
      <c r="G1313" s="169"/>
      <c r="H1313" s="170" t="s">
        <v>2720</v>
      </c>
      <c r="I1313" s="172">
        <v>490799.96</v>
      </c>
      <c r="J1313" s="172">
        <v>0</v>
      </c>
      <c r="K1313" s="172">
        <v>490799.96</v>
      </c>
      <c r="L1313" s="173" t="s">
        <v>1444</v>
      </c>
    </row>
    <row r="1314" spans="1:12" ht="56.25" customHeight="1">
      <c r="A1314" s="174">
        <v>25</v>
      </c>
      <c r="B1314" s="167" t="s">
        <v>718</v>
      </c>
      <c r="C1314" s="168">
        <v>42810</v>
      </c>
      <c r="D1314" s="168" t="s">
        <v>2721</v>
      </c>
      <c r="E1314" s="169" t="s">
        <v>1500</v>
      </c>
      <c r="F1314" s="169">
        <v>12923823</v>
      </c>
      <c r="G1314" s="169"/>
      <c r="H1314" s="170" t="s">
        <v>2722</v>
      </c>
      <c r="I1314" s="172">
        <v>699884.26</v>
      </c>
      <c r="J1314" s="172">
        <v>0</v>
      </c>
      <c r="K1314" s="172">
        <v>699884.26</v>
      </c>
      <c r="L1314" s="173" t="s">
        <v>1444</v>
      </c>
    </row>
    <row r="1315" spans="1:12" ht="56.25" customHeight="1">
      <c r="A1315" s="174">
        <v>25</v>
      </c>
      <c r="B1315" s="167" t="s">
        <v>718</v>
      </c>
      <c r="C1315" s="168">
        <v>42810</v>
      </c>
      <c r="D1315" s="168" t="s">
        <v>2723</v>
      </c>
      <c r="E1315" s="169" t="s">
        <v>1500</v>
      </c>
      <c r="F1315" s="169">
        <v>12923822</v>
      </c>
      <c r="G1315" s="169"/>
      <c r="H1315" s="170" t="s">
        <v>2148</v>
      </c>
      <c r="I1315" s="172">
        <v>1118879</v>
      </c>
      <c r="J1315" s="172">
        <v>0</v>
      </c>
      <c r="K1315" s="172">
        <v>1118879</v>
      </c>
      <c r="L1315" s="173" t="s">
        <v>1444</v>
      </c>
    </row>
    <row r="1316" spans="1:12" ht="56.25" customHeight="1">
      <c r="A1316" s="174">
        <v>513</v>
      </c>
      <c r="B1316" s="167" t="s">
        <v>208</v>
      </c>
      <c r="C1316" s="168">
        <v>42810</v>
      </c>
      <c r="D1316" s="168" t="s">
        <v>4194</v>
      </c>
      <c r="E1316" s="169" t="s">
        <v>15</v>
      </c>
      <c r="F1316" s="169">
        <v>400915</v>
      </c>
      <c r="G1316" s="169"/>
      <c r="H1316" s="170" t="s">
        <v>4195</v>
      </c>
      <c r="I1316" s="172">
        <v>50</v>
      </c>
      <c r="J1316" s="172">
        <v>0</v>
      </c>
      <c r="K1316" s="172">
        <v>50</v>
      </c>
      <c r="L1316" s="173" t="s">
        <v>1444</v>
      </c>
    </row>
    <row r="1317" spans="1:12" ht="56.25" customHeight="1">
      <c r="A1317" s="174">
        <v>513</v>
      </c>
      <c r="B1317" s="167" t="s">
        <v>208</v>
      </c>
      <c r="C1317" s="168">
        <v>42810</v>
      </c>
      <c r="D1317" s="168" t="s">
        <v>4196</v>
      </c>
      <c r="E1317" s="169" t="s">
        <v>15</v>
      </c>
      <c r="F1317" s="169">
        <v>400913</v>
      </c>
      <c r="G1317" s="169"/>
      <c r="H1317" s="170" t="s">
        <v>4197</v>
      </c>
      <c r="I1317" s="172">
        <v>50</v>
      </c>
      <c r="J1317" s="172">
        <v>0</v>
      </c>
      <c r="K1317" s="172">
        <v>50</v>
      </c>
      <c r="L1317" s="173" t="s">
        <v>1444</v>
      </c>
    </row>
    <row r="1318" spans="1:12" ht="56.25" customHeight="1">
      <c r="A1318" s="174">
        <v>10</v>
      </c>
      <c r="B1318" s="167" t="s">
        <v>714</v>
      </c>
      <c r="C1318" s="168">
        <v>42810</v>
      </c>
      <c r="D1318" s="168" t="s">
        <v>1976</v>
      </c>
      <c r="E1318" s="169" t="s">
        <v>6</v>
      </c>
      <c r="F1318" s="169">
        <v>400789</v>
      </c>
      <c r="G1318" s="169"/>
      <c r="H1318" s="170" t="s">
        <v>1977</v>
      </c>
      <c r="I1318" s="172">
        <v>0</v>
      </c>
      <c r="J1318" s="172">
        <v>4555.66</v>
      </c>
      <c r="K1318" s="172">
        <v>4555.66</v>
      </c>
      <c r="L1318" s="173" t="s">
        <v>1444</v>
      </c>
    </row>
    <row r="1319" spans="1:12" ht="56.25" customHeight="1">
      <c r="A1319" s="174">
        <v>10</v>
      </c>
      <c r="B1319" s="167" t="s">
        <v>714</v>
      </c>
      <c r="C1319" s="168">
        <v>42810</v>
      </c>
      <c r="D1319" s="168" t="s">
        <v>1978</v>
      </c>
      <c r="E1319" s="169" t="s">
        <v>15</v>
      </c>
      <c r="F1319" s="169">
        <v>400790</v>
      </c>
      <c r="G1319" s="169"/>
      <c r="H1319" s="170" t="s">
        <v>1979</v>
      </c>
      <c r="I1319" s="172">
        <v>50</v>
      </c>
      <c r="J1319" s="172">
        <v>0</v>
      </c>
      <c r="K1319" s="172">
        <v>50</v>
      </c>
      <c r="L1319" s="173" t="s">
        <v>1444</v>
      </c>
    </row>
    <row r="1320" spans="1:12" ht="56.25" customHeight="1">
      <c r="A1320" s="174">
        <v>513</v>
      </c>
      <c r="B1320" s="167" t="s">
        <v>208</v>
      </c>
      <c r="C1320" s="168">
        <v>42810</v>
      </c>
      <c r="D1320" s="168" t="s">
        <v>4198</v>
      </c>
      <c r="E1320" s="169" t="s">
        <v>15</v>
      </c>
      <c r="F1320" s="169">
        <v>1884</v>
      </c>
      <c r="G1320" s="169"/>
      <c r="H1320" s="170" t="s">
        <v>4199</v>
      </c>
      <c r="I1320" s="172">
        <v>50</v>
      </c>
      <c r="J1320" s="172">
        <v>0</v>
      </c>
      <c r="K1320" s="172">
        <v>50</v>
      </c>
      <c r="L1320" s="173" t="s">
        <v>1444</v>
      </c>
    </row>
    <row r="1321" spans="1:12" ht="56.25" customHeight="1">
      <c r="A1321" s="174">
        <v>513</v>
      </c>
      <c r="B1321" s="167" t="s">
        <v>208</v>
      </c>
      <c r="C1321" s="168">
        <v>42810</v>
      </c>
      <c r="D1321" s="168" t="s">
        <v>4200</v>
      </c>
      <c r="E1321" s="169" t="s">
        <v>15</v>
      </c>
      <c r="F1321" s="169">
        <v>1878</v>
      </c>
      <c r="G1321" s="169"/>
      <c r="H1321" s="170" t="s">
        <v>4201</v>
      </c>
      <c r="I1321" s="172">
        <v>116345.45</v>
      </c>
      <c r="J1321" s="172">
        <v>0</v>
      </c>
      <c r="K1321" s="172">
        <v>116345.45</v>
      </c>
      <c r="L1321" s="173" t="s">
        <v>1444</v>
      </c>
    </row>
    <row r="1322" spans="1:12" ht="56.25" customHeight="1">
      <c r="A1322" s="174">
        <v>10</v>
      </c>
      <c r="B1322" s="167" t="s">
        <v>714</v>
      </c>
      <c r="C1322" s="168">
        <v>42810</v>
      </c>
      <c r="D1322" s="168" t="s">
        <v>1980</v>
      </c>
      <c r="E1322" s="169" t="s">
        <v>15</v>
      </c>
      <c r="F1322" s="169">
        <v>1879</v>
      </c>
      <c r="G1322" s="169"/>
      <c r="H1322" s="170" t="s">
        <v>1981</v>
      </c>
      <c r="I1322" s="172">
        <v>338.6</v>
      </c>
      <c r="J1322" s="172">
        <v>0</v>
      </c>
      <c r="K1322" s="172">
        <v>338.6</v>
      </c>
      <c r="L1322" s="173" t="s">
        <v>1444</v>
      </c>
    </row>
    <row r="1323" spans="1:12" ht="56.25" customHeight="1">
      <c r="A1323" s="174" t="s">
        <v>628</v>
      </c>
      <c r="B1323" s="167" t="s">
        <v>738</v>
      </c>
      <c r="C1323" s="168">
        <v>42810</v>
      </c>
      <c r="D1323" s="168" t="s">
        <v>5451</v>
      </c>
      <c r="E1323" s="169" t="s">
        <v>11</v>
      </c>
      <c r="F1323" s="169">
        <v>9109</v>
      </c>
      <c r="G1323" s="169"/>
      <c r="H1323" s="170" t="s">
        <v>5452</v>
      </c>
      <c r="I1323" s="172">
        <v>1968.1200000000001</v>
      </c>
      <c r="J1323" s="172">
        <v>0</v>
      </c>
      <c r="K1323" s="172">
        <v>1968.1200000000001</v>
      </c>
      <c r="L1323" s="173" t="s">
        <v>1444</v>
      </c>
    </row>
    <row r="1324" spans="1:12" ht="56.25" customHeight="1">
      <c r="A1324" s="174">
        <v>10</v>
      </c>
      <c r="B1324" s="167" t="s">
        <v>714</v>
      </c>
      <c r="C1324" s="168">
        <v>42810</v>
      </c>
      <c r="D1324" s="168" t="s">
        <v>1982</v>
      </c>
      <c r="E1324" s="169" t="s">
        <v>6</v>
      </c>
      <c r="F1324" s="169">
        <v>400909</v>
      </c>
      <c r="G1324" s="169"/>
      <c r="H1324" s="170" t="s">
        <v>1983</v>
      </c>
      <c r="I1324" s="172">
        <v>0</v>
      </c>
      <c r="J1324" s="172">
        <v>701.44</v>
      </c>
      <c r="K1324" s="172">
        <v>701.44</v>
      </c>
      <c r="L1324" s="173" t="s">
        <v>1444</v>
      </c>
    </row>
    <row r="1325" spans="1:12" ht="56.25" customHeight="1">
      <c r="A1325" s="174">
        <v>10</v>
      </c>
      <c r="B1325" s="167" t="s">
        <v>714</v>
      </c>
      <c r="C1325" s="168">
        <v>42810</v>
      </c>
      <c r="D1325" s="168" t="s">
        <v>1984</v>
      </c>
      <c r="E1325" s="169" t="s">
        <v>15</v>
      </c>
      <c r="F1325" s="169">
        <v>400910</v>
      </c>
      <c r="G1325" s="169"/>
      <c r="H1325" s="170" t="s">
        <v>1985</v>
      </c>
      <c r="I1325" s="172">
        <v>50</v>
      </c>
      <c r="J1325" s="172">
        <v>0</v>
      </c>
      <c r="K1325" s="172">
        <v>50</v>
      </c>
      <c r="L1325" s="173" t="s">
        <v>1444</v>
      </c>
    </row>
    <row r="1326" spans="1:12" ht="56.25" customHeight="1">
      <c r="A1326" s="174">
        <v>291</v>
      </c>
      <c r="B1326" s="167" t="s">
        <v>818</v>
      </c>
      <c r="C1326" s="168">
        <v>42810</v>
      </c>
      <c r="D1326" s="168" t="s">
        <v>3521</v>
      </c>
      <c r="E1326" s="169" t="s">
        <v>11</v>
      </c>
      <c r="F1326" s="169">
        <v>400911</v>
      </c>
      <c r="G1326" s="169"/>
      <c r="H1326" s="170" t="s">
        <v>3522</v>
      </c>
      <c r="I1326" s="172">
        <v>50</v>
      </c>
      <c r="J1326" s="172">
        <v>0</v>
      </c>
      <c r="K1326" s="172">
        <v>50</v>
      </c>
      <c r="L1326" s="173" t="s">
        <v>1444</v>
      </c>
    </row>
    <row r="1327" spans="1:12" ht="56.25" customHeight="1">
      <c r="A1327" s="174">
        <v>25</v>
      </c>
      <c r="B1327" s="167" t="s">
        <v>718</v>
      </c>
      <c r="C1327" s="168">
        <v>42811</v>
      </c>
      <c r="D1327" s="168" t="s">
        <v>2724</v>
      </c>
      <c r="E1327" s="169" t="s">
        <v>1500</v>
      </c>
      <c r="F1327" s="169">
        <v>12950533</v>
      </c>
      <c r="G1327" s="169"/>
      <c r="H1327" s="170" t="s">
        <v>2725</v>
      </c>
      <c r="I1327" s="172">
        <v>1901076.61</v>
      </c>
      <c r="J1327" s="172">
        <v>0</v>
      </c>
      <c r="K1327" s="172">
        <v>1901076.61</v>
      </c>
      <c r="L1327" s="173" t="s">
        <v>1444</v>
      </c>
    </row>
    <row r="1328" spans="1:12" ht="56.25" customHeight="1">
      <c r="A1328" s="174">
        <v>25</v>
      </c>
      <c r="B1328" s="167" t="s">
        <v>718</v>
      </c>
      <c r="C1328" s="168">
        <v>42811</v>
      </c>
      <c r="D1328" s="168" t="s">
        <v>2726</v>
      </c>
      <c r="E1328" s="169" t="s">
        <v>1500</v>
      </c>
      <c r="F1328" s="169">
        <v>12950177</v>
      </c>
      <c r="G1328" s="169"/>
      <c r="H1328" s="170" t="s">
        <v>2727</v>
      </c>
      <c r="I1328" s="172">
        <v>1877508.8</v>
      </c>
      <c r="J1328" s="172">
        <v>0</v>
      </c>
      <c r="K1328" s="172">
        <v>1877508.8</v>
      </c>
      <c r="L1328" s="173" t="s">
        <v>1444</v>
      </c>
    </row>
    <row r="1329" spans="1:12" ht="56.25" customHeight="1">
      <c r="A1329" s="174">
        <v>25</v>
      </c>
      <c r="B1329" s="167" t="s">
        <v>718</v>
      </c>
      <c r="C1329" s="168">
        <v>42811</v>
      </c>
      <c r="D1329" s="168" t="s">
        <v>2728</v>
      </c>
      <c r="E1329" s="169" t="s">
        <v>1500</v>
      </c>
      <c r="F1329" s="169">
        <v>12950176</v>
      </c>
      <c r="G1329" s="169"/>
      <c r="H1329" s="170" t="s">
        <v>2729</v>
      </c>
      <c r="I1329" s="172">
        <v>1366441.32</v>
      </c>
      <c r="J1329" s="172">
        <v>0</v>
      </c>
      <c r="K1329" s="172">
        <v>1366441.32</v>
      </c>
      <c r="L1329" s="173" t="s">
        <v>1444</v>
      </c>
    </row>
    <row r="1330" spans="1:12" ht="56.25" customHeight="1">
      <c r="A1330" s="174">
        <v>25</v>
      </c>
      <c r="B1330" s="167" t="s">
        <v>718</v>
      </c>
      <c r="C1330" s="168">
        <v>42811</v>
      </c>
      <c r="D1330" s="168" t="s">
        <v>2730</v>
      </c>
      <c r="E1330" s="169" t="s">
        <v>1500</v>
      </c>
      <c r="F1330" s="169">
        <v>12950173</v>
      </c>
      <c r="G1330" s="169"/>
      <c r="H1330" s="170" t="s">
        <v>2731</v>
      </c>
      <c r="I1330" s="172">
        <v>851690.05</v>
      </c>
      <c r="J1330" s="172">
        <v>0</v>
      </c>
      <c r="K1330" s="172">
        <v>851690.05</v>
      </c>
      <c r="L1330" s="173" t="s">
        <v>1444</v>
      </c>
    </row>
    <row r="1331" spans="1:12" ht="56.25" customHeight="1">
      <c r="A1331" s="174">
        <v>25</v>
      </c>
      <c r="B1331" s="167" t="s">
        <v>718</v>
      </c>
      <c r="C1331" s="168">
        <v>42811</v>
      </c>
      <c r="D1331" s="168" t="s">
        <v>2732</v>
      </c>
      <c r="E1331" s="169" t="s">
        <v>1500</v>
      </c>
      <c r="F1331" s="169">
        <v>12950172</v>
      </c>
      <c r="G1331" s="169"/>
      <c r="H1331" s="170" t="s">
        <v>2733</v>
      </c>
      <c r="I1331" s="172">
        <v>140097.89000000001</v>
      </c>
      <c r="J1331" s="172">
        <v>0</v>
      </c>
      <c r="K1331" s="172">
        <v>140097.89000000001</v>
      </c>
      <c r="L1331" s="173" t="s">
        <v>1444</v>
      </c>
    </row>
    <row r="1332" spans="1:12" ht="56.25" customHeight="1">
      <c r="A1332" s="174">
        <v>25</v>
      </c>
      <c r="B1332" s="167" t="s">
        <v>718</v>
      </c>
      <c r="C1332" s="168">
        <v>42811</v>
      </c>
      <c r="D1332" s="168" t="s">
        <v>2734</v>
      </c>
      <c r="E1332" s="169" t="s">
        <v>1500</v>
      </c>
      <c r="F1332" s="169">
        <v>12950171</v>
      </c>
      <c r="G1332" s="169"/>
      <c r="H1332" s="170" t="s">
        <v>2735</v>
      </c>
      <c r="I1332" s="172">
        <v>473995.37</v>
      </c>
      <c r="J1332" s="172">
        <v>0</v>
      </c>
      <c r="K1332" s="172">
        <v>473995.37</v>
      </c>
      <c r="L1332" s="173" t="s">
        <v>1444</v>
      </c>
    </row>
    <row r="1333" spans="1:12" ht="56.25" customHeight="1">
      <c r="A1333" s="174">
        <v>25</v>
      </c>
      <c r="B1333" s="167" t="s">
        <v>718</v>
      </c>
      <c r="C1333" s="168">
        <v>42811</v>
      </c>
      <c r="D1333" s="168" t="s">
        <v>2736</v>
      </c>
      <c r="E1333" s="169" t="s">
        <v>1500</v>
      </c>
      <c r="F1333" s="169">
        <v>12950160</v>
      </c>
      <c r="G1333" s="169"/>
      <c r="H1333" s="170" t="s">
        <v>1363</v>
      </c>
      <c r="I1333" s="172">
        <v>431248.94</v>
      </c>
      <c r="J1333" s="172">
        <v>0</v>
      </c>
      <c r="K1333" s="172">
        <v>431248.94</v>
      </c>
      <c r="L1333" s="173" t="s">
        <v>1444</v>
      </c>
    </row>
    <row r="1334" spans="1:12" ht="56.25" customHeight="1">
      <c r="A1334" s="174">
        <v>25</v>
      </c>
      <c r="B1334" s="167" t="s">
        <v>718</v>
      </c>
      <c r="C1334" s="168">
        <v>42811</v>
      </c>
      <c r="D1334" s="168" t="s">
        <v>2737</v>
      </c>
      <c r="E1334" s="169" t="s">
        <v>1500</v>
      </c>
      <c r="F1334" s="169">
        <v>12950158</v>
      </c>
      <c r="G1334" s="169"/>
      <c r="H1334" s="170" t="s">
        <v>2738</v>
      </c>
      <c r="I1334" s="172">
        <v>958481.69000000006</v>
      </c>
      <c r="J1334" s="172">
        <v>0</v>
      </c>
      <c r="K1334" s="172">
        <v>958481.69000000006</v>
      </c>
      <c r="L1334" s="173" t="s">
        <v>1444</v>
      </c>
    </row>
    <row r="1335" spans="1:12" ht="56.25" customHeight="1">
      <c r="A1335" s="174">
        <v>25</v>
      </c>
      <c r="B1335" s="167" t="s">
        <v>718</v>
      </c>
      <c r="C1335" s="168">
        <v>42811</v>
      </c>
      <c r="D1335" s="168" t="s">
        <v>2739</v>
      </c>
      <c r="E1335" s="169" t="s">
        <v>1500</v>
      </c>
      <c r="F1335" s="169">
        <v>12950156</v>
      </c>
      <c r="G1335" s="169"/>
      <c r="H1335" s="170" t="s">
        <v>2740</v>
      </c>
      <c r="I1335" s="172">
        <v>704475.67</v>
      </c>
      <c r="J1335" s="172">
        <v>0</v>
      </c>
      <c r="K1335" s="172">
        <v>704475.67</v>
      </c>
      <c r="L1335" s="173" t="s">
        <v>1444</v>
      </c>
    </row>
    <row r="1336" spans="1:12" ht="56.25" customHeight="1">
      <c r="A1336" s="174">
        <v>25</v>
      </c>
      <c r="B1336" s="167" t="s">
        <v>718</v>
      </c>
      <c r="C1336" s="168">
        <v>42811</v>
      </c>
      <c r="D1336" s="168" t="s">
        <v>2741</v>
      </c>
      <c r="E1336" s="169" t="s">
        <v>1500</v>
      </c>
      <c r="F1336" s="169">
        <v>12950142</v>
      </c>
      <c r="G1336" s="169"/>
      <c r="H1336" s="170" t="s">
        <v>1375</v>
      </c>
      <c r="I1336" s="172">
        <v>285523.35000000003</v>
      </c>
      <c r="J1336" s="172">
        <v>0</v>
      </c>
      <c r="K1336" s="172">
        <v>285523.35000000003</v>
      </c>
      <c r="L1336" s="173" t="s">
        <v>1444</v>
      </c>
    </row>
    <row r="1337" spans="1:12" ht="56.25" customHeight="1">
      <c r="A1337" s="174">
        <v>25</v>
      </c>
      <c r="B1337" s="167" t="s">
        <v>718</v>
      </c>
      <c r="C1337" s="168">
        <v>42811</v>
      </c>
      <c r="D1337" s="168" t="s">
        <v>2742</v>
      </c>
      <c r="E1337" s="169" t="s">
        <v>1500</v>
      </c>
      <c r="F1337" s="169">
        <v>12950040</v>
      </c>
      <c r="G1337" s="169"/>
      <c r="H1337" s="170" t="s">
        <v>1319</v>
      </c>
      <c r="I1337" s="172">
        <v>301548.55</v>
      </c>
      <c r="J1337" s="172">
        <v>0</v>
      </c>
      <c r="K1337" s="172">
        <v>301548.55</v>
      </c>
      <c r="L1337" s="173" t="s">
        <v>1444</v>
      </c>
    </row>
    <row r="1338" spans="1:12" ht="56.25" customHeight="1">
      <c r="A1338" s="174">
        <v>25</v>
      </c>
      <c r="B1338" s="167" t="s">
        <v>718</v>
      </c>
      <c r="C1338" s="168">
        <v>42811</v>
      </c>
      <c r="D1338" s="168" t="s">
        <v>2743</v>
      </c>
      <c r="E1338" s="169" t="s">
        <v>1500</v>
      </c>
      <c r="F1338" s="169">
        <v>12938618</v>
      </c>
      <c r="G1338" s="169"/>
      <c r="H1338" s="170" t="s">
        <v>1318</v>
      </c>
      <c r="I1338" s="172">
        <v>285372.57</v>
      </c>
      <c r="J1338" s="172">
        <v>0</v>
      </c>
      <c r="K1338" s="172">
        <v>285372.57</v>
      </c>
      <c r="L1338" s="173" t="s">
        <v>1444</v>
      </c>
    </row>
    <row r="1339" spans="1:12" ht="56.25" customHeight="1">
      <c r="A1339" s="174">
        <v>117</v>
      </c>
      <c r="B1339" s="167" t="s">
        <v>746</v>
      </c>
      <c r="C1339" s="168">
        <v>42811</v>
      </c>
      <c r="D1339" s="168" t="s">
        <v>3334</v>
      </c>
      <c r="E1339" s="169" t="s">
        <v>11</v>
      </c>
      <c r="F1339" s="169">
        <v>882456</v>
      </c>
      <c r="G1339" s="169"/>
      <c r="H1339" s="170" t="s">
        <v>3335</v>
      </c>
      <c r="I1339" s="172">
        <v>50</v>
      </c>
      <c r="J1339" s="172">
        <v>0</v>
      </c>
      <c r="K1339" s="172">
        <v>50</v>
      </c>
      <c r="L1339" s="173" t="s">
        <v>1444</v>
      </c>
    </row>
    <row r="1340" spans="1:12" ht="56.25" customHeight="1">
      <c r="A1340" s="174">
        <v>117</v>
      </c>
      <c r="B1340" s="167" t="s">
        <v>746</v>
      </c>
      <c r="C1340" s="168">
        <v>42811</v>
      </c>
      <c r="D1340" s="168" t="s">
        <v>3336</v>
      </c>
      <c r="E1340" s="169" t="s">
        <v>11</v>
      </c>
      <c r="F1340" s="169">
        <v>882455</v>
      </c>
      <c r="G1340" s="169"/>
      <c r="H1340" s="170" t="s">
        <v>3337</v>
      </c>
      <c r="I1340" s="172">
        <v>50</v>
      </c>
      <c r="J1340" s="172">
        <v>0</v>
      </c>
      <c r="K1340" s="172">
        <v>50</v>
      </c>
      <c r="L1340" s="173" t="s">
        <v>1444</v>
      </c>
    </row>
    <row r="1341" spans="1:12" ht="56.25" customHeight="1">
      <c r="A1341" s="174" t="s">
        <v>628</v>
      </c>
      <c r="B1341" s="167" t="s">
        <v>738</v>
      </c>
      <c r="C1341" s="168">
        <v>42811</v>
      </c>
      <c r="D1341" s="168" t="s">
        <v>5453</v>
      </c>
      <c r="E1341" s="169" t="s">
        <v>6</v>
      </c>
      <c r="F1341" s="169">
        <v>882397</v>
      </c>
      <c r="G1341" s="169"/>
      <c r="H1341" s="170" t="s">
        <v>5454</v>
      </c>
      <c r="I1341" s="172">
        <v>0</v>
      </c>
      <c r="J1341" s="172">
        <v>9709.24</v>
      </c>
      <c r="K1341" s="172">
        <v>9709.24</v>
      </c>
      <c r="L1341" s="173" t="s">
        <v>1444</v>
      </c>
    </row>
    <row r="1342" spans="1:12" ht="56.25" customHeight="1">
      <c r="A1342" s="174">
        <v>117</v>
      </c>
      <c r="B1342" s="167" t="s">
        <v>746</v>
      </c>
      <c r="C1342" s="168">
        <v>42811</v>
      </c>
      <c r="D1342" s="168" t="s">
        <v>3338</v>
      </c>
      <c r="E1342" s="169" t="s">
        <v>11</v>
      </c>
      <c r="F1342" s="169">
        <v>882387</v>
      </c>
      <c r="G1342" s="169"/>
      <c r="H1342" s="170" t="s">
        <v>3339</v>
      </c>
      <c r="I1342" s="172">
        <v>50</v>
      </c>
      <c r="J1342" s="172">
        <v>0</v>
      </c>
      <c r="K1342" s="172">
        <v>50</v>
      </c>
      <c r="L1342" s="173" t="s">
        <v>1444</v>
      </c>
    </row>
    <row r="1343" spans="1:12" ht="56.25" customHeight="1">
      <c r="A1343" s="174">
        <v>117</v>
      </c>
      <c r="B1343" s="167" t="s">
        <v>746</v>
      </c>
      <c r="C1343" s="168">
        <v>42811</v>
      </c>
      <c r="D1343" s="168" t="s">
        <v>3340</v>
      </c>
      <c r="E1343" s="169" t="s">
        <v>11</v>
      </c>
      <c r="F1343" s="169">
        <v>882386</v>
      </c>
      <c r="G1343" s="169"/>
      <c r="H1343" s="170" t="s">
        <v>3341</v>
      </c>
      <c r="I1343" s="172">
        <v>50</v>
      </c>
      <c r="J1343" s="172">
        <v>0</v>
      </c>
      <c r="K1343" s="172">
        <v>50</v>
      </c>
      <c r="L1343" s="173" t="s">
        <v>1444</v>
      </c>
    </row>
    <row r="1344" spans="1:12" ht="56.25" customHeight="1">
      <c r="A1344" s="174" t="s">
        <v>628</v>
      </c>
      <c r="B1344" s="167" t="s">
        <v>738</v>
      </c>
      <c r="C1344" s="168">
        <v>42811</v>
      </c>
      <c r="D1344" s="168" t="s">
        <v>5455</v>
      </c>
      <c r="E1344" s="169" t="s">
        <v>6</v>
      </c>
      <c r="F1344" s="169">
        <v>814300</v>
      </c>
      <c r="G1344" s="169"/>
      <c r="H1344" s="170" t="s">
        <v>5456</v>
      </c>
      <c r="I1344" s="172">
        <v>0</v>
      </c>
      <c r="J1344" s="172">
        <v>7000</v>
      </c>
      <c r="K1344" s="172">
        <v>7000</v>
      </c>
      <c r="L1344" s="173" t="s">
        <v>1444</v>
      </c>
    </row>
    <row r="1345" spans="1:12" ht="56.25" customHeight="1">
      <c r="A1345" s="174">
        <v>25</v>
      </c>
      <c r="B1345" s="167" t="s">
        <v>718</v>
      </c>
      <c r="C1345" s="168">
        <v>42811</v>
      </c>
      <c r="D1345" s="168" t="s">
        <v>2744</v>
      </c>
      <c r="E1345" s="169" t="s">
        <v>1500</v>
      </c>
      <c r="F1345" s="169">
        <v>12938617</v>
      </c>
      <c r="G1345" s="169"/>
      <c r="H1345" s="170" t="s">
        <v>2745</v>
      </c>
      <c r="I1345" s="172">
        <v>1565444.72</v>
      </c>
      <c r="J1345" s="172">
        <v>0</v>
      </c>
      <c r="K1345" s="172">
        <v>1565444.72</v>
      </c>
      <c r="L1345" s="173" t="s">
        <v>1444</v>
      </c>
    </row>
    <row r="1346" spans="1:12" ht="56.25" customHeight="1">
      <c r="A1346" s="174">
        <v>25</v>
      </c>
      <c r="B1346" s="167" t="s">
        <v>718</v>
      </c>
      <c r="C1346" s="168">
        <v>42811</v>
      </c>
      <c r="D1346" s="168" t="s">
        <v>2746</v>
      </c>
      <c r="E1346" s="169" t="s">
        <v>1500</v>
      </c>
      <c r="F1346" s="169">
        <v>12938616</v>
      </c>
      <c r="G1346" s="169"/>
      <c r="H1346" s="170" t="s">
        <v>2747</v>
      </c>
      <c r="I1346" s="172">
        <v>391439.23</v>
      </c>
      <c r="J1346" s="172">
        <v>0</v>
      </c>
      <c r="K1346" s="172">
        <v>391439.23</v>
      </c>
      <c r="L1346" s="173" t="s">
        <v>1444</v>
      </c>
    </row>
    <row r="1347" spans="1:12" ht="56.25" customHeight="1">
      <c r="A1347" s="174">
        <v>25</v>
      </c>
      <c r="B1347" s="167" t="s">
        <v>718</v>
      </c>
      <c r="C1347" s="168">
        <v>42811</v>
      </c>
      <c r="D1347" s="168" t="s">
        <v>2748</v>
      </c>
      <c r="E1347" s="169" t="s">
        <v>1500</v>
      </c>
      <c r="F1347" s="169">
        <v>12938615</v>
      </c>
      <c r="G1347" s="169"/>
      <c r="H1347" s="170" t="s">
        <v>2749</v>
      </c>
      <c r="I1347" s="172">
        <v>262437.88</v>
      </c>
      <c r="J1347" s="172">
        <v>0</v>
      </c>
      <c r="K1347" s="172">
        <v>262437.88</v>
      </c>
      <c r="L1347" s="173" t="s">
        <v>1444</v>
      </c>
    </row>
    <row r="1348" spans="1:12" ht="56.25" customHeight="1">
      <c r="A1348" s="174">
        <v>25</v>
      </c>
      <c r="B1348" s="167" t="s">
        <v>718</v>
      </c>
      <c r="C1348" s="168">
        <v>42811</v>
      </c>
      <c r="D1348" s="168" t="s">
        <v>2750</v>
      </c>
      <c r="E1348" s="169" t="s">
        <v>1500</v>
      </c>
      <c r="F1348" s="169">
        <v>12938614</v>
      </c>
      <c r="G1348" s="169"/>
      <c r="H1348" s="170" t="s">
        <v>2751</v>
      </c>
      <c r="I1348" s="172">
        <v>538279.79</v>
      </c>
      <c r="J1348" s="172">
        <v>0</v>
      </c>
      <c r="K1348" s="172">
        <v>538279.79</v>
      </c>
      <c r="L1348" s="173" t="s">
        <v>1444</v>
      </c>
    </row>
    <row r="1349" spans="1:12" ht="56.25" customHeight="1">
      <c r="A1349" s="174">
        <v>25</v>
      </c>
      <c r="B1349" s="167" t="s">
        <v>718</v>
      </c>
      <c r="C1349" s="168">
        <v>42811</v>
      </c>
      <c r="D1349" s="168" t="s">
        <v>2752</v>
      </c>
      <c r="E1349" s="169" t="s">
        <v>1500</v>
      </c>
      <c r="F1349" s="169">
        <v>12938613</v>
      </c>
      <c r="G1349" s="169"/>
      <c r="H1349" s="170" t="s">
        <v>2753</v>
      </c>
      <c r="I1349" s="172">
        <v>446254.35000000003</v>
      </c>
      <c r="J1349" s="172">
        <v>0</v>
      </c>
      <c r="K1349" s="172">
        <v>446254.35000000003</v>
      </c>
      <c r="L1349" s="173" t="s">
        <v>1444</v>
      </c>
    </row>
    <row r="1350" spans="1:12" ht="56.25" customHeight="1">
      <c r="A1350" s="174">
        <v>25</v>
      </c>
      <c r="B1350" s="167" t="s">
        <v>718</v>
      </c>
      <c r="C1350" s="168">
        <v>42811</v>
      </c>
      <c r="D1350" s="168" t="s">
        <v>2754</v>
      </c>
      <c r="E1350" s="169" t="s">
        <v>1500</v>
      </c>
      <c r="F1350" s="169">
        <v>12938612</v>
      </c>
      <c r="G1350" s="169"/>
      <c r="H1350" s="170" t="s">
        <v>2755</v>
      </c>
      <c r="I1350" s="172">
        <v>503467.68</v>
      </c>
      <c r="J1350" s="172">
        <v>0</v>
      </c>
      <c r="K1350" s="172">
        <v>503467.68</v>
      </c>
      <c r="L1350" s="173" t="s">
        <v>1444</v>
      </c>
    </row>
    <row r="1351" spans="1:12" ht="56.25" customHeight="1">
      <c r="A1351" s="174">
        <v>287</v>
      </c>
      <c r="B1351" s="167" t="s">
        <v>814</v>
      </c>
      <c r="C1351" s="168">
        <v>42811</v>
      </c>
      <c r="D1351" s="168" t="s">
        <v>3482</v>
      </c>
      <c r="E1351" s="169" t="s">
        <v>1500</v>
      </c>
      <c r="F1351" s="169">
        <v>12905632</v>
      </c>
      <c r="G1351" s="169"/>
      <c r="H1351" s="170" t="s">
        <v>3483</v>
      </c>
      <c r="I1351" s="172">
        <v>216.84</v>
      </c>
      <c r="J1351" s="172">
        <v>0</v>
      </c>
      <c r="K1351" s="172">
        <v>216.84</v>
      </c>
      <c r="L1351" s="173" t="s">
        <v>1444</v>
      </c>
    </row>
    <row r="1352" spans="1:12" ht="56.25" customHeight="1">
      <c r="A1352" s="174" t="s">
        <v>628</v>
      </c>
      <c r="B1352" s="167" t="s">
        <v>738</v>
      </c>
      <c r="C1352" s="168">
        <v>42811</v>
      </c>
      <c r="D1352" s="168" t="s">
        <v>4550</v>
      </c>
      <c r="E1352" s="169" t="s">
        <v>1500</v>
      </c>
      <c r="F1352" s="169">
        <v>12822905</v>
      </c>
      <c r="G1352" s="169"/>
      <c r="H1352" s="170" t="s">
        <v>4551</v>
      </c>
      <c r="I1352" s="172">
        <v>0</v>
      </c>
      <c r="J1352" s="172">
        <v>882.97</v>
      </c>
      <c r="K1352" s="172">
        <v>882.97</v>
      </c>
      <c r="L1352" s="173" t="s">
        <v>1444</v>
      </c>
    </row>
    <row r="1353" spans="1:12" ht="56.25" customHeight="1">
      <c r="A1353" s="174">
        <v>287</v>
      </c>
      <c r="B1353" s="167" t="s">
        <v>814</v>
      </c>
      <c r="C1353" s="168">
        <v>42811</v>
      </c>
      <c r="D1353" s="168" t="s">
        <v>3484</v>
      </c>
      <c r="E1353" s="169" t="s">
        <v>1500</v>
      </c>
      <c r="F1353" s="169">
        <v>12748398</v>
      </c>
      <c r="G1353" s="169"/>
      <c r="H1353" s="170" t="s">
        <v>3485</v>
      </c>
      <c r="I1353" s="172">
        <v>4260.3599999999997</v>
      </c>
      <c r="J1353" s="172">
        <v>0</v>
      </c>
      <c r="K1353" s="172">
        <v>4260.3599999999997</v>
      </c>
      <c r="L1353" s="173" t="s">
        <v>1444</v>
      </c>
    </row>
    <row r="1354" spans="1:12" ht="56.25" customHeight="1">
      <c r="A1354" s="174">
        <v>310</v>
      </c>
      <c r="B1354" s="167" t="s">
        <v>831</v>
      </c>
      <c r="C1354" s="168">
        <v>42811</v>
      </c>
      <c r="D1354" s="168" t="s">
        <v>3589</v>
      </c>
      <c r="E1354" s="169" t="s">
        <v>15</v>
      </c>
      <c r="F1354" s="169">
        <v>401987</v>
      </c>
      <c r="G1354" s="169"/>
      <c r="H1354" s="170" t="s">
        <v>3590</v>
      </c>
      <c r="I1354" s="172">
        <v>576.99</v>
      </c>
      <c r="J1354" s="172">
        <v>0</v>
      </c>
      <c r="K1354" s="172">
        <v>576.99</v>
      </c>
      <c r="L1354" s="173" t="s">
        <v>1444</v>
      </c>
    </row>
    <row r="1355" spans="1:12" ht="56.25" customHeight="1">
      <c r="A1355" s="174">
        <v>512</v>
      </c>
      <c r="B1355" s="167" t="s">
        <v>864</v>
      </c>
      <c r="C1355" s="168">
        <v>42814</v>
      </c>
      <c r="D1355" s="168" t="s">
        <v>3785</v>
      </c>
      <c r="E1355" s="169" t="s">
        <v>6</v>
      </c>
      <c r="F1355" s="169">
        <v>882575</v>
      </c>
      <c r="G1355" s="169"/>
      <c r="H1355" s="170" t="s">
        <v>3786</v>
      </c>
      <c r="I1355" s="172">
        <v>0</v>
      </c>
      <c r="J1355" s="172">
        <v>58769.17</v>
      </c>
      <c r="K1355" s="172">
        <v>58769.17</v>
      </c>
      <c r="L1355" s="173" t="s">
        <v>1444</v>
      </c>
    </row>
    <row r="1356" spans="1:12" ht="56.25" customHeight="1">
      <c r="A1356" s="174">
        <v>513</v>
      </c>
      <c r="B1356" s="167" t="s">
        <v>208</v>
      </c>
      <c r="C1356" s="168">
        <v>42814</v>
      </c>
      <c r="D1356" s="168" t="s">
        <v>4202</v>
      </c>
      <c r="E1356" s="169" t="s">
        <v>11</v>
      </c>
      <c r="F1356" s="169">
        <v>882572</v>
      </c>
      <c r="G1356" s="169"/>
      <c r="H1356" s="170" t="s">
        <v>4203</v>
      </c>
      <c r="I1356" s="172">
        <v>50</v>
      </c>
      <c r="J1356" s="172">
        <v>0</v>
      </c>
      <c r="K1356" s="172">
        <v>50</v>
      </c>
      <c r="L1356" s="173" t="s">
        <v>1444</v>
      </c>
    </row>
    <row r="1357" spans="1:12" ht="56.25" customHeight="1">
      <c r="A1357" s="174">
        <v>513</v>
      </c>
      <c r="B1357" s="167" t="s">
        <v>208</v>
      </c>
      <c r="C1357" s="168">
        <v>42814</v>
      </c>
      <c r="D1357" s="168" t="s">
        <v>4204</v>
      </c>
      <c r="E1357" s="169" t="s">
        <v>11</v>
      </c>
      <c r="F1357" s="169">
        <v>882569</v>
      </c>
      <c r="G1357" s="169"/>
      <c r="H1357" s="170" t="s">
        <v>4205</v>
      </c>
      <c r="I1357" s="172">
        <v>50</v>
      </c>
      <c r="J1357" s="172">
        <v>0</v>
      </c>
      <c r="K1357" s="172">
        <v>50</v>
      </c>
      <c r="L1357" s="173" t="s">
        <v>1444</v>
      </c>
    </row>
    <row r="1358" spans="1:12" ht="56.25" customHeight="1">
      <c r="A1358" s="174">
        <v>513</v>
      </c>
      <c r="B1358" s="167" t="s">
        <v>208</v>
      </c>
      <c r="C1358" s="168">
        <v>42814</v>
      </c>
      <c r="D1358" s="168" t="s">
        <v>4206</v>
      </c>
      <c r="E1358" s="169" t="s">
        <v>11</v>
      </c>
      <c r="F1358" s="169">
        <v>882565</v>
      </c>
      <c r="G1358" s="169"/>
      <c r="H1358" s="170" t="s">
        <v>4207</v>
      </c>
      <c r="I1358" s="172">
        <v>50</v>
      </c>
      <c r="J1358" s="172">
        <v>0</v>
      </c>
      <c r="K1358" s="172">
        <v>50</v>
      </c>
      <c r="L1358" s="173" t="s">
        <v>1444</v>
      </c>
    </row>
    <row r="1359" spans="1:12" ht="56.25" customHeight="1">
      <c r="A1359" s="174" t="s">
        <v>630</v>
      </c>
      <c r="B1359" s="167" t="s">
        <v>739</v>
      </c>
      <c r="C1359" s="168">
        <v>42814</v>
      </c>
      <c r="D1359" s="168" t="s">
        <v>5552</v>
      </c>
      <c r="E1359" s="169" t="s">
        <v>6</v>
      </c>
      <c r="F1359" s="169">
        <v>882560</v>
      </c>
      <c r="G1359" s="169"/>
      <c r="H1359" s="170" t="s">
        <v>5553</v>
      </c>
      <c r="I1359" s="172">
        <v>0</v>
      </c>
      <c r="J1359" s="172">
        <v>216749.15</v>
      </c>
      <c r="K1359" s="172">
        <v>216749.15</v>
      </c>
      <c r="L1359" s="173" t="s">
        <v>1444</v>
      </c>
    </row>
    <row r="1360" spans="1:12" ht="56.25" customHeight="1">
      <c r="A1360" s="174">
        <v>576</v>
      </c>
      <c r="B1360" s="167" t="s">
        <v>876</v>
      </c>
      <c r="C1360" s="168">
        <v>42814</v>
      </c>
      <c r="D1360" s="168" t="s">
        <v>4403</v>
      </c>
      <c r="E1360" s="169" t="s">
        <v>11</v>
      </c>
      <c r="F1360" s="169">
        <v>882551</v>
      </c>
      <c r="G1360" s="169"/>
      <c r="H1360" s="170" t="s">
        <v>4404</v>
      </c>
      <c r="I1360" s="172">
        <v>50</v>
      </c>
      <c r="J1360" s="172">
        <v>0</v>
      </c>
      <c r="K1360" s="172">
        <v>50</v>
      </c>
      <c r="L1360" s="173" t="s">
        <v>1444</v>
      </c>
    </row>
    <row r="1361" spans="1:12" ht="56.25" customHeight="1">
      <c r="A1361" s="174">
        <v>10</v>
      </c>
      <c r="B1361" s="167" t="s">
        <v>714</v>
      </c>
      <c r="C1361" s="168">
        <v>42814</v>
      </c>
      <c r="D1361" s="168" t="s">
        <v>1986</v>
      </c>
      <c r="E1361" s="169" t="s">
        <v>6</v>
      </c>
      <c r="F1361" s="169">
        <v>882549</v>
      </c>
      <c r="G1361" s="169"/>
      <c r="H1361" s="170" t="s">
        <v>1987</v>
      </c>
      <c r="I1361" s="172">
        <v>0</v>
      </c>
      <c r="J1361" s="172">
        <v>535.08000000000004</v>
      </c>
      <c r="K1361" s="172">
        <v>535.08000000000004</v>
      </c>
      <c r="L1361" s="173" t="s">
        <v>1444</v>
      </c>
    </row>
    <row r="1362" spans="1:12" ht="56.25" customHeight="1">
      <c r="A1362" s="174">
        <v>574</v>
      </c>
      <c r="B1362" s="167" t="s">
        <v>874</v>
      </c>
      <c r="C1362" s="168">
        <v>42814</v>
      </c>
      <c r="D1362" s="168" t="s">
        <v>4356</v>
      </c>
      <c r="E1362" s="169" t="s">
        <v>11</v>
      </c>
      <c r="F1362" s="169">
        <v>882536</v>
      </c>
      <c r="G1362" s="169"/>
      <c r="H1362" s="170" t="s">
        <v>4357</v>
      </c>
      <c r="I1362" s="172">
        <v>50</v>
      </c>
      <c r="J1362" s="172">
        <v>0</v>
      </c>
      <c r="K1362" s="172">
        <v>50</v>
      </c>
      <c r="L1362" s="173" t="s">
        <v>1444</v>
      </c>
    </row>
    <row r="1363" spans="1:12" ht="56.25" customHeight="1">
      <c r="A1363" s="174" t="s">
        <v>628</v>
      </c>
      <c r="B1363" s="167" t="s">
        <v>738</v>
      </c>
      <c r="C1363" s="168">
        <v>42814</v>
      </c>
      <c r="D1363" s="168" t="s">
        <v>5457</v>
      </c>
      <c r="E1363" s="169" t="s">
        <v>13</v>
      </c>
      <c r="F1363" s="169">
        <v>882532</v>
      </c>
      <c r="G1363" s="169"/>
      <c r="H1363" s="170" t="s">
        <v>5458</v>
      </c>
      <c r="I1363" s="172">
        <v>167207.51999999999</v>
      </c>
      <c r="J1363" s="172">
        <v>0</v>
      </c>
      <c r="K1363" s="172">
        <v>167207.51999999999</v>
      </c>
      <c r="L1363" s="173" t="s">
        <v>1444</v>
      </c>
    </row>
    <row r="1364" spans="1:12" ht="56.25" customHeight="1">
      <c r="A1364" s="174" t="s">
        <v>628</v>
      </c>
      <c r="B1364" s="167" t="s">
        <v>738</v>
      </c>
      <c r="C1364" s="168">
        <v>42814</v>
      </c>
      <c r="D1364" s="168" t="s">
        <v>5459</v>
      </c>
      <c r="E1364" s="169" t="s">
        <v>11</v>
      </c>
      <c r="F1364" s="169">
        <v>882510</v>
      </c>
      <c r="G1364" s="169"/>
      <c r="H1364" s="170" t="s">
        <v>5460</v>
      </c>
      <c r="I1364" s="172">
        <v>50</v>
      </c>
      <c r="J1364" s="172">
        <v>0</v>
      </c>
      <c r="K1364" s="172">
        <v>50</v>
      </c>
      <c r="L1364" s="173" t="s">
        <v>1444</v>
      </c>
    </row>
    <row r="1365" spans="1:12" ht="56.25" customHeight="1">
      <c r="A1365" s="174">
        <v>10</v>
      </c>
      <c r="B1365" s="167" t="s">
        <v>714</v>
      </c>
      <c r="C1365" s="168">
        <v>42814</v>
      </c>
      <c r="D1365" s="168" t="s">
        <v>1988</v>
      </c>
      <c r="E1365" s="169" t="s">
        <v>11</v>
      </c>
      <c r="F1365" s="169">
        <v>882499</v>
      </c>
      <c r="G1365" s="169"/>
      <c r="H1365" s="170" t="s">
        <v>1989</v>
      </c>
      <c r="I1365" s="172">
        <v>50</v>
      </c>
      <c r="J1365" s="172">
        <v>0</v>
      </c>
      <c r="K1365" s="172">
        <v>50</v>
      </c>
      <c r="L1365" s="173" t="s">
        <v>1444</v>
      </c>
    </row>
    <row r="1366" spans="1:12" ht="56.25" customHeight="1">
      <c r="A1366" s="174">
        <v>10</v>
      </c>
      <c r="B1366" s="167" t="s">
        <v>714</v>
      </c>
      <c r="C1366" s="168">
        <v>42814</v>
      </c>
      <c r="D1366" s="168" t="s">
        <v>1990</v>
      </c>
      <c r="E1366" s="169" t="s">
        <v>6</v>
      </c>
      <c r="F1366" s="169">
        <v>882499</v>
      </c>
      <c r="G1366" s="169"/>
      <c r="H1366" s="170" t="s">
        <v>1991</v>
      </c>
      <c r="I1366" s="172">
        <v>0</v>
      </c>
      <c r="J1366" s="172">
        <v>14733.43</v>
      </c>
      <c r="K1366" s="172">
        <v>14733.43</v>
      </c>
      <c r="L1366" s="173" t="s">
        <v>1444</v>
      </c>
    </row>
    <row r="1367" spans="1:12" ht="56.25" customHeight="1">
      <c r="A1367" s="174">
        <v>513</v>
      </c>
      <c r="B1367" s="167" t="s">
        <v>208</v>
      </c>
      <c r="C1367" s="168">
        <v>42814</v>
      </c>
      <c r="D1367" s="168" t="s">
        <v>4208</v>
      </c>
      <c r="E1367" s="169" t="s">
        <v>11</v>
      </c>
      <c r="F1367" s="169">
        <v>882497</v>
      </c>
      <c r="G1367" s="169"/>
      <c r="H1367" s="170" t="s">
        <v>4209</v>
      </c>
      <c r="I1367" s="172">
        <v>50</v>
      </c>
      <c r="J1367" s="172">
        <v>0</v>
      </c>
      <c r="K1367" s="172">
        <v>50</v>
      </c>
      <c r="L1367" s="173" t="s">
        <v>1444</v>
      </c>
    </row>
    <row r="1368" spans="1:12" ht="56.25" customHeight="1">
      <c r="A1368" s="174">
        <v>10</v>
      </c>
      <c r="B1368" s="167" t="s">
        <v>714</v>
      </c>
      <c r="C1368" s="168">
        <v>42814</v>
      </c>
      <c r="D1368" s="168" t="s">
        <v>1992</v>
      </c>
      <c r="E1368" s="169" t="s">
        <v>11</v>
      </c>
      <c r="F1368" s="169">
        <v>882487</v>
      </c>
      <c r="G1368" s="169"/>
      <c r="H1368" s="170" t="s">
        <v>1993</v>
      </c>
      <c r="I1368" s="172">
        <v>50</v>
      </c>
      <c r="J1368" s="172">
        <v>0</v>
      </c>
      <c r="K1368" s="172">
        <v>50</v>
      </c>
      <c r="L1368" s="173" t="s">
        <v>1444</v>
      </c>
    </row>
    <row r="1369" spans="1:12" ht="56.25" customHeight="1">
      <c r="A1369" s="174">
        <v>10</v>
      </c>
      <c r="B1369" s="167" t="s">
        <v>714</v>
      </c>
      <c r="C1369" s="168">
        <v>42814</v>
      </c>
      <c r="D1369" s="168" t="s">
        <v>1994</v>
      </c>
      <c r="E1369" s="169" t="s">
        <v>6</v>
      </c>
      <c r="F1369" s="169">
        <v>882487</v>
      </c>
      <c r="G1369" s="169"/>
      <c r="H1369" s="170" t="s">
        <v>1995</v>
      </c>
      <c r="I1369" s="172">
        <v>0</v>
      </c>
      <c r="J1369" s="172">
        <v>29125.850000000002</v>
      </c>
      <c r="K1369" s="172">
        <v>29125.850000000002</v>
      </c>
      <c r="L1369" s="173" t="s">
        <v>1444</v>
      </c>
    </row>
    <row r="1370" spans="1:12" ht="56.25" customHeight="1">
      <c r="A1370" s="174">
        <v>10</v>
      </c>
      <c r="B1370" s="167" t="s">
        <v>714</v>
      </c>
      <c r="C1370" s="168">
        <v>42814</v>
      </c>
      <c r="D1370" s="168" t="s">
        <v>1996</v>
      </c>
      <c r="E1370" s="169" t="s">
        <v>11</v>
      </c>
      <c r="F1370" s="169">
        <v>882485</v>
      </c>
      <c r="G1370" s="169"/>
      <c r="H1370" s="170" t="s">
        <v>1997</v>
      </c>
      <c r="I1370" s="172">
        <v>50</v>
      </c>
      <c r="J1370" s="172">
        <v>0</v>
      </c>
      <c r="K1370" s="172">
        <v>50</v>
      </c>
      <c r="L1370" s="173" t="s">
        <v>1444</v>
      </c>
    </row>
    <row r="1371" spans="1:12" ht="56.25" customHeight="1">
      <c r="A1371" s="174">
        <v>10</v>
      </c>
      <c r="B1371" s="167" t="s">
        <v>714</v>
      </c>
      <c r="C1371" s="168">
        <v>42814</v>
      </c>
      <c r="D1371" s="168" t="s">
        <v>1998</v>
      </c>
      <c r="E1371" s="169" t="s">
        <v>6</v>
      </c>
      <c r="F1371" s="169">
        <v>882485</v>
      </c>
      <c r="G1371" s="169"/>
      <c r="H1371" s="170" t="s">
        <v>1999</v>
      </c>
      <c r="I1371" s="172">
        <v>0</v>
      </c>
      <c r="J1371" s="172">
        <v>20888.7</v>
      </c>
      <c r="K1371" s="172">
        <v>20888.7</v>
      </c>
      <c r="L1371" s="173" t="s">
        <v>1444</v>
      </c>
    </row>
    <row r="1372" spans="1:12" ht="56.25" customHeight="1">
      <c r="A1372" s="174">
        <v>10</v>
      </c>
      <c r="B1372" s="167" t="s">
        <v>714</v>
      </c>
      <c r="C1372" s="168">
        <v>42814</v>
      </c>
      <c r="D1372" s="168" t="s">
        <v>2000</v>
      </c>
      <c r="E1372" s="169" t="s">
        <v>11</v>
      </c>
      <c r="F1372" s="169">
        <v>882478</v>
      </c>
      <c r="G1372" s="169"/>
      <c r="H1372" s="170" t="s">
        <v>2001</v>
      </c>
      <c r="I1372" s="172">
        <v>50</v>
      </c>
      <c r="J1372" s="172">
        <v>0</v>
      </c>
      <c r="K1372" s="172">
        <v>50</v>
      </c>
      <c r="L1372" s="173" t="s">
        <v>1444</v>
      </c>
    </row>
    <row r="1373" spans="1:12" ht="56.25" customHeight="1">
      <c r="A1373" s="174">
        <v>10</v>
      </c>
      <c r="B1373" s="167" t="s">
        <v>714</v>
      </c>
      <c r="C1373" s="168">
        <v>42814</v>
      </c>
      <c r="D1373" s="168" t="s">
        <v>2002</v>
      </c>
      <c r="E1373" s="169" t="s">
        <v>6</v>
      </c>
      <c r="F1373" s="169">
        <v>882478</v>
      </c>
      <c r="G1373" s="169"/>
      <c r="H1373" s="170" t="s">
        <v>2003</v>
      </c>
      <c r="I1373" s="172">
        <v>0</v>
      </c>
      <c r="J1373" s="172">
        <v>27246.27</v>
      </c>
      <c r="K1373" s="172">
        <v>27246.27</v>
      </c>
      <c r="L1373" s="173" t="s">
        <v>1444</v>
      </c>
    </row>
    <row r="1374" spans="1:12" ht="56.25" customHeight="1">
      <c r="A1374" s="174" t="s">
        <v>628</v>
      </c>
      <c r="B1374" s="167" t="s">
        <v>738</v>
      </c>
      <c r="C1374" s="168">
        <v>42814</v>
      </c>
      <c r="D1374" s="168" t="s">
        <v>5461</v>
      </c>
      <c r="E1374" s="169" t="s">
        <v>6</v>
      </c>
      <c r="F1374" s="169">
        <v>815067</v>
      </c>
      <c r="G1374" s="169"/>
      <c r="H1374" s="170" t="s">
        <v>5462</v>
      </c>
      <c r="I1374" s="172">
        <v>0</v>
      </c>
      <c r="J1374" s="172">
        <v>100000</v>
      </c>
      <c r="K1374" s="172">
        <v>100000</v>
      </c>
      <c r="L1374" s="173" t="s">
        <v>1444</v>
      </c>
    </row>
    <row r="1375" spans="1:12" ht="56.25" customHeight="1">
      <c r="A1375" s="174">
        <v>513</v>
      </c>
      <c r="B1375" s="167" t="s">
        <v>208</v>
      </c>
      <c r="C1375" s="168">
        <v>42814</v>
      </c>
      <c r="D1375" s="168" t="s">
        <v>4210</v>
      </c>
      <c r="E1375" s="169" t="s">
        <v>15</v>
      </c>
      <c r="F1375" s="169">
        <v>402488</v>
      </c>
      <c r="G1375" s="169"/>
      <c r="H1375" s="170" t="s">
        <v>1312</v>
      </c>
      <c r="I1375" s="172">
        <v>50</v>
      </c>
      <c r="J1375" s="172">
        <v>0</v>
      </c>
      <c r="K1375" s="172">
        <v>50</v>
      </c>
      <c r="L1375" s="173" t="s">
        <v>1444</v>
      </c>
    </row>
    <row r="1376" spans="1:12" ht="56.25" customHeight="1">
      <c r="A1376" s="174" t="s">
        <v>628</v>
      </c>
      <c r="B1376" s="167" t="s">
        <v>738</v>
      </c>
      <c r="C1376" s="168">
        <v>42814</v>
      </c>
      <c r="D1376" s="168" t="s">
        <v>5463</v>
      </c>
      <c r="E1376" s="169" t="s">
        <v>6</v>
      </c>
      <c r="F1376" s="169">
        <v>403426</v>
      </c>
      <c r="G1376" s="169"/>
      <c r="H1376" s="170" t="s">
        <v>5464</v>
      </c>
      <c r="I1376" s="172">
        <v>0</v>
      </c>
      <c r="J1376" s="172">
        <v>432576.18</v>
      </c>
      <c r="K1376" s="172">
        <v>432576.18</v>
      </c>
      <c r="L1376" s="173" t="s">
        <v>1444</v>
      </c>
    </row>
    <row r="1377" spans="1:12" ht="56.25" customHeight="1">
      <c r="A1377" s="174">
        <v>513</v>
      </c>
      <c r="B1377" s="167" t="s">
        <v>208</v>
      </c>
      <c r="C1377" s="168">
        <v>42814</v>
      </c>
      <c r="D1377" s="168" t="s">
        <v>4211</v>
      </c>
      <c r="E1377" s="169" t="s">
        <v>15</v>
      </c>
      <c r="F1377" s="169">
        <v>1897</v>
      </c>
      <c r="G1377" s="169"/>
      <c r="H1377" s="170" t="s">
        <v>4212</v>
      </c>
      <c r="I1377" s="172">
        <v>333.11</v>
      </c>
      <c r="J1377" s="172">
        <v>0</v>
      </c>
      <c r="K1377" s="172">
        <v>333.11</v>
      </c>
      <c r="L1377" s="173" t="s">
        <v>1444</v>
      </c>
    </row>
    <row r="1378" spans="1:12" ht="56.25" customHeight="1">
      <c r="A1378" s="174">
        <v>10</v>
      </c>
      <c r="B1378" s="167" t="s">
        <v>714</v>
      </c>
      <c r="C1378" s="168">
        <v>42814</v>
      </c>
      <c r="D1378" s="168" t="s">
        <v>2004</v>
      </c>
      <c r="E1378" s="169" t="s">
        <v>15</v>
      </c>
      <c r="F1378" s="169">
        <v>1905</v>
      </c>
      <c r="G1378" s="169"/>
      <c r="H1378" s="170" t="s">
        <v>2005</v>
      </c>
      <c r="I1378" s="172">
        <v>271.85000000000002</v>
      </c>
      <c r="J1378" s="172">
        <v>0</v>
      </c>
      <c r="K1378" s="172">
        <v>271.85000000000002</v>
      </c>
      <c r="L1378" s="173" t="s">
        <v>1444</v>
      </c>
    </row>
    <row r="1379" spans="1:12" ht="56.25" customHeight="1">
      <c r="A1379" s="174">
        <v>10</v>
      </c>
      <c r="B1379" s="167" t="s">
        <v>714</v>
      </c>
      <c r="C1379" s="168">
        <v>42814</v>
      </c>
      <c r="D1379" s="168" t="s">
        <v>2006</v>
      </c>
      <c r="E1379" s="169" t="s">
        <v>15</v>
      </c>
      <c r="F1379" s="169">
        <v>1904</v>
      </c>
      <c r="G1379" s="169"/>
      <c r="H1379" s="170" t="s">
        <v>2007</v>
      </c>
      <c r="I1379" s="172">
        <v>347.79</v>
      </c>
      <c r="J1379" s="172">
        <v>0</v>
      </c>
      <c r="K1379" s="172">
        <v>347.79</v>
      </c>
      <c r="L1379" s="173" t="s">
        <v>1444</v>
      </c>
    </row>
    <row r="1380" spans="1:12" ht="56.25" customHeight="1">
      <c r="A1380" s="174">
        <v>35</v>
      </c>
      <c r="B1380" s="167" t="s">
        <v>720</v>
      </c>
      <c r="C1380" s="168">
        <v>42814</v>
      </c>
      <c r="D1380" s="168" t="s">
        <v>3012</v>
      </c>
      <c r="E1380" s="169" t="s">
        <v>15</v>
      </c>
      <c r="F1380" s="169">
        <v>1909</v>
      </c>
      <c r="G1380" s="169"/>
      <c r="H1380" s="170" t="s">
        <v>3013</v>
      </c>
      <c r="I1380" s="172">
        <v>2842.5</v>
      </c>
      <c r="J1380" s="172">
        <v>0</v>
      </c>
      <c r="K1380" s="172">
        <v>2842.5</v>
      </c>
      <c r="L1380" s="173" t="s">
        <v>1444</v>
      </c>
    </row>
    <row r="1381" spans="1:12" ht="56.25" customHeight="1">
      <c r="A1381" s="174">
        <v>35</v>
      </c>
      <c r="B1381" s="167" t="s">
        <v>720</v>
      </c>
      <c r="C1381" s="168">
        <v>42814</v>
      </c>
      <c r="D1381" s="168" t="s">
        <v>3014</v>
      </c>
      <c r="E1381" s="169" t="s">
        <v>15</v>
      </c>
      <c r="F1381" s="169">
        <v>1908</v>
      </c>
      <c r="G1381" s="169"/>
      <c r="H1381" s="170" t="s">
        <v>3015</v>
      </c>
      <c r="I1381" s="172">
        <v>2842.5</v>
      </c>
      <c r="J1381" s="172">
        <v>0</v>
      </c>
      <c r="K1381" s="172">
        <v>2842.5</v>
      </c>
      <c r="L1381" s="173" t="s">
        <v>1444</v>
      </c>
    </row>
    <row r="1382" spans="1:12" ht="56.25" customHeight="1">
      <c r="A1382" s="174">
        <v>340</v>
      </c>
      <c r="B1382" s="167" t="s">
        <v>838</v>
      </c>
      <c r="C1382" s="168">
        <v>42814</v>
      </c>
      <c r="D1382" s="168" t="s">
        <v>3685</v>
      </c>
      <c r="E1382" s="169" t="s">
        <v>6</v>
      </c>
      <c r="F1382" s="169">
        <v>403419</v>
      </c>
      <c r="G1382" s="169"/>
      <c r="H1382" s="170" t="s">
        <v>3686</v>
      </c>
      <c r="I1382" s="172">
        <v>0</v>
      </c>
      <c r="J1382" s="172">
        <v>24027.15</v>
      </c>
      <c r="K1382" s="172">
        <v>24027.15</v>
      </c>
      <c r="L1382" s="173" t="s">
        <v>1444</v>
      </c>
    </row>
    <row r="1383" spans="1:12" ht="56.25" customHeight="1">
      <c r="A1383" s="174">
        <v>340</v>
      </c>
      <c r="B1383" s="167" t="s">
        <v>838</v>
      </c>
      <c r="C1383" s="168">
        <v>42814</v>
      </c>
      <c r="D1383" s="168" t="s">
        <v>3687</v>
      </c>
      <c r="E1383" s="169" t="s">
        <v>15</v>
      </c>
      <c r="F1383" s="169">
        <v>403420</v>
      </c>
      <c r="G1383" s="169"/>
      <c r="H1383" s="170" t="s">
        <v>3688</v>
      </c>
      <c r="I1383" s="172">
        <v>50</v>
      </c>
      <c r="J1383" s="172">
        <v>0</v>
      </c>
      <c r="K1383" s="172">
        <v>50</v>
      </c>
      <c r="L1383" s="173" t="s">
        <v>1444</v>
      </c>
    </row>
    <row r="1384" spans="1:12" ht="56.25" customHeight="1">
      <c r="A1384" s="174" t="s">
        <v>628</v>
      </c>
      <c r="B1384" s="167" t="s">
        <v>738</v>
      </c>
      <c r="C1384" s="168">
        <v>42814</v>
      </c>
      <c r="D1384" s="168" t="s">
        <v>5465</v>
      </c>
      <c r="E1384" s="169" t="s">
        <v>11</v>
      </c>
      <c r="F1384" s="169">
        <v>9113</v>
      </c>
      <c r="G1384" s="169"/>
      <c r="H1384" s="170" t="s">
        <v>5466</v>
      </c>
      <c r="I1384" s="172">
        <v>789.71</v>
      </c>
      <c r="J1384" s="172">
        <v>0</v>
      </c>
      <c r="K1384" s="172">
        <v>789.71</v>
      </c>
      <c r="L1384" s="173" t="s">
        <v>1444</v>
      </c>
    </row>
    <row r="1385" spans="1:12" ht="56.25" customHeight="1">
      <c r="A1385" s="174" t="s">
        <v>628</v>
      </c>
      <c r="B1385" s="167" t="s">
        <v>738</v>
      </c>
      <c r="C1385" s="168">
        <v>42815</v>
      </c>
      <c r="D1385" s="168" t="s">
        <v>5467</v>
      </c>
      <c r="E1385" s="169" t="s">
        <v>6</v>
      </c>
      <c r="F1385" s="169">
        <v>815556</v>
      </c>
      <c r="G1385" s="169"/>
      <c r="H1385" s="170" t="s">
        <v>5468</v>
      </c>
      <c r="I1385" s="172">
        <v>0</v>
      </c>
      <c r="J1385" s="172">
        <v>140000</v>
      </c>
      <c r="K1385" s="172">
        <v>140000</v>
      </c>
      <c r="L1385" s="173" t="s">
        <v>1444</v>
      </c>
    </row>
    <row r="1386" spans="1:12" ht="56.25" customHeight="1">
      <c r="A1386" s="174">
        <v>513</v>
      </c>
      <c r="B1386" s="167" t="s">
        <v>208</v>
      </c>
      <c r="C1386" s="168">
        <v>42815</v>
      </c>
      <c r="D1386" s="168" t="s">
        <v>4213</v>
      </c>
      <c r="E1386" s="169" t="s">
        <v>11</v>
      </c>
      <c r="F1386" s="169">
        <v>882615</v>
      </c>
      <c r="G1386" s="169"/>
      <c r="H1386" s="170" t="s">
        <v>4214</v>
      </c>
      <c r="I1386" s="172">
        <v>270</v>
      </c>
      <c r="J1386" s="172">
        <v>0</v>
      </c>
      <c r="K1386" s="172">
        <v>270</v>
      </c>
      <c r="L1386" s="173" t="s">
        <v>1444</v>
      </c>
    </row>
    <row r="1387" spans="1:12" ht="56.25" customHeight="1">
      <c r="A1387" s="174">
        <v>117</v>
      </c>
      <c r="B1387" s="167" t="s">
        <v>746</v>
      </c>
      <c r="C1387" s="168">
        <v>42815</v>
      </c>
      <c r="D1387" s="168" t="s">
        <v>3342</v>
      </c>
      <c r="E1387" s="169" t="s">
        <v>11</v>
      </c>
      <c r="F1387" s="169">
        <v>882647</v>
      </c>
      <c r="G1387" s="169"/>
      <c r="H1387" s="170" t="s">
        <v>3343</v>
      </c>
      <c r="I1387" s="172">
        <v>50</v>
      </c>
      <c r="J1387" s="172">
        <v>0</v>
      </c>
      <c r="K1387" s="172">
        <v>50</v>
      </c>
      <c r="L1387" s="173" t="s">
        <v>1444</v>
      </c>
    </row>
    <row r="1388" spans="1:12" ht="56.25" customHeight="1">
      <c r="A1388" s="174">
        <v>291</v>
      </c>
      <c r="B1388" s="167" t="s">
        <v>818</v>
      </c>
      <c r="C1388" s="168">
        <v>42815</v>
      </c>
      <c r="D1388" s="168" t="s">
        <v>3523</v>
      </c>
      <c r="E1388" s="169" t="s">
        <v>13</v>
      </c>
      <c r="F1388" s="169">
        <v>882660</v>
      </c>
      <c r="G1388" s="169"/>
      <c r="H1388" s="170" t="s">
        <v>3524</v>
      </c>
      <c r="I1388" s="172">
        <v>92.79</v>
      </c>
      <c r="J1388" s="172">
        <v>0</v>
      </c>
      <c r="K1388" s="172">
        <v>92.79</v>
      </c>
      <c r="L1388" s="173" t="s">
        <v>1444</v>
      </c>
    </row>
    <row r="1389" spans="1:12" ht="56.25" customHeight="1">
      <c r="A1389" s="174">
        <v>291</v>
      </c>
      <c r="B1389" s="167" t="s">
        <v>818</v>
      </c>
      <c r="C1389" s="168">
        <v>42815</v>
      </c>
      <c r="D1389" s="168" t="s">
        <v>3525</v>
      </c>
      <c r="E1389" s="169" t="s">
        <v>11</v>
      </c>
      <c r="F1389" s="169">
        <v>882660</v>
      </c>
      <c r="G1389" s="169"/>
      <c r="H1389" s="170" t="s">
        <v>3526</v>
      </c>
      <c r="I1389" s="172">
        <v>270</v>
      </c>
      <c r="J1389" s="172">
        <v>0</v>
      </c>
      <c r="K1389" s="172">
        <v>270</v>
      </c>
      <c r="L1389" s="173" t="s">
        <v>1444</v>
      </c>
    </row>
    <row r="1390" spans="1:12" ht="56.25" customHeight="1">
      <c r="A1390" s="174" t="s">
        <v>628</v>
      </c>
      <c r="B1390" s="167" t="s">
        <v>738</v>
      </c>
      <c r="C1390" s="168">
        <v>42815</v>
      </c>
      <c r="D1390" s="168" t="s">
        <v>5469</v>
      </c>
      <c r="E1390" s="169" t="s">
        <v>6</v>
      </c>
      <c r="F1390" s="169">
        <v>9129</v>
      </c>
      <c r="G1390" s="169"/>
      <c r="H1390" s="170" t="s">
        <v>5470</v>
      </c>
      <c r="I1390" s="172">
        <v>0</v>
      </c>
      <c r="J1390" s="172">
        <v>11140.58</v>
      </c>
      <c r="K1390" s="172">
        <v>11140.58</v>
      </c>
      <c r="L1390" s="173" t="s">
        <v>1444</v>
      </c>
    </row>
    <row r="1391" spans="1:12" ht="56.25" customHeight="1">
      <c r="A1391" s="174">
        <v>513</v>
      </c>
      <c r="B1391" s="167" t="s">
        <v>208</v>
      </c>
      <c r="C1391" s="168">
        <v>42815</v>
      </c>
      <c r="D1391" s="168" t="s">
        <v>4215</v>
      </c>
      <c r="E1391" s="169" t="s">
        <v>15</v>
      </c>
      <c r="F1391" s="169">
        <v>403862</v>
      </c>
      <c r="G1391" s="169"/>
      <c r="H1391" s="170" t="s">
        <v>4216</v>
      </c>
      <c r="I1391" s="172">
        <v>50</v>
      </c>
      <c r="J1391" s="172">
        <v>0</v>
      </c>
      <c r="K1391" s="172">
        <v>50</v>
      </c>
      <c r="L1391" s="173" t="s">
        <v>1444</v>
      </c>
    </row>
    <row r="1392" spans="1:12" ht="56.25" customHeight="1">
      <c r="A1392" s="174">
        <v>513</v>
      </c>
      <c r="B1392" s="167" t="s">
        <v>208</v>
      </c>
      <c r="C1392" s="168">
        <v>42815</v>
      </c>
      <c r="D1392" s="168" t="s">
        <v>4217</v>
      </c>
      <c r="E1392" s="169" t="s">
        <v>15</v>
      </c>
      <c r="F1392" s="169">
        <v>1914</v>
      </c>
      <c r="G1392" s="169"/>
      <c r="H1392" s="170" t="s">
        <v>4218</v>
      </c>
      <c r="I1392" s="172">
        <v>2603.63</v>
      </c>
      <c r="J1392" s="172">
        <v>0</v>
      </c>
      <c r="K1392" s="172">
        <v>2603.63</v>
      </c>
      <c r="L1392" s="173" t="s">
        <v>1444</v>
      </c>
    </row>
    <row r="1393" spans="1:12" ht="56.25" customHeight="1">
      <c r="A1393" s="174">
        <v>513</v>
      </c>
      <c r="B1393" s="167" t="s">
        <v>208</v>
      </c>
      <c r="C1393" s="168">
        <v>42815</v>
      </c>
      <c r="D1393" s="168" t="s">
        <v>4219</v>
      </c>
      <c r="E1393" s="169" t="s">
        <v>15</v>
      </c>
      <c r="F1393" s="169">
        <v>1918</v>
      </c>
      <c r="G1393" s="169"/>
      <c r="H1393" s="170" t="s">
        <v>4220</v>
      </c>
      <c r="I1393" s="172">
        <v>542.54999999999995</v>
      </c>
      <c r="J1393" s="172">
        <v>0</v>
      </c>
      <c r="K1393" s="172">
        <v>542.54999999999995</v>
      </c>
      <c r="L1393" s="173" t="s">
        <v>1444</v>
      </c>
    </row>
    <row r="1394" spans="1:12" ht="56.25" customHeight="1">
      <c r="A1394" s="174">
        <v>513</v>
      </c>
      <c r="B1394" s="167" t="s">
        <v>208</v>
      </c>
      <c r="C1394" s="168">
        <v>42815</v>
      </c>
      <c r="D1394" s="168" t="s">
        <v>4221</v>
      </c>
      <c r="E1394" s="169" t="s">
        <v>15</v>
      </c>
      <c r="F1394" s="169">
        <v>1916</v>
      </c>
      <c r="G1394" s="169"/>
      <c r="H1394" s="170" t="s">
        <v>4222</v>
      </c>
      <c r="I1394" s="172">
        <v>404.04</v>
      </c>
      <c r="J1394" s="172">
        <v>0</v>
      </c>
      <c r="K1394" s="172">
        <v>404.04</v>
      </c>
      <c r="L1394" s="173" t="s">
        <v>1444</v>
      </c>
    </row>
    <row r="1395" spans="1:12" ht="56.25" customHeight="1">
      <c r="A1395" s="174">
        <v>513</v>
      </c>
      <c r="B1395" s="167" t="s">
        <v>208</v>
      </c>
      <c r="C1395" s="168">
        <v>42815</v>
      </c>
      <c r="D1395" s="168" t="s">
        <v>4223</v>
      </c>
      <c r="E1395" s="169" t="s">
        <v>13</v>
      </c>
      <c r="F1395" s="169">
        <v>8993</v>
      </c>
      <c r="G1395" s="169"/>
      <c r="H1395" s="170" t="s">
        <v>4224</v>
      </c>
      <c r="I1395" s="172">
        <v>7897619.7400000002</v>
      </c>
      <c r="J1395" s="172">
        <v>0</v>
      </c>
      <c r="K1395" s="172">
        <v>7897619.7400000002</v>
      </c>
      <c r="L1395" s="173" t="s">
        <v>1444</v>
      </c>
    </row>
    <row r="1396" spans="1:12" ht="56.25" customHeight="1">
      <c r="A1396" s="174">
        <v>513</v>
      </c>
      <c r="B1396" s="167" t="s">
        <v>208</v>
      </c>
      <c r="C1396" s="168">
        <v>42815</v>
      </c>
      <c r="D1396" s="168" t="s">
        <v>4225</v>
      </c>
      <c r="E1396" s="169" t="s">
        <v>11</v>
      </c>
      <c r="F1396" s="169">
        <v>8993</v>
      </c>
      <c r="G1396" s="169"/>
      <c r="H1396" s="170" t="s">
        <v>4226</v>
      </c>
      <c r="I1396" s="172">
        <v>5718.9000000000005</v>
      </c>
      <c r="J1396" s="172">
        <v>0</v>
      </c>
      <c r="K1396" s="172">
        <v>5718.9000000000005</v>
      </c>
      <c r="L1396" s="173" t="s">
        <v>1444</v>
      </c>
    </row>
    <row r="1397" spans="1:12" ht="56.25" customHeight="1">
      <c r="A1397" s="174">
        <v>513</v>
      </c>
      <c r="B1397" s="167" t="s">
        <v>208</v>
      </c>
      <c r="C1397" s="168">
        <v>42815</v>
      </c>
      <c r="D1397" s="168" t="s">
        <v>4227</v>
      </c>
      <c r="E1397" s="169" t="s">
        <v>13</v>
      </c>
      <c r="F1397" s="169">
        <v>9040</v>
      </c>
      <c r="G1397" s="169"/>
      <c r="H1397" s="170" t="s">
        <v>4228</v>
      </c>
      <c r="I1397" s="172">
        <v>16491492.960000001</v>
      </c>
      <c r="J1397" s="172">
        <v>0</v>
      </c>
      <c r="K1397" s="172">
        <v>16491492.960000001</v>
      </c>
      <c r="L1397" s="173" t="s">
        <v>1444</v>
      </c>
    </row>
    <row r="1398" spans="1:12" ht="56.25" customHeight="1">
      <c r="A1398" s="174">
        <v>25</v>
      </c>
      <c r="B1398" s="167" t="s">
        <v>718</v>
      </c>
      <c r="C1398" s="168">
        <v>42815</v>
      </c>
      <c r="D1398" s="168" t="s">
        <v>2756</v>
      </c>
      <c r="E1398" s="169" t="s">
        <v>1500</v>
      </c>
      <c r="F1398" s="169">
        <v>12969096</v>
      </c>
      <c r="G1398" s="169"/>
      <c r="H1398" s="170" t="s">
        <v>2757</v>
      </c>
      <c r="I1398" s="172">
        <v>437135.15</v>
      </c>
      <c r="J1398" s="172">
        <v>0</v>
      </c>
      <c r="K1398" s="172">
        <v>437135.15</v>
      </c>
      <c r="L1398" s="173" t="s">
        <v>1444</v>
      </c>
    </row>
    <row r="1399" spans="1:12" ht="56.25" customHeight="1">
      <c r="A1399" s="174">
        <v>25</v>
      </c>
      <c r="B1399" s="167" t="s">
        <v>718</v>
      </c>
      <c r="C1399" s="168">
        <v>42815</v>
      </c>
      <c r="D1399" s="168" t="s">
        <v>2758</v>
      </c>
      <c r="E1399" s="169" t="s">
        <v>1500</v>
      </c>
      <c r="F1399" s="169">
        <v>12969097</v>
      </c>
      <c r="G1399" s="169"/>
      <c r="H1399" s="170" t="s">
        <v>2759</v>
      </c>
      <c r="I1399" s="172">
        <v>726322.23</v>
      </c>
      <c r="J1399" s="172">
        <v>0</v>
      </c>
      <c r="K1399" s="172">
        <v>726322.23</v>
      </c>
      <c r="L1399" s="173" t="s">
        <v>1444</v>
      </c>
    </row>
    <row r="1400" spans="1:12" ht="56.25" customHeight="1">
      <c r="A1400" s="174">
        <v>25</v>
      </c>
      <c r="B1400" s="167" t="s">
        <v>718</v>
      </c>
      <c r="C1400" s="168">
        <v>42815</v>
      </c>
      <c r="D1400" s="168" t="s">
        <v>2760</v>
      </c>
      <c r="E1400" s="169" t="s">
        <v>1500</v>
      </c>
      <c r="F1400" s="169">
        <v>12969098</v>
      </c>
      <c r="G1400" s="169"/>
      <c r="H1400" s="170" t="s">
        <v>2761</v>
      </c>
      <c r="I1400" s="172">
        <v>163235.01</v>
      </c>
      <c r="J1400" s="172">
        <v>0</v>
      </c>
      <c r="K1400" s="172">
        <v>163235.01</v>
      </c>
      <c r="L1400" s="173" t="s">
        <v>1444</v>
      </c>
    </row>
    <row r="1401" spans="1:12" ht="56.25" customHeight="1">
      <c r="A1401" s="174">
        <v>25</v>
      </c>
      <c r="B1401" s="167" t="s">
        <v>718</v>
      </c>
      <c r="C1401" s="168">
        <v>42815</v>
      </c>
      <c r="D1401" s="168" t="s">
        <v>2762</v>
      </c>
      <c r="E1401" s="169" t="s">
        <v>1500</v>
      </c>
      <c r="F1401" s="169">
        <v>12969099</v>
      </c>
      <c r="G1401" s="169"/>
      <c r="H1401" s="170" t="s">
        <v>2763</v>
      </c>
      <c r="I1401" s="172">
        <v>106264.75</v>
      </c>
      <c r="J1401" s="172">
        <v>0</v>
      </c>
      <c r="K1401" s="172">
        <v>106264.75</v>
      </c>
      <c r="L1401" s="173" t="s">
        <v>1444</v>
      </c>
    </row>
    <row r="1402" spans="1:12" ht="56.25" customHeight="1">
      <c r="A1402" s="174">
        <v>25</v>
      </c>
      <c r="B1402" s="167" t="s">
        <v>718</v>
      </c>
      <c r="C1402" s="168">
        <v>42815</v>
      </c>
      <c r="D1402" s="168" t="s">
        <v>2764</v>
      </c>
      <c r="E1402" s="169" t="s">
        <v>1500</v>
      </c>
      <c r="F1402" s="169">
        <v>12969121</v>
      </c>
      <c r="G1402" s="169"/>
      <c r="H1402" s="170" t="s">
        <v>2765</v>
      </c>
      <c r="I1402" s="172">
        <v>160619.56</v>
      </c>
      <c r="J1402" s="172">
        <v>0</v>
      </c>
      <c r="K1402" s="172">
        <v>160619.56</v>
      </c>
      <c r="L1402" s="173" t="s">
        <v>1444</v>
      </c>
    </row>
    <row r="1403" spans="1:12" ht="56.25" customHeight="1">
      <c r="A1403" s="174">
        <v>25</v>
      </c>
      <c r="B1403" s="167" t="s">
        <v>718</v>
      </c>
      <c r="C1403" s="168">
        <v>42815</v>
      </c>
      <c r="D1403" s="168" t="s">
        <v>2766</v>
      </c>
      <c r="E1403" s="169" t="s">
        <v>1500</v>
      </c>
      <c r="F1403" s="169">
        <v>12969017</v>
      </c>
      <c r="G1403" s="169"/>
      <c r="H1403" s="170" t="s">
        <v>2767</v>
      </c>
      <c r="I1403" s="172">
        <v>171101.85</v>
      </c>
      <c r="J1403" s="172">
        <v>0</v>
      </c>
      <c r="K1403" s="172">
        <v>171101.85</v>
      </c>
      <c r="L1403" s="173" t="s">
        <v>1444</v>
      </c>
    </row>
    <row r="1404" spans="1:12" ht="56.25" customHeight="1">
      <c r="A1404" s="174" t="s">
        <v>630</v>
      </c>
      <c r="B1404" s="167" t="s">
        <v>739</v>
      </c>
      <c r="C1404" s="168">
        <v>42815</v>
      </c>
      <c r="D1404" s="168" t="s">
        <v>5554</v>
      </c>
      <c r="E1404" s="169" t="s">
        <v>1286</v>
      </c>
      <c r="F1404" s="169">
        <v>12981089</v>
      </c>
      <c r="G1404" s="169"/>
      <c r="H1404" s="170" t="s">
        <v>5555</v>
      </c>
      <c r="I1404" s="172">
        <v>0</v>
      </c>
      <c r="J1404" s="172">
        <v>5544.41</v>
      </c>
      <c r="K1404" s="172">
        <v>5544.41</v>
      </c>
      <c r="L1404" s="173" t="s">
        <v>1444</v>
      </c>
    </row>
    <row r="1405" spans="1:12" ht="56.25" customHeight="1">
      <c r="A1405" s="174">
        <v>513</v>
      </c>
      <c r="B1405" s="167" t="s">
        <v>208</v>
      </c>
      <c r="C1405" s="168">
        <v>42815</v>
      </c>
      <c r="D1405" s="168" t="s">
        <v>4229</v>
      </c>
      <c r="E1405" s="169" t="s">
        <v>11</v>
      </c>
      <c r="F1405" s="169">
        <v>9040</v>
      </c>
      <c r="G1405" s="169"/>
      <c r="H1405" s="170" t="s">
        <v>4230</v>
      </c>
      <c r="I1405" s="172">
        <v>11648.2</v>
      </c>
      <c r="J1405" s="172">
        <v>0</v>
      </c>
      <c r="K1405" s="172">
        <v>11648.2</v>
      </c>
      <c r="L1405" s="173" t="s">
        <v>1444</v>
      </c>
    </row>
    <row r="1406" spans="1:12" ht="56.25" customHeight="1">
      <c r="A1406" s="174" t="s">
        <v>628</v>
      </c>
      <c r="B1406" s="167" t="s">
        <v>738</v>
      </c>
      <c r="C1406" s="168">
        <v>42815</v>
      </c>
      <c r="D1406" s="168" t="s">
        <v>5471</v>
      </c>
      <c r="E1406" s="169" t="s">
        <v>11</v>
      </c>
      <c r="F1406" s="169">
        <v>9036</v>
      </c>
      <c r="G1406" s="169"/>
      <c r="H1406" s="170" t="s">
        <v>5472</v>
      </c>
      <c r="I1406" s="172">
        <v>10711.33</v>
      </c>
      <c r="J1406" s="172">
        <v>0</v>
      </c>
      <c r="K1406" s="172">
        <v>10711.33</v>
      </c>
      <c r="L1406" s="173" t="s">
        <v>1444</v>
      </c>
    </row>
    <row r="1407" spans="1:12" ht="56.25" customHeight="1">
      <c r="A1407" s="174">
        <v>513</v>
      </c>
      <c r="B1407" s="167" t="s">
        <v>208</v>
      </c>
      <c r="C1407" s="168">
        <v>42815</v>
      </c>
      <c r="D1407" s="168" t="s">
        <v>4231</v>
      </c>
      <c r="E1407" s="169" t="s">
        <v>15</v>
      </c>
      <c r="F1407" s="169">
        <v>404358</v>
      </c>
      <c r="G1407" s="169"/>
      <c r="H1407" s="170" t="s">
        <v>4232</v>
      </c>
      <c r="I1407" s="172">
        <v>50</v>
      </c>
      <c r="J1407" s="172">
        <v>0</v>
      </c>
      <c r="K1407" s="172">
        <v>50</v>
      </c>
      <c r="L1407" s="173" t="s">
        <v>1444</v>
      </c>
    </row>
    <row r="1408" spans="1:12" ht="56.25" customHeight="1">
      <c r="A1408" s="174">
        <v>513</v>
      </c>
      <c r="B1408" s="167" t="s">
        <v>208</v>
      </c>
      <c r="C1408" s="168">
        <v>42815</v>
      </c>
      <c r="D1408" s="168" t="s">
        <v>4233</v>
      </c>
      <c r="E1408" s="169" t="s">
        <v>15</v>
      </c>
      <c r="F1408" s="169">
        <v>404360</v>
      </c>
      <c r="G1408" s="169"/>
      <c r="H1408" s="170" t="s">
        <v>4232</v>
      </c>
      <c r="I1408" s="172">
        <v>50</v>
      </c>
      <c r="J1408" s="172">
        <v>0</v>
      </c>
      <c r="K1408" s="172">
        <v>50</v>
      </c>
      <c r="L1408" s="173" t="s">
        <v>1444</v>
      </c>
    </row>
    <row r="1409" spans="1:12" ht="56.25" customHeight="1">
      <c r="A1409" s="174">
        <v>513</v>
      </c>
      <c r="B1409" s="167" t="s">
        <v>208</v>
      </c>
      <c r="C1409" s="168">
        <v>42815</v>
      </c>
      <c r="D1409" s="168" t="s">
        <v>4234</v>
      </c>
      <c r="E1409" s="169" t="s">
        <v>15</v>
      </c>
      <c r="F1409" s="169">
        <v>404613</v>
      </c>
      <c r="G1409" s="169"/>
      <c r="H1409" s="170" t="s">
        <v>4235</v>
      </c>
      <c r="I1409" s="172">
        <v>50</v>
      </c>
      <c r="J1409" s="172">
        <v>0</v>
      </c>
      <c r="K1409" s="172">
        <v>50</v>
      </c>
      <c r="L1409" s="173" t="s">
        <v>1444</v>
      </c>
    </row>
    <row r="1410" spans="1:12" ht="56.25" customHeight="1">
      <c r="A1410" s="174">
        <v>513</v>
      </c>
      <c r="B1410" s="167" t="s">
        <v>208</v>
      </c>
      <c r="C1410" s="168">
        <v>42815</v>
      </c>
      <c r="D1410" s="168" t="s">
        <v>4236</v>
      </c>
      <c r="E1410" s="169" t="s">
        <v>15</v>
      </c>
      <c r="F1410" s="169">
        <v>404615</v>
      </c>
      <c r="G1410" s="169"/>
      <c r="H1410" s="170" t="s">
        <v>4237</v>
      </c>
      <c r="I1410" s="172">
        <v>50</v>
      </c>
      <c r="J1410" s="172">
        <v>0</v>
      </c>
      <c r="K1410" s="172">
        <v>50</v>
      </c>
      <c r="L1410" s="173" t="s">
        <v>1444</v>
      </c>
    </row>
    <row r="1411" spans="1:12" ht="56.25" customHeight="1">
      <c r="A1411" s="174" t="s">
        <v>627</v>
      </c>
      <c r="B1411" s="167" t="s">
        <v>737</v>
      </c>
      <c r="C1411" s="168">
        <v>42815</v>
      </c>
      <c r="D1411" s="168" t="s">
        <v>4757</v>
      </c>
      <c r="E1411" s="169" t="s">
        <v>6</v>
      </c>
      <c r="F1411" s="169">
        <v>404616</v>
      </c>
      <c r="G1411" s="169"/>
      <c r="H1411" s="170" t="s">
        <v>4758</v>
      </c>
      <c r="I1411" s="172">
        <v>0</v>
      </c>
      <c r="J1411" s="172">
        <v>45237.17</v>
      </c>
      <c r="K1411" s="172">
        <v>45237.17</v>
      </c>
      <c r="L1411" s="173" t="s">
        <v>1444</v>
      </c>
    </row>
    <row r="1412" spans="1:12" ht="56.25" customHeight="1">
      <c r="A1412" s="174" t="s">
        <v>627</v>
      </c>
      <c r="B1412" s="167" t="s">
        <v>737</v>
      </c>
      <c r="C1412" s="168">
        <v>42815</v>
      </c>
      <c r="D1412" s="168" t="s">
        <v>4759</v>
      </c>
      <c r="E1412" s="169" t="s">
        <v>15</v>
      </c>
      <c r="F1412" s="169">
        <v>404617</v>
      </c>
      <c r="G1412" s="169"/>
      <c r="H1412" s="170" t="s">
        <v>4760</v>
      </c>
      <c r="I1412" s="172">
        <v>50</v>
      </c>
      <c r="J1412" s="172">
        <v>0</v>
      </c>
      <c r="K1412" s="172">
        <v>50</v>
      </c>
      <c r="L1412" s="173" t="s">
        <v>1444</v>
      </c>
    </row>
    <row r="1413" spans="1:12" ht="56.25" customHeight="1">
      <c r="A1413" s="174">
        <v>287</v>
      </c>
      <c r="B1413" s="167" t="s">
        <v>814</v>
      </c>
      <c r="C1413" s="168">
        <v>42815</v>
      </c>
      <c r="D1413" s="168" t="s">
        <v>3486</v>
      </c>
      <c r="E1413" s="169" t="s">
        <v>11</v>
      </c>
      <c r="F1413" s="169">
        <v>404687</v>
      </c>
      <c r="G1413" s="169"/>
      <c r="H1413" s="170" t="s">
        <v>3487</v>
      </c>
      <c r="I1413" s="172">
        <v>50</v>
      </c>
      <c r="J1413" s="172">
        <v>0</v>
      </c>
      <c r="K1413" s="172">
        <v>50</v>
      </c>
      <c r="L1413" s="173" t="s">
        <v>1444</v>
      </c>
    </row>
    <row r="1414" spans="1:12" ht="56.25" customHeight="1">
      <c r="A1414" s="174">
        <v>25</v>
      </c>
      <c r="B1414" s="167" t="s">
        <v>718</v>
      </c>
      <c r="C1414" s="168">
        <v>42815</v>
      </c>
      <c r="D1414" s="168" t="s">
        <v>2768</v>
      </c>
      <c r="E1414" s="169" t="s">
        <v>1500</v>
      </c>
      <c r="F1414" s="169">
        <v>12969124</v>
      </c>
      <c r="G1414" s="169"/>
      <c r="H1414" s="170" t="s">
        <v>2769</v>
      </c>
      <c r="I1414" s="172">
        <v>1023537.12</v>
      </c>
      <c r="J1414" s="172">
        <v>0</v>
      </c>
      <c r="K1414" s="172">
        <v>1023537.12</v>
      </c>
      <c r="L1414" s="173" t="s">
        <v>1444</v>
      </c>
    </row>
    <row r="1415" spans="1:12" ht="56.25" customHeight="1">
      <c r="A1415" s="174">
        <v>25</v>
      </c>
      <c r="B1415" s="167" t="s">
        <v>718</v>
      </c>
      <c r="C1415" s="168">
        <v>42815</v>
      </c>
      <c r="D1415" s="168" t="s">
        <v>2770</v>
      </c>
      <c r="E1415" s="169" t="s">
        <v>1500</v>
      </c>
      <c r="F1415" s="169">
        <v>12969127</v>
      </c>
      <c r="G1415" s="169"/>
      <c r="H1415" s="170" t="s">
        <v>2771</v>
      </c>
      <c r="I1415" s="172">
        <v>1170026.1599999999</v>
      </c>
      <c r="J1415" s="172">
        <v>0</v>
      </c>
      <c r="K1415" s="172">
        <v>1170026.1599999999</v>
      </c>
      <c r="L1415" s="173" t="s">
        <v>1444</v>
      </c>
    </row>
    <row r="1416" spans="1:12" ht="56.25" customHeight="1">
      <c r="A1416" s="174">
        <v>25</v>
      </c>
      <c r="B1416" s="167" t="s">
        <v>718</v>
      </c>
      <c r="C1416" s="168">
        <v>42815</v>
      </c>
      <c r="D1416" s="168" t="s">
        <v>2772</v>
      </c>
      <c r="E1416" s="169" t="s">
        <v>1500</v>
      </c>
      <c r="F1416" s="169">
        <v>12969128</v>
      </c>
      <c r="G1416" s="169"/>
      <c r="H1416" s="170" t="s">
        <v>2773</v>
      </c>
      <c r="I1416" s="172">
        <v>239027.79</v>
      </c>
      <c r="J1416" s="172">
        <v>0</v>
      </c>
      <c r="K1416" s="172">
        <v>239027.79</v>
      </c>
      <c r="L1416" s="173" t="s">
        <v>1444</v>
      </c>
    </row>
    <row r="1417" spans="1:12" ht="56.25" customHeight="1">
      <c r="A1417" s="174">
        <v>25</v>
      </c>
      <c r="B1417" s="167" t="s">
        <v>718</v>
      </c>
      <c r="C1417" s="168">
        <v>42815</v>
      </c>
      <c r="D1417" s="168" t="s">
        <v>2774</v>
      </c>
      <c r="E1417" s="169" t="s">
        <v>1500</v>
      </c>
      <c r="F1417" s="169">
        <v>12969129</v>
      </c>
      <c r="G1417" s="169"/>
      <c r="H1417" s="170" t="s">
        <v>2775</v>
      </c>
      <c r="I1417" s="172">
        <v>928628.31</v>
      </c>
      <c r="J1417" s="172">
        <v>0</v>
      </c>
      <c r="K1417" s="172">
        <v>928628.31</v>
      </c>
      <c r="L1417" s="173" t="s">
        <v>1444</v>
      </c>
    </row>
    <row r="1418" spans="1:12" ht="56.25" customHeight="1">
      <c r="A1418" s="174">
        <v>25</v>
      </c>
      <c r="B1418" s="167" t="s">
        <v>718</v>
      </c>
      <c r="C1418" s="168">
        <v>42815</v>
      </c>
      <c r="D1418" s="168" t="s">
        <v>2776</v>
      </c>
      <c r="E1418" s="169" t="s">
        <v>1500</v>
      </c>
      <c r="F1418" s="169">
        <v>12969093</v>
      </c>
      <c r="G1418" s="169"/>
      <c r="H1418" s="170" t="s">
        <v>2777</v>
      </c>
      <c r="I1418" s="172">
        <v>305554.93</v>
      </c>
      <c r="J1418" s="172">
        <v>0</v>
      </c>
      <c r="K1418" s="172">
        <v>305554.93</v>
      </c>
      <c r="L1418" s="173" t="s">
        <v>1444</v>
      </c>
    </row>
    <row r="1419" spans="1:12" ht="56.25" customHeight="1">
      <c r="A1419" s="174">
        <v>117</v>
      </c>
      <c r="B1419" s="167" t="s">
        <v>746</v>
      </c>
      <c r="C1419" s="168">
        <v>42816</v>
      </c>
      <c r="D1419" s="168" t="s">
        <v>3344</v>
      </c>
      <c r="E1419" s="169" t="s">
        <v>11</v>
      </c>
      <c r="F1419" s="169">
        <v>882732</v>
      </c>
      <c r="G1419" s="169"/>
      <c r="H1419" s="170" t="s">
        <v>3345</v>
      </c>
      <c r="I1419" s="172">
        <v>50</v>
      </c>
      <c r="J1419" s="172">
        <v>0</v>
      </c>
      <c r="K1419" s="172">
        <v>50</v>
      </c>
      <c r="L1419" s="173" t="s">
        <v>1444</v>
      </c>
    </row>
    <row r="1420" spans="1:12" ht="56.25" customHeight="1">
      <c r="A1420" s="174" t="s">
        <v>628</v>
      </c>
      <c r="B1420" s="167" t="s">
        <v>738</v>
      </c>
      <c r="C1420" s="168">
        <v>42816</v>
      </c>
      <c r="D1420" s="168" t="s">
        <v>2008</v>
      </c>
      <c r="E1420" s="169" t="s">
        <v>11</v>
      </c>
      <c r="F1420" s="169">
        <v>882713</v>
      </c>
      <c r="G1420" s="169"/>
      <c r="H1420" s="170" t="s">
        <v>2009</v>
      </c>
      <c r="I1420" s="172">
        <v>50</v>
      </c>
      <c r="J1420" s="172">
        <v>0</v>
      </c>
      <c r="K1420" s="172">
        <v>50</v>
      </c>
      <c r="L1420" s="173" t="s">
        <v>1444</v>
      </c>
    </row>
    <row r="1421" spans="1:12" ht="56.25" customHeight="1">
      <c r="A1421" s="174" t="s">
        <v>628</v>
      </c>
      <c r="B1421" s="167" t="s">
        <v>738</v>
      </c>
      <c r="C1421" s="168">
        <v>42816</v>
      </c>
      <c r="D1421" s="168" t="s">
        <v>2010</v>
      </c>
      <c r="E1421" s="169" t="s">
        <v>13</v>
      </c>
      <c r="F1421" s="169">
        <v>882713</v>
      </c>
      <c r="G1421" s="169"/>
      <c r="H1421" s="170" t="s">
        <v>2011</v>
      </c>
      <c r="I1421" s="172">
        <v>188.13</v>
      </c>
      <c r="J1421" s="172">
        <v>0</v>
      </c>
      <c r="K1421" s="172">
        <v>188.13</v>
      </c>
      <c r="L1421" s="173" t="s">
        <v>1444</v>
      </c>
    </row>
    <row r="1422" spans="1:12" ht="56.25" customHeight="1">
      <c r="A1422" s="174" t="s">
        <v>628</v>
      </c>
      <c r="B1422" s="167" t="s">
        <v>738</v>
      </c>
      <c r="C1422" s="168">
        <v>42816</v>
      </c>
      <c r="D1422" s="168" t="s">
        <v>5473</v>
      </c>
      <c r="E1422" s="169" t="s">
        <v>6</v>
      </c>
      <c r="F1422" s="169">
        <v>816115</v>
      </c>
      <c r="G1422" s="169"/>
      <c r="H1422" s="170" t="s">
        <v>5474</v>
      </c>
      <c r="I1422" s="172">
        <v>0</v>
      </c>
      <c r="J1422" s="172">
        <v>260000</v>
      </c>
      <c r="K1422" s="172">
        <v>260000</v>
      </c>
      <c r="L1422" s="173" t="s">
        <v>1444</v>
      </c>
    </row>
    <row r="1423" spans="1:12" ht="56.25" customHeight="1">
      <c r="A1423" s="174">
        <v>513</v>
      </c>
      <c r="B1423" s="167" t="s">
        <v>208</v>
      </c>
      <c r="C1423" s="168">
        <v>42816</v>
      </c>
      <c r="D1423" s="168" t="s">
        <v>4238</v>
      </c>
      <c r="E1423" s="169" t="s">
        <v>15</v>
      </c>
      <c r="F1423" s="169">
        <v>404749</v>
      </c>
      <c r="G1423" s="169"/>
      <c r="H1423" s="170" t="s">
        <v>4239</v>
      </c>
      <c r="I1423" s="172">
        <v>50</v>
      </c>
      <c r="J1423" s="172">
        <v>0</v>
      </c>
      <c r="K1423" s="172">
        <v>50</v>
      </c>
      <c r="L1423" s="173" t="s">
        <v>1444</v>
      </c>
    </row>
    <row r="1424" spans="1:12" ht="56.25" customHeight="1">
      <c r="A1424" s="174" t="s">
        <v>628</v>
      </c>
      <c r="B1424" s="167" t="s">
        <v>738</v>
      </c>
      <c r="C1424" s="168">
        <v>42816</v>
      </c>
      <c r="D1424" s="168" t="s">
        <v>5475</v>
      </c>
      <c r="E1424" s="169" t="s">
        <v>11</v>
      </c>
      <c r="F1424" s="169">
        <v>9115</v>
      </c>
      <c r="G1424" s="169"/>
      <c r="H1424" s="170" t="s">
        <v>5476</v>
      </c>
      <c r="I1424" s="172">
        <v>296.07</v>
      </c>
      <c r="J1424" s="172">
        <v>0</v>
      </c>
      <c r="K1424" s="172">
        <v>296.07</v>
      </c>
      <c r="L1424" s="173" t="s">
        <v>1444</v>
      </c>
    </row>
    <row r="1425" spans="1:12" ht="56.25" customHeight="1">
      <c r="A1425" s="174">
        <v>340</v>
      </c>
      <c r="B1425" s="167" t="s">
        <v>838</v>
      </c>
      <c r="C1425" s="168">
        <v>42816</v>
      </c>
      <c r="D1425" s="168" t="s">
        <v>3689</v>
      </c>
      <c r="E1425" s="169" t="s">
        <v>15</v>
      </c>
      <c r="F1425" s="169">
        <v>1919</v>
      </c>
      <c r="G1425" s="169"/>
      <c r="H1425" s="170" t="s">
        <v>3690</v>
      </c>
      <c r="I1425" s="172">
        <v>277.55</v>
      </c>
      <c r="J1425" s="172">
        <v>0</v>
      </c>
      <c r="K1425" s="172">
        <v>277.55</v>
      </c>
      <c r="L1425" s="173" t="s">
        <v>1444</v>
      </c>
    </row>
    <row r="1426" spans="1:12" ht="56.25" customHeight="1">
      <c r="A1426" s="174">
        <v>513</v>
      </c>
      <c r="B1426" s="167" t="s">
        <v>208</v>
      </c>
      <c r="C1426" s="168">
        <v>42816</v>
      </c>
      <c r="D1426" s="168" t="s">
        <v>4240</v>
      </c>
      <c r="E1426" s="169" t="s">
        <v>15</v>
      </c>
      <c r="F1426" s="169">
        <v>405693</v>
      </c>
      <c r="G1426" s="169"/>
      <c r="H1426" s="170" t="s">
        <v>4241</v>
      </c>
      <c r="I1426" s="172">
        <v>50</v>
      </c>
      <c r="J1426" s="172">
        <v>0</v>
      </c>
      <c r="K1426" s="172">
        <v>50</v>
      </c>
      <c r="L1426" s="173" t="s">
        <v>1444</v>
      </c>
    </row>
    <row r="1427" spans="1:12" ht="56.25" customHeight="1">
      <c r="A1427" s="174">
        <v>513</v>
      </c>
      <c r="B1427" s="167" t="s">
        <v>208</v>
      </c>
      <c r="C1427" s="168">
        <v>42816</v>
      </c>
      <c r="D1427" s="168" t="s">
        <v>4242</v>
      </c>
      <c r="E1427" s="169" t="s">
        <v>15</v>
      </c>
      <c r="F1427" s="169">
        <v>405696</v>
      </c>
      <c r="G1427" s="169"/>
      <c r="H1427" s="170" t="s">
        <v>4243</v>
      </c>
      <c r="I1427" s="172">
        <v>50</v>
      </c>
      <c r="J1427" s="172">
        <v>0</v>
      </c>
      <c r="K1427" s="172">
        <v>50</v>
      </c>
      <c r="L1427" s="173" t="s">
        <v>1444</v>
      </c>
    </row>
    <row r="1428" spans="1:12" ht="56.25" customHeight="1">
      <c r="A1428" s="174">
        <v>513</v>
      </c>
      <c r="B1428" s="167" t="s">
        <v>208</v>
      </c>
      <c r="C1428" s="168">
        <v>42816</v>
      </c>
      <c r="D1428" s="168" t="s">
        <v>4244</v>
      </c>
      <c r="E1428" s="169" t="s">
        <v>15</v>
      </c>
      <c r="F1428" s="169">
        <v>405699</v>
      </c>
      <c r="G1428" s="169"/>
      <c r="H1428" s="170" t="s">
        <v>4245</v>
      </c>
      <c r="I1428" s="172">
        <v>50</v>
      </c>
      <c r="J1428" s="172">
        <v>0</v>
      </c>
      <c r="K1428" s="172">
        <v>50</v>
      </c>
      <c r="L1428" s="173" t="s">
        <v>1444</v>
      </c>
    </row>
    <row r="1429" spans="1:12" ht="56.25" customHeight="1">
      <c r="A1429" s="174">
        <v>513</v>
      </c>
      <c r="B1429" s="167" t="s">
        <v>208</v>
      </c>
      <c r="C1429" s="168">
        <v>42816</v>
      </c>
      <c r="D1429" s="168" t="s">
        <v>4246</v>
      </c>
      <c r="E1429" s="169" t="s">
        <v>15</v>
      </c>
      <c r="F1429" s="169">
        <v>405705</v>
      </c>
      <c r="G1429" s="169"/>
      <c r="H1429" s="170" t="s">
        <v>4247</v>
      </c>
      <c r="I1429" s="172">
        <v>50</v>
      </c>
      <c r="J1429" s="172">
        <v>0</v>
      </c>
      <c r="K1429" s="172">
        <v>50</v>
      </c>
      <c r="L1429" s="173" t="s">
        <v>1444</v>
      </c>
    </row>
    <row r="1430" spans="1:12" ht="56.25" customHeight="1">
      <c r="A1430" s="174">
        <v>25</v>
      </c>
      <c r="B1430" s="167" t="s">
        <v>718</v>
      </c>
      <c r="C1430" s="168">
        <v>42816</v>
      </c>
      <c r="D1430" s="168" t="s">
        <v>2778</v>
      </c>
      <c r="E1430" s="169" t="s">
        <v>1500</v>
      </c>
      <c r="F1430" s="169">
        <v>12997674</v>
      </c>
      <c r="G1430" s="169"/>
      <c r="H1430" s="170" t="s">
        <v>2779</v>
      </c>
      <c r="I1430" s="172">
        <v>92915.400000000009</v>
      </c>
      <c r="J1430" s="172">
        <v>0</v>
      </c>
      <c r="K1430" s="172">
        <v>92915.400000000009</v>
      </c>
      <c r="L1430" s="173" t="s">
        <v>1444</v>
      </c>
    </row>
    <row r="1431" spans="1:12" ht="56.25" customHeight="1">
      <c r="A1431" s="174" t="s">
        <v>627</v>
      </c>
      <c r="B1431" s="167" t="s">
        <v>737</v>
      </c>
      <c r="C1431" s="168">
        <v>42817</v>
      </c>
      <c r="D1431" s="168" t="s">
        <v>4761</v>
      </c>
      <c r="E1431" s="169" t="s">
        <v>1500</v>
      </c>
      <c r="F1431" s="169">
        <v>12997673</v>
      </c>
      <c r="G1431" s="169"/>
      <c r="H1431" s="170" t="s">
        <v>4762</v>
      </c>
      <c r="I1431" s="172">
        <v>0</v>
      </c>
      <c r="J1431" s="172">
        <v>1686700.85</v>
      </c>
      <c r="K1431" s="172">
        <v>1686700.85</v>
      </c>
      <c r="L1431" s="173" t="s">
        <v>1444</v>
      </c>
    </row>
    <row r="1432" spans="1:12" ht="56.25" customHeight="1">
      <c r="A1432" s="174">
        <v>25</v>
      </c>
      <c r="B1432" s="167" t="s">
        <v>718</v>
      </c>
      <c r="C1432" s="168">
        <v>42817</v>
      </c>
      <c r="D1432" s="168" t="s">
        <v>2780</v>
      </c>
      <c r="E1432" s="169" t="s">
        <v>1500</v>
      </c>
      <c r="F1432" s="169">
        <v>13010899</v>
      </c>
      <c r="G1432" s="169"/>
      <c r="H1432" s="170" t="s">
        <v>2781</v>
      </c>
      <c r="I1432" s="172">
        <v>348102.40000000002</v>
      </c>
      <c r="J1432" s="172">
        <v>0</v>
      </c>
      <c r="K1432" s="172">
        <v>348102.40000000002</v>
      </c>
      <c r="L1432" s="173" t="s">
        <v>1444</v>
      </c>
    </row>
    <row r="1433" spans="1:12" ht="56.25" customHeight="1">
      <c r="A1433" s="174">
        <v>25</v>
      </c>
      <c r="B1433" s="167" t="s">
        <v>718</v>
      </c>
      <c r="C1433" s="168">
        <v>42817</v>
      </c>
      <c r="D1433" s="168" t="s">
        <v>2782</v>
      </c>
      <c r="E1433" s="169" t="s">
        <v>1500</v>
      </c>
      <c r="F1433" s="169">
        <v>13011014</v>
      </c>
      <c r="G1433" s="169"/>
      <c r="H1433" s="170" t="s">
        <v>2783</v>
      </c>
      <c r="I1433" s="172">
        <v>1069418.18</v>
      </c>
      <c r="J1433" s="172">
        <v>0</v>
      </c>
      <c r="K1433" s="172">
        <v>1069418.18</v>
      </c>
      <c r="L1433" s="173" t="s">
        <v>1444</v>
      </c>
    </row>
    <row r="1434" spans="1:12" ht="56.25" customHeight="1">
      <c r="A1434" s="174">
        <v>25</v>
      </c>
      <c r="B1434" s="167" t="s">
        <v>718</v>
      </c>
      <c r="C1434" s="168">
        <v>42817</v>
      </c>
      <c r="D1434" s="168" t="s">
        <v>2784</v>
      </c>
      <c r="E1434" s="169" t="s">
        <v>1500</v>
      </c>
      <c r="F1434" s="169">
        <v>13009143</v>
      </c>
      <c r="G1434" s="169"/>
      <c r="H1434" s="170" t="s">
        <v>2785</v>
      </c>
      <c r="I1434" s="172">
        <v>714193.15</v>
      </c>
      <c r="J1434" s="172">
        <v>0</v>
      </c>
      <c r="K1434" s="172">
        <v>714193.15</v>
      </c>
      <c r="L1434" s="173" t="s">
        <v>1444</v>
      </c>
    </row>
    <row r="1435" spans="1:12" ht="56.25" customHeight="1">
      <c r="A1435" s="174">
        <v>25</v>
      </c>
      <c r="B1435" s="167" t="s">
        <v>718</v>
      </c>
      <c r="C1435" s="168">
        <v>42817</v>
      </c>
      <c r="D1435" s="168" t="s">
        <v>2786</v>
      </c>
      <c r="E1435" s="169" t="s">
        <v>1500</v>
      </c>
      <c r="F1435" s="169">
        <v>13009147</v>
      </c>
      <c r="G1435" s="169"/>
      <c r="H1435" s="170" t="s">
        <v>1364</v>
      </c>
      <c r="I1435" s="172">
        <v>247584.13</v>
      </c>
      <c r="J1435" s="172">
        <v>0</v>
      </c>
      <c r="K1435" s="172">
        <v>247584.13</v>
      </c>
      <c r="L1435" s="173" t="s">
        <v>1444</v>
      </c>
    </row>
    <row r="1436" spans="1:12" ht="56.25" customHeight="1">
      <c r="A1436" s="174">
        <v>25</v>
      </c>
      <c r="B1436" s="167" t="s">
        <v>718</v>
      </c>
      <c r="C1436" s="168">
        <v>42817</v>
      </c>
      <c r="D1436" s="168" t="s">
        <v>2787</v>
      </c>
      <c r="E1436" s="169" t="s">
        <v>1500</v>
      </c>
      <c r="F1436" s="169">
        <v>13009161</v>
      </c>
      <c r="G1436" s="169"/>
      <c r="H1436" s="170" t="s">
        <v>2788</v>
      </c>
      <c r="I1436" s="172">
        <v>1128087.43</v>
      </c>
      <c r="J1436" s="172">
        <v>0</v>
      </c>
      <c r="K1436" s="172">
        <v>1128087.43</v>
      </c>
      <c r="L1436" s="173" t="s">
        <v>1444</v>
      </c>
    </row>
    <row r="1437" spans="1:12" ht="56.25" customHeight="1">
      <c r="A1437" s="174">
        <v>25</v>
      </c>
      <c r="B1437" s="167" t="s">
        <v>718</v>
      </c>
      <c r="C1437" s="168">
        <v>42817</v>
      </c>
      <c r="D1437" s="168" t="s">
        <v>2789</v>
      </c>
      <c r="E1437" s="169" t="s">
        <v>1500</v>
      </c>
      <c r="F1437" s="169">
        <v>13009212</v>
      </c>
      <c r="G1437" s="169"/>
      <c r="H1437" s="170" t="s">
        <v>2790</v>
      </c>
      <c r="I1437" s="172">
        <v>757895.08</v>
      </c>
      <c r="J1437" s="172">
        <v>0</v>
      </c>
      <c r="K1437" s="172">
        <v>757895.08</v>
      </c>
      <c r="L1437" s="173" t="s">
        <v>1444</v>
      </c>
    </row>
    <row r="1438" spans="1:12" ht="56.25" customHeight="1">
      <c r="A1438" s="174">
        <v>25</v>
      </c>
      <c r="B1438" s="167" t="s">
        <v>718</v>
      </c>
      <c r="C1438" s="168">
        <v>42817</v>
      </c>
      <c r="D1438" s="168" t="s">
        <v>2791</v>
      </c>
      <c r="E1438" s="169" t="s">
        <v>1500</v>
      </c>
      <c r="F1438" s="169">
        <v>13009215</v>
      </c>
      <c r="G1438" s="169"/>
      <c r="H1438" s="170" t="s">
        <v>2792</v>
      </c>
      <c r="I1438" s="172">
        <v>154110.67000000001</v>
      </c>
      <c r="J1438" s="172">
        <v>0</v>
      </c>
      <c r="K1438" s="172">
        <v>154110.67000000001</v>
      </c>
      <c r="L1438" s="173" t="s">
        <v>1444</v>
      </c>
    </row>
    <row r="1439" spans="1:12" ht="56.25" customHeight="1">
      <c r="A1439" s="174">
        <v>25</v>
      </c>
      <c r="B1439" s="167" t="s">
        <v>718</v>
      </c>
      <c r="C1439" s="168">
        <v>42817</v>
      </c>
      <c r="D1439" s="168" t="s">
        <v>2793</v>
      </c>
      <c r="E1439" s="169" t="s">
        <v>1500</v>
      </c>
      <c r="F1439" s="169">
        <v>13009220</v>
      </c>
      <c r="G1439" s="169"/>
      <c r="H1439" s="170" t="s">
        <v>2794</v>
      </c>
      <c r="I1439" s="172">
        <v>356411.85000000003</v>
      </c>
      <c r="J1439" s="172">
        <v>0</v>
      </c>
      <c r="K1439" s="172">
        <v>356411.85000000003</v>
      </c>
      <c r="L1439" s="173" t="s">
        <v>1444</v>
      </c>
    </row>
    <row r="1440" spans="1:12" ht="56.25" customHeight="1">
      <c r="A1440" s="174">
        <v>25</v>
      </c>
      <c r="B1440" s="167" t="s">
        <v>718</v>
      </c>
      <c r="C1440" s="168">
        <v>42817</v>
      </c>
      <c r="D1440" s="168" t="s">
        <v>2795</v>
      </c>
      <c r="E1440" s="169" t="s">
        <v>1500</v>
      </c>
      <c r="F1440" s="169">
        <v>13009225</v>
      </c>
      <c r="G1440" s="169"/>
      <c r="H1440" s="170" t="s">
        <v>2796</v>
      </c>
      <c r="I1440" s="172">
        <v>1109108.6399999999</v>
      </c>
      <c r="J1440" s="172">
        <v>0</v>
      </c>
      <c r="K1440" s="172">
        <v>1109108.6399999999</v>
      </c>
      <c r="L1440" s="173" t="s">
        <v>1444</v>
      </c>
    </row>
    <row r="1441" spans="1:12" ht="56.25" customHeight="1">
      <c r="A1441" s="174">
        <v>25</v>
      </c>
      <c r="B1441" s="167" t="s">
        <v>718</v>
      </c>
      <c r="C1441" s="168">
        <v>42817</v>
      </c>
      <c r="D1441" s="168" t="s">
        <v>2797</v>
      </c>
      <c r="E1441" s="169" t="s">
        <v>1500</v>
      </c>
      <c r="F1441" s="169">
        <v>13009232</v>
      </c>
      <c r="G1441" s="169"/>
      <c r="H1441" s="170" t="s">
        <v>2798</v>
      </c>
      <c r="I1441" s="172">
        <v>1575813.07</v>
      </c>
      <c r="J1441" s="172">
        <v>0</v>
      </c>
      <c r="K1441" s="172">
        <v>1575813.07</v>
      </c>
      <c r="L1441" s="173" t="s">
        <v>1444</v>
      </c>
    </row>
    <row r="1442" spans="1:12" ht="56.25" customHeight="1">
      <c r="A1442" s="174">
        <v>25</v>
      </c>
      <c r="B1442" s="167" t="s">
        <v>718</v>
      </c>
      <c r="C1442" s="168">
        <v>42817</v>
      </c>
      <c r="D1442" s="168" t="s">
        <v>2799</v>
      </c>
      <c r="E1442" s="169" t="s">
        <v>1500</v>
      </c>
      <c r="F1442" s="169">
        <v>13009240</v>
      </c>
      <c r="G1442" s="169"/>
      <c r="H1442" s="170" t="s">
        <v>2800</v>
      </c>
      <c r="I1442" s="172">
        <v>659452.30000000005</v>
      </c>
      <c r="J1442" s="172">
        <v>0</v>
      </c>
      <c r="K1442" s="172">
        <v>659452.30000000005</v>
      </c>
      <c r="L1442" s="173" t="s">
        <v>1444</v>
      </c>
    </row>
    <row r="1443" spans="1:12" ht="56.25" customHeight="1">
      <c r="A1443" s="174">
        <v>25</v>
      </c>
      <c r="B1443" s="167" t="s">
        <v>718</v>
      </c>
      <c r="C1443" s="168">
        <v>42817</v>
      </c>
      <c r="D1443" s="168" t="s">
        <v>2801</v>
      </c>
      <c r="E1443" s="169" t="s">
        <v>1500</v>
      </c>
      <c r="F1443" s="169">
        <v>13009243</v>
      </c>
      <c r="G1443" s="169"/>
      <c r="H1443" s="170" t="s">
        <v>2802</v>
      </c>
      <c r="I1443" s="172">
        <v>202067.74</v>
      </c>
      <c r="J1443" s="172">
        <v>0</v>
      </c>
      <c r="K1443" s="172">
        <v>202067.74</v>
      </c>
      <c r="L1443" s="173" t="s">
        <v>1444</v>
      </c>
    </row>
    <row r="1444" spans="1:12" ht="56.25" customHeight="1">
      <c r="A1444" s="174">
        <v>25</v>
      </c>
      <c r="B1444" s="167" t="s">
        <v>718</v>
      </c>
      <c r="C1444" s="168">
        <v>42817</v>
      </c>
      <c r="D1444" s="168" t="s">
        <v>2803</v>
      </c>
      <c r="E1444" s="169" t="s">
        <v>1500</v>
      </c>
      <c r="F1444" s="169">
        <v>13009244</v>
      </c>
      <c r="G1444" s="169"/>
      <c r="H1444" s="170" t="s">
        <v>2804</v>
      </c>
      <c r="I1444" s="172">
        <v>315232.78999999998</v>
      </c>
      <c r="J1444" s="172">
        <v>0</v>
      </c>
      <c r="K1444" s="172">
        <v>315232.78999999998</v>
      </c>
      <c r="L1444" s="173" t="s">
        <v>1444</v>
      </c>
    </row>
    <row r="1445" spans="1:12" ht="56.25" customHeight="1">
      <c r="A1445" s="174">
        <v>513</v>
      </c>
      <c r="B1445" s="167" t="s">
        <v>208</v>
      </c>
      <c r="C1445" s="168">
        <v>42817</v>
      </c>
      <c r="D1445" s="168" t="s">
        <v>4248</v>
      </c>
      <c r="E1445" s="169" t="s">
        <v>11</v>
      </c>
      <c r="F1445" s="169">
        <v>882797</v>
      </c>
      <c r="G1445" s="169"/>
      <c r="H1445" s="170" t="s">
        <v>4249</v>
      </c>
      <c r="I1445" s="172">
        <v>50</v>
      </c>
      <c r="J1445" s="172">
        <v>0</v>
      </c>
      <c r="K1445" s="172">
        <v>50</v>
      </c>
      <c r="L1445" s="173" t="s">
        <v>1444</v>
      </c>
    </row>
    <row r="1446" spans="1:12" ht="56.25" customHeight="1">
      <c r="A1446" s="174" t="s">
        <v>628</v>
      </c>
      <c r="B1446" s="167" t="s">
        <v>738</v>
      </c>
      <c r="C1446" s="168">
        <v>42817</v>
      </c>
      <c r="D1446" s="168" t="s">
        <v>5477</v>
      </c>
      <c r="E1446" s="169" t="s">
        <v>11</v>
      </c>
      <c r="F1446" s="169">
        <v>882742</v>
      </c>
      <c r="G1446" s="169"/>
      <c r="H1446" s="170" t="s">
        <v>5478</v>
      </c>
      <c r="I1446" s="172">
        <v>220</v>
      </c>
      <c r="J1446" s="172">
        <v>0</v>
      </c>
      <c r="K1446" s="172">
        <v>220</v>
      </c>
      <c r="L1446" s="173" t="s">
        <v>1444</v>
      </c>
    </row>
    <row r="1447" spans="1:12" ht="56.25" customHeight="1">
      <c r="A1447" s="174" t="s">
        <v>628</v>
      </c>
      <c r="B1447" s="167" t="s">
        <v>738</v>
      </c>
      <c r="C1447" s="168">
        <v>42817</v>
      </c>
      <c r="D1447" s="168" t="s">
        <v>5479</v>
      </c>
      <c r="E1447" s="169" t="s">
        <v>6</v>
      </c>
      <c r="F1447" s="169">
        <v>816583</v>
      </c>
      <c r="G1447" s="169"/>
      <c r="H1447" s="170" t="s">
        <v>5480</v>
      </c>
      <c r="I1447" s="172">
        <v>0</v>
      </c>
      <c r="J1447" s="172">
        <v>140000</v>
      </c>
      <c r="K1447" s="172">
        <v>140000</v>
      </c>
      <c r="L1447" s="173" t="s">
        <v>1444</v>
      </c>
    </row>
    <row r="1448" spans="1:12" ht="56.25" customHeight="1">
      <c r="A1448" s="174">
        <v>25</v>
      </c>
      <c r="B1448" s="167" t="s">
        <v>718</v>
      </c>
      <c r="C1448" s="168">
        <v>42817</v>
      </c>
      <c r="D1448" s="168" t="s">
        <v>2805</v>
      </c>
      <c r="E1448" s="169" t="s">
        <v>1500</v>
      </c>
      <c r="F1448" s="169">
        <v>13009245</v>
      </c>
      <c r="G1448" s="169"/>
      <c r="H1448" s="170" t="s">
        <v>2806</v>
      </c>
      <c r="I1448" s="172">
        <v>340187.10000000003</v>
      </c>
      <c r="J1448" s="172">
        <v>0</v>
      </c>
      <c r="K1448" s="172">
        <v>340187.10000000003</v>
      </c>
      <c r="L1448" s="173" t="s">
        <v>1444</v>
      </c>
    </row>
    <row r="1449" spans="1:12" ht="56.25" customHeight="1">
      <c r="A1449" s="174">
        <v>315</v>
      </c>
      <c r="B1449" s="167" t="s">
        <v>836</v>
      </c>
      <c r="C1449" s="168">
        <v>42817</v>
      </c>
      <c r="D1449" s="168" t="s">
        <v>3599</v>
      </c>
      <c r="E1449" s="169" t="s">
        <v>1286</v>
      </c>
      <c r="F1449" s="169">
        <v>12994808</v>
      </c>
      <c r="G1449" s="169"/>
      <c r="H1449" s="170" t="s">
        <v>3600</v>
      </c>
      <c r="I1449" s="172">
        <v>1732</v>
      </c>
      <c r="J1449" s="172">
        <v>0</v>
      </c>
      <c r="K1449" s="172">
        <v>1732</v>
      </c>
      <c r="L1449" s="173" t="s">
        <v>1444</v>
      </c>
    </row>
    <row r="1450" spans="1:12" ht="56.25" customHeight="1">
      <c r="A1450" s="174">
        <v>303</v>
      </c>
      <c r="B1450" s="167" t="s">
        <v>826</v>
      </c>
      <c r="C1450" s="168">
        <v>42817</v>
      </c>
      <c r="D1450" s="168" t="s">
        <v>3585</v>
      </c>
      <c r="E1450" s="169" t="s">
        <v>1286</v>
      </c>
      <c r="F1450" s="169">
        <v>12994802</v>
      </c>
      <c r="G1450" s="169"/>
      <c r="H1450" s="170" t="s">
        <v>3586</v>
      </c>
      <c r="I1450" s="172">
        <v>2546</v>
      </c>
      <c r="J1450" s="172">
        <v>0</v>
      </c>
      <c r="K1450" s="172">
        <v>2546</v>
      </c>
      <c r="L1450" s="173" t="s">
        <v>1444</v>
      </c>
    </row>
    <row r="1451" spans="1:12" ht="56.25" customHeight="1">
      <c r="A1451" s="174">
        <v>302</v>
      </c>
      <c r="B1451" s="167" t="s">
        <v>825</v>
      </c>
      <c r="C1451" s="168">
        <v>42817</v>
      </c>
      <c r="D1451" s="168" t="s">
        <v>3583</v>
      </c>
      <c r="E1451" s="169" t="s">
        <v>1286</v>
      </c>
      <c r="F1451" s="169">
        <v>12994800</v>
      </c>
      <c r="G1451" s="169"/>
      <c r="H1451" s="170" t="s">
        <v>3584</v>
      </c>
      <c r="I1451" s="172">
        <v>4320</v>
      </c>
      <c r="J1451" s="172">
        <v>0</v>
      </c>
      <c r="K1451" s="172">
        <v>4320</v>
      </c>
      <c r="L1451" s="173" t="s">
        <v>1444</v>
      </c>
    </row>
    <row r="1452" spans="1:12" ht="56.25" customHeight="1">
      <c r="A1452" s="174">
        <v>301</v>
      </c>
      <c r="B1452" s="167" t="s">
        <v>824</v>
      </c>
      <c r="C1452" s="168">
        <v>42817</v>
      </c>
      <c r="D1452" s="168" t="s">
        <v>3581</v>
      </c>
      <c r="E1452" s="169" t="s">
        <v>1286</v>
      </c>
      <c r="F1452" s="169">
        <v>12994770</v>
      </c>
      <c r="G1452" s="169"/>
      <c r="H1452" s="170" t="s">
        <v>3582</v>
      </c>
      <c r="I1452" s="172">
        <v>9689</v>
      </c>
      <c r="J1452" s="172">
        <v>0</v>
      </c>
      <c r="K1452" s="172">
        <v>9689</v>
      </c>
      <c r="L1452" s="173" t="s">
        <v>1444</v>
      </c>
    </row>
    <row r="1453" spans="1:12" ht="56.25" customHeight="1">
      <c r="A1453" s="174">
        <v>300</v>
      </c>
      <c r="B1453" s="167" t="s">
        <v>823</v>
      </c>
      <c r="C1453" s="168">
        <v>42817</v>
      </c>
      <c r="D1453" s="168" t="s">
        <v>3579</v>
      </c>
      <c r="E1453" s="169" t="s">
        <v>1286</v>
      </c>
      <c r="F1453" s="169">
        <v>12994716</v>
      </c>
      <c r="G1453" s="169"/>
      <c r="H1453" s="170" t="s">
        <v>3580</v>
      </c>
      <c r="I1453" s="172">
        <v>4916</v>
      </c>
      <c r="J1453" s="172">
        <v>0</v>
      </c>
      <c r="K1453" s="172">
        <v>4916</v>
      </c>
      <c r="L1453" s="173" t="s">
        <v>1444</v>
      </c>
    </row>
    <row r="1454" spans="1:12" ht="56.25" customHeight="1">
      <c r="A1454" s="174">
        <v>292</v>
      </c>
      <c r="B1454" s="167" t="s">
        <v>159</v>
      </c>
      <c r="C1454" s="168">
        <v>42817</v>
      </c>
      <c r="D1454" s="168" t="s">
        <v>3567</v>
      </c>
      <c r="E1454" s="169" t="s">
        <v>1286</v>
      </c>
      <c r="F1454" s="169">
        <v>12994710</v>
      </c>
      <c r="G1454" s="169"/>
      <c r="H1454" s="170" t="s">
        <v>3568</v>
      </c>
      <c r="I1454" s="172">
        <v>140508</v>
      </c>
      <c r="J1454" s="172">
        <v>0</v>
      </c>
      <c r="K1454" s="172">
        <v>140508</v>
      </c>
      <c r="L1454" s="173" t="s">
        <v>1444</v>
      </c>
    </row>
    <row r="1455" spans="1:12" ht="56.25" customHeight="1">
      <c r="A1455" s="174">
        <v>70</v>
      </c>
      <c r="B1455" s="167" t="s">
        <v>729</v>
      </c>
      <c r="C1455" s="168">
        <v>42817</v>
      </c>
      <c r="D1455" s="168" t="s">
        <v>3171</v>
      </c>
      <c r="E1455" s="169" t="s">
        <v>1286</v>
      </c>
      <c r="F1455" s="169">
        <v>12994703</v>
      </c>
      <c r="G1455" s="169"/>
      <c r="H1455" s="170" t="s">
        <v>3172</v>
      </c>
      <c r="I1455" s="172">
        <v>17088</v>
      </c>
      <c r="J1455" s="172">
        <v>0</v>
      </c>
      <c r="K1455" s="172">
        <v>17088</v>
      </c>
      <c r="L1455" s="173" t="s">
        <v>1444</v>
      </c>
    </row>
    <row r="1456" spans="1:12" ht="56.25" customHeight="1">
      <c r="A1456" s="174">
        <v>130</v>
      </c>
      <c r="B1456" s="167" t="s">
        <v>751</v>
      </c>
      <c r="C1456" s="168">
        <v>42817</v>
      </c>
      <c r="D1456" s="168" t="s">
        <v>3368</v>
      </c>
      <c r="E1456" s="169" t="s">
        <v>1286</v>
      </c>
      <c r="F1456" s="169">
        <v>12983290</v>
      </c>
      <c r="G1456" s="169"/>
      <c r="H1456" s="170" t="s">
        <v>3369</v>
      </c>
      <c r="I1456" s="172">
        <v>8912</v>
      </c>
      <c r="J1456" s="172">
        <v>0</v>
      </c>
      <c r="K1456" s="172">
        <v>8912</v>
      </c>
      <c r="L1456" s="173" t="s">
        <v>1444</v>
      </c>
    </row>
    <row r="1457" spans="1:12" ht="56.25" customHeight="1">
      <c r="A1457" s="174">
        <v>299</v>
      </c>
      <c r="B1457" s="167" t="s">
        <v>822</v>
      </c>
      <c r="C1457" s="168">
        <v>42817</v>
      </c>
      <c r="D1457" s="168" t="s">
        <v>3577</v>
      </c>
      <c r="E1457" s="169" t="s">
        <v>1286</v>
      </c>
      <c r="F1457" s="169">
        <v>12983191</v>
      </c>
      <c r="G1457" s="169"/>
      <c r="H1457" s="170" t="s">
        <v>3578</v>
      </c>
      <c r="I1457" s="172">
        <v>12759</v>
      </c>
      <c r="J1457" s="172">
        <v>0</v>
      </c>
      <c r="K1457" s="172">
        <v>12759</v>
      </c>
      <c r="L1457" s="173" t="s">
        <v>1444</v>
      </c>
    </row>
    <row r="1458" spans="1:12" ht="56.25" customHeight="1">
      <c r="A1458" s="174">
        <v>513</v>
      </c>
      <c r="B1458" s="167" t="s">
        <v>208</v>
      </c>
      <c r="C1458" s="168">
        <v>42817</v>
      </c>
      <c r="D1458" s="168" t="s">
        <v>4250</v>
      </c>
      <c r="E1458" s="169" t="s">
        <v>15</v>
      </c>
      <c r="F1458" s="169">
        <v>406824</v>
      </c>
      <c r="G1458" s="169"/>
      <c r="H1458" s="170" t="s">
        <v>1361</v>
      </c>
      <c r="I1458" s="172">
        <v>50</v>
      </c>
      <c r="J1458" s="172">
        <v>0</v>
      </c>
      <c r="K1458" s="172">
        <v>50</v>
      </c>
      <c r="L1458" s="173" t="s">
        <v>1444</v>
      </c>
    </row>
    <row r="1459" spans="1:12" ht="56.25" customHeight="1">
      <c r="A1459" s="174">
        <v>513</v>
      </c>
      <c r="B1459" s="167" t="s">
        <v>208</v>
      </c>
      <c r="C1459" s="168">
        <v>42817</v>
      </c>
      <c r="D1459" s="168" t="s">
        <v>4251</v>
      </c>
      <c r="E1459" s="169" t="s">
        <v>15</v>
      </c>
      <c r="F1459" s="169">
        <v>405999</v>
      </c>
      <c r="G1459" s="169"/>
      <c r="H1459" s="170" t="s">
        <v>4252</v>
      </c>
      <c r="I1459" s="172">
        <v>50</v>
      </c>
      <c r="J1459" s="172">
        <v>0</v>
      </c>
      <c r="K1459" s="172">
        <v>50</v>
      </c>
      <c r="L1459" s="173" t="s">
        <v>1444</v>
      </c>
    </row>
    <row r="1460" spans="1:12" ht="56.25" customHeight="1">
      <c r="A1460" s="174">
        <v>513</v>
      </c>
      <c r="B1460" s="167" t="s">
        <v>208</v>
      </c>
      <c r="C1460" s="168">
        <v>42817</v>
      </c>
      <c r="D1460" s="168" t="s">
        <v>4253</v>
      </c>
      <c r="E1460" s="169" t="s">
        <v>15</v>
      </c>
      <c r="F1460" s="169">
        <v>406001</v>
      </c>
      <c r="G1460" s="169"/>
      <c r="H1460" s="170" t="s">
        <v>4254</v>
      </c>
      <c r="I1460" s="172">
        <v>50</v>
      </c>
      <c r="J1460" s="172">
        <v>0</v>
      </c>
      <c r="K1460" s="172">
        <v>50</v>
      </c>
      <c r="L1460" s="173" t="s">
        <v>1444</v>
      </c>
    </row>
    <row r="1461" spans="1:12" ht="56.25" customHeight="1">
      <c r="A1461" s="174">
        <v>513</v>
      </c>
      <c r="B1461" s="167" t="s">
        <v>208</v>
      </c>
      <c r="C1461" s="168">
        <v>42817</v>
      </c>
      <c r="D1461" s="168" t="s">
        <v>4255</v>
      </c>
      <c r="E1461" s="169" t="s">
        <v>15</v>
      </c>
      <c r="F1461" s="169">
        <v>406105</v>
      </c>
      <c r="G1461" s="169"/>
      <c r="H1461" s="170" t="s">
        <v>4256</v>
      </c>
      <c r="I1461" s="172">
        <v>50</v>
      </c>
      <c r="J1461" s="172">
        <v>0</v>
      </c>
      <c r="K1461" s="172">
        <v>50</v>
      </c>
      <c r="L1461" s="173" t="s">
        <v>1444</v>
      </c>
    </row>
    <row r="1462" spans="1:12" ht="56.25" customHeight="1">
      <c r="A1462" s="174">
        <v>10</v>
      </c>
      <c r="B1462" s="167" t="s">
        <v>714</v>
      </c>
      <c r="C1462" s="168">
        <v>42817</v>
      </c>
      <c r="D1462" s="168" t="s">
        <v>2012</v>
      </c>
      <c r="E1462" s="169" t="s">
        <v>15</v>
      </c>
      <c r="F1462" s="169">
        <v>1944</v>
      </c>
      <c r="G1462" s="169"/>
      <c r="H1462" s="170" t="s">
        <v>2013</v>
      </c>
      <c r="I1462" s="172">
        <v>4386</v>
      </c>
      <c r="J1462" s="172">
        <v>0</v>
      </c>
      <c r="K1462" s="172">
        <v>4386</v>
      </c>
      <c r="L1462" s="173" t="s">
        <v>1444</v>
      </c>
    </row>
    <row r="1463" spans="1:12" ht="56.25" customHeight="1">
      <c r="A1463" s="174">
        <v>132</v>
      </c>
      <c r="B1463" s="167" t="s">
        <v>752</v>
      </c>
      <c r="C1463" s="168">
        <v>42817</v>
      </c>
      <c r="D1463" s="168" t="s">
        <v>3394</v>
      </c>
      <c r="E1463" s="169" t="s">
        <v>15</v>
      </c>
      <c r="F1463" s="169">
        <v>1943</v>
      </c>
      <c r="G1463" s="169"/>
      <c r="H1463" s="170" t="s">
        <v>3395</v>
      </c>
      <c r="I1463" s="172">
        <v>2671</v>
      </c>
      <c r="J1463" s="172">
        <v>0</v>
      </c>
      <c r="K1463" s="172">
        <v>2671</v>
      </c>
      <c r="L1463" s="173" t="s">
        <v>1444</v>
      </c>
    </row>
    <row r="1464" spans="1:12" ht="56.25" customHeight="1">
      <c r="A1464" s="174">
        <v>513</v>
      </c>
      <c r="B1464" s="167" t="s">
        <v>208</v>
      </c>
      <c r="C1464" s="168">
        <v>42817</v>
      </c>
      <c r="D1464" s="168" t="s">
        <v>4257</v>
      </c>
      <c r="E1464" s="169" t="s">
        <v>15</v>
      </c>
      <c r="F1464" s="169">
        <v>406576</v>
      </c>
      <c r="G1464" s="169"/>
      <c r="H1464" s="170" t="s">
        <v>4258</v>
      </c>
      <c r="I1464" s="172">
        <v>50</v>
      </c>
      <c r="J1464" s="172">
        <v>0</v>
      </c>
      <c r="K1464" s="172">
        <v>50</v>
      </c>
      <c r="L1464" s="173" t="s">
        <v>1444</v>
      </c>
    </row>
    <row r="1465" spans="1:12" ht="56.25" customHeight="1">
      <c r="A1465" s="174">
        <v>513</v>
      </c>
      <c r="B1465" s="167" t="s">
        <v>208</v>
      </c>
      <c r="C1465" s="168">
        <v>42817</v>
      </c>
      <c r="D1465" s="168" t="s">
        <v>4259</v>
      </c>
      <c r="E1465" s="169" t="s">
        <v>15</v>
      </c>
      <c r="F1465" s="169">
        <v>406578</v>
      </c>
      <c r="G1465" s="169"/>
      <c r="H1465" s="170" t="s">
        <v>4260</v>
      </c>
      <c r="I1465" s="172">
        <v>50</v>
      </c>
      <c r="J1465" s="172">
        <v>0</v>
      </c>
      <c r="K1465" s="172">
        <v>50</v>
      </c>
      <c r="L1465" s="173" t="s">
        <v>1444</v>
      </c>
    </row>
    <row r="1466" spans="1:12" ht="56.25" customHeight="1">
      <c r="A1466" s="174">
        <v>513</v>
      </c>
      <c r="B1466" s="167" t="s">
        <v>208</v>
      </c>
      <c r="C1466" s="168">
        <v>42817</v>
      </c>
      <c r="D1466" s="168" t="s">
        <v>4261</v>
      </c>
      <c r="E1466" s="169" t="s">
        <v>15</v>
      </c>
      <c r="F1466" s="169">
        <v>406821</v>
      </c>
      <c r="G1466" s="169"/>
      <c r="H1466" s="170" t="s">
        <v>4262</v>
      </c>
      <c r="I1466" s="172">
        <v>50</v>
      </c>
      <c r="J1466" s="172">
        <v>0</v>
      </c>
      <c r="K1466" s="172">
        <v>50</v>
      </c>
      <c r="L1466" s="173" t="s">
        <v>1444</v>
      </c>
    </row>
    <row r="1467" spans="1:12" ht="56.25" customHeight="1">
      <c r="A1467" s="174">
        <v>25</v>
      </c>
      <c r="B1467" s="167" t="s">
        <v>718</v>
      </c>
      <c r="C1467" s="168">
        <v>42818</v>
      </c>
      <c r="D1467" s="168" t="s">
        <v>2807</v>
      </c>
      <c r="E1467" s="169" t="s">
        <v>1500</v>
      </c>
      <c r="F1467" s="169">
        <v>13023586</v>
      </c>
      <c r="G1467" s="169"/>
      <c r="H1467" s="170" t="s">
        <v>2808</v>
      </c>
      <c r="I1467" s="172">
        <v>1833521.62</v>
      </c>
      <c r="J1467" s="172">
        <v>0</v>
      </c>
      <c r="K1467" s="172">
        <v>1833521.62</v>
      </c>
      <c r="L1467" s="173" t="s">
        <v>1444</v>
      </c>
    </row>
    <row r="1468" spans="1:12" ht="56.25" customHeight="1">
      <c r="A1468" s="174">
        <v>25</v>
      </c>
      <c r="B1468" s="167" t="s">
        <v>718</v>
      </c>
      <c r="C1468" s="168">
        <v>42818</v>
      </c>
      <c r="D1468" s="168" t="s">
        <v>2809</v>
      </c>
      <c r="E1468" s="169" t="s">
        <v>1500</v>
      </c>
      <c r="F1468" s="169">
        <v>13023585</v>
      </c>
      <c r="G1468" s="169"/>
      <c r="H1468" s="170" t="s">
        <v>2810</v>
      </c>
      <c r="I1468" s="172">
        <v>132387.51999999999</v>
      </c>
      <c r="J1468" s="172">
        <v>0</v>
      </c>
      <c r="K1468" s="172">
        <v>132387.51999999999</v>
      </c>
      <c r="L1468" s="173" t="s">
        <v>1444</v>
      </c>
    </row>
    <row r="1469" spans="1:12" ht="56.25" customHeight="1">
      <c r="A1469" s="174">
        <v>25</v>
      </c>
      <c r="B1469" s="167" t="s">
        <v>718</v>
      </c>
      <c r="C1469" s="168">
        <v>42818</v>
      </c>
      <c r="D1469" s="168" t="s">
        <v>2811</v>
      </c>
      <c r="E1469" s="169" t="s">
        <v>1500</v>
      </c>
      <c r="F1469" s="169">
        <v>13023566</v>
      </c>
      <c r="G1469" s="169"/>
      <c r="H1469" s="170" t="s">
        <v>2812</v>
      </c>
      <c r="I1469" s="172">
        <v>12839.27</v>
      </c>
      <c r="J1469" s="172">
        <v>0</v>
      </c>
      <c r="K1469" s="172">
        <v>12839.27</v>
      </c>
      <c r="L1469" s="173" t="s">
        <v>1444</v>
      </c>
    </row>
    <row r="1470" spans="1:12" ht="56.25" customHeight="1">
      <c r="A1470" s="174">
        <v>25</v>
      </c>
      <c r="B1470" s="167" t="s">
        <v>718</v>
      </c>
      <c r="C1470" s="168">
        <v>42818</v>
      </c>
      <c r="D1470" s="168" t="s">
        <v>2813</v>
      </c>
      <c r="E1470" s="169" t="s">
        <v>1500</v>
      </c>
      <c r="F1470" s="169">
        <v>13023559</v>
      </c>
      <c r="G1470" s="169"/>
      <c r="H1470" s="170" t="s">
        <v>2814</v>
      </c>
      <c r="I1470" s="172">
        <v>96861.61</v>
      </c>
      <c r="J1470" s="172">
        <v>0</v>
      </c>
      <c r="K1470" s="172">
        <v>96861.61</v>
      </c>
      <c r="L1470" s="173" t="s">
        <v>1444</v>
      </c>
    </row>
    <row r="1471" spans="1:12" ht="56.25" customHeight="1">
      <c r="A1471" s="174">
        <v>25</v>
      </c>
      <c r="B1471" s="167" t="s">
        <v>718</v>
      </c>
      <c r="C1471" s="168">
        <v>42818</v>
      </c>
      <c r="D1471" s="168" t="s">
        <v>2815</v>
      </c>
      <c r="E1471" s="169" t="s">
        <v>1500</v>
      </c>
      <c r="F1471" s="169">
        <v>13023558</v>
      </c>
      <c r="G1471" s="169"/>
      <c r="H1471" s="170" t="s">
        <v>2816</v>
      </c>
      <c r="I1471" s="172">
        <v>398209.97000000003</v>
      </c>
      <c r="J1471" s="172">
        <v>0</v>
      </c>
      <c r="K1471" s="172">
        <v>398209.97000000003</v>
      </c>
      <c r="L1471" s="173" t="s">
        <v>1444</v>
      </c>
    </row>
    <row r="1472" spans="1:12" ht="56.25" customHeight="1">
      <c r="A1472" s="174">
        <v>25</v>
      </c>
      <c r="B1472" s="167" t="s">
        <v>718</v>
      </c>
      <c r="C1472" s="168">
        <v>42818</v>
      </c>
      <c r="D1472" s="168" t="s">
        <v>2817</v>
      </c>
      <c r="E1472" s="169" t="s">
        <v>1500</v>
      </c>
      <c r="F1472" s="169">
        <v>13023551</v>
      </c>
      <c r="G1472" s="169"/>
      <c r="H1472" s="170" t="s">
        <v>2818</v>
      </c>
      <c r="I1472" s="172">
        <v>155759.84</v>
      </c>
      <c r="J1472" s="172">
        <v>0</v>
      </c>
      <c r="K1472" s="172">
        <v>155759.84</v>
      </c>
      <c r="L1472" s="173" t="s">
        <v>1444</v>
      </c>
    </row>
    <row r="1473" spans="1:12" ht="56.25" customHeight="1">
      <c r="A1473" s="174">
        <v>25</v>
      </c>
      <c r="B1473" s="167" t="s">
        <v>718</v>
      </c>
      <c r="C1473" s="168">
        <v>42818</v>
      </c>
      <c r="D1473" s="168" t="s">
        <v>2819</v>
      </c>
      <c r="E1473" s="169" t="s">
        <v>1500</v>
      </c>
      <c r="F1473" s="169">
        <v>13023497</v>
      </c>
      <c r="G1473" s="169"/>
      <c r="H1473" s="170" t="s">
        <v>2820</v>
      </c>
      <c r="I1473" s="172">
        <v>822801.58000000007</v>
      </c>
      <c r="J1473" s="172">
        <v>0</v>
      </c>
      <c r="K1473" s="172">
        <v>822801.58000000007</v>
      </c>
      <c r="L1473" s="173" t="s">
        <v>1444</v>
      </c>
    </row>
    <row r="1474" spans="1:12" ht="56.25" customHeight="1">
      <c r="A1474" s="174">
        <v>25</v>
      </c>
      <c r="B1474" s="167" t="s">
        <v>718</v>
      </c>
      <c r="C1474" s="168">
        <v>42818</v>
      </c>
      <c r="D1474" s="168" t="s">
        <v>2821</v>
      </c>
      <c r="E1474" s="169" t="s">
        <v>1500</v>
      </c>
      <c r="F1474" s="169">
        <v>13023495</v>
      </c>
      <c r="G1474" s="169"/>
      <c r="H1474" s="170" t="s">
        <v>2822</v>
      </c>
      <c r="I1474" s="172">
        <v>410427.19</v>
      </c>
      <c r="J1474" s="172">
        <v>0</v>
      </c>
      <c r="K1474" s="172">
        <v>410427.19</v>
      </c>
      <c r="L1474" s="173" t="s">
        <v>1444</v>
      </c>
    </row>
    <row r="1475" spans="1:12" ht="56.25" customHeight="1">
      <c r="A1475" s="174">
        <v>25</v>
      </c>
      <c r="B1475" s="167" t="s">
        <v>718</v>
      </c>
      <c r="C1475" s="168">
        <v>42818</v>
      </c>
      <c r="D1475" s="168" t="s">
        <v>2823</v>
      </c>
      <c r="E1475" s="169" t="s">
        <v>1500</v>
      </c>
      <c r="F1475" s="169">
        <v>13023588</v>
      </c>
      <c r="G1475" s="169"/>
      <c r="H1475" s="170" t="s">
        <v>2824</v>
      </c>
      <c r="I1475" s="172">
        <v>199188.62</v>
      </c>
      <c r="J1475" s="172">
        <v>0</v>
      </c>
      <c r="K1475" s="172">
        <v>199188.62</v>
      </c>
      <c r="L1475" s="173" t="s">
        <v>1444</v>
      </c>
    </row>
    <row r="1476" spans="1:12" ht="56.25" customHeight="1">
      <c r="A1476" s="174">
        <v>25</v>
      </c>
      <c r="B1476" s="167" t="s">
        <v>718</v>
      </c>
      <c r="C1476" s="168">
        <v>42818</v>
      </c>
      <c r="D1476" s="168" t="s">
        <v>2825</v>
      </c>
      <c r="E1476" s="169" t="s">
        <v>1500</v>
      </c>
      <c r="F1476" s="169">
        <v>13023594</v>
      </c>
      <c r="G1476" s="169"/>
      <c r="H1476" s="170" t="s">
        <v>2826</v>
      </c>
      <c r="I1476" s="172">
        <v>308458.99</v>
      </c>
      <c r="J1476" s="172">
        <v>0</v>
      </c>
      <c r="K1476" s="172">
        <v>308458.99</v>
      </c>
      <c r="L1476" s="173" t="s">
        <v>1444</v>
      </c>
    </row>
    <row r="1477" spans="1:12" ht="56.25" customHeight="1">
      <c r="A1477" s="174">
        <v>25</v>
      </c>
      <c r="B1477" s="167" t="s">
        <v>718</v>
      </c>
      <c r="C1477" s="168">
        <v>42818</v>
      </c>
      <c r="D1477" s="168" t="s">
        <v>2827</v>
      </c>
      <c r="E1477" s="169" t="s">
        <v>1500</v>
      </c>
      <c r="F1477" s="169">
        <v>13023605</v>
      </c>
      <c r="G1477" s="169"/>
      <c r="H1477" s="170" t="s">
        <v>2828</v>
      </c>
      <c r="I1477" s="172">
        <v>1247536.68</v>
      </c>
      <c r="J1477" s="172">
        <v>0</v>
      </c>
      <c r="K1477" s="172">
        <v>1247536.68</v>
      </c>
      <c r="L1477" s="173" t="s">
        <v>1444</v>
      </c>
    </row>
    <row r="1478" spans="1:12" ht="56.25" customHeight="1">
      <c r="A1478" s="174">
        <v>25</v>
      </c>
      <c r="B1478" s="167" t="s">
        <v>718</v>
      </c>
      <c r="C1478" s="168">
        <v>42818</v>
      </c>
      <c r="D1478" s="168" t="s">
        <v>2829</v>
      </c>
      <c r="E1478" s="169" t="s">
        <v>1500</v>
      </c>
      <c r="F1478" s="169">
        <v>13023610</v>
      </c>
      <c r="G1478" s="169"/>
      <c r="H1478" s="170" t="s">
        <v>2830</v>
      </c>
      <c r="I1478" s="172">
        <v>1247536.68</v>
      </c>
      <c r="J1478" s="172">
        <v>0</v>
      </c>
      <c r="K1478" s="172">
        <v>1247536.68</v>
      </c>
      <c r="L1478" s="173" t="s">
        <v>1444</v>
      </c>
    </row>
    <row r="1479" spans="1:12" ht="56.25" customHeight="1">
      <c r="A1479" s="174">
        <v>25</v>
      </c>
      <c r="B1479" s="167" t="s">
        <v>718</v>
      </c>
      <c r="C1479" s="168">
        <v>42818</v>
      </c>
      <c r="D1479" s="168" t="s">
        <v>2831</v>
      </c>
      <c r="E1479" s="169" t="s">
        <v>1500</v>
      </c>
      <c r="F1479" s="169">
        <v>13023613</v>
      </c>
      <c r="G1479" s="169"/>
      <c r="H1479" s="170" t="s">
        <v>2832</v>
      </c>
      <c r="I1479" s="172">
        <v>243299.44</v>
      </c>
      <c r="J1479" s="172">
        <v>0</v>
      </c>
      <c r="K1479" s="172">
        <v>243299.44</v>
      </c>
      <c r="L1479" s="173" t="s">
        <v>1444</v>
      </c>
    </row>
    <row r="1480" spans="1:12" ht="56.25" customHeight="1">
      <c r="A1480" s="174">
        <v>25</v>
      </c>
      <c r="B1480" s="167" t="s">
        <v>718</v>
      </c>
      <c r="C1480" s="168">
        <v>42818</v>
      </c>
      <c r="D1480" s="168" t="s">
        <v>2833</v>
      </c>
      <c r="E1480" s="169" t="s">
        <v>1500</v>
      </c>
      <c r="F1480" s="169">
        <v>13023618</v>
      </c>
      <c r="G1480" s="169"/>
      <c r="H1480" s="170" t="s">
        <v>2834</v>
      </c>
      <c r="I1480" s="172">
        <v>68473.55</v>
      </c>
      <c r="J1480" s="172">
        <v>0</v>
      </c>
      <c r="K1480" s="172">
        <v>68473.55</v>
      </c>
      <c r="L1480" s="173" t="s">
        <v>1444</v>
      </c>
    </row>
    <row r="1481" spans="1:12" ht="56.25" customHeight="1">
      <c r="A1481" s="174">
        <v>25</v>
      </c>
      <c r="B1481" s="167" t="s">
        <v>718</v>
      </c>
      <c r="C1481" s="168">
        <v>42818</v>
      </c>
      <c r="D1481" s="168" t="s">
        <v>2835</v>
      </c>
      <c r="E1481" s="169" t="s">
        <v>1500</v>
      </c>
      <c r="F1481" s="169">
        <v>13011836</v>
      </c>
      <c r="G1481" s="169"/>
      <c r="H1481" s="170" t="s">
        <v>2836</v>
      </c>
      <c r="I1481" s="172">
        <v>289700.02</v>
      </c>
      <c r="J1481" s="172">
        <v>0</v>
      </c>
      <c r="K1481" s="172">
        <v>289700.02</v>
      </c>
      <c r="L1481" s="173" t="s">
        <v>1444</v>
      </c>
    </row>
    <row r="1482" spans="1:12" ht="56.25" customHeight="1">
      <c r="A1482" s="174">
        <v>25</v>
      </c>
      <c r="B1482" s="167" t="s">
        <v>718</v>
      </c>
      <c r="C1482" s="168">
        <v>42818</v>
      </c>
      <c r="D1482" s="168" t="s">
        <v>2837</v>
      </c>
      <c r="E1482" s="169" t="s">
        <v>1500</v>
      </c>
      <c r="F1482" s="169">
        <v>13011834</v>
      </c>
      <c r="G1482" s="169"/>
      <c r="H1482" s="170" t="s">
        <v>1376</v>
      </c>
      <c r="I1482" s="172">
        <v>736956.1</v>
      </c>
      <c r="J1482" s="172">
        <v>0</v>
      </c>
      <c r="K1482" s="172">
        <v>736956.1</v>
      </c>
      <c r="L1482" s="173" t="s">
        <v>1444</v>
      </c>
    </row>
    <row r="1483" spans="1:12" ht="56.25" customHeight="1">
      <c r="A1483" s="174">
        <v>25</v>
      </c>
      <c r="B1483" s="167" t="s">
        <v>718</v>
      </c>
      <c r="C1483" s="168">
        <v>42818</v>
      </c>
      <c r="D1483" s="168" t="s">
        <v>2838</v>
      </c>
      <c r="E1483" s="169" t="s">
        <v>1500</v>
      </c>
      <c r="F1483" s="169">
        <v>13011835</v>
      </c>
      <c r="G1483" s="169"/>
      <c r="H1483" s="170" t="s">
        <v>2839</v>
      </c>
      <c r="I1483" s="172">
        <v>768516.6</v>
      </c>
      <c r="J1483" s="172">
        <v>0</v>
      </c>
      <c r="K1483" s="172">
        <v>768516.6</v>
      </c>
      <c r="L1483" s="173" t="s">
        <v>1444</v>
      </c>
    </row>
    <row r="1484" spans="1:12" ht="56.25" customHeight="1">
      <c r="A1484" s="174">
        <v>25</v>
      </c>
      <c r="B1484" s="167" t="s">
        <v>718</v>
      </c>
      <c r="C1484" s="168">
        <v>42818</v>
      </c>
      <c r="D1484" s="168" t="s">
        <v>2840</v>
      </c>
      <c r="E1484" s="169" t="s">
        <v>1500</v>
      </c>
      <c r="F1484" s="169">
        <v>13011837</v>
      </c>
      <c r="G1484" s="169"/>
      <c r="H1484" s="170" t="s">
        <v>2841</v>
      </c>
      <c r="I1484" s="172">
        <v>54760.959999999999</v>
      </c>
      <c r="J1484" s="172">
        <v>0</v>
      </c>
      <c r="K1484" s="172">
        <v>54760.959999999999</v>
      </c>
      <c r="L1484" s="173" t="s">
        <v>1444</v>
      </c>
    </row>
    <row r="1485" spans="1:12" ht="56.25" customHeight="1">
      <c r="A1485" s="174">
        <v>25</v>
      </c>
      <c r="B1485" s="167" t="s">
        <v>718</v>
      </c>
      <c r="C1485" s="168">
        <v>42818</v>
      </c>
      <c r="D1485" s="168" t="s">
        <v>2842</v>
      </c>
      <c r="E1485" s="169" t="s">
        <v>1500</v>
      </c>
      <c r="F1485" s="169">
        <v>13011838</v>
      </c>
      <c r="G1485" s="169"/>
      <c r="H1485" s="170" t="s">
        <v>2843</v>
      </c>
      <c r="I1485" s="172">
        <v>282066.87</v>
      </c>
      <c r="J1485" s="172">
        <v>0</v>
      </c>
      <c r="K1485" s="172">
        <v>282066.87</v>
      </c>
      <c r="L1485" s="173" t="s">
        <v>1444</v>
      </c>
    </row>
    <row r="1486" spans="1:12" ht="56.25" customHeight="1">
      <c r="A1486" s="174">
        <v>25</v>
      </c>
      <c r="B1486" s="167" t="s">
        <v>718</v>
      </c>
      <c r="C1486" s="168">
        <v>42818</v>
      </c>
      <c r="D1486" s="168" t="s">
        <v>2844</v>
      </c>
      <c r="E1486" s="169" t="s">
        <v>1500</v>
      </c>
      <c r="F1486" s="169">
        <v>13011839</v>
      </c>
      <c r="G1486" s="169"/>
      <c r="H1486" s="170" t="s">
        <v>2845</v>
      </c>
      <c r="I1486" s="172">
        <v>173680.18</v>
      </c>
      <c r="J1486" s="172">
        <v>0</v>
      </c>
      <c r="K1486" s="172">
        <v>173680.18</v>
      </c>
      <c r="L1486" s="173" t="s">
        <v>1444</v>
      </c>
    </row>
    <row r="1487" spans="1:12" ht="56.25" customHeight="1">
      <c r="A1487" s="174">
        <v>25</v>
      </c>
      <c r="B1487" s="167" t="s">
        <v>718</v>
      </c>
      <c r="C1487" s="168">
        <v>42818</v>
      </c>
      <c r="D1487" s="168" t="s">
        <v>2846</v>
      </c>
      <c r="E1487" s="169" t="s">
        <v>1500</v>
      </c>
      <c r="F1487" s="169">
        <v>13011840</v>
      </c>
      <c r="G1487" s="169"/>
      <c r="H1487" s="170" t="s">
        <v>2847</v>
      </c>
      <c r="I1487" s="172">
        <v>947593.95000000007</v>
      </c>
      <c r="J1487" s="172">
        <v>0</v>
      </c>
      <c r="K1487" s="172">
        <v>947593.95000000007</v>
      </c>
      <c r="L1487" s="173" t="s">
        <v>1444</v>
      </c>
    </row>
    <row r="1488" spans="1:12" ht="56.25" customHeight="1">
      <c r="A1488" s="174">
        <v>25</v>
      </c>
      <c r="B1488" s="167" t="s">
        <v>718</v>
      </c>
      <c r="C1488" s="168">
        <v>42818</v>
      </c>
      <c r="D1488" s="168" t="s">
        <v>2848</v>
      </c>
      <c r="E1488" s="169" t="s">
        <v>1500</v>
      </c>
      <c r="F1488" s="169">
        <v>13011841</v>
      </c>
      <c r="G1488" s="169"/>
      <c r="H1488" s="170" t="s">
        <v>1317</v>
      </c>
      <c r="I1488" s="172">
        <v>542623.04</v>
      </c>
      <c r="J1488" s="172">
        <v>0</v>
      </c>
      <c r="K1488" s="172">
        <v>542623.04</v>
      </c>
      <c r="L1488" s="173" t="s">
        <v>1444</v>
      </c>
    </row>
    <row r="1489" spans="1:12" ht="56.25" customHeight="1">
      <c r="A1489" s="174">
        <v>25</v>
      </c>
      <c r="B1489" s="167" t="s">
        <v>718</v>
      </c>
      <c r="C1489" s="168">
        <v>42818</v>
      </c>
      <c r="D1489" s="168" t="s">
        <v>2849</v>
      </c>
      <c r="E1489" s="169" t="s">
        <v>1500</v>
      </c>
      <c r="F1489" s="169">
        <v>13011842</v>
      </c>
      <c r="G1489" s="169"/>
      <c r="H1489" s="170" t="s">
        <v>2850</v>
      </c>
      <c r="I1489" s="172">
        <v>55448.160000000003</v>
      </c>
      <c r="J1489" s="172">
        <v>0</v>
      </c>
      <c r="K1489" s="172">
        <v>55448.160000000003</v>
      </c>
      <c r="L1489" s="173" t="s">
        <v>1444</v>
      </c>
    </row>
    <row r="1490" spans="1:12" ht="56.25" customHeight="1">
      <c r="A1490" s="174">
        <v>25</v>
      </c>
      <c r="B1490" s="167" t="s">
        <v>718</v>
      </c>
      <c r="C1490" s="168">
        <v>42818</v>
      </c>
      <c r="D1490" s="168" t="s">
        <v>2851</v>
      </c>
      <c r="E1490" s="169" t="s">
        <v>1500</v>
      </c>
      <c r="F1490" s="169">
        <v>13011843</v>
      </c>
      <c r="G1490" s="169"/>
      <c r="H1490" s="170" t="s">
        <v>1315</v>
      </c>
      <c r="I1490" s="172">
        <v>165448.09</v>
      </c>
      <c r="J1490" s="172">
        <v>0</v>
      </c>
      <c r="K1490" s="172">
        <v>165448.09</v>
      </c>
      <c r="L1490" s="173" t="s">
        <v>1444</v>
      </c>
    </row>
    <row r="1491" spans="1:12" ht="56.25" customHeight="1">
      <c r="A1491" s="174">
        <v>117</v>
      </c>
      <c r="B1491" s="167" t="s">
        <v>746</v>
      </c>
      <c r="C1491" s="168">
        <v>42818</v>
      </c>
      <c r="D1491" s="168" t="s">
        <v>3346</v>
      </c>
      <c r="E1491" s="169" t="s">
        <v>11</v>
      </c>
      <c r="F1491" s="169">
        <v>882895</v>
      </c>
      <c r="G1491" s="169"/>
      <c r="H1491" s="170" t="s">
        <v>3347</v>
      </c>
      <c r="I1491" s="172">
        <v>50</v>
      </c>
      <c r="J1491" s="172">
        <v>0</v>
      </c>
      <c r="K1491" s="172">
        <v>50</v>
      </c>
      <c r="L1491" s="173" t="s">
        <v>1444</v>
      </c>
    </row>
    <row r="1492" spans="1:12" ht="56.25" customHeight="1">
      <c r="A1492" s="174" t="s">
        <v>627</v>
      </c>
      <c r="B1492" s="167" t="s">
        <v>737</v>
      </c>
      <c r="C1492" s="168">
        <v>42818</v>
      </c>
      <c r="D1492" s="168" t="s">
        <v>4763</v>
      </c>
      <c r="E1492" s="169" t="s">
        <v>6</v>
      </c>
      <c r="F1492" s="169">
        <v>817098</v>
      </c>
      <c r="G1492" s="169"/>
      <c r="H1492" s="170" t="s">
        <v>4764</v>
      </c>
      <c r="I1492" s="172">
        <v>0</v>
      </c>
      <c r="J1492" s="172">
        <v>12705.44</v>
      </c>
      <c r="K1492" s="172">
        <v>12705.44</v>
      </c>
      <c r="L1492" s="173" t="s">
        <v>1444</v>
      </c>
    </row>
    <row r="1493" spans="1:12" ht="56.25" customHeight="1">
      <c r="A1493" s="174">
        <v>291</v>
      </c>
      <c r="B1493" s="167" t="s">
        <v>818</v>
      </c>
      <c r="C1493" s="168">
        <v>42818</v>
      </c>
      <c r="D1493" s="168" t="s">
        <v>3527</v>
      </c>
      <c r="E1493" s="169" t="s">
        <v>6</v>
      </c>
      <c r="F1493" s="169">
        <v>817031</v>
      </c>
      <c r="G1493" s="169"/>
      <c r="H1493" s="170" t="s">
        <v>3528</v>
      </c>
      <c r="I1493" s="172">
        <v>0</v>
      </c>
      <c r="J1493" s="172">
        <v>819355</v>
      </c>
      <c r="K1493" s="172">
        <v>819355</v>
      </c>
      <c r="L1493" s="173" t="s">
        <v>1444</v>
      </c>
    </row>
    <row r="1494" spans="1:12" ht="56.25" customHeight="1">
      <c r="A1494" s="174">
        <v>291</v>
      </c>
      <c r="B1494" s="167" t="s">
        <v>818</v>
      </c>
      <c r="C1494" s="168">
        <v>42818</v>
      </c>
      <c r="D1494" s="168" t="s">
        <v>3529</v>
      </c>
      <c r="E1494" s="169" t="s">
        <v>6</v>
      </c>
      <c r="F1494" s="169">
        <v>816821</v>
      </c>
      <c r="G1494" s="169"/>
      <c r="H1494" s="170" t="s">
        <v>3530</v>
      </c>
      <c r="I1494" s="172">
        <v>0</v>
      </c>
      <c r="J1494" s="172">
        <v>3283935.25</v>
      </c>
      <c r="K1494" s="172">
        <v>3283935.25</v>
      </c>
      <c r="L1494" s="173" t="s">
        <v>1444</v>
      </c>
    </row>
    <row r="1495" spans="1:12" ht="56.25" customHeight="1">
      <c r="A1495" s="174">
        <v>25</v>
      </c>
      <c r="B1495" s="167" t="s">
        <v>718</v>
      </c>
      <c r="C1495" s="168">
        <v>42818</v>
      </c>
      <c r="D1495" s="168" t="s">
        <v>2852</v>
      </c>
      <c r="E1495" s="169" t="s">
        <v>1500</v>
      </c>
      <c r="F1495" s="169">
        <v>13011844</v>
      </c>
      <c r="G1495" s="169"/>
      <c r="H1495" s="170" t="s">
        <v>2853</v>
      </c>
      <c r="I1495" s="172">
        <v>344127.3</v>
      </c>
      <c r="J1495" s="172">
        <v>0</v>
      </c>
      <c r="K1495" s="172">
        <v>344127.3</v>
      </c>
      <c r="L1495" s="173" t="s">
        <v>1444</v>
      </c>
    </row>
    <row r="1496" spans="1:12" ht="56.25" customHeight="1">
      <c r="A1496" s="174">
        <v>25</v>
      </c>
      <c r="B1496" s="167" t="s">
        <v>718</v>
      </c>
      <c r="C1496" s="168">
        <v>42818</v>
      </c>
      <c r="D1496" s="168" t="s">
        <v>2854</v>
      </c>
      <c r="E1496" s="169" t="s">
        <v>1500</v>
      </c>
      <c r="F1496" s="169">
        <v>13011845</v>
      </c>
      <c r="G1496" s="169"/>
      <c r="H1496" s="170" t="s">
        <v>2855</v>
      </c>
      <c r="I1496" s="172">
        <v>1336073.6599999999</v>
      </c>
      <c r="J1496" s="172">
        <v>0</v>
      </c>
      <c r="K1496" s="172">
        <v>1336073.6599999999</v>
      </c>
      <c r="L1496" s="173" t="s">
        <v>1444</v>
      </c>
    </row>
    <row r="1497" spans="1:12" ht="56.25" customHeight="1">
      <c r="A1497" s="174">
        <v>25</v>
      </c>
      <c r="B1497" s="167" t="s">
        <v>718</v>
      </c>
      <c r="C1497" s="168">
        <v>42818</v>
      </c>
      <c r="D1497" s="168" t="s">
        <v>2856</v>
      </c>
      <c r="E1497" s="169" t="s">
        <v>1500</v>
      </c>
      <c r="F1497" s="169">
        <v>13011846</v>
      </c>
      <c r="G1497" s="169"/>
      <c r="H1497" s="170" t="s">
        <v>2857</v>
      </c>
      <c r="I1497" s="172">
        <v>166157.54</v>
      </c>
      <c r="J1497" s="172">
        <v>0</v>
      </c>
      <c r="K1497" s="172">
        <v>166157.54</v>
      </c>
      <c r="L1497" s="173" t="s">
        <v>1444</v>
      </c>
    </row>
    <row r="1498" spans="1:12" ht="56.25" customHeight="1">
      <c r="A1498" s="174">
        <v>25</v>
      </c>
      <c r="B1498" s="167" t="s">
        <v>718</v>
      </c>
      <c r="C1498" s="168">
        <v>42818</v>
      </c>
      <c r="D1498" s="168" t="s">
        <v>2858</v>
      </c>
      <c r="E1498" s="169" t="s">
        <v>1500</v>
      </c>
      <c r="F1498" s="169">
        <v>13011847</v>
      </c>
      <c r="G1498" s="169"/>
      <c r="H1498" s="170" t="s">
        <v>2859</v>
      </c>
      <c r="I1498" s="172">
        <v>884596.49</v>
      </c>
      <c r="J1498" s="172">
        <v>0</v>
      </c>
      <c r="K1498" s="172">
        <v>884596.49</v>
      </c>
      <c r="L1498" s="173" t="s">
        <v>1444</v>
      </c>
    </row>
    <row r="1499" spans="1:12" ht="56.25" customHeight="1">
      <c r="A1499" s="174">
        <v>25</v>
      </c>
      <c r="B1499" s="167" t="s">
        <v>718</v>
      </c>
      <c r="C1499" s="168">
        <v>42818</v>
      </c>
      <c r="D1499" s="168" t="s">
        <v>2860</v>
      </c>
      <c r="E1499" s="169" t="s">
        <v>1500</v>
      </c>
      <c r="F1499" s="169">
        <v>13011848</v>
      </c>
      <c r="G1499" s="169"/>
      <c r="H1499" s="170" t="s">
        <v>2861</v>
      </c>
      <c r="I1499" s="172">
        <v>581969.94000000006</v>
      </c>
      <c r="J1499" s="172">
        <v>0</v>
      </c>
      <c r="K1499" s="172">
        <v>581969.94000000006</v>
      </c>
      <c r="L1499" s="173" t="s">
        <v>1444</v>
      </c>
    </row>
    <row r="1500" spans="1:12" ht="56.25" customHeight="1">
      <c r="A1500" s="174">
        <v>25</v>
      </c>
      <c r="B1500" s="167" t="s">
        <v>718</v>
      </c>
      <c r="C1500" s="168">
        <v>42818</v>
      </c>
      <c r="D1500" s="168" t="s">
        <v>2862</v>
      </c>
      <c r="E1500" s="169" t="s">
        <v>1500</v>
      </c>
      <c r="F1500" s="169">
        <v>13011849</v>
      </c>
      <c r="G1500" s="169"/>
      <c r="H1500" s="170" t="s">
        <v>2863</v>
      </c>
      <c r="I1500" s="172">
        <v>1133598.31</v>
      </c>
      <c r="J1500" s="172">
        <v>0</v>
      </c>
      <c r="K1500" s="172">
        <v>1133598.31</v>
      </c>
      <c r="L1500" s="173" t="s">
        <v>1444</v>
      </c>
    </row>
    <row r="1501" spans="1:12" ht="56.25" customHeight="1">
      <c r="A1501" s="174">
        <v>25</v>
      </c>
      <c r="B1501" s="167" t="s">
        <v>718</v>
      </c>
      <c r="C1501" s="168">
        <v>42818</v>
      </c>
      <c r="D1501" s="168" t="s">
        <v>2864</v>
      </c>
      <c r="E1501" s="169" t="s">
        <v>1500</v>
      </c>
      <c r="F1501" s="169">
        <v>13011850</v>
      </c>
      <c r="G1501" s="169"/>
      <c r="H1501" s="170" t="s">
        <v>2865</v>
      </c>
      <c r="I1501" s="172">
        <v>365.19</v>
      </c>
      <c r="J1501" s="172">
        <v>0</v>
      </c>
      <c r="K1501" s="172">
        <v>365.19</v>
      </c>
      <c r="L1501" s="173" t="s">
        <v>1444</v>
      </c>
    </row>
    <row r="1502" spans="1:12" ht="56.25" customHeight="1">
      <c r="A1502" s="174">
        <v>291</v>
      </c>
      <c r="B1502" s="167" t="s">
        <v>818</v>
      </c>
      <c r="C1502" s="168">
        <v>42818</v>
      </c>
      <c r="D1502" s="168" t="s">
        <v>3531</v>
      </c>
      <c r="E1502" s="169" t="s">
        <v>11</v>
      </c>
      <c r="F1502" s="169">
        <v>407666</v>
      </c>
      <c r="G1502" s="169"/>
      <c r="H1502" s="170" t="s">
        <v>3532</v>
      </c>
      <c r="I1502" s="172">
        <v>50</v>
      </c>
      <c r="J1502" s="172">
        <v>0</v>
      </c>
      <c r="K1502" s="172">
        <v>50</v>
      </c>
      <c r="L1502" s="173" t="s">
        <v>1444</v>
      </c>
    </row>
    <row r="1503" spans="1:12" ht="56.25" customHeight="1">
      <c r="A1503" s="174">
        <v>291</v>
      </c>
      <c r="B1503" s="167" t="s">
        <v>818</v>
      </c>
      <c r="C1503" s="168">
        <v>42818</v>
      </c>
      <c r="D1503" s="168" t="s">
        <v>3533</v>
      </c>
      <c r="E1503" s="169" t="s">
        <v>11</v>
      </c>
      <c r="F1503" s="169">
        <v>407193</v>
      </c>
      <c r="G1503" s="169"/>
      <c r="H1503" s="170" t="s">
        <v>3534</v>
      </c>
      <c r="I1503" s="172">
        <v>50</v>
      </c>
      <c r="J1503" s="172">
        <v>0</v>
      </c>
      <c r="K1503" s="172">
        <v>50</v>
      </c>
      <c r="L1503" s="173" t="s">
        <v>1444</v>
      </c>
    </row>
    <row r="1504" spans="1:12" ht="56.25" customHeight="1">
      <c r="A1504" s="174">
        <v>291</v>
      </c>
      <c r="B1504" s="167" t="s">
        <v>818</v>
      </c>
      <c r="C1504" s="168">
        <v>42818</v>
      </c>
      <c r="D1504" s="168" t="s">
        <v>3535</v>
      </c>
      <c r="E1504" s="169" t="s">
        <v>11</v>
      </c>
      <c r="F1504" s="169">
        <v>407190</v>
      </c>
      <c r="G1504" s="169"/>
      <c r="H1504" s="170" t="s">
        <v>3536</v>
      </c>
      <c r="I1504" s="172">
        <v>50</v>
      </c>
      <c r="J1504" s="172">
        <v>0</v>
      </c>
      <c r="K1504" s="172">
        <v>50</v>
      </c>
      <c r="L1504" s="173" t="s">
        <v>1444</v>
      </c>
    </row>
    <row r="1505" spans="1:12" ht="56.25" customHeight="1">
      <c r="A1505" s="174">
        <v>291</v>
      </c>
      <c r="B1505" s="167" t="s">
        <v>818</v>
      </c>
      <c r="C1505" s="168">
        <v>42818</v>
      </c>
      <c r="D1505" s="168" t="s">
        <v>3537</v>
      </c>
      <c r="E1505" s="169" t="s">
        <v>11</v>
      </c>
      <c r="F1505" s="169">
        <v>407189</v>
      </c>
      <c r="G1505" s="169"/>
      <c r="H1505" s="170" t="s">
        <v>3538</v>
      </c>
      <c r="I1505" s="172">
        <v>50</v>
      </c>
      <c r="J1505" s="172">
        <v>0</v>
      </c>
      <c r="K1505" s="172">
        <v>50</v>
      </c>
      <c r="L1505" s="173" t="s">
        <v>1444</v>
      </c>
    </row>
    <row r="1506" spans="1:12" ht="56.25" customHeight="1">
      <c r="A1506" s="174">
        <v>35</v>
      </c>
      <c r="B1506" s="167" t="s">
        <v>720</v>
      </c>
      <c r="C1506" s="168">
        <v>42818</v>
      </c>
      <c r="D1506" s="168" t="s">
        <v>3016</v>
      </c>
      <c r="E1506" s="169" t="s">
        <v>15</v>
      </c>
      <c r="F1506" s="169">
        <v>1948</v>
      </c>
      <c r="G1506" s="169"/>
      <c r="H1506" s="170" t="s">
        <v>3017</v>
      </c>
      <c r="I1506" s="172">
        <v>544.4</v>
      </c>
      <c r="J1506" s="172">
        <v>0</v>
      </c>
      <c r="K1506" s="172">
        <v>544.4</v>
      </c>
      <c r="L1506" s="173" t="s">
        <v>1444</v>
      </c>
    </row>
    <row r="1507" spans="1:12" ht="56.25" customHeight="1">
      <c r="A1507" s="174">
        <v>35</v>
      </c>
      <c r="B1507" s="167" t="s">
        <v>720</v>
      </c>
      <c r="C1507" s="168">
        <v>42818</v>
      </c>
      <c r="D1507" s="168" t="s">
        <v>3018</v>
      </c>
      <c r="E1507" s="169" t="s">
        <v>15</v>
      </c>
      <c r="F1507" s="169">
        <v>1949</v>
      </c>
      <c r="G1507" s="169"/>
      <c r="H1507" s="170" t="s">
        <v>3019</v>
      </c>
      <c r="I1507" s="172">
        <v>295.11</v>
      </c>
      <c r="J1507" s="172">
        <v>0</v>
      </c>
      <c r="K1507" s="172">
        <v>295.11</v>
      </c>
      <c r="L1507" s="173" t="s">
        <v>1444</v>
      </c>
    </row>
    <row r="1508" spans="1:12" ht="56.25" customHeight="1">
      <c r="A1508" s="174">
        <v>513</v>
      </c>
      <c r="B1508" s="167" t="s">
        <v>208</v>
      </c>
      <c r="C1508" s="168">
        <v>42818</v>
      </c>
      <c r="D1508" s="168" t="s">
        <v>4263</v>
      </c>
      <c r="E1508" s="169" t="s">
        <v>15</v>
      </c>
      <c r="F1508" s="169">
        <v>407052</v>
      </c>
      <c r="G1508" s="169"/>
      <c r="H1508" s="170" t="s">
        <v>4264</v>
      </c>
      <c r="I1508" s="172">
        <v>50</v>
      </c>
      <c r="J1508" s="172">
        <v>0</v>
      </c>
      <c r="K1508" s="172">
        <v>50</v>
      </c>
      <c r="L1508" s="173" t="s">
        <v>1444</v>
      </c>
    </row>
    <row r="1509" spans="1:12" ht="56.25" customHeight="1">
      <c r="A1509" s="174">
        <v>513</v>
      </c>
      <c r="B1509" s="167" t="s">
        <v>208</v>
      </c>
      <c r="C1509" s="168">
        <v>42818</v>
      </c>
      <c r="D1509" s="168" t="s">
        <v>4265</v>
      </c>
      <c r="E1509" s="169" t="s">
        <v>15</v>
      </c>
      <c r="F1509" s="169">
        <v>407060</v>
      </c>
      <c r="G1509" s="169"/>
      <c r="H1509" s="170" t="s">
        <v>4266</v>
      </c>
      <c r="I1509" s="172">
        <v>50</v>
      </c>
      <c r="J1509" s="172">
        <v>0</v>
      </c>
      <c r="K1509" s="172">
        <v>50</v>
      </c>
      <c r="L1509" s="173" t="s">
        <v>1444</v>
      </c>
    </row>
    <row r="1510" spans="1:12" ht="56.25" customHeight="1">
      <c r="A1510" s="174" t="s">
        <v>627</v>
      </c>
      <c r="B1510" s="167" t="s">
        <v>737</v>
      </c>
      <c r="C1510" s="168">
        <v>42821</v>
      </c>
      <c r="D1510" s="168" t="s">
        <v>4765</v>
      </c>
      <c r="E1510" s="169" t="s">
        <v>1500</v>
      </c>
      <c r="F1510" s="169">
        <v>13038140</v>
      </c>
      <c r="G1510" s="169"/>
      <c r="H1510" s="170" t="s">
        <v>4766</v>
      </c>
      <c r="I1510" s="172">
        <v>0</v>
      </c>
      <c r="J1510" s="172">
        <v>1547.41</v>
      </c>
      <c r="K1510" s="172">
        <v>1547.41</v>
      </c>
      <c r="L1510" s="173" t="s">
        <v>1444</v>
      </c>
    </row>
    <row r="1511" spans="1:12" ht="56.25" customHeight="1">
      <c r="A1511" s="174" t="s">
        <v>627</v>
      </c>
      <c r="B1511" s="167" t="s">
        <v>737</v>
      </c>
      <c r="C1511" s="168">
        <v>42821</v>
      </c>
      <c r="D1511" s="168" t="s">
        <v>4767</v>
      </c>
      <c r="E1511" s="169" t="s">
        <v>1500</v>
      </c>
      <c r="F1511" s="169">
        <v>13038141</v>
      </c>
      <c r="G1511" s="169"/>
      <c r="H1511" s="170" t="s">
        <v>4768</v>
      </c>
      <c r="I1511" s="172">
        <v>0</v>
      </c>
      <c r="J1511" s="172">
        <v>13255.45</v>
      </c>
      <c r="K1511" s="172">
        <v>13255.45</v>
      </c>
      <c r="L1511" s="173" t="s">
        <v>1444</v>
      </c>
    </row>
    <row r="1512" spans="1:12" ht="56.25" customHeight="1">
      <c r="A1512" s="174" t="s">
        <v>627</v>
      </c>
      <c r="B1512" s="167" t="s">
        <v>737</v>
      </c>
      <c r="C1512" s="168">
        <v>42821</v>
      </c>
      <c r="D1512" s="168" t="s">
        <v>4769</v>
      </c>
      <c r="E1512" s="169" t="s">
        <v>1500</v>
      </c>
      <c r="F1512" s="169">
        <v>13038142</v>
      </c>
      <c r="G1512" s="169"/>
      <c r="H1512" s="170" t="s">
        <v>4770</v>
      </c>
      <c r="I1512" s="172">
        <v>0</v>
      </c>
      <c r="J1512" s="172">
        <v>135420.37</v>
      </c>
      <c r="K1512" s="172">
        <v>135420.37</v>
      </c>
      <c r="L1512" s="173" t="s">
        <v>1444</v>
      </c>
    </row>
    <row r="1513" spans="1:12" ht="56.25" customHeight="1">
      <c r="A1513" s="174" t="s">
        <v>627</v>
      </c>
      <c r="B1513" s="167" t="s">
        <v>737</v>
      </c>
      <c r="C1513" s="168">
        <v>42821</v>
      </c>
      <c r="D1513" s="168" t="s">
        <v>4771</v>
      </c>
      <c r="E1513" s="169" t="s">
        <v>1500</v>
      </c>
      <c r="F1513" s="169">
        <v>13038143</v>
      </c>
      <c r="G1513" s="169"/>
      <c r="H1513" s="170" t="s">
        <v>4772</v>
      </c>
      <c r="I1513" s="172">
        <v>0</v>
      </c>
      <c r="J1513" s="172">
        <v>143664.68</v>
      </c>
      <c r="K1513" s="172">
        <v>143664.68</v>
      </c>
      <c r="L1513" s="173" t="s">
        <v>1444</v>
      </c>
    </row>
    <row r="1514" spans="1:12" ht="56.25" customHeight="1">
      <c r="A1514" s="174" t="s">
        <v>627</v>
      </c>
      <c r="B1514" s="167" t="s">
        <v>737</v>
      </c>
      <c r="C1514" s="168">
        <v>42821</v>
      </c>
      <c r="D1514" s="168" t="s">
        <v>4773</v>
      </c>
      <c r="E1514" s="169" t="s">
        <v>1500</v>
      </c>
      <c r="F1514" s="169">
        <v>13038144</v>
      </c>
      <c r="G1514" s="169"/>
      <c r="H1514" s="170" t="s">
        <v>4774</v>
      </c>
      <c r="I1514" s="172">
        <v>0</v>
      </c>
      <c r="J1514" s="172">
        <v>310655.85000000003</v>
      </c>
      <c r="K1514" s="172">
        <v>310655.85000000003</v>
      </c>
      <c r="L1514" s="173" t="s">
        <v>1444</v>
      </c>
    </row>
    <row r="1515" spans="1:12" ht="56.25" customHeight="1">
      <c r="A1515" s="174" t="s">
        <v>627</v>
      </c>
      <c r="B1515" s="167" t="s">
        <v>737</v>
      </c>
      <c r="C1515" s="168">
        <v>42821</v>
      </c>
      <c r="D1515" s="168" t="s">
        <v>4775</v>
      </c>
      <c r="E1515" s="169" t="s">
        <v>1500</v>
      </c>
      <c r="F1515" s="169">
        <v>13038174</v>
      </c>
      <c r="G1515" s="169"/>
      <c r="H1515" s="170" t="s">
        <v>4776</v>
      </c>
      <c r="I1515" s="172">
        <v>0</v>
      </c>
      <c r="J1515" s="172">
        <v>66620.31</v>
      </c>
      <c r="K1515" s="172">
        <v>66620.31</v>
      </c>
      <c r="L1515" s="173" t="s">
        <v>1444</v>
      </c>
    </row>
    <row r="1516" spans="1:12" ht="56.25" customHeight="1">
      <c r="A1516" s="174" t="s">
        <v>630</v>
      </c>
      <c r="B1516" s="167" t="s">
        <v>739</v>
      </c>
      <c r="C1516" s="168">
        <v>42821</v>
      </c>
      <c r="D1516" s="168" t="s">
        <v>5556</v>
      </c>
      <c r="E1516" s="169" t="s">
        <v>1286</v>
      </c>
      <c r="F1516" s="169">
        <v>13038212</v>
      </c>
      <c r="G1516" s="169"/>
      <c r="H1516" s="170" t="s">
        <v>5557</v>
      </c>
      <c r="I1516" s="172">
        <v>0</v>
      </c>
      <c r="J1516" s="172">
        <v>44657.73</v>
      </c>
      <c r="K1516" s="172">
        <v>44657.73</v>
      </c>
      <c r="L1516" s="173" t="s">
        <v>1444</v>
      </c>
    </row>
    <row r="1517" spans="1:12" ht="56.25" customHeight="1">
      <c r="A1517" s="174">
        <v>25</v>
      </c>
      <c r="B1517" s="167" t="s">
        <v>718</v>
      </c>
      <c r="C1517" s="168">
        <v>42821</v>
      </c>
      <c r="D1517" s="168" t="s">
        <v>2866</v>
      </c>
      <c r="E1517" s="169" t="s">
        <v>1500</v>
      </c>
      <c r="F1517" s="169">
        <v>13026523</v>
      </c>
      <c r="G1517" s="169"/>
      <c r="H1517" s="170" t="s">
        <v>2867</v>
      </c>
      <c r="I1517" s="172">
        <v>1033074.11</v>
      </c>
      <c r="J1517" s="172">
        <v>0</v>
      </c>
      <c r="K1517" s="172">
        <v>1033074.11</v>
      </c>
      <c r="L1517" s="173" t="s">
        <v>1444</v>
      </c>
    </row>
    <row r="1518" spans="1:12" ht="56.25" customHeight="1">
      <c r="A1518" s="174">
        <v>25</v>
      </c>
      <c r="B1518" s="167" t="s">
        <v>718</v>
      </c>
      <c r="C1518" s="168">
        <v>42821</v>
      </c>
      <c r="D1518" s="168" t="s">
        <v>2868</v>
      </c>
      <c r="E1518" s="169" t="s">
        <v>1500</v>
      </c>
      <c r="F1518" s="169">
        <v>13026522</v>
      </c>
      <c r="G1518" s="169"/>
      <c r="H1518" s="170" t="s">
        <v>2869</v>
      </c>
      <c r="I1518" s="172">
        <v>374706.4</v>
      </c>
      <c r="J1518" s="172">
        <v>0</v>
      </c>
      <c r="K1518" s="172">
        <v>374706.4</v>
      </c>
      <c r="L1518" s="173" t="s">
        <v>1444</v>
      </c>
    </row>
    <row r="1519" spans="1:12" ht="56.25" customHeight="1">
      <c r="A1519" s="174">
        <v>25</v>
      </c>
      <c r="B1519" s="167" t="s">
        <v>718</v>
      </c>
      <c r="C1519" s="168">
        <v>42821</v>
      </c>
      <c r="D1519" s="168" t="s">
        <v>2870</v>
      </c>
      <c r="E1519" s="169" t="s">
        <v>1500</v>
      </c>
      <c r="F1519" s="169">
        <v>13026521</v>
      </c>
      <c r="G1519" s="169"/>
      <c r="H1519" s="170" t="s">
        <v>2871</v>
      </c>
      <c r="I1519" s="172">
        <v>827914.26</v>
      </c>
      <c r="J1519" s="172">
        <v>0</v>
      </c>
      <c r="K1519" s="172">
        <v>827914.26</v>
      </c>
      <c r="L1519" s="173" t="s">
        <v>1444</v>
      </c>
    </row>
    <row r="1520" spans="1:12" ht="56.25" customHeight="1">
      <c r="A1520" s="174">
        <v>25</v>
      </c>
      <c r="B1520" s="167" t="s">
        <v>718</v>
      </c>
      <c r="C1520" s="168">
        <v>42821</v>
      </c>
      <c r="D1520" s="168" t="s">
        <v>2872</v>
      </c>
      <c r="E1520" s="169" t="s">
        <v>1500</v>
      </c>
      <c r="F1520" s="169">
        <v>13026520</v>
      </c>
      <c r="G1520" s="169"/>
      <c r="H1520" s="170" t="s">
        <v>2873</v>
      </c>
      <c r="I1520" s="172">
        <v>1146526.8600000001</v>
      </c>
      <c r="J1520" s="172">
        <v>0</v>
      </c>
      <c r="K1520" s="172">
        <v>1146526.8600000001</v>
      </c>
      <c r="L1520" s="173" t="s">
        <v>1444</v>
      </c>
    </row>
    <row r="1521" spans="1:12" ht="56.25" customHeight="1">
      <c r="A1521" s="174">
        <v>25</v>
      </c>
      <c r="B1521" s="167" t="s">
        <v>718</v>
      </c>
      <c r="C1521" s="168">
        <v>42821</v>
      </c>
      <c r="D1521" s="168" t="s">
        <v>2874</v>
      </c>
      <c r="E1521" s="169" t="s">
        <v>1500</v>
      </c>
      <c r="F1521" s="169">
        <v>13026519</v>
      </c>
      <c r="G1521" s="169"/>
      <c r="H1521" s="170" t="s">
        <v>2875</v>
      </c>
      <c r="I1521" s="172">
        <v>1302495.3600000001</v>
      </c>
      <c r="J1521" s="172">
        <v>0</v>
      </c>
      <c r="K1521" s="172">
        <v>1302495.3600000001</v>
      </c>
      <c r="L1521" s="173" t="s">
        <v>1444</v>
      </c>
    </row>
    <row r="1522" spans="1:12" ht="56.25" customHeight="1">
      <c r="A1522" s="174">
        <v>25</v>
      </c>
      <c r="B1522" s="167" t="s">
        <v>718</v>
      </c>
      <c r="C1522" s="168">
        <v>42821</v>
      </c>
      <c r="D1522" s="168" t="s">
        <v>2876</v>
      </c>
      <c r="E1522" s="169" t="s">
        <v>1500</v>
      </c>
      <c r="F1522" s="169">
        <v>13026518</v>
      </c>
      <c r="G1522" s="169"/>
      <c r="H1522" s="170" t="s">
        <v>2877</v>
      </c>
      <c r="I1522" s="172">
        <v>648809.21</v>
      </c>
      <c r="J1522" s="172">
        <v>0</v>
      </c>
      <c r="K1522" s="172">
        <v>648809.21</v>
      </c>
      <c r="L1522" s="173" t="s">
        <v>1444</v>
      </c>
    </row>
    <row r="1523" spans="1:12" ht="56.25" customHeight="1">
      <c r="A1523" s="174">
        <v>25</v>
      </c>
      <c r="B1523" s="167" t="s">
        <v>718</v>
      </c>
      <c r="C1523" s="168">
        <v>42821</v>
      </c>
      <c r="D1523" s="168" t="s">
        <v>2878</v>
      </c>
      <c r="E1523" s="169" t="s">
        <v>1500</v>
      </c>
      <c r="F1523" s="169">
        <v>13026517</v>
      </c>
      <c r="G1523" s="169"/>
      <c r="H1523" s="170" t="s">
        <v>2879</v>
      </c>
      <c r="I1523" s="172">
        <v>426177.53</v>
      </c>
      <c r="J1523" s="172">
        <v>0</v>
      </c>
      <c r="K1523" s="172">
        <v>426177.53</v>
      </c>
      <c r="L1523" s="173" t="s">
        <v>1444</v>
      </c>
    </row>
    <row r="1524" spans="1:12" ht="56.25" customHeight="1">
      <c r="A1524" s="174">
        <v>25</v>
      </c>
      <c r="B1524" s="167" t="s">
        <v>718</v>
      </c>
      <c r="C1524" s="168">
        <v>42821</v>
      </c>
      <c r="D1524" s="168" t="s">
        <v>2880</v>
      </c>
      <c r="E1524" s="169" t="s">
        <v>1500</v>
      </c>
      <c r="F1524" s="169">
        <v>13026516</v>
      </c>
      <c r="G1524" s="169"/>
      <c r="H1524" s="170" t="s">
        <v>2881</v>
      </c>
      <c r="I1524" s="172">
        <v>1533541.7</v>
      </c>
      <c r="J1524" s="172">
        <v>0</v>
      </c>
      <c r="K1524" s="172">
        <v>1533541.7</v>
      </c>
      <c r="L1524" s="173" t="s">
        <v>1444</v>
      </c>
    </row>
    <row r="1525" spans="1:12" ht="56.25" customHeight="1">
      <c r="A1525" s="174">
        <v>25</v>
      </c>
      <c r="B1525" s="167" t="s">
        <v>718</v>
      </c>
      <c r="C1525" s="168">
        <v>42821</v>
      </c>
      <c r="D1525" s="168" t="s">
        <v>2882</v>
      </c>
      <c r="E1525" s="169" t="s">
        <v>1500</v>
      </c>
      <c r="F1525" s="169">
        <v>13026515</v>
      </c>
      <c r="G1525" s="169"/>
      <c r="H1525" s="170" t="s">
        <v>2883</v>
      </c>
      <c r="I1525" s="172">
        <v>751620.19000000006</v>
      </c>
      <c r="J1525" s="172">
        <v>0</v>
      </c>
      <c r="K1525" s="172">
        <v>751620.19000000006</v>
      </c>
      <c r="L1525" s="173" t="s">
        <v>1444</v>
      </c>
    </row>
    <row r="1526" spans="1:12" ht="56.25" customHeight="1">
      <c r="A1526" s="174">
        <v>25</v>
      </c>
      <c r="B1526" s="167" t="s">
        <v>718</v>
      </c>
      <c r="C1526" s="168">
        <v>42821</v>
      </c>
      <c r="D1526" s="168" t="s">
        <v>2884</v>
      </c>
      <c r="E1526" s="169" t="s">
        <v>1500</v>
      </c>
      <c r="F1526" s="169">
        <v>13026514</v>
      </c>
      <c r="G1526" s="169"/>
      <c r="H1526" s="170" t="s">
        <v>2885</v>
      </c>
      <c r="I1526" s="172">
        <v>198274.75</v>
      </c>
      <c r="J1526" s="172">
        <v>0</v>
      </c>
      <c r="K1526" s="172">
        <v>198274.75</v>
      </c>
      <c r="L1526" s="173" t="s">
        <v>1444</v>
      </c>
    </row>
    <row r="1527" spans="1:12" ht="56.25" customHeight="1">
      <c r="A1527" s="174">
        <v>25</v>
      </c>
      <c r="B1527" s="167" t="s">
        <v>718</v>
      </c>
      <c r="C1527" s="168">
        <v>42821</v>
      </c>
      <c r="D1527" s="168" t="s">
        <v>2886</v>
      </c>
      <c r="E1527" s="169" t="s">
        <v>1500</v>
      </c>
      <c r="F1527" s="169">
        <v>13026513</v>
      </c>
      <c r="G1527" s="169"/>
      <c r="H1527" s="170" t="s">
        <v>2887</v>
      </c>
      <c r="I1527" s="172">
        <v>349709.8</v>
      </c>
      <c r="J1527" s="172">
        <v>0</v>
      </c>
      <c r="K1527" s="172">
        <v>349709.8</v>
      </c>
      <c r="L1527" s="173" t="s">
        <v>1444</v>
      </c>
    </row>
    <row r="1528" spans="1:12" ht="56.25" customHeight="1">
      <c r="A1528" s="174" t="s">
        <v>627</v>
      </c>
      <c r="B1528" s="167" t="s">
        <v>737</v>
      </c>
      <c r="C1528" s="168">
        <v>42821</v>
      </c>
      <c r="D1528" s="168" t="s">
        <v>4777</v>
      </c>
      <c r="E1528" s="169" t="s">
        <v>6</v>
      </c>
      <c r="F1528" s="169">
        <v>817746</v>
      </c>
      <c r="G1528" s="169"/>
      <c r="H1528" s="170" t="s">
        <v>4778</v>
      </c>
      <c r="I1528" s="172">
        <v>0</v>
      </c>
      <c r="J1528" s="172">
        <v>5574.4400000000005</v>
      </c>
      <c r="K1528" s="172">
        <v>5574.4400000000005</v>
      </c>
      <c r="L1528" s="173" t="s">
        <v>1444</v>
      </c>
    </row>
    <row r="1529" spans="1:12" ht="56.25" customHeight="1">
      <c r="A1529" s="174" t="s">
        <v>627</v>
      </c>
      <c r="B1529" s="167" t="s">
        <v>737</v>
      </c>
      <c r="C1529" s="168">
        <v>42821</v>
      </c>
      <c r="D1529" s="168" t="s">
        <v>4779</v>
      </c>
      <c r="E1529" s="169" t="s">
        <v>6</v>
      </c>
      <c r="F1529" s="169">
        <v>817749</v>
      </c>
      <c r="G1529" s="169"/>
      <c r="H1529" s="170" t="s">
        <v>4780</v>
      </c>
      <c r="I1529" s="172">
        <v>0</v>
      </c>
      <c r="J1529" s="172">
        <v>297052.11</v>
      </c>
      <c r="K1529" s="172">
        <v>297052.11</v>
      </c>
      <c r="L1529" s="173" t="s">
        <v>1444</v>
      </c>
    </row>
    <row r="1530" spans="1:12" ht="56.25" customHeight="1">
      <c r="A1530" s="174">
        <v>249</v>
      </c>
      <c r="B1530" s="167" t="s">
        <v>799</v>
      </c>
      <c r="C1530" s="168">
        <v>42821</v>
      </c>
      <c r="D1530" s="168" t="s">
        <v>3464</v>
      </c>
      <c r="E1530" s="169" t="s">
        <v>11</v>
      </c>
      <c r="F1530" s="169">
        <v>882945</v>
      </c>
      <c r="G1530" s="169"/>
      <c r="H1530" s="170" t="s">
        <v>3465</v>
      </c>
      <c r="I1530" s="172">
        <v>578.49</v>
      </c>
      <c r="J1530" s="172">
        <v>0</v>
      </c>
      <c r="K1530" s="172">
        <v>578.49</v>
      </c>
      <c r="L1530" s="173" t="s">
        <v>1444</v>
      </c>
    </row>
    <row r="1531" spans="1:12" ht="56.25" customHeight="1">
      <c r="A1531" s="174">
        <v>10</v>
      </c>
      <c r="B1531" s="167" t="s">
        <v>714</v>
      </c>
      <c r="C1531" s="168">
        <v>42821</v>
      </c>
      <c r="D1531" s="168" t="s">
        <v>2014</v>
      </c>
      <c r="E1531" s="169" t="s">
        <v>6</v>
      </c>
      <c r="F1531" s="169">
        <v>882978</v>
      </c>
      <c r="G1531" s="169"/>
      <c r="H1531" s="170" t="s">
        <v>2015</v>
      </c>
      <c r="I1531" s="172">
        <v>0</v>
      </c>
      <c r="J1531" s="172">
        <v>4138.3599999999997</v>
      </c>
      <c r="K1531" s="172">
        <v>4138.3599999999997</v>
      </c>
      <c r="L1531" s="173" t="s">
        <v>1444</v>
      </c>
    </row>
    <row r="1532" spans="1:12" ht="56.25" customHeight="1">
      <c r="A1532" s="174">
        <v>10</v>
      </c>
      <c r="B1532" s="167" t="s">
        <v>714</v>
      </c>
      <c r="C1532" s="168">
        <v>42821</v>
      </c>
      <c r="D1532" s="168" t="s">
        <v>2016</v>
      </c>
      <c r="E1532" s="169" t="s">
        <v>11</v>
      </c>
      <c r="F1532" s="169">
        <v>882978</v>
      </c>
      <c r="G1532" s="169"/>
      <c r="H1532" s="170" t="s">
        <v>2017</v>
      </c>
      <c r="I1532" s="172">
        <v>50</v>
      </c>
      <c r="J1532" s="172">
        <v>0</v>
      </c>
      <c r="K1532" s="172">
        <v>50</v>
      </c>
      <c r="L1532" s="173" t="s">
        <v>1444</v>
      </c>
    </row>
    <row r="1533" spans="1:12" ht="56.25" customHeight="1">
      <c r="A1533" s="174">
        <v>10</v>
      </c>
      <c r="B1533" s="167" t="s">
        <v>714</v>
      </c>
      <c r="C1533" s="168">
        <v>42821</v>
      </c>
      <c r="D1533" s="168" t="s">
        <v>2018</v>
      </c>
      <c r="E1533" s="169" t="s">
        <v>6</v>
      </c>
      <c r="F1533" s="169">
        <v>882994</v>
      </c>
      <c r="G1533" s="169"/>
      <c r="H1533" s="170" t="s">
        <v>2019</v>
      </c>
      <c r="I1533" s="172">
        <v>0</v>
      </c>
      <c r="J1533" s="172">
        <v>8603.06</v>
      </c>
      <c r="K1533" s="172">
        <v>8603.06</v>
      </c>
      <c r="L1533" s="173" t="s">
        <v>1444</v>
      </c>
    </row>
    <row r="1534" spans="1:12" ht="56.25" customHeight="1">
      <c r="A1534" s="174">
        <v>10</v>
      </c>
      <c r="B1534" s="167" t="s">
        <v>714</v>
      </c>
      <c r="C1534" s="168">
        <v>42821</v>
      </c>
      <c r="D1534" s="168" t="s">
        <v>2020</v>
      </c>
      <c r="E1534" s="169" t="s">
        <v>11</v>
      </c>
      <c r="F1534" s="169">
        <v>882994</v>
      </c>
      <c r="G1534" s="169"/>
      <c r="H1534" s="170" t="s">
        <v>2021</v>
      </c>
      <c r="I1534" s="172">
        <v>50</v>
      </c>
      <c r="J1534" s="172">
        <v>0</v>
      </c>
      <c r="K1534" s="172">
        <v>50</v>
      </c>
      <c r="L1534" s="173" t="s">
        <v>1444</v>
      </c>
    </row>
    <row r="1535" spans="1:12" ht="56.25" customHeight="1">
      <c r="A1535" s="174">
        <v>513</v>
      </c>
      <c r="B1535" s="167" t="s">
        <v>208</v>
      </c>
      <c r="C1535" s="168">
        <v>42821</v>
      </c>
      <c r="D1535" s="168" t="s">
        <v>4267</v>
      </c>
      <c r="E1535" s="169" t="s">
        <v>11</v>
      </c>
      <c r="F1535" s="169">
        <v>883003</v>
      </c>
      <c r="G1535" s="169"/>
      <c r="H1535" s="170" t="s">
        <v>4268</v>
      </c>
      <c r="I1535" s="172">
        <v>50</v>
      </c>
      <c r="J1535" s="172">
        <v>0</v>
      </c>
      <c r="K1535" s="172">
        <v>50</v>
      </c>
      <c r="L1535" s="173" t="s">
        <v>1444</v>
      </c>
    </row>
    <row r="1536" spans="1:12" ht="56.25" customHeight="1">
      <c r="A1536" s="174">
        <v>513</v>
      </c>
      <c r="B1536" s="167" t="s">
        <v>208</v>
      </c>
      <c r="C1536" s="168">
        <v>42821</v>
      </c>
      <c r="D1536" s="168" t="s">
        <v>4269</v>
      </c>
      <c r="E1536" s="169" t="s">
        <v>11</v>
      </c>
      <c r="F1536" s="169">
        <v>883019</v>
      </c>
      <c r="G1536" s="169"/>
      <c r="H1536" s="170" t="s">
        <v>4270</v>
      </c>
      <c r="I1536" s="172">
        <v>50</v>
      </c>
      <c r="J1536" s="172">
        <v>0</v>
      </c>
      <c r="K1536" s="172">
        <v>50</v>
      </c>
      <c r="L1536" s="173" t="s">
        <v>1444</v>
      </c>
    </row>
    <row r="1537" spans="1:12" ht="56.25" customHeight="1">
      <c r="A1537" s="174">
        <v>117</v>
      </c>
      <c r="B1537" s="167" t="s">
        <v>746</v>
      </c>
      <c r="C1537" s="168">
        <v>42821</v>
      </c>
      <c r="D1537" s="168" t="s">
        <v>3348</v>
      </c>
      <c r="E1537" s="169" t="s">
        <v>11</v>
      </c>
      <c r="F1537" s="169">
        <v>883048</v>
      </c>
      <c r="G1537" s="169"/>
      <c r="H1537" s="170" t="s">
        <v>3349</v>
      </c>
      <c r="I1537" s="172">
        <v>50</v>
      </c>
      <c r="J1537" s="172">
        <v>0</v>
      </c>
      <c r="K1537" s="172">
        <v>50</v>
      </c>
      <c r="L1537" s="173" t="s">
        <v>1444</v>
      </c>
    </row>
    <row r="1538" spans="1:12" ht="56.25" customHeight="1">
      <c r="A1538" s="174">
        <v>117</v>
      </c>
      <c r="B1538" s="167" t="s">
        <v>746</v>
      </c>
      <c r="C1538" s="168">
        <v>42821</v>
      </c>
      <c r="D1538" s="168" t="s">
        <v>3350</v>
      </c>
      <c r="E1538" s="169" t="s">
        <v>11</v>
      </c>
      <c r="F1538" s="169">
        <v>883052</v>
      </c>
      <c r="G1538" s="169"/>
      <c r="H1538" s="170" t="s">
        <v>3351</v>
      </c>
      <c r="I1538" s="172">
        <v>50</v>
      </c>
      <c r="J1538" s="172">
        <v>0</v>
      </c>
      <c r="K1538" s="172">
        <v>50</v>
      </c>
      <c r="L1538" s="173" t="s">
        <v>1444</v>
      </c>
    </row>
    <row r="1539" spans="1:12" ht="56.25" customHeight="1">
      <c r="A1539" s="174">
        <v>117</v>
      </c>
      <c r="B1539" s="167" t="s">
        <v>746</v>
      </c>
      <c r="C1539" s="168">
        <v>42821</v>
      </c>
      <c r="D1539" s="168" t="s">
        <v>3352</v>
      </c>
      <c r="E1539" s="169" t="s">
        <v>11</v>
      </c>
      <c r="F1539" s="169">
        <v>883063</v>
      </c>
      <c r="G1539" s="169"/>
      <c r="H1539" s="170" t="s">
        <v>3353</v>
      </c>
      <c r="I1539" s="172">
        <v>50</v>
      </c>
      <c r="J1539" s="172">
        <v>0</v>
      </c>
      <c r="K1539" s="172">
        <v>50</v>
      </c>
      <c r="L1539" s="173" t="s">
        <v>1444</v>
      </c>
    </row>
    <row r="1540" spans="1:12" ht="56.25" customHeight="1">
      <c r="A1540" s="174" t="s">
        <v>627</v>
      </c>
      <c r="B1540" s="167" t="s">
        <v>737</v>
      </c>
      <c r="C1540" s="168">
        <v>42821</v>
      </c>
      <c r="D1540" s="168" t="s">
        <v>4781</v>
      </c>
      <c r="E1540" s="169" t="s">
        <v>11</v>
      </c>
      <c r="F1540" s="169">
        <v>883072</v>
      </c>
      <c r="G1540" s="169"/>
      <c r="H1540" s="170" t="s">
        <v>4782</v>
      </c>
      <c r="I1540" s="172">
        <v>50</v>
      </c>
      <c r="J1540" s="172">
        <v>0</v>
      </c>
      <c r="K1540" s="172">
        <v>50</v>
      </c>
      <c r="L1540" s="173" t="s">
        <v>1444</v>
      </c>
    </row>
    <row r="1541" spans="1:12" ht="56.25" customHeight="1">
      <c r="A1541" s="174" t="s">
        <v>627</v>
      </c>
      <c r="B1541" s="167" t="s">
        <v>737</v>
      </c>
      <c r="C1541" s="168">
        <v>42821</v>
      </c>
      <c r="D1541" s="168" t="s">
        <v>4783</v>
      </c>
      <c r="E1541" s="169" t="s">
        <v>11</v>
      </c>
      <c r="F1541" s="169">
        <v>883080</v>
      </c>
      <c r="G1541" s="169"/>
      <c r="H1541" s="170" t="s">
        <v>4784</v>
      </c>
      <c r="I1541" s="172">
        <v>50</v>
      </c>
      <c r="J1541" s="172">
        <v>0</v>
      </c>
      <c r="K1541" s="172">
        <v>50</v>
      </c>
      <c r="L1541" s="173" t="s">
        <v>1444</v>
      </c>
    </row>
    <row r="1542" spans="1:12" ht="56.25" customHeight="1">
      <c r="A1542" s="174" t="s">
        <v>628</v>
      </c>
      <c r="B1542" s="167" t="s">
        <v>738</v>
      </c>
      <c r="C1542" s="168">
        <v>42821</v>
      </c>
      <c r="D1542" s="168" t="s">
        <v>5481</v>
      </c>
      <c r="E1542" s="169" t="s">
        <v>13</v>
      </c>
      <c r="F1542" s="169">
        <v>45734</v>
      </c>
      <c r="G1542" s="169"/>
      <c r="H1542" s="170" t="s">
        <v>1279</v>
      </c>
      <c r="I1542" s="172">
        <v>826.87</v>
      </c>
      <c r="J1542" s="172">
        <v>0</v>
      </c>
      <c r="K1542" s="172">
        <v>826.87</v>
      </c>
      <c r="L1542" s="173" t="s">
        <v>1444</v>
      </c>
    </row>
    <row r="1543" spans="1:12" ht="56.25" customHeight="1">
      <c r="A1543" s="174" t="s">
        <v>628</v>
      </c>
      <c r="B1543" s="167" t="s">
        <v>738</v>
      </c>
      <c r="C1543" s="168">
        <v>42821</v>
      </c>
      <c r="D1543" s="168" t="s">
        <v>5482</v>
      </c>
      <c r="E1543" s="169" t="s">
        <v>13</v>
      </c>
      <c r="F1543" s="169">
        <v>45737</v>
      </c>
      <c r="G1543" s="169"/>
      <c r="H1543" s="170" t="s">
        <v>1279</v>
      </c>
      <c r="I1543" s="172">
        <v>50.160000000000004</v>
      </c>
      <c r="J1543" s="172">
        <v>0</v>
      </c>
      <c r="K1543" s="172">
        <v>50.160000000000004</v>
      </c>
      <c r="L1543" s="173" t="s">
        <v>1444</v>
      </c>
    </row>
    <row r="1544" spans="1:12" ht="56.25" customHeight="1">
      <c r="A1544" s="174" t="s">
        <v>627</v>
      </c>
      <c r="B1544" s="167" t="s">
        <v>737</v>
      </c>
      <c r="C1544" s="168">
        <v>42821</v>
      </c>
      <c r="D1544" s="168" t="s">
        <v>4785</v>
      </c>
      <c r="E1544" s="169" t="s">
        <v>13</v>
      </c>
      <c r="F1544" s="169">
        <v>45738</v>
      </c>
      <c r="G1544" s="169"/>
      <c r="H1544" s="170" t="s">
        <v>1280</v>
      </c>
      <c r="I1544" s="172">
        <v>50</v>
      </c>
      <c r="J1544" s="172">
        <v>0</v>
      </c>
      <c r="K1544" s="172">
        <v>50</v>
      </c>
      <c r="L1544" s="173" t="s">
        <v>1444</v>
      </c>
    </row>
    <row r="1545" spans="1:12" ht="56.25" customHeight="1">
      <c r="A1545" s="174" t="s">
        <v>628</v>
      </c>
      <c r="B1545" s="167" t="s">
        <v>738</v>
      </c>
      <c r="C1545" s="168">
        <v>42821</v>
      </c>
      <c r="D1545" s="168" t="s">
        <v>5483</v>
      </c>
      <c r="E1545" s="169" t="s">
        <v>11</v>
      </c>
      <c r="F1545" s="169">
        <v>9118</v>
      </c>
      <c r="G1545" s="169"/>
      <c r="H1545" s="170" t="s">
        <v>5484</v>
      </c>
      <c r="I1545" s="172">
        <v>294.83</v>
      </c>
      <c r="J1545" s="172">
        <v>0</v>
      </c>
      <c r="K1545" s="172">
        <v>294.83</v>
      </c>
      <c r="L1545" s="173" t="s">
        <v>1444</v>
      </c>
    </row>
    <row r="1546" spans="1:12" ht="56.25" customHeight="1">
      <c r="A1546" s="174" t="s">
        <v>628</v>
      </c>
      <c r="B1546" s="167" t="s">
        <v>738</v>
      </c>
      <c r="C1546" s="168">
        <v>42821</v>
      </c>
      <c r="D1546" s="168" t="s">
        <v>5485</v>
      </c>
      <c r="E1546" s="169" t="s">
        <v>11</v>
      </c>
      <c r="F1546" s="169">
        <v>9119</v>
      </c>
      <c r="G1546" s="169"/>
      <c r="H1546" s="170" t="s">
        <v>5486</v>
      </c>
      <c r="I1546" s="172">
        <v>328.72</v>
      </c>
      <c r="J1546" s="172">
        <v>0</v>
      </c>
      <c r="K1546" s="172">
        <v>328.72</v>
      </c>
      <c r="L1546" s="173" t="s">
        <v>1444</v>
      </c>
    </row>
    <row r="1547" spans="1:12" ht="56.25" customHeight="1">
      <c r="A1547" s="174" t="s">
        <v>628</v>
      </c>
      <c r="B1547" s="167" t="s">
        <v>738</v>
      </c>
      <c r="C1547" s="168">
        <v>42821</v>
      </c>
      <c r="D1547" s="168" t="s">
        <v>5487</v>
      </c>
      <c r="E1547" s="169" t="s">
        <v>11</v>
      </c>
      <c r="F1547" s="169">
        <v>9123</v>
      </c>
      <c r="G1547" s="169"/>
      <c r="H1547" s="170" t="s">
        <v>5488</v>
      </c>
      <c r="I1547" s="172">
        <v>3911.91</v>
      </c>
      <c r="J1547" s="172">
        <v>0</v>
      </c>
      <c r="K1547" s="172">
        <v>3911.91</v>
      </c>
      <c r="L1547" s="173" t="s">
        <v>1444</v>
      </c>
    </row>
    <row r="1548" spans="1:12" ht="56.25" customHeight="1">
      <c r="A1548" s="174" t="s">
        <v>628</v>
      </c>
      <c r="B1548" s="167" t="s">
        <v>738</v>
      </c>
      <c r="C1548" s="168">
        <v>42821</v>
      </c>
      <c r="D1548" s="168" t="s">
        <v>5489</v>
      </c>
      <c r="E1548" s="169" t="s">
        <v>11</v>
      </c>
      <c r="F1548" s="169">
        <v>9126</v>
      </c>
      <c r="G1548" s="169"/>
      <c r="H1548" s="170" t="s">
        <v>5490</v>
      </c>
      <c r="I1548" s="172">
        <v>2046.47</v>
      </c>
      <c r="J1548" s="172">
        <v>0</v>
      </c>
      <c r="K1548" s="172">
        <v>2046.47</v>
      </c>
      <c r="L1548" s="173" t="s">
        <v>1444</v>
      </c>
    </row>
    <row r="1549" spans="1:12" ht="56.25" customHeight="1">
      <c r="A1549" s="174" t="s">
        <v>628</v>
      </c>
      <c r="B1549" s="167" t="s">
        <v>738</v>
      </c>
      <c r="C1549" s="168">
        <v>42821</v>
      </c>
      <c r="D1549" s="168" t="s">
        <v>5491</v>
      </c>
      <c r="E1549" s="169" t="s">
        <v>11</v>
      </c>
      <c r="F1549" s="169">
        <v>9127</v>
      </c>
      <c r="G1549" s="169"/>
      <c r="H1549" s="170" t="s">
        <v>5492</v>
      </c>
      <c r="I1549" s="172">
        <v>298.61</v>
      </c>
      <c r="J1549" s="172">
        <v>0</v>
      </c>
      <c r="K1549" s="172">
        <v>298.61</v>
      </c>
      <c r="L1549" s="173" t="s">
        <v>1444</v>
      </c>
    </row>
    <row r="1550" spans="1:12" ht="56.25" customHeight="1">
      <c r="A1550" s="174" t="s">
        <v>628</v>
      </c>
      <c r="B1550" s="167" t="s">
        <v>738</v>
      </c>
      <c r="C1550" s="168">
        <v>42821</v>
      </c>
      <c r="D1550" s="168" t="s">
        <v>5493</v>
      </c>
      <c r="E1550" s="169" t="s">
        <v>6</v>
      </c>
      <c r="F1550" s="169">
        <v>408911</v>
      </c>
      <c r="G1550" s="169"/>
      <c r="H1550" s="170" t="s">
        <v>5494</v>
      </c>
      <c r="I1550" s="172">
        <v>0</v>
      </c>
      <c r="J1550" s="172">
        <v>79935.88</v>
      </c>
      <c r="K1550" s="172">
        <v>79935.88</v>
      </c>
      <c r="L1550" s="173" t="s">
        <v>1444</v>
      </c>
    </row>
    <row r="1551" spans="1:12" ht="56.25" customHeight="1">
      <c r="A1551" s="174">
        <v>291</v>
      </c>
      <c r="B1551" s="167" t="s">
        <v>818</v>
      </c>
      <c r="C1551" s="168">
        <v>42821</v>
      </c>
      <c r="D1551" s="168" t="s">
        <v>3539</v>
      </c>
      <c r="E1551" s="169" t="s">
        <v>11</v>
      </c>
      <c r="F1551" s="169">
        <v>409082</v>
      </c>
      <c r="G1551" s="169"/>
      <c r="H1551" s="170" t="s">
        <v>3540</v>
      </c>
      <c r="I1551" s="172">
        <v>50</v>
      </c>
      <c r="J1551" s="172">
        <v>0</v>
      </c>
      <c r="K1551" s="172">
        <v>50</v>
      </c>
      <c r="L1551" s="173" t="s">
        <v>1444</v>
      </c>
    </row>
    <row r="1552" spans="1:12" ht="56.25" customHeight="1">
      <c r="A1552" s="174">
        <v>291</v>
      </c>
      <c r="B1552" s="167" t="s">
        <v>818</v>
      </c>
      <c r="C1552" s="168">
        <v>42821</v>
      </c>
      <c r="D1552" s="168" t="s">
        <v>3541</v>
      </c>
      <c r="E1552" s="169" t="s">
        <v>11</v>
      </c>
      <c r="F1552" s="169">
        <v>409084</v>
      </c>
      <c r="G1552" s="169"/>
      <c r="H1552" s="170" t="s">
        <v>3542</v>
      </c>
      <c r="I1552" s="172">
        <v>50</v>
      </c>
      <c r="J1552" s="172">
        <v>0</v>
      </c>
      <c r="K1552" s="172">
        <v>50</v>
      </c>
      <c r="L1552" s="173" t="s">
        <v>1444</v>
      </c>
    </row>
    <row r="1553" spans="1:12" ht="56.25" customHeight="1">
      <c r="A1553" s="174">
        <v>25</v>
      </c>
      <c r="B1553" s="167" t="s">
        <v>718</v>
      </c>
      <c r="C1553" s="168">
        <v>42821</v>
      </c>
      <c r="D1553" s="168" t="s">
        <v>2888</v>
      </c>
      <c r="E1553" s="169" t="s">
        <v>1500</v>
      </c>
      <c r="F1553" s="169">
        <v>13026508</v>
      </c>
      <c r="G1553" s="169"/>
      <c r="H1553" s="170" t="s">
        <v>2889</v>
      </c>
      <c r="I1553" s="172">
        <v>834086.82000000007</v>
      </c>
      <c r="J1553" s="172">
        <v>0</v>
      </c>
      <c r="K1553" s="172">
        <v>834086.82000000007</v>
      </c>
      <c r="L1553" s="173" t="s">
        <v>1444</v>
      </c>
    </row>
    <row r="1554" spans="1:12" ht="56.25" customHeight="1">
      <c r="A1554" s="174">
        <v>25</v>
      </c>
      <c r="B1554" s="167" t="s">
        <v>718</v>
      </c>
      <c r="C1554" s="168">
        <v>42821</v>
      </c>
      <c r="D1554" s="168" t="s">
        <v>2890</v>
      </c>
      <c r="E1554" s="169" t="s">
        <v>1500</v>
      </c>
      <c r="F1554" s="169">
        <v>13026507</v>
      </c>
      <c r="G1554" s="169"/>
      <c r="H1554" s="170" t="s">
        <v>2891</v>
      </c>
      <c r="I1554" s="172">
        <v>1442312.73</v>
      </c>
      <c r="J1554" s="172">
        <v>0</v>
      </c>
      <c r="K1554" s="172">
        <v>1442312.73</v>
      </c>
      <c r="L1554" s="173" t="s">
        <v>1444</v>
      </c>
    </row>
    <row r="1555" spans="1:12" ht="56.25" customHeight="1">
      <c r="A1555" s="174">
        <v>25</v>
      </c>
      <c r="B1555" s="167" t="s">
        <v>718</v>
      </c>
      <c r="C1555" s="168">
        <v>42821</v>
      </c>
      <c r="D1555" s="168" t="s">
        <v>2892</v>
      </c>
      <c r="E1555" s="169" t="s">
        <v>1500</v>
      </c>
      <c r="F1555" s="169">
        <v>13026506</v>
      </c>
      <c r="G1555" s="169"/>
      <c r="H1555" s="170" t="s">
        <v>2893</v>
      </c>
      <c r="I1555" s="172">
        <v>670597.17000000004</v>
      </c>
      <c r="J1555" s="172">
        <v>0</v>
      </c>
      <c r="K1555" s="172">
        <v>670597.17000000004</v>
      </c>
      <c r="L1555" s="173" t="s">
        <v>1444</v>
      </c>
    </row>
    <row r="1556" spans="1:12" ht="56.25" customHeight="1">
      <c r="A1556" s="174">
        <v>25</v>
      </c>
      <c r="B1556" s="167" t="s">
        <v>718</v>
      </c>
      <c r="C1556" s="168">
        <v>42821</v>
      </c>
      <c r="D1556" s="168" t="s">
        <v>2894</v>
      </c>
      <c r="E1556" s="169" t="s">
        <v>1500</v>
      </c>
      <c r="F1556" s="169">
        <v>13026505</v>
      </c>
      <c r="G1556" s="169"/>
      <c r="H1556" s="170" t="s">
        <v>2895</v>
      </c>
      <c r="I1556" s="172">
        <v>400000</v>
      </c>
      <c r="J1556" s="172">
        <v>0</v>
      </c>
      <c r="K1556" s="172">
        <v>400000</v>
      </c>
      <c r="L1556" s="173" t="s">
        <v>1444</v>
      </c>
    </row>
    <row r="1557" spans="1:12" ht="56.25" customHeight="1">
      <c r="A1557" s="174">
        <v>25</v>
      </c>
      <c r="B1557" s="167" t="s">
        <v>718</v>
      </c>
      <c r="C1557" s="168">
        <v>42821</v>
      </c>
      <c r="D1557" s="168" t="s">
        <v>2896</v>
      </c>
      <c r="E1557" s="169" t="s">
        <v>1500</v>
      </c>
      <c r="F1557" s="169">
        <v>13026489</v>
      </c>
      <c r="G1557" s="169"/>
      <c r="H1557" s="170" t="s">
        <v>1320</v>
      </c>
      <c r="I1557" s="172">
        <v>401735.24</v>
      </c>
      <c r="J1557" s="172">
        <v>0</v>
      </c>
      <c r="K1557" s="172">
        <v>401735.24</v>
      </c>
      <c r="L1557" s="173" t="s">
        <v>1444</v>
      </c>
    </row>
    <row r="1558" spans="1:12" ht="56.25" customHeight="1">
      <c r="A1558" s="174">
        <v>25</v>
      </c>
      <c r="B1558" s="167" t="s">
        <v>718</v>
      </c>
      <c r="C1558" s="168">
        <v>42821</v>
      </c>
      <c r="D1558" s="168" t="s">
        <v>2897</v>
      </c>
      <c r="E1558" s="169" t="s">
        <v>1500</v>
      </c>
      <c r="F1558" s="169">
        <v>13026488</v>
      </c>
      <c r="G1558" s="169"/>
      <c r="H1558" s="170" t="s">
        <v>2898</v>
      </c>
      <c r="I1558" s="172">
        <v>11213.45</v>
      </c>
      <c r="J1558" s="172">
        <v>0</v>
      </c>
      <c r="K1558" s="172">
        <v>11213.45</v>
      </c>
      <c r="L1558" s="173" t="s">
        <v>1444</v>
      </c>
    </row>
    <row r="1559" spans="1:12" ht="56.25" customHeight="1">
      <c r="A1559" s="174">
        <v>25</v>
      </c>
      <c r="B1559" s="167" t="s">
        <v>718</v>
      </c>
      <c r="C1559" s="168">
        <v>42821</v>
      </c>
      <c r="D1559" s="168" t="s">
        <v>2899</v>
      </c>
      <c r="E1559" s="169" t="s">
        <v>1500</v>
      </c>
      <c r="F1559" s="169">
        <v>13026487</v>
      </c>
      <c r="G1559" s="169"/>
      <c r="H1559" s="170" t="s">
        <v>2900</v>
      </c>
      <c r="I1559" s="172">
        <v>886865.53</v>
      </c>
      <c r="J1559" s="172">
        <v>0</v>
      </c>
      <c r="K1559" s="172">
        <v>886865.53</v>
      </c>
      <c r="L1559" s="173" t="s">
        <v>1444</v>
      </c>
    </row>
    <row r="1560" spans="1:12" ht="56.25" customHeight="1">
      <c r="A1560" s="174">
        <v>25</v>
      </c>
      <c r="B1560" s="167" t="s">
        <v>718</v>
      </c>
      <c r="C1560" s="168">
        <v>42821</v>
      </c>
      <c r="D1560" s="168" t="s">
        <v>2901</v>
      </c>
      <c r="E1560" s="169" t="s">
        <v>1500</v>
      </c>
      <c r="F1560" s="169">
        <v>13026394</v>
      </c>
      <c r="G1560" s="169"/>
      <c r="H1560" s="170" t="s">
        <v>2902</v>
      </c>
      <c r="I1560" s="172">
        <v>50019.020000000004</v>
      </c>
      <c r="J1560" s="172">
        <v>0</v>
      </c>
      <c r="K1560" s="172">
        <v>50019.020000000004</v>
      </c>
      <c r="L1560" s="173" t="s">
        <v>1444</v>
      </c>
    </row>
    <row r="1561" spans="1:12" ht="56.25" customHeight="1">
      <c r="A1561" s="174">
        <v>25</v>
      </c>
      <c r="B1561" s="167" t="s">
        <v>718</v>
      </c>
      <c r="C1561" s="168">
        <v>42821</v>
      </c>
      <c r="D1561" s="168" t="s">
        <v>2903</v>
      </c>
      <c r="E1561" s="169" t="s">
        <v>1500</v>
      </c>
      <c r="F1561" s="169">
        <v>13026486</v>
      </c>
      <c r="G1561" s="169"/>
      <c r="H1561" s="170" t="s">
        <v>2904</v>
      </c>
      <c r="I1561" s="172">
        <v>422901.51</v>
      </c>
      <c r="J1561" s="172">
        <v>0</v>
      </c>
      <c r="K1561" s="172">
        <v>422901.51</v>
      </c>
      <c r="L1561" s="173" t="s">
        <v>1444</v>
      </c>
    </row>
    <row r="1562" spans="1:12" ht="56.25" customHeight="1">
      <c r="A1562" s="174">
        <v>25</v>
      </c>
      <c r="B1562" s="167" t="s">
        <v>718</v>
      </c>
      <c r="C1562" s="168">
        <v>42821</v>
      </c>
      <c r="D1562" s="168" t="s">
        <v>2905</v>
      </c>
      <c r="E1562" s="169" t="s">
        <v>1500</v>
      </c>
      <c r="F1562" s="169">
        <v>13026482</v>
      </c>
      <c r="G1562" s="169"/>
      <c r="H1562" s="170" t="s">
        <v>2906</v>
      </c>
      <c r="I1562" s="172">
        <v>82325.240000000005</v>
      </c>
      <c r="J1562" s="172">
        <v>0</v>
      </c>
      <c r="K1562" s="172">
        <v>82325.240000000005</v>
      </c>
      <c r="L1562" s="173" t="s">
        <v>1444</v>
      </c>
    </row>
    <row r="1563" spans="1:12" ht="56.25" customHeight="1">
      <c r="A1563" s="174">
        <v>25</v>
      </c>
      <c r="B1563" s="167" t="s">
        <v>718</v>
      </c>
      <c r="C1563" s="168">
        <v>42821</v>
      </c>
      <c r="D1563" s="168" t="s">
        <v>2907</v>
      </c>
      <c r="E1563" s="169" t="s">
        <v>1500</v>
      </c>
      <c r="F1563" s="169">
        <v>13026481</v>
      </c>
      <c r="G1563" s="169"/>
      <c r="H1563" s="170" t="s">
        <v>2908</v>
      </c>
      <c r="I1563" s="172">
        <v>285476.77</v>
      </c>
      <c r="J1563" s="172">
        <v>0</v>
      </c>
      <c r="K1563" s="172">
        <v>285476.77</v>
      </c>
      <c r="L1563" s="173" t="s">
        <v>1444</v>
      </c>
    </row>
    <row r="1564" spans="1:12" ht="56.25" customHeight="1">
      <c r="A1564" s="174">
        <v>25</v>
      </c>
      <c r="B1564" s="167" t="s">
        <v>718</v>
      </c>
      <c r="C1564" s="168">
        <v>42821</v>
      </c>
      <c r="D1564" s="168" t="s">
        <v>2909</v>
      </c>
      <c r="E1564" s="169" t="s">
        <v>1500</v>
      </c>
      <c r="F1564" s="169">
        <v>13026471</v>
      </c>
      <c r="G1564" s="169"/>
      <c r="H1564" s="170" t="s">
        <v>2910</v>
      </c>
      <c r="I1564" s="172">
        <v>602612.32000000007</v>
      </c>
      <c r="J1564" s="172">
        <v>0</v>
      </c>
      <c r="K1564" s="172">
        <v>602612.32000000007</v>
      </c>
      <c r="L1564" s="173" t="s">
        <v>1444</v>
      </c>
    </row>
    <row r="1565" spans="1:12" ht="56.25" customHeight="1">
      <c r="A1565" s="174">
        <v>25</v>
      </c>
      <c r="B1565" s="167" t="s">
        <v>718</v>
      </c>
      <c r="C1565" s="168">
        <v>42821</v>
      </c>
      <c r="D1565" s="168" t="s">
        <v>2911</v>
      </c>
      <c r="E1565" s="169" t="s">
        <v>1500</v>
      </c>
      <c r="F1565" s="169">
        <v>13026240</v>
      </c>
      <c r="G1565" s="169"/>
      <c r="H1565" s="170" t="s">
        <v>2912</v>
      </c>
      <c r="I1565" s="172">
        <v>477789.38</v>
      </c>
      <c r="J1565" s="172">
        <v>0</v>
      </c>
      <c r="K1565" s="172">
        <v>477789.38</v>
      </c>
      <c r="L1565" s="173" t="s">
        <v>1444</v>
      </c>
    </row>
    <row r="1566" spans="1:12" ht="56.25" customHeight="1">
      <c r="A1566" s="174">
        <v>25</v>
      </c>
      <c r="B1566" s="167" t="s">
        <v>718</v>
      </c>
      <c r="C1566" s="168">
        <v>42821</v>
      </c>
      <c r="D1566" s="168" t="s">
        <v>2913</v>
      </c>
      <c r="E1566" s="169" t="s">
        <v>1500</v>
      </c>
      <c r="F1566" s="169">
        <v>13026017</v>
      </c>
      <c r="G1566" s="169"/>
      <c r="H1566" s="170" t="s">
        <v>2914</v>
      </c>
      <c r="I1566" s="172">
        <v>300505.38</v>
      </c>
      <c r="J1566" s="172">
        <v>0</v>
      </c>
      <c r="K1566" s="172">
        <v>300505.38</v>
      </c>
      <c r="L1566" s="173" t="s">
        <v>1444</v>
      </c>
    </row>
    <row r="1567" spans="1:12" ht="56.25" customHeight="1">
      <c r="A1567" s="174">
        <v>513</v>
      </c>
      <c r="B1567" s="167" t="s">
        <v>208</v>
      </c>
      <c r="C1567" s="168">
        <v>42821</v>
      </c>
      <c r="D1567" s="168" t="s">
        <v>4271</v>
      </c>
      <c r="E1567" s="169" t="s">
        <v>15</v>
      </c>
      <c r="F1567" s="169">
        <v>408328</v>
      </c>
      <c r="G1567" s="169"/>
      <c r="H1567" s="170" t="s">
        <v>4272</v>
      </c>
      <c r="I1567" s="172">
        <v>50</v>
      </c>
      <c r="J1567" s="172">
        <v>0</v>
      </c>
      <c r="K1567" s="172">
        <v>50</v>
      </c>
      <c r="L1567" s="173" t="s">
        <v>1444</v>
      </c>
    </row>
    <row r="1568" spans="1:12" ht="56.25" customHeight="1">
      <c r="A1568" s="174">
        <v>513</v>
      </c>
      <c r="B1568" s="167" t="s">
        <v>208</v>
      </c>
      <c r="C1568" s="168">
        <v>42821</v>
      </c>
      <c r="D1568" s="168" t="s">
        <v>4273</v>
      </c>
      <c r="E1568" s="169" t="s">
        <v>15</v>
      </c>
      <c r="F1568" s="169">
        <v>1951</v>
      </c>
      <c r="G1568" s="169"/>
      <c r="H1568" s="170" t="s">
        <v>4274</v>
      </c>
      <c r="I1568" s="172">
        <v>9330.89</v>
      </c>
      <c r="J1568" s="172">
        <v>0</v>
      </c>
      <c r="K1568" s="172">
        <v>9330.89</v>
      </c>
      <c r="L1568" s="173" t="s">
        <v>1444</v>
      </c>
    </row>
    <row r="1569" spans="1:12" ht="56.25" customHeight="1">
      <c r="A1569" s="174" t="s">
        <v>628</v>
      </c>
      <c r="B1569" s="167" t="s">
        <v>738</v>
      </c>
      <c r="C1569" s="168">
        <v>42821</v>
      </c>
      <c r="D1569" s="168" t="s">
        <v>5495</v>
      </c>
      <c r="E1569" s="169" t="s">
        <v>11</v>
      </c>
      <c r="F1569" s="169">
        <v>9121</v>
      </c>
      <c r="G1569" s="169"/>
      <c r="H1569" s="170" t="s">
        <v>5496</v>
      </c>
      <c r="I1569" s="172">
        <v>1077.6300000000001</v>
      </c>
      <c r="J1569" s="172">
        <v>0</v>
      </c>
      <c r="K1569" s="172">
        <v>1077.6300000000001</v>
      </c>
      <c r="L1569" s="173" t="s">
        <v>1444</v>
      </c>
    </row>
    <row r="1570" spans="1:12" ht="56.25" customHeight="1">
      <c r="A1570" s="174">
        <v>513</v>
      </c>
      <c r="B1570" s="167" t="s">
        <v>208</v>
      </c>
      <c r="C1570" s="168">
        <v>42821</v>
      </c>
      <c r="D1570" s="168" t="s">
        <v>4275</v>
      </c>
      <c r="E1570" s="169" t="s">
        <v>15</v>
      </c>
      <c r="F1570" s="169">
        <v>1959</v>
      </c>
      <c r="G1570" s="169"/>
      <c r="H1570" s="170" t="s">
        <v>4276</v>
      </c>
      <c r="I1570" s="172">
        <v>7051.1100000000006</v>
      </c>
      <c r="J1570" s="172">
        <v>0</v>
      </c>
      <c r="K1570" s="172">
        <v>7051.1100000000006</v>
      </c>
      <c r="L1570" s="173" t="s">
        <v>1444</v>
      </c>
    </row>
    <row r="1571" spans="1:12" ht="56.25" customHeight="1">
      <c r="A1571" s="174" t="s">
        <v>628</v>
      </c>
      <c r="B1571" s="167" t="s">
        <v>738</v>
      </c>
      <c r="C1571" s="168">
        <v>42821</v>
      </c>
      <c r="D1571" s="168" t="s">
        <v>5497</v>
      </c>
      <c r="E1571" s="169" t="s">
        <v>11</v>
      </c>
      <c r="F1571" s="169">
        <v>9034</v>
      </c>
      <c r="G1571" s="169"/>
      <c r="H1571" s="170" t="s">
        <v>5498</v>
      </c>
      <c r="I1571" s="172">
        <v>297.3</v>
      </c>
      <c r="J1571" s="172">
        <v>0</v>
      </c>
      <c r="K1571" s="172">
        <v>297.3</v>
      </c>
      <c r="L1571" s="173" t="s">
        <v>1444</v>
      </c>
    </row>
    <row r="1572" spans="1:12" ht="56.25" customHeight="1">
      <c r="A1572" s="174">
        <v>513</v>
      </c>
      <c r="B1572" s="167" t="s">
        <v>208</v>
      </c>
      <c r="C1572" s="168">
        <v>42821</v>
      </c>
      <c r="D1572" s="168" t="s">
        <v>4277</v>
      </c>
      <c r="E1572" s="169" t="s">
        <v>15</v>
      </c>
      <c r="F1572" s="169">
        <v>1960</v>
      </c>
      <c r="G1572" s="169"/>
      <c r="H1572" s="170" t="s">
        <v>4278</v>
      </c>
      <c r="I1572" s="172">
        <v>313.36</v>
      </c>
      <c r="J1572" s="172">
        <v>0</v>
      </c>
      <c r="K1572" s="172">
        <v>313.36</v>
      </c>
      <c r="L1572" s="173" t="s">
        <v>1444</v>
      </c>
    </row>
    <row r="1573" spans="1:12" ht="56.25" customHeight="1">
      <c r="A1573" s="174" t="s">
        <v>628</v>
      </c>
      <c r="B1573" s="167" t="s">
        <v>738</v>
      </c>
      <c r="C1573" s="168">
        <v>42821</v>
      </c>
      <c r="D1573" s="168" t="s">
        <v>5499</v>
      </c>
      <c r="E1573" s="169" t="s">
        <v>11</v>
      </c>
      <c r="F1573" s="169">
        <v>9056</v>
      </c>
      <c r="G1573" s="169"/>
      <c r="H1573" s="170" t="s">
        <v>5500</v>
      </c>
      <c r="I1573" s="172">
        <v>287.84000000000003</v>
      </c>
      <c r="J1573" s="172">
        <v>0</v>
      </c>
      <c r="K1573" s="172">
        <v>287.84000000000003</v>
      </c>
      <c r="L1573" s="173" t="s">
        <v>1444</v>
      </c>
    </row>
    <row r="1574" spans="1:12" ht="56.25" customHeight="1">
      <c r="A1574" s="174">
        <v>513</v>
      </c>
      <c r="B1574" s="167" t="s">
        <v>208</v>
      </c>
      <c r="C1574" s="168">
        <v>42821</v>
      </c>
      <c r="D1574" s="168" t="s">
        <v>4279</v>
      </c>
      <c r="E1574" s="169" t="s">
        <v>15</v>
      </c>
      <c r="F1574" s="169">
        <v>1962</v>
      </c>
      <c r="G1574" s="169"/>
      <c r="H1574" s="170" t="s">
        <v>4280</v>
      </c>
      <c r="I1574" s="172">
        <v>2001.1200000000001</v>
      </c>
      <c r="J1574" s="172">
        <v>0</v>
      </c>
      <c r="K1574" s="172">
        <v>2001.1200000000001</v>
      </c>
      <c r="L1574" s="173" t="s">
        <v>1444</v>
      </c>
    </row>
    <row r="1575" spans="1:12" ht="56.25" customHeight="1">
      <c r="A1575" s="174">
        <v>513</v>
      </c>
      <c r="B1575" s="167" t="s">
        <v>208</v>
      </c>
      <c r="C1575" s="168">
        <v>42821</v>
      </c>
      <c r="D1575" s="168" t="s">
        <v>4281</v>
      </c>
      <c r="E1575" s="169" t="s">
        <v>15</v>
      </c>
      <c r="F1575" s="169">
        <v>1961</v>
      </c>
      <c r="G1575" s="169"/>
      <c r="H1575" s="170" t="s">
        <v>4282</v>
      </c>
      <c r="I1575" s="172">
        <v>1907.89</v>
      </c>
      <c r="J1575" s="172">
        <v>0</v>
      </c>
      <c r="K1575" s="172">
        <v>1907.89</v>
      </c>
      <c r="L1575" s="173" t="s">
        <v>1444</v>
      </c>
    </row>
    <row r="1576" spans="1:12" ht="56.25" customHeight="1">
      <c r="A1576" s="174" t="s">
        <v>628</v>
      </c>
      <c r="B1576" s="167" t="s">
        <v>738</v>
      </c>
      <c r="C1576" s="168">
        <v>42821</v>
      </c>
      <c r="D1576" s="168" t="s">
        <v>5501</v>
      </c>
      <c r="E1576" s="169" t="s">
        <v>11</v>
      </c>
      <c r="F1576" s="169">
        <v>9055</v>
      </c>
      <c r="G1576" s="169"/>
      <c r="H1576" s="170" t="s">
        <v>5502</v>
      </c>
      <c r="I1576" s="172">
        <v>1378.23</v>
      </c>
      <c r="J1576" s="172">
        <v>0</v>
      </c>
      <c r="K1576" s="172">
        <v>1378.23</v>
      </c>
      <c r="L1576" s="173" t="s">
        <v>1444</v>
      </c>
    </row>
    <row r="1577" spans="1:12" ht="56.25" customHeight="1">
      <c r="A1577" s="174" t="s">
        <v>628</v>
      </c>
      <c r="B1577" s="167" t="s">
        <v>738</v>
      </c>
      <c r="C1577" s="168">
        <v>42821</v>
      </c>
      <c r="D1577" s="168" t="s">
        <v>5503</v>
      </c>
      <c r="E1577" s="169" t="s">
        <v>11</v>
      </c>
      <c r="F1577" s="169">
        <v>9094</v>
      </c>
      <c r="G1577" s="169"/>
      <c r="H1577" s="170" t="s">
        <v>5504</v>
      </c>
      <c r="I1577" s="172">
        <v>2332.25</v>
      </c>
      <c r="J1577" s="172">
        <v>0</v>
      </c>
      <c r="K1577" s="172">
        <v>2332.25</v>
      </c>
      <c r="L1577" s="173" t="s">
        <v>1444</v>
      </c>
    </row>
    <row r="1578" spans="1:12" ht="56.25" customHeight="1">
      <c r="A1578" s="174" t="s">
        <v>628</v>
      </c>
      <c r="B1578" s="167" t="s">
        <v>738</v>
      </c>
      <c r="C1578" s="168">
        <v>42821</v>
      </c>
      <c r="D1578" s="168" t="s">
        <v>5505</v>
      </c>
      <c r="E1578" s="169" t="s">
        <v>11</v>
      </c>
      <c r="F1578" s="169">
        <v>9078</v>
      </c>
      <c r="G1578" s="169"/>
      <c r="H1578" s="170" t="s">
        <v>5506</v>
      </c>
      <c r="I1578" s="172">
        <v>16097.74</v>
      </c>
      <c r="J1578" s="172">
        <v>0</v>
      </c>
      <c r="K1578" s="172">
        <v>16097.74</v>
      </c>
      <c r="L1578" s="173" t="s">
        <v>1444</v>
      </c>
    </row>
    <row r="1579" spans="1:12" ht="56.25" customHeight="1">
      <c r="A1579" s="174" t="s">
        <v>628</v>
      </c>
      <c r="B1579" s="167" t="s">
        <v>738</v>
      </c>
      <c r="C1579" s="168">
        <v>42821</v>
      </c>
      <c r="D1579" s="168" t="s">
        <v>5507</v>
      </c>
      <c r="E1579" s="169" t="s">
        <v>11</v>
      </c>
      <c r="F1579" s="169">
        <v>9079</v>
      </c>
      <c r="G1579" s="169"/>
      <c r="H1579" s="170" t="s">
        <v>5508</v>
      </c>
      <c r="I1579" s="172">
        <v>26070.32</v>
      </c>
      <c r="J1579" s="172">
        <v>0</v>
      </c>
      <c r="K1579" s="172">
        <v>26070.32</v>
      </c>
      <c r="L1579" s="173" t="s">
        <v>1444</v>
      </c>
    </row>
    <row r="1580" spans="1:12" ht="56.25" customHeight="1">
      <c r="A1580" s="174" t="s">
        <v>628</v>
      </c>
      <c r="B1580" s="167" t="s">
        <v>738</v>
      </c>
      <c r="C1580" s="168">
        <v>42821</v>
      </c>
      <c r="D1580" s="168" t="s">
        <v>5509</v>
      </c>
      <c r="E1580" s="169" t="s">
        <v>11</v>
      </c>
      <c r="F1580" s="169">
        <v>9080</v>
      </c>
      <c r="G1580" s="169"/>
      <c r="H1580" s="170" t="s">
        <v>5510</v>
      </c>
      <c r="I1580" s="172">
        <v>5634.11</v>
      </c>
      <c r="J1580" s="172">
        <v>0</v>
      </c>
      <c r="K1580" s="172">
        <v>5634.11</v>
      </c>
      <c r="L1580" s="173" t="s">
        <v>1444</v>
      </c>
    </row>
    <row r="1581" spans="1:12" ht="56.25" customHeight="1">
      <c r="A1581" s="174">
        <v>513</v>
      </c>
      <c r="B1581" s="167" t="s">
        <v>208</v>
      </c>
      <c r="C1581" s="168">
        <v>42822</v>
      </c>
      <c r="D1581" s="168" t="s">
        <v>4283</v>
      </c>
      <c r="E1581" s="169" t="s">
        <v>11</v>
      </c>
      <c r="F1581" s="169">
        <v>883199</v>
      </c>
      <c r="G1581" s="169"/>
      <c r="H1581" s="170" t="s">
        <v>4284</v>
      </c>
      <c r="I1581" s="172">
        <v>527.18000000000006</v>
      </c>
      <c r="J1581" s="172">
        <v>0</v>
      </c>
      <c r="K1581" s="172">
        <v>527.18000000000006</v>
      </c>
      <c r="L1581" s="173" t="s">
        <v>1444</v>
      </c>
    </row>
    <row r="1582" spans="1:12" ht="56.25" customHeight="1">
      <c r="A1582" s="174">
        <v>10</v>
      </c>
      <c r="B1582" s="167" t="s">
        <v>714</v>
      </c>
      <c r="C1582" s="168">
        <v>42822</v>
      </c>
      <c r="D1582" s="168" t="s">
        <v>2022</v>
      </c>
      <c r="E1582" s="169" t="s">
        <v>11</v>
      </c>
      <c r="F1582" s="169">
        <v>883198</v>
      </c>
      <c r="G1582" s="169"/>
      <c r="H1582" s="170" t="s">
        <v>2023</v>
      </c>
      <c r="I1582" s="172">
        <v>50</v>
      </c>
      <c r="J1582" s="172">
        <v>0</v>
      </c>
      <c r="K1582" s="172">
        <v>50</v>
      </c>
      <c r="L1582" s="173" t="s">
        <v>1444</v>
      </c>
    </row>
    <row r="1583" spans="1:12" ht="56.25" customHeight="1">
      <c r="A1583" s="174">
        <v>117</v>
      </c>
      <c r="B1583" s="167" t="s">
        <v>746</v>
      </c>
      <c r="C1583" s="168">
        <v>42822</v>
      </c>
      <c r="D1583" s="168" t="s">
        <v>3354</v>
      </c>
      <c r="E1583" s="169" t="s">
        <v>11</v>
      </c>
      <c r="F1583" s="169">
        <v>883188</v>
      </c>
      <c r="G1583" s="169"/>
      <c r="H1583" s="170" t="s">
        <v>3355</v>
      </c>
      <c r="I1583" s="172">
        <v>50</v>
      </c>
      <c r="J1583" s="172">
        <v>0</v>
      </c>
      <c r="K1583" s="172">
        <v>50</v>
      </c>
      <c r="L1583" s="173" t="s">
        <v>1444</v>
      </c>
    </row>
    <row r="1584" spans="1:12" ht="56.25" customHeight="1">
      <c r="A1584" s="174">
        <v>10</v>
      </c>
      <c r="B1584" s="167" t="s">
        <v>714</v>
      </c>
      <c r="C1584" s="168">
        <v>42822</v>
      </c>
      <c r="D1584" s="168" t="s">
        <v>2024</v>
      </c>
      <c r="E1584" s="169" t="s">
        <v>11</v>
      </c>
      <c r="F1584" s="169">
        <v>883154</v>
      </c>
      <c r="G1584" s="169"/>
      <c r="H1584" s="170" t="s">
        <v>2025</v>
      </c>
      <c r="I1584" s="172">
        <v>50</v>
      </c>
      <c r="J1584" s="172">
        <v>0</v>
      </c>
      <c r="K1584" s="172">
        <v>50</v>
      </c>
      <c r="L1584" s="173" t="s">
        <v>1444</v>
      </c>
    </row>
    <row r="1585" spans="1:12" ht="56.25" customHeight="1">
      <c r="A1585" s="174">
        <v>10</v>
      </c>
      <c r="B1585" s="167" t="s">
        <v>714</v>
      </c>
      <c r="C1585" s="168">
        <v>42822</v>
      </c>
      <c r="D1585" s="168" t="s">
        <v>2026</v>
      </c>
      <c r="E1585" s="169" t="s">
        <v>6</v>
      </c>
      <c r="F1585" s="169">
        <v>883154</v>
      </c>
      <c r="G1585" s="169"/>
      <c r="H1585" s="170" t="s">
        <v>2027</v>
      </c>
      <c r="I1585" s="172">
        <v>0</v>
      </c>
      <c r="J1585" s="172">
        <v>3068</v>
      </c>
      <c r="K1585" s="172">
        <v>3068</v>
      </c>
      <c r="L1585" s="173" t="s">
        <v>1444</v>
      </c>
    </row>
    <row r="1586" spans="1:12" ht="56.25" customHeight="1">
      <c r="A1586" s="174">
        <v>340</v>
      </c>
      <c r="B1586" s="167" t="s">
        <v>838</v>
      </c>
      <c r="C1586" s="168">
        <v>42822</v>
      </c>
      <c r="D1586" s="168" t="s">
        <v>3691</v>
      </c>
      <c r="E1586" s="169" t="s">
        <v>15</v>
      </c>
      <c r="F1586" s="169">
        <v>1968</v>
      </c>
      <c r="G1586" s="169"/>
      <c r="H1586" s="170" t="s">
        <v>3692</v>
      </c>
      <c r="I1586" s="172">
        <v>295.31</v>
      </c>
      <c r="J1586" s="172">
        <v>0</v>
      </c>
      <c r="K1586" s="172">
        <v>295.31</v>
      </c>
      <c r="L1586" s="173" t="s">
        <v>1444</v>
      </c>
    </row>
    <row r="1587" spans="1:12" ht="56.25" customHeight="1">
      <c r="A1587" s="174">
        <v>340</v>
      </c>
      <c r="B1587" s="167" t="s">
        <v>838</v>
      </c>
      <c r="C1587" s="168">
        <v>42822</v>
      </c>
      <c r="D1587" s="168" t="s">
        <v>3693</v>
      </c>
      <c r="E1587" s="169" t="s">
        <v>15</v>
      </c>
      <c r="F1587" s="169">
        <v>1976</v>
      </c>
      <c r="G1587" s="169"/>
      <c r="H1587" s="170" t="s">
        <v>3694</v>
      </c>
      <c r="I1587" s="172">
        <v>301.97000000000003</v>
      </c>
      <c r="J1587" s="172">
        <v>0</v>
      </c>
      <c r="K1587" s="172">
        <v>301.97000000000003</v>
      </c>
      <c r="L1587" s="173" t="s">
        <v>1444</v>
      </c>
    </row>
    <row r="1588" spans="1:12" ht="56.25" customHeight="1">
      <c r="A1588" s="174">
        <v>340</v>
      </c>
      <c r="B1588" s="167" t="s">
        <v>838</v>
      </c>
      <c r="C1588" s="168">
        <v>42822</v>
      </c>
      <c r="D1588" s="168" t="s">
        <v>3695</v>
      </c>
      <c r="E1588" s="169" t="s">
        <v>15</v>
      </c>
      <c r="F1588" s="169">
        <v>1977</v>
      </c>
      <c r="G1588" s="169"/>
      <c r="H1588" s="170" t="s">
        <v>3696</v>
      </c>
      <c r="I1588" s="172">
        <v>299.98</v>
      </c>
      <c r="J1588" s="172">
        <v>0</v>
      </c>
      <c r="K1588" s="172">
        <v>299.98</v>
      </c>
      <c r="L1588" s="173" t="s">
        <v>1444</v>
      </c>
    </row>
    <row r="1589" spans="1:12" ht="56.25" customHeight="1">
      <c r="A1589" s="174">
        <v>78</v>
      </c>
      <c r="B1589" s="167" t="s">
        <v>14232</v>
      </c>
      <c r="C1589" s="168">
        <v>42822</v>
      </c>
      <c r="D1589" s="168" t="s">
        <v>3194</v>
      </c>
      <c r="E1589" s="169" t="s">
        <v>15</v>
      </c>
      <c r="F1589" s="169">
        <v>1963</v>
      </c>
      <c r="G1589" s="169"/>
      <c r="H1589" s="170" t="s">
        <v>3195</v>
      </c>
      <c r="I1589" s="172">
        <v>348.75</v>
      </c>
      <c r="J1589" s="172">
        <v>0</v>
      </c>
      <c r="K1589" s="172">
        <v>348.75</v>
      </c>
      <c r="L1589" s="173" t="s">
        <v>1444</v>
      </c>
    </row>
    <row r="1590" spans="1:12" ht="56.25" customHeight="1">
      <c r="A1590" s="174">
        <v>340</v>
      </c>
      <c r="B1590" s="167" t="s">
        <v>838</v>
      </c>
      <c r="C1590" s="168">
        <v>42822</v>
      </c>
      <c r="D1590" s="168" t="s">
        <v>3697</v>
      </c>
      <c r="E1590" s="169" t="s">
        <v>15</v>
      </c>
      <c r="F1590" s="169">
        <v>1969</v>
      </c>
      <c r="G1590" s="169"/>
      <c r="H1590" s="170" t="s">
        <v>3698</v>
      </c>
      <c r="I1590" s="172">
        <v>277.95999999999998</v>
      </c>
      <c r="J1590" s="172">
        <v>0</v>
      </c>
      <c r="K1590" s="172">
        <v>277.95999999999998</v>
      </c>
      <c r="L1590" s="173" t="s">
        <v>1444</v>
      </c>
    </row>
    <row r="1591" spans="1:12" ht="56.25" customHeight="1">
      <c r="A1591" s="174">
        <v>340</v>
      </c>
      <c r="B1591" s="167" t="s">
        <v>838</v>
      </c>
      <c r="C1591" s="168">
        <v>42822</v>
      </c>
      <c r="D1591" s="168" t="s">
        <v>3699</v>
      </c>
      <c r="E1591" s="169" t="s">
        <v>15</v>
      </c>
      <c r="F1591" s="169">
        <v>1978</v>
      </c>
      <c r="G1591" s="169"/>
      <c r="H1591" s="170" t="s">
        <v>3700</v>
      </c>
      <c r="I1591" s="172">
        <v>281.8</v>
      </c>
      <c r="J1591" s="172">
        <v>0</v>
      </c>
      <c r="K1591" s="172">
        <v>281.8</v>
      </c>
      <c r="L1591" s="173" t="s">
        <v>1444</v>
      </c>
    </row>
    <row r="1592" spans="1:12" ht="56.25" customHeight="1">
      <c r="A1592" s="174">
        <v>340</v>
      </c>
      <c r="B1592" s="167" t="s">
        <v>838</v>
      </c>
      <c r="C1592" s="168">
        <v>42822</v>
      </c>
      <c r="D1592" s="168" t="s">
        <v>3701</v>
      </c>
      <c r="E1592" s="169" t="s">
        <v>15</v>
      </c>
      <c r="F1592" s="169">
        <v>1979</v>
      </c>
      <c r="G1592" s="169"/>
      <c r="H1592" s="170" t="s">
        <v>3702</v>
      </c>
      <c r="I1592" s="172">
        <v>298.47000000000003</v>
      </c>
      <c r="J1592" s="172">
        <v>0</v>
      </c>
      <c r="K1592" s="172">
        <v>298.47000000000003</v>
      </c>
      <c r="L1592" s="173" t="s">
        <v>1444</v>
      </c>
    </row>
    <row r="1593" spans="1:12" ht="56.25" customHeight="1">
      <c r="A1593" s="174">
        <v>86</v>
      </c>
      <c r="B1593" s="167" t="s">
        <v>734</v>
      </c>
      <c r="C1593" s="168">
        <v>42823</v>
      </c>
      <c r="D1593" s="168" t="s">
        <v>3204</v>
      </c>
      <c r="E1593" s="169" t="s">
        <v>11</v>
      </c>
      <c r="F1593" s="169">
        <v>883370</v>
      </c>
      <c r="G1593" s="169"/>
      <c r="H1593" s="170" t="s">
        <v>3205</v>
      </c>
      <c r="I1593" s="172">
        <v>50</v>
      </c>
      <c r="J1593" s="172">
        <v>0</v>
      </c>
      <c r="K1593" s="172">
        <v>50</v>
      </c>
      <c r="L1593" s="173" t="s">
        <v>1444</v>
      </c>
    </row>
    <row r="1594" spans="1:12" ht="56.25" customHeight="1">
      <c r="A1594" s="174">
        <v>117</v>
      </c>
      <c r="B1594" s="167" t="s">
        <v>746</v>
      </c>
      <c r="C1594" s="168">
        <v>42823</v>
      </c>
      <c r="D1594" s="168" t="s">
        <v>3356</v>
      </c>
      <c r="E1594" s="169" t="s">
        <v>11</v>
      </c>
      <c r="F1594" s="169">
        <v>883361</v>
      </c>
      <c r="G1594" s="169"/>
      <c r="H1594" s="170" t="s">
        <v>3357</v>
      </c>
      <c r="I1594" s="172">
        <v>50</v>
      </c>
      <c r="J1594" s="172">
        <v>0</v>
      </c>
      <c r="K1594" s="172">
        <v>50</v>
      </c>
      <c r="L1594" s="173" t="s">
        <v>1444</v>
      </c>
    </row>
    <row r="1595" spans="1:12" ht="56.25" customHeight="1">
      <c r="A1595" s="174">
        <v>670</v>
      </c>
      <c r="B1595" s="167" t="s">
        <v>243</v>
      </c>
      <c r="C1595" s="168">
        <v>42823</v>
      </c>
      <c r="D1595" s="168" t="s">
        <v>4498</v>
      </c>
      <c r="E1595" s="169" t="s">
        <v>6</v>
      </c>
      <c r="F1595" s="169">
        <v>883353</v>
      </c>
      <c r="G1595" s="169"/>
      <c r="H1595" s="170" t="s">
        <v>4499</v>
      </c>
      <c r="I1595" s="172">
        <v>0</v>
      </c>
      <c r="J1595" s="172">
        <v>117717</v>
      </c>
      <c r="K1595" s="172">
        <v>117717</v>
      </c>
      <c r="L1595" s="173" t="s">
        <v>1444</v>
      </c>
    </row>
    <row r="1596" spans="1:12" ht="56.25" customHeight="1">
      <c r="A1596" s="174">
        <v>373</v>
      </c>
      <c r="B1596" s="167" t="s">
        <v>1299</v>
      </c>
      <c r="C1596" s="168">
        <v>42823</v>
      </c>
      <c r="D1596" s="168" t="s">
        <v>3751</v>
      </c>
      <c r="E1596" s="169" t="s">
        <v>6</v>
      </c>
      <c r="F1596" s="169">
        <v>883351</v>
      </c>
      <c r="G1596" s="169"/>
      <c r="H1596" s="170" t="s">
        <v>3752</v>
      </c>
      <c r="I1596" s="172">
        <v>0</v>
      </c>
      <c r="J1596" s="172">
        <v>5598</v>
      </c>
      <c r="K1596" s="172">
        <v>5598</v>
      </c>
      <c r="L1596" s="173" t="s">
        <v>1444</v>
      </c>
    </row>
    <row r="1597" spans="1:12" ht="56.25" customHeight="1">
      <c r="A1597" s="174">
        <v>132</v>
      </c>
      <c r="B1597" s="167" t="s">
        <v>752</v>
      </c>
      <c r="C1597" s="168">
        <v>42823</v>
      </c>
      <c r="D1597" s="168" t="s">
        <v>3396</v>
      </c>
      <c r="E1597" s="169" t="s">
        <v>11</v>
      </c>
      <c r="F1597" s="169">
        <v>883295</v>
      </c>
      <c r="G1597" s="169"/>
      <c r="H1597" s="170" t="s">
        <v>3397</v>
      </c>
      <c r="I1597" s="172">
        <v>270</v>
      </c>
      <c r="J1597" s="172">
        <v>0</v>
      </c>
      <c r="K1597" s="172">
        <v>270</v>
      </c>
      <c r="L1597" s="173" t="s">
        <v>1444</v>
      </c>
    </row>
    <row r="1598" spans="1:12" ht="56.25" customHeight="1">
      <c r="A1598" s="174">
        <v>132</v>
      </c>
      <c r="B1598" s="167" t="s">
        <v>752</v>
      </c>
      <c r="C1598" s="168">
        <v>42823</v>
      </c>
      <c r="D1598" s="168" t="s">
        <v>3398</v>
      </c>
      <c r="E1598" s="169" t="s">
        <v>11</v>
      </c>
      <c r="F1598" s="169">
        <v>883288</v>
      </c>
      <c r="G1598" s="169"/>
      <c r="H1598" s="170" t="s">
        <v>3399</v>
      </c>
      <c r="I1598" s="172">
        <v>43533.48</v>
      </c>
      <c r="J1598" s="172">
        <v>0</v>
      </c>
      <c r="K1598" s="172">
        <v>43533.48</v>
      </c>
      <c r="L1598" s="173" t="s">
        <v>1444</v>
      </c>
    </row>
    <row r="1599" spans="1:12" ht="56.25" customHeight="1">
      <c r="A1599" s="174">
        <v>10</v>
      </c>
      <c r="B1599" s="167" t="s">
        <v>714</v>
      </c>
      <c r="C1599" s="168">
        <v>42823</v>
      </c>
      <c r="D1599" s="168" t="s">
        <v>2028</v>
      </c>
      <c r="E1599" s="169" t="s">
        <v>11</v>
      </c>
      <c r="F1599" s="169">
        <v>883242</v>
      </c>
      <c r="G1599" s="169"/>
      <c r="H1599" s="170" t="s">
        <v>2029</v>
      </c>
      <c r="I1599" s="172">
        <v>50</v>
      </c>
      <c r="J1599" s="172">
        <v>0</v>
      </c>
      <c r="K1599" s="172">
        <v>50</v>
      </c>
      <c r="L1599" s="173" t="s">
        <v>1444</v>
      </c>
    </row>
    <row r="1600" spans="1:12" ht="56.25" customHeight="1">
      <c r="A1600" s="174">
        <v>10</v>
      </c>
      <c r="B1600" s="167" t="s">
        <v>714</v>
      </c>
      <c r="C1600" s="168">
        <v>42823</v>
      </c>
      <c r="D1600" s="168" t="s">
        <v>2030</v>
      </c>
      <c r="E1600" s="169" t="s">
        <v>6</v>
      </c>
      <c r="F1600" s="169">
        <v>883242</v>
      </c>
      <c r="G1600" s="169"/>
      <c r="H1600" s="170" t="s">
        <v>2031</v>
      </c>
      <c r="I1600" s="172">
        <v>0</v>
      </c>
      <c r="J1600" s="172">
        <v>16498.3</v>
      </c>
      <c r="K1600" s="172">
        <v>16498.3</v>
      </c>
      <c r="L1600" s="173" t="s">
        <v>1444</v>
      </c>
    </row>
    <row r="1601" spans="1:12" ht="56.25" customHeight="1">
      <c r="A1601" s="174">
        <v>513</v>
      </c>
      <c r="B1601" s="167" t="s">
        <v>208</v>
      </c>
      <c r="C1601" s="168">
        <v>42823</v>
      </c>
      <c r="D1601" s="168" t="s">
        <v>4285</v>
      </c>
      <c r="E1601" s="169" t="s">
        <v>15</v>
      </c>
      <c r="F1601" s="169">
        <v>410625</v>
      </c>
      <c r="G1601" s="169"/>
      <c r="H1601" s="170" t="s">
        <v>4286</v>
      </c>
      <c r="I1601" s="172">
        <v>50</v>
      </c>
      <c r="J1601" s="172">
        <v>0</v>
      </c>
      <c r="K1601" s="172">
        <v>50</v>
      </c>
      <c r="L1601" s="173" t="s">
        <v>1444</v>
      </c>
    </row>
    <row r="1602" spans="1:12" ht="56.25" customHeight="1">
      <c r="A1602" s="174">
        <v>513</v>
      </c>
      <c r="B1602" s="167" t="s">
        <v>208</v>
      </c>
      <c r="C1602" s="168">
        <v>42823</v>
      </c>
      <c r="D1602" s="168" t="s">
        <v>4287</v>
      </c>
      <c r="E1602" s="169" t="s">
        <v>15</v>
      </c>
      <c r="F1602" s="169">
        <v>410622</v>
      </c>
      <c r="G1602" s="169"/>
      <c r="H1602" s="170" t="s">
        <v>4288</v>
      </c>
      <c r="I1602" s="172">
        <v>50</v>
      </c>
      <c r="J1602" s="172">
        <v>0</v>
      </c>
      <c r="K1602" s="172">
        <v>50</v>
      </c>
      <c r="L1602" s="173" t="s">
        <v>1444</v>
      </c>
    </row>
    <row r="1603" spans="1:12" ht="56.25" customHeight="1">
      <c r="A1603" s="174">
        <v>513</v>
      </c>
      <c r="B1603" s="167" t="s">
        <v>208</v>
      </c>
      <c r="C1603" s="168">
        <v>42823</v>
      </c>
      <c r="D1603" s="168" t="s">
        <v>4289</v>
      </c>
      <c r="E1603" s="169" t="s">
        <v>15</v>
      </c>
      <c r="F1603" s="169">
        <v>410619</v>
      </c>
      <c r="G1603" s="169"/>
      <c r="H1603" s="170" t="s">
        <v>4290</v>
      </c>
      <c r="I1603" s="172">
        <v>50</v>
      </c>
      <c r="J1603" s="172">
        <v>0</v>
      </c>
      <c r="K1603" s="172">
        <v>50</v>
      </c>
      <c r="L1603" s="173" t="s">
        <v>1444</v>
      </c>
    </row>
    <row r="1604" spans="1:12" ht="56.25" customHeight="1">
      <c r="A1604" s="174" t="s">
        <v>628</v>
      </c>
      <c r="B1604" s="167" t="s">
        <v>738</v>
      </c>
      <c r="C1604" s="168">
        <v>42823</v>
      </c>
      <c r="D1604" s="168" t="s">
        <v>5511</v>
      </c>
      <c r="E1604" s="169" t="s">
        <v>11</v>
      </c>
      <c r="F1604" s="169">
        <v>9092</v>
      </c>
      <c r="G1604" s="169"/>
      <c r="H1604" s="170" t="s">
        <v>5512</v>
      </c>
      <c r="I1604" s="172">
        <v>3383</v>
      </c>
      <c r="J1604" s="172">
        <v>0</v>
      </c>
      <c r="K1604" s="172">
        <v>3383</v>
      </c>
      <c r="L1604" s="173" t="s">
        <v>1444</v>
      </c>
    </row>
    <row r="1605" spans="1:12" ht="56.25" customHeight="1">
      <c r="A1605" s="174">
        <v>10</v>
      </c>
      <c r="B1605" s="167" t="s">
        <v>714</v>
      </c>
      <c r="C1605" s="168">
        <v>42823</v>
      </c>
      <c r="D1605" s="168" t="s">
        <v>2032</v>
      </c>
      <c r="E1605" s="169" t="s">
        <v>15</v>
      </c>
      <c r="F1605" s="169">
        <v>1983</v>
      </c>
      <c r="G1605" s="169"/>
      <c r="H1605" s="170" t="s">
        <v>2033</v>
      </c>
      <c r="I1605" s="172">
        <v>556.75</v>
      </c>
      <c r="J1605" s="172">
        <v>0</v>
      </c>
      <c r="K1605" s="172">
        <v>556.75</v>
      </c>
      <c r="L1605" s="173" t="s">
        <v>1444</v>
      </c>
    </row>
    <row r="1606" spans="1:12" ht="56.25" customHeight="1">
      <c r="A1606" s="174">
        <v>680</v>
      </c>
      <c r="B1606" s="167" t="s">
        <v>890</v>
      </c>
      <c r="C1606" s="168">
        <v>42823</v>
      </c>
      <c r="D1606" s="168" t="s">
        <v>4526</v>
      </c>
      <c r="E1606" s="169" t="s">
        <v>15</v>
      </c>
      <c r="F1606" s="169">
        <v>411246</v>
      </c>
      <c r="G1606" s="169"/>
      <c r="H1606" s="170" t="s">
        <v>4527</v>
      </c>
      <c r="I1606" s="172">
        <v>311.85000000000002</v>
      </c>
      <c r="J1606" s="172">
        <v>0</v>
      </c>
      <c r="K1606" s="172">
        <v>311.85000000000002</v>
      </c>
      <c r="L1606" s="173" t="s">
        <v>1444</v>
      </c>
    </row>
    <row r="1607" spans="1:12" ht="56.25" customHeight="1">
      <c r="A1607" s="174">
        <v>52</v>
      </c>
      <c r="B1607" s="167" t="s">
        <v>727</v>
      </c>
      <c r="C1607" s="168">
        <v>42823</v>
      </c>
      <c r="D1607" s="168" t="s">
        <v>3159</v>
      </c>
      <c r="E1607" s="169" t="s">
        <v>15</v>
      </c>
      <c r="F1607" s="169">
        <v>1985</v>
      </c>
      <c r="G1607" s="169"/>
      <c r="H1607" s="170" t="s">
        <v>3160</v>
      </c>
      <c r="I1607" s="172">
        <v>407.2</v>
      </c>
      <c r="J1607" s="172">
        <v>0</v>
      </c>
      <c r="K1607" s="172">
        <v>407.2</v>
      </c>
      <c r="L1607" s="173" t="s">
        <v>1444</v>
      </c>
    </row>
    <row r="1608" spans="1:12" ht="56.25" customHeight="1">
      <c r="A1608" s="174">
        <v>224</v>
      </c>
      <c r="B1608" s="167" t="s">
        <v>127</v>
      </c>
      <c r="C1608" s="168">
        <v>42823</v>
      </c>
      <c r="D1608" s="168" t="s">
        <v>3454</v>
      </c>
      <c r="E1608" s="169" t="s">
        <v>15</v>
      </c>
      <c r="F1608" s="169">
        <v>1991</v>
      </c>
      <c r="G1608" s="169"/>
      <c r="H1608" s="170" t="s">
        <v>3455</v>
      </c>
      <c r="I1608" s="172">
        <v>283.38</v>
      </c>
      <c r="J1608" s="172">
        <v>0</v>
      </c>
      <c r="K1608" s="172">
        <v>283.38</v>
      </c>
      <c r="L1608" s="173" t="s">
        <v>1444</v>
      </c>
    </row>
    <row r="1609" spans="1:12" ht="56.25" customHeight="1">
      <c r="A1609" s="174">
        <v>513</v>
      </c>
      <c r="B1609" s="167" t="s">
        <v>208</v>
      </c>
      <c r="C1609" s="168">
        <v>42823</v>
      </c>
      <c r="D1609" s="168" t="s">
        <v>4291</v>
      </c>
      <c r="E1609" s="169" t="s">
        <v>15</v>
      </c>
      <c r="F1609" s="169">
        <v>411494</v>
      </c>
      <c r="G1609" s="169"/>
      <c r="H1609" s="170" t="s">
        <v>4292</v>
      </c>
      <c r="I1609" s="172">
        <v>50</v>
      </c>
      <c r="J1609" s="172">
        <v>0</v>
      </c>
      <c r="K1609" s="172">
        <v>50</v>
      </c>
      <c r="L1609" s="173" t="s">
        <v>1444</v>
      </c>
    </row>
    <row r="1610" spans="1:12" ht="56.25" customHeight="1">
      <c r="A1610" s="174">
        <v>670</v>
      </c>
      <c r="B1610" s="167" t="s">
        <v>243</v>
      </c>
      <c r="C1610" s="168">
        <v>42824</v>
      </c>
      <c r="D1610" s="168" t="s">
        <v>4500</v>
      </c>
      <c r="E1610" s="169" t="s">
        <v>6</v>
      </c>
      <c r="F1610" s="169">
        <v>883602</v>
      </c>
      <c r="G1610" s="169"/>
      <c r="H1610" s="170" t="s">
        <v>4501</v>
      </c>
      <c r="I1610" s="172">
        <v>0</v>
      </c>
      <c r="J1610" s="172">
        <v>738302</v>
      </c>
      <c r="K1610" s="172">
        <v>738302</v>
      </c>
      <c r="L1610" s="173" t="s">
        <v>1444</v>
      </c>
    </row>
    <row r="1611" spans="1:12" ht="56.25" customHeight="1">
      <c r="A1611" s="174" t="s">
        <v>627</v>
      </c>
      <c r="B1611" s="167" t="s">
        <v>737</v>
      </c>
      <c r="C1611" s="168">
        <v>42824</v>
      </c>
      <c r="D1611" s="168" t="s">
        <v>4786</v>
      </c>
      <c r="E1611" s="169" t="s">
        <v>6</v>
      </c>
      <c r="F1611" s="169">
        <v>883595</v>
      </c>
      <c r="G1611" s="169"/>
      <c r="H1611" s="170" t="s">
        <v>4787</v>
      </c>
      <c r="I1611" s="172">
        <v>0</v>
      </c>
      <c r="J1611" s="172">
        <v>194</v>
      </c>
      <c r="K1611" s="172">
        <v>194</v>
      </c>
      <c r="L1611" s="173" t="s">
        <v>1444</v>
      </c>
    </row>
    <row r="1612" spans="1:12" ht="56.25" customHeight="1">
      <c r="A1612" s="174">
        <v>117</v>
      </c>
      <c r="B1612" s="167" t="s">
        <v>746</v>
      </c>
      <c r="C1612" s="168">
        <v>42824</v>
      </c>
      <c r="D1612" s="168" t="s">
        <v>3358</v>
      </c>
      <c r="E1612" s="169" t="s">
        <v>11</v>
      </c>
      <c r="F1612" s="169">
        <v>883589</v>
      </c>
      <c r="G1612" s="169"/>
      <c r="H1612" s="170" t="s">
        <v>3359</v>
      </c>
      <c r="I1612" s="172">
        <v>50</v>
      </c>
      <c r="J1612" s="172">
        <v>0</v>
      </c>
      <c r="K1612" s="172">
        <v>50</v>
      </c>
      <c r="L1612" s="173" t="s">
        <v>1444</v>
      </c>
    </row>
    <row r="1613" spans="1:12" ht="56.25" customHeight="1">
      <c r="A1613" s="174">
        <v>117</v>
      </c>
      <c r="B1613" s="167" t="s">
        <v>746</v>
      </c>
      <c r="C1613" s="168">
        <v>42824</v>
      </c>
      <c r="D1613" s="168" t="s">
        <v>3360</v>
      </c>
      <c r="E1613" s="169" t="s">
        <v>11</v>
      </c>
      <c r="F1613" s="169">
        <v>883482</v>
      </c>
      <c r="G1613" s="169"/>
      <c r="H1613" s="170" t="s">
        <v>3361</v>
      </c>
      <c r="I1613" s="172">
        <v>50</v>
      </c>
      <c r="J1613" s="172">
        <v>0</v>
      </c>
      <c r="K1613" s="172">
        <v>50</v>
      </c>
      <c r="L1613" s="173" t="s">
        <v>1444</v>
      </c>
    </row>
    <row r="1614" spans="1:12" ht="56.25" customHeight="1">
      <c r="A1614" s="174">
        <v>117</v>
      </c>
      <c r="B1614" s="167" t="s">
        <v>746</v>
      </c>
      <c r="C1614" s="168">
        <v>42824</v>
      </c>
      <c r="D1614" s="168" t="s">
        <v>3362</v>
      </c>
      <c r="E1614" s="169" t="s">
        <v>11</v>
      </c>
      <c r="F1614" s="169">
        <v>883479</v>
      </c>
      <c r="G1614" s="169"/>
      <c r="H1614" s="170" t="s">
        <v>3363</v>
      </c>
      <c r="I1614" s="172">
        <v>50</v>
      </c>
      <c r="J1614" s="172">
        <v>0</v>
      </c>
      <c r="K1614" s="172">
        <v>50</v>
      </c>
      <c r="L1614" s="173" t="s">
        <v>1444</v>
      </c>
    </row>
    <row r="1615" spans="1:12" ht="56.25" customHeight="1">
      <c r="A1615" s="174">
        <v>513</v>
      </c>
      <c r="B1615" s="167" t="s">
        <v>208</v>
      </c>
      <c r="C1615" s="168">
        <v>42824</v>
      </c>
      <c r="D1615" s="168" t="s">
        <v>4293</v>
      </c>
      <c r="E1615" s="169" t="s">
        <v>11</v>
      </c>
      <c r="F1615" s="169">
        <v>883406</v>
      </c>
      <c r="G1615" s="169"/>
      <c r="H1615" s="170" t="s">
        <v>4294</v>
      </c>
      <c r="I1615" s="172">
        <v>270</v>
      </c>
      <c r="J1615" s="172">
        <v>0</v>
      </c>
      <c r="K1615" s="172">
        <v>270</v>
      </c>
      <c r="L1615" s="173" t="s">
        <v>1444</v>
      </c>
    </row>
    <row r="1616" spans="1:12" ht="56.25" customHeight="1">
      <c r="A1616" s="174">
        <v>25</v>
      </c>
      <c r="B1616" s="167" t="s">
        <v>718</v>
      </c>
      <c r="C1616" s="168">
        <v>42824</v>
      </c>
      <c r="D1616" s="168" t="s">
        <v>2915</v>
      </c>
      <c r="E1616" s="169" t="s">
        <v>6</v>
      </c>
      <c r="F1616" s="169">
        <v>819340</v>
      </c>
      <c r="G1616" s="169"/>
      <c r="H1616" s="170" t="s">
        <v>2916</v>
      </c>
      <c r="I1616" s="172">
        <v>0</v>
      </c>
      <c r="J1616" s="172">
        <v>1708988.8</v>
      </c>
      <c r="K1616" s="172">
        <v>1708988.8</v>
      </c>
      <c r="L1616" s="173" t="s">
        <v>1444</v>
      </c>
    </row>
    <row r="1617" spans="1:12" ht="56.25" customHeight="1">
      <c r="A1617" s="174">
        <v>25</v>
      </c>
      <c r="B1617" s="167" t="s">
        <v>718</v>
      </c>
      <c r="C1617" s="168">
        <v>42824</v>
      </c>
      <c r="D1617" s="168" t="s">
        <v>2917</v>
      </c>
      <c r="E1617" s="169" t="s">
        <v>6</v>
      </c>
      <c r="F1617" s="169">
        <v>819339</v>
      </c>
      <c r="G1617" s="169"/>
      <c r="H1617" s="170" t="s">
        <v>2916</v>
      </c>
      <c r="I1617" s="172">
        <v>0</v>
      </c>
      <c r="J1617" s="172">
        <v>3601514.6</v>
      </c>
      <c r="K1617" s="172">
        <v>3601514.6</v>
      </c>
      <c r="L1617" s="173" t="s">
        <v>1444</v>
      </c>
    </row>
    <row r="1618" spans="1:12" ht="56.25" customHeight="1">
      <c r="A1618" s="174" t="s">
        <v>628</v>
      </c>
      <c r="B1618" s="167" t="s">
        <v>738</v>
      </c>
      <c r="C1618" s="168">
        <v>42824</v>
      </c>
      <c r="D1618" s="168" t="s">
        <v>5513</v>
      </c>
      <c r="E1618" s="169" t="s">
        <v>6</v>
      </c>
      <c r="F1618" s="169">
        <v>819223</v>
      </c>
      <c r="G1618" s="169"/>
      <c r="H1618" s="170" t="s">
        <v>5514</v>
      </c>
      <c r="I1618" s="172">
        <v>0</v>
      </c>
      <c r="J1618" s="172">
        <v>4000</v>
      </c>
      <c r="K1618" s="172">
        <v>4000</v>
      </c>
      <c r="L1618" s="173" t="s">
        <v>1444</v>
      </c>
    </row>
    <row r="1619" spans="1:12" ht="56.25" customHeight="1">
      <c r="A1619" s="174">
        <v>25</v>
      </c>
      <c r="B1619" s="167" t="s">
        <v>718</v>
      </c>
      <c r="C1619" s="168">
        <v>42824</v>
      </c>
      <c r="D1619" s="168" t="s">
        <v>2918</v>
      </c>
      <c r="E1619" s="169" t="s">
        <v>1500</v>
      </c>
      <c r="F1619" s="169">
        <v>13070495</v>
      </c>
      <c r="G1619" s="169"/>
      <c r="H1619" s="170" t="s">
        <v>2919</v>
      </c>
      <c r="I1619" s="172">
        <v>647811.19000000006</v>
      </c>
      <c r="J1619" s="172">
        <v>0</v>
      </c>
      <c r="K1619" s="172">
        <v>647811.19000000006</v>
      </c>
      <c r="L1619" s="173" t="s">
        <v>1444</v>
      </c>
    </row>
    <row r="1620" spans="1:12" ht="56.25" customHeight="1">
      <c r="A1620" s="174">
        <v>25</v>
      </c>
      <c r="B1620" s="167" t="s">
        <v>718</v>
      </c>
      <c r="C1620" s="168">
        <v>42824</v>
      </c>
      <c r="D1620" s="168" t="s">
        <v>2920</v>
      </c>
      <c r="E1620" s="169" t="s">
        <v>1500</v>
      </c>
      <c r="F1620" s="169">
        <v>13070496</v>
      </c>
      <c r="G1620" s="169"/>
      <c r="H1620" s="170" t="s">
        <v>1357</v>
      </c>
      <c r="I1620" s="172">
        <v>248437.38</v>
      </c>
      <c r="J1620" s="172">
        <v>0</v>
      </c>
      <c r="K1620" s="172">
        <v>248437.38</v>
      </c>
      <c r="L1620" s="173" t="s">
        <v>1444</v>
      </c>
    </row>
    <row r="1621" spans="1:12" ht="56.25" customHeight="1">
      <c r="A1621" s="174">
        <v>25</v>
      </c>
      <c r="B1621" s="167" t="s">
        <v>718</v>
      </c>
      <c r="C1621" s="168">
        <v>42824</v>
      </c>
      <c r="D1621" s="168" t="s">
        <v>2921</v>
      </c>
      <c r="E1621" s="169" t="s">
        <v>1500</v>
      </c>
      <c r="F1621" s="169">
        <v>13070499</v>
      </c>
      <c r="G1621" s="169"/>
      <c r="H1621" s="170" t="s">
        <v>2922</v>
      </c>
      <c r="I1621" s="172">
        <v>201974.49</v>
      </c>
      <c r="J1621" s="172">
        <v>0</v>
      </c>
      <c r="K1621" s="172">
        <v>201974.49</v>
      </c>
      <c r="L1621" s="173" t="s">
        <v>1444</v>
      </c>
    </row>
    <row r="1622" spans="1:12" ht="56.25" customHeight="1">
      <c r="A1622" s="174">
        <v>25</v>
      </c>
      <c r="B1622" s="167" t="s">
        <v>718</v>
      </c>
      <c r="C1622" s="168">
        <v>42824</v>
      </c>
      <c r="D1622" s="168" t="s">
        <v>2923</v>
      </c>
      <c r="E1622" s="169" t="s">
        <v>1500</v>
      </c>
      <c r="F1622" s="169">
        <v>13070498</v>
      </c>
      <c r="G1622" s="169"/>
      <c r="H1622" s="170" t="s">
        <v>2924</v>
      </c>
      <c r="I1622" s="172">
        <v>318754.89</v>
      </c>
      <c r="J1622" s="172">
        <v>0</v>
      </c>
      <c r="K1622" s="172">
        <v>318754.89</v>
      </c>
      <c r="L1622" s="173" t="s">
        <v>1444</v>
      </c>
    </row>
    <row r="1623" spans="1:12" ht="56.25" customHeight="1">
      <c r="A1623" s="174">
        <v>25</v>
      </c>
      <c r="B1623" s="167" t="s">
        <v>718</v>
      </c>
      <c r="C1623" s="168">
        <v>42824</v>
      </c>
      <c r="D1623" s="168" t="s">
        <v>2925</v>
      </c>
      <c r="E1623" s="169" t="s">
        <v>1500</v>
      </c>
      <c r="F1623" s="169">
        <v>13070497</v>
      </c>
      <c r="G1623" s="169"/>
      <c r="H1623" s="170" t="s">
        <v>2926</v>
      </c>
      <c r="I1623" s="172">
        <v>547797.76000000001</v>
      </c>
      <c r="J1623" s="172">
        <v>0</v>
      </c>
      <c r="K1623" s="172">
        <v>547797.76000000001</v>
      </c>
      <c r="L1623" s="173" t="s">
        <v>1444</v>
      </c>
    </row>
    <row r="1624" spans="1:12" ht="56.25" customHeight="1">
      <c r="A1624" s="174">
        <v>513</v>
      </c>
      <c r="B1624" s="167" t="s">
        <v>208</v>
      </c>
      <c r="C1624" s="168">
        <v>42824</v>
      </c>
      <c r="D1624" s="168" t="s">
        <v>4295</v>
      </c>
      <c r="E1624" s="169" t="s">
        <v>15</v>
      </c>
      <c r="F1624" s="169">
        <v>412697</v>
      </c>
      <c r="G1624" s="169"/>
      <c r="H1624" s="170" t="s">
        <v>4296</v>
      </c>
      <c r="I1624" s="172">
        <v>50</v>
      </c>
      <c r="J1624" s="172">
        <v>0</v>
      </c>
      <c r="K1624" s="172">
        <v>50</v>
      </c>
      <c r="L1624" s="173" t="s">
        <v>1444</v>
      </c>
    </row>
    <row r="1625" spans="1:12" ht="56.25" customHeight="1">
      <c r="A1625" s="174">
        <v>576</v>
      </c>
      <c r="B1625" s="167" t="s">
        <v>876</v>
      </c>
      <c r="C1625" s="168">
        <v>42824</v>
      </c>
      <c r="D1625" s="168" t="s">
        <v>4405</v>
      </c>
      <c r="E1625" s="169" t="s">
        <v>15</v>
      </c>
      <c r="F1625" s="169">
        <v>1997</v>
      </c>
      <c r="G1625" s="169"/>
      <c r="H1625" s="170" t="s">
        <v>4406</v>
      </c>
      <c r="I1625" s="172">
        <v>289.89</v>
      </c>
      <c r="J1625" s="172">
        <v>0</v>
      </c>
      <c r="K1625" s="172">
        <v>289.89</v>
      </c>
      <c r="L1625" s="173" t="s">
        <v>1444</v>
      </c>
    </row>
    <row r="1626" spans="1:12" ht="56.25" customHeight="1">
      <c r="A1626" s="174">
        <v>340</v>
      </c>
      <c r="B1626" s="167" t="s">
        <v>838</v>
      </c>
      <c r="C1626" s="168">
        <v>42824</v>
      </c>
      <c r="D1626" s="168" t="s">
        <v>3703</v>
      </c>
      <c r="E1626" s="169" t="s">
        <v>15</v>
      </c>
      <c r="F1626" s="169">
        <v>2005</v>
      </c>
      <c r="G1626" s="169"/>
      <c r="H1626" s="170" t="s">
        <v>3704</v>
      </c>
      <c r="I1626" s="172">
        <v>273.02</v>
      </c>
      <c r="J1626" s="172">
        <v>0</v>
      </c>
      <c r="K1626" s="172">
        <v>273.02</v>
      </c>
      <c r="L1626" s="173" t="s">
        <v>1444</v>
      </c>
    </row>
    <row r="1627" spans="1:12" ht="56.25" customHeight="1">
      <c r="A1627" s="174">
        <v>340</v>
      </c>
      <c r="B1627" s="167" t="s">
        <v>838</v>
      </c>
      <c r="C1627" s="168">
        <v>42824</v>
      </c>
      <c r="D1627" s="168" t="s">
        <v>3705</v>
      </c>
      <c r="E1627" s="169" t="s">
        <v>15</v>
      </c>
      <c r="F1627" s="169">
        <v>2002</v>
      </c>
      <c r="G1627" s="169"/>
      <c r="H1627" s="170" t="s">
        <v>3706</v>
      </c>
      <c r="I1627" s="172">
        <v>274.32</v>
      </c>
      <c r="J1627" s="172">
        <v>0</v>
      </c>
      <c r="K1627" s="172">
        <v>274.32</v>
      </c>
      <c r="L1627" s="173" t="s">
        <v>1444</v>
      </c>
    </row>
    <row r="1628" spans="1:12" ht="56.25" customHeight="1">
      <c r="A1628" s="174">
        <v>680</v>
      </c>
      <c r="B1628" s="167" t="s">
        <v>890</v>
      </c>
      <c r="C1628" s="168">
        <v>42824</v>
      </c>
      <c r="D1628" s="168" t="s">
        <v>4528</v>
      </c>
      <c r="E1628" s="169" t="s">
        <v>1287</v>
      </c>
      <c r="F1628" s="169">
        <v>1987</v>
      </c>
      <c r="G1628" s="169"/>
      <c r="H1628" s="170" t="s">
        <v>4529</v>
      </c>
      <c r="I1628" s="172">
        <v>0.57000000000000006</v>
      </c>
      <c r="J1628" s="172">
        <v>0</v>
      </c>
      <c r="K1628" s="172">
        <v>0.57000000000000006</v>
      </c>
      <c r="L1628" s="173" t="s">
        <v>1444</v>
      </c>
    </row>
    <row r="1629" spans="1:12" ht="56.25" customHeight="1">
      <c r="A1629" s="174">
        <v>680</v>
      </c>
      <c r="B1629" s="167" t="s">
        <v>890</v>
      </c>
      <c r="C1629" s="168">
        <v>42824</v>
      </c>
      <c r="D1629" s="168" t="s">
        <v>4530</v>
      </c>
      <c r="E1629" s="169" t="s">
        <v>15</v>
      </c>
      <c r="F1629" s="169">
        <v>1987</v>
      </c>
      <c r="G1629" s="169"/>
      <c r="H1629" s="170" t="s">
        <v>4531</v>
      </c>
      <c r="I1629" s="172">
        <v>270.07</v>
      </c>
      <c r="J1629" s="172">
        <v>0</v>
      </c>
      <c r="K1629" s="172">
        <v>270.07</v>
      </c>
      <c r="L1629" s="173" t="s">
        <v>1444</v>
      </c>
    </row>
    <row r="1630" spans="1:12" ht="56.25" customHeight="1">
      <c r="A1630" s="174">
        <v>680</v>
      </c>
      <c r="B1630" s="167" t="s">
        <v>890</v>
      </c>
      <c r="C1630" s="168">
        <v>42824</v>
      </c>
      <c r="D1630" s="168" t="s">
        <v>4532</v>
      </c>
      <c r="E1630" s="169" t="s">
        <v>1287</v>
      </c>
      <c r="F1630" s="169">
        <v>1986</v>
      </c>
      <c r="G1630" s="169"/>
      <c r="H1630" s="170" t="s">
        <v>4533</v>
      </c>
      <c r="I1630" s="172">
        <v>18.650000000000002</v>
      </c>
      <c r="J1630" s="172">
        <v>0</v>
      </c>
      <c r="K1630" s="172">
        <v>18.650000000000002</v>
      </c>
      <c r="L1630" s="173" t="s">
        <v>1444</v>
      </c>
    </row>
    <row r="1631" spans="1:12" ht="56.25" customHeight="1">
      <c r="A1631" s="174">
        <v>680</v>
      </c>
      <c r="B1631" s="167" t="s">
        <v>890</v>
      </c>
      <c r="C1631" s="168">
        <v>42824</v>
      </c>
      <c r="D1631" s="168" t="s">
        <v>4534</v>
      </c>
      <c r="E1631" s="169" t="s">
        <v>15</v>
      </c>
      <c r="F1631" s="169">
        <v>1986</v>
      </c>
      <c r="G1631" s="169"/>
      <c r="H1631" s="170" t="s">
        <v>4535</v>
      </c>
      <c r="I1631" s="172">
        <v>273.29000000000002</v>
      </c>
      <c r="J1631" s="172">
        <v>0</v>
      </c>
      <c r="K1631" s="172">
        <v>273.29000000000002</v>
      </c>
      <c r="L1631" s="173" t="s">
        <v>1444</v>
      </c>
    </row>
    <row r="1632" spans="1:12" ht="56.25" customHeight="1">
      <c r="A1632" s="174">
        <v>10</v>
      </c>
      <c r="B1632" s="167" t="s">
        <v>714</v>
      </c>
      <c r="C1632" s="168">
        <v>42824</v>
      </c>
      <c r="D1632" s="168" t="s">
        <v>2034</v>
      </c>
      <c r="E1632" s="169" t="s">
        <v>15</v>
      </c>
      <c r="F1632" s="169">
        <v>2006</v>
      </c>
      <c r="G1632" s="169"/>
      <c r="H1632" s="170" t="s">
        <v>2035</v>
      </c>
      <c r="I1632" s="172">
        <v>545.63</v>
      </c>
      <c r="J1632" s="172">
        <v>0</v>
      </c>
      <c r="K1632" s="172">
        <v>545.63</v>
      </c>
      <c r="L1632" s="173" t="s">
        <v>1444</v>
      </c>
    </row>
    <row r="1633" spans="1:12" ht="56.25" customHeight="1">
      <c r="A1633" s="174">
        <v>513</v>
      </c>
      <c r="B1633" s="167" t="s">
        <v>208</v>
      </c>
      <c r="C1633" s="168">
        <v>42824</v>
      </c>
      <c r="D1633" s="168" t="s">
        <v>4297</v>
      </c>
      <c r="E1633" s="169" t="s">
        <v>15</v>
      </c>
      <c r="F1633" s="169">
        <v>1999</v>
      </c>
      <c r="G1633" s="169"/>
      <c r="H1633" s="170" t="s">
        <v>4298</v>
      </c>
      <c r="I1633" s="172">
        <v>37495.1</v>
      </c>
      <c r="J1633" s="172">
        <v>0</v>
      </c>
      <c r="K1633" s="172">
        <v>37495.1</v>
      </c>
      <c r="L1633" s="173" t="s">
        <v>1444</v>
      </c>
    </row>
    <row r="1634" spans="1:12" ht="56.25" customHeight="1">
      <c r="A1634" s="174">
        <v>513</v>
      </c>
      <c r="B1634" s="167" t="s">
        <v>208</v>
      </c>
      <c r="C1634" s="168">
        <v>42824</v>
      </c>
      <c r="D1634" s="168" t="s">
        <v>4299</v>
      </c>
      <c r="E1634" s="169" t="s">
        <v>15</v>
      </c>
      <c r="F1634" s="169">
        <v>411887</v>
      </c>
      <c r="G1634" s="169"/>
      <c r="H1634" s="170" t="s">
        <v>4300</v>
      </c>
      <c r="I1634" s="172">
        <v>50</v>
      </c>
      <c r="J1634" s="172">
        <v>0</v>
      </c>
      <c r="K1634" s="172">
        <v>50</v>
      </c>
      <c r="L1634" s="173" t="s">
        <v>1444</v>
      </c>
    </row>
    <row r="1635" spans="1:12" ht="56.25" customHeight="1">
      <c r="A1635" s="174">
        <v>513</v>
      </c>
      <c r="B1635" s="167" t="s">
        <v>208</v>
      </c>
      <c r="C1635" s="168">
        <v>42824</v>
      </c>
      <c r="D1635" s="168" t="s">
        <v>4301</v>
      </c>
      <c r="E1635" s="169" t="s">
        <v>15</v>
      </c>
      <c r="F1635" s="169">
        <v>411882</v>
      </c>
      <c r="G1635" s="169"/>
      <c r="H1635" s="170" t="s">
        <v>4302</v>
      </c>
      <c r="I1635" s="172">
        <v>50</v>
      </c>
      <c r="J1635" s="172">
        <v>0</v>
      </c>
      <c r="K1635" s="172">
        <v>50</v>
      </c>
      <c r="L1635" s="173" t="s">
        <v>1444</v>
      </c>
    </row>
    <row r="1636" spans="1:12" ht="56.25" customHeight="1">
      <c r="A1636" s="174">
        <v>513</v>
      </c>
      <c r="B1636" s="167" t="s">
        <v>208</v>
      </c>
      <c r="C1636" s="168">
        <v>42824</v>
      </c>
      <c r="D1636" s="168" t="s">
        <v>4303</v>
      </c>
      <c r="E1636" s="169" t="s">
        <v>15</v>
      </c>
      <c r="F1636" s="169">
        <v>411753</v>
      </c>
      <c r="G1636" s="169"/>
      <c r="H1636" s="170" t="s">
        <v>4304</v>
      </c>
      <c r="I1636" s="172">
        <v>50</v>
      </c>
      <c r="J1636" s="172">
        <v>0</v>
      </c>
      <c r="K1636" s="172">
        <v>50</v>
      </c>
      <c r="L1636" s="173" t="s">
        <v>1444</v>
      </c>
    </row>
    <row r="1637" spans="1:12" ht="56.25" customHeight="1">
      <c r="A1637" s="174">
        <v>513</v>
      </c>
      <c r="B1637" s="167" t="s">
        <v>208</v>
      </c>
      <c r="C1637" s="168">
        <v>42824</v>
      </c>
      <c r="D1637" s="168" t="s">
        <v>4305</v>
      </c>
      <c r="E1637" s="169" t="s">
        <v>15</v>
      </c>
      <c r="F1637" s="169">
        <v>411732</v>
      </c>
      <c r="G1637" s="169"/>
      <c r="H1637" s="170" t="s">
        <v>4306</v>
      </c>
      <c r="I1637" s="172">
        <v>50</v>
      </c>
      <c r="J1637" s="172">
        <v>0</v>
      </c>
      <c r="K1637" s="172">
        <v>50</v>
      </c>
      <c r="L1637" s="173" t="s">
        <v>1444</v>
      </c>
    </row>
    <row r="1638" spans="1:12" ht="56.25" customHeight="1">
      <c r="A1638" s="174" t="s">
        <v>1308</v>
      </c>
      <c r="B1638" s="167" t="s">
        <v>1308</v>
      </c>
      <c r="C1638" s="168">
        <v>42825</v>
      </c>
      <c r="D1638" s="168" t="s">
        <v>5796</v>
      </c>
      <c r="E1638" s="169" t="s">
        <v>13</v>
      </c>
      <c r="F1638" s="169">
        <v>367436</v>
      </c>
      <c r="G1638" s="169"/>
      <c r="H1638" s="170" t="s">
        <v>1309</v>
      </c>
      <c r="I1638" s="172">
        <v>10425726.199999999</v>
      </c>
      <c r="J1638" s="172">
        <v>0</v>
      </c>
      <c r="K1638" s="172">
        <v>10425726.199999999</v>
      </c>
      <c r="L1638" s="173" t="s">
        <v>1444</v>
      </c>
    </row>
    <row r="1639" spans="1:12" ht="56.25" customHeight="1">
      <c r="A1639" s="174" t="s">
        <v>1308</v>
      </c>
      <c r="B1639" s="167" t="s">
        <v>1308</v>
      </c>
      <c r="C1639" s="168">
        <v>42825</v>
      </c>
      <c r="D1639" s="168" t="s">
        <v>5797</v>
      </c>
      <c r="E1639" s="169" t="s">
        <v>13</v>
      </c>
      <c r="F1639" s="169">
        <v>367434</v>
      </c>
      <c r="G1639" s="169"/>
      <c r="H1639" s="170" t="s">
        <v>1309</v>
      </c>
      <c r="I1639" s="172">
        <v>10425726.199999999</v>
      </c>
      <c r="J1639" s="172">
        <v>0</v>
      </c>
      <c r="K1639" s="172">
        <v>10425726.199999999</v>
      </c>
      <c r="L1639" s="173" t="s">
        <v>1444</v>
      </c>
    </row>
    <row r="1640" spans="1:12" ht="56.25" customHeight="1">
      <c r="A1640" s="174" t="s">
        <v>1308</v>
      </c>
      <c r="B1640" s="167" t="s">
        <v>1308</v>
      </c>
      <c r="C1640" s="168">
        <v>42825</v>
      </c>
      <c r="D1640" s="168" t="s">
        <v>5798</v>
      </c>
      <c r="E1640" s="169" t="s">
        <v>13</v>
      </c>
      <c r="F1640" s="169">
        <v>367432</v>
      </c>
      <c r="G1640" s="169"/>
      <c r="H1640" s="170" t="s">
        <v>1309</v>
      </c>
      <c r="I1640" s="172">
        <v>10425726.199999999</v>
      </c>
      <c r="J1640" s="172">
        <v>0</v>
      </c>
      <c r="K1640" s="172">
        <v>10425726.199999999</v>
      </c>
      <c r="L1640" s="173" t="s">
        <v>1444</v>
      </c>
    </row>
    <row r="1641" spans="1:12" ht="56.25" customHeight="1">
      <c r="A1641" s="174" t="s">
        <v>1308</v>
      </c>
      <c r="B1641" s="167" t="s">
        <v>1308</v>
      </c>
      <c r="C1641" s="168">
        <v>42825</v>
      </c>
      <c r="D1641" s="168" t="s">
        <v>5799</v>
      </c>
      <c r="E1641" s="169" t="s">
        <v>13</v>
      </c>
      <c r="F1641" s="169">
        <v>367430</v>
      </c>
      <c r="G1641" s="169"/>
      <c r="H1641" s="170" t="s">
        <v>1309</v>
      </c>
      <c r="I1641" s="172">
        <v>3795842.09</v>
      </c>
      <c r="J1641" s="172">
        <v>0</v>
      </c>
      <c r="K1641" s="172">
        <v>3795842.09</v>
      </c>
      <c r="L1641" s="173" t="s">
        <v>1444</v>
      </c>
    </row>
    <row r="1642" spans="1:12" ht="56.25" customHeight="1">
      <c r="A1642" s="174" t="s">
        <v>1308</v>
      </c>
      <c r="B1642" s="167" t="s">
        <v>1308</v>
      </c>
      <c r="C1642" s="168">
        <v>42825</v>
      </c>
      <c r="D1642" s="168" t="s">
        <v>5800</v>
      </c>
      <c r="E1642" s="169" t="s">
        <v>13</v>
      </c>
      <c r="F1642" s="169">
        <v>367428</v>
      </c>
      <c r="G1642" s="169"/>
      <c r="H1642" s="170" t="s">
        <v>1309</v>
      </c>
      <c r="I1642" s="172">
        <v>3795842.09</v>
      </c>
      <c r="J1642" s="172">
        <v>0</v>
      </c>
      <c r="K1642" s="172">
        <v>3795842.09</v>
      </c>
      <c r="L1642" s="173" t="s">
        <v>1444</v>
      </c>
    </row>
    <row r="1643" spans="1:12" ht="56.25" customHeight="1">
      <c r="A1643" s="174" t="s">
        <v>1308</v>
      </c>
      <c r="B1643" s="167" t="s">
        <v>1308</v>
      </c>
      <c r="C1643" s="168">
        <v>42825</v>
      </c>
      <c r="D1643" s="168" t="s">
        <v>5801</v>
      </c>
      <c r="E1643" s="169" t="s">
        <v>13</v>
      </c>
      <c r="F1643" s="169">
        <v>367426</v>
      </c>
      <c r="G1643" s="169"/>
      <c r="H1643" s="170" t="s">
        <v>1309</v>
      </c>
      <c r="I1643" s="172">
        <v>3795842.09</v>
      </c>
      <c r="J1643" s="172">
        <v>0</v>
      </c>
      <c r="K1643" s="172">
        <v>3795842.09</v>
      </c>
      <c r="L1643" s="173" t="s">
        <v>1444</v>
      </c>
    </row>
    <row r="1644" spans="1:12" ht="56.25" customHeight="1">
      <c r="A1644" s="174" t="s">
        <v>1308</v>
      </c>
      <c r="B1644" s="167" t="s">
        <v>1308</v>
      </c>
      <c r="C1644" s="168">
        <v>42825</v>
      </c>
      <c r="D1644" s="168" t="s">
        <v>5802</v>
      </c>
      <c r="E1644" s="169" t="s">
        <v>13</v>
      </c>
      <c r="F1644" s="169">
        <v>367424</v>
      </c>
      <c r="G1644" s="169"/>
      <c r="H1644" s="170" t="s">
        <v>1309</v>
      </c>
      <c r="I1644" s="172">
        <v>3795842.09</v>
      </c>
      <c r="J1644" s="172">
        <v>0</v>
      </c>
      <c r="K1644" s="172">
        <v>3795842.09</v>
      </c>
      <c r="L1644" s="173" t="s">
        <v>1444</v>
      </c>
    </row>
    <row r="1645" spans="1:12" ht="56.25" customHeight="1">
      <c r="A1645" s="174" t="s">
        <v>1308</v>
      </c>
      <c r="B1645" s="167" t="s">
        <v>1308</v>
      </c>
      <c r="C1645" s="168">
        <v>42825</v>
      </c>
      <c r="D1645" s="168" t="s">
        <v>5803</v>
      </c>
      <c r="E1645" s="169" t="s">
        <v>13</v>
      </c>
      <c r="F1645" s="169">
        <v>367422</v>
      </c>
      <c r="G1645" s="169"/>
      <c r="H1645" s="170" t="s">
        <v>1309</v>
      </c>
      <c r="I1645" s="172">
        <v>3795842.09</v>
      </c>
      <c r="J1645" s="172">
        <v>0</v>
      </c>
      <c r="K1645" s="172">
        <v>3795842.09</v>
      </c>
      <c r="L1645" s="173" t="s">
        <v>1444</v>
      </c>
    </row>
    <row r="1646" spans="1:12" ht="56.25" customHeight="1">
      <c r="A1646" s="174" t="s">
        <v>1308</v>
      </c>
      <c r="B1646" s="167" t="s">
        <v>1308</v>
      </c>
      <c r="C1646" s="168">
        <v>42825</v>
      </c>
      <c r="D1646" s="168" t="s">
        <v>5804</v>
      </c>
      <c r="E1646" s="169" t="s">
        <v>13</v>
      </c>
      <c r="F1646" s="169">
        <v>367420</v>
      </c>
      <c r="G1646" s="169"/>
      <c r="H1646" s="170" t="s">
        <v>1309</v>
      </c>
      <c r="I1646" s="172">
        <v>4480971.1399999997</v>
      </c>
      <c r="J1646" s="172">
        <v>0</v>
      </c>
      <c r="K1646" s="172">
        <v>4480971.1399999997</v>
      </c>
      <c r="L1646" s="173" t="s">
        <v>1444</v>
      </c>
    </row>
    <row r="1647" spans="1:12" ht="56.25" customHeight="1">
      <c r="A1647" s="174" t="s">
        <v>1308</v>
      </c>
      <c r="B1647" s="167" t="s">
        <v>1308</v>
      </c>
      <c r="C1647" s="168">
        <v>42825</v>
      </c>
      <c r="D1647" s="168" t="s">
        <v>5805</v>
      </c>
      <c r="E1647" s="169" t="s">
        <v>13</v>
      </c>
      <c r="F1647" s="169">
        <v>367418</v>
      </c>
      <c r="G1647" s="169"/>
      <c r="H1647" s="170" t="s">
        <v>1309</v>
      </c>
      <c r="I1647" s="172">
        <v>4480971.1399999997</v>
      </c>
      <c r="J1647" s="172">
        <v>0</v>
      </c>
      <c r="K1647" s="172">
        <v>4480971.1399999997</v>
      </c>
      <c r="L1647" s="173" t="s">
        <v>1444</v>
      </c>
    </row>
    <row r="1648" spans="1:12" ht="56.25" customHeight="1">
      <c r="A1648" s="174" t="s">
        <v>1308</v>
      </c>
      <c r="B1648" s="167" t="s">
        <v>1308</v>
      </c>
      <c r="C1648" s="168">
        <v>42825</v>
      </c>
      <c r="D1648" s="168" t="s">
        <v>5806</v>
      </c>
      <c r="E1648" s="169" t="s">
        <v>13</v>
      </c>
      <c r="F1648" s="169">
        <v>367416</v>
      </c>
      <c r="G1648" s="169"/>
      <c r="H1648" s="170" t="s">
        <v>1309</v>
      </c>
      <c r="I1648" s="172">
        <v>4480971.1399999997</v>
      </c>
      <c r="J1648" s="172">
        <v>0</v>
      </c>
      <c r="K1648" s="172">
        <v>4480971.1399999997</v>
      </c>
      <c r="L1648" s="173" t="s">
        <v>1444</v>
      </c>
    </row>
    <row r="1649" spans="1:12" ht="56.25" customHeight="1">
      <c r="A1649" s="174" t="s">
        <v>1308</v>
      </c>
      <c r="B1649" s="167" t="s">
        <v>1308</v>
      </c>
      <c r="C1649" s="168">
        <v>42825</v>
      </c>
      <c r="D1649" s="168" t="s">
        <v>5807</v>
      </c>
      <c r="E1649" s="169" t="s">
        <v>13</v>
      </c>
      <c r="F1649" s="169">
        <v>367414</v>
      </c>
      <c r="G1649" s="169"/>
      <c r="H1649" s="170" t="s">
        <v>1309</v>
      </c>
      <c r="I1649" s="172">
        <v>4480971.1399999997</v>
      </c>
      <c r="J1649" s="172">
        <v>0</v>
      </c>
      <c r="K1649" s="172">
        <v>4480971.1399999997</v>
      </c>
      <c r="L1649" s="173" t="s">
        <v>1444</v>
      </c>
    </row>
    <row r="1650" spans="1:12" ht="56.25" customHeight="1">
      <c r="A1650" s="174" t="s">
        <v>1308</v>
      </c>
      <c r="B1650" s="167" t="s">
        <v>1308</v>
      </c>
      <c r="C1650" s="168">
        <v>42825</v>
      </c>
      <c r="D1650" s="168" t="s">
        <v>5808</v>
      </c>
      <c r="E1650" s="169" t="s">
        <v>13</v>
      </c>
      <c r="F1650" s="169">
        <v>367412</v>
      </c>
      <c r="G1650" s="169"/>
      <c r="H1650" s="170" t="s">
        <v>1309</v>
      </c>
      <c r="I1650" s="172">
        <v>4480971.1399999997</v>
      </c>
      <c r="J1650" s="172">
        <v>0</v>
      </c>
      <c r="K1650" s="172">
        <v>4480971.1399999997</v>
      </c>
      <c r="L1650" s="173" t="s">
        <v>1444</v>
      </c>
    </row>
    <row r="1651" spans="1:12" ht="56.25" customHeight="1">
      <c r="A1651" s="174" t="s">
        <v>1308</v>
      </c>
      <c r="B1651" s="167" t="s">
        <v>1308</v>
      </c>
      <c r="C1651" s="168">
        <v>42825</v>
      </c>
      <c r="D1651" s="168" t="s">
        <v>5809</v>
      </c>
      <c r="E1651" s="169" t="s">
        <v>13</v>
      </c>
      <c r="F1651" s="169">
        <v>367410</v>
      </c>
      <c r="G1651" s="169"/>
      <c r="H1651" s="170" t="s">
        <v>1309</v>
      </c>
      <c r="I1651" s="172">
        <v>1631450.76</v>
      </c>
      <c r="J1651" s="172">
        <v>0</v>
      </c>
      <c r="K1651" s="172">
        <v>1631450.76</v>
      </c>
      <c r="L1651" s="173" t="s">
        <v>1444</v>
      </c>
    </row>
    <row r="1652" spans="1:12" ht="56.25" customHeight="1">
      <c r="A1652" s="174" t="s">
        <v>1308</v>
      </c>
      <c r="B1652" s="167" t="s">
        <v>1308</v>
      </c>
      <c r="C1652" s="168">
        <v>42825</v>
      </c>
      <c r="D1652" s="168" t="s">
        <v>5810</v>
      </c>
      <c r="E1652" s="169" t="s">
        <v>13</v>
      </c>
      <c r="F1652" s="169">
        <v>367408</v>
      </c>
      <c r="G1652" s="169"/>
      <c r="H1652" s="170" t="s">
        <v>1309</v>
      </c>
      <c r="I1652" s="172">
        <v>1631450.76</v>
      </c>
      <c r="J1652" s="172">
        <v>0</v>
      </c>
      <c r="K1652" s="172">
        <v>1631450.76</v>
      </c>
      <c r="L1652" s="173" t="s">
        <v>1444</v>
      </c>
    </row>
    <row r="1653" spans="1:12" ht="56.25" customHeight="1">
      <c r="A1653" s="174" t="s">
        <v>1308</v>
      </c>
      <c r="B1653" s="167" t="s">
        <v>1308</v>
      </c>
      <c r="C1653" s="168">
        <v>42825</v>
      </c>
      <c r="D1653" s="168" t="s">
        <v>5811</v>
      </c>
      <c r="E1653" s="169" t="s">
        <v>13</v>
      </c>
      <c r="F1653" s="169">
        <v>367406</v>
      </c>
      <c r="G1653" s="169"/>
      <c r="H1653" s="170" t="s">
        <v>1309</v>
      </c>
      <c r="I1653" s="172">
        <v>1631450.76</v>
      </c>
      <c r="J1653" s="172">
        <v>0</v>
      </c>
      <c r="K1653" s="172">
        <v>1631450.76</v>
      </c>
      <c r="L1653" s="173" t="s">
        <v>1444</v>
      </c>
    </row>
    <row r="1654" spans="1:12" ht="56.25" customHeight="1">
      <c r="A1654" s="174" t="s">
        <v>1308</v>
      </c>
      <c r="B1654" s="167" t="s">
        <v>1308</v>
      </c>
      <c r="C1654" s="168">
        <v>42825</v>
      </c>
      <c r="D1654" s="168" t="s">
        <v>5812</v>
      </c>
      <c r="E1654" s="169" t="s">
        <v>13</v>
      </c>
      <c r="F1654" s="169">
        <v>367438</v>
      </c>
      <c r="G1654" s="169"/>
      <c r="H1654" s="170" t="s">
        <v>1309</v>
      </c>
      <c r="I1654" s="172">
        <v>10425726.199999999</v>
      </c>
      <c r="J1654" s="172">
        <v>0</v>
      </c>
      <c r="K1654" s="172">
        <v>10425726.199999999</v>
      </c>
      <c r="L1654" s="173" t="s">
        <v>1444</v>
      </c>
    </row>
    <row r="1655" spans="1:12" ht="56.25" customHeight="1">
      <c r="A1655" s="174" t="s">
        <v>1308</v>
      </c>
      <c r="B1655" s="167" t="s">
        <v>1308</v>
      </c>
      <c r="C1655" s="168">
        <v>42825</v>
      </c>
      <c r="D1655" s="168" t="s">
        <v>5813</v>
      </c>
      <c r="E1655" s="169" t="s">
        <v>13</v>
      </c>
      <c r="F1655" s="169">
        <v>367440</v>
      </c>
      <c r="G1655" s="169"/>
      <c r="H1655" s="170" t="s">
        <v>1309</v>
      </c>
      <c r="I1655" s="172">
        <v>10425726.199999999</v>
      </c>
      <c r="J1655" s="172">
        <v>0</v>
      </c>
      <c r="K1655" s="172">
        <v>10425726.199999999</v>
      </c>
      <c r="L1655" s="173" t="s">
        <v>1444</v>
      </c>
    </row>
    <row r="1656" spans="1:12" ht="56.25" customHeight="1">
      <c r="A1656" s="174" t="s">
        <v>1308</v>
      </c>
      <c r="B1656" s="167" t="s">
        <v>1308</v>
      </c>
      <c r="C1656" s="168">
        <v>42825</v>
      </c>
      <c r="D1656" s="168" t="s">
        <v>5814</v>
      </c>
      <c r="E1656" s="169" t="s">
        <v>13</v>
      </c>
      <c r="F1656" s="169">
        <v>367442</v>
      </c>
      <c r="G1656" s="169"/>
      <c r="H1656" s="170" t="s">
        <v>1309</v>
      </c>
      <c r="I1656" s="172">
        <v>1918133.04</v>
      </c>
      <c r="J1656" s="172">
        <v>0</v>
      </c>
      <c r="K1656" s="172">
        <v>1918133.04</v>
      </c>
      <c r="L1656" s="173" t="s">
        <v>1444</v>
      </c>
    </row>
    <row r="1657" spans="1:12" ht="56.25" customHeight="1">
      <c r="A1657" s="174" t="s">
        <v>1308</v>
      </c>
      <c r="B1657" s="167" t="s">
        <v>1308</v>
      </c>
      <c r="C1657" s="168">
        <v>42825</v>
      </c>
      <c r="D1657" s="168" t="s">
        <v>5815</v>
      </c>
      <c r="E1657" s="169" t="s">
        <v>13</v>
      </c>
      <c r="F1657" s="169">
        <v>367444</v>
      </c>
      <c r="G1657" s="169"/>
      <c r="H1657" s="170" t="s">
        <v>1309</v>
      </c>
      <c r="I1657" s="172">
        <v>1918133.04</v>
      </c>
      <c r="J1657" s="172">
        <v>0</v>
      </c>
      <c r="K1657" s="172">
        <v>1918133.04</v>
      </c>
      <c r="L1657" s="173" t="s">
        <v>1444</v>
      </c>
    </row>
    <row r="1658" spans="1:12" ht="56.25" customHeight="1">
      <c r="A1658" s="174" t="s">
        <v>1308</v>
      </c>
      <c r="B1658" s="167" t="s">
        <v>1308</v>
      </c>
      <c r="C1658" s="168">
        <v>42825</v>
      </c>
      <c r="D1658" s="168" t="s">
        <v>5816</v>
      </c>
      <c r="E1658" s="169" t="s">
        <v>13</v>
      </c>
      <c r="F1658" s="169">
        <v>367446</v>
      </c>
      <c r="G1658" s="169"/>
      <c r="H1658" s="170" t="s">
        <v>1309</v>
      </c>
      <c r="I1658" s="172">
        <v>1918133.04</v>
      </c>
      <c r="J1658" s="172">
        <v>0</v>
      </c>
      <c r="K1658" s="172">
        <v>1918133.04</v>
      </c>
      <c r="L1658" s="173" t="s">
        <v>1444</v>
      </c>
    </row>
    <row r="1659" spans="1:12" ht="56.25" customHeight="1">
      <c r="A1659" s="174" t="s">
        <v>1308</v>
      </c>
      <c r="B1659" s="167" t="s">
        <v>1308</v>
      </c>
      <c r="C1659" s="168">
        <v>42825</v>
      </c>
      <c r="D1659" s="168" t="s">
        <v>5817</v>
      </c>
      <c r="E1659" s="169" t="s">
        <v>13</v>
      </c>
      <c r="F1659" s="169">
        <v>367448</v>
      </c>
      <c r="G1659" s="169"/>
      <c r="H1659" s="170" t="s">
        <v>1309</v>
      </c>
      <c r="I1659" s="172">
        <v>1918133.04</v>
      </c>
      <c r="J1659" s="172">
        <v>0</v>
      </c>
      <c r="K1659" s="172">
        <v>1918133.04</v>
      </c>
      <c r="L1659" s="173" t="s">
        <v>1444</v>
      </c>
    </row>
    <row r="1660" spans="1:12" ht="56.25" customHeight="1">
      <c r="A1660" s="174" t="s">
        <v>1308</v>
      </c>
      <c r="B1660" s="167" t="s">
        <v>1308</v>
      </c>
      <c r="C1660" s="168">
        <v>42825</v>
      </c>
      <c r="D1660" s="168" t="s">
        <v>5818</v>
      </c>
      <c r="E1660" s="169" t="s">
        <v>13</v>
      </c>
      <c r="F1660" s="169">
        <v>367450</v>
      </c>
      <c r="G1660" s="169"/>
      <c r="H1660" s="170" t="s">
        <v>1309</v>
      </c>
      <c r="I1660" s="172">
        <v>1918133.04</v>
      </c>
      <c r="J1660" s="172">
        <v>0</v>
      </c>
      <c r="K1660" s="172">
        <v>1918133.04</v>
      </c>
      <c r="L1660" s="173" t="s">
        <v>1444</v>
      </c>
    </row>
    <row r="1661" spans="1:12" ht="56.25" customHeight="1">
      <c r="A1661" s="174" t="s">
        <v>1308</v>
      </c>
      <c r="B1661" s="167" t="s">
        <v>1308</v>
      </c>
      <c r="C1661" s="168">
        <v>42825</v>
      </c>
      <c r="D1661" s="168" t="s">
        <v>5819</v>
      </c>
      <c r="E1661" s="169" t="s">
        <v>13</v>
      </c>
      <c r="F1661" s="169">
        <v>367452</v>
      </c>
      <c r="G1661" s="169"/>
      <c r="H1661" s="170" t="s">
        <v>1309</v>
      </c>
      <c r="I1661" s="172">
        <v>745348.26</v>
      </c>
      <c r="J1661" s="172">
        <v>0</v>
      </c>
      <c r="K1661" s="172">
        <v>745348.26</v>
      </c>
      <c r="L1661" s="173" t="s">
        <v>1444</v>
      </c>
    </row>
    <row r="1662" spans="1:12" ht="56.25" customHeight="1">
      <c r="A1662" s="174" t="s">
        <v>1308</v>
      </c>
      <c r="B1662" s="167" t="s">
        <v>1308</v>
      </c>
      <c r="C1662" s="168">
        <v>42825</v>
      </c>
      <c r="D1662" s="168" t="s">
        <v>5820</v>
      </c>
      <c r="E1662" s="169" t="s">
        <v>13</v>
      </c>
      <c r="F1662" s="169">
        <v>367454</v>
      </c>
      <c r="G1662" s="169"/>
      <c r="H1662" s="170" t="s">
        <v>1309</v>
      </c>
      <c r="I1662" s="172">
        <v>154911.08000000002</v>
      </c>
      <c r="J1662" s="172">
        <v>0</v>
      </c>
      <c r="K1662" s="172">
        <v>154911.08000000002</v>
      </c>
      <c r="L1662" s="173" t="s">
        <v>1444</v>
      </c>
    </row>
    <row r="1663" spans="1:12" ht="56.25" customHeight="1">
      <c r="A1663" s="174" t="s">
        <v>1308</v>
      </c>
      <c r="B1663" s="167" t="s">
        <v>1308</v>
      </c>
      <c r="C1663" s="168">
        <v>42825</v>
      </c>
      <c r="D1663" s="168" t="s">
        <v>5821</v>
      </c>
      <c r="E1663" s="169" t="s">
        <v>13</v>
      </c>
      <c r="F1663" s="169">
        <v>367456</v>
      </c>
      <c r="G1663" s="169"/>
      <c r="H1663" s="170" t="s">
        <v>1309</v>
      </c>
      <c r="I1663" s="172">
        <v>1893771.46</v>
      </c>
      <c r="J1663" s="172">
        <v>0</v>
      </c>
      <c r="K1663" s="172">
        <v>1893771.46</v>
      </c>
      <c r="L1663" s="173" t="s">
        <v>1444</v>
      </c>
    </row>
    <row r="1664" spans="1:12" ht="56.25" customHeight="1">
      <c r="A1664" s="174" t="s">
        <v>1308</v>
      </c>
      <c r="B1664" s="167" t="s">
        <v>1308</v>
      </c>
      <c r="C1664" s="168">
        <v>42825</v>
      </c>
      <c r="D1664" s="168" t="s">
        <v>5822</v>
      </c>
      <c r="E1664" s="169" t="s">
        <v>13</v>
      </c>
      <c r="F1664" s="169">
        <v>367458</v>
      </c>
      <c r="G1664" s="169"/>
      <c r="H1664" s="170" t="s">
        <v>1309</v>
      </c>
      <c r="I1664" s="172">
        <v>468870.71</v>
      </c>
      <c r="J1664" s="172">
        <v>0</v>
      </c>
      <c r="K1664" s="172">
        <v>468870.71</v>
      </c>
      <c r="L1664" s="173" t="s">
        <v>1444</v>
      </c>
    </row>
    <row r="1665" spans="1:12" ht="56.25" customHeight="1">
      <c r="A1665" s="174" t="s">
        <v>1308</v>
      </c>
      <c r="B1665" s="167" t="s">
        <v>1308</v>
      </c>
      <c r="C1665" s="168">
        <v>42825</v>
      </c>
      <c r="D1665" s="168" t="s">
        <v>5823</v>
      </c>
      <c r="E1665" s="169" t="s">
        <v>13</v>
      </c>
      <c r="F1665" s="169">
        <v>367460</v>
      </c>
      <c r="G1665" s="169"/>
      <c r="H1665" s="170" t="s">
        <v>1309</v>
      </c>
      <c r="I1665" s="172">
        <v>2047186.65</v>
      </c>
      <c r="J1665" s="172">
        <v>0</v>
      </c>
      <c r="K1665" s="172">
        <v>2047186.65</v>
      </c>
      <c r="L1665" s="173" t="s">
        <v>1444</v>
      </c>
    </row>
    <row r="1666" spans="1:12" ht="56.25" customHeight="1">
      <c r="A1666" s="174" t="s">
        <v>1308</v>
      </c>
      <c r="B1666" s="167" t="s">
        <v>1308</v>
      </c>
      <c r="C1666" s="168">
        <v>42825</v>
      </c>
      <c r="D1666" s="168" t="s">
        <v>5824</v>
      </c>
      <c r="E1666" s="169" t="s">
        <v>13</v>
      </c>
      <c r="F1666" s="169">
        <v>367462</v>
      </c>
      <c r="G1666" s="169"/>
      <c r="H1666" s="170" t="s">
        <v>1309</v>
      </c>
      <c r="I1666" s="172">
        <v>1287808.52</v>
      </c>
      <c r="J1666" s="172">
        <v>0</v>
      </c>
      <c r="K1666" s="172">
        <v>1287808.52</v>
      </c>
      <c r="L1666" s="173" t="s">
        <v>1444</v>
      </c>
    </row>
    <row r="1667" spans="1:12" ht="56.25" customHeight="1">
      <c r="A1667" s="174" t="s">
        <v>1308</v>
      </c>
      <c r="B1667" s="167" t="s">
        <v>1308</v>
      </c>
      <c r="C1667" s="168">
        <v>42825</v>
      </c>
      <c r="D1667" s="168" t="s">
        <v>5825</v>
      </c>
      <c r="E1667" s="169" t="s">
        <v>13</v>
      </c>
      <c r="F1667" s="169">
        <v>367464</v>
      </c>
      <c r="G1667" s="169"/>
      <c r="H1667" s="170" t="s">
        <v>1309</v>
      </c>
      <c r="I1667" s="172">
        <v>5201465.6900000004</v>
      </c>
      <c r="J1667" s="172">
        <v>0</v>
      </c>
      <c r="K1667" s="172">
        <v>5201465.6900000004</v>
      </c>
      <c r="L1667" s="173" t="s">
        <v>1444</v>
      </c>
    </row>
    <row r="1668" spans="1:12" ht="56.25" customHeight="1">
      <c r="A1668" s="174" t="s">
        <v>1308</v>
      </c>
      <c r="B1668" s="167" t="s">
        <v>1308</v>
      </c>
      <c r="C1668" s="168">
        <v>42825</v>
      </c>
      <c r="D1668" s="168" t="s">
        <v>5826</v>
      </c>
      <c r="E1668" s="169" t="s">
        <v>13</v>
      </c>
      <c r="F1668" s="169">
        <v>367465</v>
      </c>
      <c r="G1668" s="169"/>
      <c r="H1668" s="170" t="s">
        <v>1309</v>
      </c>
      <c r="I1668" s="172">
        <v>425481.48</v>
      </c>
      <c r="J1668" s="172">
        <v>0</v>
      </c>
      <c r="K1668" s="172">
        <v>425481.48</v>
      </c>
      <c r="L1668" s="173" t="s">
        <v>1444</v>
      </c>
    </row>
    <row r="1669" spans="1:12" ht="56.25" customHeight="1">
      <c r="A1669" s="174" t="s">
        <v>1308</v>
      </c>
      <c r="B1669" s="167" t="s">
        <v>1308</v>
      </c>
      <c r="C1669" s="168">
        <v>42825</v>
      </c>
      <c r="D1669" s="168" t="s">
        <v>5827</v>
      </c>
      <c r="E1669" s="169" t="s">
        <v>13</v>
      </c>
      <c r="F1669" s="169">
        <v>367467</v>
      </c>
      <c r="G1669" s="169"/>
      <c r="H1669" s="170" t="s">
        <v>1309</v>
      </c>
      <c r="I1669" s="172">
        <v>1090905.8700000001</v>
      </c>
      <c r="J1669" s="172">
        <v>0</v>
      </c>
      <c r="K1669" s="172">
        <v>1090905.8700000001</v>
      </c>
      <c r="L1669" s="173" t="s">
        <v>1444</v>
      </c>
    </row>
    <row r="1670" spans="1:12" ht="56.25" customHeight="1">
      <c r="A1670" s="174">
        <v>574</v>
      </c>
      <c r="B1670" s="167" t="s">
        <v>874</v>
      </c>
      <c r="C1670" s="168">
        <v>42825</v>
      </c>
      <c r="D1670" s="168" t="s">
        <v>4358</v>
      </c>
      <c r="E1670" s="169" t="s">
        <v>6</v>
      </c>
      <c r="F1670" s="169">
        <v>883669</v>
      </c>
      <c r="G1670" s="169"/>
      <c r="H1670" s="170" t="s">
        <v>4359</v>
      </c>
      <c r="I1670" s="172">
        <v>0</v>
      </c>
      <c r="J1670" s="172">
        <v>2730000</v>
      </c>
      <c r="K1670" s="172">
        <v>2730000</v>
      </c>
      <c r="L1670" s="173" t="s">
        <v>1444</v>
      </c>
    </row>
    <row r="1671" spans="1:12" ht="56.25" customHeight="1">
      <c r="A1671" s="174">
        <v>117</v>
      </c>
      <c r="B1671" s="167" t="s">
        <v>746</v>
      </c>
      <c r="C1671" s="168">
        <v>42825</v>
      </c>
      <c r="D1671" s="168" t="s">
        <v>3364</v>
      </c>
      <c r="E1671" s="169" t="s">
        <v>11</v>
      </c>
      <c r="F1671" s="169">
        <v>883673</v>
      </c>
      <c r="G1671" s="169"/>
      <c r="H1671" s="170" t="s">
        <v>3365</v>
      </c>
      <c r="I1671" s="172">
        <v>50</v>
      </c>
      <c r="J1671" s="172">
        <v>0</v>
      </c>
      <c r="K1671" s="172">
        <v>50</v>
      </c>
      <c r="L1671" s="173" t="s">
        <v>1444</v>
      </c>
    </row>
    <row r="1672" spans="1:12" ht="56.25" customHeight="1">
      <c r="A1672" s="174">
        <v>117</v>
      </c>
      <c r="B1672" s="167" t="s">
        <v>746</v>
      </c>
      <c r="C1672" s="168">
        <v>42825</v>
      </c>
      <c r="D1672" s="168" t="s">
        <v>3366</v>
      </c>
      <c r="E1672" s="169" t="s">
        <v>11</v>
      </c>
      <c r="F1672" s="169">
        <v>883707</v>
      </c>
      <c r="G1672" s="169"/>
      <c r="H1672" s="170" t="s">
        <v>3367</v>
      </c>
      <c r="I1672" s="172">
        <v>50</v>
      </c>
      <c r="J1672" s="172">
        <v>0</v>
      </c>
      <c r="K1672" s="172">
        <v>50</v>
      </c>
      <c r="L1672" s="173" t="s">
        <v>1444</v>
      </c>
    </row>
    <row r="1673" spans="1:12" ht="56.25" customHeight="1">
      <c r="A1673" s="174">
        <v>670</v>
      </c>
      <c r="B1673" s="167" t="s">
        <v>243</v>
      </c>
      <c r="C1673" s="168">
        <v>42825</v>
      </c>
      <c r="D1673" s="168" t="s">
        <v>4502</v>
      </c>
      <c r="E1673" s="169" t="s">
        <v>6</v>
      </c>
      <c r="F1673" s="169">
        <v>883711</v>
      </c>
      <c r="G1673" s="169"/>
      <c r="H1673" s="170" t="s">
        <v>4503</v>
      </c>
      <c r="I1673" s="172">
        <v>0</v>
      </c>
      <c r="J1673" s="172">
        <v>450000</v>
      </c>
      <c r="K1673" s="172">
        <v>450000</v>
      </c>
      <c r="L1673" s="173" t="s">
        <v>1444</v>
      </c>
    </row>
    <row r="1674" spans="1:12" ht="56.25" customHeight="1">
      <c r="A1674" s="174">
        <v>132</v>
      </c>
      <c r="B1674" s="167" t="s">
        <v>752</v>
      </c>
      <c r="C1674" s="168">
        <v>42825</v>
      </c>
      <c r="D1674" s="168" t="s">
        <v>3400</v>
      </c>
      <c r="E1674" s="169" t="s">
        <v>13</v>
      </c>
      <c r="F1674" s="169">
        <v>883712</v>
      </c>
      <c r="G1674" s="169"/>
      <c r="H1674" s="170" t="s">
        <v>3401</v>
      </c>
      <c r="I1674" s="172">
        <v>291779.8</v>
      </c>
      <c r="J1674" s="172">
        <v>0</v>
      </c>
      <c r="K1674" s="172">
        <v>291779.8</v>
      </c>
      <c r="L1674" s="173" t="s">
        <v>1444</v>
      </c>
    </row>
    <row r="1675" spans="1:12" ht="56.25" customHeight="1">
      <c r="A1675" s="174" t="s">
        <v>1308</v>
      </c>
      <c r="B1675" s="167" t="s">
        <v>1308</v>
      </c>
      <c r="C1675" s="168">
        <v>42825</v>
      </c>
      <c r="D1675" s="168" t="s">
        <v>5828</v>
      </c>
      <c r="E1675" s="169" t="s">
        <v>13</v>
      </c>
      <c r="F1675" s="169">
        <v>367404</v>
      </c>
      <c r="G1675" s="169"/>
      <c r="H1675" s="170" t="s">
        <v>1309</v>
      </c>
      <c r="I1675" s="172">
        <v>1631450.76</v>
      </c>
      <c r="J1675" s="172">
        <v>0</v>
      </c>
      <c r="K1675" s="172">
        <v>1631450.76</v>
      </c>
      <c r="L1675" s="173" t="s">
        <v>1444</v>
      </c>
    </row>
    <row r="1676" spans="1:12" ht="56.25" customHeight="1">
      <c r="A1676" s="174" t="s">
        <v>1308</v>
      </c>
      <c r="B1676" s="167" t="s">
        <v>1308</v>
      </c>
      <c r="C1676" s="168">
        <v>42825</v>
      </c>
      <c r="D1676" s="168" t="s">
        <v>5829</v>
      </c>
      <c r="E1676" s="169" t="s">
        <v>13</v>
      </c>
      <c r="F1676" s="169">
        <v>367402</v>
      </c>
      <c r="G1676" s="169"/>
      <c r="H1676" s="170" t="s">
        <v>1309</v>
      </c>
      <c r="I1676" s="172">
        <v>1631450.76</v>
      </c>
      <c r="J1676" s="172">
        <v>0</v>
      </c>
      <c r="K1676" s="172">
        <v>1631450.76</v>
      </c>
      <c r="L1676" s="173" t="s">
        <v>1444</v>
      </c>
    </row>
    <row r="1677" spans="1:12" ht="56.25" customHeight="1">
      <c r="A1677" s="174" t="s">
        <v>1308</v>
      </c>
      <c r="B1677" s="167" t="s">
        <v>1308</v>
      </c>
      <c r="C1677" s="168">
        <v>42825</v>
      </c>
      <c r="D1677" s="168" t="s">
        <v>5830</v>
      </c>
      <c r="E1677" s="169" t="s">
        <v>13</v>
      </c>
      <c r="F1677" s="169">
        <v>367400</v>
      </c>
      <c r="G1677" s="169"/>
      <c r="H1677" s="170" t="s">
        <v>1309</v>
      </c>
      <c r="I1677" s="172">
        <v>16225.2</v>
      </c>
      <c r="J1677" s="172">
        <v>0</v>
      </c>
      <c r="K1677" s="172">
        <v>16225.2</v>
      </c>
      <c r="L1677" s="173" t="s">
        <v>1444</v>
      </c>
    </row>
    <row r="1678" spans="1:12" ht="56.25" customHeight="1">
      <c r="A1678" s="174" t="s">
        <v>1308</v>
      </c>
      <c r="B1678" s="167" t="s">
        <v>1308</v>
      </c>
      <c r="C1678" s="168">
        <v>42825</v>
      </c>
      <c r="D1678" s="168" t="s">
        <v>5831</v>
      </c>
      <c r="E1678" s="169" t="s">
        <v>13</v>
      </c>
      <c r="F1678" s="169">
        <v>367398</v>
      </c>
      <c r="G1678" s="169"/>
      <c r="H1678" s="170" t="s">
        <v>1309</v>
      </c>
      <c r="I1678" s="172">
        <v>7750.57</v>
      </c>
      <c r="J1678" s="172">
        <v>0</v>
      </c>
      <c r="K1678" s="172">
        <v>7750.57</v>
      </c>
      <c r="L1678" s="173" t="s">
        <v>1444</v>
      </c>
    </row>
    <row r="1679" spans="1:12" ht="56.25" customHeight="1">
      <c r="A1679" s="174" t="s">
        <v>1308</v>
      </c>
      <c r="B1679" s="167" t="s">
        <v>1308</v>
      </c>
      <c r="C1679" s="168">
        <v>42825</v>
      </c>
      <c r="D1679" s="168" t="s">
        <v>5832</v>
      </c>
      <c r="E1679" s="169" t="s">
        <v>13</v>
      </c>
      <c r="F1679" s="169">
        <v>367396</v>
      </c>
      <c r="G1679" s="169"/>
      <c r="H1679" s="170" t="s">
        <v>1309</v>
      </c>
      <c r="I1679" s="172">
        <v>9843.6200000000008</v>
      </c>
      <c r="J1679" s="172">
        <v>0</v>
      </c>
      <c r="K1679" s="172">
        <v>9843.6200000000008</v>
      </c>
      <c r="L1679" s="173" t="s">
        <v>1444</v>
      </c>
    </row>
    <row r="1680" spans="1:12" ht="56.25" customHeight="1">
      <c r="A1680" s="174" t="s">
        <v>1308</v>
      </c>
      <c r="B1680" s="167" t="s">
        <v>1308</v>
      </c>
      <c r="C1680" s="168">
        <v>42825</v>
      </c>
      <c r="D1680" s="168" t="s">
        <v>5833</v>
      </c>
      <c r="E1680" s="169" t="s">
        <v>13</v>
      </c>
      <c r="F1680" s="169">
        <v>367394</v>
      </c>
      <c r="G1680" s="169"/>
      <c r="H1680" s="170" t="s">
        <v>1309</v>
      </c>
      <c r="I1680" s="172">
        <v>2087.77</v>
      </c>
      <c r="J1680" s="172">
        <v>0</v>
      </c>
      <c r="K1680" s="172">
        <v>2087.77</v>
      </c>
      <c r="L1680" s="173" t="s">
        <v>1444</v>
      </c>
    </row>
    <row r="1681" spans="1:12" ht="56.25" customHeight="1">
      <c r="A1681" s="174" t="s">
        <v>1308</v>
      </c>
      <c r="B1681" s="167" t="s">
        <v>1308</v>
      </c>
      <c r="C1681" s="168">
        <v>42825</v>
      </c>
      <c r="D1681" s="168" t="s">
        <v>5834</v>
      </c>
      <c r="E1681" s="169" t="s">
        <v>13</v>
      </c>
      <c r="F1681" s="169">
        <v>367392</v>
      </c>
      <c r="G1681" s="169"/>
      <c r="H1681" s="170" t="s">
        <v>1309</v>
      </c>
      <c r="I1681" s="172">
        <v>3478.98</v>
      </c>
      <c r="J1681" s="172">
        <v>0</v>
      </c>
      <c r="K1681" s="172">
        <v>3478.98</v>
      </c>
      <c r="L1681" s="173" t="s">
        <v>1444</v>
      </c>
    </row>
    <row r="1682" spans="1:12" ht="56.25" customHeight="1">
      <c r="A1682" s="174" t="s">
        <v>627</v>
      </c>
      <c r="B1682" s="167" t="s">
        <v>737</v>
      </c>
      <c r="C1682" s="168">
        <v>42825</v>
      </c>
      <c r="D1682" s="168" t="s">
        <v>4788</v>
      </c>
      <c r="E1682" s="169" t="s">
        <v>11</v>
      </c>
      <c r="F1682" s="169">
        <v>883783</v>
      </c>
      <c r="G1682" s="169"/>
      <c r="H1682" s="170" t="s">
        <v>1313</v>
      </c>
      <c r="I1682" s="172">
        <v>50</v>
      </c>
      <c r="J1682" s="172">
        <v>0</v>
      </c>
      <c r="K1682" s="172">
        <v>50</v>
      </c>
      <c r="L1682" s="173" t="s">
        <v>1444</v>
      </c>
    </row>
    <row r="1683" spans="1:12" ht="56.25" customHeight="1">
      <c r="A1683" s="174">
        <v>20</v>
      </c>
      <c r="B1683" s="167" t="s">
        <v>717</v>
      </c>
      <c r="C1683" s="168">
        <v>42825</v>
      </c>
      <c r="D1683" s="168" t="s">
        <v>2076</v>
      </c>
      <c r="E1683" s="169" t="s">
        <v>11</v>
      </c>
      <c r="F1683" s="169">
        <v>883766</v>
      </c>
      <c r="G1683" s="169"/>
      <c r="H1683" s="170" t="s">
        <v>2077</v>
      </c>
      <c r="I1683" s="172">
        <v>2954.52</v>
      </c>
      <c r="J1683" s="172">
        <v>0</v>
      </c>
      <c r="K1683" s="172">
        <v>2954.52</v>
      </c>
      <c r="L1683" s="173" t="s">
        <v>1444</v>
      </c>
    </row>
    <row r="1684" spans="1:12" ht="56.25" customHeight="1">
      <c r="A1684" s="174">
        <v>10</v>
      </c>
      <c r="B1684" s="167" t="s">
        <v>714</v>
      </c>
      <c r="C1684" s="168">
        <v>42825</v>
      </c>
      <c r="D1684" s="168" t="s">
        <v>2036</v>
      </c>
      <c r="E1684" s="169" t="s">
        <v>11</v>
      </c>
      <c r="F1684" s="169">
        <v>883743</v>
      </c>
      <c r="G1684" s="169"/>
      <c r="H1684" s="170" t="s">
        <v>2037</v>
      </c>
      <c r="I1684" s="172">
        <v>50</v>
      </c>
      <c r="J1684" s="172">
        <v>0</v>
      </c>
      <c r="K1684" s="172">
        <v>50</v>
      </c>
      <c r="L1684" s="173" t="s">
        <v>1444</v>
      </c>
    </row>
    <row r="1685" spans="1:12" ht="56.25" customHeight="1">
      <c r="A1685" s="174">
        <v>340</v>
      </c>
      <c r="B1685" s="167" t="s">
        <v>838</v>
      </c>
      <c r="C1685" s="168">
        <v>42825</v>
      </c>
      <c r="D1685" s="168" t="s">
        <v>3707</v>
      </c>
      <c r="E1685" s="169" t="s">
        <v>11</v>
      </c>
      <c r="F1685" s="169">
        <v>883732</v>
      </c>
      <c r="G1685" s="169"/>
      <c r="H1685" s="170" t="s">
        <v>3708</v>
      </c>
      <c r="I1685" s="172">
        <v>50</v>
      </c>
      <c r="J1685" s="172">
        <v>0</v>
      </c>
      <c r="K1685" s="172">
        <v>50</v>
      </c>
      <c r="L1685" s="173" t="s">
        <v>1444</v>
      </c>
    </row>
    <row r="1686" spans="1:12" ht="56.25" customHeight="1">
      <c r="A1686" s="174">
        <v>340</v>
      </c>
      <c r="B1686" s="167" t="s">
        <v>838</v>
      </c>
      <c r="C1686" s="168">
        <v>42825</v>
      </c>
      <c r="D1686" s="168" t="s">
        <v>3709</v>
      </c>
      <c r="E1686" s="169" t="s">
        <v>6</v>
      </c>
      <c r="F1686" s="169">
        <v>883732</v>
      </c>
      <c r="G1686" s="169"/>
      <c r="H1686" s="170" t="s">
        <v>3710</v>
      </c>
      <c r="I1686" s="172">
        <v>0</v>
      </c>
      <c r="J1686" s="172">
        <v>77566.23</v>
      </c>
      <c r="K1686" s="172">
        <v>77566.23</v>
      </c>
      <c r="L1686" s="173" t="s">
        <v>1444</v>
      </c>
    </row>
    <row r="1687" spans="1:12" ht="56.25" customHeight="1">
      <c r="A1687" s="174">
        <v>132</v>
      </c>
      <c r="B1687" s="167" t="s">
        <v>752</v>
      </c>
      <c r="C1687" s="168">
        <v>42825</v>
      </c>
      <c r="D1687" s="168" t="s">
        <v>3402</v>
      </c>
      <c r="E1687" s="169" t="s">
        <v>11</v>
      </c>
      <c r="F1687" s="169">
        <v>883720</v>
      </c>
      <c r="G1687" s="169"/>
      <c r="H1687" s="170" t="s">
        <v>3403</v>
      </c>
      <c r="I1687" s="172">
        <v>50</v>
      </c>
      <c r="J1687" s="172">
        <v>0</v>
      </c>
      <c r="K1687" s="172">
        <v>50</v>
      </c>
      <c r="L1687" s="173" t="s">
        <v>1444</v>
      </c>
    </row>
    <row r="1688" spans="1:12" ht="56.25" customHeight="1">
      <c r="A1688" s="174" t="s">
        <v>1308</v>
      </c>
      <c r="B1688" s="167" t="s">
        <v>1308</v>
      </c>
      <c r="C1688" s="168">
        <v>42825</v>
      </c>
      <c r="D1688" s="168" t="s">
        <v>5835</v>
      </c>
      <c r="E1688" s="169" t="s">
        <v>13</v>
      </c>
      <c r="F1688" s="169">
        <v>367535</v>
      </c>
      <c r="G1688" s="169"/>
      <c r="H1688" s="170" t="s">
        <v>1309</v>
      </c>
      <c r="I1688" s="172">
        <v>4968.97</v>
      </c>
      <c r="J1688" s="172">
        <v>0</v>
      </c>
      <c r="K1688" s="172">
        <v>4968.97</v>
      </c>
      <c r="L1688" s="173" t="s">
        <v>1444</v>
      </c>
    </row>
    <row r="1689" spans="1:12" ht="56.25" customHeight="1">
      <c r="A1689" s="174" t="s">
        <v>1308</v>
      </c>
      <c r="B1689" s="167" t="s">
        <v>1308</v>
      </c>
      <c r="C1689" s="168">
        <v>42825</v>
      </c>
      <c r="D1689" s="168" t="s">
        <v>5836</v>
      </c>
      <c r="E1689" s="169" t="s">
        <v>13</v>
      </c>
      <c r="F1689" s="169">
        <v>367537</v>
      </c>
      <c r="G1689" s="169"/>
      <c r="H1689" s="170" t="s">
        <v>1309</v>
      </c>
      <c r="I1689" s="172">
        <v>12625.14</v>
      </c>
      <c r="J1689" s="172">
        <v>0</v>
      </c>
      <c r="K1689" s="172">
        <v>12625.14</v>
      </c>
      <c r="L1689" s="173" t="s">
        <v>1444</v>
      </c>
    </row>
    <row r="1690" spans="1:12" ht="56.25" customHeight="1">
      <c r="A1690" s="174" t="s">
        <v>1308</v>
      </c>
      <c r="B1690" s="167" t="s">
        <v>1308</v>
      </c>
      <c r="C1690" s="168">
        <v>42825</v>
      </c>
      <c r="D1690" s="168" t="s">
        <v>5837</v>
      </c>
      <c r="E1690" s="169" t="s">
        <v>13</v>
      </c>
      <c r="F1690" s="169">
        <v>367539</v>
      </c>
      <c r="G1690" s="169"/>
      <c r="H1690" s="170" t="s">
        <v>1309</v>
      </c>
      <c r="I1690" s="172">
        <v>1032.77</v>
      </c>
      <c r="J1690" s="172">
        <v>0</v>
      </c>
      <c r="K1690" s="172">
        <v>1032.77</v>
      </c>
      <c r="L1690" s="173" t="s">
        <v>1444</v>
      </c>
    </row>
    <row r="1691" spans="1:12" ht="56.25" customHeight="1">
      <c r="A1691" s="174" t="s">
        <v>1308</v>
      </c>
      <c r="B1691" s="167" t="s">
        <v>1308</v>
      </c>
      <c r="C1691" s="168">
        <v>42825</v>
      </c>
      <c r="D1691" s="168" t="s">
        <v>5838</v>
      </c>
      <c r="E1691" s="169" t="s">
        <v>13</v>
      </c>
      <c r="F1691" s="169">
        <v>367541</v>
      </c>
      <c r="G1691" s="169"/>
      <c r="H1691" s="170" t="s">
        <v>1309</v>
      </c>
      <c r="I1691" s="172">
        <v>3125.83</v>
      </c>
      <c r="J1691" s="172">
        <v>0</v>
      </c>
      <c r="K1691" s="172">
        <v>3125.83</v>
      </c>
      <c r="L1691" s="173" t="s">
        <v>1444</v>
      </c>
    </row>
    <row r="1692" spans="1:12" ht="56.25" customHeight="1">
      <c r="A1692" s="174" t="s">
        <v>1308</v>
      </c>
      <c r="B1692" s="167" t="s">
        <v>1308</v>
      </c>
      <c r="C1692" s="168">
        <v>42825</v>
      </c>
      <c r="D1692" s="168" t="s">
        <v>5839</v>
      </c>
      <c r="E1692" s="169" t="s">
        <v>13</v>
      </c>
      <c r="F1692" s="169">
        <v>367543</v>
      </c>
      <c r="G1692" s="169"/>
      <c r="H1692" s="170" t="s">
        <v>1309</v>
      </c>
      <c r="I1692" s="172">
        <v>10876.32</v>
      </c>
      <c r="J1692" s="172">
        <v>0</v>
      </c>
      <c r="K1692" s="172">
        <v>10876.32</v>
      </c>
      <c r="L1692" s="173" t="s">
        <v>1444</v>
      </c>
    </row>
    <row r="1693" spans="1:12" ht="56.25" customHeight="1">
      <c r="A1693" s="174" t="s">
        <v>1308</v>
      </c>
      <c r="B1693" s="167" t="s">
        <v>1308</v>
      </c>
      <c r="C1693" s="168">
        <v>42825</v>
      </c>
      <c r="D1693" s="168" t="s">
        <v>5840</v>
      </c>
      <c r="E1693" s="169" t="s">
        <v>13</v>
      </c>
      <c r="F1693" s="169">
        <v>367545</v>
      </c>
      <c r="G1693" s="169"/>
      <c r="H1693" s="170" t="s">
        <v>1309</v>
      </c>
      <c r="I1693" s="172">
        <v>10876.32</v>
      </c>
      <c r="J1693" s="172">
        <v>0</v>
      </c>
      <c r="K1693" s="172">
        <v>10876.32</v>
      </c>
      <c r="L1693" s="173" t="s">
        <v>1444</v>
      </c>
    </row>
    <row r="1694" spans="1:12" ht="56.25" customHeight="1">
      <c r="A1694" s="174" t="s">
        <v>1308</v>
      </c>
      <c r="B1694" s="167" t="s">
        <v>1308</v>
      </c>
      <c r="C1694" s="168">
        <v>42825</v>
      </c>
      <c r="D1694" s="168" t="s">
        <v>5841</v>
      </c>
      <c r="E1694" s="169" t="s">
        <v>13</v>
      </c>
      <c r="F1694" s="169">
        <v>367547</v>
      </c>
      <c r="G1694" s="169"/>
      <c r="H1694" s="170" t="s">
        <v>1309</v>
      </c>
      <c r="I1694" s="172">
        <v>10876.32</v>
      </c>
      <c r="J1694" s="172">
        <v>0</v>
      </c>
      <c r="K1694" s="172">
        <v>10876.32</v>
      </c>
      <c r="L1694" s="173" t="s">
        <v>1444</v>
      </c>
    </row>
    <row r="1695" spans="1:12" ht="56.25" customHeight="1">
      <c r="A1695" s="174" t="s">
        <v>1308</v>
      </c>
      <c r="B1695" s="167" t="s">
        <v>1308</v>
      </c>
      <c r="C1695" s="168">
        <v>42825</v>
      </c>
      <c r="D1695" s="168" t="s">
        <v>5842</v>
      </c>
      <c r="E1695" s="169" t="s">
        <v>13</v>
      </c>
      <c r="F1695" s="169">
        <v>367549</v>
      </c>
      <c r="G1695" s="169"/>
      <c r="H1695" s="170" t="s">
        <v>1309</v>
      </c>
      <c r="I1695" s="172">
        <v>10876.32</v>
      </c>
      <c r="J1695" s="172">
        <v>0</v>
      </c>
      <c r="K1695" s="172">
        <v>10876.32</v>
      </c>
      <c r="L1695" s="173" t="s">
        <v>1444</v>
      </c>
    </row>
    <row r="1696" spans="1:12" ht="56.25" customHeight="1">
      <c r="A1696" s="174" t="s">
        <v>1308</v>
      </c>
      <c r="B1696" s="167" t="s">
        <v>1308</v>
      </c>
      <c r="C1696" s="168">
        <v>42825</v>
      </c>
      <c r="D1696" s="168" t="s">
        <v>5843</v>
      </c>
      <c r="E1696" s="169" t="s">
        <v>13</v>
      </c>
      <c r="F1696" s="169">
        <v>367551</v>
      </c>
      <c r="G1696" s="169"/>
      <c r="H1696" s="170" t="s">
        <v>1309</v>
      </c>
      <c r="I1696" s="172">
        <v>10876.32</v>
      </c>
      <c r="J1696" s="172">
        <v>0</v>
      </c>
      <c r="K1696" s="172">
        <v>10876.32</v>
      </c>
      <c r="L1696" s="173" t="s">
        <v>1444</v>
      </c>
    </row>
    <row r="1697" spans="1:12" ht="56.25" customHeight="1">
      <c r="A1697" s="174" t="s">
        <v>1308</v>
      </c>
      <c r="B1697" s="167" t="s">
        <v>1308</v>
      </c>
      <c r="C1697" s="168">
        <v>42825</v>
      </c>
      <c r="D1697" s="168" t="s">
        <v>5844</v>
      </c>
      <c r="E1697" s="169" t="s">
        <v>13</v>
      </c>
      <c r="F1697" s="169">
        <v>367553</v>
      </c>
      <c r="G1697" s="169"/>
      <c r="H1697" s="170" t="s">
        <v>1309</v>
      </c>
      <c r="I1697" s="172">
        <v>201527.11000000002</v>
      </c>
      <c r="J1697" s="172">
        <v>0</v>
      </c>
      <c r="K1697" s="172">
        <v>201527.11000000002</v>
      </c>
      <c r="L1697" s="173" t="s">
        <v>1444</v>
      </c>
    </row>
    <row r="1698" spans="1:12" ht="56.25" customHeight="1">
      <c r="A1698" s="174" t="s">
        <v>1308</v>
      </c>
      <c r="B1698" s="167" t="s">
        <v>1308</v>
      </c>
      <c r="C1698" s="168">
        <v>42825</v>
      </c>
      <c r="D1698" s="168" t="s">
        <v>5845</v>
      </c>
      <c r="E1698" s="169" t="s">
        <v>13</v>
      </c>
      <c r="F1698" s="169">
        <v>367555</v>
      </c>
      <c r="G1698" s="169"/>
      <c r="H1698" s="170" t="s">
        <v>1309</v>
      </c>
      <c r="I1698" s="172">
        <v>4462.0200000000004</v>
      </c>
      <c r="J1698" s="172">
        <v>0</v>
      </c>
      <c r="K1698" s="172">
        <v>4462.0200000000004</v>
      </c>
      <c r="L1698" s="173" t="s">
        <v>1444</v>
      </c>
    </row>
    <row r="1699" spans="1:12" ht="56.25" customHeight="1">
      <c r="A1699" s="174" t="s">
        <v>1308</v>
      </c>
      <c r="B1699" s="167" t="s">
        <v>1308</v>
      </c>
      <c r="C1699" s="168">
        <v>42825</v>
      </c>
      <c r="D1699" s="168" t="s">
        <v>5846</v>
      </c>
      <c r="E1699" s="169" t="s">
        <v>13</v>
      </c>
      <c r="F1699" s="169">
        <v>367557</v>
      </c>
      <c r="G1699" s="169"/>
      <c r="H1699" s="170" t="s">
        <v>1309</v>
      </c>
      <c r="I1699" s="172">
        <v>1756.16</v>
      </c>
      <c r="J1699" s="172">
        <v>0</v>
      </c>
      <c r="K1699" s="172">
        <v>1756.16</v>
      </c>
      <c r="L1699" s="173" t="s">
        <v>1444</v>
      </c>
    </row>
    <row r="1700" spans="1:12" ht="56.25" customHeight="1">
      <c r="A1700" s="174" t="s">
        <v>1308</v>
      </c>
      <c r="B1700" s="167" t="s">
        <v>1308</v>
      </c>
      <c r="C1700" s="168">
        <v>42825</v>
      </c>
      <c r="D1700" s="168" t="s">
        <v>5847</v>
      </c>
      <c r="E1700" s="169" t="s">
        <v>13</v>
      </c>
      <c r="F1700" s="169">
        <v>367559</v>
      </c>
      <c r="G1700" s="169"/>
      <c r="H1700" s="170" t="s">
        <v>1309</v>
      </c>
      <c r="I1700" s="172">
        <v>365.02</v>
      </c>
      <c r="J1700" s="172">
        <v>0</v>
      </c>
      <c r="K1700" s="172">
        <v>365.02</v>
      </c>
      <c r="L1700" s="173" t="s">
        <v>1444</v>
      </c>
    </row>
    <row r="1701" spans="1:12" ht="56.25" customHeight="1">
      <c r="A1701" s="174" t="s">
        <v>1308</v>
      </c>
      <c r="B1701" s="167" t="s">
        <v>1308</v>
      </c>
      <c r="C1701" s="168">
        <v>42825</v>
      </c>
      <c r="D1701" s="168" t="s">
        <v>5848</v>
      </c>
      <c r="E1701" s="169" t="s">
        <v>13</v>
      </c>
      <c r="F1701" s="169">
        <v>367561</v>
      </c>
      <c r="G1701" s="169"/>
      <c r="H1701" s="170" t="s">
        <v>1309</v>
      </c>
      <c r="I1701" s="172">
        <v>1104.73</v>
      </c>
      <c r="J1701" s="172">
        <v>0</v>
      </c>
      <c r="K1701" s="172">
        <v>1104.73</v>
      </c>
      <c r="L1701" s="173" t="s">
        <v>1444</v>
      </c>
    </row>
    <row r="1702" spans="1:12" ht="56.25" customHeight="1">
      <c r="A1702" s="174" t="s">
        <v>1308</v>
      </c>
      <c r="B1702" s="167" t="s">
        <v>1308</v>
      </c>
      <c r="C1702" s="168">
        <v>42825</v>
      </c>
      <c r="D1702" s="168" t="s">
        <v>5849</v>
      </c>
      <c r="E1702" s="169" t="s">
        <v>13</v>
      </c>
      <c r="F1702" s="169">
        <v>367563</v>
      </c>
      <c r="G1702" s="169"/>
      <c r="H1702" s="170" t="s">
        <v>1309</v>
      </c>
      <c r="I1702" s="172">
        <v>3843.9300000000003</v>
      </c>
      <c r="J1702" s="172">
        <v>0</v>
      </c>
      <c r="K1702" s="172">
        <v>3843.9300000000003</v>
      </c>
      <c r="L1702" s="173" t="s">
        <v>1444</v>
      </c>
    </row>
    <row r="1703" spans="1:12" ht="56.25" customHeight="1">
      <c r="A1703" s="174" t="s">
        <v>1308</v>
      </c>
      <c r="B1703" s="167" t="s">
        <v>1308</v>
      </c>
      <c r="C1703" s="168">
        <v>42825</v>
      </c>
      <c r="D1703" s="168" t="s">
        <v>5850</v>
      </c>
      <c r="E1703" s="169" t="s">
        <v>13</v>
      </c>
      <c r="F1703" s="169">
        <v>367565</v>
      </c>
      <c r="G1703" s="169"/>
      <c r="H1703" s="170" t="s">
        <v>1309</v>
      </c>
      <c r="I1703" s="172">
        <v>3843.9300000000003</v>
      </c>
      <c r="J1703" s="172">
        <v>0</v>
      </c>
      <c r="K1703" s="172">
        <v>3843.9300000000003</v>
      </c>
      <c r="L1703" s="173" t="s">
        <v>1444</v>
      </c>
    </row>
    <row r="1704" spans="1:12" ht="56.25" customHeight="1">
      <c r="A1704" s="174" t="s">
        <v>1308</v>
      </c>
      <c r="B1704" s="167" t="s">
        <v>1308</v>
      </c>
      <c r="C1704" s="168">
        <v>42825</v>
      </c>
      <c r="D1704" s="168" t="s">
        <v>5851</v>
      </c>
      <c r="E1704" s="169" t="s">
        <v>13</v>
      </c>
      <c r="F1704" s="169">
        <v>367599</v>
      </c>
      <c r="G1704" s="169"/>
      <c r="H1704" s="170" t="s">
        <v>1309</v>
      </c>
      <c r="I1704" s="172">
        <v>21287.75</v>
      </c>
      <c r="J1704" s="172">
        <v>0</v>
      </c>
      <c r="K1704" s="172">
        <v>21287.75</v>
      </c>
      <c r="L1704" s="173" t="s">
        <v>1444</v>
      </c>
    </row>
    <row r="1705" spans="1:12" ht="56.25" customHeight="1">
      <c r="A1705" s="174" t="s">
        <v>1308</v>
      </c>
      <c r="B1705" s="167" t="s">
        <v>1308</v>
      </c>
      <c r="C1705" s="168">
        <v>42825</v>
      </c>
      <c r="D1705" s="168" t="s">
        <v>5852</v>
      </c>
      <c r="E1705" s="169" t="s">
        <v>13</v>
      </c>
      <c r="F1705" s="169">
        <v>367597</v>
      </c>
      <c r="G1705" s="169"/>
      <c r="H1705" s="170" t="s">
        <v>1309</v>
      </c>
      <c r="I1705" s="172">
        <v>27036.63</v>
      </c>
      <c r="J1705" s="172">
        <v>0</v>
      </c>
      <c r="K1705" s="172">
        <v>27036.63</v>
      </c>
      <c r="L1705" s="173" t="s">
        <v>1444</v>
      </c>
    </row>
    <row r="1706" spans="1:12" ht="56.25" customHeight="1">
      <c r="A1706" s="174" t="s">
        <v>1308</v>
      </c>
      <c r="B1706" s="167" t="s">
        <v>1308</v>
      </c>
      <c r="C1706" s="168">
        <v>42825</v>
      </c>
      <c r="D1706" s="168" t="s">
        <v>5853</v>
      </c>
      <c r="E1706" s="169" t="s">
        <v>13</v>
      </c>
      <c r="F1706" s="169">
        <v>367595</v>
      </c>
      <c r="G1706" s="169"/>
      <c r="H1706" s="170" t="s">
        <v>1309</v>
      </c>
      <c r="I1706" s="172">
        <v>5907.35</v>
      </c>
      <c r="J1706" s="172">
        <v>0</v>
      </c>
      <c r="K1706" s="172">
        <v>5907.35</v>
      </c>
      <c r="L1706" s="173" t="s">
        <v>1444</v>
      </c>
    </row>
    <row r="1707" spans="1:12" ht="56.25" customHeight="1">
      <c r="A1707" s="174" t="s">
        <v>1308</v>
      </c>
      <c r="B1707" s="167" t="s">
        <v>1308</v>
      </c>
      <c r="C1707" s="168">
        <v>42825</v>
      </c>
      <c r="D1707" s="168" t="s">
        <v>5854</v>
      </c>
      <c r="E1707" s="169" t="s">
        <v>13</v>
      </c>
      <c r="F1707" s="169">
        <v>367593</v>
      </c>
      <c r="G1707" s="169"/>
      <c r="H1707" s="170" t="s">
        <v>1309</v>
      </c>
      <c r="I1707" s="172">
        <v>2739.2000000000003</v>
      </c>
      <c r="J1707" s="172">
        <v>0</v>
      </c>
      <c r="K1707" s="172">
        <v>2739.2000000000003</v>
      </c>
      <c r="L1707" s="173" t="s">
        <v>1444</v>
      </c>
    </row>
    <row r="1708" spans="1:12" ht="56.25" customHeight="1">
      <c r="A1708" s="174" t="s">
        <v>1308</v>
      </c>
      <c r="B1708" s="167" t="s">
        <v>1308</v>
      </c>
      <c r="C1708" s="168">
        <v>42825</v>
      </c>
      <c r="D1708" s="168" t="s">
        <v>5855</v>
      </c>
      <c r="E1708" s="169" t="s">
        <v>13</v>
      </c>
      <c r="F1708" s="169">
        <v>367591</v>
      </c>
      <c r="G1708" s="169"/>
      <c r="H1708" s="170" t="s">
        <v>1309</v>
      </c>
      <c r="I1708" s="172">
        <v>35674.74</v>
      </c>
      <c r="J1708" s="172">
        <v>0</v>
      </c>
      <c r="K1708" s="172">
        <v>35674.74</v>
      </c>
      <c r="L1708" s="173" t="s">
        <v>1444</v>
      </c>
    </row>
    <row r="1709" spans="1:12" ht="56.25" customHeight="1">
      <c r="A1709" s="174" t="s">
        <v>1308</v>
      </c>
      <c r="B1709" s="167" t="s">
        <v>1308</v>
      </c>
      <c r="C1709" s="168">
        <v>42825</v>
      </c>
      <c r="D1709" s="168" t="s">
        <v>5856</v>
      </c>
      <c r="E1709" s="169" t="s">
        <v>13</v>
      </c>
      <c r="F1709" s="169">
        <v>367589</v>
      </c>
      <c r="G1709" s="169"/>
      <c r="H1709" s="170" t="s">
        <v>1309</v>
      </c>
      <c r="I1709" s="172">
        <v>29873.170000000002</v>
      </c>
      <c r="J1709" s="172">
        <v>0</v>
      </c>
      <c r="K1709" s="172">
        <v>29873.170000000002</v>
      </c>
      <c r="L1709" s="173" t="s">
        <v>1444</v>
      </c>
    </row>
    <row r="1710" spans="1:12" ht="56.25" customHeight="1">
      <c r="A1710" s="174" t="s">
        <v>1308</v>
      </c>
      <c r="B1710" s="167" t="s">
        <v>1308</v>
      </c>
      <c r="C1710" s="168">
        <v>42825</v>
      </c>
      <c r="D1710" s="168" t="s">
        <v>5857</v>
      </c>
      <c r="E1710" s="169" t="s">
        <v>13</v>
      </c>
      <c r="F1710" s="169">
        <v>367587</v>
      </c>
      <c r="G1710" s="169"/>
      <c r="H1710" s="170" t="s">
        <v>1309</v>
      </c>
      <c r="I1710" s="172">
        <v>29873.170000000002</v>
      </c>
      <c r="J1710" s="172">
        <v>0</v>
      </c>
      <c r="K1710" s="172">
        <v>29873.170000000002</v>
      </c>
      <c r="L1710" s="173" t="s">
        <v>1444</v>
      </c>
    </row>
    <row r="1711" spans="1:12" ht="56.25" customHeight="1">
      <c r="A1711" s="174" t="s">
        <v>1308</v>
      </c>
      <c r="B1711" s="167" t="s">
        <v>1308</v>
      </c>
      <c r="C1711" s="168">
        <v>42825</v>
      </c>
      <c r="D1711" s="168" t="s">
        <v>5858</v>
      </c>
      <c r="E1711" s="169" t="s">
        <v>13</v>
      </c>
      <c r="F1711" s="169">
        <v>367585</v>
      </c>
      <c r="G1711" s="169"/>
      <c r="H1711" s="170" t="s">
        <v>1309</v>
      </c>
      <c r="I1711" s="172">
        <v>29873.170000000002</v>
      </c>
      <c r="J1711" s="172">
        <v>0</v>
      </c>
      <c r="K1711" s="172">
        <v>29873.170000000002</v>
      </c>
      <c r="L1711" s="173" t="s">
        <v>1444</v>
      </c>
    </row>
    <row r="1712" spans="1:12" ht="56.25" customHeight="1">
      <c r="A1712" s="174" t="s">
        <v>1308</v>
      </c>
      <c r="B1712" s="167" t="s">
        <v>1308</v>
      </c>
      <c r="C1712" s="168">
        <v>42825</v>
      </c>
      <c r="D1712" s="168" t="s">
        <v>5859</v>
      </c>
      <c r="E1712" s="169" t="s">
        <v>13</v>
      </c>
      <c r="F1712" s="169">
        <v>367583</v>
      </c>
      <c r="G1712" s="169"/>
      <c r="H1712" s="170" t="s">
        <v>1309</v>
      </c>
      <c r="I1712" s="172">
        <v>29873.170000000002</v>
      </c>
      <c r="J1712" s="172">
        <v>0</v>
      </c>
      <c r="K1712" s="172">
        <v>29873.170000000002</v>
      </c>
      <c r="L1712" s="173" t="s">
        <v>1444</v>
      </c>
    </row>
    <row r="1713" spans="1:12" ht="56.25" customHeight="1">
      <c r="A1713" s="174" t="s">
        <v>1308</v>
      </c>
      <c r="B1713" s="167" t="s">
        <v>1308</v>
      </c>
      <c r="C1713" s="168">
        <v>42825</v>
      </c>
      <c r="D1713" s="168" t="s">
        <v>5860</v>
      </c>
      <c r="E1713" s="169" t="s">
        <v>13</v>
      </c>
      <c r="F1713" s="169">
        <v>367581</v>
      </c>
      <c r="G1713" s="169"/>
      <c r="H1713" s="170" t="s">
        <v>1309</v>
      </c>
      <c r="I1713" s="172">
        <v>29873.170000000002</v>
      </c>
      <c r="J1713" s="172">
        <v>0</v>
      </c>
      <c r="K1713" s="172">
        <v>29873.170000000002</v>
      </c>
      <c r="L1713" s="173" t="s">
        <v>1444</v>
      </c>
    </row>
    <row r="1714" spans="1:12" ht="56.25" customHeight="1">
      <c r="A1714" s="174" t="s">
        <v>1308</v>
      </c>
      <c r="B1714" s="167" t="s">
        <v>1308</v>
      </c>
      <c r="C1714" s="168">
        <v>42825</v>
      </c>
      <c r="D1714" s="168" t="s">
        <v>5861</v>
      </c>
      <c r="E1714" s="169" t="s">
        <v>13</v>
      </c>
      <c r="F1714" s="169">
        <v>367579</v>
      </c>
      <c r="G1714" s="169"/>
      <c r="H1714" s="170" t="s">
        <v>1309</v>
      </c>
      <c r="I1714" s="172">
        <v>8585.36</v>
      </c>
      <c r="J1714" s="172">
        <v>0</v>
      </c>
      <c r="K1714" s="172">
        <v>8585.36</v>
      </c>
      <c r="L1714" s="173" t="s">
        <v>1444</v>
      </c>
    </row>
    <row r="1715" spans="1:12" ht="56.25" customHeight="1">
      <c r="A1715" s="174" t="s">
        <v>1308</v>
      </c>
      <c r="B1715" s="167" t="s">
        <v>1308</v>
      </c>
      <c r="C1715" s="168">
        <v>42825</v>
      </c>
      <c r="D1715" s="168" t="s">
        <v>5862</v>
      </c>
      <c r="E1715" s="169" t="s">
        <v>13</v>
      </c>
      <c r="F1715" s="169">
        <v>367577</v>
      </c>
      <c r="G1715" s="169"/>
      <c r="H1715" s="170" t="s">
        <v>1309</v>
      </c>
      <c r="I1715" s="172">
        <v>2836.54</v>
      </c>
      <c r="J1715" s="172">
        <v>0</v>
      </c>
      <c r="K1715" s="172">
        <v>2836.54</v>
      </c>
      <c r="L1715" s="173" t="s">
        <v>1444</v>
      </c>
    </row>
    <row r="1716" spans="1:12" ht="56.25" customHeight="1">
      <c r="A1716" s="174" t="s">
        <v>1308</v>
      </c>
      <c r="B1716" s="167" t="s">
        <v>1308</v>
      </c>
      <c r="C1716" s="168">
        <v>42825</v>
      </c>
      <c r="D1716" s="168" t="s">
        <v>5863</v>
      </c>
      <c r="E1716" s="169" t="s">
        <v>13</v>
      </c>
      <c r="F1716" s="169">
        <v>367575</v>
      </c>
      <c r="G1716" s="169"/>
      <c r="H1716" s="170" t="s">
        <v>1309</v>
      </c>
      <c r="I1716" s="172">
        <v>13647.9</v>
      </c>
      <c r="J1716" s="172">
        <v>0</v>
      </c>
      <c r="K1716" s="172">
        <v>13647.9</v>
      </c>
      <c r="L1716" s="173" t="s">
        <v>1444</v>
      </c>
    </row>
    <row r="1717" spans="1:12" ht="56.25" customHeight="1">
      <c r="A1717" s="174" t="s">
        <v>1308</v>
      </c>
      <c r="B1717" s="167" t="s">
        <v>1308</v>
      </c>
      <c r="C1717" s="168">
        <v>42825</v>
      </c>
      <c r="D1717" s="168" t="s">
        <v>5864</v>
      </c>
      <c r="E1717" s="169" t="s">
        <v>13</v>
      </c>
      <c r="F1717" s="169">
        <v>367573</v>
      </c>
      <c r="G1717" s="169"/>
      <c r="H1717" s="170" t="s">
        <v>1309</v>
      </c>
      <c r="I1717" s="172">
        <v>34676.410000000003</v>
      </c>
      <c r="J1717" s="172">
        <v>0</v>
      </c>
      <c r="K1717" s="172">
        <v>34676.410000000003</v>
      </c>
      <c r="L1717" s="173" t="s">
        <v>1444</v>
      </c>
    </row>
    <row r="1718" spans="1:12" ht="56.25" customHeight="1">
      <c r="A1718" s="174" t="s">
        <v>1308</v>
      </c>
      <c r="B1718" s="167" t="s">
        <v>1308</v>
      </c>
      <c r="C1718" s="168">
        <v>42825</v>
      </c>
      <c r="D1718" s="168" t="s">
        <v>5865</v>
      </c>
      <c r="E1718" s="169" t="s">
        <v>13</v>
      </c>
      <c r="F1718" s="169">
        <v>367571</v>
      </c>
      <c r="G1718" s="169"/>
      <c r="H1718" s="170" t="s">
        <v>1309</v>
      </c>
      <c r="I1718" s="172">
        <v>3843.9300000000003</v>
      </c>
      <c r="J1718" s="172">
        <v>0</v>
      </c>
      <c r="K1718" s="172">
        <v>3843.9300000000003</v>
      </c>
      <c r="L1718" s="173" t="s">
        <v>1444</v>
      </c>
    </row>
    <row r="1719" spans="1:12" ht="56.25" customHeight="1">
      <c r="A1719" s="174" t="s">
        <v>1308</v>
      </c>
      <c r="B1719" s="167" t="s">
        <v>1308</v>
      </c>
      <c r="C1719" s="168">
        <v>42825</v>
      </c>
      <c r="D1719" s="168" t="s">
        <v>5866</v>
      </c>
      <c r="E1719" s="169" t="s">
        <v>13</v>
      </c>
      <c r="F1719" s="169">
        <v>367569</v>
      </c>
      <c r="G1719" s="169"/>
      <c r="H1719" s="170" t="s">
        <v>1309</v>
      </c>
      <c r="I1719" s="172">
        <v>3843.9300000000003</v>
      </c>
      <c r="J1719" s="172">
        <v>0</v>
      </c>
      <c r="K1719" s="172">
        <v>3843.9300000000003</v>
      </c>
      <c r="L1719" s="173" t="s">
        <v>1444</v>
      </c>
    </row>
    <row r="1720" spans="1:12" ht="56.25" customHeight="1">
      <c r="A1720" s="174" t="s">
        <v>1308</v>
      </c>
      <c r="B1720" s="167" t="s">
        <v>1308</v>
      </c>
      <c r="C1720" s="168">
        <v>42825</v>
      </c>
      <c r="D1720" s="168" t="s">
        <v>5867</v>
      </c>
      <c r="E1720" s="169" t="s">
        <v>13</v>
      </c>
      <c r="F1720" s="169">
        <v>367567</v>
      </c>
      <c r="G1720" s="169"/>
      <c r="H1720" s="170" t="s">
        <v>1309</v>
      </c>
      <c r="I1720" s="172">
        <v>3843.9300000000003</v>
      </c>
      <c r="J1720" s="172">
        <v>0</v>
      </c>
      <c r="K1720" s="172">
        <v>3843.9300000000003</v>
      </c>
      <c r="L1720" s="173" t="s">
        <v>1444</v>
      </c>
    </row>
    <row r="1721" spans="1:12" ht="56.25" customHeight="1">
      <c r="A1721" s="174" t="s">
        <v>1308</v>
      </c>
      <c r="B1721" s="167" t="s">
        <v>1308</v>
      </c>
      <c r="C1721" s="168">
        <v>42825</v>
      </c>
      <c r="D1721" s="168" t="s">
        <v>5868</v>
      </c>
      <c r="E1721" s="169" t="s">
        <v>13</v>
      </c>
      <c r="F1721" s="169">
        <v>367469</v>
      </c>
      <c r="G1721" s="169"/>
      <c r="H1721" s="170" t="s">
        <v>1309</v>
      </c>
      <c r="I1721" s="172">
        <v>1734176.99</v>
      </c>
      <c r="J1721" s="172">
        <v>0</v>
      </c>
      <c r="K1721" s="172">
        <v>1734176.99</v>
      </c>
      <c r="L1721" s="173" t="s">
        <v>1444</v>
      </c>
    </row>
    <row r="1722" spans="1:12" ht="56.25" customHeight="1">
      <c r="A1722" s="174" t="s">
        <v>1308</v>
      </c>
      <c r="B1722" s="167" t="s">
        <v>1308</v>
      </c>
      <c r="C1722" s="168">
        <v>42825</v>
      </c>
      <c r="D1722" s="168" t="s">
        <v>5869</v>
      </c>
      <c r="E1722" s="169" t="s">
        <v>13</v>
      </c>
      <c r="F1722" s="169">
        <v>367471</v>
      </c>
      <c r="G1722" s="169"/>
      <c r="H1722" s="170" t="s">
        <v>1309</v>
      </c>
      <c r="I1722" s="172">
        <v>4406174.84</v>
      </c>
      <c r="J1722" s="172">
        <v>0</v>
      </c>
      <c r="K1722" s="172">
        <v>4406174.84</v>
      </c>
      <c r="L1722" s="173" t="s">
        <v>1444</v>
      </c>
    </row>
    <row r="1723" spans="1:12" ht="56.25" customHeight="1">
      <c r="A1723" s="174" t="s">
        <v>1308</v>
      </c>
      <c r="B1723" s="167" t="s">
        <v>1308</v>
      </c>
      <c r="C1723" s="168">
        <v>42825</v>
      </c>
      <c r="D1723" s="168" t="s">
        <v>5870</v>
      </c>
      <c r="E1723" s="169" t="s">
        <v>13</v>
      </c>
      <c r="F1723" s="169">
        <v>367473</v>
      </c>
      <c r="G1723" s="169"/>
      <c r="H1723" s="170" t="s">
        <v>1309</v>
      </c>
      <c r="I1723" s="172">
        <v>360426.46</v>
      </c>
      <c r="J1723" s="172">
        <v>0</v>
      </c>
      <c r="K1723" s="172">
        <v>360426.46</v>
      </c>
      <c r="L1723" s="173" t="s">
        <v>1444</v>
      </c>
    </row>
    <row r="1724" spans="1:12" ht="56.25" customHeight="1">
      <c r="A1724" s="174" t="s">
        <v>1308</v>
      </c>
      <c r="B1724" s="167" t="s">
        <v>1308</v>
      </c>
      <c r="C1724" s="168">
        <v>42825</v>
      </c>
      <c r="D1724" s="168" t="s">
        <v>5871</v>
      </c>
      <c r="E1724" s="169" t="s">
        <v>13</v>
      </c>
      <c r="F1724" s="169">
        <v>367475</v>
      </c>
      <c r="G1724" s="169"/>
      <c r="H1724" s="170" t="s">
        <v>1309</v>
      </c>
      <c r="I1724" s="172">
        <v>989953.57000000007</v>
      </c>
      <c r="J1724" s="172">
        <v>0</v>
      </c>
      <c r="K1724" s="172">
        <v>989953.57000000007</v>
      </c>
      <c r="L1724" s="173" t="s">
        <v>1444</v>
      </c>
    </row>
    <row r="1725" spans="1:12" ht="56.25" customHeight="1">
      <c r="A1725" s="174" t="s">
        <v>1308</v>
      </c>
      <c r="B1725" s="167" t="s">
        <v>1308</v>
      </c>
      <c r="C1725" s="168">
        <v>42825</v>
      </c>
      <c r="D1725" s="168" t="s">
        <v>5872</v>
      </c>
      <c r="E1725" s="169" t="s">
        <v>13</v>
      </c>
      <c r="F1725" s="169">
        <v>367477</v>
      </c>
      <c r="G1725" s="169"/>
      <c r="H1725" s="170" t="s">
        <v>1309</v>
      </c>
      <c r="I1725" s="172">
        <v>12102076.890000001</v>
      </c>
      <c r="J1725" s="172">
        <v>0</v>
      </c>
      <c r="K1725" s="172">
        <v>12102076.890000001</v>
      </c>
      <c r="L1725" s="173" t="s">
        <v>1444</v>
      </c>
    </row>
    <row r="1726" spans="1:12" ht="56.25" customHeight="1">
      <c r="A1726" s="174" t="s">
        <v>1308</v>
      </c>
      <c r="B1726" s="167" t="s">
        <v>1308</v>
      </c>
      <c r="C1726" s="168">
        <v>42825</v>
      </c>
      <c r="D1726" s="168" t="s">
        <v>5873</v>
      </c>
      <c r="E1726" s="169" t="s">
        <v>13</v>
      </c>
      <c r="F1726" s="169">
        <v>367479</v>
      </c>
      <c r="G1726" s="169"/>
      <c r="H1726" s="170" t="s">
        <v>1309</v>
      </c>
      <c r="I1726" s="172">
        <v>2996301.2</v>
      </c>
      <c r="J1726" s="172">
        <v>0</v>
      </c>
      <c r="K1726" s="172">
        <v>2996301.2</v>
      </c>
      <c r="L1726" s="173" t="s">
        <v>1444</v>
      </c>
    </row>
    <row r="1727" spans="1:12" ht="56.25" customHeight="1">
      <c r="A1727" s="174" t="s">
        <v>1308</v>
      </c>
      <c r="B1727" s="167" t="s">
        <v>1308</v>
      </c>
      <c r="C1727" s="168">
        <v>42825</v>
      </c>
      <c r="D1727" s="168" t="s">
        <v>5874</v>
      </c>
      <c r="E1727" s="169" t="s">
        <v>13</v>
      </c>
      <c r="F1727" s="169">
        <v>367481</v>
      </c>
      <c r="G1727" s="169"/>
      <c r="H1727" s="170" t="s">
        <v>1309</v>
      </c>
      <c r="I1727" s="172">
        <v>4763120.88</v>
      </c>
      <c r="J1727" s="172">
        <v>0</v>
      </c>
      <c r="K1727" s="172">
        <v>4763120.88</v>
      </c>
      <c r="L1727" s="173" t="s">
        <v>1444</v>
      </c>
    </row>
    <row r="1728" spans="1:12" ht="56.25" customHeight="1">
      <c r="A1728" s="174" t="s">
        <v>1308</v>
      </c>
      <c r="B1728" s="167" t="s">
        <v>1308</v>
      </c>
      <c r="C1728" s="168">
        <v>42825</v>
      </c>
      <c r="D1728" s="168" t="s">
        <v>5875</v>
      </c>
      <c r="E1728" s="169" t="s">
        <v>13</v>
      </c>
      <c r="F1728" s="169">
        <v>367483</v>
      </c>
      <c r="G1728" s="169"/>
      <c r="H1728" s="170" t="s">
        <v>1309</v>
      </c>
      <c r="I1728" s="172">
        <v>2226549.31</v>
      </c>
      <c r="J1728" s="172">
        <v>0</v>
      </c>
      <c r="K1728" s="172">
        <v>2226549.31</v>
      </c>
      <c r="L1728" s="173" t="s">
        <v>1444</v>
      </c>
    </row>
    <row r="1729" spans="1:12" ht="56.25" customHeight="1">
      <c r="A1729" s="174" t="s">
        <v>1308</v>
      </c>
      <c r="B1729" s="167" t="s">
        <v>1308</v>
      </c>
      <c r="C1729" s="168">
        <v>42825</v>
      </c>
      <c r="D1729" s="168" t="s">
        <v>5876</v>
      </c>
      <c r="E1729" s="169" t="s">
        <v>13</v>
      </c>
      <c r="F1729" s="169">
        <v>367485</v>
      </c>
      <c r="G1729" s="169"/>
      <c r="H1729" s="170" t="s">
        <v>1309</v>
      </c>
      <c r="I1729" s="172">
        <v>551261.78</v>
      </c>
      <c r="J1729" s="172">
        <v>0</v>
      </c>
      <c r="K1729" s="172">
        <v>551261.78</v>
      </c>
      <c r="L1729" s="173" t="s">
        <v>1444</v>
      </c>
    </row>
    <row r="1730" spans="1:12" ht="56.25" customHeight="1">
      <c r="A1730" s="174" t="s">
        <v>1308</v>
      </c>
      <c r="B1730" s="167" t="s">
        <v>1308</v>
      </c>
      <c r="C1730" s="168">
        <v>42825</v>
      </c>
      <c r="D1730" s="168" t="s">
        <v>5877</v>
      </c>
      <c r="E1730" s="169" t="s">
        <v>13</v>
      </c>
      <c r="F1730" s="169">
        <v>367487</v>
      </c>
      <c r="G1730" s="169"/>
      <c r="H1730" s="170" t="s">
        <v>1309</v>
      </c>
      <c r="I1730" s="172">
        <v>182132.38</v>
      </c>
      <c r="J1730" s="172">
        <v>0</v>
      </c>
      <c r="K1730" s="172">
        <v>182132.38</v>
      </c>
      <c r="L1730" s="173" t="s">
        <v>1444</v>
      </c>
    </row>
    <row r="1731" spans="1:12" ht="56.25" customHeight="1">
      <c r="A1731" s="174" t="s">
        <v>1308</v>
      </c>
      <c r="B1731" s="167" t="s">
        <v>1308</v>
      </c>
      <c r="C1731" s="168">
        <v>42825</v>
      </c>
      <c r="D1731" s="168" t="s">
        <v>5878</v>
      </c>
      <c r="E1731" s="169" t="s">
        <v>13</v>
      </c>
      <c r="F1731" s="169">
        <v>367489</v>
      </c>
      <c r="G1731" s="169"/>
      <c r="H1731" s="170" t="s">
        <v>1309</v>
      </c>
      <c r="I1731" s="172">
        <v>876322.61</v>
      </c>
      <c r="J1731" s="172">
        <v>0</v>
      </c>
      <c r="K1731" s="172">
        <v>876322.61</v>
      </c>
      <c r="L1731" s="173" t="s">
        <v>1444</v>
      </c>
    </row>
    <row r="1732" spans="1:12" ht="56.25" customHeight="1">
      <c r="A1732" s="174" t="s">
        <v>1308</v>
      </c>
      <c r="B1732" s="167" t="s">
        <v>1308</v>
      </c>
      <c r="C1732" s="168">
        <v>42825</v>
      </c>
      <c r="D1732" s="168" t="s">
        <v>5879</v>
      </c>
      <c r="E1732" s="169" t="s">
        <v>13</v>
      </c>
      <c r="F1732" s="169">
        <v>367491</v>
      </c>
      <c r="G1732" s="169"/>
      <c r="H1732" s="170" t="s">
        <v>1309</v>
      </c>
      <c r="I1732" s="172">
        <v>1476539.68</v>
      </c>
      <c r="J1732" s="172">
        <v>0</v>
      </c>
      <c r="K1732" s="172">
        <v>1476539.68</v>
      </c>
      <c r="L1732" s="173" t="s">
        <v>1444</v>
      </c>
    </row>
    <row r="1733" spans="1:12" ht="56.25" customHeight="1">
      <c r="A1733" s="174" t="s">
        <v>1308</v>
      </c>
      <c r="B1733" s="167" t="s">
        <v>1308</v>
      </c>
      <c r="C1733" s="168">
        <v>42825</v>
      </c>
      <c r="D1733" s="168" t="s">
        <v>5880</v>
      </c>
      <c r="E1733" s="169" t="s">
        <v>13</v>
      </c>
      <c r="F1733" s="169">
        <v>367493</v>
      </c>
      <c r="G1733" s="169"/>
      <c r="H1733" s="170" t="s">
        <v>1309</v>
      </c>
      <c r="I1733" s="172">
        <v>886102.5</v>
      </c>
      <c r="J1733" s="172">
        <v>0</v>
      </c>
      <c r="K1733" s="172">
        <v>886102.5</v>
      </c>
      <c r="L1733" s="173" t="s">
        <v>1444</v>
      </c>
    </row>
    <row r="1734" spans="1:12" ht="56.25" customHeight="1">
      <c r="A1734" s="174" t="s">
        <v>1308</v>
      </c>
      <c r="B1734" s="167" t="s">
        <v>1308</v>
      </c>
      <c r="C1734" s="168">
        <v>42825</v>
      </c>
      <c r="D1734" s="168" t="s">
        <v>5881</v>
      </c>
      <c r="E1734" s="169" t="s">
        <v>13</v>
      </c>
      <c r="F1734" s="169">
        <v>367495</v>
      </c>
      <c r="G1734" s="169"/>
      <c r="H1734" s="170" t="s">
        <v>1309</v>
      </c>
      <c r="I1734" s="172">
        <v>1162580.05</v>
      </c>
      <c r="J1734" s="172">
        <v>0</v>
      </c>
      <c r="K1734" s="172">
        <v>1162580.05</v>
      </c>
      <c r="L1734" s="173" t="s">
        <v>1444</v>
      </c>
    </row>
    <row r="1735" spans="1:12" ht="56.25" customHeight="1">
      <c r="A1735" s="174" t="s">
        <v>1308</v>
      </c>
      <c r="B1735" s="167" t="s">
        <v>1308</v>
      </c>
      <c r="C1735" s="168">
        <v>42825</v>
      </c>
      <c r="D1735" s="168" t="s">
        <v>5882</v>
      </c>
      <c r="E1735" s="169" t="s">
        <v>13</v>
      </c>
      <c r="F1735" s="169">
        <v>367497</v>
      </c>
      <c r="G1735" s="169"/>
      <c r="H1735" s="170" t="s">
        <v>1309</v>
      </c>
      <c r="I1735" s="172">
        <v>3193162.62</v>
      </c>
      <c r="J1735" s="172">
        <v>0</v>
      </c>
      <c r="K1735" s="172">
        <v>3193162.62</v>
      </c>
      <c r="L1735" s="173" t="s">
        <v>1444</v>
      </c>
    </row>
    <row r="1736" spans="1:12" ht="56.25" customHeight="1">
      <c r="A1736" s="174" t="s">
        <v>1308</v>
      </c>
      <c r="B1736" s="167" t="s">
        <v>1308</v>
      </c>
      <c r="C1736" s="168">
        <v>42825</v>
      </c>
      <c r="D1736" s="168" t="s">
        <v>5883</v>
      </c>
      <c r="E1736" s="169" t="s">
        <v>13</v>
      </c>
      <c r="F1736" s="169">
        <v>367499</v>
      </c>
      <c r="G1736" s="169"/>
      <c r="H1736" s="170" t="s">
        <v>1309</v>
      </c>
      <c r="I1736" s="172">
        <v>2433784.56</v>
      </c>
      <c r="J1736" s="172">
        <v>0</v>
      </c>
      <c r="K1736" s="172">
        <v>2433784.56</v>
      </c>
      <c r="L1736" s="173" t="s">
        <v>1444</v>
      </c>
    </row>
    <row r="1737" spans="1:12" ht="56.25" customHeight="1">
      <c r="A1737" s="174" t="s">
        <v>1308</v>
      </c>
      <c r="B1737" s="167" t="s">
        <v>1308</v>
      </c>
      <c r="C1737" s="168">
        <v>42825</v>
      </c>
      <c r="D1737" s="168" t="s">
        <v>5884</v>
      </c>
      <c r="E1737" s="169" t="s">
        <v>13</v>
      </c>
      <c r="F1737" s="169">
        <v>367533</v>
      </c>
      <c r="G1737" s="169"/>
      <c r="H1737" s="170" t="s">
        <v>1309</v>
      </c>
      <c r="I1737" s="172">
        <v>5351212.01</v>
      </c>
      <c r="J1737" s="172">
        <v>0</v>
      </c>
      <c r="K1737" s="172">
        <v>5351212.01</v>
      </c>
      <c r="L1737" s="173" t="s">
        <v>1444</v>
      </c>
    </row>
    <row r="1738" spans="1:12" ht="56.25" customHeight="1">
      <c r="A1738" s="174" t="s">
        <v>1308</v>
      </c>
      <c r="B1738" s="167" t="s">
        <v>1308</v>
      </c>
      <c r="C1738" s="168">
        <v>42825</v>
      </c>
      <c r="D1738" s="168" t="s">
        <v>5885</v>
      </c>
      <c r="E1738" s="169" t="s">
        <v>13</v>
      </c>
      <c r="F1738" s="169">
        <v>367531</v>
      </c>
      <c r="G1738" s="169"/>
      <c r="H1738" s="170" t="s">
        <v>1309</v>
      </c>
      <c r="I1738" s="172">
        <v>30229064.710000001</v>
      </c>
      <c r="J1738" s="172">
        <v>0</v>
      </c>
      <c r="K1738" s="172">
        <v>30229064.710000001</v>
      </c>
      <c r="L1738" s="173" t="s">
        <v>1444</v>
      </c>
    </row>
    <row r="1739" spans="1:12" ht="56.25" customHeight="1">
      <c r="A1739" s="174" t="s">
        <v>1308</v>
      </c>
      <c r="B1739" s="167" t="s">
        <v>1308</v>
      </c>
      <c r="C1739" s="168">
        <v>42825</v>
      </c>
      <c r="D1739" s="168" t="s">
        <v>5886</v>
      </c>
      <c r="E1739" s="169" t="s">
        <v>13</v>
      </c>
      <c r="F1739" s="169">
        <v>367529</v>
      </c>
      <c r="G1739" s="169"/>
      <c r="H1739" s="170" t="s">
        <v>1309</v>
      </c>
      <c r="I1739" s="172">
        <v>70332957.079999998</v>
      </c>
      <c r="J1739" s="172">
        <v>0</v>
      </c>
      <c r="K1739" s="172">
        <v>70332957.079999998</v>
      </c>
      <c r="L1739" s="173" t="s">
        <v>1444</v>
      </c>
    </row>
    <row r="1740" spans="1:12" ht="56.25" customHeight="1">
      <c r="A1740" s="174" t="s">
        <v>1308</v>
      </c>
      <c r="B1740" s="167" t="s">
        <v>1308</v>
      </c>
      <c r="C1740" s="168">
        <v>42825</v>
      </c>
      <c r="D1740" s="168" t="s">
        <v>5887</v>
      </c>
      <c r="E1740" s="169" t="s">
        <v>13</v>
      </c>
      <c r="F1740" s="169">
        <v>367527</v>
      </c>
      <c r="G1740" s="169"/>
      <c r="H1740" s="170" t="s">
        <v>1309</v>
      </c>
      <c r="I1740" s="172">
        <v>6029210.5800000001</v>
      </c>
      <c r="J1740" s="172">
        <v>0</v>
      </c>
      <c r="K1740" s="172">
        <v>6029210.5800000001</v>
      </c>
      <c r="L1740" s="173" t="s">
        <v>1444</v>
      </c>
    </row>
    <row r="1741" spans="1:12" ht="56.25" customHeight="1">
      <c r="A1741" s="174" t="s">
        <v>1308</v>
      </c>
      <c r="B1741" s="167" t="s">
        <v>1308</v>
      </c>
      <c r="C1741" s="168">
        <v>42825</v>
      </c>
      <c r="D1741" s="168" t="s">
        <v>5888</v>
      </c>
      <c r="E1741" s="169" t="s">
        <v>13</v>
      </c>
      <c r="F1741" s="169">
        <v>367525</v>
      </c>
      <c r="G1741" s="169"/>
      <c r="H1741" s="170" t="s">
        <v>1309</v>
      </c>
      <c r="I1741" s="172">
        <v>15654257.189999999</v>
      </c>
      <c r="J1741" s="172">
        <v>0</v>
      </c>
      <c r="K1741" s="172">
        <v>15654257.189999999</v>
      </c>
      <c r="L1741" s="173" t="s">
        <v>1444</v>
      </c>
    </row>
    <row r="1742" spans="1:12" ht="56.25" customHeight="1">
      <c r="A1742" s="174" t="s">
        <v>1308</v>
      </c>
      <c r="B1742" s="167" t="s">
        <v>1308</v>
      </c>
      <c r="C1742" s="168">
        <v>42825</v>
      </c>
      <c r="D1742" s="168" t="s">
        <v>5889</v>
      </c>
      <c r="E1742" s="169" t="s">
        <v>13</v>
      </c>
      <c r="F1742" s="169">
        <v>367523</v>
      </c>
      <c r="G1742" s="169"/>
      <c r="H1742" s="170" t="s">
        <v>1309</v>
      </c>
      <c r="I1742" s="172">
        <v>12207541.57</v>
      </c>
      <c r="J1742" s="172">
        <v>0</v>
      </c>
      <c r="K1742" s="172">
        <v>12207541.57</v>
      </c>
      <c r="L1742" s="173" t="s">
        <v>1444</v>
      </c>
    </row>
    <row r="1743" spans="1:12" ht="56.25" customHeight="1">
      <c r="A1743" s="174" t="s">
        <v>1308</v>
      </c>
      <c r="B1743" s="167" t="s">
        <v>1308</v>
      </c>
      <c r="C1743" s="168">
        <v>42825</v>
      </c>
      <c r="D1743" s="168" t="s">
        <v>5890</v>
      </c>
      <c r="E1743" s="169" t="s">
        <v>13</v>
      </c>
      <c r="F1743" s="169">
        <v>367521</v>
      </c>
      <c r="G1743" s="169"/>
      <c r="H1743" s="170" t="s">
        <v>1309</v>
      </c>
      <c r="I1743" s="172">
        <v>12450486.619999999</v>
      </c>
      <c r="J1743" s="172">
        <v>0</v>
      </c>
      <c r="K1743" s="172">
        <v>12450486.619999999</v>
      </c>
      <c r="L1743" s="173" t="s">
        <v>1444</v>
      </c>
    </row>
    <row r="1744" spans="1:12" ht="56.25" customHeight="1">
      <c r="A1744" s="174" t="s">
        <v>1308</v>
      </c>
      <c r="B1744" s="167" t="s">
        <v>1308</v>
      </c>
      <c r="C1744" s="168">
        <v>42825</v>
      </c>
      <c r="D1744" s="168" t="s">
        <v>5891</v>
      </c>
      <c r="E1744" s="169" t="s">
        <v>13</v>
      </c>
      <c r="F1744" s="169">
        <v>367519</v>
      </c>
      <c r="G1744" s="169"/>
      <c r="H1744" s="170" t="s">
        <v>1309</v>
      </c>
      <c r="I1744" s="172">
        <v>1366871.26</v>
      </c>
      <c r="J1744" s="172">
        <v>0</v>
      </c>
      <c r="K1744" s="172">
        <v>1366871.26</v>
      </c>
      <c r="L1744" s="173" t="s">
        <v>1444</v>
      </c>
    </row>
    <row r="1745" spans="1:12" ht="56.25" customHeight="1">
      <c r="A1745" s="174" t="s">
        <v>1308</v>
      </c>
      <c r="B1745" s="167" t="s">
        <v>1308</v>
      </c>
      <c r="C1745" s="168">
        <v>42825</v>
      </c>
      <c r="D1745" s="168" t="s">
        <v>5892</v>
      </c>
      <c r="E1745" s="169" t="s">
        <v>13</v>
      </c>
      <c r="F1745" s="169">
        <v>367517</v>
      </c>
      <c r="G1745" s="169"/>
      <c r="H1745" s="170" t="s">
        <v>1309</v>
      </c>
      <c r="I1745" s="172">
        <v>1041810.43</v>
      </c>
      <c r="J1745" s="172">
        <v>0</v>
      </c>
      <c r="K1745" s="172">
        <v>1041810.43</v>
      </c>
      <c r="L1745" s="173" t="s">
        <v>1444</v>
      </c>
    </row>
    <row r="1746" spans="1:12" ht="56.25" customHeight="1">
      <c r="A1746" s="174" t="s">
        <v>1308</v>
      </c>
      <c r="B1746" s="167" t="s">
        <v>1308</v>
      </c>
      <c r="C1746" s="168">
        <v>42825</v>
      </c>
      <c r="D1746" s="168" t="s">
        <v>5893</v>
      </c>
      <c r="E1746" s="169" t="s">
        <v>13</v>
      </c>
      <c r="F1746" s="169">
        <v>367515</v>
      </c>
      <c r="G1746" s="169"/>
      <c r="H1746" s="170" t="s">
        <v>1309</v>
      </c>
      <c r="I1746" s="172">
        <v>1736000.59</v>
      </c>
      <c r="J1746" s="172">
        <v>0</v>
      </c>
      <c r="K1746" s="172">
        <v>1736000.59</v>
      </c>
      <c r="L1746" s="173" t="s">
        <v>1444</v>
      </c>
    </row>
    <row r="1747" spans="1:12" ht="56.25" customHeight="1">
      <c r="A1747" s="174" t="s">
        <v>1308</v>
      </c>
      <c r="B1747" s="167" t="s">
        <v>1308</v>
      </c>
      <c r="C1747" s="168">
        <v>42825</v>
      </c>
      <c r="D1747" s="168" t="s">
        <v>5894</v>
      </c>
      <c r="E1747" s="169" t="s">
        <v>13</v>
      </c>
      <c r="F1747" s="169">
        <v>367513</v>
      </c>
      <c r="G1747" s="169"/>
      <c r="H1747" s="170" t="s">
        <v>1309</v>
      </c>
      <c r="I1747" s="172">
        <v>7429425.0700000003</v>
      </c>
      <c r="J1747" s="172">
        <v>0</v>
      </c>
      <c r="K1747" s="172">
        <v>7429425.0700000003</v>
      </c>
      <c r="L1747" s="173" t="s">
        <v>1444</v>
      </c>
    </row>
    <row r="1748" spans="1:12" ht="56.25" customHeight="1">
      <c r="A1748" s="174" t="s">
        <v>1308</v>
      </c>
      <c r="B1748" s="167" t="s">
        <v>1308</v>
      </c>
      <c r="C1748" s="168">
        <v>42825</v>
      </c>
      <c r="D1748" s="168" t="s">
        <v>5895</v>
      </c>
      <c r="E1748" s="169" t="s">
        <v>13</v>
      </c>
      <c r="F1748" s="169">
        <v>367511</v>
      </c>
      <c r="G1748" s="169"/>
      <c r="H1748" s="170" t="s">
        <v>1309</v>
      </c>
      <c r="I1748" s="172">
        <v>5662605.3799999999</v>
      </c>
      <c r="J1748" s="172">
        <v>0</v>
      </c>
      <c r="K1748" s="172">
        <v>5662605.3799999999</v>
      </c>
      <c r="L1748" s="173" t="s">
        <v>1444</v>
      </c>
    </row>
    <row r="1749" spans="1:12" ht="56.25" customHeight="1">
      <c r="A1749" s="174" t="s">
        <v>1308</v>
      </c>
      <c r="B1749" s="167" t="s">
        <v>1308</v>
      </c>
      <c r="C1749" s="168">
        <v>42825</v>
      </c>
      <c r="D1749" s="168" t="s">
        <v>5896</v>
      </c>
      <c r="E1749" s="169" t="s">
        <v>13</v>
      </c>
      <c r="F1749" s="169">
        <v>367509</v>
      </c>
      <c r="G1749" s="169"/>
      <c r="H1749" s="170" t="s">
        <v>1309</v>
      </c>
      <c r="I1749" s="172">
        <v>9435772.6999999993</v>
      </c>
      <c r="J1749" s="172">
        <v>0</v>
      </c>
      <c r="K1749" s="172">
        <v>9435772.6999999993</v>
      </c>
      <c r="L1749" s="173" t="s">
        <v>1444</v>
      </c>
    </row>
    <row r="1750" spans="1:12" ht="56.25" customHeight="1">
      <c r="A1750" s="174" t="s">
        <v>1308</v>
      </c>
      <c r="B1750" s="167" t="s">
        <v>1308</v>
      </c>
      <c r="C1750" s="168">
        <v>42825</v>
      </c>
      <c r="D1750" s="168" t="s">
        <v>5897</v>
      </c>
      <c r="E1750" s="169" t="s">
        <v>13</v>
      </c>
      <c r="F1750" s="169">
        <v>367507</v>
      </c>
      <c r="G1750" s="169"/>
      <c r="H1750" s="170" t="s">
        <v>1309</v>
      </c>
      <c r="I1750" s="172">
        <v>2061665.09</v>
      </c>
      <c r="J1750" s="172">
        <v>0</v>
      </c>
      <c r="K1750" s="172">
        <v>2061665.09</v>
      </c>
      <c r="L1750" s="173" t="s">
        <v>1444</v>
      </c>
    </row>
    <row r="1751" spans="1:12" ht="56.25" customHeight="1">
      <c r="A1751" s="174" t="s">
        <v>1308</v>
      </c>
      <c r="B1751" s="167" t="s">
        <v>1308</v>
      </c>
      <c r="C1751" s="168">
        <v>42825</v>
      </c>
      <c r="D1751" s="168" t="s">
        <v>5898</v>
      </c>
      <c r="E1751" s="169" t="s">
        <v>13</v>
      </c>
      <c r="F1751" s="169">
        <v>367505</v>
      </c>
      <c r="G1751" s="169"/>
      <c r="H1751" s="170" t="s">
        <v>1309</v>
      </c>
      <c r="I1751" s="172">
        <v>3435415.7</v>
      </c>
      <c r="J1751" s="172">
        <v>0</v>
      </c>
      <c r="K1751" s="172">
        <v>3435415.7</v>
      </c>
      <c r="L1751" s="173" t="s">
        <v>1444</v>
      </c>
    </row>
    <row r="1752" spans="1:12" ht="56.25" customHeight="1">
      <c r="A1752" s="174" t="s">
        <v>1308</v>
      </c>
      <c r="B1752" s="167" t="s">
        <v>1308</v>
      </c>
      <c r="C1752" s="168">
        <v>42825</v>
      </c>
      <c r="D1752" s="168" t="s">
        <v>5899</v>
      </c>
      <c r="E1752" s="169" t="s">
        <v>13</v>
      </c>
      <c r="F1752" s="169">
        <v>367503</v>
      </c>
      <c r="G1752" s="169"/>
      <c r="H1752" s="170" t="s">
        <v>1309</v>
      </c>
      <c r="I1752" s="172">
        <v>2704936.21</v>
      </c>
      <c r="J1752" s="172">
        <v>0</v>
      </c>
      <c r="K1752" s="172">
        <v>2704936.21</v>
      </c>
      <c r="L1752" s="173" t="s">
        <v>1444</v>
      </c>
    </row>
    <row r="1753" spans="1:12" ht="56.25" customHeight="1">
      <c r="A1753" s="174" t="s">
        <v>1308</v>
      </c>
      <c r="B1753" s="167" t="s">
        <v>1308</v>
      </c>
      <c r="C1753" s="168">
        <v>42825</v>
      </c>
      <c r="D1753" s="168" t="s">
        <v>5900</v>
      </c>
      <c r="E1753" s="169" t="s">
        <v>13</v>
      </c>
      <c r="F1753" s="169">
        <v>367501</v>
      </c>
      <c r="G1753" s="169"/>
      <c r="H1753" s="170" t="s">
        <v>1309</v>
      </c>
      <c r="I1753" s="172">
        <v>4055489.66</v>
      </c>
      <c r="J1753" s="172">
        <v>0</v>
      </c>
      <c r="K1753" s="172">
        <v>4055489.66</v>
      </c>
      <c r="L1753" s="173" t="s">
        <v>1444</v>
      </c>
    </row>
    <row r="1754" spans="1:12" ht="56.25" customHeight="1">
      <c r="A1754" s="174">
        <v>10</v>
      </c>
      <c r="B1754" s="167" t="s">
        <v>714</v>
      </c>
      <c r="C1754" s="168">
        <v>42825</v>
      </c>
      <c r="D1754" s="168" t="s">
        <v>2038</v>
      </c>
      <c r="E1754" s="169" t="s">
        <v>15</v>
      </c>
      <c r="F1754" s="169">
        <v>1964</v>
      </c>
      <c r="G1754" s="169"/>
      <c r="H1754" s="170" t="s">
        <v>2039</v>
      </c>
      <c r="I1754" s="172">
        <v>284.06</v>
      </c>
      <c r="J1754" s="172">
        <v>0</v>
      </c>
      <c r="K1754" s="172">
        <v>284.06</v>
      </c>
      <c r="L1754" s="173" t="s">
        <v>1444</v>
      </c>
    </row>
    <row r="1755" spans="1:12" ht="56.25" customHeight="1">
      <c r="A1755" s="174" t="s">
        <v>628</v>
      </c>
      <c r="B1755" s="167" t="s">
        <v>738</v>
      </c>
      <c r="C1755" s="168">
        <v>42825</v>
      </c>
      <c r="D1755" s="168" t="s">
        <v>5515</v>
      </c>
      <c r="E1755" s="169" t="s">
        <v>6</v>
      </c>
      <c r="F1755" s="169">
        <v>413111</v>
      </c>
      <c r="G1755" s="169"/>
      <c r="H1755" s="170" t="s">
        <v>5516</v>
      </c>
      <c r="I1755" s="172">
        <v>0</v>
      </c>
      <c r="J1755" s="172">
        <v>14638.83</v>
      </c>
      <c r="K1755" s="172">
        <v>14638.83</v>
      </c>
      <c r="L1755" s="173" t="s">
        <v>1444</v>
      </c>
    </row>
    <row r="1756" spans="1:12" ht="56.25" customHeight="1">
      <c r="A1756" s="174" t="s">
        <v>628</v>
      </c>
      <c r="B1756" s="167" t="s">
        <v>738</v>
      </c>
      <c r="C1756" s="168">
        <v>42825</v>
      </c>
      <c r="D1756" s="168" t="s">
        <v>5517</v>
      </c>
      <c r="E1756" s="169" t="s">
        <v>11</v>
      </c>
      <c r="F1756" s="169">
        <v>9085</v>
      </c>
      <c r="G1756" s="169"/>
      <c r="H1756" s="170" t="s">
        <v>5518</v>
      </c>
      <c r="I1756" s="172">
        <v>418.18</v>
      </c>
      <c r="J1756" s="172">
        <v>0</v>
      </c>
      <c r="K1756" s="172">
        <v>418.18</v>
      </c>
      <c r="L1756" s="173" t="s">
        <v>1444</v>
      </c>
    </row>
    <row r="1757" spans="1:12" ht="56.25" customHeight="1">
      <c r="A1757" s="174" t="s">
        <v>628</v>
      </c>
      <c r="B1757" s="167" t="s">
        <v>738</v>
      </c>
      <c r="C1757" s="168">
        <v>42825</v>
      </c>
      <c r="D1757" s="168" t="s">
        <v>5519</v>
      </c>
      <c r="E1757" s="169" t="s">
        <v>6</v>
      </c>
      <c r="F1757" s="169">
        <v>413113</v>
      </c>
      <c r="G1757" s="169"/>
      <c r="H1757" s="170" t="s">
        <v>5520</v>
      </c>
      <c r="I1757" s="172">
        <v>0</v>
      </c>
      <c r="J1757" s="172">
        <v>16673.580000000002</v>
      </c>
      <c r="K1757" s="172">
        <v>16673.580000000002</v>
      </c>
      <c r="L1757" s="173" t="s">
        <v>1444</v>
      </c>
    </row>
    <row r="1758" spans="1:12" ht="56.25" customHeight="1">
      <c r="A1758" s="174">
        <v>513</v>
      </c>
      <c r="B1758" s="167" t="s">
        <v>208</v>
      </c>
      <c r="C1758" s="168">
        <v>42825</v>
      </c>
      <c r="D1758" s="168" t="s">
        <v>4307</v>
      </c>
      <c r="E1758" s="169" t="s">
        <v>15</v>
      </c>
      <c r="F1758" s="169">
        <v>413120</v>
      </c>
      <c r="G1758" s="169"/>
      <c r="H1758" s="170" t="s">
        <v>4308</v>
      </c>
      <c r="I1758" s="172">
        <v>50</v>
      </c>
      <c r="J1758" s="172">
        <v>0</v>
      </c>
      <c r="K1758" s="172">
        <v>50</v>
      </c>
      <c r="L1758" s="173" t="s">
        <v>1444</v>
      </c>
    </row>
    <row r="1759" spans="1:12" ht="56.25" customHeight="1">
      <c r="A1759" s="174">
        <v>377</v>
      </c>
      <c r="B1759" s="167" t="s">
        <v>1303</v>
      </c>
      <c r="C1759" s="168">
        <v>42825</v>
      </c>
      <c r="D1759" s="168" t="s">
        <v>3765</v>
      </c>
      <c r="E1759" s="169" t="s">
        <v>6</v>
      </c>
      <c r="F1759" s="169">
        <v>1989</v>
      </c>
      <c r="G1759" s="169"/>
      <c r="H1759" s="170" t="s">
        <v>3766</v>
      </c>
      <c r="I1759" s="172">
        <v>0</v>
      </c>
      <c r="J1759" s="172">
        <v>4152.0200000000004</v>
      </c>
      <c r="K1759" s="172">
        <v>4152.0200000000004</v>
      </c>
      <c r="L1759" s="173" t="s">
        <v>1444</v>
      </c>
    </row>
    <row r="1760" spans="1:12" ht="56.25" customHeight="1">
      <c r="A1760" s="174">
        <v>513</v>
      </c>
      <c r="B1760" s="167" t="s">
        <v>208</v>
      </c>
      <c r="C1760" s="168">
        <v>42825</v>
      </c>
      <c r="D1760" s="168" t="s">
        <v>4309</v>
      </c>
      <c r="E1760" s="169" t="s">
        <v>15</v>
      </c>
      <c r="F1760" s="169">
        <v>413442</v>
      </c>
      <c r="G1760" s="169"/>
      <c r="H1760" s="170" t="s">
        <v>4310</v>
      </c>
      <c r="I1760" s="172">
        <v>50</v>
      </c>
      <c r="J1760" s="172">
        <v>0</v>
      </c>
      <c r="K1760" s="172">
        <v>50</v>
      </c>
      <c r="L1760" s="173" t="s">
        <v>1444</v>
      </c>
    </row>
    <row r="1761" spans="1:12" ht="56.25" customHeight="1">
      <c r="A1761" s="174">
        <v>10</v>
      </c>
      <c r="B1761" s="167" t="s">
        <v>714</v>
      </c>
      <c r="C1761" s="168">
        <v>42825</v>
      </c>
      <c r="D1761" s="168" t="s">
        <v>2040</v>
      </c>
      <c r="E1761" s="169" t="s">
        <v>6</v>
      </c>
      <c r="F1761" s="169">
        <v>413459</v>
      </c>
      <c r="G1761" s="169"/>
      <c r="H1761" s="170" t="s">
        <v>2041</v>
      </c>
      <c r="I1761" s="172">
        <v>0</v>
      </c>
      <c r="J1761" s="172">
        <v>17482.3</v>
      </c>
      <c r="K1761" s="172">
        <v>17482.3</v>
      </c>
      <c r="L1761" s="173" t="s">
        <v>1444</v>
      </c>
    </row>
    <row r="1762" spans="1:12" ht="56.25" customHeight="1">
      <c r="A1762" s="174">
        <v>10</v>
      </c>
      <c r="B1762" s="167" t="s">
        <v>714</v>
      </c>
      <c r="C1762" s="168">
        <v>42825</v>
      </c>
      <c r="D1762" s="168" t="s">
        <v>2042</v>
      </c>
      <c r="E1762" s="169" t="s">
        <v>15</v>
      </c>
      <c r="F1762" s="169">
        <v>413460</v>
      </c>
      <c r="G1762" s="169"/>
      <c r="H1762" s="170" t="s">
        <v>2043</v>
      </c>
      <c r="I1762" s="172">
        <v>50</v>
      </c>
      <c r="J1762" s="172">
        <v>0</v>
      </c>
      <c r="K1762" s="172">
        <v>50</v>
      </c>
      <c r="L1762" s="173" t="s">
        <v>1444</v>
      </c>
    </row>
    <row r="1763" spans="1:12" ht="56.25" customHeight="1">
      <c r="A1763" s="174">
        <v>513</v>
      </c>
      <c r="B1763" s="167" t="s">
        <v>208</v>
      </c>
      <c r="C1763" s="168">
        <v>42825</v>
      </c>
      <c r="D1763" s="168" t="s">
        <v>4311</v>
      </c>
      <c r="E1763" s="169" t="s">
        <v>15</v>
      </c>
      <c r="F1763" s="169">
        <v>413796</v>
      </c>
      <c r="G1763" s="169"/>
      <c r="H1763" s="170" t="s">
        <v>4312</v>
      </c>
      <c r="I1763" s="172">
        <v>50</v>
      </c>
      <c r="J1763" s="172">
        <v>0</v>
      </c>
      <c r="K1763" s="172">
        <v>50</v>
      </c>
      <c r="L1763" s="173" t="s">
        <v>1444</v>
      </c>
    </row>
    <row r="1764" spans="1:12" ht="56.25" customHeight="1">
      <c r="A1764" s="174">
        <v>513</v>
      </c>
      <c r="B1764" s="167" t="s">
        <v>208</v>
      </c>
      <c r="C1764" s="168">
        <v>42825</v>
      </c>
      <c r="D1764" s="168" t="s">
        <v>4313</v>
      </c>
      <c r="E1764" s="169" t="s">
        <v>15</v>
      </c>
      <c r="F1764" s="169">
        <v>413798</v>
      </c>
      <c r="G1764" s="169"/>
      <c r="H1764" s="170" t="s">
        <v>4314</v>
      </c>
      <c r="I1764" s="172">
        <v>50</v>
      </c>
      <c r="J1764" s="172">
        <v>0</v>
      </c>
      <c r="K1764" s="172">
        <v>50</v>
      </c>
      <c r="L1764" s="173" t="s">
        <v>1444</v>
      </c>
    </row>
    <row r="1765" spans="1:12" ht="56.25" customHeight="1">
      <c r="A1765" s="174">
        <v>25</v>
      </c>
      <c r="B1765" s="167" t="s">
        <v>718</v>
      </c>
      <c r="C1765" s="168">
        <v>42825</v>
      </c>
      <c r="D1765" s="168" t="s">
        <v>2927</v>
      </c>
      <c r="E1765" s="169" t="s">
        <v>1500</v>
      </c>
      <c r="F1765" s="169">
        <v>13082624</v>
      </c>
      <c r="G1765" s="169"/>
      <c r="H1765" s="170" t="s">
        <v>2928</v>
      </c>
      <c r="I1765" s="172">
        <v>1332818.33</v>
      </c>
      <c r="J1765" s="172">
        <v>0</v>
      </c>
      <c r="K1765" s="172">
        <v>1332818.33</v>
      </c>
      <c r="L1765" s="173" t="s">
        <v>1444</v>
      </c>
    </row>
    <row r="1766" spans="1:12" ht="56.25" customHeight="1">
      <c r="A1766" s="174">
        <v>25</v>
      </c>
      <c r="B1766" s="167" t="s">
        <v>718</v>
      </c>
      <c r="C1766" s="168">
        <v>42825</v>
      </c>
      <c r="D1766" s="168" t="s">
        <v>2929</v>
      </c>
      <c r="E1766" s="169" t="s">
        <v>1500</v>
      </c>
      <c r="F1766" s="169">
        <v>13082620</v>
      </c>
      <c r="G1766" s="169"/>
      <c r="H1766" s="170" t="s">
        <v>2930</v>
      </c>
      <c r="I1766" s="172">
        <v>23376.74</v>
      </c>
      <c r="J1766" s="172">
        <v>0</v>
      </c>
      <c r="K1766" s="172">
        <v>23376.74</v>
      </c>
      <c r="L1766" s="173" t="s">
        <v>1444</v>
      </c>
    </row>
    <row r="1767" spans="1:12" ht="56.25" customHeight="1">
      <c r="A1767" s="174">
        <v>25</v>
      </c>
      <c r="B1767" s="167" t="s">
        <v>718</v>
      </c>
      <c r="C1767" s="168">
        <v>42825</v>
      </c>
      <c r="D1767" s="168" t="s">
        <v>2931</v>
      </c>
      <c r="E1767" s="169" t="s">
        <v>1500</v>
      </c>
      <c r="F1767" s="169">
        <v>13082589</v>
      </c>
      <c r="G1767" s="169"/>
      <c r="H1767" s="170" t="s">
        <v>2932</v>
      </c>
      <c r="I1767" s="172">
        <v>862767.24</v>
      </c>
      <c r="J1767" s="172">
        <v>0</v>
      </c>
      <c r="K1767" s="172">
        <v>862767.24</v>
      </c>
      <c r="L1767" s="173" t="s">
        <v>1444</v>
      </c>
    </row>
    <row r="1768" spans="1:12" ht="56.25" customHeight="1">
      <c r="A1768" s="174">
        <v>25</v>
      </c>
      <c r="B1768" s="167" t="s">
        <v>718</v>
      </c>
      <c r="C1768" s="168">
        <v>42825</v>
      </c>
      <c r="D1768" s="168" t="s">
        <v>2933</v>
      </c>
      <c r="E1768" s="169" t="s">
        <v>1500</v>
      </c>
      <c r="F1768" s="169">
        <v>13082561</v>
      </c>
      <c r="G1768" s="169"/>
      <c r="H1768" s="170" t="s">
        <v>2934</v>
      </c>
      <c r="I1768" s="172">
        <v>1198855.3400000001</v>
      </c>
      <c r="J1768" s="172">
        <v>0</v>
      </c>
      <c r="K1768" s="172">
        <v>1198855.3400000001</v>
      </c>
      <c r="L1768" s="173" t="s">
        <v>1444</v>
      </c>
    </row>
    <row r="1769" spans="1:12" ht="56.25" customHeight="1">
      <c r="A1769" s="174">
        <v>25</v>
      </c>
      <c r="B1769" s="167" t="s">
        <v>718</v>
      </c>
      <c r="C1769" s="168">
        <v>42825</v>
      </c>
      <c r="D1769" s="168" t="s">
        <v>2935</v>
      </c>
      <c r="E1769" s="169" t="s">
        <v>1500</v>
      </c>
      <c r="F1769" s="169">
        <v>13082554</v>
      </c>
      <c r="G1769" s="169"/>
      <c r="H1769" s="170" t="s">
        <v>2936</v>
      </c>
      <c r="I1769" s="172">
        <v>169819.73</v>
      </c>
      <c r="J1769" s="172">
        <v>0</v>
      </c>
      <c r="K1769" s="172">
        <v>169819.73</v>
      </c>
      <c r="L1769" s="173" t="s">
        <v>1444</v>
      </c>
    </row>
    <row r="1770" spans="1:12" ht="56.25" customHeight="1">
      <c r="A1770" s="174">
        <v>25</v>
      </c>
      <c r="B1770" s="167" t="s">
        <v>718</v>
      </c>
      <c r="C1770" s="168">
        <v>42825</v>
      </c>
      <c r="D1770" s="168" t="s">
        <v>2937</v>
      </c>
      <c r="E1770" s="169" t="s">
        <v>1500</v>
      </c>
      <c r="F1770" s="169">
        <v>13082503</v>
      </c>
      <c r="G1770" s="169"/>
      <c r="H1770" s="170" t="s">
        <v>2938</v>
      </c>
      <c r="I1770" s="172">
        <v>1048393.45</v>
      </c>
      <c r="J1770" s="172">
        <v>0</v>
      </c>
      <c r="K1770" s="172">
        <v>1048393.45</v>
      </c>
      <c r="L1770" s="173" t="s">
        <v>1444</v>
      </c>
    </row>
    <row r="1771" spans="1:12" ht="56.25" customHeight="1">
      <c r="A1771" s="174">
        <v>25</v>
      </c>
      <c r="B1771" s="167" t="s">
        <v>718</v>
      </c>
      <c r="C1771" s="168">
        <v>42825</v>
      </c>
      <c r="D1771" s="168" t="s">
        <v>2939</v>
      </c>
      <c r="E1771" s="169" t="s">
        <v>1500</v>
      </c>
      <c r="F1771" s="169">
        <v>13082490</v>
      </c>
      <c r="G1771" s="169"/>
      <c r="H1771" s="170" t="s">
        <v>2940</v>
      </c>
      <c r="I1771" s="172">
        <v>1830660.25</v>
      </c>
      <c r="J1771" s="172">
        <v>0</v>
      </c>
      <c r="K1771" s="172">
        <v>1830660.25</v>
      </c>
      <c r="L1771" s="173" t="s">
        <v>1444</v>
      </c>
    </row>
    <row r="1772" spans="1:12" ht="56.25" customHeight="1">
      <c r="A1772" s="174">
        <v>25</v>
      </c>
      <c r="B1772" s="167" t="s">
        <v>718</v>
      </c>
      <c r="C1772" s="168">
        <v>42825</v>
      </c>
      <c r="D1772" s="168" t="s">
        <v>2941</v>
      </c>
      <c r="E1772" s="169" t="s">
        <v>1500</v>
      </c>
      <c r="F1772" s="169">
        <v>13082467</v>
      </c>
      <c r="G1772" s="169"/>
      <c r="H1772" s="170" t="s">
        <v>2942</v>
      </c>
      <c r="I1772" s="172">
        <v>110325.37</v>
      </c>
      <c r="J1772" s="172">
        <v>0</v>
      </c>
      <c r="K1772" s="172">
        <v>110325.37</v>
      </c>
      <c r="L1772" s="173" t="s">
        <v>1444</v>
      </c>
    </row>
    <row r="1773" spans="1:12" ht="56.25" customHeight="1">
      <c r="A1773" s="174">
        <v>25</v>
      </c>
      <c r="B1773" s="167" t="s">
        <v>718</v>
      </c>
      <c r="C1773" s="168">
        <v>42825</v>
      </c>
      <c r="D1773" s="168" t="s">
        <v>2943</v>
      </c>
      <c r="E1773" s="169" t="s">
        <v>1500</v>
      </c>
      <c r="F1773" s="169">
        <v>13082453</v>
      </c>
      <c r="G1773" s="169"/>
      <c r="H1773" s="170" t="s">
        <v>2944</v>
      </c>
      <c r="I1773" s="172">
        <v>375794</v>
      </c>
      <c r="J1773" s="172">
        <v>0</v>
      </c>
      <c r="K1773" s="172">
        <v>375794</v>
      </c>
      <c r="L1773" s="173" t="s">
        <v>1444</v>
      </c>
    </row>
    <row r="1774" spans="1:12" ht="56.25" customHeight="1">
      <c r="A1774" s="174">
        <v>25</v>
      </c>
      <c r="B1774" s="167" t="s">
        <v>718</v>
      </c>
      <c r="C1774" s="168">
        <v>42825</v>
      </c>
      <c r="D1774" s="168" t="s">
        <v>2945</v>
      </c>
      <c r="E1774" s="169" t="s">
        <v>1500</v>
      </c>
      <c r="F1774" s="169">
        <v>13082424</v>
      </c>
      <c r="G1774" s="169"/>
      <c r="H1774" s="170" t="s">
        <v>2946</v>
      </c>
      <c r="I1774" s="172">
        <v>141564.08000000002</v>
      </c>
      <c r="J1774" s="172">
        <v>0</v>
      </c>
      <c r="K1774" s="172">
        <v>141564.08000000002</v>
      </c>
      <c r="L1774" s="173" t="s">
        <v>1444</v>
      </c>
    </row>
    <row r="1775" spans="1:12" ht="56.25" customHeight="1">
      <c r="A1775" s="174">
        <v>25</v>
      </c>
      <c r="B1775" s="167" t="s">
        <v>718</v>
      </c>
      <c r="C1775" s="168">
        <v>42825</v>
      </c>
      <c r="D1775" s="168" t="s">
        <v>2947</v>
      </c>
      <c r="E1775" s="169" t="s">
        <v>1500</v>
      </c>
      <c r="F1775" s="169">
        <v>13082418</v>
      </c>
      <c r="G1775" s="169"/>
      <c r="H1775" s="170" t="s">
        <v>2948</v>
      </c>
      <c r="I1775" s="172">
        <v>1718615.35</v>
      </c>
      <c r="J1775" s="172">
        <v>0</v>
      </c>
      <c r="K1775" s="172">
        <v>1718615.35</v>
      </c>
      <c r="L1775" s="173" t="s">
        <v>1444</v>
      </c>
    </row>
    <row r="1776" spans="1:12" ht="56.25" customHeight="1">
      <c r="A1776" s="174">
        <v>25</v>
      </c>
      <c r="B1776" s="167" t="s">
        <v>718</v>
      </c>
      <c r="C1776" s="168">
        <v>42825</v>
      </c>
      <c r="D1776" s="168" t="s">
        <v>2949</v>
      </c>
      <c r="E1776" s="169" t="s">
        <v>1500</v>
      </c>
      <c r="F1776" s="169">
        <v>13082403</v>
      </c>
      <c r="G1776" s="169"/>
      <c r="H1776" s="170" t="s">
        <v>2950</v>
      </c>
      <c r="I1776" s="172">
        <v>189678.71</v>
      </c>
      <c r="J1776" s="172">
        <v>0</v>
      </c>
      <c r="K1776" s="172">
        <v>189678.71</v>
      </c>
      <c r="L1776" s="173" t="s">
        <v>1444</v>
      </c>
    </row>
    <row r="1777" spans="1:12" ht="56.25" customHeight="1">
      <c r="A1777" s="174">
        <v>25</v>
      </c>
      <c r="B1777" s="167" t="s">
        <v>718</v>
      </c>
      <c r="C1777" s="168">
        <v>42825</v>
      </c>
      <c r="D1777" s="168" t="s">
        <v>2951</v>
      </c>
      <c r="E1777" s="169" t="s">
        <v>1500</v>
      </c>
      <c r="F1777" s="169">
        <v>13082320</v>
      </c>
      <c r="G1777" s="169"/>
      <c r="H1777" s="170" t="s">
        <v>2952</v>
      </c>
      <c r="I1777" s="172">
        <v>3252721.99</v>
      </c>
      <c r="J1777" s="172">
        <v>0</v>
      </c>
      <c r="K1777" s="172">
        <v>3252721.99</v>
      </c>
      <c r="L1777" s="173" t="s">
        <v>1444</v>
      </c>
    </row>
    <row r="1778" spans="1:12" ht="56.25" customHeight="1">
      <c r="A1778" s="174">
        <v>25</v>
      </c>
      <c r="B1778" s="167" t="s">
        <v>718</v>
      </c>
      <c r="C1778" s="168">
        <v>42825</v>
      </c>
      <c r="D1778" s="168" t="s">
        <v>2953</v>
      </c>
      <c r="E1778" s="169" t="s">
        <v>1500</v>
      </c>
      <c r="F1778" s="169">
        <v>13085096</v>
      </c>
      <c r="G1778" s="169"/>
      <c r="H1778" s="170" t="s">
        <v>2954</v>
      </c>
      <c r="I1778" s="172">
        <v>1438501.31</v>
      </c>
      <c r="J1778" s="172">
        <v>0</v>
      </c>
      <c r="K1778" s="172">
        <v>1438501.31</v>
      </c>
      <c r="L1778" s="173" t="s">
        <v>1444</v>
      </c>
    </row>
    <row r="1779" spans="1:12" ht="56.25" customHeight="1">
      <c r="A1779" s="174">
        <v>25</v>
      </c>
      <c r="B1779" s="167" t="s">
        <v>718</v>
      </c>
      <c r="C1779" s="168">
        <v>42825</v>
      </c>
      <c r="D1779" s="168" t="s">
        <v>2955</v>
      </c>
      <c r="E1779" s="169" t="s">
        <v>1500</v>
      </c>
      <c r="F1779" s="169">
        <v>13085094</v>
      </c>
      <c r="G1779" s="169"/>
      <c r="H1779" s="170" t="s">
        <v>2956</v>
      </c>
      <c r="I1779" s="172">
        <v>448885.27</v>
      </c>
      <c r="J1779" s="172">
        <v>0</v>
      </c>
      <c r="K1779" s="172">
        <v>448885.27</v>
      </c>
      <c r="L1779" s="173" t="s">
        <v>1444</v>
      </c>
    </row>
    <row r="1780" spans="1:12" ht="56.25" customHeight="1">
      <c r="A1780" s="174">
        <v>25</v>
      </c>
      <c r="B1780" s="167" t="s">
        <v>718</v>
      </c>
      <c r="C1780" s="168">
        <v>42825</v>
      </c>
      <c r="D1780" s="168" t="s">
        <v>2957</v>
      </c>
      <c r="E1780" s="169" t="s">
        <v>1500</v>
      </c>
      <c r="F1780" s="169">
        <v>13085095</v>
      </c>
      <c r="G1780" s="169"/>
      <c r="H1780" s="170" t="s">
        <v>2958</v>
      </c>
      <c r="I1780" s="172">
        <v>159645.39000000001</v>
      </c>
      <c r="J1780" s="172">
        <v>0</v>
      </c>
      <c r="K1780" s="172">
        <v>159645.39000000001</v>
      </c>
      <c r="L1780" s="173" t="s">
        <v>1444</v>
      </c>
    </row>
    <row r="1781" spans="1:12" ht="56.25" customHeight="1">
      <c r="A1781" s="174">
        <v>25</v>
      </c>
      <c r="B1781" s="167" t="s">
        <v>718</v>
      </c>
      <c r="C1781" s="168">
        <v>42825</v>
      </c>
      <c r="D1781" s="168" t="s">
        <v>2959</v>
      </c>
      <c r="E1781" s="169" t="s">
        <v>1500</v>
      </c>
      <c r="F1781" s="169">
        <v>13082621</v>
      </c>
      <c r="G1781" s="169"/>
      <c r="H1781" s="170" t="s">
        <v>2960</v>
      </c>
      <c r="I1781" s="172">
        <v>909998.02</v>
      </c>
      <c r="J1781" s="172">
        <v>0</v>
      </c>
      <c r="K1781" s="172">
        <v>909998.02</v>
      </c>
      <c r="L1781" s="173" t="s">
        <v>1444</v>
      </c>
    </row>
    <row r="1782" spans="1:12" ht="56.25" customHeight="1">
      <c r="A1782" s="174">
        <v>310</v>
      </c>
      <c r="B1782" s="167" t="s">
        <v>831</v>
      </c>
      <c r="C1782" s="168">
        <v>42825</v>
      </c>
      <c r="D1782" s="168" t="s">
        <v>3591</v>
      </c>
      <c r="E1782" s="169" t="s">
        <v>15</v>
      </c>
      <c r="F1782" s="169">
        <v>1975</v>
      </c>
      <c r="G1782" s="169"/>
      <c r="H1782" s="170" t="s">
        <v>3592</v>
      </c>
      <c r="I1782" s="172">
        <v>3120.19</v>
      </c>
      <c r="J1782" s="172">
        <v>0</v>
      </c>
      <c r="K1782" s="172">
        <v>3120.19</v>
      </c>
      <c r="L1782" s="173" t="s">
        <v>1444</v>
      </c>
    </row>
    <row r="1783" spans="1:12" ht="56.25" customHeight="1">
      <c r="A1783" s="174">
        <v>310</v>
      </c>
      <c r="B1783" s="167" t="s">
        <v>831</v>
      </c>
      <c r="C1783" s="168">
        <v>42825</v>
      </c>
      <c r="D1783" s="168" t="s">
        <v>3593</v>
      </c>
      <c r="E1783" s="169" t="s">
        <v>1287</v>
      </c>
      <c r="F1783" s="169">
        <v>1975</v>
      </c>
      <c r="G1783" s="169"/>
      <c r="H1783" s="170" t="s">
        <v>3594</v>
      </c>
      <c r="I1783" s="172">
        <v>72273.84</v>
      </c>
      <c r="J1783" s="172">
        <v>0</v>
      </c>
      <c r="K1783" s="172">
        <v>72273.84</v>
      </c>
      <c r="L1783" s="173" t="s">
        <v>1444</v>
      </c>
    </row>
    <row r="1784" spans="1:12" ht="56.25" customHeight="1">
      <c r="A1784" s="174">
        <v>25</v>
      </c>
      <c r="B1784" s="167" t="s">
        <v>718</v>
      </c>
      <c r="C1784" s="168">
        <v>42825</v>
      </c>
      <c r="D1784" s="168" t="s">
        <v>2961</v>
      </c>
      <c r="E1784" s="169" t="s">
        <v>1500</v>
      </c>
      <c r="F1784" s="169">
        <v>13082595</v>
      </c>
      <c r="G1784" s="169"/>
      <c r="H1784" s="170" t="s">
        <v>2962</v>
      </c>
      <c r="I1784" s="172">
        <v>502448.95</v>
      </c>
      <c r="J1784" s="172">
        <v>0</v>
      </c>
      <c r="K1784" s="172">
        <v>502448.95</v>
      </c>
      <c r="L1784" s="173" t="s">
        <v>1444</v>
      </c>
    </row>
    <row r="1785" spans="1:12" ht="56.25" customHeight="1">
      <c r="A1785" s="174">
        <v>25</v>
      </c>
      <c r="B1785" s="167" t="s">
        <v>718</v>
      </c>
      <c r="C1785" s="168">
        <v>42825</v>
      </c>
      <c r="D1785" s="168" t="s">
        <v>2963</v>
      </c>
      <c r="E1785" s="169" t="s">
        <v>1500</v>
      </c>
      <c r="F1785" s="169">
        <v>13082592</v>
      </c>
      <c r="G1785" s="169"/>
      <c r="H1785" s="170" t="s">
        <v>2964</v>
      </c>
      <c r="I1785" s="172">
        <v>1003728.24</v>
      </c>
      <c r="J1785" s="172">
        <v>0</v>
      </c>
      <c r="K1785" s="172">
        <v>1003728.24</v>
      </c>
      <c r="L1785" s="173" t="s">
        <v>1444</v>
      </c>
    </row>
    <row r="1786" spans="1:12" ht="56.25" customHeight="1">
      <c r="A1786" s="174">
        <v>25</v>
      </c>
      <c r="B1786" s="167" t="s">
        <v>718</v>
      </c>
      <c r="C1786" s="168">
        <v>42825</v>
      </c>
      <c r="D1786" s="168" t="s">
        <v>2965</v>
      </c>
      <c r="E1786" s="169" t="s">
        <v>1500</v>
      </c>
      <c r="F1786" s="169">
        <v>13082577</v>
      </c>
      <c r="G1786" s="169"/>
      <c r="H1786" s="170" t="s">
        <v>2966</v>
      </c>
      <c r="I1786" s="172">
        <v>1629721.69</v>
      </c>
      <c r="J1786" s="172">
        <v>0</v>
      </c>
      <c r="K1786" s="172">
        <v>1629721.69</v>
      </c>
      <c r="L1786" s="173" t="s">
        <v>1444</v>
      </c>
    </row>
    <row r="1787" spans="1:12" ht="56.25" customHeight="1">
      <c r="A1787" s="174">
        <v>25</v>
      </c>
      <c r="B1787" s="167" t="s">
        <v>718</v>
      </c>
      <c r="C1787" s="168">
        <v>42825</v>
      </c>
      <c r="D1787" s="168" t="s">
        <v>2967</v>
      </c>
      <c r="E1787" s="169" t="s">
        <v>1500</v>
      </c>
      <c r="F1787" s="169">
        <v>13082558</v>
      </c>
      <c r="G1787" s="169"/>
      <c r="H1787" s="170" t="s">
        <v>2968</v>
      </c>
      <c r="I1787" s="172">
        <v>168561.64</v>
      </c>
      <c r="J1787" s="172">
        <v>0</v>
      </c>
      <c r="K1787" s="172">
        <v>168561.64</v>
      </c>
      <c r="L1787" s="173" t="s">
        <v>1444</v>
      </c>
    </row>
    <row r="1788" spans="1:12" ht="56.25" customHeight="1">
      <c r="A1788" s="174">
        <v>25</v>
      </c>
      <c r="B1788" s="167" t="s">
        <v>718</v>
      </c>
      <c r="C1788" s="168">
        <v>42825</v>
      </c>
      <c r="D1788" s="168" t="s">
        <v>2969</v>
      </c>
      <c r="E1788" s="169" t="s">
        <v>1500</v>
      </c>
      <c r="F1788" s="169">
        <v>13082553</v>
      </c>
      <c r="G1788" s="169"/>
      <c r="H1788" s="170" t="s">
        <v>2970</v>
      </c>
      <c r="I1788" s="172">
        <v>400552.9</v>
      </c>
      <c r="J1788" s="172">
        <v>0</v>
      </c>
      <c r="K1788" s="172">
        <v>400552.9</v>
      </c>
      <c r="L1788" s="173" t="s">
        <v>1444</v>
      </c>
    </row>
    <row r="1789" spans="1:12" ht="56.25" customHeight="1">
      <c r="A1789" s="174">
        <v>25</v>
      </c>
      <c r="B1789" s="167" t="s">
        <v>718</v>
      </c>
      <c r="C1789" s="168">
        <v>42825</v>
      </c>
      <c r="D1789" s="168" t="s">
        <v>2971</v>
      </c>
      <c r="E1789" s="169" t="s">
        <v>1500</v>
      </c>
      <c r="F1789" s="169">
        <v>13082548</v>
      </c>
      <c r="G1789" s="169"/>
      <c r="H1789" s="170" t="s">
        <v>2972</v>
      </c>
      <c r="I1789" s="172">
        <v>946272.88</v>
      </c>
      <c r="J1789" s="172">
        <v>0</v>
      </c>
      <c r="K1789" s="172">
        <v>946272.88</v>
      </c>
      <c r="L1789" s="173" t="s">
        <v>1444</v>
      </c>
    </row>
    <row r="1790" spans="1:12" ht="56.25" customHeight="1">
      <c r="A1790" s="174">
        <v>25</v>
      </c>
      <c r="B1790" s="167" t="s">
        <v>718</v>
      </c>
      <c r="C1790" s="168">
        <v>42825</v>
      </c>
      <c r="D1790" s="168" t="s">
        <v>2973</v>
      </c>
      <c r="E1790" s="169" t="s">
        <v>1500</v>
      </c>
      <c r="F1790" s="169">
        <v>13082506</v>
      </c>
      <c r="G1790" s="169"/>
      <c r="H1790" s="170" t="s">
        <v>2974</v>
      </c>
      <c r="I1790" s="172">
        <v>692350.24</v>
      </c>
      <c r="J1790" s="172">
        <v>0</v>
      </c>
      <c r="K1790" s="172">
        <v>692350.24</v>
      </c>
      <c r="L1790" s="173" t="s">
        <v>1444</v>
      </c>
    </row>
    <row r="1791" spans="1:12" ht="56.25" customHeight="1">
      <c r="A1791" s="174">
        <v>25</v>
      </c>
      <c r="B1791" s="167" t="s">
        <v>718</v>
      </c>
      <c r="C1791" s="168">
        <v>42825</v>
      </c>
      <c r="D1791" s="168" t="s">
        <v>2975</v>
      </c>
      <c r="E1791" s="169" t="s">
        <v>1500</v>
      </c>
      <c r="F1791" s="169">
        <v>13082493</v>
      </c>
      <c r="G1791" s="169"/>
      <c r="H1791" s="170" t="s">
        <v>2976</v>
      </c>
      <c r="I1791" s="172">
        <v>185264.29</v>
      </c>
      <c r="J1791" s="172">
        <v>0</v>
      </c>
      <c r="K1791" s="172">
        <v>185264.29</v>
      </c>
      <c r="L1791" s="173" t="s">
        <v>1444</v>
      </c>
    </row>
    <row r="1792" spans="1:12" ht="56.25" customHeight="1">
      <c r="A1792" s="174">
        <v>25</v>
      </c>
      <c r="B1792" s="167" t="s">
        <v>718</v>
      </c>
      <c r="C1792" s="168">
        <v>42825</v>
      </c>
      <c r="D1792" s="168" t="s">
        <v>2977</v>
      </c>
      <c r="E1792" s="169" t="s">
        <v>1500</v>
      </c>
      <c r="F1792" s="169">
        <v>13082489</v>
      </c>
      <c r="G1792" s="169"/>
      <c r="H1792" s="170" t="s">
        <v>2978</v>
      </c>
      <c r="I1792" s="172">
        <v>340187.10000000003</v>
      </c>
      <c r="J1792" s="172">
        <v>0</v>
      </c>
      <c r="K1792" s="172">
        <v>340187.10000000003</v>
      </c>
      <c r="L1792" s="173" t="s">
        <v>1444</v>
      </c>
    </row>
    <row r="1793" spans="1:12" ht="56.25" customHeight="1">
      <c r="A1793" s="174">
        <v>25</v>
      </c>
      <c r="B1793" s="167" t="s">
        <v>718</v>
      </c>
      <c r="C1793" s="168">
        <v>42825</v>
      </c>
      <c r="D1793" s="168" t="s">
        <v>2979</v>
      </c>
      <c r="E1793" s="169" t="s">
        <v>1500</v>
      </c>
      <c r="F1793" s="169">
        <v>13082458</v>
      </c>
      <c r="G1793" s="169"/>
      <c r="H1793" s="170" t="s">
        <v>2980</v>
      </c>
      <c r="I1793" s="172">
        <v>1297307.08</v>
      </c>
      <c r="J1793" s="172">
        <v>0</v>
      </c>
      <c r="K1793" s="172">
        <v>1297307.08</v>
      </c>
      <c r="L1793" s="173" t="s">
        <v>1444</v>
      </c>
    </row>
    <row r="1794" spans="1:12" ht="56.25" customHeight="1">
      <c r="A1794" s="174">
        <v>25</v>
      </c>
      <c r="B1794" s="167" t="s">
        <v>718</v>
      </c>
      <c r="C1794" s="168">
        <v>42825</v>
      </c>
      <c r="D1794" s="168" t="s">
        <v>2981</v>
      </c>
      <c r="E1794" s="169" t="s">
        <v>1500</v>
      </c>
      <c r="F1794" s="169">
        <v>13082452</v>
      </c>
      <c r="G1794" s="169"/>
      <c r="H1794" s="170" t="s">
        <v>2982</v>
      </c>
      <c r="I1794" s="172">
        <v>444387.04000000004</v>
      </c>
      <c r="J1794" s="172">
        <v>0</v>
      </c>
      <c r="K1794" s="172">
        <v>444387.04000000004</v>
      </c>
      <c r="L1794" s="173" t="s">
        <v>1444</v>
      </c>
    </row>
    <row r="1795" spans="1:12" ht="56.25" customHeight="1">
      <c r="A1795" s="174">
        <v>25</v>
      </c>
      <c r="B1795" s="167" t="s">
        <v>718</v>
      </c>
      <c r="C1795" s="168">
        <v>42825</v>
      </c>
      <c r="D1795" s="168" t="s">
        <v>2983</v>
      </c>
      <c r="E1795" s="169" t="s">
        <v>1500</v>
      </c>
      <c r="F1795" s="169">
        <v>13082426</v>
      </c>
      <c r="G1795" s="169"/>
      <c r="H1795" s="170" t="s">
        <v>2984</v>
      </c>
      <c r="I1795" s="172">
        <v>61031.97</v>
      </c>
      <c r="J1795" s="172">
        <v>0</v>
      </c>
      <c r="K1795" s="172">
        <v>61031.97</v>
      </c>
      <c r="L1795" s="173" t="s">
        <v>1444</v>
      </c>
    </row>
    <row r="1796" spans="1:12" ht="56.25" customHeight="1">
      <c r="A1796" s="174">
        <v>25</v>
      </c>
      <c r="B1796" s="167" t="s">
        <v>718</v>
      </c>
      <c r="C1796" s="168">
        <v>42825</v>
      </c>
      <c r="D1796" s="168" t="s">
        <v>2985</v>
      </c>
      <c r="E1796" s="169" t="s">
        <v>1500</v>
      </c>
      <c r="F1796" s="169">
        <v>13082619</v>
      </c>
      <c r="G1796" s="169"/>
      <c r="H1796" s="170" t="s">
        <v>2986</v>
      </c>
      <c r="I1796" s="172">
        <v>404294.98</v>
      </c>
      <c r="J1796" s="172">
        <v>0</v>
      </c>
      <c r="K1796" s="172">
        <v>404294.98</v>
      </c>
      <c r="L1796" s="173" t="s">
        <v>1444</v>
      </c>
    </row>
    <row r="1797" spans="1:12" ht="56.25" customHeight="1">
      <c r="A1797" s="174" t="s">
        <v>627</v>
      </c>
      <c r="B1797" s="167" t="s">
        <v>737</v>
      </c>
      <c r="C1797" s="168">
        <v>42825</v>
      </c>
      <c r="D1797" s="168" t="s">
        <v>4789</v>
      </c>
      <c r="E1797" s="169" t="s">
        <v>1500</v>
      </c>
      <c r="F1797" s="169">
        <v>13097801</v>
      </c>
      <c r="G1797" s="169"/>
      <c r="H1797" s="170" t="s">
        <v>4790</v>
      </c>
      <c r="I1797" s="172">
        <v>0</v>
      </c>
      <c r="J1797" s="172">
        <v>10322.6</v>
      </c>
      <c r="K1797" s="172">
        <v>10322.6</v>
      </c>
      <c r="L1797" s="173" t="s">
        <v>1444</v>
      </c>
    </row>
    <row r="1798" spans="1:12" ht="56.25" customHeight="1">
      <c r="A1798" s="174">
        <v>249</v>
      </c>
      <c r="B1798" s="167" t="s">
        <v>799</v>
      </c>
      <c r="C1798" s="168">
        <v>42825</v>
      </c>
      <c r="D1798" s="168" t="s">
        <v>3466</v>
      </c>
      <c r="E1798" s="169" t="s">
        <v>1500</v>
      </c>
      <c r="F1798" s="169">
        <v>13097023</v>
      </c>
      <c r="G1798" s="169"/>
      <c r="H1798" s="170" t="s">
        <v>3467</v>
      </c>
      <c r="I1798" s="172">
        <v>0</v>
      </c>
      <c r="J1798" s="172">
        <v>399</v>
      </c>
      <c r="K1798" s="172">
        <v>399</v>
      </c>
      <c r="L1798" s="173" t="s">
        <v>1444</v>
      </c>
    </row>
    <row r="1799" spans="1:12" ht="56.25" customHeight="1">
      <c r="A1799" s="174">
        <v>582</v>
      </c>
      <c r="B1799" s="167" t="s">
        <v>880</v>
      </c>
      <c r="C1799" s="168">
        <v>42825</v>
      </c>
      <c r="D1799" s="168" t="s">
        <v>4415</v>
      </c>
      <c r="E1799" s="169" t="s">
        <v>1500</v>
      </c>
      <c r="F1799" s="169">
        <v>13097380</v>
      </c>
      <c r="G1799" s="169"/>
      <c r="H1799" s="170" t="s">
        <v>4416</v>
      </c>
      <c r="I1799" s="172">
        <v>0</v>
      </c>
      <c r="J1799" s="172">
        <v>945</v>
      </c>
      <c r="K1799" s="172">
        <v>945</v>
      </c>
      <c r="L1799" s="173" t="s">
        <v>1444</v>
      </c>
    </row>
    <row r="1800" spans="1:12" ht="56.25" customHeight="1">
      <c r="A1800" s="174" t="s">
        <v>627</v>
      </c>
      <c r="B1800" s="167" t="s">
        <v>737</v>
      </c>
      <c r="C1800" s="168">
        <v>42738</v>
      </c>
      <c r="D1800" s="168" t="s">
        <v>5925</v>
      </c>
      <c r="E1800" s="169" t="s">
        <v>3</v>
      </c>
      <c r="F1800" s="169">
        <v>1461392</v>
      </c>
      <c r="G1800" s="169"/>
      <c r="H1800" s="170" t="s">
        <v>5926</v>
      </c>
      <c r="I1800" s="172">
        <v>0</v>
      </c>
      <c r="J1800" s="172">
        <v>6155.15</v>
      </c>
      <c r="K1800" s="172">
        <v>6155.15</v>
      </c>
      <c r="L1800" s="173" t="s">
        <v>1444</v>
      </c>
    </row>
    <row r="1801" spans="1:12" ht="56.25" customHeight="1">
      <c r="A1801" s="174">
        <v>16</v>
      </c>
      <c r="B1801" s="167" t="s">
        <v>716</v>
      </c>
      <c r="C1801" s="168">
        <v>42738</v>
      </c>
      <c r="D1801" s="168" t="s">
        <v>5927</v>
      </c>
      <c r="E1801" s="169" t="s">
        <v>3</v>
      </c>
      <c r="F1801" s="169">
        <v>1461393</v>
      </c>
      <c r="G1801" s="169"/>
      <c r="H1801" s="170" t="s">
        <v>5928</v>
      </c>
      <c r="I1801" s="172">
        <v>0</v>
      </c>
      <c r="J1801" s="172">
        <v>73619.899999999994</v>
      </c>
      <c r="K1801" s="172">
        <v>73619.899999999994</v>
      </c>
      <c r="L1801" s="173" t="s">
        <v>1444</v>
      </c>
    </row>
    <row r="1802" spans="1:12" ht="56.25" customHeight="1">
      <c r="A1802" s="174" t="s">
        <v>627</v>
      </c>
      <c r="B1802" s="167" t="s">
        <v>737</v>
      </c>
      <c r="C1802" s="168">
        <v>42738</v>
      </c>
      <c r="D1802" s="168" t="s">
        <v>5929</v>
      </c>
      <c r="E1802" s="169" t="s">
        <v>3</v>
      </c>
      <c r="F1802" s="169">
        <v>1461406</v>
      </c>
      <c r="G1802" s="169"/>
      <c r="H1802" s="170" t="s">
        <v>5930</v>
      </c>
      <c r="I1802" s="172">
        <v>0</v>
      </c>
      <c r="J1802" s="172">
        <v>248.8</v>
      </c>
      <c r="K1802" s="172">
        <v>248.8</v>
      </c>
      <c r="L1802" s="173" t="s">
        <v>1444</v>
      </c>
    </row>
    <row r="1803" spans="1:12" ht="56.25" customHeight="1">
      <c r="A1803" s="174" t="s">
        <v>627</v>
      </c>
      <c r="B1803" s="167" t="s">
        <v>737</v>
      </c>
      <c r="C1803" s="168">
        <v>42738</v>
      </c>
      <c r="D1803" s="168" t="s">
        <v>5931</v>
      </c>
      <c r="E1803" s="169" t="s">
        <v>3</v>
      </c>
      <c r="F1803" s="169">
        <v>1461409</v>
      </c>
      <c r="G1803" s="169"/>
      <c r="H1803" s="170" t="s">
        <v>5932</v>
      </c>
      <c r="I1803" s="172">
        <v>0</v>
      </c>
      <c r="J1803" s="172">
        <v>276.87</v>
      </c>
      <c r="K1803" s="172">
        <v>276.87</v>
      </c>
      <c r="L1803" s="173" t="s">
        <v>1444</v>
      </c>
    </row>
    <row r="1804" spans="1:12" ht="56.25" customHeight="1">
      <c r="A1804" s="174" t="s">
        <v>627</v>
      </c>
      <c r="B1804" s="167" t="s">
        <v>737</v>
      </c>
      <c r="C1804" s="168">
        <v>42738</v>
      </c>
      <c r="D1804" s="168" t="s">
        <v>5933</v>
      </c>
      <c r="E1804" s="169" t="s">
        <v>3</v>
      </c>
      <c r="F1804" s="169">
        <v>1461419</v>
      </c>
      <c r="G1804" s="169"/>
      <c r="H1804" s="170" t="s">
        <v>5934</v>
      </c>
      <c r="I1804" s="172">
        <v>0</v>
      </c>
      <c r="J1804" s="172">
        <v>245.5</v>
      </c>
      <c r="K1804" s="172">
        <v>245.5</v>
      </c>
      <c r="L1804" s="173" t="s">
        <v>1444</v>
      </c>
    </row>
    <row r="1805" spans="1:12" ht="56.25" customHeight="1">
      <c r="A1805" s="174" t="s">
        <v>627</v>
      </c>
      <c r="B1805" s="167" t="s">
        <v>737</v>
      </c>
      <c r="C1805" s="168">
        <v>42738</v>
      </c>
      <c r="D1805" s="168" t="s">
        <v>5935</v>
      </c>
      <c r="E1805" s="169" t="s">
        <v>3</v>
      </c>
      <c r="F1805" s="169">
        <v>1461510</v>
      </c>
      <c r="G1805" s="169"/>
      <c r="H1805" s="170" t="s">
        <v>5936</v>
      </c>
      <c r="I1805" s="172">
        <v>0</v>
      </c>
      <c r="J1805" s="172">
        <v>1000</v>
      </c>
      <c r="K1805" s="172">
        <v>1000</v>
      </c>
      <c r="L1805" s="173" t="s">
        <v>1444</v>
      </c>
    </row>
    <row r="1806" spans="1:12" ht="56.25" customHeight="1">
      <c r="A1806" s="174" t="s">
        <v>627</v>
      </c>
      <c r="B1806" s="167" t="s">
        <v>737</v>
      </c>
      <c r="C1806" s="168">
        <v>42738</v>
      </c>
      <c r="D1806" s="168" t="s">
        <v>5937</v>
      </c>
      <c r="E1806" s="169" t="s">
        <v>3</v>
      </c>
      <c r="F1806" s="169">
        <v>1461531</v>
      </c>
      <c r="G1806" s="169"/>
      <c r="H1806" s="170" t="s">
        <v>5938</v>
      </c>
      <c r="I1806" s="172">
        <v>0</v>
      </c>
      <c r="J1806" s="172">
        <v>262.60000000000002</v>
      </c>
      <c r="K1806" s="172">
        <v>262.60000000000002</v>
      </c>
      <c r="L1806" s="173" t="s">
        <v>1444</v>
      </c>
    </row>
    <row r="1807" spans="1:12" ht="56.25" customHeight="1">
      <c r="A1807" s="174">
        <v>46</v>
      </c>
      <c r="B1807" s="167" t="s">
        <v>722</v>
      </c>
      <c r="C1807" s="168">
        <v>42738</v>
      </c>
      <c r="D1807" s="168" t="s">
        <v>5939</v>
      </c>
      <c r="E1807" s="169" t="s">
        <v>3</v>
      </c>
      <c r="F1807" s="169">
        <v>1461550</v>
      </c>
      <c r="G1807" s="169"/>
      <c r="H1807" s="170" t="s">
        <v>5940</v>
      </c>
      <c r="I1807" s="172">
        <v>0</v>
      </c>
      <c r="J1807" s="172">
        <v>25</v>
      </c>
      <c r="K1807" s="172">
        <v>25</v>
      </c>
      <c r="L1807" s="173" t="s">
        <v>1444</v>
      </c>
    </row>
    <row r="1808" spans="1:12" ht="56.25" customHeight="1">
      <c r="A1808" s="174" t="s">
        <v>627</v>
      </c>
      <c r="B1808" s="167" t="s">
        <v>737</v>
      </c>
      <c r="C1808" s="168">
        <v>42738</v>
      </c>
      <c r="D1808" s="168" t="s">
        <v>5941</v>
      </c>
      <c r="E1808" s="169" t="s">
        <v>3</v>
      </c>
      <c r="F1808" s="169">
        <v>1461577</v>
      </c>
      <c r="G1808" s="169"/>
      <c r="H1808" s="170" t="s">
        <v>5942</v>
      </c>
      <c r="I1808" s="172">
        <v>0</v>
      </c>
      <c r="J1808" s="172">
        <v>1936</v>
      </c>
      <c r="K1808" s="172">
        <v>1936</v>
      </c>
      <c r="L1808" s="173" t="s">
        <v>1444</v>
      </c>
    </row>
    <row r="1809" spans="1:12" ht="56.25" customHeight="1">
      <c r="A1809" s="174" t="s">
        <v>627</v>
      </c>
      <c r="B1809" s="167" t="s">
        <v>737</v>
      </c>
      <c r="C1809" s="168">
        <v>42738</v>
      </c>
      <c r="D1809" s="168" t="s">
        <v>5943</v>
      </c>
      <c r="E1809" s="169" t="s">
        <v>3</v>
      </c>
      <c r="F1809" s="169">
        <v>1461583</v>
      </c>
      <c r="G1809" s="169"/>
      <c r="H1809" s="170" t="s">
        <v>5944</v>
      </c>
      <c r="I1809" s="172">
        <v>0</v>
      </c>
      <c r="J1809" s="172">
        <v>465.5</v>
      </c>
      <c r="K1809" s="172">
        <v>465.5</v>
      </c>
      <c r="L1809" s="173" t="s">
        <v>1444</v>
      </c>
    </row>
    <row r="1810" spans="1:12" ht="56.25" customHeight="1">
      <c r="A1810" s="174">
        <v>585</v>
      </c>
      <c r="B1810" s="167" t="s">
        <v>229</v>
      </c>
      <c r="C1810" s="168">
        <v>42738</v>
      </c>
      <c r="D1810" s="168" t="s">
        <v>5945</v>
      </c>
      <c r="E1810" s="169" t="s">
        <v>3</v>
      </c>
      <c r="F1810" s="169">
        <v>1461584</v>
      </c>
      <c r="G1810" s="169"/>
      <c r="H1810" s="170" t="s">
        <v>5946</v>
      </c>
      <c r="I1810" s="172">
        <v>0</v>
      </c>
      <c r="J1810" s="172">
        <v>30</v>
      </c>
      <c r="K1810" s="172">
        <v>30</v>
      </c>
      <c r="L1810" s="173" t="s">
        <v>1444</v>
      </c>
    </row>
    <row r="1811" spans="1:12" ht="56.25" customHeight="1">
      <c r="A1811" s="174">
        <v>41</v>
      </c>
      <c r="B1811" s="167" t="s">
        <v>721</v>
      </c>
      <c r="C1811" s="168">
        <v>42738</v>
      </c>
      <c r="D1811" s="168" t="s">
        <v>5947</v>
      </c>
      <c r="E1811" s="169" t="s">
        <v>3</v>
      </c>
      <c r="F1811" s="169">
        <v>1461671</v>
      </c>
      <c r="G1811" s="169"/>
      <c r="H1811" s="170" t="s">
        <v>5948</v>
      </c>
      <c r="I1811" s="172">
        <v>0</v>
      </c>
      <c r="J1811" s="172">
        <v>40</v>
      </c>
      <c r="K1811" s="172">
        <v>40</v>
      </c>
      <c r="L1811" s="173" t="s">
        <v>1444</v>
      </c>
    </row>
    <row r="1812" spans="1:12" ht="56.25" customHeight="1">
      <c r="A1812" s="174">
        <v>572</v>
      </c>
      <c r="B1812" s="167" t="s">
        <v>872</v>
      </c>
      <c r="C1812" s="168">
        <v>42739</v>
      </c>
      <c r="D1812" s="168" t="s">
        <v>5949</v>
      </c>
      <c r="E1812" s="169" t="s">
        <v>3</v>
      </c>
      <c r="F1812" s="169">
        <v>1461796</v>
      </c>
      <c r="G1812" s="169"/>
      <c r="H1812" s="170" t="s">
        <v>5950</v>
      </c>
      <c r="I1812" s="172">
        <v>0</v>
      </c>
      <c r="J1812" s="172">
        <v>163030</v>
      </c>
      <c r="K1812" s="172">
        <v>163030</v>
      </c>
      <c r="L1812" s="173" t="s">
        <v>1444</v>
      </c>
    </row>
    <row r="1813" spans="1:12" ht="56.25" customHeight="1">
      <c r="A1813" s="174" t="s">
        <v>627</v>
      </c>
      <c r="B1813" s="167" t="s">
        <v>737</v>
      </c>
      <c r="C1813" s="168">
        <v>42739</v>
      </c>
      <c r="D1813" s="168" t="s">
        <v>5951</v>
      </c>
      <c r="E1813" s="169" t="s">
        <v>3</v>
      </c>
      <c r="F1813" s="169">
        <v>1461892</v>
      </c>
      <c r="G1813" s="169"/>
      <c r="H1813" s="170" t="s">
        <v>5952</v>
      </c>
      <c r="I1813" s="172">
        <v>0</v>
      </c>
      <c r="J1813" s="172">
        <v>126.74</v>
      </c>
      <c r="K1813" s="172">
        <v>126.74</v>
      </c>
      <c r="L1813" s="173" t="s">
        <v>1444</v>
      </c>
    </row>
    <row r="1814" spans="1:12" ht="56.25" customHeight="1">
      <c r="A1814" s="174">
        <v>591</v>
      </c>
      <c r="B1814" s="167" t="s">
        <v>885</v>
      </c>
      <c r="C1814" s="168">
        <v>42739</v>
      </c>
      <c r="D1814" s="168" t="s">
        <v>5953</v>
      </c>
      <c r="E1814" s="169" t="s">
        <v>3</v>
      </c>
      <c r="F1814" s="169">
        <v>1461929</v>
      </c>
      <c r="G1814" s="169"/>
      <c r="H1814" s="170" t="s">
        <v>5954</v>
      </c>
      <c r="I1814" s="172">
        <v>0</v>
      </c>
      <c r="J1814" s="172">
        <v>862842</v>
      </c>
      <c r="K1814" s="172">
        <v>862842</v>
      </c>
      <c r="L1814" s="173" t="s">
        <v>1444</v>
      </c>
    </row>
    <row r="1815" spans="1:12" ht="56.25" customHeight="1">
      <c r="A1815" s="174">
        <v>591</v>
      </c>
      <c r="B1815" s="167" t="s">
        <v>885</v>
      </c>
      <c r="C1815" s="168">
        <v>42739</v>
      </c>
      <c r="D1815" s="168" t="s">
        <v>5955</v>
      </c>
      <c r="E1815" s="169" t="s">
        <v>3</v>
      </c>
      <c r="F1815" s="169">
        <v>1461931</v>
      </c>
      <c r="G1815" s="169"/>
      <c r="H1815" s="170" t="s">
        <v>5956</v>
      </c>
      <c r="I1815" s="172">
        <v>0</v>
      </c>
      <c r="J1815" s="172">
        <v>3792350</v>
      </c>
      <c r="K1815" s="172">
        <v>3792350</v>
      </c>
      <c r="L1815" s="173" t="s">
        <v>1444</v>
      </c>
    </row>
    <row r="1816" spans="1:12" ht="56.25" customHeight="1">
      <c r="A1816" s="174">
        <v>591</v>
      </c>
      <c r="B1816" s="167" t="s">
        <v>885</v>
      </c>
      <c r="C1816" s="168">
        <v>42739</v>
      </c>
      <c r="D1816" s="168" t="s">
        <v>5957</v>
      </c>
      <c r="E1816" s="169" t="s">
        <v>3</v>
      </c>
      <c r="F1816" s="169">
        <v>1461934</v>
      </c>
      <c r="G1816" s="169"/>
      <c r="H1816" s="170" t="s">
        <v>5958</v>
      </c>
      <c r="I1816" s="172">
        <v>0</v>
      </c>
      <c r="J1816" s="172">
        <v>3090101.65</v>
      </c>
      <c r="K1816" s="172">
        <v>3090101.65</v>
      </c>
      <c r="L1816" s="173" t="s">
        <v>1444</v>
      </c>
    </row>
    <row r="1817" spans="1:12" ht="56.25" customHeight="1">
      <c r="A1817" s="174" t="s">
        <v>627</v>
      </c>
      <c r="B1817" s="167" t="s">
        <v>737</v>
      </c>
      <c r="C1817" s="168">
        <v>42739</v>
      </c>
      <c r="D1817" s="168" t="s">
        <v>5959</v>
      </c>
      <c r="E1817" s="169" t="s">
        <v>3</v>
      </c>
      <c r="F1817" s="169">
        <v>1461945</v>
      </c>
      <c r="G1817" s="169"/>
      <c r="H1817" s="170" t="s">
        <v>5960</v>
      </c>
      <c r="I1817" s="172">
        <v>0</v>
      </c>
      <c r="J1817" s="172">
        <v>474.45</v>
      </c>
      <c r="K1817" s="172">
        <v>474.45</v>
      </c>
      <c r="L1817" s="173" t="s">
        <v>1444</v>
      </c>
    </row>
    <row r="1818" spans="1:12" ht="56.25" customHeight="1">
      <c r="A1818" s="174" t="s">
        <v>627</v>
      </c>
      <c r="B1818" s="167" t="s">
        <v>737</v>
      </c>
      <c r="C1818" s="168">
        <v>42739</v>
      </c>
      <c r="D1818" s="168" t="s">
        <v>5961</v>
      </c>
      <c r="E1818" s="169" t="s">
        <v>3</v>
      </c>
      <c r="F1818" s="169">
        <v>1461794</v>
      </c>
      <c r="G1818" s="169"/>
      <c r="H1818" s="170" t="s">
        <v>5962</v>
      </c>
      <c r="I1818" s="172">
        <v>0</v>
      </c>
      <c r="J1818" s="172">
        <v>460</v>
      </c>
      <c r="K1818" s="172">
        <v>460</v>
      </c>
      <c r="L1818" s="173" t="s">
        <v>1444</v>
      </c>
    </row>
    <row r="1819" spans="1:12" ht="56.25" customHeight="1">
      <c r="A1819" s="174" t="s">
        <v>627</v>
      </c>
      <c r="B1819" s="167" t="s">
        <v>737</v>
      </c>
      <c r="C1819" s="168">
        <v>42739</v>
      </c>
      <c r="D1819" s="168" t="s">
        <v>5963</v>
      </c>
      <c r="E1819" s="169" t="s">
        <v>3</v>
      </c>
      <c r="F1819" s="169">
        <v>1461800</v>
      </c>
      <c r="G1819" s="169"/>
      <c r="H1819" s="170" t="s">
        <v>5964</v>
      </c>
      <c r="I1819" s="172">
        <v>0</v>
      </c>
      <c r="J1819" s="172">
        <v>1016</v>
      </c>
      <c r="K1819" s="172">
        <v>1016</v>
      </c>
      <c r="L1819" s="173" t="s">
        <v>1444</v>
      </c>
    </row>
    <row r="1820" spans="1:12" ht="56.25" customHeight="1">
      <c r="A1820" s="174" t="s">
        <v>627</v>
      </c>
      <c r="B1820" s="167" t="s">
        <v>737</v>
      </c>
      <c r="C1820" s="168">
        <v>42739</v>
      </c>
      <c r="D1820" s="168" t="s">
        <v>5965</v>
      </c>
      <c r="E1820" s="169" t="s">
        <v>3</v>
      </c>
      <c r="F1820" s="169">
        <v>1461815</v>
      </c>
      <c r="G1820" s="169"/>
      <c r="H1820" s="170" t="s">
        <v>5966</v>
      </c>
      <c r="I1820" s="172">
        <v>0</v>
      </c>
      <c r="J1820" s="172">
        <v>303.12</v>
      </c>
      <c r="K1820" s="172">
        <v>303.12</v>
      </c>
      <c r="L1820" s="173" t="s">
        <v>1444</v>
      </c>
    </row>
    <row r="1821" spans="1:12" ht="56.25" customHeight="1">
      <c r="A1821" s="174" t="s">
        <v>627</v>
      </c>
      <c r="B1821" s="167" t="s">
        <v>737</v>
      </c>
      <c r="C1821" s="168">
        <v>42739</v>
      </c>
      <c r="D1821" s="168" t="s">
        <v>5967</v>
      </c>
      <c r="E1821" s="169" t="s">
        <v>3</v>
      </c>
      <c r="F1821" s="169">
        <v>1461818</v>
      </c>
      <c r="G1821" s="169"/>
      <c r="H1821" s="170" t="s">
        <v>5968</v>
      </c>
      <c r="I1821" s="172">
        <v>0</v>
      </c>
      <c r="J1821" s="172">
        <v>2676.55</v>
      </c>
      <c r="K1821" s="172">
        <v>2676.55</v>
      </c>
      <c r="L1821" s="173" t="s">
        <v>1444</v>
      </c>
    </row>
    <row r="1822" spans="1:12" ht="56.25" customHeight="1">
      <c r="A1822" s="174" t="s">
        <v>627</v>
      </c>
      <c r="B1822" s="167" t="s">
        <v>737</v>
      </c>
      <c r="C1822" s="168">
        <v>42739</v>
      </c>
      <c r="D1822" s="168" t="s">
        <v>5969</v>
      </c>
      <c r="E1822" s="169" t="s">
        <v>3</v>
      </c>
      <c r="F1822" s="169">
        <v>1461842</v>
      </c>
      <c r="G1822" s="169"/>
      <c r="H1822" s="170" t="s">
        <v>1324</v>
      </c>
      <c r="I1822" s="172">
        <v>0</v>
      </c>
      <c r="J1822" s="172">
        <v>545</v>
      </c>
      <c r="K1822" s="172">
        <v>545</v>
      </c>
      <c r="L1822" s="173" t="s">
        <v>1444</v>
      </c>
    </row>
    <row r="1823" spans="1:12" ht="56.25" customHeight="1">
      <c r="A1823" s="174" t="s">
        <v>627</v>
      </c>
      <c r="B1823" s="167" t="s">
        <v>737</v>
      </c>
      <c r="C1823" s="168">
        <v>42739</v>
      </c>
      <c r="D1823" s="168" t="s">
        <v>5970</v>
      </c>
      <c r="E1823" s="169" t="s">
        <v>3</v>
      </c>
      <c r="F1823" s="169">
        <v>1461845</v>
      </c>
      <c r="G1823" s="169"/>
      <c r="H1823" s="170" t="s">
        <v>5971</v>
      </c>
      <c r="I1823" s="172">
        <v>0</v>
      </c>
      <c r="J1823" s="172">
        <v>711.18</v>
      </c>
      <c r="K1823" s="172">
        <v>711.18</v>
      </c>
      <c r="L1823" s="173" t="s">
        <v>1444</v>
      </c>
    </row>
    <row r="1824" spans="1:12" ht="56.25" customHeight="1">
      <c r="A1824" s="174" t="s">
        <v>627</v>
      </c>
      <c r="B1824" s="167" t="s">
        <v>737</v>
      </c>
      <c r="C1824" s="168">
        <v>42739</v>
      </c>
      <c r="D1824" s="168" t="s">
        <v>5972</v>
      </c>
      <c r="E1824" s="169" t="s">
        <v>3</v>
      </c>
      <c r="F1824" s="169">
        <v>1461850</v>
      </c>
      <c r="G1824" s="169"/>
      <c r="H1824" s="170" t="s">
        <v>5973</v>
      </c>
      <c r="I1824" s="172">
        <v>0</v>
      </c>
      <c r="J1824" s="172">
        <v>3900</v>
      </c>
      <c r="K1824" s="172">
        <v>3900</v>
      </c>
      <c r="L1824" s="173" t="s">
        <v>1444</v>
      </c>
    </row>
    <row r="1825" spans="1:12" ht="56.25" customHeight="1">
      <c r="A1825" s="174">
        <v>46</v>
      </c>
      <c r="B1825" s="167" t="s">
        <v>722</v>
      </c>
      <c r="C1825" s="168">
        <v>42739</v>
      </c>
      <c r="D1825" s="168" t="s">
        <v>5974</v>
      </c>
      <c r="E1825" s="169" t="s">
        <v>3</v>
      </c>
      <c r="F1825" s="169">
        <v>1461932</v>
      </c>
      <c r="G1825" s="169"/>
      <c r="H1825" s="170" t="s">
        <v>5975</v>
      </c>
      <c r="I1825" s="172">
        <v>0</v>
      </c>
      <c r="J1825" s="172">
        <v>844.74</v>
      </c>
      <c r="K1825" s="172">
        <v>844.74</v>
      </c>
      <c r="L1825" s="173" t="s">
        <v>1444</v>
      </c>
    </row>
    <row r="1826" spans="1:12" ht="56.25" customHeight="1">
      <c r="A1826" s="174">
        <v>46</v>
      </c>
      <c r="B1826" s="167" t="s">
        <v>722</v>
      </c>
      <c r="C1826" s="168">
        <v>42739</v>
      </c>
      <c r="D1826" s="168" t="s">
        <v>5976</v>
      </c>
      <c r="E1826" s="169" t="s">
        <v>3</v>
      </c>
      <c r="F1826" s="169">
        <v>1461935</v>
      </c>
      <c r="G1826" s="169"/>
      <c r="H1826" s="170" t="s">
        <v>5975</v>
      </c>
      <c r="I1826" s="172">
        <v>0</v>
      </c>
      <c r="J1826" s="172">
        <v>69.98</v>
      </c>
      <c r="K1826" s="172">
        <v>69.98</v>
      </c>
      <c r="L1826" s="173" t="s">
        <v>1444</v>
      </c>
    </row>
    <row r="1827" spans="1:12" ht="56.25" customHeight="1">
      <c r="A1827" s="174">
        <v>46</v>
      </c>
      <c r="B1827" s="167" t="s">
        <v>722</v>
      </c>
      <c r="C1827" s="168">
        <v>42739</v>
      </c>
      <c r="D1827" s="168" t="s">
        <v>5977</v>
      </c>
      <c r="E1827" s="169" t="s">
        <v>3</v>
      </c>
      <c r="F1827" s="169">
        <v>1461937</v>
      </c>
      <c r="G1827" s="169"/>
      <c r="H1827" s="170" t="s">
        <v>5975</v>
      </c>
      <c r="I1827" s="172">
        <v>0</v>
      </c>
      <c r="J1827" s="172">
        <v>422.37</v>
      </c>
      <c r="K1827" s="172">
        <v>422.37</v>
      </c>
      <c r="L1827" s="173" t="s">
        <v>1444</v>
      </c>
    </row>
    <row r="1828" spans="1:12" ht="56.25" customHeight="1">
      <c r="A1828" s="174" t="s">
        <v>627</v>
      </c>
      <c r="B1828" s="167" t="s">
        <v>737</v>
      </c>
      <c r="C1828" s="168">
        <v>42739</v>
      </c>
      <c r="D1828" s="168" t="s">
        <v>5978</v>
      </c>
      <c r="E1828" s="169" t="s">
        <v>3</v>
      </c>
      <c r="F1828" s="169">
        <v>1461941</v>
      </c>
      <c r="G1828" s="169"/>
      <c r="H1828" s="170" t="s">
        <v>5979</v>
      </c>
      <c r="I1828" s="172">
        <v>0</v>
      </c>
      <c r="J1828" s="172">
        <v>5356</v>
      </c>
      <c r="K1828" s="172">
        <v>5356</v>
      </c>
      <c r="L1828" s="173" t="s">
        <v>1444</v>
      </c>
    </row>
    <row r="1829" spans="1:12" ht="56.25" customHeight="1">
      <c r="A1829" s="174" t="s">
        <v>627</v>
      </c>
      <c r="B1829" s="167" t="s">
        <v>737</v>
      </c>
      <c r="C1829" s="168">
        <v>42739</v>
      </c>
      <c r="D1829" s="168" t="s">
        <v>5980</v>
      </c>
      <c r="E1829" s="169" t="s">
        <v>3</v>
      </c>
      <c r="F1829" s="169">
        <v>1462036</v>
      </c>
      <c r="G1829" s="169"/>
      <c r="H1829" s="170" t="s">
        <v>5981</v>
      </c>
      <c r="I1829" s="172">
        <v>0</v>
      </c>
      <c r="J1829" s="172">
        <v>2130.3200000000002</v>
      </c>
      <c r="K1829" s="172">
        <v>2130.3200000000002</v>
      </c>
      <c r="L1829" s="173" t="s">
        <v>1444</v>
      </c>
    </row>
    <row r="1830" spans="1:12" ht="56.25" customHeight="1">
      <c r="A1830" s="174" t="s">
        <v>627</v>
      </c>
      <c r="B1830" s="167" t="s">
        <v>737</v>
      </c>
      <c r="C1830" s="168">
        <v>42739</v>
      </c>
      <c r="D1830" s="168" t="s">
        <v>5982</v>
      </c>
      <c r="E1830" s="169" t="s">
        <v>3</v>
      </c>
      <c r="F1830" s="169">
        <v>1462053</v>
      </c>
      <c r="G1830" s="169"/>
      <c r="H1830" s="170" t="s">
        <v>5983</v>
      </c>
      <c r="I1830" s="172">
        <v>0</v>
      </c>
      <c r="J1830" s="172">
        <v>39.53</v>
      </c>
      <c r="K1830" s="172">
        <v>39.53</v>
      </c>
      <c r="L1830" s="173" t="s">
        <v>1444</v>
      </c>
    </row>
    <row r="1831" spans="1:12" ht="56.25" customHeight="1">
      <c r="A1831" s="174" t="s">
        <v>627</v>
      </c>
      <c r="B1831" s="167" t="s">
        <v>737</v>
      </c>
      <c r="C1831" s="168">
        <v>42739</v>
      </c>
      <c r="D1831" s="168" t="s">
        <v>5984</v>
      </c>
      <c r="E1831" s="169" t="s">
        <v>3</v>
      </c>
      <c r="F1831" s="169">
        <v>1462084</v>
      </c>
      <c r="G1831" s="169"/>
      <c r="H1831" s="170" t="s">
        <v>5985</v>
      </c>
      <c r="I1831" s="172">
        <v>0</v>
      </c>
      <c r="J1831" s="172">
        <v>966</v>
      </c>
      <c r="K1831" s="172">
        <v>966</v>
      </c>
      <c r="L1831" s="173" t="s">
        <v>1444</v>
      </c>
    </row>
    <row r="1832" spans="1:12" ht="56.25" customHeight="1">
      <c r="A1832" s="174" t="s">
        <v>627</v>
      </c>
      <c r="B1832" s="167" t="s">
        <v>737</v>
      </c>
      <c r="C1832" s="168">
        <v>42739</v>
      </c>
      <c r="D1832" s="168" t="s">
        <v>5986</v>
      </c>
      <c r="E1832" s="169" t="s">
        <v>3</v>
      </c>
      <c r="F1832" s="169">
        <v>1462091</v>
      </c>
      <c r="G1832" s="169"/>
      <c r="H1832" s="170" t="s">
        <v>5987</v>
      </c>
      <c r="I1832" s="172">
        <v>0</v>
      </c>
      <c r="J1832" s="172">
        <v>78</v>
      </c>
      <c r="K1832" s="172">
        <v>78</v>
      </c>
      <c r="L1832" s="173" t="s">
        <v>1444</v>
      </c>
    </row>
    <row r="1833" spans="1:12" ht="56.25" customHeight="1">
      <c r="A1833" s="174" t="s">
        <v>627</v>
      </c>
      <c r="B1833" s="167" t="s">
        <v>737</v>
      </c>
      <c r="C1833" s="168">
        <v>42739</v>
      </c>
      <c r="D1833" s="168" t="s">
        <v>5988</v>
      </c>
      <c r="E1833" s="169" t="s">
        <v>3</v>
      </c>
      <c r="F1833" s="169">
        <v>1462109</v>
      </c>
      <c r="G1833" s="169"/>
      <c r="H1833" s="170" t="s">
        <v>5989</v>
      </c>
      <c r="I1833" s="172">
        <v>0</v>
      </c>
      <c r="J1833" s="172">
        <v>248.5</v>
      </c>
      <c r="K1833" s="172">
        <v>248.5</v>
      </c>
      <c r="L1833" s="173" t="s">
        <v>1444</v>
      </c>
    </row>
    <row r="1834" spans="1:12" ht="56.25" customHeight="1">
      <c r="A1834" s="174" t="s">
        <v>627</v>
      </c>
      <c r="B1834" s="167" t="s">
        <v>737</v>
      </c>
      <c r="C1834" s="168">
        <v>42739</v>
      </c>
      <c r="D1834" s="168" t="s">
        <v>5990</v>
      </c>
      <c r="E1834" s="169" t="s">
        <v>3</v>
      </c>
      <c r="F1834" s="169">
        <v>1462112</v>
      </c>
      <c r="G1834" s="169"/>
      <c r="H1834" s="170" t="s">
        <v>5991</v>
      </c>
      <c r="I1834" s="172">
        <v>0</v>
      </c>
      <c r="J1834" s="172">
        <v>573.12</v>
      </c>
      <c r="K1834" s="172">
        <v>573.12</v>
      </c>
      <c r="L1834" s="173" t="s">
        <v>1444</v>
      </c>
    </row>
    <row r="1835" spans="1:12" ht="56.25" customHeight="1">
      <c r="A1835" s="174" t="s">
        <v>627</v>
      </c>
      <c r="B1835" s="167" t="s">
        <v>737</v>
      </c>
      <c r="C1835" s="168">
        <v>42739</v>
      </c>
      <c r="D1835" s="168" t="s">
        <v>5992</v>
      </c>
      <c r="E1835" s="169" t="s">
        <v>3</v>
      </c>
      <c r="F1835" s="169">
        <v>1462114</v>
      </c>
      <c r="G1835" s="169"/>
      <c r="H1835" s="170" t="s">
        <v>5993</v>
      </c>
      <c r="I1835" s="172">
        <v>0</v>
      </c>
      <c r="J1835" s="172">
        <v>224</v>
      </c>
      <c r="K1835" s="172">
        <v>224</v>
      </c>
      <c r="L1835" s="173" t="s">
        <v>1444</v>
      </c>
    </row>
    <row r="1836" spans="1:12" ht="56.25" customHeight="1">
      <c r="A1836" s="174" t="s">
        <v>627</v>
      </c>
      <c r="B1836" s="167" t="s">
        <v>737</v>
      </c>
      <c r="C1836" s="168">
        <v>42739</v>
      </c>
      <c r="D1836" s="168" t="s">
        <v>5994</v>
      </c>
      <c r="E1836" s="169" t="s">
        <v>3</v>
      </c>
      <c r="F1836" s="169">
        <v>1462116</v>
      </c>
      <c r="G1836" s="169"/>
      <c r="H1836" s="170" t="s">
        <v>5995</v>
      </c>
      <c r="I1836" s="172">
        <v>0</v>
      </c>
      <c r="J1836" s="172">
        <v>7</v>
      </c>
      <c r="K1836" s="172">
        <v>7</v>
      </c>
      <c r="L1836" s="173" t="s">
        <v>1444</v>
      </c>
    </row>
    <row r="1837" spans="1:12" ht="56.25" customHeight="1">
      <c r="A1837" s="174" t="s">
        <v>627</v>
      </c>
      <c r="B1837" s="167" t="s">
        <v>737</v>
      </c>
      <c r="C1837" s="168">
        <v>42739</v>
      </c>
      <c r="D1837" s="168" t="s">
        <v>5996</v>
      </c>
      <c r="E1837" s="169" t="s">
        <v>3</v>
      </c>
      <c r="F1837" s="169">
        <v>1462117</v>
      </c>
      <c r="G1837" s="169"/>
      <c r="H1837" s="170" t="s">
        <v>5997</v>
      </c>
      <c r="I1837" s="172">
        <v>0</v>
      </c>
      <c r="J1837" s="172">
        <v>1564.82</v>
      </c>
      <c r="K1837" s="172">
        <v>1564.82</v>
      </c>
      <c r="L1837" s="173" t="s">
        <v>1444</v>
      </c>
    </row>
    <row r="1838" spans="1:12" ht="56.25" customHeight="1">
      <c r="A1838" s="174">
        <v>312</v>
      </c>
      <c r="B1838" s="167" t="s">
        <v>833</v>
      </c>
      <c r="C1838" s="168">
        <v>42739</v>
      </c>
      <c r="D1838" s="168" t="s">
        <v>5998</v>
      </c>
      <c r="E1838" s="169" t="s">
        <v>3</v>
      </c>
      <c r="F1838" s="169">
        <v>1462118</v>
      </c>
      <c r="G1838" s="169"/>
      <c r="H1838" s="170" t="s">
        <v>5999</v>
      </c>
      <c r="I1838" s="172">
        <v>0</v>
      </c>
      <c r="J1838" s="172">
        <v>1095</v>
      </c>
      <c r="K1838" s="172">
        <v>1095</v>
      </c>
      <c r="L1838" s="173" t="s">
        <v>1444</v>
      </c>
    </row>
    <row r="1839" spans="1:12" ht="56.25" customHeight="1">
      <c r="A1839" s="174">
        <v>312</v>
      </c>
      <c r="B1839" s="167" t="s">
        <v>833</v>
      </c>
      <c r="C1839" s="168">
        <v>42739</v>
      </c>
      <c r="D1839" s="168" t="s">
        <v>6000</v>
      </c>
      <c r="E1839" s="169" t="s">
        <v>3</v>
      </c>
      <c r="F1839" s="169">
        <v>1462120</v>
      </c>
      <c r="G1839" s="169"/>
      <c r="H1839" s="170" t="s">
        <v>6001</v>
      </c>
      <c r="I1839" s="172">
        <v>0</v>
      </c>
      <c r="J1839" s="172">
        <v>3315.19</v>
      </c>
      <c r="K1839" s="172">
        <v>3315.19</v>
      </c>
      <c r="L1839" s="173" t="s">
        <v>1444</v>
      </c>
    </row>
    <row r="1840" spans="1:12" ht="56.25" customHeight="1">
      <c r="A1840" s="174">
        <v>312</v>
      </c>
      <c r="B1840" s="167" t="s">
        <v>833</v>
      </c>
      <c r="C1840" s="168">
        <v>42739</v>
      </c>
      <c r="D1840" s="168" t="s">
        <v>6002</v>
      </c>
      <c r="E1840" s="169" t="s">
        <v>3</v>
      </c>
      <c r="F1840" s="169">
        <v>1462121</v>
      </c>
      <c r="G1840" s="169"/>
      <c r="H1840" s="170" t="s">
        <v>6003</v>
      </c>
      <c r="I1840" s="172">
        <v>0</v>
      </c>
      <c r="J1840" s="172">
        <v>200</v>
      </c>
      <c r="K1840" s="172">
        <v>200</v>
      </c>
      <c r="L1840" s="173" t="s">
        <v>1444</v>
      </c>
    </row>
    <row r="1841" spans="1:12" ht="56.25" customHeight="1">
      <c r="A1841" s="174">
        <v>312</v>
      </c>
      <c r="B1841" s="167" t="s">
        <v>833</v>
      </c>
      <c r="C1841" s="168">
        <v>42739</v>
      </c>
      <c r="D1841" s="168" t="s">
        <v>6004</v>
      </c>
      <c r="E1841" s="169" t="s">
        <v>3</v>
      </c>
      <c r="F1841" s="169">
        <v>1462124</v>
      </c>
      <c r="G1841" s="169"/>
      <c r="H1841" s="170" t="s">
        <v>6005</v>
      </c>
      <c r="I1841" s="172">
        <v>0</v>
      </c>
      <c r="J1841" s="172">
        <v>200</v>
      </c>
      <c r="K1841" s="172">
        <v>200</v>
      </c>
      <c r="L1841" s="173" t="s">
        <v>1444</v>
      </c>
    </row>
    <row r="1842" spans="1:12" ht="56.25" customHeight="1">
      <c r="A1842" s="174">
        <v>312</v>
      </c>
      <c r="B1842" s="167" t="s">
        <v>833</v>
      </c>
      <c r="C1842" s="168">
        <v>42739</v>
      </c>
      <c r="D1842" s="168" t="s">
        <v>6006</v>
      </c>
      <c r="E1842" s="169" t="s">
        <v>3</v>
      </c>
      <c r="F1842" s="169">
        <v>1462127</v>
      </c>
      <c r="G1842" s="169"/>
      <c r="H1842" s="170" t="s">
        <v>6007</v>
      </c>
      <c r="I1842" s="172">
        <v>0</v>
      </c>
      <c r="J1842" s="172">
        <v>12</v>
      </c>
      <c r="K1842" s="172">
        <v>12</v>
      </c>
      <c r="L1842" s="173" t="s">
        <v>1444</v>
      </c>
    </row>
    <row r="1843" spans="1:12" ht="56.25" customHeight="1">
      <c r="A1843" s="174">
        <v>312</v>
      </c>
      <c r="B1843" s="167" t="s">
        <v>833</v>
      </c>
      <c r="C1843" s="168">
        <v>42739</v>
      </c>
      <c r="D1843" s="168" t="s">
        <v>6008</v>
      </c>
      <c r="E1843" s="169" t="s">
        <v>3</v>
      </c>
      <c r="F1843" s="169">
        <v>1462131</v>
      </c>
      <c r="G1843" s="169"/>
      <c r="H1843" s="170" t="s">
        <v>6009</v>
      </c>
      <c r="I1843" s="172">
        <v>0</v>
      </c>
      <c r="J1843" s="172">
        <v>814.64</v>
      </c>
      <c r="K1843" s="172">
        <v>814.64</v>
      </c>
      <c r="L1843" s="173" t="s">
        <v>1444</v>
      </c>
    </row>
    <row r="1844" spans="1:12" ht="56.25" customHeight="1">
      <c r="A1844" s="174">
        <v>312</v>
      </c>
      <c r="B1844" s="167" t="s">
        <v>833</v>
      </c>
      <c r="C1844" s="168">
        <v>42739</v>
      </c>
      <c r="D1844" s="168" t="s">
        <v>6010</v>
      </c>
      <c r="E1844" s="169" t="s">
        <v>3</v>
      </c>
      <c r="F1844" s="169">
        <v>1462133</v>
      </c>
      <c r="G1844" s="169"/>
      <c r="H1844" s="170" t="s">
        <v>6011</v>
      </c>
      <c r="I1844" s="172">
        <v>0</v>
      </c>
      <c r="J1844" s="172">
        <v>0.4</v>
      </c>
      <c r="K1844" s="172">
        <v>0.4</v>
      </c>
      <c r="L1844" s="173" t="s">
        <v>1444</v>
      </c>
    </row>
    <row r="1845" spans="1:12" ht="56.25" customHeight="1">
      <c r="A1845" s="174">
        <v>312</v>
      </c>
      <c r="B1845" s="167" t="s">
        <v>833</v>
      </c>
      <c r="C1845" s="168">
        <v>42739</v>
      </c>
      <c r="D1845" s="168" t="s">
        <v>6012</v>
      </c>
      <c r="E1845" s="169" t="s">
        <v>3</v>
      </c>
      <c r="F1845" s="169">
        <v>1462134</v>
      </c>
      <c r="G1845" s="169"/>
      <c r="H1845" s="170" t="s">
        <v>6013</v>
      </c>
      <c r="I1845" s="172">
        <v>0</v>
      </c>
      <c r="J1845" s="172">
        <v>20</v>
      </c>
      <c r="K1845" s="172">
        <v>20</v>
      </c>
      <c r="L1845" s="173" t="s">
        <v>1444</v>
      </c>
    </row>
    <row r="1846" spans="1:12" ht="56.25" customHeight="1">
      <c r="A1846" s="174">
        <v>312</v>
      </c>
      <c r="B1846" s="167" t="s">
        <v>833</v>
      </c>
      <c r="C1846" s="168">
        <v>42739</v>
      </c>
      <c r="D1846" s="168" t="s">
        <v>6014</v>
      </c>
      <c r="E1846" s="169" t="s">
        <v>3</v>
      </c>
      <c r="F1846" s="169">
        <v>1462136</v>
      </c>
      <c r="G1846" s="169"/>
      <c r="H1846" s="170" t="s">
        <v>6015</v>
      </c>
      <c r="I1846" s="172">
        <v>0</v>
      </c>
      <c r="J1846" s="172">
        <v>47</v>
      </c>
      <c r="K1846" s="172">
        <v>47</v>
      </c>
      <c r="L1846" s="173" t="s">
        <v>1444</v>
      </c>
    </row>
    <row r="1847" spans="1:12" ht="56.25" customHeight="1">
      <c r="A1847" s="174" t="s">
        <v>627</v>
      </c>
      <c r="B1847" s="167" t="s">
        <v>737</v>
      </c>
      <c r="C1847" s="168">
        <v>42739</v>
      </c>
      <c r="D1847" s="168" t="s">
        <v>6016</v>
      </c>
      <c r="E1847" s="169" t="s">
        <v>3</v>
      </c>
      <c r="F1847" s="169">
        <v>1462138</v>
      </c>
      <c r="G1847" s="169"/>
      <c r="H1847" s="170" t="s">
        <v>6017</v>
      </c>
      <c r="I1847" s="172">
        <v>0</v>
      </c>
      <c r="J1847" s="172">
        <v>679.82</v>
      </c>
      <c r="K1847" s="172">
        <v>679.82</v>
      </c>
      <c r="L1847" s="173" t="s">
        <v>1444</v>
      </c>
    </row>
    <row r="1848" spans="1:12" ht="56.25" customHeight="1">
      <c r="A1848" s="174">
        <v>526</v>
      </c>
      <c r="B1848" s="167" t="s">
        <v>870</v>
      </c>
      <c r="C1848" s="168">
        <v>42739</v>
      </c>
      <c r="D1848" s="168" t="s">
        <v>6018</v>
      </c>
      <c r="E1848" s="169" t="s">
        <v>3</v>
      </c>
      <c r="F1848" s="169">
        <v>1462140</v>
      </c>
      <c r="G1848" s="169"/>
      <c r="H1848" s="170" t="s">
        <v>6019</v>
      </c>
      <c r="I1848" s="172">
        <v>0</v>
      </c>
      <c r="J1848" s="172">
        <v>938.95</v>
      </c>
      <c r="K1848" s="172">
        <v>938.95</v>
      </c>
      <c r="L1848" s="173" t="s">
        <v>1444</v>
      </c>
    </row>
    <row r="1849" spans="1:12" ht="56.25" customHeight="1">
      <c r="A1849" s="174">
        <v>222</v>
      </c>
      <c r="B1849" s="167" t="s">
        <v>788</v>
      </c>
      <c r="C1849" s="168">
        <v>42740</v>
      </c>
      <c r="D1849" s="168" t="s">
        <v>6020</v>
      </c>
      <c r="E1849" s="169" t="s">
        <v>3</v>
      </c>
      <c r="F1849" s="169">
        <v>1462502</v>
      </c>
      <c r="G1849" s="169"/>
      <c r="H1849" s="170" t="s">
        <v>6021</v>
      </c>
      <c r="I1849" s="172">
        <v>0</v>
      </c>
      <c r="J1849" s="172">
        <v>0.72</v>
      </c>
      <c r="K1849" s="172">
        <v>0.72</v>
      </c>
      <c r="L1849" s="173" t="s">
        <v>6022</v>
      </c>
    </row>
    <row r="1850" spans="1:12" ht="56.25" customHeight="1">
      <c r="A1850" s="174" t="s">
        <v>634</v>
      </c>
      <c r="B1850" s="167" t="s">
        <v>1258</v>
      </c>
      <c r="C1850" s="168">
        <v>42740</v>
      </c>
      <c r="D1850" s="168" t="s">
        <v>6023</v>
      </c>
      <c r="E1850" s="169" t="s">
        <v>3</v>
      </c>
      <c r="F1850" s="169">
        <v>1462546</v>
      </c>
      <c r="G1850" s="169"/>
      <c r="H1850" s="170" t="s">
        <v>6024</v>
      </c>
      <c r="I1850" s="172">
        <v>0</v>
      </c>
      <c r="J1850" s="172">
        <v>29834.48</v>
      </c>
      <c r="K1850" s="172">
        <v>29834.48</v>
      </c>
      <c r="L1850" s="173" t="s">
        <v>1444</v>
      </c>
    </row>
    <row r="1851" spans="1:12" ht="56.25" customHeight="1">
      <c r="A1851" s="174" t="s">
        <v>627</v>
      </c>
      <c r="B1851" s="167" t="s">
        <v>737</v>
      </c>
      <c r="C1851" s="168">
        <v>42740</v>
      </c>
      <c r="D1851" s="168" t="s">
        <v>6025</v>
      </c>
      <c r="E1851" s="169" t="s">
        <v>3</v>
      </c>
      <c r="F1851" s="169">
        <v>1462331</v>
      </c>
      <c r="G1851" s="169"/>
      <c r="H1851" s="170" t="s">
        <v>6026</v>
      </c>
      <c r="I1851" s="172">
        <v>0</v>
      </c>
      <c r="J1851" s="172">
        <v>1506</v>
      </c>
      <c r="K1851" s="172">
        <v>1506</v>
      </c>
      <c r="L1851" s="173" t="s">
        <v>1444</v>
      </c>
    </row>
    <row r="1852" spans="1:12" ht="56.25" customHeight="1">
      <c r="A1852" s="174" t="s">
        <v>627</v>
      </c>
      <c r="B1852" s="167" t="s">
        <v>737</v>
      </c>
      <c r="C1852" s="168">
        <v>42740</v>
      </c>
      <c r="D1852" s="168" t="s">
        <v>6027</v>
      </c>
      <c r="E1852" s="169" t="s">
        <v>3</v>
      </c>
      <c r="F1852" s="169">
        <v>1462349</v>
      </c>
      <c r="G1852" s="169"/>
      <c r="H1852" s="170" t="s">
        <v>6028</v>
      </c>
      <c r="I1852" s="172">
        <v>0</v>
      </c>
      <c r="J1852" s="172">
        <v>90.98</v>
      </c>
      <c r="K1852" s="172">
        <v>90.98</v>
      </c>
      <c r="L1852" s="173" t="s">
        <v>1444</v>
      </c>
    </row>
    <row r="1853" spans="1:12" ht="56.25" customHeight="1">
      <c r="A1853" s="174" t="s">
        <v>627</v>
      </c>
      <c r="B1853" s="167" t="s">
        <v>737</v>
      </c>
      <c r="C1853" s="168">
        <v>42740</v>
      </c>
      <c r="D1853" s="168" t="s">
        <v>6029</v>
      </c>
      <c r="E1853" s="169" t="s">
        <v>3</v>
      </c>
      <c r="F1853" s="169">
        <v>1462395</v>
      </c>
      <c r="G1853" s="169"/>
      <c r="H1853" s="170" t="s">
        <v>6030</v>
      </c>
      <c r="I1853" s="172">
        <v>0</v>
      </c>
      <c r="J1853" s="172">
        <v>3154.93</v>
      </c>
      <c r="K1853" s="172">
        <v>3154.93</v>
      </c>
      <c r="L1853" s="173" t="s">
        <v>1444</v>
      </c>
    </row>
    <row r="1854" spans="1:12" ht="56.25" customHeight="1">
      <c r="A1854" s="174" t="s">
        <v>627</v>
      </c>
      <c r="B1854" s="167" t="s">
        <v>737</v>
      </c>
      <c r="C1854" s="168">
        <v>42740</v>
      </c>
      <c r="D1854" s="168" t="s">
        <v>6031</v>
      </c>
      <c r="E1854" s="169" t="s">
        <v>3</v>
      </c>
      <c r="F1854" s="169">
        <v>1462480</v>
      </c>
      <c r="G1854" s="169"/>
      <c r="H1854" s="170" t="s">
        <v>1325</v>
      </c>
      <c r="I1854" s="172">
        <v>0</v>
      </c>
      <c r="J1854" s="172">
        <v>3053</v>
      </c>
      <c r="K1854" s="172">
        <v>3053</v>
      </c>
      <c r="L1854" s="173" t="s">
        <v>1444</v>
      </c>
    </row>
    <row r="1855" spans="1:12" ht="56.25" customHeight="1">
      <c r="A1855" s="174">
        <v>16</v>
      </c>
      <c r="B1855" s="167" t="s">
        <v>716</v>
      </c>
      <c r="C1855" s="168">
        <v>42740</v>
      </c>
      <c r="D1855" s="168" t="s">
        <v>6032</v>
      </c>
      <c r="E1855" s="169" t="s">
        <v>3</v>
      </c>
      <c r="F1855" s="169">
        <v>1462503</v>
      </c>
      <c r="G1855" s="169"/>
      <c r="H1855" s="170" t="s">
        <v>6033</v>
      </c>
      <c r="I1855" s="172">
        <v>0</v>
      </c>
      <c r="J1855" s="172">
        <v>120</v>
      </c>
      <c r="K1855" s="172">
        <v>120</v>
      </c>
      <c r="L1855" s="173" t="s">
        <v>1444</v>
      </c>
    </row>
    <row r="1856" spans="1:12" ht="56.25" customHeight="1">
      <c r="A1856" s="174" t="s">
        <v>627</v>
      </c>
      <c r="B1856" s="167" t="s">
        <v>737</v>
      </c>
      <c r="C1856" s="168">
        <v>42740</v>
      </c>
      <c r="D1856" s="168" t="s">
        <v>6034</v>
      </c>
      <c r="E1856" s="169" t="s">
        <v>3</v>
      </c>
      <c r="F1856" s="169">
        <v>1462550</v>
      </c>
      <c r="G1856" s="169"/>
      <c r="H1856" s="170" t="s">
        <v>6035</v>
      </c>
      <c r="I1856" s="172">
        <v>0</v>
      </c>
      <c r="J1856" s="172">
        <v>1713</v>
      </c>
      <c r="K1856" s="172">
        <v>1713</v>
      </c>
      <c r="L1856" s="173" t="s">
        <v>1444</v>
      </c>
    </row>
    <row r="1857" spans="1:12" ht="56.25" customHeight="1">
      <c r="A1857" s="174">
        <v>342</v>
      </c>
      <c r="B1857" s="167" t="s">
        <v>840</v>
      </c>
      <c r="C1857" s="168">
        <v>42740</v>
      </c>
      <c r="D1857" s="168" t="s">
        <v>6036</v>
      </c>
      <c r="E1857" s="169" t="s">
        <v>3</v>
      </c>
      <c r="F1857" s="169">
        <v>1462561</v>
      </c>
      <c r="G1857" s="169"/>
      <c r="H1857" s="170" t="s">
        <v>6037</v>
      </c>
      <c r="I1857" s="172">
        <v>0</v>
      </c>
      <c r="J1857" s="172">
        <v>300</v>
      </c>
      <c r="K1857" s="172">
        <v>300</v>
      </c>
      <c r="L1857" s="173" t="s">
        <v>1444</v>
      </c>
    </row>
    <row r="1858" spans="1:12" ht="56.25" customHeight="1">
      <c r="A1858" s="174">
        <v>47</v>
      </c>
      <c r="B1858" s="167" t="s">
        <v>723</v>
      </c>
      <c r="C1858" s="168">
        <v>42740</v>
      </c>
      <c r="D1858" s="168" t="s">
        <v>6038</v>
      </c>
      <c r="E1858" s="169" t="s">
        <v>3</v>
      </c>
      <c r="F1858" s="169">
        <v>1462603</v>
      </c>
      <c r="G1858" s="169"/>
      <c r="H1858" s="170" t="s">
        <v>6039</v>
      </c>
      <c r="I1858" s="172">
        <v>0</v>
      </c>
      <c r="J1858" s="172">
        <v>306</v>
      </c>
      <c r="K1858" s="172">
        <v>306</v>
      </c>
      <c r="L1858" s="173" t="s">
        <v>1444</v>
      </c>
    </row>
    <row r="1859" spans="1:12" ht="56.25" customHeight="1">
      <c r="A1859" s="174" t="s">
        <v>627</v>
      </c>
      <c r="B1859" s="167" t="s">
        <v>737</v>
      </c>
      <c r="C1859" s="168">
        <v>42740</v>
      </c>
      <c r="D1859" s="168" t="s">
        <v>6040</v>
      </c>
      <c r="E1859" s="169" t="s">
        <v>3</v>
      </c>
      <c r="F1859" s="169">
        <v>1462623</v>
      </c>
      <c r="G1859" s="169"/>
      <c r="H1859" s="170" t="s">
        <v>6041</v>
      </c>
      <c r="I1859" s="172">
        <v>0</v>
      </c>
      <c r="J1859" s="172">
        <v>11</v>
      </c>
      <c r="K1859" s="172">
        <v>11</v>
      </c>
      <c r="L1859" s="173" t="s">
        <v>1444</v>
      </c>
    </row>
    <row r="1860" spans="1:12" ht="56.25" customHeight="1">
      <c r="A1860" s="174">
        <v>130</v>
      </c>
      <c r="B1860" s="167" t="s">
        <v>751</v>
      </c>
      <c r="C1860" s="168">
        <v>42740</v>
      </c>
      <c r="D1860" s="168" t="s">
        <v>6042</v>
      </c>
      <c r="E1860" s="169" t="s">
        <v>3</v>
      </c>
      <c r="F1860" s="169">
        <v>1462627</v>
      </c>
      <c r="G1860" s="169"/>
      <c r="H1860" s="170" t="s">
        <v>6043</v>
      </c>
      <c r="I1860" s="172">
        <v>0</v>
      </c>
      <c r="J1860" s="172">
        <v>92500</v>
      </c>
      <c r="K1860" s="172">
        <v>92500</v>
      </c>
      <c r="L1860" s="173" t="s">
        <v>1444</v>
      </c>
    </row>
    <row r="1861" spans="1:12" ht="56.25" customHeight="1">
      <c r="A1861" s="174">
        <v>25</v>
      </c>
      <c r="B1861" s="167" t="s">
        <v>718</v>
      </c>
      <c r="C1861" s="168">
        <v>42740</v>
      </c>
      <c r="D1861" s="168" t="s">
        <v>6044</v>
      </c>
      <c r="E1861" s="169" t="s">
        <v>3</v>
      </c>
      <c r="F1861" s="169">
        <v>1462653</v>
      </c>
      <c r="G1861" s="169"/>
      <c r="H1861" s="170" t="s">
        <v>6045</v>
      </c>
      <c r="I1861" s="172">
        <v>0</v>
      </c>
      <c r="J1861" s="172">
        <v>46576.3</v>
      </c>
      <c r="K1861" s="172">
        <v>46576.3</v>
      </c>
      <c r="L1861" s="173" t="s">
        <v>1444</v>
      </c>
    </row>
    <row r="1862" spans="1:12" ht="56.25" customHeight="1">
      <c r="A1862" s="174" t="s">
        <v>627</v>
      </c>
      <c r="B1862" s="167" t="s">
        <v>737</v>
      </c>
      <c r="C1862" s="168">
        <v>42740</v>
      </c>
      <c r="D1862" s="168" t="s">
        <v>6046</v>
      </c>
      <c r="E1862" s="169" t="s">
        <v>3</v>
      </c>
      <c r="F1862" s="169">
        <v>1462658</v>
      </c>
      <c r="G1862" s="169"/>
      <c r="H1862" s="170" t="s">
        <v>6047</v>
      </c>
      <c r="I1862" s="172">
        <v>0</v>
      </c>
      <c r="J1862" s="172">
        <v>3000</v>
      </c>
      <c r="K1862" s="172">
        <v>3000</v>
      </c>
      <c r="L1862" s="173" t="s">
        <v>1444</v>
      </c>
    </row>
    <row r="1863" spans="1:12" ht="56.25" customHeight="1">
      <c r="A1863" s="174">
        <v>25</v>
      </c>
      <c r="B1863" s="167" t="s">
        <v>718</v>
      </c>
      <c r="C1863" s="168">
        <v>42740</v>
      </c>
      <c r="D1863" s="168" t="s">
        <v>6048</v>
      </c>
      <c r="E1863" s="169" t="s">
        <v>3</v>
      </c>
      <c r="F1863" s="169">
        <v>1462662</v>
      </c>
      <c r="G1863" s="169"/>
      <c r="H1863" s="170" t="s">
        <v>6049</v>
      </c>
      <c r="I1863" s="172">
        <v>0</v>
      </c>
      <c r="J1863" s="172">
        <v>50</v>
      </c>
      <c r="K1863" s="172">
        <v>50</v>
      </c>
      <c r="L1863" s="173" t="s">
        <v>1444</v>
      </c>
    </row>
    <row r="1864" spans="1:12" ht="56.25" customHeight="1">
      <c r="A1864" s="174">
        <v>15</v>
      </c>
      <c r="B1864" s="167" t="s">
        <v>715</v>
      </c>
      <c r="C1864" s="168">
        <v>42740</v>
      </c>
      <c r="D1864" s="168" t="s">
        <v>6050</v>
      </c>
      <c r="E1864" s="169" t="s">
        <v>3</v>
      </c>
      <c r="F1864" s="169">
        <v>1462676</v>
      </c>
      <c r="G1864" s="169"/>
      <c r="H1864" s="170" t="s">
        <v>6051</v>
      </c>
      <c r="I1864" s="172">
        <v>0</v>
      </c>
      <c r="J1864" s="172">
        <v>10</v>
      </c>
      <c r="K1864" s="172">
        <v>10</v>
      </c>
      <c r="L1864" s="173" t="s">
        <v>1444</v>
      </c>
    </row>
    <row r="1865" spans="1:12" ht="56.25" customHeight="1">
      <c r="A1865" s="174">
        <v>526</v>
      </c>
      <c r="B1865" s="167" t="s">
        <v>870</v>
      </c>
      <c r="C1865" s="168">
        <v>42740</v>
      </c>
      <c r="D1865" s="168" t="s">
        <v>6052</v>
      </c>
      <c r="E1865" s="169" t="s">
        <v>3</v>
      </c>
      <c r="F1865" s="169">
        <v>1462677</v>
      </c>
      <c r="G1865" s="169"/>
      <c r="H1865" s="170" t="s">
        <v>6053</v>
      </c>
      <c r="I1865" s="172">
        <v>0</v>
      </c>
      <c r="J1865" s="172">
        <v>328.89</v>
      </c>
      <c r="K1865" s="172">
        <v>328.89</v>
      </c>
      <c r="L1865" s="173" t="s">
        <v>1444</v>
      </c>
    </row>
    <row r="1866" spans="1:12" ht="56.25" customHeight="1">
      <c r="A1866" s="174">
        <v>25</v>
      </c>
      <c r="B1866" s="167" t="s">
        <v>718</v>
      </c>
      <c r="C1866" s="168">
        <v>42740</v>
      </c>
      <c r="D1866" s="168" t="s">
        <v>6054</v>
      </c>
      <c r="E1866" s="169" t="s">
        <v>3</v>
      </c>
      <c r="F1866" s="169">
        <v>1462687</v>
      </c>
      <c r="G1866" s="169"/>
      <c r="H1866" s="170" t="s">
        <v>6055</v>
      </c>
      <c r="I1866" s="172">
        <v>0</v>
      </c>
      <c r="J1866" s="172">
        <v>5000</v>
      </c>
      <c r="K1866" s="172">
        <v>5000</v>
      </c>
      <c r="L1866" s="173" t="s">
        <v>1444</v>
      </c>
    </row>
    <row r="1867" spans="1:12" ht="56.25" customHeight="1">
      <c r="A1867" s="174">
        <v>312</v>
      </c>
      <c r="B1867" s="167" t="s">
        <v>833</v>
      </c>
      <c r="C1867" s="168">
        <v>42740</v>
      </c>
      <c r="D1867" s="168" t="s">
        <v>6056</v>
      </c>
      <c r="E1867" s="169" t="s">
        <v>3</v>
      </c>
      <c r="F1867" s="169">
        <v>1462765</v>
      </c>
      <c r="G1867" s="169"/>
      <c r="H1867" s="170" t="s">
        <v>6057</v>
      </c>
      <c r="I1867" s="172">
        <v>0</v>
      </c>
      <c r="J1867" s="172">
        <v>528</v>
      </c>
      <c r="K1867" s="172">
        <v>528</v>
      </c>
      <c r="L1867" s="173" t="s">
        <v>1444</v>
      </c>
    </row>
    <row r="1868" spans="1:12" ht="56.25" customHeight="1">
      <c r="A1868" s="174" t="s">
        <v>627</v>
      </c>
      <c r="B1868" s="167" t="s">
        <v>737</v>
      </c>
      <c r="C1868" s="168">
        <v>42741</v>
      </c>
      <c r="D1868" s="168" t="s">
        <v>6058</v>
      </c>
      <c r="E1868" s="169" t="s">
        <v>3</v>
      </c>
      <c r="F1868" s="169">
        <v>1462884</v>
      </c>
      <c r="G1868" s="169"/>
      <c r="H1868" s="170" t="s">
        <v>6059</v>
      </c>
      <c r="I1868" s="172">
        <v>0</v>
      </c>
      <c r="J1868" s="172">
        <v>20908.46</v>
      </c>
      <c r="K1868" s="172">
        <v>20908.46</v>
      </c>
      <c r="L1868" s="173" t="s">
        <v>1444</v>
      </c>
    </row>
    <row r="1869" spans="1:12" ht="56.25" customHeight="1">
      <c r="A1869" s="174">
        <v>650</v>
      </c>
      <c r="B1869" s="167" t="s">
        <v>240</v>
      </c>
      <c r="C1869" s="168">
        <v>42741</v>
      </c>
      <c r="D1869" s="168" t="s">
        <v>6060</v>
      </c>
      <c r="E1869" s="169" t="s">
        <v>3</v>
      </c>
      <c r="F1869" s="169">
        <v>1462885</v>
      </c>
      <c r="G1869" s="169"/>
      <c r="H1869" s="170" t="s">
        <v>6061</v>
      </c>
      <c r="I1869" s="172">
        <v>0</v>
      </c>
      <c r="J1869" s="172">
        <v>3047.96</v>
      </c>
      <c r="K1869" s="172">
        <v>3047.96</v>
      </c>
      <c r="L1869" s="173" t="s">
        <v>1444</v>
      </c>
    </row>
    <row r="1870" spans="1:12" ht="56.25" customHeight="1">
      <c r="A1870" s="174" t="s">
        <v>627</v>
      </c>
      <c r="B1870" s="167" t="s">
        <v>737</v>
      </c>
      <c r="C1870" s="168">
        <v>42741</v>
      </c>
      <c r="D1870" s="168" t="s">
        <v>6062</v>
      </c>
      <c r="E1870" s="169" t="s">
        <v>3</v>
      </c>
      <c r="F1870" s="169">
        <v>1462888</v>
      </c>
      <c r="G1870" s="169"/>
      <c r="H1870" s="170" t="s">
        <v>6063</v>
      </c>
      <c r="I1870" s="172">
        <v>0</v>
      </c>
      <c r="J1870" s="172">
        <v>5359.32</v>
      </c>
      <c r="K1870" s="172">
        <v>5359.32</v>
      </c>
      <c r="L1870" s="173" t="s">
        <v>1444</v>
      </c>
    </row>
    <row r="1871" spans="1:12" ht="56.25" customHeight="1">
      <c r="A1871" s="174">
        <v>169</v>
      </c>
      <c r="B1871" s="167" t="s">
        <v>773</v>
      </c>
      <c r="C1871" s="168">
        <v>42741</v>
      </c>
      <c r="D1871" s="168" t="s">
        <v>6064</v>
      </c>
      <c r="E1871" s="169" t="s">
        <v>3</v>
      </c>
      <c r="F1871" s="169">
        <v>1462890</v>
      </c>
      <c r="G1871" s="169"/>
      <c r="H1871" s="170" t="s">
        <v>6065</v>
      </c>
      <c r="I1871" s="172">
        <v>0</v>
      </c>
      <c r="J1871" s="172">
        <v>8752.8700000000008</v>
      </c>
      <c r="K1871" s="172">
        <v>8752.8700000000008</v>
      </c>
      <c r="L1871" s="173" t="s">
        <v>1444</v>
      </c>
    </row>
    <row r="1872" spans="1:12" ht="56.25" customHeight="1">
      <c r="A1872" s="174" t="s">
        <v>627</v>
      </c>
      <c r="B1872" s="167" t="s">
        <v>737</v>
      </c>
      <c r="C1872" s="168">
        <v>42741</v>
      </c>
      <c r="D1872" s="168" t="s">
        <v>6066</v>
      </c>
      <c r="E1872" s="169" t="s">
        <v>3</v>
      </c>
      <c r="F1872" s="169">
        <v>1462895</v>
      </c>
      <c r="G1872" s="169"/>
      <c r="H1872" s="170" t="s">
        <v>6067</v>
      </c>
      <c r="I1872" s="172">
        <v>0</v>
      </c>
      <c r="J1872" s="172">
        <v>1581.2</v>
      </c>
      <c r="K1872" s="172">
        <v>1581.2</v>
      </c>
      <c r="L1872" s="173" t="s">
        <v>1444</v>
      </c>
    </row>
    <row r="1873" spans="1:12" ht="56.25" customHeight="1">
      <c r="A1873" s="174" t="s">
        <v>627</v>
      </c>
      <c r="B1873" s="167" t="s">
        <v>737</v>
      </c>
      <c r="C1873" s="168">
        <v>42741</v>
      </c>
      <c r="D1873" s="168" t="s">
        <v>6068</v>
      </c>
      <c r="E1873" s="169" t="s">
        <v>3</v>
      </c>
      <c r="F1873" s="169">
        <v>1462962</v>
      </c>
      <c r="G1873" s="169"/>
      <c r="H1873" s="170" t="s">
        <v>6069</v>
      </c>
      <c r="I1873" s="172">
        <v>0</v>
      </c>
      <c r="J1873" s="172">
        <v>3592</v>
      </c>
      <c r="K1873" s="172">
        <v>3592</v>
      </c>
      <c r="L1873" s="173" t="s">
        <v>1444</v>
      </c>
    </row>
    <row r="1874" spans="1:12" ht="56.25" customHeight="1">
      <c r="A1874" s="174" t="s">
        <v>627</v>
      </c>
      <c r="B1874" s="167" t="s">
        <v>737</v>
      </c>
      <c r="C1874" s="168">
        <v>42741</v>
      </c>
      <c r="D1874" s="168" t="s">
        <v>6070</v>
      </c>
      <c r="E1874" s="169" t="s">
        <v>3</v>
      </c>
      <c r="F1874" s="169">
        <v>1462963</v>
      </c>
      <c r="G1874" s="169"/>
      <c r="H1874" s="170" t="s">
        <v>6071</v>
      </c>
      <c r="I1874" s="172">
        <v>0</v>
      </c>
      <c r="J1874" s="172">
        <v>537.97</v>
      </c>
      <c r="K1874" s="172">
        <v>537.97</v>
      </c>
      <c r="L1874" s="173" t="s">
        <v>1444</v>
      </c>
    </row>
    <row r="1875" spans="1:12" ht="56.25" customHeight="1">
      <c r="A1875" s="174" t="s">
        <v>627</v>
      </c>
      <c r="B1875" s="167" t="s">
        <v>737</v>
      </c>
      <c r="C1875" s="168">
        <v>42741</v>
      </c>
      <c r="D1875" s="168" t="s">
        <v>6072</v>
      </c>
      <c r="E1875" s="169" t="s">
        <v>3</v>
      </c>
      <c r="F1875" s="169">
        <v>1462965</v>
      </c>
      <c r="G1875" s="169"/>
      <c r="H1875" s="170" t="s">
        <v>6073</v>
      </c>
      <c r="I1875" s="172">
        <v>0</v>
      </c>
      <c r="J1875" s="172">
        <v>1343.23</v>
      </c>
      <c r="K1875" s="172">
        <v>1343.23</v>
      </c>
      <c r="L1875" s="173" t="s">
        <v>1444</v>
      </c>
    </row>
    <row r="1876" spans="1:12" ht="56.25" customHeight="1">
      <c r="A1876" s="174" t="s">
        <v>627</v>
      </c>
      <c r="B1876" s="167" t="s">
        <v>737</v>
      </c>
      <c r="C1876" s="168">
        <v>42741</v>
      </c>
      <c r="D1876" s="168" t="s">
        <v>6074</v>
      </c>
      <c r="E1876" s="169" t="s">
        <v>3</v>
      </c>
      <c r="F1876" s="169">
        <v>1462968</v>
      </c>
      <c r="G1876" s="169"/>
      <c r="H1876" s="170" t="s">
        <v>6075</v>
      </c>
      <c r="I1876" s="172">
        <v>0</v>
      </c>
      <c r="J1876" s="172">
        <v>54387.67</v>
      </c>
      <c r="K1876" s="172">
        <v>54387.67</v>
      </c>
      <c r="L1876" s="173" t="s">
        <v>1444</v>
      </c>
    </row>
    <row r="1877" spans="1:12" ht="56.25" customHeight="1">
      <c r="A1877" s="174" t="s">
        <v>627</v>
      </c>
      <c r="B1877" s="167" t="s">
        <v>737</v>
      </c>
      <c r="C1877" s="168">
        <v>42741</v>
      </c>
      <c r="D1877" s="168" t="s">
        <v>6076</v>
      </c>
      <c r="E1877" s="169" t="s">
        <v>3</v>
      </c>
      <c r="F1877" s="169">
        <v>1462970</v>
      </c>
      <c r="G1877" s="169"/>
      <c r="H1877" s="170" t="s">
        <v>6077</v>
      </c>
      <c r="I1877" s="172">
        <v>0</v>
      </c>
      <c r="J1877" s="172">
        <v>300.14999999999998</v>
      </c>
      <c r="K1877" s="172">
        <v>300.14999999999998</v>
      </c>
      <c r="L1877" s="173" t="s">
        <v>1444</v>
      </c>
    </row>
    <row r="1878" spans="1:12" ht="56.25" customHeight="1">
      <c r="A1878" s="174" t="s">
        <v>627</v>
      </c>
      <c r="B1878" s="167" t="s">
        <v>737</v>
      </c>
      <c r="C1878" s="168">
        <v>42741</v>
      </c>
      <c r="D1878" s="168" t="s">
        <v>6078</v>
      </c>
      <c r="E1878" s="169" t="s">
        <v>3</v>
      </c>
      <c r="F1878" s="169">
        <v>1462975</v>
      </c>
      <c r="G1878" s="169"/>
      <c r="H1878" s="170" t="s">
        <v>6079</v>
      </c>
      <c r="I1878" s="172">
        <v>0</v>
      </c>
      <c r="J1878" s="172">
        <v>1095.1500000000001</v>
      </c>
      <c r="K1878" s="172">
        <v>1095.1500000000001</v>
      </c>
      <c r="L1878" s="173" t="s">
        <v>1444</v>
      </c>
    </row>
    <row r="1879" spans="1:12" ht="56.25" customHeight="1">
      <c r="A1879" s="174" t="s">
        <v>627</v>
      </c>
      <c r="B1879" s="167" t="s">
        <v>737</v>
      </c>
      <c r="C1879" s="168">
        <v>42741</v>
      </c>
      <c r="D1879" s="168" t="s">
        <v>6080</v>
      </c>
      <c r="E1879" s="169" t="s">
        <v>3</v>
      </c>
      <c r="F1879" s="169">
        <v>1462976</v>
      </c>
      <c r="G1879" s="169"/>
      <c r="H1879" s="170" t="s">
        <v>6081</v>
      </c>
      <c r="I1879" s="172">
        <v>0</v>
      </c>
      <c r="J1879" s="172">
        <v>34.85</v>
      </c>
      <c r="K1879" s="172">
        <v>34.85</v>
      </c>
      <c r="L1879" s="173" t="s">
        <v>1444</v>
      </c>
    </row>
    <row r="1880" spans="1:12" ht="56.25" customHeight="1">
      <c r="A1880" s="174">
        <v>680</v>
      </c>
      <c r="B1880" s="167" t="s">
        <v>890</v>
      </c>
      <c r="C1880" s="168">
        <v>42741</v>
      </c>
      <c r="D1880" s="168" t="s">
        <v>6082</v>
      </c>
      <c r="E1880" s="169" t="s">
        <v>3</v>
      </c>
      <c r="F1880" s="169">
        <v>1462986</v>
      </c>
      <c r="G1880" s="169"/>
      <c r="H1880" s="170" t="s">
        <v>6083</v>
      </c>
      <c r="I1880" s="172">
        <v>0</v>
      </c>
      <c r="J1880" s="172">
        <v>2000</v>
      </c>
      <c r="K1880" s="172">
        <v>2000</v>
      </c>
      <c r="L1880" s="173" t="s">
        <v>1444</v>
      </c>
    </row>
    <row r="1881" spans="1:12" ht="56.25" customHeight="1">
      <c r="A1881" s="174" t="s">
        <v>634</v>
      </c>
      <c r="B1881" s="167" t="s">
        <v>1258</v>
      </c>
      <c r="C1881" s="168">
        <v>42741</v>
      </c>
      <c r="D1881" s="168" t="s">
        <v>6084</v>
      </c>
      <c r="E1881" s="169" t="s">
        <v>3</v>
      </c>
      <c r="F1881" s="169">
        <v>1463001</v>
      </c>
      <c r="G1881" s="169"/>
      <c r="H1881" s="170" t="s">
        <v>6085</v>
      </c>
      <c r="I1881" s="172">
        <v>0</v>
      </c>
      <c r="J1881" s="172">
        <v>3842.8</v>
      </c>
      <c r="K1881" s="172">
        <v>3842.8</v>
      </c>
      <c r="L1881" s="173" t="s">
        <v>1444</v>
      </c>
    </row>
    <row r="1882" spans="1:12" ht="56.25" customHeight="1">
      <c r="A1882" s="174" t="s">
        <v>634</v>
      </c>
      <c r="B1882" s="167" t="s">
        <v>1258</v>
      </c>
      <c r="C1882" s="168">
        <v>42741</v>
      </c>
      <c r="D1882" s="168" t="s">
        <v>6086</v>
      </c>
      <c r="E1882" s="169" t="s">
        <v>3</v>
      </c>
      <c r="F1882" s="169">
        <v>1463003</v>
      </c>
      <c r="G1882" s="169"/>
      <c r="H1882" s="170" t="s">
        <v>6087</v>
      </c>
      <c r="I1882" s="172">
        <v>0</v>
      </c>
      <c r="J1882" s="172">
        <v>200.44</v>
      </c>
      <c r="K1882" s="172">
        <v>200.44</v>
      </c>
      <c r="L1882" s="173" t="s">
        <v>1444</v>
      </c>
    </row>
    <row r="1883" spans="1:12" ht="56.25" customHeight="1">
      <c r="A1883" s="174" t="s">
        <v>634</v>
      </c>
      <c r="B1883" s="167" t="s">
        <v>1258</v>
      </c>
      <c r="C1883" s="168">
        <v>42741</v>
      </c>
      <c r="D1883" s="168" t="s">
        <v>6088</v>
      </c>
      <c r="E1883" s="169" t="s">
        <v>3</v>
      </c>
      <c r="F1883" s="169">
        <v>1463005</v>
      </c>
      <c r="G1883" s="169"/>
      <c r="H1883" s="170" t="s">
        <v>6089</v>
      </c>
      <c r="I1883" s="172">
        <v>0</v>
      </c>
      <c r="J1883" s="172">
        <v>306.81</v>
      </c>
      <c r="K1883" s="172">
        <v>306.81</v>
      </c>
      <c r="L1883" s="173" t="s">
        <v>1444</v>
      </c>
    </row>
    <row r="1884" spans="1:12" ht="56.25" customHeight="1">
      <c r="A1884" s="174">
        <v>47</v>
      </c>
      <c r="B1884" s="167" t="s">
        <v>723</v>
      </c>
      <c r="C1884" s="168">
        <v>42741</v>
      </c>
      <c r="D1884" s="168" t="s">
        <v>6090</v>
      </c>
      <c r="E1884" s="169" t="s">
        <v>3</v>
      </c>
      <c r="F1884" s="169">
        <v>1463071</v>
      </c>
      <c r="G1884" s="169"/>
      <c r="H1884" s="170" t="s">
        <v>6091</v>
      </c>
      <c r="I1884" s="172">
        <v>0</v>
      </c>
      <c r="J1884" s="172">
        <v>10300</v>
      </c>
      <c r="K1884" s="172">
        <v>10300</v>
      </c>
      <c r="L1884" s="173" t="s">
        <v>1444</v>
      </c>
    </row>
    <row r="1885" spans="1:12" ht="56.25" customHeight="1">
      <c r="A1885" s="174">
        <v>41</v>
      </c>
      <c r="B1885" s="167" t="s">
        <v>721</v>
      </c>
      <c r="C1885" s="168">
        <v>42741</v>
      </c>
      <c r="D1885" s="168" t="s">
        <v>6092</v>
      </c>
      <c r="E1885" s="169" t="s">
        <v>3</v>
      </c>
      <c r="F1885" s="169">
        <v>1462942</v>
      </c>
      <c r="G1885" s="169"/>
      <c r="H1885" s="170" t="s">
        <v>6093</v>
      </c>
      <c r="I1885" s="172">
        <v>0</v>
      </c>
      <c r="J1885" s="172">
        <v>500</v>
      </c>
      <c r="K1885" s="172">
        <v>500</v>
      </c>
      <c r="L1885" s="173" t="s">
        <v>1444</v>
      </c>
    </row>
    <row r="1886" spans="1:12" ht="56.25" customHeight="1">
      <c r="A1886" s="174">
        <v>87</v>
      </c>
      <c r="B1886" s="167" t="s">
        <v>735</v>
      </c>
      <c r="C1886" s="168">
        <v>42741</v>
      </c>
      <c r="D1886" s="168" t="s">
        <v>6094</v>
      </c>
      <c r="E1886" s="169" t="s">
        <v>3</v>
      </c>
      <c r="F1886" s="169">
        <v>1462945</v>
      </c>
      <c r="G1886" s="169"/>
      <c r="H1886" s="170" t="s">
        <v>6095</v>
      </c>
      <c r="I1886" s="172">
        <v>0</v>
      </c>
      <c r="J1886" s="172">
        <v>720</v>
      </c>
      <c r="K1886" s="172">
        <v>720</v>
      </c>
      <c r="L1886" s="173" t="s">
        <v>1444</v>
      </c>
    </row>
    <row r="1887" spans="1:12" ht="56.25" customHeight="1">
      <c r="A1887" s="174">
        <v>87</v>
      </c>
      <c r="B1887" s="167" t="s">
        <v>735</v>
      </c>
      <c r="C1887" s="168">
        <v>42741</v>
      </c>
      <c r="D1887" s="168" t="s">
        <v>6096</v>
      </c>
      <c r="E1887" s="169" t="s">
        <v>3</v>
      </c>
      <c r="F1887" s="169">
        <v>1462949</v>
      </c>
      <c r="G1887" s="169"/>
      <c r="H1887" s="170" t="s">
        <v>6097</v>
      </c>
      <c r="I1887" s="172">
        <v>0</v>
      </c>
      <c r="J1887" s="172">
        <v>520</v>
      </c>
      <c r="K1887" s="172">
        <v>520</v>
      </c>
      <c r="L1887" s="173" t="s">
        <v>1444</v>
      </c>
    </row>
    <row r="1888" spans="1:12" ht="56.25" customHeight="1">
      <c r="A1888" s="174">
        <v>591</v>
      </c>
      <c r="B1888" s="167" t="s">
        <v>885</v>
      </c>
      <c r="C1888" s="168">
        <v>42741</v>
      </c>
      <c r="D1888" s="168" t="s">
        <v>6098</v>
      </c>
      <c r="E1888" s="169" t="s">
        <v>3</v>
      </c>
      <c r="F1888" s="169">
        <v>1462995</v>
      </c>
      <c r="G1888" s="169"/>
      <c r="H1888" s="170" t="s">
        <v>6099</v>
      </c>
      <c r="I1888" s="172">
        <v>0</v>
      </c>
      <c r="J1888" s="172">
        <v>478.3</v>
      </c>
      <c r="K1888" s="172">
        <v>478.3</v>
      </c>
      <c r="L1888" s="173" t="s">
        <v>1444</v>
      </c>
    </row>
    <row r="1889" spans="1:12" ht="56.25" customHeight="1">
      <c r="A1889" s="174" t="s">
        <v>627</v>
      </c>
      <c r="B1889" s="167" t="s">
        <v>737</v>
      </c>
      <c r="C1889" s="168">
        <v>42741</v>
      </c>
      <c r="D1889" s="168" t="s">
        <v>6100</v>
      </c>
      <c r="E1889" s="169" t="s">
        <v>3</v>
      </c>
      <c r="F1889" s="169">
        <v>1463049</v>
      </c>
      <c r="G1889" s="169"/>
      <c r="H1889" s="170" t="s">
        <v>6101</v>
      </c>
      <c r="I1889" s="172">
        <v>0</v>
      </c>
      <c r="J1889" s="172">
        <v>120</v>
      </c>
      <c r="K1889" s="172">
        <v>120</v>
      </c>
      <c r="L1889" s="173" t="s">
        <v>1444</v>
      </c>
    </row>
    <row r="1890" spans="1:12" ht="56.25" customHeight="1">
      <c r="A1890" s="174" t="s">
        <v>627</v>
      </c>
      <c r="B1890" s="167" t="s">
        <v>737</v>
      </c>
      <c r="C1890" s="168">
        <v>42741</v>
      </c>
      <c r="D1890" s="168" t="s">
        <v>6102</v>
      </c>
      <c r="E1890" s="169" t="s">
        <v>3</v>
      </c>
      <c r="F1890" s="169">
        <v>1463061</v>
      </c>
      <c r="G1890" s="169"/>
      <c r="H1890" s="170" t="s">
        <v>6103</v>
      </c>
      <c r="I1890" s="172">
        <v>0</v>
      </c>
      <c r="J1890" s="172">
        <v>414.5</v>
      </c>
      <c r="K1890" s="172">
        <v>414.5</v>
      </c>
      <c r="L1890" s="173" t="s">
        <v>1444</v>
      </c>
    </row>
    <row r="1891" spans="1:12" ht="56.25" customHeight="1">
      <c r="A1891" s="174" t="s">
        <v>627</v>
      </c>
      <c r="B1891" s="167" t="s">
        <v>737</v>
      </c>
      <c r="C1891" s="168">
        <v>42741</v>
      </c>
      <c r="D1891" s="168" t="s">
        <v>6104</v>
      </c>
      <c r="E1891" s="169" t="s">
        <v>3</v>
      </c>
      <c r="F1891" s="169">
        <v>1463063</v>
      </c>
      <c r="G1891" s="169"/>
      <c r="H1891" s="170" t="s">
        <v>6105</v>
      </c>
      <c r="I1891" s="172">
        <v>0</v>
      </c>
      <c r="J1891" s="172">
        <v>65.150000000000006</v>
      </c>
      <c r="K1891" s="172">
        <v>65.150000000000006</v>
      </c>
      <c r="L1891" s="173" t="s">
        <v>1444</v>
      </c>
    </row>
    <row r="1892" spans="1:12" ht="56.25" customHeight="1">
      <c r="A1892" s="174" t="s">
        <v>627</v>
      </c>
      <c r="B1892" s="167" t="s">
        <v>737</v>
      </c>
      <c r="C1892" s="168">
        <v>42741</v>
      </c>
      <c r="D1892" s="168" t="s">
        <v>6106</v>
      </c>
      <c r="E1892" s="169" t="s">
        <v>3</v>
      </c>
      <c r="F1892" s="169">
        <v>1463066</v>
      </c>
      <c r="G1892" s="169"/>
      <c r="H1892" s="170" t="s">
        <v>6107</v>
      </c>
      <c r="I1892" s="172">
        <v>0</v>
      </c>
      <c r="J1892" s="172">
        <v>430.6</v>
      </c>
      <c r="K1892" s="172">
        <v>430.6</v>
      </c>
      <c r="L1892" s="173" t="s">
        <v>1444</v>
      </c>
    </row>
    <row r="1893" spans="1:12" ht="56.25" customHeight="1">
      <c r="A1893" s="174">
        <v>312</v>
      </c>
      <c r="B1893" s="167" t="s">
        <v>833</v>
      </c>
      <c r="C1893" s="168">
        <v>42741</v>
      </c>
      <c r="D1893" s="168" t="s">
        <v>6108</v>
      </c>
      <c r="E1893" s="169" t="s">
        <v>3</v>
      </c>
      <c r="F1893" s="169">
        <v>1463069</v>
      </c>
      <c r="G1893" s="169"/>
      <c r="H1893" s="170" t="s">
        <v>6109</v>
      </c>
      <c r="I1893" s="172">
        <v>0</v>
      </c>
      <c r="J1893" s="172">
        <v>108.13</v>
      </c>
      <c r="K1893" s="172">
        <v>108.13</v>
      </c>
      <c r="L1893" s="173" t="s">
        <v>1444</v>
      </c>
    </row>
    <row r="1894" spans="1:12" ht="56.25" customHeight="1">
      <c r="A1894" s="174" t="s">
        <v>627</v>
      </c>
      <c r="B1894" s="167" t="s">
        <v>737</v>
      </c>
      <c r="C1894" s="168">
        <v>42741</v>
      </c>
      <c r="D1894" s="168" t="s">
        <v>6110</v>
      </c>
      <c r="E1894" s="169" t="s">
        <v>3</v>
      </c>
      <c r="F1894" s="169">
        <v>1463070</v>
      </c>
      <c r="G1894" s="169"/>
      <c r="H1894" s="170" t="s">
        <v>6111</v>
      </c>
      <c r="I1894" s="172">
        <v>0</v>
      </c>
      <c r="J1894" s="172">
        <v>2845.88</v>
      </c>
      <c r="K1894" s="172">
        <v>2845.88</v>
      </c>
      <c r="L1894" s="173" t="s">
        <v>1444</v>
      </c>
    </row>
    <row r="1895" spans="1:12" ht="56.25" customHeight="1">
      <c r="A1895" s="174" t="s">
        <v>627</v>
      </c>
      <c r="B1895" s="167" t="s">
        <v>737</v>
      </c>
      <c r="C1895" s="168">
        <v>42741</v>
      </c>
      <c r="D1895" s="168" t="s">
        <v>6112</v>
      </c>
      <c r="E1895" s="169" t="s">
        <v>3</v>
      </c>
      <c r="F1895" s="169">
        <v>1463090</v>
      </c>
      <c r="G1895" s="169"/>
      <c r="H1895" s="170" t="s">
        <v>6113</v>
      </c>
      <c r="I1895" s="172">
        <v>0</v>
      </c>
      <c r="J1895" s="172">
        <v>1500</v>
      </c>
      <c r="K1895" s="172">
        <v>1500</v>
      </c>
      <c r="L1895" s="173" t="s">
        <v>1444</v>
      </c>
    </row>
    <row r="1896" spans="1:12" ht="56.25" customHeight="1">
      <c r="A1896" s="174" t="s">
        <v>627</v>
      </c>
      <c r="B1896" s="167" t="s">
        <v>737</v>
      </c>
      <c r="C1896" s="168">
        <v>42741</v>
      </c>
      <c r="D1896" s="168" t="s">
        <v>6114</v>
      </c>
      <c r="E1896" s="169" t="s">
        <v>3</v>
      </c>
      <c r="F1896" s="169">
        <v>1463122</v>
      </c>
      <c r="G1896" s="169"/>
      <c r="H1896" s="170" t="s">
        <v>6115</v>
      </c>
      <c r="I1896" s="172">
        <v>0</v>
      </c>
      <c r="J1896" s="172">
        <v>1500</v>
      </c>
      <c r="K1896" s="172">
        <v>1500</v>
      </c>
      <c r="L1896" s="173" t="s">
        <v>1444</v>
      </c>
    </row>
    <row r="1897" spans="1:12" ht="56.25" customHeight="1">
      <c r="A1897" s="174">
        <v>20</v>
      </c>
      <c r="B1897" s="167" t="s">
        <v>717</v>
      </c>
      <c r="C1897" s="168">
        <v>42741</v>
      </c>
      <c r="D1897" s="168" t="s">
        <v>6116</v>
      </c>
      <c r="E1897" s="169" t="s">
        <v>3</v>
      </c>
      <c r="F1897" s="169">
        <v>1463125</v>
      </c>
      <c r="G1897" s="169"/>
      <c r="H1897" s="170" t="s">
        <v>6117</v>
      </c>
      <c r="I1897" s="172">
        <v>0</v>
      </c>
      <c r="J1897" s="172">
        <v>1145.3699999999999</v>
      </c>
      <c r="K1897" s="172">
        <v>1145.3699999999999</v>
      </c>
      <c r="L1897" s="173" t="s">
        <v>1444</v>
      </c>
    </row>
    <row r="1898" spans="1:12" ht="56.25" customHeight="1">
      <c r="A1898" s="174">
        <v>20</v>
      </c>
      <c r="B1898" s="167" t="s">
        <v>717</v>
      </c>
      <c r="C1898" s="168">
        <v>42741</v>
      </c>
      <c r="D1898" s="168" t="s">
        <v>6118</v>
      </c>
      <c r="E1898" s="169" t="s">
        <v>3</v>
      </c>
      <c r="F1898" s="169">
        <v>1463129</v>
      </c>
      <c r="G1898" s="169"/>
      <c r="H1898" s="170" t="s">
        <v>6119</v>
      </c>
      <c r="I1898" s="172">
        <v>0</v>
      </c>
      <c r="J1898" s="172">
        <v>1457.89</v>
      </c>
      <c r="K1898" s="172">
        <v>1457.89</v>
      </c>
      <c r="L1898" s="173" t="s">
        <v>1444</v>
      </c>
    </row>
    <row r="1899" spans="1:12" ht="56.25" customHeight="1">
      <c r="A1899" s="174">
        <v>20</v>
      </c>
      <c r="B1899" s="167" t="s">
        <v>717</v>
      </c>
      <c r="C1899" s="168">
        <v>42741</v>
      </c>
      <c r="D1899" s="168" t="s">
        <v>6120</v>
      </c>
      <c r="E1899" s="169" t="s">
        <v>3</v>
      </c>
      <c r="F1899" s="169">
        <v>1463136</v>
      </c>
      <c r="G1899" s="169"/>
      <c r="H1899" s="170" t="s">
        <v>6121</v>
      </c>
      <c r="I1899" s="172">
        <v>0</v>
      </c>
      <c r="J1899" s="172">
        <v>23313.200000000001</v>
      </c>
      <c r="K1899" s="172">
        <v>23313.200000000001</v>
      </c>
      <c r="L1899" s="173" t="s">
        <v>1444</v>
      </c>
    </row>
    <row r="1900" spans="1:12" ht="56.25" customHeight="1">
      <c r="A1900" s="174">
        <v>20</v>
      </c>
      <c r="B1900" s="167" t="s">
        <v>717</v>
      </c>
      <c r="C1900" s="168">
        <v>42741</v>
      </c>
      <c r="D1900" s="168" t="s">
        <v>6122</v>
      </c>
      <c r="E1900" s="169" t="s">
        <v>3</v>
      </c>
      <c r="F1900" s="169">
        <v>1463138</v>
      </c>
      <c r="G1900" s="169"/>
      <c r="H1900" s="170" t="s">
        <v>6121</v>
      </c>
      <c r="I1900" s="172">
        <v>0</v>
      </c>
      <c r="J1900" s="172">
        <v>7205.1</v>
      </c>
      <c r="K1900" s="172">
        <v>7205.1</v>
      </c>
      <c r="L1900" s="173" t="s">
        <v>1444</v>
      </c>
    </row>
    <row r="1901" spans="1:12" ht="56.25" customHeight="1">
      <c r="A1901" s="174">
        <v>283</v>
      </c>
      <c r="B1901" s="167" t="s">
        <v>153</v>
      </c>
      <c r="C1901" s="168">
        <v>42741</v>
      </c>
      <c r="D1901" s="168" t="s">
        <v>6123</v>
      </c>
      <c r="E1901" s="169" t="s">
        <v>3</v>
      </c>
      <c r="F1901" s="169">
        <v>1463157</v>
      </c>
      <c r="G1901" s="169"/>
      <c r="H1901" s="170" t="s">
        <v>6124</v>
      </c>
      <c r="I1901" s="172">
        <v>0</v>
      </c>
      <c r="J1901" s="172">
        <v>195.5</v>
      </c>
      <c r="K1901" s="172">
        <v>195.5</v>
      </c>
      <c r="L1901" s="173" t="s">
        <v>1444</v>
      </c>
    </row>
    <row r="1902" spans="1:12" ht="56.25" customHeight="1">
      <c r="A1902" s="174" t="s">
        <v>627</v>
      </c>
      <c r="B1902" s="167" t="s">
        <v>737</v>
      </c>
      <c r="C1902" s="168">
        <v>42741</v>
      </c>
      <c r="D1902" s="168" t="s">
        <v>6125</v>
      </c>
      <c r="E1902" s="169" t="s">
        <v>3</v>
      </c>
      <c r="F1902" s="169">
        <v>1463218</v>
      </c>
      <c r="G1902" s="169"/>
      <c r="H1902" s="170" t="s">
        <v>6126</v>
      </c>
      <c r="I1902" s="172">
        <v>0</v>
      </c>
      <c r="J1902" s="172">
        <v>35</v>
      </c>
      <c r="K1902" s="172">
        <v>35</v>
      </c>
      <c r="L1902" s="173" t="s">
        <v>1444</v>
      </c>
    </row>
    <row r="1903" spans="1:12" ht="56.25" customHeight="1">
      <c r="A1903" s="174" t="s">
        <v>627</v>
      </c>
      <c r="B1903" s="167" t="s">
        <v>737</v>
      </c>
      <c r="C1903" s="168">
        <v>42741</v>
      </c>
      <c r="D1903" s="168" t="s">
        <v>6127</v>
      </c>
      <c r="E1903" s="169" t="s">
        <v>3</v>
      </c>
      <c r="F1903" s="169">
        <v>1463262</v>
      </c>
      <c r="G1903" s="169"/>
      <c r="H1903" s="170" t="s">
        <v>6128</v>
      </c>
      <c r="I1903" s="172">
        <v>0</v>
      </c>
      <c r="J1903" s="172">
        <v>59288.57</v>
      </c>
      <c r="K1903" s="172">
        <v>59288.57</v>
      </c>
      <c r="L1903" s="173" t="s">
        <v>1444</v>
      </c>
    </row>
    <row r="1904" spans="1:12" ht="56.25" customHeight="1">
      <c r="A1904" s="174" t="s">
        <v>627</v>
      </c>
      <c r="B1904" s="167" t="s">
        <v>737</v>
      </c>
      <c r="C1904" s="168">
        <v>42744</v>
      </c>
      <c r="D1904" s="168" t="s">
        <v>6129</v>
      </c>
      <c r="E1904" s="169" t="s">
        <v>3</v>
      </c>
      <c r="F1904" s="169">
        <v>1463474</v>
      </c>
      <c r="G1904" s="169"/>
      <c r="H1904" s="170" t="s">
        <v>6130</v>
      </c>
      <c r="I1904" s="172">
        <v>0</v>
      </c>
      <c r="J1904" s="172">
        <v>1825.79</v>
      </c>
      <c r="K1904" s="172">
        <v>1825.79</v>
      </c>
      <c r="L1904" s="173" t="s">
        <v>1444</v>
      </c>
    </row>
    <row r="1905" spans="1:12" ht="56.25" customHeight="1">
      <c r="A1905" s="174" t="s">
        <v>627</v>
      </c>
      <c r="B1905" s="167" t="s">
        <v>737</v>
      </c>
      <c r="C1905" s="168">
        <v>42744</v>
      </c>
      <c r="D1905" s="168" t="s">
        <v>6131</v>
      </c>
      <c r="E1905" s="169" t="s">
        <v>3</v>
      </c>
      <c r="F1905" s="169">
        <v>1463475</v>
      </c>
      <c r="G1905" s="169"/>
      <c r="H1905" s="170" t="s">
        <v>6132</v>
      </c>
      <c r="I1905" s="172">
        <v>0</v>
      </c>
      <c r="J1905" s="172">
        <v>13.56</v>
      </c>
      <c r="K1905" s="172">
        <v>13.56</v>
      </c>
      <c r="L1905" s="173" t="s">
        <v>1444</v>
      </c>
    </row>
    <row r="1906" spans="1:12" ht="56.25" customHeight="1">
      <c r="A1906" s="174" t="s">
        <v>627</v>
      </c>
      <c r="B1906" s="167" t="s">
        <v>737</v>
      </c>
      <c r="C1906" s="168">
        <v>42744</v>
      </c>
      <c r="D1906" s="168" t="s">
        <v>6133</v>
      </c>
      <c r="E1906" s="169" t="s">
        <v>3</v>
      </c>
      <c r="F1906" s="169">
        <v>1463476</v>
      </c>
      <c r="G1906" s="169"/>
      <c r="H1906" s="170" t="s">
        <v>6134</v>
      </c>
      <c r="I1906" s="172">
        <v>0</v>
      </c>
      <c r="J1906" s="172">
        <v>1011.39</v>
      </c>
      <c r="K1906" s="172">
        <v>1011.39</v>
      </c>
      <c r="L1906" s="173" t="s">
        <v>1444</v>
      </c>
    </row>
    <row r="1907" spans="1:12" ht="56.25" customHeight="1">
      <c r="A1907" s="174">
        <v>86</v>
      </c>
      <c r="B1907" s="167" t="s">
        <v>734</v>
      </c>
      <c r="C1907" s="168">
        <v>42744</v>
      </c>
      <c r="D1907" s="168" t="s">
        <v>6135</v>
      </c>
      <c r="E1907" s="169" t="s">
        <v>3</v>
      </c>
      <c r="F1907" s="169">
        <v>1463504</v>
      </c>
      <c r="G1907" s="169"/>
      <c r="H1907" s="170" t="s">
        <v>6136</v>
      </c>
      <c r="I1907" s="172">
        <v>0</v>
      </c>
      <c r="J1907" s="172">
        <v>5415</v>
      </c>
      <c r="K1907" s="172">
        <v>5415</v>
      </c>
      <c r="L1907" s="173" t="s">
        <v>1444</v>
      </c>
    </row>
    <row r="1908" spans="1:12" ht="56.25" customHeight="1">
      <c r="A1908" s="174" t="s">
        <v>634</v>
      </c>
      <c r="B1908" s="167" t="s">
        <v>1258</v>
      </c>
      <c r="C1908" s="168">
        <v>42744</v>
      </c>
      <c r="D1908" s="168" t="s">
        <v>6137</v>
      </c>
      <c r="E1908" s="169" t="s">
        <v>3</v>
      </c>
      <c r="F1908" s="169">
        <v>1463516</v>
      </c>
      <c r="G1908" s="169"/>
      <c r="H1908" s="170" t="s">
        <v>6138</v>
      </c>
      <c r="I1908" s="172">
        <v>0</v>
      </c>
      <c r="J1908" s="172">
        <v>1300.9000000000001</v>
      </c>
      <c r="K1908" s="172">
        <v>1300.9000000000001</v>
      </c>
      <c r="L1908" s="173" t="s">
        <v>1444</v>
      </c>
    </row>
    <row r="1909" spans="1:12" ht="56.25" customHeight="1">
      <c r="A1909" s="174" t="s">
        <v>634</v>
      </c>
      <c r="B1909" s="167" t="s">
        <v>1258</v>
      </c>
      <c r="C1909" s="168">
        <v>42744</v>
      </c>
      <c r="D1909" s="168" t="s">
        <v>6139</v>
      </c>
      <c r="E1909" s="169" t="s">
        <v>3</v>
      </c>
      <c r="F1909" s="169">
        <v>1463519</v>
      </c>
      <c r="G1909" s="169"/>
      <c r="H1909" s="170" t="s">
        <v>6140</v>
      </c>
      <c r="I1909" s="172">
        <v>0</v>
      </c>
      <c r="J1909" s="172">
        <v>5495.31</v>
      </c>
      <c r="K1909" s="172">
        <v>5495.31</v>
      </c>
      <c r="L1909" s="173" t="s">
        <v>1444</v>
      </c>
    </row>
    <row r="1910" spans="1:12" ht="56.25" customHeight="1">
      <c r="A1910" s="174">
        <v>46</v>
      </c>
      <c r="B1910" s="167" t="s">
        <v>722</v>
      </c>
      <c r="C1910" s="168">
        <v>42744</v>
      </c>
      <c r="D1910" s="168" t="s">
        <v>6141</v>
      </c>
      <c r="E1910" s="169" t="s">
        <v>3</v>
      </c>
      <c r="F1910" s="169">
        <v>1463453</v>
      </c>
      <c r="G1910" s="169"/>
      <c r="H1910" s="170" t="s">
        <v>6142</v>
      </c>
      <c r="I1910" s="172">
        <v>0</v>
      </c>
      <c r="J1910" s="172">
        <v>420</v>
      </c>
      <c r="K1910" s="172">
        <v>420</v>
      </c>
      <c r="L1910" s="173" t="s">
        <v>1444</v>
      </c>
    </row>
    <row r="1911" spans="1:12" ht="56.25" customHeight="1">
      <c r="A1911" s="174" t="s">
        <v>627</v>
      </c>
      <c r="B1911" s="167" t="s">
        <v>737</v>
      </c>
      <c r="C1911" s="168">
        <v>42744</v>
      </c>
      <c r="D1911" s="168" t="s">
        <v>6143</v>
      </c>
      <c r="E1911" s="169" t="s">
        <v>3</v>
      </c>
      <c r="F1911" s="169">
        <v>1463518</v>
      </c>
      <c r="G1911" s="169"/>
      <c r="H1911" s="170" t="s">
        <v>6144</v>
      </c>
      <c r="I1911" s="172">
        <v>0</v>
      </c>
      <c r="J1911" s="172">
        <v>4535</v>
      </c>
      <c r="K1911" s="172">
        <v>4535</v>
      </c>
      <c r="L1911" s="173" t="s">
        <v>1444</v>
      </c>
    </row>
    <row r="1912" spans="1:12" ht="56.25" customHeight="1">
      <c r="A1912" s="174">
        <v>86</v>
      </c>
      <c r="B1912" s="167" t="s">
        <v>734</v>
      </c>
      <c r="C1912" s="168">
        <v>42744</v>
      </c>
      <c r="D1912" s="168" t="s">
        <v>6145</v>
      </c>
      <c r="E1912" s="169" t="s">
        <v>3</v>
      </c>
      <c r="F1912" s="169">
        <v>1463525</v>
      </c>
      <c r="G1912" s="169"/>
      <c r="H1912" s="170" t="s">
        <v>6146</v>
      </c>
      <c r="I1912" s="172">
        <v>0</v>
      </c>
      <c r="J1912" s="172">
        <v>0.08</v>
      </c>
      <c r="K1912" s="172">
        <v>0.08</v>
      </c>
      <c r="L1912" s="173" t="s">
        <v>6022</v>
      </c>
    </row>
    <row r="1913" spans="1:12" ht="56.25" customHeight="1">
      <c r="A1913" s="174" t="s">
        <v>627</v>
      </c>
      <c r="B1913" s="167" t="s">
        <v>737</v>
      </c>
      <c r="C1913" s="168">
        <v>42744</v>
      </c>
      <c r="D1913" s="168" t="s">
        <v>6147</v>
      </c>
      <c r="E1913" s="169" t="s">
        <v>3</v>
      </c>
      <c r="F1913" s="169">
        <v>1463529</v>
      </c>
      <c r="G1913" s="169"/>
      <c r="H1913" s="170" t="s">
        <v>6148</v>
      </c>
      <c r="I1913" s="172">
        <v>0</v>
      </c>
      <c r="J1913" s="172">
        <v>200.85</v>
      </c>
      <c r="K1913" s="172">
        <v>200.85</v>
      </c>
      <c r="L1913" s="173" t="s">
        <v>1444</v>
      </c>
    </row>
    <row r="1914" spans="1:12" ht="56.25" customHeight="1">
      <c r="A1914" s="174">
        <v>86</v>
      </c>
      <c r="B1914" s="167" t="s">
        <v>734</v>
      </c>
      <c r="C1914" s="168">
        <v>42744</v>
      </c>
      <c r="D1914" s="168" t="s">
        <v>6149</v>
      </c>
      <c r="E1914" s="169" t="s">
        <v>3</v>
      </c>
      <c r="F1914" s="169">
        <v>1463530</v>
      </c>
      <c r="G1914" s="169"/>
      <c r="H1914" s="170" t="s">
        <v>6146</v>
      </c>
      <c r="I1914" s="172">
        <v>0</v>
      </c>
      <c r="J1914" s="172">
        <v>150.25</v>
      </c>
      <c r="K1914" s="172">
        <v>150.25</v>
      </c>
      <c r="L1914" s="173" t="s">
        <v>1444</v>
      </c>
    </row>
    <row r="1915" spans="1:12" ht="56.25" customHeight="1">
      <c r="A1915" s="174">
        <v>312</v>
      </c>
      <c r="B1915" s="167" t="s">
        <v>833</v>
      </c>
      <c r="C1915" s="168">
        <v>42744</v>
      </c>
      <c r="D1915" s="168" t="s">
        <v>6150</v>
      </c>
      <c r="E1915" s="169" t="s">
        <v>3</v>
      </c>
      <c r="F1915" s="169">
        <v>1463535</v>
      </c>
      <c r="G1915" s="169"/>
      <c r="H1915" s="170" t="s">
        <v>6151</v>
      </c>
      <c r="I1915" s="172">
        <v>0</v>
      </c>
      <c r="J1915" s="172">
        <v>30.32</v>
      </c>
      <c r="K1915" s="172">
        <v>30.32</v>
      </c>
      <c r="L1915" s="173" t="s">
        <v>1444</v>
      </c>
    </row>
    <row r="1916" spans="1:12" ht="56.25" customHeight="1">
      <c r="A1916" s="174">
        <v>312</v>
      </c>
      <c r="B1916" s="167" t="s">
        <v>833</v>
      </c>
      <c r="C1916" s="168">
        <v>42744</v>
      </c>
      <c r="D1916" s="168" t="s">
        <v>6152</v>
      </c>
      <c r="E1916" s="169" t="s">
        <v>3</v>
      </c>
      <c r="F1916" s="169">
        <v>1463541</v>
      </c>
      <c r="G1916" s="169"/>
      <c r="H1916" s="170" t="s">
        <v>6153</v>
      </c>
      <c r="I1916" s="172">
        <v>0</v>
      </c>
      <c r="J1916" s="172">
        <v>50</v>
      </c>
      <c r="K1916" s="172">
        <v>50</v>
      </c>
      <c r="L1916" s="173" t="s">
        <v>1444</v>
      </c>
    </row>
    <row r="1917" spans="1:12" ht="56.25" customHeight="1">
      <c r="A1917" s="174">
        <v>312</v>
      </c>
      <c r="B1917" s="167" t="s">
        <v>833</v>
      </c>
      <c r="C1917" s="168">
        <v>42744</v>
      </c>
      <c r="D1917" s="168" t="s">
        <v>6154</v>
      </c>
      <c r="E1917" s="169" t="s">
        <v>3</v>
      </c>
      <c r="F1917" s="169">
        <v>1463543</v>
      </c>
      <c r="G1917" s="169"/>
      <c r="H1917" s="170" t="s">
        <v>6155</v>
      </c>
      <c r="I1917" s="172">
        <v>0</v>
      </c>
      <c r="J1917" s="172">
        <v>79</v>
      </c>
      <c r="K1917" s="172">
        <v>79</v>
      </c>
      <c r="L1917" s="173" t="s">
        <v>1444</v>
      </c>
    </row>
    <row r="1918" spans="1:12" ht="56.25" customHeight="1">
      <c r="A1918" s="174" t="s">
        <v>627</v>
      </c>
      <c r="B1918" s="167" t="s">
        <v>737</v>
      </c>
      <c r="C1918" s="168">
        <v>42744</v>
      </c>
      <c r="D1918" s="168" t="s">
        <v>6156</v>
      </c>
      <c r="E1918" s="169" t="s">
        <v>3</v>
      </c>
      <c r="F1918" s="169">
        <v>1463545</v>
      </c>
      <c r="G1918" s="169"/>
      <c r="H1918" s="170" t="s">
        <v>6157</v>
      </c>
      <c r="I1918" s="172">
        <v>0</v>
      </c>
      <c r="J1918" s="172">
        <v>45</v>
      </c>
      <c r="K1918" s="172">
        <v>45</v>
      </c>
      <c r="L1918" s="173" t="s">
        <v>1444</v>
      </c>
    </row>
    <row r="1919" spans="1:12" ht="56.25" customHeight="1">
      <c r="A1919" s="174">
        <v>312</v>
      </c>
      <c r="B1919" s="167" t="s">
        <v>833</v>
      </c>
      <c r="C1919" s="168">
        <v>42744</v>
      </c>
      <c r="D1919" s="168" t="s">
        <v>6158</v>
      </c>
      <c r="E1919" s="169" t="s">
        <v>3</v>
      </c>
      <c r="F1919" s="169">
        <v>1463546</v>
      </c>
      <c r="G1919" s="169"/>
      <c r="H1919" s="170" t="s">
        <v>6159</v>
      </c>
      <c r="I1919" s="172">
        <v>0</v>
      </c>
      <c r="J1919" s="172">
        <v>103.57</v>
      </c>
      <c r="K1919" s="172">
        <v>103.57</v>
      </c>
      <c r="L1919" s="173" t="s">
        <v>1444</v>
      </c>
    </row>
    <row r="1920" spans="1:12" ht="56.25" customHeight="1">
      <c r="A1920" s="174">
        <v>312</v>
      </c>
      <c r="B1920" s="167" t="s">
        <v>833</v>
      </c>
      <c r="C1920" s="168">
        <v>42744</v>
      </c>
      <c r="D1920" s="168" t="s">
        <v>6160</v>
      </c>
      <c r="E1920" s="169" t="s">
        <v>3</v>
      </c>
      <c r="F1920" s="169">
        <v>1463547</v>
      </c>
      <c r="G1920" s="169"/>
      <c r="H1920" s="170" t="s">
        <v>6161</v>
      </c>
      <c r="I1920" s="172">
        <v>0</v>
      </c>
      <c r="J1920" s="172">
        <v>50</v>
      </c>
      <c r="K1920" s="172">
        <v>50</v>
      </c>
      <c r="L1920" s="173" t="s">
        <v>1444</v>
      </c>
    </row>
    <row r="1921" spans="1:12" ht="56.25" customHeight="1">
      <c r="A1921" s="174" t="s">
        <v>627</v>
      </c>
      <c r="B1921" s="167" t="s">
        <v>737</v>
      </c>
      <c r="C1921" s="168">
        <v>42744</v>
      </c>
      <c r="D1921" s="168" t="s">
        <v>6162</v>
      </c>
      <c r="E1921" s="169" t="s">
        <v>3</v>
      </c>
      <c r="F1921" s="169">
        <v>1463548</v>
      </c>
      <c r="G1921" s="169"/>
      <c r="H1921" s="170" t="s">
        <v>6163</v>
      </c>
      <c r="I1921" s="172">
        <v>0</v>
      </c>
      <c r="J1921" s="172">
        <v>26</v>
      </c>
      <c r="K1921" s="172">
        <v>26</v>
      </c>
      <c r="L1921" s="173" t="s">
        <v>1444</v>
      </c>
    </row>
    <row r="1922" spans="1:12" ht="56.25" customHeight="1">
      <c r="A1922" s="174" t="s">
        <v>627</v>
      </c>
      <c r="B1922" s="167" t="s">
        <v>737</v>
      </c>
      <c r="C1922" s="168">
        <v>42744</v>
      </c>
      <c r="D1922" s="168" t="s">
        <v>6164</v>
      </c>
      <c r="E1922" s="169" t="s">
        <v>3</v>
      </c>
      <c r="F1922" s="169">
        <v>1463557</v>
      </c>
      <c r="G1922" s="169"/>
      <c r="H1922" s="170" t="s">
        <v>6165</v>
      </c>
      <c r="I1922" s="172">
        <v>0</v>
      </c>
      <c r="J1922" s="172">
        <v>26</v>
      </c>
      <c r="K1922" s="172">
        <v>26</v>
      </c>
      <c r="L1922" s="173" t="s">
        <v>1444</v>
      </c>
    </row>
    <row r="1923" spans="1:12" ht="56.25" customHeight="1">
      <c r="A1923" s="174" t="s">
        <v>627</v>
      </c>
      <c r="B1923" s="167" t="s">
        <v>737</v>
      </c>
      <c r="C1923" s="168">
        <v>42744</v>
      </c>
      <c r="D1923" s="168" t="s">
        <v>6166</v>
      </c>
      <c r="E1923" s="169" t="s">
        <v>3</v>
      </c>
      <c r="F1923" s="169">
        <v>1463558</v>
      </c>
      <c r="G1923" s="169"/>
      <c r="H1923" s="170" t="s">
        <v>6167</v>
      </c>
      <c r="I1923" s="172">
        <v>0</v>
      </c>
      <c r="J1923" s="172">
        <v>5320.94</v>
      </c>
      <c r="K1923" s="172">
        <v>5320.94</v>
      </c>
      <c r="L1923" s="173" t="s">
        <v>1444</v>
      </c>
    </row>
    <row r="1924" spans="1:12" ht="56.25" customHeight="1">
      <c r="A1924" s="174" t="s">
        <v>627</v>
      </c>
      <c r="B1924" s="167" t="s">
        <v>737</v>
      </c>
      <c r="C1924" s="168">
        <v>42744</v>
      </c>
      <c r="D1924" s="168" t="s">
        <v>6168</v>
      </c>
      <c r="E1924" s="169" t="s">
        <v>3</v>
      </c>
      <c r="F1924" s="169">
        <v>1463559</v>
      </c>
      <c r="G1924" s="169"/>
      <c r="H1924" s="170" t="s">
        <v>6169</v>
      </c>
      <c r="I1924" s="172">
        <v>0</v>
      </c>
      <c r="J1924" s="172">
        <v>2488.41</v>
      </c>
      <c r="K1924" s="172">
        <v>2488.41</v>
      </c>
      <c r="L1924" s="173" t="s">
        <v>1444</v>
      </c>
    </row>
    <row r="1925" spans="1:12" ht="56.25" customHeight="1">
      <c r="A1925" s="174" t="s">
        <v>627</v>
      </c>
      <c r="B1925" s="167" t="s">
        <v>737</v>
      </c>
      <c r="C1925" s="168">
        <v>42744</v>
      </c>
      <c r="D1925" s="168" t="s">
        <v>6170</v>
      </c>
      <c r="E1925" s="169" t="s">
        <v>3</v>
      </c>
      <c r="F1925" s="169">
        <v>1463601</v>
      </c>
      <c r="G1925" s="169"/>
      <c r="H1925" s="170" t="s">
        <v>6171</v>
      </c>
      <c r="I1925" s="172">
        <v>0</v>
      </c>
      <c r="J1925" s="172">
        <v>123</v>
      </c>
      <c r="K1925" s="172">
        <v>123</v>
      </c>
      <c r="L1925" s="173" t="s">
        <v>1444</v>
      </c>
    </row>
    <row r="1926" spans="1:12" ht="56.25" customHeight="1">
      <c r="A1926" s="174">
        <v>16</v>
      </c>
      <c r="B1926" s="167" t="s">
        <v>716</v>
      </c>
      <c r="C1926" s="168">
        <v>42744</v>
      </c>
      <c r="D1926" s="168" t="s">
        <v>6172</v>
      </c>
      <c r="E1926" s="169" t="s">
        <v>3</v>
      </c>
      <c r="F1926" s="169">
        <v>1463605</v>
      </c>
      <c r="G1926" s="169"/>
      <c r="H1926" s="170" t="s">
        <v>6173</v>
      </c>
      <c r="I1926" s="172">
        <v>0</v>
      </c>
      <c r="J1926" s="172">
        <v>766</v>
      </c>
      <c r="K1926" s="172">
        <v>766</v>
      </c>
      <c r="L1926" s="173" t="s">
        <v>1444</v>
      </c>
    </row>
    <row r="1927" spans="1:12" ht="56.25" customHeight="1">
      <c r="A1927" s="174" t="s">
        <v>627</v>
      </c>
      <c r="B1927" s="167" t="s">
        <v>737</v>
      </c>
      <c r="C1927" s="168">
        <v>42744</v>
      </c>
      <c r="D1927" s="168" t="s">
        <v>6174</v>
      </c>
      <c r="E1927" s="169" t="s">
        <v>3</v>
      </c>
      <c r="F1927" s="169">
        <v>1463614</v>
      </c>
      <c r="G1927" s="169"/>
      <c r="H1927" s="170" t="s">
        <v>6175</v>
      </c>
      <c r="I1927" s="172">
        <v>0</v>
      </c>
      <c r="J1927" s="172">
        <v>3400</v>
      </c>
      <c r="K1927" s="172">
        <v>3400</v>
      </c>
      <c r="L1927" s="173" t="s">
        <v>1444</v>
      </c>
    </row>
    <row r="1928" spans="1:12" ht="56.25" customHeight="1">
      <c r="A1928" s="174" t="s">
        <v>627</v>
      </c>
      <c r="B1928" s="167" t="s">
        <v>737</v>
      </c>
      <c r="C1928" s="168">
        <v>42744</v>
      </c>
      <c r="D1928" s="168" t="s">
        <v>6176</v>
      </c>
      <c r="E1928" s="169" t="s">
        <v>3</v>
      </c>
      <c r="F1928" s="169">
        <v>1463626</v>
      </c>
      <c r="G1928" s="169"/>
      <c r="H1928" s="170" t="s">
        <v>6177</v>
      </c>
      <c r="I1928" s="172">
        <v>0</v>
      </c>
      <c r="J1928" s="172">
        <v>250</v>
      </c>
      <c r="K1928" s="172">
        <v>250</v>
      </c>
      <c r="L1928" s="173" t="s">
        <v>1444</v>
      </c>
    </row>
    <row r="1929" spans="1:12" ht="56.25" customHeight="1">
      <c r="A1929" s="174">
        <v>590</v>
      </c>
      <c r="B1929" s="167" t="s">
        <v>884</v>
      </c>
      <c r="C1929" s="168">
        <v>42744</v>
      </c>
      <c r="D1929" s="168" t="s">
        <v>6178</v>
      </c>
      <c r="E1929" s="169" t="s">
        <v>3</v>
      </c>
      <c r="F1929" s="169">
        <v>1463636</v>
      </c>
      <c r="G1929" s="169"/>
      <c r="H1929" s="170" t="s">
        <v>6179</v>
      </c>
      <c r="I1929" s="172">
        <v>0</v>
      </c>
      <c r="J1929" s="172">
        <v>1412.25</v>
      </c>
      <c r="K1929" s="172">
        <v>1412.25</v>
      </c>
      <c r="L1929" s="173" t="s">
        <v>1444</v>
      </c>
    </row>
    <row r="1930" spans="1:12" ht="56.25" customHeight="1">
      <c r="A1930" s="174" t="s">
        <v>627</v>
      </c>
      <c r="B1930" s="167" t="s">
        <v>737</v>
      </c>
      <c r="C1930" s="168">
        <v>42744</v>
      </c>
      <c r="D1930" s="168" t="s">
        <v>6180</v>
      </c>
      <c r="E1930" s="169" t="s">
        <v>3</v>
      </c>
      <c r="F1930" s="169">
        <v>1463670</v>
      </c>
      <c r="G1930" s="169"/>
      <c r="H1930" s="170" t="s">
        <v>6181</v>
      </c>
      <c r="I1930" s="172">
        <v>0</v>
      </c>
      <c r="J1930" s="172">
        <v>258.56</v>
      </c>
      <c r="K1930" s="172">
        <v>258.56</v>
      </c>
      <c r="L1930" s="173" t="s">
        <v>1444</v>
      </c>
    </row>
    <row r="1931" spans="1:12" ht="56.25" customHeight="1">
      <c r="A1931" s="174">
        <v>590</v>
      </c>
      <c r="B1931" s="167" t="s">
        <v>884</v>
      </c>
      <c r="C1931" s="168">
        <v>42744</v>
      </c>
      <c r="D1931" s="168" t="s">
        <v>6182</v>
      </c>
      <c r="E1931" s="169" t="s">
        <v>3</v>
      </c>
      <c r="F1931" s="169">
        <v>1463685</v>
      </c>
      <c r="G1931" s="169"/>
      <c r="H1931" s="170" t="s">
        <v>6183</v>
      </c>
      <c r="I1931" s="172">
        <v>0</v>
      </c>
      <c r="J1931" s="172">
        <v>1868</v>
      </c>
      <c r="K1931" s="172">
        <v>1868</v>
      </c>
      <c r="L1931" s="173" t="s">
        <v>1444</v>
      </c>
    </row>
    <row r="1932" spans="1:12" ht="56.25" customHeight="1">
      <c r="A1932" s="174">
        <v>283</v>
      </c>
      <c r="B1932" s="167" t="s">
        <v>153</v>
      </c>
      <c r="C1932" s="168">
        <v>42744</v>
      </c>
      <c r="D1932" s="168" t="s">
        <v>6184</v>
      </c>
      <c r="E1932" s="169" t="s">
        <v>3</v>
      </c>
      <c r="F1932" s="169">
        <v>1463773</v>
      </c>
      <c r="G1932" s="169"/>
      <c r="H1932" s="170" t="s">
        <v>6185</v>
      </c>
      <c r="I1932" s="172">
        <v>0</v>
      </c>
      <c r="J1932" s="172">
        <v>2881.44</v>
      </c>
      <c r="K1932" s="172">
        <v>2881.44</v>
      </c>
      <c r="L1932" s="173" t="s">
        <v>1444</v>
      </c>
    </row>
    <row r="1933" spans="1:12" ht="56.25" customHeight="1">
      <c r="A1933" s="174">
        <v>283</v>
      </c>
      <c r="B1933" s="167" t="s">
        <v>153</v>
      </c>
      <c r="C1933" s="168">
        <v>42744</v>
      </c>
      <c r="D1933" s="168" t="s">
        <v>6186</v>
      </c>
      <c r="E1933" s="169" t="s">
        <v>3</v>
      </c>
      <c r="F1933" s="169">
        <v>1463777</v>
      </c>
      <c r="G1933" s="169"/>
      <c r="H1933" s="170" t="s">
        <v>6185</v>
      </c>
      <c r="I1933" s="172">
        <v>0</v>
      </c>
      <c r="J1933" s="172">
        <v>2881.44</v>
      </c>
      <c r="K1933" s="172">
        <v>2881.44</v>
      </c>
      <c r="L1933" s="173" t="s">
        <v>1444</v>
      </c>
    </row>
    <row r="1934" spans="1:12" ht="56.25" customHeight="1">
      <c r="A1934" s="174">
        <v>46</v>
      </c>
      <c r="B1934" s="167" t="s">
        <v>722</v>
      </c>
      <c r="C1934" s="168">
        <v>42745</v>
      </c>
      <c r="D1934" s="168" t="s">
        <v>6187</v>
      </c>
      <c r="E1934" s="169" t="s">
        <v>3</v>
      </c>
      <c r="F1934" s="169">
        <v>1464026</v>
      </c>
      <c r="G1934" s="169"/>
      <c r="H1934" s="170" t="s">
        <v>6188</v>
      </c>
      <c r="I1934" s="172">
        <v>0</v>
      </c>
      <c r="J1934" s="172">
        <v>488733.28</v>
      </c>
      <c r="K1934" s="172">
        <v>488733.28</v>
      </c>
      <c r="L1934" s="173" t="s">
        <v>1444</v>
      </c>
    </row>
    <row r="1935" spans="1:12" ht="56.25" customHeight="1">
      <c r="A1935" s="174" t="s">
        <v>627</v>
      </c>
      <c r="B1935" s="167" t="s">
        <v>737</v>
      </c>
      <c r="C1935" s="168">
        <v>42745</v>
      </c>
      <c r="D1935" s="168" t="s">
        <v>6189</v>
      </c>
      <c r="E1935" s="169" t="s">
        <v>3</v>
      </c>
      <c r="F1935" s="169">
        <v>1464031</v>
      </c>
      <c r="G1935" s="169"/>
      <c r="H1935" s="170" t="s">
        <v>6190</v>
      </c>
      <c r="I1935" s="172">
        <v>0</v>
      </c>
      <c r="J1935" s="172">
        <v>20</v>
      </c>
      <c r="K1935" s="172">
        <v>20</v>
      </c>
      <c r="L1935" s="173" t="s">
        <v>1444</v>
      </c>
    </row>
    <row r="1936" spans="1:12" ht="56.25" customHeight="1">
      <c r="A1936" s="174" t="s">
        <v>627</v>
      </c>
      <c r="B1936" s="167" t="s">
        <v>737</v>
      </c>
      <c r="C1936" s="168">
        <v>42745</v>
      </c>
      <c r="D1936" s="168" t="s">
        <v>6191</v>
      </c>
      <c r="E1936" s="169" t="s">
        <v>3</v>
      </c>
      <c r="F1936" s="169">
        <v>1464035</v>
      </c>
      <c r="G1936" s="169"/>
      <c r="H1936" s="170" t="s">
        <v>6192</v>
      </c>
      <c r="I1936" s="172">
        <v>0</v>
      </c>
      <c r="J1936" s="172">
        <v>3630</v>
      </c>
      <c r="K1936" s="172">
        <v>3630</v>
      </c>
      <c r="L1936" s="173" t="s">
        <v>1444</v>
      </c>
    </row>
    <row r="1937" spans="1:12" ht="56.25" customHeight="1">
      <c r="A1937" s="174">
        <v>46</v>
      </c>
      <c r="B1937" s="167" t="s">
        <v>722</v>
      </c>
      <c r="C1937" s="168">
        <v>42745</v>
      </c>
      <c r="D1937" s="168" t="s">
        <v>6193</v>
      </c>
      <c r="E1937" s="169" t="s">
        <v>3</v>
      </c>
      <c r="F1937" s="169">
        <v>1464037</v>
      </c>
      <c r="G1937" s="169"/>
      <c r="H1937" s="170" t="s">
        <v>6194</v>
      </c>
      <c r="I1937" s="172">
        <v>0</v>
      </c>
      <c r="J1937" s="172">
        <v>482973.17</v>
      </c>
      <c r="K1937" s="172">
        <v>482973.17</v>
      </c>
      <c r="L1937" s="173" t="s">
        <v>1444</v>
      </c>
    </row>
    <row r="1938" spans="1:12" ht="56.25" customHeight="1">
      <c r="A1938" s="174" t="s">
        <v>627</v>
      </c>
      <c r="B1938" s="167" t="s">
        <v>737</v>
      </c>
      <c r="C1938" s="168">
        <v>42745</v>
      </c>
      <c r="D1938" s="168" t="s">
        <v>6195</v>
      </c>
      <c r="E1938" s="169" t="s">
        <v>3</v>
      </c>
      <c r="F1938" s="169">
        <v>1464038</v>
      </c>
      <c r="G1938" s="169"/>
      <c r="H1938" s="170" t="s">
        <v>6196</v>
      </c>
      <c r="I1938" s="172">
        <v>0</v>
      </c>
      <c r="J1938" s="172">
        <v>892.94</v>
      </c>
      <c r="K1938" s="172">
        <v>892.94</v>
      </c>
      <c r="L1938" s="173" t="s">
        <v>1444</v>
      </c>
    </row>
    <row r="1939" spans="1:12" ht="56.25" customHeight="1">
      <c r="A1939" s="174" t="s">
        <v>627</v>
      </c>
      <c r="B1939" s="167" t="s">
        <v>737</v>
      </c>
      <c r="C1939" s="168">
        <v>42745</v>
      </c>
      <c r="D1939" s="168" t="s">
        <v>6197</v>
      </c>
      <c r="E1939" s="169" t="s">
        <v>3</v>
      </c>
      <c r="F1939" s="169">
        <v>1464039</v>
      </c>
      <c r="G1939" s="169"/>
      <c r="H1939" s="170" t="s">
        <v>6198</v>
      </c>
      <c r="I1939" s="172">
        <v>0</v>
      </c>
      <c r="J1939" s="172">
        <v>944.74</v>
      </c>
      <c r="K1939" s="172">
        <v>944.74</v>
      </c>
      <c r="L1939" s="173" t="s">
        <v>1444</v>
      </c>
    </row>
    <row r="1940" spans="1:12" ht="56.25" customHeight="1">
      <c r="A1940" s="174" t="s">
        <v>627</v>
      </c>
      <c r="B1940" s="167" t="s">
        <v>737</v>
      </c>
      <c r="C1940" s="168">
        <v>42745</v>
      </c>
      <c r="D1940" s="168" t="s">
        <v>6199</v>
      </c>
      <c r="E1940" s="169" t="s">
        <v>3</v>
      </c>
      <c r="F1940" s="169">
        <v>1464040</v>
      </c>
      <c r="G1940" s="169"/>
      <c r="H1940" s="170" t="s">
        <v>6200</v>
      </c>
      <c r="I1940" s="172">
        <v>0</v>
      </c>
      <c r="J1940" s="172">
        <v>1283.98</v>
      </c>
      <c r="K1940" s="172">
        <v>1283.98</v>
      </c>
      <c r="L1940" s="173" t="s">
        <v>1444</v>
      </c>
    </row>
    <row r="1941" spans="1:12" ht="56.25" customHeight="1">
      <c r="A1941" s="174" t="s">
        <v>627</v>
      </c>
      <c r="B1941" s="167" t="s">
        <v>737</v>
      </c>
      <c r="C1941" s="168">
        <v>42745</v>
      </c>
      <c r="D1941" s="168" t="s">
        <v>6201</v>
      </c>
      <c r="E1941" s="169" t="s">
        <v>3</v>
      </c>
      <c r="F1941" s="169">
        <v>1464043</v>
      </c>
      <c r="G1941" s="169"/>
      <c r="H1941" s="170" t="s">
        <v>6202</v>
      </c>
      <c r="I1941" s="172">
        <v>0</v>
      </c>
      <c r="J1941" s="172">
        <v>4085.64</v>
      </c>
      <c r="K1941" s="172">
        <v>4085.64</v>
      </c>
      <c r="L1941" s="173" t="s">
        <v>1444</v>
      </c>
    </row>
    <row r="1942" spans="1:12" ht="56.25" customHeight="1">
      <c r="A1942" s="174" t="s">
        <v>627</v>
      </c>
      <c r="B1942" s="167" t="s">
        <v>737</v>
      </c>
      <c r="C1942" s="168">
        <v>42745</v>
      </c>
      <c r="D1942" s="168" t="s">
        <v>6203</v>
      </c>
      <c r="E1942" s="169" t="s">
        <v>3</v>
      </c>
      <c r="F1942" s="169">
        <v>1463948</v>
      </c>
      <c r="G1942" s="169"/>
      <c r="H1942" s="170" t="s">
        <v>6204</v>
      </c>
      <c r="I1942" s="172">
        <v>0</v>
      </c>
      <c r="J1942" s="172">
        <v>465.5</v>
      </c>
      <c r="K1942" s="172">
        <v>465.5</v>
      </c>
      <c r="L1942" s="173" t="s">
        <v>1444</v>
      </c>
    </row>
    <row r="1943" spans="1:12" ht="56.25" customHeight="1">
      <c r="A1943" s="174" t="s">
        <v>627</v>
      </c>
      <c r="B1943" s="167" t="s">
        <v>737</v>
      </c>
      <c r="C1943" s="168">
        <v>42745</v>
      </c>
      <c r="D1943" s="168" t="s">
        <v>6205</v>
      </c>
      <c r="E1943" s="169" t="s">
        <v>3</v>
      </c>
      <c r="F1943" s="169">
        <v>1464007</v>
      </c>
      <c r="G1943" s="169"/>
      <c r="H1943" s="170" t="s">
        <v>6206</v>
      </c>
      <c r="I1943" s="172">
        <v>0</v>
      </c>
      <c r="J1943" s="172">
        <v>3115</v>
      </c>
      <c r="K1943" s="172">
        <v>3115</v>
      </c>
      <c r="L1943" s="173" t="s">
        <v>1444</v>
      </c>
    </row>
    <row r="1944" spans="1:12" ht="56.25" customHeight="1">
      <c r="A1944" s="174" t="s">
        <v>627</v>
      </c>
      <c r="B1944" s="167" t="s">
        <v>737</v>
      </c>
      <c r="C1944" s="168">
        <v>42745</v>
      </c>
      <c r="D1944" s="168" t="s">
        <v>6207</v>
      </c>
      <c r="E1944" s="169" t="s">
        <v>3</v>
      </c>
      <c r="F1944" s="169">
        <v>1464046</v>
      </c>
      <c r="G1944" s="169"/>
      <c r="H1944" s="170" t="s">
        <v>6208</v>
      </c>
      <c r="I1944" s="172">
        <v>0</v>
      </c>
      <c r="J1944" s="172">
        <v>1498.77</v>
      </c>
      <c r="K1944" s="172">
        <v>1498.77</v>
      </c>
      <c r="L1944" s="173" t="s">
        <v>1444</v>
      </c>
    </row>
    <row r="1945" spans="1:12" ht="56.25" customHeight="1">
      <c r="A1945" s="174" t="s">
        <v>627</v>
      </c>
      <c r="B1945" s="167" t="s">
        <v>737</v>
      </c>
      <c r="C1945" s="168">
        <v>42745</v>
      </c>
      <c r="D1945" s="168" t="s">
        <v>6209</v>
      </c>
      <c r="E1945" s="169" t="s">
        <v>3</v>
      </c>
      <c r="F1945" s="169">
        <v>1464059</v>
      </c>
      <c r="G1945" s="169"/>
      <c r="H1945" s="170" t="s">
        <v>6210</v>
      </c>
      <c r="I1945" s="172">
        <v>0</v>
      </c>
      <c r="J1945" s="172">
        <v>0.4</v>
      </c>
      <c r="K1945" s="172">
        <v>0.4</v>
      </c>
      <c r="L1945" s="173" t="s">
        <v>1444</v>
      </c>
    </row>
    <row r="1946" spans="1:12" ht="56.25" customHeight="1">
      <c r="A1946" s="174" t="s">
        <v>627</v>
      </c>
      <c r="B1946" s="167" t="s">
        <v>737</v>
      </c>
      <c r="C1946" s="168">
        <v>42745</v>
      </c>
      <c r="D1946" s="168" t="s">
        <v>6211</v>
      </c>
      <c r="E1946" s="169" t="s">
        <v>3</v>
      </c>
      <c r="F1946" s="169">
        <v>1464063</v>
      </c>
      <c r="G1946" s="169"/>
      <c r="H1946" s="170" t="s">
        <v>6212</v>
      </c>
      <c r="I1946" s="172">
        <v>0</v>
      </c>
      <c r="J1946" s="172">
        <v>135.5</v>
      </c>
      <c r="K1946" s="172">
        <v>135.5</v>
      </c>
      <c r="L1946" s="173" t="s">
        <v>1444</v>
      </c>
    </row>
    <row r="1947" spans="1:12" ht="56.25" customHeight="1">
      <c r="A1947" s="174" t="s">
        <v>627</v>
      </c>
      <c r="B1947" s="167" t="s">
        <v>737</v>
      </c>
      <c r="C1947" s="168">
        <v>42745</v>
      </c>
      <c r="D1947" s="168" t="s">
        <v>6213</v>
      </c>
      <c r="E1947" s="169" t="s">
        <v>3</v>
      </c>
      <c r="F1947" s="169">
        <v>1464066</v>
      </c>
      <c r="G1947" s="169"/>
      <c r="H1947" s="170" t="s">
        <v>6214</v>
      </c>
      <c r="I1947" s="172">
        <v>0</v>
      </c>
      <c r="J1947" s="172">
        <v>23</v>
      </c>
      <c r="K1947" s="172">
        <v>23</v>
      </c>
      <c r="L1947" s="173" t="s">
        <v>1444</v>
      </c>
    </row>
    <row r="1948" spans="1:12" ht="56.25" customHeight="1">
      <c r="A1948" s="174">
        <v>25</v>
      </c>
      <c r="B1948" s="167" t="s">
        <v>718</v>
      </c>
      <c r="C1948" s="168">
        <v>42745</v>
      </c>
      <c r="D1948" s="168" t="s">
        <v>6215</v>
      </c>
      <c r="E1948" s="169" t="s">
        <v>3</v>
      </c>
      <c r="F1948" s="169">
        <v>1464112</v>
      </c>
      <c r="G1948" s="169"/>
      <c r="H1948" s="170" t="s">
        <v>6216</v>
      </c>
      <c r="I1948" s="172">
        <v>0</v>
      </c>
      <c r="J1948" s="172">
        <v>995</v>
      </c>
      <c r="K1948" s="172">
        <v>995</v>
      </c>
      <c r="L1948" s="173" t="s">
        <v>1444</v>
      </c>
    </row>
    <row r="1949" spans="1:12" ht="56.25" customHeight="1">
      <c r="A1949" s="174">
        <v>86</v>
      </c>
      <c r="B1949" s="167" t="s">
        <v>734</v>
      </c>
      <c r="C1949" s="168">
        <v>42745</v>
      </c>
      <c r="D1949" s="168" t="s">
        <v>6217</v>
      </c>
      <c r="E1949" s="169" t="s">
        <v>3</v>
      </c>
      <c r="F1949" s="169">
        <v>1464122</v>
      </c>
      <c r="G1949" s="169"/>
      <c r="H1949" s="170" t="s">
        <v>6218</v>
      </c>
      <c r="I1949" s="172">
        <v>0</v>
      </c>
      <c r="J1949" s="172">
        <v>342</v>
      </c>
      <c r="K1949" s="172">
        <v>342</v>
      </c>
      <c r="L1949" s="173" t="s">
        <v>1444</v>
      </c>
    </row>
    <row r="1950" spans="1:12" ht="56.25" customHeight="1">
      <c r="A1950" s="174" t="s">
        <v>627</v>
      </c>
      <c r="B1950" s="167" t="s">
        <v>737</v>
      </c>
      <c r="C1950" s="168">
        <v>42745</v>
      </c>
      <c r="D1950" s="168" t="s">
        <v>6219</v>
      </c>
      <c r="E1950" s="169" t="s">
        <v>3</v>
      </c>
      <c r="F1950" s="169">
        <v>1464169</v>
      </c>
      <c r="G1950" s="169"/>
      <c r="H1950" s="170" t="s">
        <v>6220</v>
      </c>
      <c r="I1950" s="172">
        <v>0</v>
      </c>
      <c r="J1950" s="172">
        <v>362.5</v>
      </c>
      <c r="K1950" s="172">
        <v>362.5</v>
      </c>
      <c r="L1950" s="173" t="s">
        <v>1444</v>
      </c>
    </row>
    <row r="1951" spans="1:12" ht="56.25" customHeight="1">
      <c r="A1951" s="174" t="s">
        <v>627</v>
      </c>
      <c r="B1951" s="167" t="s">
        <v>737</v>
      </c>
      <c r="C1951" s="168">
        <v>42745</v>
      </c>
      <c r="D1951" s="168" t="s">
        <v>6221</v>
      </c>
      <c r="E1951" s="169" t="s">
        <v>3</v>
      </c>
      <c r="F1951" s="169">
        <v>1464170</v>
      </c>
      <c r="G1951" s="169"/>
      <c r="H1951" s="170" t="s">
        <v>6222</v>
      </c>
      <c r="I1951" s="172">
        <v>0</v>
      </c>
      <c r="J1951" s="172">
        <v>362.5</v>
      </c>
      <c r="K1951" s="172">
        <v>362.5</v>
      </c>
      <c r="L1951" s="173" t="s">
        <v>1444</v>
      </c>
    </row>
    <row r="1952" spans="1:12" ht="56.25" customHeight="1">
      <c r="A1952" s="174" t="s">
        <v>627</v>
      </c>
      <c r="B1952" s="167" t="s">
        <v>737</v>
      </c>
      <c r="C1952" s="168">
        <v>42745</v>
      </c>
      <c r="D1952" s="168" t="s">
        <v>6223</v>
      </c>
      <c r="E1952" s="169" t="s">
        <v>3</v>
      </c>
      <c r="F1952" s="169">
        <v>1464171</v>
      </c>
      <c r="G1952" s="169"/>
      <c r="H1952" s="170" t="s">
        <v>6224</v>
      </c>
      <c r="I1952" s="172">
        <v>0</v>
      </c>
      <c r="J1952" s="172">
        <v>362.5</v>
      </c>
      <c r="K1952" s="172">
        <v>362.5</v>
      </c>
      <c r="L1952" s="173" t="s">
        <v>1444</v>
      </c>
    </row>
    <row r="1953" spans="1:12" ht="56.25" customHeight="1">
      <c r="A1953" s="174" t="s">
        <v>627</v>
      </c>
      <c r="B1953" s="167" t="s">
        <v>737</v>
      </c>
      <c r="C1953" s="168">
        <v>42745</v>
      </c>
      <c r="D1953" s="168" t="s">
        <v>6225</v>
      </c>
      <c r="E1953" s="169" t="s">
        <v>3</v>
      </c>
      <c r="F1953" s="169">
        <v>1464172</v>
      </c>
      <c r="G1953" s="169"/>
      <c r="H1953" s="170" t="s">
        <v>6226</v>
      </c>
      <c r="I1953" s="172">
        <v>0</v>
      </c>
      <c r="J1953" s="172">
        <v>362.5</v>
      </c>
      <c r="K1953" s="172">
        <v>362.5</v>
      </c>
      <c r="L1953" s="173" t="s">
        <v>1444</v>
      </c>
    </row>
    <row r="1954" spans="1:12" ht="56.25" customHeight="1">
      <c r="A1954" s="174" t="s">
        <v>627</v>
      </c>
      <c r="B1954" s="167" t="s">
        <v>737</v>
      </c>
      <c r="C1954" s="168">
        <v>42745</v>
      </c>
      <c r="D1954" s="168" t="s">
        <v>6227</v>
      </c>
      <c r="E1954" s="169" t="s">
        <v>3</v>
      </c>
      <c r="F1954" s="169">
        <v>1464174</v>
      </c>
      <c r="G1954" s="169"/>
      <c r="H1954" s="170" t="s">
        <v>6228</v>
      </c>
      <c r="I1954" s="172">
        <v>0</v>
      </c>
      <c r="J1954" s="172">
        <v>456.5</v>
      </c>
      <c r="K1954" s="172">
        <v>456.5</v>
      </c>
      <c r="L1954" s="173" t="s">
        <v>1444</v>
      </c>
    </row>
    <row r="1955" spans="1:12" ht="56.25" customHeight="1">
      <c r="A1955" s="174" t="s">
        <v>627</v>
      </c>
      <c r="B1955" s="167" t="s">
        <v>737</v>
      </c>
      <c r="C1955" s="168">
        <v>42745</v>
      </c>
      <c r="D1955" s="168" t="s">
        <v>6229</v>
      </c>
      <c r="E1955" s="169" t="s">
        <v>3</v>
      </c>
      <c r="F1955" s="169">
        <v>1464175</v>
      </c>
      <c r="G1955" s="169"/>
      <c r="H1955" s="170" t="s">
        <v>6230</v>
      </c>
      <c r="I1955" s="172">
        <v>0</v>
      </c>
      <c r="J1955" s="172">
        <v>692</v>
      </c>
      <c r="K1955" s="172">
        <v>692</v>
      </c>
      <c r="L1955" s="173" t="s">
        <v>1444</v>
      </c>
    </row>
    <row r="1956" spans="1:12" ht="56.25" customHeight="1">
      <c r="A1956" s="174" t="s">
        <v>627</v>
      </c>
      <c r="B1956" s="167" t="s">
        <v>737</v>
      </c>
      <c r="C1956" s="168">
        <v>42745</v>
      </c>
      <c r="D1956" s="168" t="s">
        <v>6231</v>
      </c>
      <c r="E1956" s="169" t="s">
        <v>3</v>
      </c>
      <c r="F1956" s="169">
        <v>1464198</v>
      </c>
      <c r="G1956" s="169"/>
      <c r="H1956" s="170" t="s">
        <v>6232</v>
      </c>
      <c r="I1956" s="172">
        <v>0</v>
      </c>
      <c r="J1956" s="172">
        <v>465.52</v>
      </c>
      <c r="K1956" s="172">
        <v>465.52</v>
      </c>
      <c r="L1956" s="173" t="s">
        <v>1444</v>
      </c>
    </row>
    <row r="1957" spans="1:12" ht="56.25" customHeight="1">
      <c r="A1957" s="174" t="s">
        <v>627</v>
      </c>
      <c r="B1957" s="167" t="s">
        <v>737</v>
      </c>
      <c r="C1957" s="168">
        <v>42745</v>
      </c>
      <c r="D1957" s="168" t="s">
        <v>6233</v>
      </c>
      <c r="E1957" s="169" t="s">
        <v>3</v>
      </c>
      <c r="F1957" s="169">
        <v>1464209</v>
      </c>
      <c r="G1957" s="169"/>
      <c r="H1957" s="170" t="s">
        <v>6234</v>
      </c>
      <c r="I1957" s="172">
        <v>0</v>
      </c>
      <c r="J1957" s="172">
        <v>2196.56</v>
      </c>
      <c r="K1957" s="172">
        <v>2196.56</v>
      </c>
      <c r="L1957" s="173" t="s">
        <v>1444</v>
      </c>
    </row>
    <row r="1958" spans="1:12" ht="56.25" customHeight="1">
      <c r="A1958" s="174">
        <v>16</v>
      </c>
      <c r="B1958" s="167" t="s">
        <v>716</v>
      </c>
      <c r="C1958" s="168">
        <v>42745</v>
      </c>
      <c r="D1958" s="168" t="s">
        <v>6235</v>
      </c>
      <c r="E1958" s="169" t="s">
        <v>3</v>
      </c>
      <c r="F1958" s="169">
        <v>1464210</v>
      </c>
      <c r="G1958" s="169"/>
      <c r="H1958" s="170" t="s">
        <v>6236</v>
      </c>
      <c r="I1958" s="172">
        <v>0</v>
      </c>
      <c r="J1958" s="172">
        <v>10</v>
      </c>
      <c r="K1958" s="172">
        <v>10</v>
      </c>
      <c r="L1958" s="173" t="s">
        <v>1444</v>
      </c>
    </row>
    <row r="1959" spans="1:12" ht="56.25" customHeight="1">
      <c r="A1959" s="174">
        <v>585</v>
      </c>
      <c r="B1959" s="167" t="s">
        <v>229</v>
      </c>
      <c r="C1959" s="168">
        <v>42745</v>
      </c>
      <c r="D1959" s="168" t="s">
        <v>6237</v>
      </c>
      <c r="E1959" s="169" t="s">
        <v>3</v>
      </c>
      <c r="F1959" s="169">
        <v>1464245</v>
      </c>
      <c r="G1959" s="169"/>
      <c r="H1959" s="170" t="s">
        <v>5946</v>
      </c>
      <c r="I1959" s="172">
        <v>0</v>
      </c>
      <c r="J1959" s="172">
        <v>160</v>
      </c>
      <c r="K1959" s="172">
        <v>160</v>
      </c>
      <c r="L1959" s="173" t="s">
        <v>1444</v>
      </c>
    </row>
    <row r="1960" spans="1:12" ht="56.25" customHeight="1">
      <c r="A1960" s="174">
        <v>16</v>
      </c>
      <c r="B1960" s="167" t="s">
        <v>716</v>
      </c>
      <c r="C1960" s="168">
        <v>42745</v>
      </c>
      <c r="D1960" s="168" t="s">
        <v>6238</v>
      </c>
      <c r="E1960" s="169" t="s">
        <v>3</v>
      </c>
      <c r="F1960" s="169">
        <v>1464247</v>
      </c>
      <c r="G1960" s="169"/>
      <c r="H1960" s="170" t="s">
        <v>6239</v>
      </c>
      <c r="I1960" s="172">
        <v>0</v>
      </c>
      <c r="J1960" s="172">
        <v>414.46</v>
      </c>
      <c r="K1960" s="172">
        <v>414.46</v>
      </c>
      <c r="L1960" s="173" t="s">
        <v>1444</v>
      </c>
    </row>
    <row r="1961" spans="1:12" ht="56.25" customHeight="1">
      <c r="A1961" s="174">
        <v>574</v>
      </c>
      <c r="B1961" s="167" t="s">
        <v>874</v>
      </c>
      <c r="C1961" s="168">
        <v>42745</v>
      </c>
      <c r="D1961" s="168" t="s">
        <v>6240</v>
      </c>
      <c r="E1961" s="169" t="s">
        <v>3</v>
      </c>
      <c r="F1961" s="169">
        <v>1464248</v>
      </c>
      <c r="G1961" s="169"/>
      <c r="H1961" s="170" t="s">
        <v>6241</v>
      </c>
      <c r="I1961" s="172">
        <v>0</v>
      </c>
      <c r="J1961" s="172">
        <v>371</v>
      </c>
      <c r="K1961" s="172">
        <v>371</v>
      </c>
      <c r="L1961" s="173" t="s">
        <v>1444</v>
      </c>
    </row>
    <row r="1962" spans="1:12" ht="56.25" customHeight="1">
      <c r="A1962" s="174" t="s">
        <v>627</v>
      </c>
      <c r="B1962" s="167" t="s">
        <v>737</v>
      </c>
      <c r="C1962" s="168">
        <v>42745</v>
      </c>
      <c r="D1962" s="168" t="s">
        <v>6242</v>
      </c>
      <c r="E1962" s="169" t="s">
        <v>3</v>
      </c>
      <c r="F1962" s="169">
        <v>1464264</v>
      </c>
      <c r="G1962" s="169"/>
      <c r="H1962" s="170" t="s">
        <v>6243</v>
      </c>
      <c r="I1962" s="172">
        <v>0</v>
      </c>
      <c r="J1962" s="172">
        <v>1314.06</v>
      </c>
      <c r="K1962" s="172">
        <v>1314.06</v>
      </c>
      <c r="L1962" s="173" t="s">
        <v>1444</v>
      </c>
    </row>
    <row r="1963" spans="1:12" ht="56.25" customHeight="1">
      <c r="A1963" s="174" t="s">
        <v>627</v>
      </c>
      <c r="B1963" s="167" t="s">
        <v>737</v>
      </c>
      <c r="C1963" s="168">
        <v>42745</v>
      </c>
      <c r="D1963" s="168" t="s">
        <v>6244</v>
      </c>
      <c r="E1963" s="169" t="s">
        <v>3</v>
      </c>
      <c r="F1963" s="169">
        <v>1464338</v>
      </c>
      <c r="G1963" s="169"/>
      <c r="H1963" s="170" t="s">
        <v>6245</v>
      </c>
      <c r="I1963" s="172">
        <v>0</v>
      </c>
      <c r="J1963" s="172">
        <v>312</v>
      </c>
      <c r="K1963" s="172">
        <v>312</v>
      </c>
      <c r="L1963" s="173" t="s">
        <v>1444</v>
      </c>
    </row>
    <row r="1964" spans="1:12" ht="56.25" customHeight="1">
      <c r="A1964" s="174">
        <v>16</v>
      </c>
      <c r="B1964" s="167" t="s">
        <v>716</v>
      </c>
      <c r="C1964" s="168">
        <v>42746</v>
      </c>
      <c r="D1964" s="168" t="s">
        <v>6246</v>
      </c>
      <c r="E1964" s="169" t="s">
        <v>3</v>
      </c>
      <c r="F1964" s="169">
        <v>1464526</v>
      </c>
      <c r="G1964" s="169"/>
      <c r="H1964" s="170" t="s">
        <v>6247</v>
      </c>
      <c r="I1964" s="172">
        <v>0</v>
      </c>
      <c r="J1964" s="172">
        <v>22.01</v>
      </c>
      <c r="K1964" s="172">
        <v>22.01</v>
      </c>
      <c r="L1964" s="173" t="s">
        <v>1444</v>
      </c>
    </row>
    <row r="1965" spans="1:12" ht="56.25" customHeight="1">
      <c r="A1965" s="174" t="s">
        <v>627</v>
      </c>
      <c r="B1965" s="167" t="s">
        <v>737</v>
      </c>
      <c r="C1965" s="168">
        <v>42746</v>
      </c>
      <c r="D1965" s="168" t="s">
        <v>6248</v>
      </c>
      <c r="E1965" s="169" t="s">
        <v>3</v>
      </c>
      <c r="F1965" s="169">
        <v>1464546</v>
      </c>
      <c r="G1965" s="169"/>
      <c r="H1965" s="170" t="s">
        <v>6249</v>
      </c>
      <c r="I1965" s="172">
        <v>0</v>
      </c>
      <c r="J1965" s="172">
        <v>6259.7</v>
      </c>
      <c r="K1965" s="172">
        <v>6259.7</v>
      </c>
      <c r="L1965" s="173" t="s">
        <v>1444</v>
      </c>
    </row>
    <row r="1966" spans="1:12" ht="56.25" customHeight="1">
      <c r="A1966" s="174" t="s">
        <v>627</v>
      </c>
      <c r="B1966" s="167" t="s">
        <v>737</v>
      </c>
      <c r="C1966" s="168">
        <v>42746</v>
      </c>
      <c r="D1966" s="168" t="s">
        <v>6250</v>
      </c>
      <c r="E1966" s="169" t="s">
        <v>3</v>
      </c>
      <c r="F1966" s="169">
        <v>1464553</v>
      </c>
      <c r="G1966" s="169"/>
      <c r="H1966" s="170" t="s">
        <v>6251</v>
      </c>
      <c r="I1966" s="172">
        <v>0</v>
      </c>
      <c r="J1966" s="172">
        <v>1087.1199999999999</v>
      </c>
      <c r="K1966" s="172">
        <v>1087.1199999999999</v>
      </c>
      <c r="L1966" s="173" t="s">
        <v>1444</v>
      </c>
    </row>
    <row r="1967" spans="1:12" ht="56.25" customHeight="1">
      <c r="A1967" s="174" t="s">
        <v>627</v>
      </c>
      <c r="B1967" s="167" t="s">
        <v>737</v>
      </c>
      <c r="C1967" s="168">
        <v>42746</v>
      </c>
      <c r="D1967" s="168" t="s">
        <v>6252</v>
      </c>
      <c r="E1967" s="169" t="s">
        <v>3</v>
      </c>
      <c r="F1967" s="169">
        <v>1464564</v>
      </c>
      <c r="G1967" s="169"/>
      <c r="H1967" s="170" t="s">
        <v>6253</v>
      </c>
      <c r="I1967" s="172">
        <v>0</v>
      </c>
      <c r="J1967" s="172">
        <v>1112.58</v>
      </c>
      <c r="K1967" s="172">
        <v>1112.58</v>
      </c>
      <c r="L1967" s="173" t="s">
        <v>1444</v>
      </c>
    </row>
    <row r="1968" spans="1:12" ht="56.25" customHeight="1">
      <c r="A1968" s="174" t="s">
        <v>627</v>
      </c>
      <c r="B1968" s="167" t="s">
        <v>737</v>
      </c>
      <c r="C1968" s="168">
        <v>42746</v>
      </c>
      <c r="D1968" s="168" t="s">
        <v>6254</v>
      </c>
      <c r="E1968" s="169" t="s">
        <v>3</v>
      </c>
      <c r="F1968" s="169">
        <v>1464568</v>
      </c>
      <c r="G1968" s="169"/>
      <c r="H1968" s="170" t="s">
        <v>6255</v>
      </c>
      <c r="I1968" s="172">
        <v>0</v>
      </c>
      <c r="J1968" s="172">
        <v>1112.58</v>
      </c>
      <c r="K1968" s="172">
        <v>1112.58</v>
      </c>
      <c r="L1968" s="173" t="s">
        <v>1444</v>
      </c>
    </row>
    <row r="1969" spans="1:12" ht="56.25" customHeight="1">
      <c r="A1969" s="174" t="s">
        <v>627</v>
      </c>
      <c r="B1969" s="167" t="s">
        <v>737</v>
      </c>
      <c r="C1969" s="168">
        <v>42746</v>
      </c>
      <c r="D1969" s="168" t="s">
        <v>6256</v>
      </c>
      <c r="E1969" s="169" t="s">
        <v>3</v>
      </c>
      <c r="F1969" s="169">
        <v>1464570</v>
      </c>
      <c r="G1969" s="169"/>
      <c r="H1969" s="170" t="s">
        <v>6257</v>
      </c>
      <c r="I1969" s="172">
        <v>0</v>
      </c>
      <c r="J1969" s="172">
        <v>2288.15</v>
      </c>
      <c r="K1969" s="172">
        <v>2288.15</v>
      </c>
      <c r="L1969" s="173" t="s">
        <v>1444</v>
      </c>
    </row>
    <row r="1970" spans="1:12" ht="56.25" customHeight="1">
      <c r="A1970" s="174">
        <v>87</v>
      </c>
      <c r="B1970" s="167" t="s">
        <v>735</v>
      </c>
      <c r="C1970" s="168">
        <v>42746</v>
      </c>
      <c r="D1970" s="168" t="s">
        <v>6258</v>
      </c>
      <c r="E1970" s="169" t="s">
        <v>3</v>
      </c>
      <c r="F1970" s="169">
        <v>1464575</v>
      </c>
      <c r="G1970" s="169"/>
      <c r="H1970" s="170" t="s">
        <v>6259</v>
      </c>
      <c r="I1970" s="172">
        <v>0</v>
      </c>
      <c r="J1970" s="172">
        <v>7678.9</v>
      </c>
      <c r="K1970" s="172">
        <v>7678.9</v>
      </c>
      <c r="L1970" s="173" t="s">
        <v>1444</v>
      </c>
    </row>
    <row r="1971" spans="1:12" ht="56.25" customHeight="1">
      <c r="A1971" s="174" t="s">
        <v>634</v>
      </c>
      <c r="B1971" s="167" t="s">
        <v>1258</v>
      </c>
      <c r="C1971" s="168">
        <v>42746</v>
      </c>
      <c r="D1971" s="168" t="s">
        <v>6260</v>
      </c>
      <c r="E1971" s="169" t="s">
        <v>3</v>
      </c>
      <c r="F1971" s="169">
        <v>1464580</v>
      </c>
      <c r="G1971" s="169"/>
      <c r="H1971" s="170" t="s">
        <v>6261</v>
      </c>
      <c r="I1971" s="172">
        <v>0</v>
      </c>
      <c r="J1971" s="172">
        <v>134634.45000000001</v>
      </c>
      <c r="K1971" s="172">
        <v>134634.45000000001</v>
      </c>
      <c r="L1971" s="173" t="s">
        <v>1444</v>
      </c>
    </row>
    <row r="1972" spans="1:12" ht="56.25" customHeight="1">
      <c r="A1972" s="174" t="s">
        <v>634</v>
      </c>
      <c r="B1972" s="167" t="s">
        <v>1258</v>
      </c>
      <c r="C1972" s="168">
        <v>42746</v>
      </c>
      <c r="D1972" s="168" t="s">
        <v>6262</v>
      </c>
      <c r="E1972" s="169" t="s">
        <v>3</v>
      </c>
      <c r="F1972" s="169">
        <v>1464583</v>
      </c>
      <c r="G1972" s="169"/>
      <c r="H1972" s="170" t="s">
        <v>6263</v>
      </c>
      <c r="I1972" s="172">
        <v>0</v>
      </c>
      <c r="J1972" s="172">
        <v>8304.52</v>
      </c>
      <c r="K1972" s="172">
        <v>8304.52</v>
      </c>
      <c r="L1972" s="173" t="s">
        <v>1444</v>
      </c>
    </row>
    <row r="1973" spans="1:12" ht="56.25" customHeight="1">
      <c r="A1973" s="174" t="s">
        <v>634</v>
      </c>
      <c r="B1973" s="167" t="s">
        <v>1258</v>
      </c>
      <c r="C1973" s="168">
        <v>42746</v>
      </c>
      <c r="D1973" s="168" t="s">
        <v>6264</v>
      </c>
      <c r="E1973" s="169" t="s">
        <v>3</v>
      </c>
      <c r="F1973" s="169">
        <v>1464585</v>
      </c>
      <c r="G1973" s="169"/>
      <c r="H1973" s="170" t="s">
        <v>6265</v>
      </c>
      <c r="I1973" s="172">
        <v>0</v>
      </c>
      <c r="J1973" s="172">
        <v>183.79</v>
      </c>
      <c r="K1973" s="172">
        <v>183.79</v>
      </c>
      <c r="L1973" s="173" t="s">
        <v>1444</v>
      </c>
    </row>
    <row r="1974" spans="1:12" ht="56.25" customHeight="1">
      <c r="A1974" s="174" t="s">
        <v>634</v>
      </c>
      <c r="B1974" s="167" t="s">
        <v>1258</v>
      </c>
      <c r="C1974" s="168">
        <v>42746</v>
      </c>
      <c r="D1974" s="168" t="s">
        <v>6266</v>
      </c>
      <c r="E1974" s="169" t="s">
        <v>3</v>
      </c>
      <c r="F1974" s="169">
        <v>1464587</v>
      </c>
      <c r="G1974" s="169"/>
      <c r="H1974" s="170" t="s">
        <v>6267</v>
      </c>
      <c r="I1974" s="172">
        <v>0</v>
      </c>
      <c r="J1974" s="172">
        <v>730.94</v>
      </c>
      <c r="K1974" s="172">
        <v>730.94</v>
      </c>
      <c r="L1974" s="173" t="s">
        <v>1444</v>
      </c>
    </row>
    <row r="1975" spans="1:12" ht="56.25" customHeight="1">
      <c r="A1975" s="174" t="s">
        <v>627</v>
      </c>
      <c r="B1975" s="167" t="s">
        <v>737</v>
      </c>
      <c r="C1975" s="168">
        <v>42746</v>
      </c>
      <c r="D1975" s="168" t="s">
        <v>6268</v>
      </c>
      <c r="E1975" s="169" t="s">
        <v>3</v>
      </c>
      <c r="F1975" s="169">
        <v>1464640</v>
      </c>
      <c r="G1975" s="169"/>
      <c r="H1975" s="170" t="s">
        <v>6269</v>
      </c>
      <c r="I1975" s="172">
        <v>0</v>
      </c>
      <c r="J1975" s="172">
        <v>8789.2800000000007</v>
      </c>
      <c r="K1975" s="172">
        <v>8789.2800000000007</v>
      </c>
      <c r="L1975" s="173" t="s">
        <v>1444</v>
      </c>
    </row>
    <row r="1976" spans="1:12" ht="56.25" customHeight="1">
      <c r="A1976" s="174" t="s">
        <v>627</v>
      </c>
      <c r="B1976" s="167" t="s">
        <v>737</v>
      </c>
      <c r="C1976" s="168">
        <v>42746</v>
      </c>
      <c r="D1976" s="168" t="s">
        <v>6270</v>
      </c>
      <c r="E1976" s="169" t="s">
        <v>3</v>
      </c>
      <c r="F1976" s="169">
        <v>1464488</v>
      </c>
      <c r="G1976" s="169"/>
      <c r="H1976" s="170" t="s">
        <v>6271</v>
      </c>
      <c r="I1976" s="172">
        <v>0</v>
      </c>
      <c r="J1976" s="172">
        <v>1938.19</v>
      </c>
      <c r="K1976" s="172">
        <v>1938.19</v>
      </c>
      <c r="L1976" s="173" t="s">
        <v>1444</v>
      </c>
    </row>
    <row r="1977" spans="1:12" ht="56.25" customHeight="1">
      <c r="A1977" s="174" t="s">
        <v>627</v>
      </c>
      <c r="B1977" s="167" t="s">
        <v>737</v>
      </c>
      <c r="C1977" s="168">
        <v>42746</v>
      </c>
      <c r="D1977" s="168" t="s">
        <v>6272</v>
      </c>
      <c r="E1977" s="169" t="s">
        <v>3</v>
      </c>
      <c r="F1977" s="169">
        <v>1464489</v>
      </c>
      <c r="G1977" s="169"/>
      <c r="H1977" s="170" t="s">
        <v>6273</v>
      </c>
      <c r="I1977" s="172">
        <v>0</v>
      </c>
      <c r="J1977" s="172">
        <v>1938.19</v>
      </c>
      <c r="K1977" s="172">
        <v>1938.19</v>
      </c>
      <c r="L1977" s="173" t="s">
        <v>1444</v>
      </c>
    </row>
    <row r="1978" spans="1:12" ht="56.25" customHeight="1">
      <c r="A1978" s="174" t="s">
        <v>627</v>
      </c>
      <c r="B1978" s="167" t="s">
        <v>737</v>
      </c>
      <c r="C1978" s="168">
        <v>42746</v>
      </c>
      <c r="D1978" s="168" t="s">
        <v>6274</v>
      </c>
      <c r="E1978" s="169" t="s">
        <v>3</v>
      </c>
      <c r="F1978" s="169">
        <v>1464490</v>
      </c>
      <c r="G1978" s="169"/>
      <c r="H1978" s="170" t="s">
        <v>6275</v>
      </c>
      <c r="I1978" s="172">
        <v>0</v>
      </c>
      <c r="J1978" s="172">
        <v>1938.19</v>
      </c>
      <c r="K1978" s="172">
        <v>1938.19</v>
      </c>
      <c r="L1978" s="173" t="s">
        <v>1444</v>
      </c>
    </row>
    <row r="1979" spans="1:12" ht="56.25" customHeight="1">
      <c r="A1979" s="174" t="s">
        <v>627</v>
      </c>
      <c r="B1979" s="167" t="s">
        <v>737</v>
      </c>
      <c r="C1979" s="168">
        <v>42746</v>
      </c>
      <c r="D1979" s="168" t="s">
        <v>6276</v>
      </c>
      <c r="E1979" s="169" t="s">
        <v>3</v>
      </c>
      <c r="F1979" s="169">
        <v>1464491</v>
      </c>
      <c r="G1979" s="169"/>
      <c r="H1979" s="170" t="s">
        <v>6277</v>
      </c>
      <c r="I1979" s="172">
        <v>0</v>
      </c>
      <c r="J1979" s="172">
        <v>1938.19</v>
      </c>
      <c r="K1979" s="172">
        <v>1938.19</v>
      </c>
      <c r="L1979" s="173" t="s">
        <v>1444</v>
      </c>
    </row>
    <row r="1980" spans="1:12" ht="56.25" customHeight="1">
      <c r="A1980" s="174" t="s">
        <v>627</v>
      </c>
      <c r="B1980" s="167" t="s">
        <v>737</v>
      </c>
      <c r="C1980" s="168">
        <v>42746</v>
      </c>
      <c r="D1980" s="168" t="s">
        <v>6278</v>
      </c>
      <c r="E1980" s="169" t="s">
        <v>3</v>
      </c>
      <c r="F1980" s="169">
        <v>1464493</v>
      </c>
      <c r="G1980" s="169"/>
      <c r="H1980" s="170" t="s">
        <v>6279</v>
      </c>
      <c r="I1980" s="172">
        <v>0</v>
      </c>
      <c r="J1980" s="172">
        <v>2073.5</v>
      </c>
      <c r="K1980" s="172">
        <v>2073.5</v>
      </c>
      <c r="L1980" s="173" t="s">
        <v>1444</v>
      </c>
    </row>
    <row r="1981" spans="1:12" ht="56.25" customHeight="1">
      <c r="A1981" s="174" t="s">
        <v>627</v>
      </c>
      <c r="B1981" s="167" t="s">
        <v>737</v>
      </c>
      <c r="C1981" s="168">
        <v>42746</v>
      </c>
      <c r="D1981" s="168" t="s">
        <v>6280</v>
      </c>
      <c r="E1981" s="169" t="s">
        <v>3</v>
      </c>
      <c r="F1981" s="169">
        <v>1464540</v>
      </c>
      <c r="G1981" s="169"/>
      <c r="H1981" s="170" t="s">
        <v>6281</v>
      </c>
      <c r="I1981" s="172">
        <v>0</v>
      </c>
      <c r="J1981" s="172">
        <v>4689.72</v>
      </c>
      <c r="K1981" s="172">
        <v>4689.72</v>
      </c>
      <c r="L1981" s="173" t="s">
        <v>1444</v>
      </c>
    </row>
    <row r="1982" spans="1:12" ht="56.25" customHeight="1">
      <c r="A1982" s="174" t="s">
        <v>627</v>
      </c>
      <c r="B1982" s="167" t="s">
        <v>737</v>
      </c>
      <c r="C1982" s="168">
        <v>42746</v>
      </c>
      <c r="D1982" s="168" t="s">
        <v>6282</v>
      </c>
      <c r="E1982" s="169" t="s">
        <v>3</v>
      </c>
      <c r="F1982" s="169">
        <v>1464549</v>
      </c>
      <c r="G1982" s="169"/>
      <c r="H1982" s="170" t="s">
        <v>6283</v>
      </c>
      <c r="I1982" s="172">
        <v>0</v>
      </c>
      <c r="J1982" s="172">
        <v>468.8</v>
      </c>
      <c r="K1982" s="172">
        <v>468.8</v>
      </c>
      <c r="L1982" s="173" t="s">
        <v>1444</v>
      </c>
    </row>
    <row r="1983" spans="1:12" ht="56.25" customHeight="1">
      <c r="A1983" s="174" t="s">
        <v>627</v>
      </c>
      <c r="B1983" s="167" t="s">
        <v>737</v>
      </c>
      <c r="C1983" s="168">
        <v>42746</v>
      </c>
      <c r="D1983" s="168" t="s">
        <v>6284</v>
      </c>
      <c r="E1983" s="169" t="s">
        <v>3</v>
      </c>
      <c r="F1983" s="169">
        <v>1464551</v>
      </c>
      <c r="G1983" s="169"/>
      <c r="H1983" s="170" t="s">
        <v>6285</v>
      </c>
      <c r="I1983" s="172">
        <v>0</v>
      </c>
      <c r="J1983" s="172">
        <v>504.8</v>
      </c>
      <c r="K1983" s="172">
        <v>504.8</v>
      </c>
      <c r="L1983" s="173" t="s">
        <v>1444</v>
      </c>
    </row>
    <row r="1984" spans="1:12" ht="56.25" customHeight="1">
      <c r="A1984" s="174" t="s">
        <v>627</v>
      </c>
      <c r="B1984" s="167" t="s">
        <v>737</v>
      </c>
      <c r="C1984" s="168">
        <v>42746</v>
      </c>
      <c r="D1984" s="168" t="s">
        <v>6286</v>
      </c>
      <c r="E1984" s="169" t="s">
        <v>3</v>
      </c>
      <c r="F1984" s="169">
        <v>1464573</v>
      </c>
      <c r="G1984" s="169"/>
      <c r="H1984" s="170" t="s">
        <v>6287</v>
      </c>
      <c r="I1984" s="172">
        <v>0</v>
      </c>
      <c r="J1984" s="172">
        <v>1258.43</v>
      </c>
      <c r="K1984" s="172">
        <v>1258.43</v>
      </c>
      <c r="L1984" s="173" t="s">
        <v>1444</v>
      </c>
    </row>
    <row r="1985" spans="1:12" ht="56.25" customHeight="1">
      <c r="A1985" s="174" t="s">
        <v>627</v>
      </c>
      <c r="B1985" s="167" t="s">
        <v>737</v>
      </c>
      <c r="C1985" s="168">
        <v>42746</v>
      </c>
      <c r="D1985" s="168" t="s">
        <v>6288</v>
      </c>
      <c r="E1985" s="169" t="s">
        <v>3</v>
      </c>
      <c r="F1985" s="169">
        <v>1464579</v>
      </c>
      <c r="G1985" s="169"/>
      <c r="H1985" s="170" t="s">
        <v>6289</v>
      </c>
      <c r="I1985" s="172">
        <v>0</v>
      </c>
      <c r="J1985" s="172">
        <v>134.69999999999999</v>
      </c>
      <c r="K1985" s="172">
        <v>134.69999999999999</v>
      </c>
      <c r="L1985" s="173" t="s">
        <v>1444</v>
      </c>
    </row>
    <row r="1986" spans="1:12" ht="56.25" customHeight="1">
      <c r="A1986" s="174" t="s">
        <v>627</v>
      </c>
      <c r="B1986" s="167" t="s">
        <v>737</v>
      </c>
      <c r="C1986" s="168">
        <v>42746</v>
      </c>
      <c r="D1986" s="168" t="s">
        <v>6290</v>
      </c>
      <c r="E1986" s="169" t="s">
        <v>3</v>
      </c>
      <c r="F1986" s="169">
        <v>1464613</v>
      </c>
      <c r="G1986" s="169"/>
      <c r="H1986" s="170" t="s">
        <v>6291</v>
      </c>
      <c r="I1986" s="172">
        <v>0</v>
      </c>
      <c r="J1986" s="172">
        <v>221.76</v>
      </c>
      <c r="K1986" s="172">
        <v>221.76</v>
      </c>
      <c r="L1986" s="173" t="s">
        <v>1444</v>
      </c>
    </row>
    <row r="1987" spans="1:12" ht="56.25" customHeight="1">
      <c r="A1987" s="174">
        <v>48</v>
      </c>
      <c r="B1987" s="167" t="s">
        <v>724</v>
      </c>
      <c r="C1987" s="168">
        <v>42746</v>
      </c>
      <c r="D1987" s="168" t="s">
        <v>6292</v>
      </c>
      <c r="E1987" s="169" t="s">
        <v>3</v>
      </c>
      <c r="F1987" s="169">
        <v>1464642</v>
      </c>
      <c r="G1987" s="169"/>
      <c r="H1987" s="170" t="s">
        <v>6293</v>
      </c>
      <c r="I1987" s="172">
        <v>0</v>
      </c>
      <c r="J1987" s="172">
        <v>3435</v>
      </c>
      <c r="K1987" s="172">
        <v>3435</v>
      </c>
      <c r="L1987" s="173" t="s">
        <v>1444</v>
      </c>
    </row>
    <row r="1988" spans="1:12" ht="56.25" customHeight="1">
      <c r="A1988" s="174" t="s">
        <v>627</v>
      </c>
      <c r="B1988" s="167" t="s">
        <v>737</v>
      </c>
      <c r="C1988" s="168">
        <v>42746</v>
      </c>
      <c r="D1988" s="168" t="s">
        <v>6294</v>
      </c>
      <c r="E1988" s="169" t="s">
        <v>3</v>
      </c>
      <c r="F1988" s="169">
        <v>1464664</v>
      </c>
      <c r="G1988" s="169"/>
      <c r="H1988" s="170" t="s">
        <v>6295</v>
      </c>
      <c r="I1988" s="172">
        <v>0</v>
      </c>
      <c r="J1988" s="172">
        <v>795.5</v>
      </c>
      <c r="K1988" s="172">
        <v>795.5</v>
      </c>
      <c r="L1988" s="173" t="s">
        <v>1444</v>
      </c>
    </row>
    <row r="1989" spans="1:12" ht="56.25" customHeight="1">
      <c r="A1989" s="174" t="s">
        <v>627</v>
      </c>
      <c r="B1989" s="167" t="s">
        <v>737</v>
      </c>
      <c r="C1989" s="168">
        <v>42746</v>
      </c>
      <c r="D1989" s="168" t="s">
        <v>6296</v>
      </c>
      <c r="E1989" s="169" t="s">
        <v>3</v>
      </c>
      <c r="F1989" s="169">
        <v>1464670</v>
      </c>
      <c r="G1989" s="169"/>
      <c r="H1989" s="170" t="s">
        <v>6297</v>
      </c>
      <c r="I1989" s="172">
        <v>0</v>
      </c>
      <c r="J1989" s="172">
        <v>2919.58</v>
      </c>
      <c r="K1989" s="172">
        <v>2919.58</v>
      </c>
      <c r="L1989" s="173" t="s">
        <v>1444</v>
      </c>
    </row>
    <row r="1990" spans="1:12" ht="56.25" customHeight="1">
      <c r="A1990" s="174">
        <v>20</v>
      </c>
      <c r="B1990" s="167" t="s">
        <v>717</v>
      </c>
      <c r="C1990" s="168">
        <v>42746</v>
      </c>
      <c r="D1990" s="168" t="s">
        <v>6298</v>
      </c>
      <c r="E1990" s="169" t="s">
        <v>3</v>
      </c>
      <c r="F1990" s="169">
        <v>1464822</v>
      </c>
      <c r="G1990" s="169"/>
      <c r="H1990" s="170" t="s">
        <v>6299</v>
      </c>
      <c r="I1990" s="172">
        <v>0</v>
      </c>
      <c r="J1990" s="172">
        <v>255.49</v>
      </c>
      <c r="K1990" s="172">
        <v>255.49</v>
      </c>
      <c r="L1990" s="173" t="s">
        <v>1444</v>
      </c>
    </row>
    <row r="1991" spans="1:12" ht="56.25" customHeight="1">
      <c r="A1991" s="174">
        <v>587</v>
      </c>
      <c r="B1991" s="167" t="s">
        <v>882</v>
      </c>
      <c r="C1991" s="168">
        <v>42747</v>
      </c>
      <c r="D1991" s="168" t="s">
        <v>6300</v>
      </c>
      <c r="E1991" s="169" t="s">
        <v>3</v>
      </c>
      <c r="F1991" s="169">
        <v>1464950</v>
      </c>
      <c r="G1991" s="169"/>
      <c r="H1991" s="170" t="s">
        <v>6301</v>
      </c>
      <c r="I1991" s="172">
        <v>0</v>
      </c>
      <c r="J1991" s="172">
        <v>17888101.100000001</v>
      </c>
      <c r="K1991" s="172">
        <v>17888101.100000001</v>
      </c>
      <c r="L1991" s="173" t="s">
        <v>1444</v>
      </c>
    </row>
    <row r="1992" spans="1:12" ht="56.25" customHeight="1">
      <c r="A1992" s="174" t="s">
        <v>627</v>
      </c>
      <c r="B1992" s="167" t="s">
        <v>737</v>
      </c>
      <c r="C1992" s="168">
        <v>42747</v>
      </c>
      <c r="D1992" s="168" t="s">
        <v>6302</v>
      </c>
      <c r="E1992" s="169" t="s">
        <v>3</v>
      </c>
      <c r="F1992" s="169">
        <v>1464948</v>
      </c>
      <c r="G1992" s="169"/>
      <c r="H1992" s="170" t="s">
        <v>6303</v>
      </c>
      <c r="I1992" s="172">
        <v>0</v>
      </c>
      <c r="J1992" s="172">
        <v>456</v>
      </c>
      <c r="K1992" s="172">
        <v>456</v>
      </c>
      <c r="L1992" s="173" t="s">
        <v>1444</v>
      </c>
    </row>
    <row r="1993" spans="1:12" ht="56.25" customHeight="1">
      <c r="A1993" s="174" t="s">
        <v>627</v>
      </c>
      <c r="B1993" s="167" t="s">
        <v>737</v>
      </c>
      <c r="C1993" s="168">
        <v>42747</v>
      </c>
      <c r="D1993" s="168" t="s">
        <v>6304</v>
      </c>
      <c r="E1993" s="169" t="s">
        <v>3</v>
      </c>
      <c r="F1993" s="169">
        <v>1464955</v>
      </c>
      <c r="G1993" s="169"/>
      <c r="H1993" s="170" t="s">
        <v>6305</v>
      </c>
      <c r="I1993" s="172">
        <v>0</v>
      </c>
      <c r="J1993" s="172">
        <v>252.4</v>
      </c>
      <c r="K1993" s="172">
        <v>252.4</v>
      </c>
      <c r="L1993" s="173" t="s">
        <v>1444</v>
      </c>
    </row>
    <row r="1994" spans="1:12" ht="56.25" customHeight="1">
      <c r="A1994" s="174">
        <v>46</v>
      </c>
      <c r="B1994" s="167" t="s">
        <v>722</v>
      </c>
      <c r="C1994" s="168">
        <v>42747</v>
      </c>
      <c r="D1994" s="168" t="s">
        <v>6306</v>
      </c>
      <c r="E1994" s="169" t="s">
        <v>3</v>
      </c>
      <c r="F1994" s="169">
        <v>1464982</v>
      </c>
      <c r="G1994" s="169"/>
      <c r="H1994" s="170" t="s">
        <v>6307</v>
      </c>
      <c r="I1994" s="172">
        <v>0</v>
      </c>
      <c r="J1994" s="172">
        <v>30</v>
      </c>
      <c r="K1994" s="172">
        <v>30</v>
      </c>
      <c r="L1994" s="173" t="s">
        <v>1444</v>
      </c>
    </row>
    <row r="1995" spans="1:12" ht="56.25" customHeight="1">
      <c r="A1995" s="174">
        <v>46</v>
      </c>
      <c r="B1995" s="167" t="s">
        <v>722</v>
      </c>
      <c r="C1995" s="168">
        <v>42747</v>
      </c>
      <c r="D1995" s="168" t="s">
        <v>6308</v>
      </c>
      <c r="E1995" s="169" t="s">
        <v>3</v>
      </c>
      <c r="F1995" s="169">
        <v>1464984</v>
      </c>
      <c r="G1995" s="169"/>
      <c r="H1995" s="170" t="s">
        <v>6307</v>
      </c>
      <c r="I1995" s="172">
        <v>0</v>
      </c>
      <c r="J1995" s="172">
        <v>115</v>
      </c>
      <c r="K1995" s="172">
        <v>115</v>
      </c>
      <c r="L1995" s="173" t="s">
        <v>1444</v>
      </c>
    </row>
    <row r="1996" spans="1:12" ht="56.25" customHeight="1">
      <c r="A1996" s="174">
        <v>46</v>
      </c>
      <c r="B1996" s="167" t="s">
        <v>722</v>
      </c>
      <c r="C1996" s="168">
        <v>42747</v>
      </c>
      <c r="D1996" s="168" t="s">
        <v>6309</v>
      </c>
      <c r="E1996" s="169" t="s">
        <v>3</v>
      </c>
      <c r="F1996" s="169">
        <v>1465038</v>
      </c>
      <c r="G1996" s="169"/>
      <c r="H1996" s="170" t="s">
        <v>6310</v>
      </c>
      <c r="I1996" s="172">
        <v>0</v>
      </c>
      <c r="J1996" s="172">
        <v>65</v>
      </c>
      <c r="K1996" s="172">
        <v>65</v>
      </c>
      <c r="L1996" s="173" t="s">
        <v>1444</v>
      </c>
    </row>
    <row r="1997" spans="1:12" ht="56.25" customHeight="1">
      <c r="A1997" s="174">
        <v>283</v>
      </c>
      <c r="B1997" s="167" t="s">
        <v>153</v>
      </c>
      <c r="C1997" s="168">
        <v>42747</v>
      </c>
      <c r="D1997" s="168" t="s">
        <v>6311</v>
      </c>
      <c r="E1997" s="169" t="s">
        <v>3</v>
      </c>
      <c r="F1997" s="169">
        <v>1465074</v>
      </c>
      <c r="G1997" s="169"/>
      <c r="H1997" s="170" t="s">
        <v>6312</v>
      </c>
      <c r="I1997" s="172">
        <v>0</v>
      </c>
      <c r="J1997" s="172">
        <v>136.19999999999999</v>
      </c>
      <c r="K1997" s="172">
        <v>136.19999999999999</v>
      </c>
      <c r="L1997" s="173" t="s">
        <v>1444</v>
      </c>
    </row>
    <row r="1998" spans="1:12" ht="56.25" customHeight="1">
      <c r="A1998" s="174" t="s">
        <v>627</v>
      </c>
      <c r="B1998" s="167" t="s">
        <v>737</v>
      </c>
      <c r="C1998" s="168">
        <v>42747</v>
      </c>
      <c r="D1998" s="168" t="s">
        <v>6313</v>
      </c>
      <c r="E1998" s="169" t="s">
        <v>3</v>
      </c>
      <c r="F1998" s="169">
        <v>1465076</v>
      </c>
      <c r="G1998" s="169"/>
      <c r="H1998" s="170" t="s">
        <v>6314</v>
      </c>
      <c r="I1998" s="172">
        <v>0</v>
      </c>
      <c r="J1998" s="172">
        <v>87.46</v>
      </c>
      <c r="K1998" s="172">
        <v>87.46</v>
      </c>
      <c r="L1998" s="173" t="s">
        <v>1444</v>
      </c>
    </row>
    <row r="1999" spans="1:12" ht="56.25" customHeight="1">
      <c r="A1999" s="174" t="s">
        <v>627</v>
      </c>
      <c r="B1999" s="167" t="s">
        <v>737</v>
      </c>
      <c r="C1999" s="168">
        <v>42747</v>
      </c>
      <c r="D1999" s="168" t="s">
        <v>6315</v>
      </c>
      <c r="E1999" s="169" t="s">
        <v>3</v>
      </c>
      <c r="F1999" s="169">
        <v>1465081</v>
      </c>
      <c r="G1999" s="169"/>
      <c r="H1999" s="170" t="s">
        <v>6316</v>
      </c>
      <c r="I1999" s="172">
        <v>0</v>
      </c>
      <c r="J1999" s="172">
        <v>54.5</v>
      </c>
      <c r="K1999" s="172">
        <v>54.5</v>
      </c>
      <c r="L1999" s="173" t="s">
        <v>1444</v>
      </c>
    </row>
    <row r="2000" spans="1:12" ht="56.25" customHeight="1">
      <c r="A2000" s="174">
        <v>526</v>
      </c>
      <c r="B2000" s="167" t="s">
        <v>870</v>
      </c>
      <c r="C2000" s="168">
        <v>42747</v>
      </c>
      <c r="D2000" s="168" t="s">
        <v>6317</v>
      </c>
      <c r="E2000" s="169" t="s">
        <v>3</v>
      </c>
      <c r="F2000" s="169">
        <v>1465096</v>
      </c>
      <c r="G2000" s="169"/>
      <c r="H2000" s="170" t="s">
        <v>6318</v>
      </c>
      <c r="I2000" s="172">
        <v>0</v>
      </c>
      <c r="J2000" s="172">
        <v>263.88</v>
      </c>
      <c r="K2000" s="172">
        <v>263.88</v>
      </c>
      <c r="L2000" s="173" t="s">
        <v>1444</v>
      </c>
    </row>
    <row r="2001" spans="1:12" ht="56.25" customHeight="1">
      <c r="A2001" s="174">
        <v>46</v>
      </c>
      <c r="B2001" s="167" t="s">
        <v>722</v>
      </c>
      <c r="C2001" s="168">
        <v>42747</v>
      </c>
      <c r="D2001" s="168" t="s">
        <v>6319</v>
      </c>
      <c r="E2001" s="169" t="s">
        <v>3</v>
      </c>
      <c r="F2001" s="169">
        <v>1465109</v>
      </c>
      <c r="G2001" s="169"/>
      <c r="H2001" s="170" t="s">
        <v>6320</v>
      </c>
      <c r="I2001" s="172">
        <v>0</v>
      </c>
      <c r="J2001" s="172">
        <v>8</v>
      </c>
      <c r="K2001" s="172">
        <v>8</v>
      </c>
      <c r="L2001" s="173" t="s">
        <v>6022</v>
      </c>
    </row>
    <row r="2002" spans="1:12" ht="56.25" customHeight="1">
      <c r="A2002" s="174" t="s">
        <v>627</v>
      </c>
      <c r="B2002" s="167" t="s">
        <v>737</v>
      </c>
      <c r="C2002" s="168">
        <v>42747</v>
      </c>
      <c r="D2002" s="168" t="s">
        <v>6321</v>
      </c>
      <c r="E2002" s="169" t="s">
        <v>3</v>
      </c>
      <c r="F2002" s="169">
        <v>1465110</v>
      </c>
      <c r="G2002" s="169"/>
      <c r="H2002" s="170" t="s">
        <v>6322</v>
      </c>
      <c r="I2002" s="172">
        <v>0</v>
      </c>
      <c r="J2002" s="172">
        <v>5583.38</v>
      </c>
      <c r="K2002" s="172">
        <v>5583.38</v>
      </c>
      <c r="L2002" s="173" t="s">
        <v>1444</v>
      </c>
    </row>
    <row r="2003" spans="1:12" ht="56.25" customHeight="1">
      <c r="A2003" s="174" t="s">
        <v>627</v>
      </c>
      <c r="B2003" s="167" t="s">
        <v>737</v>
      </c>
      <c r="C2003" s="168">
        <v>42747</v>
      </c>
      <c r="D2003" s="168" t="s">
        <v>6323</v>
      </c>
      <c r="E2003" s="169" t="s">
        <v>3</v>
      </c>
      <c r="F2003" s="169">
        <v>1465111</v>
      </c>
      <c r="G2003" s="169"/>
      <c r="H2003" s="170" t="s">
        <v>6324</v>
      </c>
      <c r="I2003" s="172">
        <v>0</v>
      </c>
      <c r="J2003" s="172">
        <v>470</v>
      </c>
      <c r="K2003" s="172">
        <v>470</v>
      </c>
      <c r="L2003" s="173" t="s">
        <v>1444</v>
      </c>
    </row>
    <row r="2004" spans="1:12" ht="56.25" customHeight="1">
      <c r="A2004" s="174" t="s">
        <v>627</v>
      </c>
      <c r="B2004" s="167" t="s">
        <v>737</v>
      </c>
      <c r="C2004" s="168">
        <v>42747</v>
      </c>
      <c r="D2004" s="168" t="s">
        <v>6325</v>
      </c>
      <c r="E2004" s="169" t="s">
        <v>3</v>
      </c>
      <c r="F2004" s="169">
        <v>1465116</v>
      </c>
      <c r="G2004" s="169"/>
      <c r="H2004" s="170" t="s">
        <v>6326</v>
      </c>
      <c r="I2004" s="172">
        <v>0</v>
      </c>
      <c r="J2004" s="172">
        <v>5917.79</v>
      </c>
      <c r="K2004" s="172">
        <v>5917.79</v>
      </c>
      <c r="L2004" s="173" t="s">
        <v>1444</v>
      </c>
    </row>
    <row r="2005" spans="1:12" ht="56.25" customHeight="1">
      <c r="A2005" s="174" t="s">
        <v>627</v>
      </c>
      <c r="B2005" s="167" t="s">
        <v>737</v>
      </c>
      <c r="C2005" s="168">
        <v>42747</v>
      </c>
      <c r="D2005" s="168" t="s">
        <v>6327</v>
      </c>
      <c r="E2005" s="169" t="s">
        <v>3</v>
      </c>
      <c r="F2005" s="169">
        <v>1465120</v>
      </c>
      <c r="G2005" s="169"/>
      <c r="H2005" s="170" t="s">
        <v>6328</v>
      </c>
      <c r="I2005" s="172">
        <v>0</v>
      </c>
      <c r="J2005" s="172">
        <v>470</v>
      </c>
      <c r="K2005" s="172">
        <v>470</v>
      </c>
      <c r="L2005" s="173" t="s">
        <v>1444</v>
      </c>
    </row>
    <row r="2006" spans="1:12" ht="56.25" customHeight="1">
      <c r="A2006" s="174">
        <v>312</v>
      </c>
      <c r="B2006" s="167" t="s">
        <v>833</v>
      </c>
      <c r="C2006" s="168">
        <v>42747</v>
      </c>
      <c r="D2006" s="168" t="s">
        <v>6329</v>
      </c>
      <c r="E2006" s="169" t="s">
        <v>3</v>
      </c>
      <c r="F2006" s="169">
        <v>1465122</v>
      </c>
      <c r="G2006" s="169"/>
      <c r="H2006" s="170" t="s">
        <v>6330</v>
      </c>
      <c r="I2006" s="172">
        <v>0</v>
      </c>
      <c r="J2006" s="172">
        <v>508</v>
      </c>
      <c r="K2006" s="172">
        <v>508</v>
      </c>
      <c r="L2006" s="173" t="s">
        <v>1444</v>
      </c>
    </row>
    <row r="2007" spans="1:12" ht="56.25" customHeight="1">
      <c r="A2007" s="174" t="s">
        <v>627</v>
      </c>
      <c r="B2007" s="167" t="s">
        <v>737</v>
      </c>
      <c r="C2007" s="168">
        <v>42747</v>
      </c>
      <c r="D2007" s="168" t="s">
        <v>6331</v>
      </c>
      <c r="E2007" s="169" t="s">
        <v>3</v>
      </c>
      <c r="F2007" s="169">
        <v>1465126</v>
      </c>
      <c r="G2007" s="169"/>
      <c r="H2007" s="170" t="s">
        <v>6332</v>
      </c>
      <c r="I2007" s="172">
        <v>0</v>
      </c>
      <c r="J2007" s="172">
        <v>5917.79</v>
      </c>
      <c r="K2007" s="172">
        <v>5917.79</v>
      </c>
      <c r="L2007" s="173" t="s">
        <v>1444</v>
      </c>
    </row>
    <row r="2008" spans="1:12" ht="56.25" customHeight="1">
      <c r="A2008" s="174" t="s">
        <v>627</v>
      </c>
      <c r="B2008" s="167" t="s">
        <v>737</v>
      </c>
      <c r="C2008" s="168">
        <v>42747</v>
      </c>
      <c r="D2008" s="168" t="s">
        <v>6333</v>
      </c>
      <c r="E2008" s="169" t="s">
        <v>3</v>
      </c>
      <c r="F2008" s="169">
        <v>1465129</v>
      </c>
      <c r="G2008" s="169"/>
      <c r="H2008" s="170" t="s">
        <v>6334</v>
      </c>
      <c r="I2008" s="172">
        <v>0</v>
      </c>
      <c r="J2008" s="172">
        <v>470</v>
      </c>
      <c r="K2008" s="172">
        <v>470</v>
      </c>
      <c r="L2008" s="173" t="s">
        <v>1444</v>
      </c>
    </row>
    <row r="2009" spans="1:12" ht="56.25" customHeight="1">
      <c r="A2009" s="174" t="s">
        <v>627</v>
      </c>
      <c r="B2009" s="167" t="s">
        <v>737</v>
      </c>
      <c r="C2009" s="168">
        <v>42747</v>
      </c>
      <c r="D2009" s="168" t="s">
        <v>6335</v>
      </c>
      <c r="E2009" s="169" t="s">
        <v>3</v>
      </c>
      <c r="F2009" s="169">
        <v>1465203</v>
      </c>
      <c r="G2009" s="169"/>
      <c r="H2009" s="170" t="s">
        <v>6336</v>
      </c>
      <c r="I2009" s="172">
        <v>0</v>
      </c>
      <c r="J2009" s="172">
        <v>500</v>
      </c>
      <c r="K2009" s="172">
        <v>500</v>
      </c>
      <c r="L2009" s="173" t="s">
        <v>1444</v>
      </c>
    </row>
    <row r="2010" spans="1:12" ht="56.25" customHeight="1">
      <c r="A2010" s="174">
        <v>35</v>
      </c>
      <c r="B2010" s="167" t="s">
        <v>720</v>
      </c>
      <c r="C2010" s="168">
        <v>42747</v>
      </c>
      <c r="D2010" s="168" t="s">
        <v>6337</v>
      </c>
      <c r="E2010" s="169" t="s">
        <v>3</v>
      </c>
      <c r="F2010" s="169">
        <v>1465233</v>
      </c>
      <c r="G2010" s="169"/>
      <c r="H2010" s="170" t="s">
        <v>6338</v>
      </c>
      <c r="I2010" s="172">
        <v>0</v>
      </c>
      <c r="J2010" s="172">
        <v>20517</v>
      </c>
      <c r="K2010" s="172">
        <v>20517</v>
      </c>
      <c r="L2010" s="173" t="s">
        <v>1444</v>
      </c>
    </row>
    <row r="2011" spans="1:12" ht="56.25" customHeight="1">
      <c r="A2011" s="174" t="s">
        <v>627</v>
      </c>
      <c r="B2011" s="167" t="s">
        <v>737</v>
      </c>
      <c r="C2011" s="168">
        <v>42747</v>
      </c>
      <c r="D2011" s="168" t="s">
        <v>6339</v>
      </c>
      <c r="E2011" s="169" t="s">
        <v>3</v>
      </c>
      <c r="F2011" s="169">
        <v>1465236</v>
      </c>
      <c r="G2011" s="169"/>
      <c r="H2011" s="170" t="s">
        <v>6340</v>
      </c>
      <c r="I2011" s="172">
        <v>0</v>
      </c>
      <c r="J2011" s="172">
        <v>2520.2800000000002</v>
      </c>
      <c r="K2011" s="172">
        <v>2520.2800000000002</v>
      </c>
      <c r="L2011" s="173" t="s">
        <v>1444</v>
      </c>
    </row>
    <row r="2012" spans="1:12" ht="56.25" customHeight="1">
      <c r="A2012" s="174" t="s">
        <v>627</v>
      </c>
      <c r="B2012" s="167" t="s">
        <v>737</v>
      </c>
      <c r="C2012" s="168">
        <v>42747</v>
      </c>
      <c r="D2012" s="168" t="s">
        <v>6341</v>
      </c>
      <c r="E2012" s="169" t="s">
        <v>3</v>
      </c>
      <c r="F2012" s="169">
        <v>1465240</v>
      </c>
      <c r="G2012" s="169"/>
      <c r="H2012" s="170" t="s">
        <v>6342</v>
      </c>
      <c r="I2012" s="172">
        <v>0</v>
      </c>
      <c r="J2012" s="172">
        <v>2520.2800000000002</v>
      </c>
      <c r="K2012" s="172">
        <v>2520.2800000000002</v>
      </c>
      <c r="L2012" s="173" t="s">
        <v>1444</v>
      </c>
    </row>
    <row r="2013" spans="1:12" ht="56.25" customHeight="1">
      <c r="A2013" s="174">
        <v>47</v>
      </c>
      <c r="B2013" s="167" t="s">
        <v>723</v>
      </c>
      <c r="C2013" s="168">
        <v>42747</v>
      </c>
      <c r="D2013" s="168" t="s">
        <v>6343</v>
      </c>
      <c r="E2013" s="169" t="s">
        <v>3</v>
      </c>
      <c r="F2013" s="169">
        <v>1465286</v>
      </c>
      <c r="G2013" s="169"/>
      <c r="H2013" s="170" t="s">
        <v>6344</v>
      </c>
      <c r="I2013" s="172">
        <v>0</v>
      </c>
      <c r="J2013" s="172">
        <v>3000</v>
      </c>
      <c r="K2013" s="172">
        <v>3000</v>
      </c>
      <c r="L2013" s="173" t="s">
        <v>1444</v>
      </c>
    </row>
    <row r="2014" spans="1:12" ht="56.25" customHeight="1">
      <c r="A2014" s="174" t="s">
        <v>627</v>
      </c>
      <c r="B2014" s="167" t="s">
        <v>737</v>
      </c>
      <c r="C2014" s="168">
        <v>42748</v>
      </c>
      <c r="D2014" s="168" t="s">
        <v>6345</v>
      </c>
      <c r="E2014" s="169" t="s">
        <v>3</v>
      </c>
      <c r="F2014" s="169">
        <v>1465526</v>
      </c>
      <c r="G2014" s="169"/>
      <c r="H2014" s="170" t="s">
        <v>6346</v>
      </c>
      <c r="I2014" s="172">
        <v>0</v>
      </c>
      <c r="J2014" s="172">
        <v>4479.18</v>
      </c>
      <c r="K2014" s="172">
        <v>4479.18</v>
      </c>
      <c r="L2014" s="173" t="s">
        <v>1444</v>
      </c>
    </row>
    <row r="2015" spans="1:12" ht="56.25" customHeight="1">
      <c r="A2015" s="174">
        <v>86</v>
      </c>
      <c r="B2015" s="167" t="s">
        <v>734</v>
      </c>
      <c r="C2015" s="168">
        <v>42748</v>
      </c>
      <c r="D2015" s="168" t="s">
        <v>6347</v>
      </c>
      <c r="E2015" s="169" t="s">
        <v>3</v>
      </c>
      <c r="F2015" s="169">
        <v>1465530</v>
      </c>
      <c r="G2015" s="169"/>
      <c r="H2015" s="170" t="s">
        <v>6348</v>
      </c>
      <c r="I2015" s="172">
        <v>0</v>
      </c>
      <c r="J2015" s="172">
        <v>26277.27</v>
      </c>
      <c r="K2015" s="172">
        <v>26277.27</v>
      </c>
      <c r="L2015" s="173" t="s">
        <v>7650</v>
      </c>
    </row>
    <row r="2016" spans="1:12" ht="56.25" customHeight="1">
      <c r="A2016" s="174" t="s">
        <v>627</v>
      </c>
      <c r="B2016" s="167" t="s">
        <v>737</v>
      </c>
      <c r="C2016" s="168">
        <v>42748</v>
      </c>
      <c r="D2016" s="168" t="s">
        <v>6349</v>
      </c>
      <c r="E2016" s="169" t="s">
        <v>3</v>
      </c>
      <c r="F2016" s="169">
        <v>1465535</v>
      </c>
      <c r="G2016" s="169"/>
      <c r="H2016" s="170" t="s">
        <v>6350</v>
      </c>
      <c r="I2016" s="172">
        <v>0</v>
      </c>
      <c r="J2016" s="172">
        <v>10998.38</v>
      </c>
      <c r="K2016" s="172">
        <v>10998.38</v>
      </c>
      <c r="L2016" s="173" t="s">
        <v>1444</v>
      </c>
    </row>
    <row r="2017" spans="1:12" ht="56.25" customHeight="1">
      <c r="A2017" s="174" t="s">
        <v>627</v>
      </c>
      <c r="B2017" s="167" t="s">
        <v>737</v>
      </c>
      <c r="C2017" s="168">
        <v>42748</v>
      </c>
      <c r="D2017" s="168" t="s">
        <v>6351</v>
      </c>
      <c r="E2017" s="169" t="s">
        <v>3</v>
      </c>
      <c r="F2017" s="169">
        <v>1465540</v>
      </c>
      <c r="G2017" s="169"/>
      <c r="H2017" s="170" t="s">
        <v>6352</v>
      </c>
      <c r="I2017" s="172">
        <v>0</v>
      </c>
      <c r="J2017" s="172">
        <v>3461.64</v>
      </c>
      <c r="K2017" s="172">
        <v>3461.64</v>
      </c>
      <c r="L2017" s="173" t="s">
        <v>1444</v>
      </c>
    </row>
    <row r="2018" spans="1:12" ht="56.25" customHeight="1">
      <c r="A2018" s="174" t="s">
        <v>627</v>
      </c>
      <c r="B2018" s="167" t="s">
        <v>737</v>
      </c>
      <c r="C2018" s="168">
        <v>42748</v>
      </c>
      <c r="D2018" s="168" t="s">
        <v>6353</v>
      </c>
      <c r="E2018" s="169" t="s">
        <v>3</v>
      </c>
      <c r="F2018" s="169">
        <v>1465544</v>
      </c>
      <c r="G2018" s="169"/>
      <c r="H2018" s="170" t="s">
        <v>6354</v>
      </c>
      <c r="I2018" s="172">
        <v>0</v>
      </c>
      <c r="J2018" s="172">
        <v>929.34</v>
      </c>
      <c r="K2018" s="172">
        <v>929.34</v>
      </c>
      <c r="L2018" s="173" t="s">
        <v>1444</v>
      </c>
    </row>
    <row r="2019" spans="1:12" ht="56.25" customHeight="1">
      <c r="A2019" s="174" t="s">
        <v>634</v>
      </c>
      <c r="B2019" s="167" t="s">
        <v>1258</v>
      </c>
      <c r="C2019" s="168">
        <v>42748</v>
      </c>
      <c r="D2019" s="168" t="s">
        <v>6355</v>
      </c>
      <c r="E2019" s="169" t="s">
        <v>3</v>
      </c>
      <c r="F2019" s="169">
        <v>1465547</v>
      </c>
      <c r="G2019" s="169"/>
      <c r="H2019" s="170" t="s">
        <v>6356</v>
      </c>
      <c r="I2019" s="172">
        <v>0</v>
      </c>
      <c r="J2019" s="172">
        <v>3015.03</v>
      </c>
      <c r="K2019" s="172">
        <v>3015.03</v>
      </c>
      <c r="L2019" s="173" t="s">
        <v>1444</v>
      </c>
    </row>
    <row r="2020" spans="1:12" ht="56.25" customHeight="1">
      <c r="A2020" s="174" t="s">
        <v>634</v>
      </c>
      <c r="B2020" s="167" t="s">
        <v>1258</v>
      </c>
      <c r="C2020" s="168">
        <v>42748</v>
      </c>
      <c r="D2020" s="168" t="s">
        <v>6357</v>
      </c>
      <c r="E2020" s="169" t="s">
        <v>3</v>
      </c>
      <c r="F2020" s="169">
        <v>1465551</v>
      </c>
      <c r="G2020" s="169"/>
      <c r="H2020" s="170" t="s">
        <v>6358</v>
      </c>
      <c r="I2020" s="172">
        <v>0</v>
      </c>
      <c r="J2020" s="172">
        <v>1101.45</v>
      </c>
      <c r="K2020" s="172">
        <v>1101.45</v>
      </c>
      <c r="L2020" s="173" t="s">
        <v>1444</v>
      </c>
    </row>
    <row r="2021" spans="1:12" ht="56.25" customHeight="1">
      <c r="A2021" s="174">
        <v>76</v>
      </c>
      <c r="B2021" s="167" t="s">
        <v>730</v>
      </c>
      <c r="C2021" s="168">
        <v>42748</v>
      </c>
      <c r="D2021" s="168" t="s">
        <v>6359</v>
      </c>
      <c r="E2021" s="169" t="s">
        <v>3</v>
      </c>
      <c r="F2021" s="169">
        <v>1465605</v>
      </c>
      <c r="G2021" s="169"/>
      <c r="H2021" s="170" t="s">
        <v>6360</v>
      </c>
      <c r="I2021" s="172">
        <v>0</v>
      </c>
      <c r="J2021" s="172">
        <v>45</v>
      </c>
      <c r="K2021" s="172">
        <v>45</v>
      </c>
      <c r="L2021" s="173" t="s">
        <v>1444</v>
      </c>
    </row>
    <row r="2022" spans="1:12" ht="56.25" customHeight="1">
      <c r="A2022" s="174">
        <v>25</v>
      </c>
      <c r="B2022" s="167" t="s">
        <v>718</v>
      </c>
      <c r="C2022" s="168">
        <v>42748</v>
      </c>
      <c r="D2022" s="168" t="s">
        <v>6361</v>
      </c>
      <c r="E2022" s="169" t="s">
        <v>3</v>
      </c>
      <c r="F2022" s="169">
        <v>1465631</v>
      </c>
      <c r="G2022" s="169"/>
      <c r="H2022" s="170" t="s">
        <v>6362</v>
      </c>
      <c r="I2022" s="172">
        <v>0</v>
      </c>
      <c r="J2022" s="172">
        <v>735</v>
      </c>
      <c r="K2022" s="172">
        <v>735</v>
      </c>
      <c r="L2022" s="173" t="s">
        <v>1444</v>
      </c>
    </row>
    <row r="2023" spans="1:12" ht="56.25" customHeight="1">
      <c r="A2023" s="174">
        <v>526</v>
      </c>
      <c r="B2023" s="167" t="s">
        <v>870</v>
      </c>
      <c r="C2023" s="168">
        <v>42748</v>
      </c>
      <c r="D2023" s="168" t="s">
        <v>6363</v>
      </c>
      <c r="E2023" s="169" t="s">
        <v>3</v>
      </c>
      <c r="F2023" s="169">
        <v>1465634</v>
      </c>
      <c r="G2023" s="169"/>
      <c r="H2023" s="170" t="s">
        <v>6364</v>
      </c>
      <c r="I2023" s="172">
        <v>0</v>
      </c>
      <c r="J2023" s="172">
        <v>15253</v>
      </c>
      <c r="K2023" s="172">
        <v>15253</v>
      </c>
      <c r="L2023" s="173" t="s">
        <v>1444</v>
      </c>
    </row>
    <row r="2024" spans="1:12" ht="56.25" customHeight="1">
      <c r="A2024" s="174">
        <v>526</v>
      </c>
      <c r="B2024" s="167" t="s">
        <v>870</v>
      </c>
      <c r="C2024" s="168">
        <v>42748</v>
      </c>
      <c r="D2024" s="168" t="s">
        <v>6365</v>
      </c>
      <c r="E2024" s="169" t="s">
        <v>3</v>
      </c>
      <c r="F2024" s="169">
        <v>1465636</v>
      </c>
      <c r="G2024" s="169"/>
      <c r="H2024" s="170" t="s">
        <v>6366</v>
      </c>
      <c r="I2024" s="172">
        <v>0</v>
      </c>
      <c r="J2024" s="172">
        <v>33523.269999999997</v>
      </c>
      <c r="K2024" s="172">
        <v>33523.269999999997</v>
      </c>
      <c r="L2024" s="173" t="s">
        <v>1444</v>
      </c>
    </row>
    <row r="2025" spans="1:12" ht="56.25" customHeight="1">
      <c r="A2025" s="174">
        <v>340</v>
      </c>
      <c r="B2025" s="167" t="s">
        <v>838</v>
      </c>
      <c r="C2025" s="168">
        <v>42748</v>
      </c>
      <c r="D2025" s="168" t="s">
        <v>6367</v>
      </c>
      <c r="E2025" s="169" t="s">
        <v>3</v>
      </c>
      <c r="F2025" s="169">
        <v>1465416</v>
      </c>
      <c r="G2025" s="169"/>
      <c r="H2025" s="170" t="s">
        <v>6368</v>
      </c>
      <c r="I2025" s="172">
        <v>0</v>
      </c>
      <c r="J2025" s="172">
        <v>4548.8900000000003</v>
      </c>
      <c r="K2025" s="172">
        <v>4548.8900000000003</v>
      </c>
      <c r="L2025" s="173" t="s">
        <v>1444</v>
      </c>
    </row>
    <row r="2026" spans="1:12" ht="56.25" customHeight="1">
      <c r="A2026" s="174" t="s">
        <v>627</v>
      </c>
      <c r="B2026" s="167" t="s">
        <v>737</v>
      </c>
      <c r="C2026" s="168">
        <v>42748</v>
      </c>
      <c r="D2026" s="168" t="s">
        <v>6369</v>
      </c>
      <c r="E2026" s="169" t="s">
        <v>3</v>
      </c>
      <c r="F2026" s="169">
        <v>1465417</v>
      </c>
      <c r="G2026" s="169"/>
      <c r="H2026" s="170" t="s">
        <v>6370</v>
      </c>
      <c r="I2026" s="172">
        <v>0</v>
      </c>
      <c r="J2026" s="172">
        <v>1916.9</v>
      </c>
      <c r="K2026" s="172">
        <v>1916.9</v>
      </c>
      <c r="L2026" s="173" t="s">
        <v>1444</v>
      </c>
    </row>
    <row r="2027" spans="1:12" ht="56.25" customHeight="1">
      <c r="A2027" s="174" t="s">
        <v>627</v>
      </c>
      <c r="B2027" s="167" t="s">
        <v>737</v>
      </c>
      <c r="C2027" s="168">
        <v>42748</v>
      </c>
      <c r="D2027" s="168" t="s">
        <v>6371</v>
      </c>
      <c r="E2027" s="169" t="s">
        <v>3</v>
      </c>
      <c r="F2027" s="169">
        <v>1465418</v>
      </c>
      <c r="G2027" s="169"/>
      <c r="H2027" s="170" t="s">
        <v>6372</v>
      </c>
      <c r="I2027" s="172">
        <v>0</v>
      </c>
      <c r="J2027" s="172">
        <v>1075</v>
      </c>
      <c r="K2027" s="172">
        <v>1075</v>
      </c>
      <c r="L2027" s="173" t="s">
        <v>1444</v>
      </c>
    </row>
    <row r="2028" spans="1:12" ht="56.25" customHeight="1">
      <c r="A2028" s="174" t="s">
        <v>627</v>
      </c>
      <c r="B2028" s="167" t="s">
        <v>737</v>
      </c>
      <c r="C2028" s="168">
        <v>42748</v>
      </c>
      <c r="D2028" s="168" t="s">
        <v>6373</v>
      </c>
      <c r="E2028" s="169" t="s">
        <v>3</v>
      </c>
      <c r="F2028" s="169">
        <v>1465419</v>
      </c>
      <c r="G2028" s="169"/>
      <c r="H2028" s="170" t="s">
        <v>6374</v>
      </c>
      <c r="I2028" s="172">
        <v>0</v>
      </c>
      <c r="J2028" s="172">
        <v>1092.24</v>
      </c>
      <c r="K2028" s="172">
        <v>1092.24</v>
      </c>
      <c r="L2028" s="173" t="s">
        <v>1444</v>
      </c>
    </row>
    <row r="2029" spans="1:12" ht="56.25" customHeight="1">
      <c r="A2029" s="174" t="s">
        <v>627</v>
      </c>
      <c r="B2029" s="167" t="s">
        <v>737</v>
      </c>
      <c r="C2029" s="168">
        <v>42748</v>
      </c>
      <c r="D2029" s="168" t="s">
        <v>6375</v>
      </c>
      <c r="E2029" s="169" t="s">
        <v>3</v>
      </c>
      <c r="F2029" s="169">
        <v>1465420</v>
      </c>
      <c r="G2029" s="169"/>
      <c r="H2029" s="170" t="s">
        <v>6376</v>
      </c>
      <c r="I2029" s="172">
        <v>0</v>
      </c>
      <c r="J2029" s="172">
        <v>312.2</v>
      </c>
      <c r="K2029" s="172">
        <v>312.2</v>
      </c>
      <c r="L2029" s="173" t="s">
        <v>1444</v>
      </c>
    </row>
    <row r="2030" spans="1:12" ht="56.25" customHeight="1">
      <c r="A2030" s="174">
        <v>312</v>
      </c>
      <c r="B2030" s="167" t="s">
        <v>833</v>
      </c>
      <c r="C2030" s="168">
        <v>42748</v>
      </c>
      <c r="D2030" s="168" t="s">
        <v>6377</v>
      </c>
      <c r="E2030" s="169" t="s">
        <v>3</v>
      </c>
      <c r="F2030" s="169">
        <v>1465421</v>
      </c>
      <c r="G2030" s="169"/>
      <c r="H2030" s="170" t="s">
        <v>6378</v>
      </c>
      <c r="I2030" s="172">
        <v>0</v>
      </c>
      <c r="J2030" s="172">
        <v>443.96</v>
      </c>
      <c r="K2030" s="172">
        <v>443.96</v>
      </c>
      <c r="L2030" s="173" t="s">
        <v>1444</v>
      </c>
    </row>
    <row r="2031" spans="1:12" ht="56.25" customHeight="1">
      <c r="A2031" s="174">
        <v>312</v>
      </c>
      <c r="B2031" s="167" t="s">
        <v>833</v>
      </c>
      <c r="C2031" s="168">
        <v>42748</v>
      </c>
      <c r="D2031" s="168" t="s">
        <v>6379</v>
      </c>
      <c r="E2031" s="169" t="s">
        <v>3</v>
      </c>
      <c r="F2031" s="169">
        <v>1465422</v>
      </c>
      <c r="G2031" s="169"/>
      <c r="H2031" s="170" t="s">
        <v>6380</v>
      </c>
      <c r="I2031" s="172">
        <v>0</v>
      </c>
      <c r="J2031" s="172">
        <v>25</v>
      </c>
      <c r="K2031" s="172">
        <v>25</v>
      </c>
      <c r="L2031" s="173" t="s">
        <v>1444</v>
      </c>
    </row>
    <row r="2032" spans="1:12" ht="56.25" customHeight="1">
      <c r="A2032" s="174" t="s">
        <v>627</v>
      </c>
      <c r="B2032" s="167" t="s">
        <v>737</v>
      </c>
      <c r="C2032" s="168">
        <v>42748</v>
      </c>
      <c r="D2032" s="168" t="s">
        <v>6381</v>
      </c>
      <c r="E2032" s="169" t="s">
        <v>3</v>
      </c>
      <c r="F2032" s="169">
        <v>1465423</v>
      </c>
      <c r="G2032" s="169"/>
      <c r="H2032" s="170" t="s">
        <v>6382</v>
      </c>
      <c r="I2032" s="172">
        <v>0</v>
      </c>
      <c r="J2032" s="172">
        <v>292.22000000000003</v>
      </c>
      <c r="K2032" s="172">
        <v>292.22000000000003</v>
      </c>
      <c r="L2032" s="173" t="s">
        <v>1444</v>
      </c>
    </row>
    <row r="2033" spans="1:12" ht="56.25" customHeight="1">
      <c r="A2033" s="174" t="s">
        <v>627</v>
      </c>
      <c r="B2033" s="167" t="s">
        <v>737</v>
      </c>
      <c r="C2033" s="168">
        <v>42748</v>
      </c>
      <c r="D2033" s="168" t="s">
        <v>6383</v>
      </c>
      <c r="E2033" s="169" t="s">
        <v>3</v>
      </c>
      <c r="F2033" s="169">
        <v>1465424</v>
      </c>
      <c r="G2033" s="169"/>
      <c r="H2033" s="170" t="s">
        <v>6384</v>
      </c>
      <c r="I2033" s="172">
        <v>0</v>
      </c>
      <c r="J2033" s="172">
        <v>210.4</v>
      </c>
      <c r="K2033" s="172">
        <v>210.4</v>
      </c>
      <c r="L2033" s="173" t="s">
        <v>1444</v>
      </c>
    </row>
    <row r="2034" spans="1:12" ht="56.25" customHeight="1">
      <c r="A2034" s="174" t="s">
        <v>627</v>
      </c>
      <c r="B2034" s="167" t="s">
        <v>737</v>
      </c>
      <c r="C2034" s="168">
        <v>42748</v>
      </c>
      <c r="D2034" s="168" t="s">
        <v>6385</v>
      </c>
      <c r="E2034" s="169" t="s">
        <v>3</v>
      </c>
      <c r="F2034" s="169">
        <v>1465425</v>
      </c>
      <c r="G2034" s="169"/>
      <c r="H2034" s="170" t="s">
        <v>6386</v>
      </c>
      <c r="I2034" s="172">
        <v>0</v>
      </c>
      <c r="J2034" s="172">
        <v>56.7</v>
      </c>
      <c r="K2034" s="172">
        <v>56.7</v>
      </c>
      <c r="L2034" s="173" t="s">
        <v>1444</v>
      </c>
    </row>
    <row r="2035" spans="1:12" ht="56.25" customHeight="1">
      <c r="A2035" s="174">
        <v>312</v>
      </c>
      <c r="B2035" s="167" t="s">
        <v>833</v>
      </c>
      <c r="C2035" s="168">
        <v>42748</v>
      </c>
      <c r="D2035" s="168" t="s">
        <v>6387</v>
      </c>
      <c r="E2035" s="169" t="s">
        <v>3</v>
      </c>
      <c r="F2035" s="169">
        <v>1465426</v>
      </c>
      <c r="G2035" s="169"/>
      <c r="H2035" s="170" t="s">
        <v>6388</v>
      </c>
      <c r="I2035" s="172">
        <v>0</v>
      </c>
      <c r="J2035" s="172">
        <v>20</v>
      </c>
      <c r="K2035" s="172">
        <v>20</v>
      </c>
      <c r="L2035" s="173" t="s">
        <v>1444</v>
      </c>
    </row>
    <row r="2036" spans="1:12" ht="56.25" customHeight="1">
      <c r="A2036" s="174" t="s">
        <v>627</v>
      </c>
      <c r="B2036" s="167" t="s">
        <v>737</v>
      </c>
      <c r="C2036" s="168">
        <v>42748</v>
      </c>
      <c r="D2036" s="168" t="s">
        <v>6389</v>
      </c>
      <c r="E2036" s="169" t="s">
        <v>3</v>
      </c>
      <c r="F2036" s="169">
        <v>1465491</v>
      </c>
      <c r="G2036" s="169"/>
      <c r="H2036" s="170" t="s">
        <v>6390</v>
      </c>
      <c r="I2036" s="172">
        <v>0</v>
      </c>
      <c r="J2036" s="172">
        <v>100</v>
      </c>
      <c r="K2036" s="172">
        <v>100</v>
      </c>
      <c r="L2036" s="173" t="s">
        <v>1444</v>
      </c>
    </row>
    <row r="2037" spans="1:12" ht="56.25" customHeight="1">
      <c r="A2037" s="174">
        <v>591</v>
      </c>
      <c r="B2037" s="167" t="s">
        <v>885</v>
      </c>
      <c r="C2037" s="168">
        <v>42748</v>
      </c>
      <c r="D2037" s="168" t="s">
        <v>6391</v>
      </c>
      <c r="E2037" s="169" t="s">
        <v>3</v>
      </c>
      <c r="F2037" s="169">
        <v>1465514</v>
      </c>
      <c r="G2037" s="169"/>
      <c r="H2037" s="170" t="s">
        <v>6392</v>
      </c>
      <c r="I2037" s="172">
        <v>0</v>
      </c>
      <c r="J2037" s="172">
        <v>656</v>
      </c>
      <c r="K2037" s="172">
        <v>656</v>
      </c>
      <c r="L2037" s="173" t="s">
        <v>1444</v>
      </c>
    </row>
    <row r="2038" spans="1:12" ht="56.25" customHeight="1">
      <c r="A2038" s="174">
        <v>117</v>
      </c>
      <c r="B2038" s="167" t="s">
        <v>746</v>
      </c>
      <c r="C2038" s="168">
        <v>42748</v>
      </c>
      <c r="D2038" s="168" t="s">
        <v>6393</v>
      </c>
      <c r="E2038" s="169" t="s">
        <v>3</v>
      </c>
      <c r="F2038" s="169">
        <v>1465516</v>
      </c>
      <c r="G2038" s="169"/>
      <c r="H2038" s="170" t="s">
        <v>6394</v>
      </c>
      <c r="I2038" s="172">
        <v>0</v>
      </c>
      <c r="J2038" s="172">
        <v>1672</v>
      </c>
      <c r="K2038" s="172">
        <v>1672</v>
      </c>
      <c r="L2038" s="173" t="s">
        <v>1444</v>
      </c>
    </row>
    <row r="2039" spans="1:12" ht="56.25" customHeight="1">
      <c r="A2039" s="174" t="s">
        <v>627</v>
      </c>
      <c r="B2039" s="167" t="s">
        <v>737</v>
      </c>
      <c r="C2039" s="168">
        <v>42748</v>
      </c>
      <c r="D2039" s="168" t="s">
        <v>6395</v>
      </c>
      <c r="E2039" s="169" t="s">
        <v>3</v>
      </c>
      <c r="F2039" s="169">
        <v>1465603</v>
      </c>
      <c r="G2039" s="169"/>
      <c r="H2039" s="170" t="s">
        <v>6396</v>
      </c>
      <c r="I2039" s="172">
        <v>0</v>
      </c>
      <c r="J2039" s="172">
        <v>0.01</v>
      </c>
      <c r="K2039" s="172">
        <v>0.01</v>
      </c>
      <c r="L2039" s="173" t="s">
        <v>6022</v>
      </c>
    </row>
    <row r="2040" spans="1:12" ht="56.25" customHeight="1">
      <c r="A2040" s="174">
        <v>87</v>
      </c>
      <c r="B2040" s="167" t="s">
        <v>735</v>
      </c>
      <c r="C2040" s="168">
        <v>42748</v>
      </c>
      <c r="D2040" s="168" t="s">
        <v>6397</v>
      </c>
      <c r="E2040" s="169" t="s">
        <v>3</v>
      </c>
      <c r="F2040" s="169">
        <v>1465619</v>
      </c>
      <c r="G2040" s="169"/>
      <c r="H2040" s="170" t="s">
        <v>6398</v>
      </c>
      <c r="I2040" s="172">
        <v>0</v>
      </c>
      <c r="J2040" s="172">
        <v>298.92</v>
      </c>
      <c r="K2040" s="172">
        <v>298.92</v>
      </c>
      <c r="L2040" s="173" t="s">
        <v>1444</v>
      </c>
    </row>
    <row r="2041" spans="1:12" ht="56.25" customHeight="1">
      <c r="A2041" s="174">
        <v>20</v>
      </c>
      <c r="B2041" s="167" t="s">
        <v>717</v>
      </c>
      <c r="C2041" s="168">
        <v>42748</v>
      </c>
      <c r="D2041" s="168" t="s">
        <v>6399</v>
      </c>
      <c r="E2041" s="169" t="s">
        <v>3</v>
      </c>
      <c r="F2041" s="169">
        <v>1465674</v>
      </c>
      <c r="G2041" s="169"/>
      <c r="H2041" s="170" t="s">
        <v>6400</v>
      </c>
      <c r="I2041" s="172">
        <v>0</v>
      </c>
      <c r="J2041" s="172">
        <v>556.4</v>
      </c>
      <c r="K2041" s="172">
        <v>556.4</v>
      </c>
      <c r="L2041" s="173" t="s">
        <v>1444</v>
      </c>
    </row>
    <row r="2042" spans="1:12" ht="56.25" customHeight="1">
      <c r="A2042" s="174">
        <v>20</v>
      </c>
      <c r="B2042" s="167" t="s">
        <v>717</v>
      </c>
      <c r="C2042" s="168">
        <v>42748</v>
      </c>
      <c r="D2042" s="168" t="s">
        <v>6401</v>
      </c>
      <c r="E2042" s="169" t="s">
        <v>3</v>
      </c>
      <c r="F2042" s="169">
        <v>1465677</v>
      </c>
      <c r="G2042" s="169"/>
      <c r="H2042" s="170" t="s">
        <v>6402</v>
      </c>
      <c r="I2042" s="172">
        <v>0</v>
      </c>
      <c r="J2042" s="172">
        <v>164</v>
      </c>
      <c r="K2042" s="172">
        <v>164</v>
      </c>
      <c r="L2042" s="173" t="s">
        <v>1444</v>
      </c>
    </row>
    <row r="2043" spans="1:12" ht="56.25" customHeight="1">
      <c r="A2043" s="174">
        <v>20</v>
      </c>
      <c r="B2043" s="167" t="s">
        <v>717</v>
      </c>
      <c r="C2043" s="168">
        <v>42748</v>
      </c>
      <c r="D2043" s="168" t="s">
        <v>6403</v>
      </c>
      <c r="E2043" s="169" t="s">
        <v>3</v>
      </c>
      <c r="F2043" s="169">
        <v>1465705</v>
      </c>
      <c r="G2043" s="169"/>
      <c r="H2043" s="170" t="s">
        <v>6404</v>
      </c>
      <c r="I2043" s="172">
        <v>0</v>
      </c>
      <c r="J2043" s="172">
        <v>717.5</v>
      </c>
      <c r="K2043" s="172">
        <v>717.5</v>
      </c>
      <c r="L2043" s="173" t="s">
        <v>1444</v>
      </c>
    </row>
    <row r="2044" spans="1:12" ht="56.25" customHeight="1">
      <c r="A2044" s="174">
        <v>134</v>
      </c>
      <c r="B2044" s="167" t="s">
        <v>754</v>
      </c>
      <c r="C2044" s="168">
        <v>42748</v>
      </c>
      <c r="D2044" s="168" t="s">
        <v>6405</v>
      </c>
      <c r="E2044" s="169" t="s">
        <v>3</v>
      </c>
      <c r="F2044" s="169">
        <v>1465774</v>
      </c>
      <c r="G2044" s="169"/>
      <c r="H2044" s="170" t="s">
        <v>6406</v>
      </c>
      <c r="I2044" s="172">
        <v>0</v>
      </c>
      <c r="J2044" s="172">
        <v>10965.08</v>
      </c>
      <c r="K2044" s="172">
        <v>10965.08</v>
      </c>
      <c r="L2044" s="173" t="s">
        <v>1444</v>
      </c>
    </row>
    <row r="2045" spans="1:12" ht="56.25" customHeight="1">
      <c r="A2045" s="174" t="s">
        <v>627</v>
      </c>
      <c r="B2045" s="167" t="s">
        <v>737</v>
      </c>
      <c r="C2045" s="168">
        <v>42748</v>
      </c>
      <c r="D2045" s="168" t="s">
        <v>6407</v>
      </c>
      <c r="E2045" s="169" t="s">
        <v>3</v>
      </c>
      <c r="F2045" s="169">
        <v>1465797</v>
      </c>
      <c r="G2045" s="169"/>
      <c r="H2045" s="170" t="s">
        <v>6408</v>
      </c>
      <c r="I2045" s="172">
        <v>0</v>
      </c>
      <c r="J2045" s="172">
        <v>29165.42</v>
      </c>
      <c r="K2045" s="172">
        <v>29165.42</v>
      </c>
      <c r="L2045" s="173" t="s">
        <v>1444</v>
      </c>
    </row>
    <row r="2046" spans="1:12" ht="56.25" customHeight="1">
      <c r="A2046" s="174" t="s">
        <v>627</v>
      </c>
      <c r="B2046" s="167" t="s">
        <v>737</v>
      </c>
      <c r="C2046" s="168">
        <v>42748</v>
      </c>
      <c r="D2046" s="168" t="s">
        <v>6409</v>
      </c>
      <c r="E2046" s="169" t="s">
        <v>3</v>
      </c>
      <c r="F2046" s="169">
        <v>1465802</v>
      </c>
      <c r="G2046" s="169"/>
      <c r="H2046" s="170" t="s">
        <v>6410</v>
      </c>
      <c r="I2046" s="172">
        <v>0</v>
      </c>
      <c r="J2046" s="172">
        <v>200</v>
      </c>
      <c r="K2046" s="172">
        <v>200</v>
      </c>
      <c r="L2046" s="173" t="s">
        <v>1444</v>
      </c>
    </row>
    <row r="2047" spans="1:12" ht="56.25" customHeight="1">
      <c r="A2047" s="174" t="s">
        <v>627</v>
      </c>
      <c r="B2047" s="167" t="s">
        <v>737</v>
      </c>
      <c r="C2047" s="168">
        <v>42748</v>
      </c>
      <c r="D2047" s="168" t="s">
        <v>6411</v>
      </c>
      <c r="E2047" s="169" t="s">
        <v>3</v>
      </c>
      <c r="F2047" s="169">
        <v>1465804</v>
      </c>
      <c r="G2047" s="169"/>
      <c r="H2047" s="170" t="s">
        <v>6412</v>
      </c>
      <c r="I2047" s="172">
        <v>0</v>
      </c>
      <c r="J2047" s="172">
        <v>345</v>
      </c>
      <c r="K2047" s="172">
        <v>345</v>
      </c>
      <c r="L2047" s="173" t="s">
        <v>1444</v>
      </c>
    </row>
    <row r="2048" spans="1:12" ht="56.25" customHeight="1">
      <c r="A2048" s="174" t="s">
        <v>627</v>
      </c>
      <c r="B2048" s="167" t="s">
        <v>737</v>
      </c>
      <c r="C2048" s="168">
        <v>42748</v>
      </c>
      <c r="D2048" s="168" t="s">
        <v>6413</v>
      </c>
      <c r="E2048" s="169" t="s">
        <v>3</v>
      </c>
      <c r="F2048" s="169">
        <v>1465811</v>
      </c>
      <c r="G2048" s="169"/>
      <c r="H2048" s="170" t="s">
        <v>6414</v>
      </c>
      <c r="I2048" s="172">
        <v>0</v>
      </c>
      <c r="J2048" s="172">
        <v>200</v>
      </c>
      <c r="K2048" s="172">
        <v>200</v>
      </c>
      <c r="L2048" s="173" t="s">
        <v>1444</v>
      </c>
    </row>
    <row r="2049" spans="1:12" ht="56.25" customHeight="1">
      <c r="A2049" s="174">
        <v>76</v>
      </c>
      <c r="B2049" s="167" t="s">
        <v>730</v>
      </c>
      <c r="C2049" s="168">
        <v>42748</v>
      </c>
      <c r="D2049" s="168" t="s">
        <v>6415</v>
      </c>
      <c r="E2049" s="169" t="s">
        <v>3</v>
      </c>
      <c r="F2049" s="169">
        <v>1465812</v>
      </c>
      <c r="G2049" s="169"/>
      <c r="H2049" s="170" t="s">
        <v>6416</v>
      </c>
      <c r="I2049" s="172">
        <v>0</v>
      </c>
      <c r="J2049" s="172">
        <v>1740</v>
      </c>
      <c r="K2049" s="172">
        <v>1740</v>
      </c>
      <c r="L2049" s="173" t="s">
        <v>1444</v>
      </c>
    </row>
    <row r="2050" spans="1:12" ht="56.25" customHeight="1">
      <c r="A2050" s="174" t="s">
        <v>627</v>
      </c>
      <c r="B2050" s="167" t="s">
        <v>737</v>
      </c>
      <c r="C2050" s="168">
        <v>42748</v>
      </c>
      <c r="D2050" s="168" t="s">
        <v>6417</v>
      </c>
      <c r="E2050" s="169" t="s">
        <v>3</v>
      </c>
      <c r="F2050" s="169">
        <v>1465823</v>
      </c>
      <c r="G2050" s="169"/>
      <c r="H2050" s="170" t="s">
        <v>6418</v>
      </c>
      <c r="I2050" s="172">
        <v>0</v>
      </c>
      <c r="J2050" s="172">
        <v>50</v>
      </c>
      <c r="K2050" s="172">
        <v>50</v>
      </c>
      <c r="L2050" s="173" t="s">
        <v>1444</v>
      </c>
    </row>
    <row r="2051" spans="1:12" ht="56.25" customHeight="1">
      <c r="A2051" s="174" t="s">
        <v>627</v>
      </c>
      <c r="B2051" s="167" t="s">
        <v>737</v>
      </c>
      <c r="C2051" s="168">
        <v>42748</v>
      </c>
      <c r="D2051" s="168" t="s">
        <v>6419</v>
      </c>
      <c r="E2051" s="169" t="s">
        <v>3</v>
      </c>
      <c r="F2051" s="169">
        <v>1465933</v>
      </c>
      <c r="G2051" s="169"/>
      <c r="H2051" s="170" t="s">
        <v>6420</v>
      </c>
      <c r="I2051" s="172">
        <v>0</v>
      </c>
      <c r="J2051" s="172">
        <v>187.9</v>
      </c>
      <c r="K2051" s="172">
        <v>187.9</v>
      </c>
      <c r="L2051" s="173" t="s">
        <v>1444</v>
      </c>
    </row>
    <row r="2052" spans="1:12" ht="56.25" customHeight="1">
      <c r="A2052" s="174" t="s">
        <v>627</v>
      </c>
      <c r="B2052" s="167" t="s">
        <v>737</v>
      </c>
      <c r="C2052" s="168">
        <v>42748</v>
      </c>
      <c r="D2052" s="168" t="s">
        <v>6421</v>
      </c>
      <c r="E2052" s="169" t="s">
        <v>3</v>
      </c>
      <c r="F2052" s="169">
        <v>1465935</v>
      </c>
      <c r="G2052" s="169"/>
      <c r="H2052" s="170" t="s">
        <v>6422</v>
      </c>
      <c r="I2052" s="172">
        <v>0</v>
      </c>
      <c r="J2052" s="172">
        <v>74.959999999999994</v>
      </c>
      <c r="K2052" s="172">
        <v>74.959999999999994</v>
      </c>
      <c r="L2052" s="173" t="s">
        <v>1444</v>
      </c>
    </row>
    <row r="2053" spans="1:12" ht="56.25" customHeight="1">
      <c r="A2053" s="174" t="s">
        <v>627</v>
      </c>
      <c r="B2053" s="167" t="s">
        <v>737</v>
      </c>
      <c r="C2053" s="168">
        <v>42751</v>
      </c>
      <c r="D2053" s="168" t="s">
        <v>6423</v>
      </c>
      <c r="E2053" s="169" t="s">
        <v>3</v>
      </c>
      <c r="F2053" s="169">
        <v>1466134</v>
      </c>
      <c r="G2053" s="169"/>
      <c r="H2053" s="170" t="s">
        <v>6424</v>
      </c>
      <c r="I2053" s="172">
        <v>0</v>
      </c>
      <c r="J2053" s="172">
        <v>1553.85</v>
      </c>
      <c r="K2053" s="172">
        <v>1553.85</v>
      </c>
      <c r="L2053" s="173" t="s">
        <v>1444</v>
      </c>
    </row>
    <row r="2054" spans="1:12" ht="56.25" customHeight="1">
      <c r="A2054" s="174" t="s">
        <v>627</v>
      </c>
      <c r="B2054" s="167" t="s">
        <v>737</v>
      </c>
      <c r="C2054" s="168">
        <v>42751</v>
      </c>
      <c r="D2054" s="168" t="s">
        <v>6425</v>
      </c>
      <c r="E2054" s="169" t="s">
        <v>3</v>
      </c>
      <c r="F2054" s="169">
        <v>1466137</v>
      </c>
      <c r="G2054" s="169"/>
      <c r="H2054" s="170" t="s">
        <v>6426</v>
      </c>
      <c r="I2054" s="172">
        <v>0</v>
      </c>
      <c r="J2054" s="172">
        <v>11165.15</v>
      </c>
      <c r="K2054" s="172">
        <v>11165.15</v>
      </c>
      <c r="L2054" s="173" t="s">
        <v>1444</v>
      </c>
    </row>
    <row r="2055" spans="1:12" ht="56.25" customHeight="1">
      <c r="A2055" s="174" t="s">
        <v>627</v>
      </c>
      <c r="B2055" s="167" t="s">
        <v>737</v>
      </c>
      <c r="C2055" s="168">
        <v>42751</v>
      </c>
      <c r="D2055" s="168" t="s">
        <v>6427</v>
      </c>
      <c r="E2055" s="169" t="s">
        <v>3</v>
      </c>
      <c r="F2055" s="169">
        <v>1466139</v>
      </c>
      <c r="G2055" s="169"/>
      <c r="H2055" s="170" t="s">
        <v>6428</v>
      </c>
      <c r="I2055" s="172">
        <v>0</v>
      </c>
      <c r="J2055" s="172">
        <v>5917.72</v>
      </c>
      <c r="K2055" s="172">
        <v>5917.72</v>
      </c>
      <c r="L2055" s="173" t="s">
        <v>1444</v>
      </c>
    </row>
    <row r="2056" spans="1:12" ht="56.25" customHeight="1">
      <c r="A2056" s="174">
        <v>340</v>
      </c>
      <c r="B2056" s="167" t="s">
        <v>838</v>
      </c>
      <c r="C2056" s="168">
        <v>42751</v>
      </c>
      <c r="D2056" s="168" t="s">
        <v>6429</v>
      </c>
      <c r="E2056" s="169" t="s">
        <v>3</v>
      </c>
      <c r="F2056" s="169">
        <v>1466203</v>
      </c>
      <c r="G2056" s="169"/>
      <c r="H2056" s="170" t="s">
        <v>6430</v>
      </c>
      <c r="I2056" s="172">
        <v>0</v>
      </c>
      <c r="J2056" s="172">
        <v>17873.34</v>
      </c>
      <c r="K2056" s="172">
        <v>17873.34</v>
      </c>
      <c r="L2056" s="173" t="s">
        <v>1444</v>
      </c>
    </row>
    <row r="2057" spans="1:12" ht="56.25" customHeight="1">
      <c r="A2057" s="174">
        <v>340</v>
      </c>
      <c r="B2057" s="167" t="s">
        <v>838</v>
      </c>
      <c r="C2057" s="168">
        <v>42751</v>
      </c>
      <c r="D2057" s="168" t="s">
        <v>6431</v>
      </c>
      <c r="E2057" s="169" t="s">
        <v>3</v>
      </c>
      <c r="F2057" s="169">
        <v>1466206</v>
      </c>
      <c r="G2057" s="169"/>
      <c r="H2057" s="170" t="s">
        <v>6432</v>
      </c>
      <c r="I2057" s="172">
        <v>0</v>
      </c>
      <c r="J2057" s="172">
        <v>22942.5</v>
      </c>
      <c r="K2057" s="172">
        <v>22942.5</v>
      </c>
      <c r="L2057" s="173" t="s">
        <v>1444</v>
      </c>
    </row>
    <row r="2058" spans="1:12" ht="56.25" customHeight="1">
      <c r="A2058" s="174">
        <v>291</v>
      </c>
      <c r="B2058" s="167" t="s">
        <v>818</v>
      </c>
      <c r="C2058" s="168">
        <v>42751</v>
      </c>
      <c r="D2058" s="168" t="s">
        <v>6433</v>
      </c>
      <c r="E2058" s="169" t="s">
        <v>3</v>
      </c>
      <c r="F2058" s="169">
        <v>1466210</v>
      </c>
      <c r="G2058" s="169"/>
      <c r="H2058" s="170" t="s">
        <v>6434</v>
      </c>
      <c r="I2058" s="172">
        <v>0</v>
      </c>
      <c r="J2058" s="172">
        <v>16504.849999999999</v>
      </c>
      <c r="K2058" s="172">
        <v>16504.849999999999</v>
      </c>
      <c r="L2058" s="173" t="s">
        <v>1444</v>
      </c>
    </row>
    <row r="2059" spans="1:12" ht="56.25" customHeight="1">
      <c r="A2059" s="174">
        <v>590</v>
      </c>
      <c r="B2059" s="167" t="s">
        <v>884</v>
      </c>
      <c r="C2059" s="168">
        <v>42751</v>
      </c>
      <c r="D2059" s="168" t="s">
        <v>6435</v>
      </c>
      <c r="E2059" s="169" t="s">
        <v>3</v>
      </c>
      <c r="F2059" s="169">
        <v>1466213</v>
      </c>
      <c r="G2059" s="169"/>
      <c r="H2059" s="170" t="s">
        <v>6436</v>
      </c>
      <c r="I2059" s="172">
        <v>0</v>
      </c>
      <c r="J2059" s="172">
        <v>12968.5</v>
      </c>
      <c r="K2059" s="172">
        <v>12968.5</v>
      </c>
      <c r="L2059" s="173" t="s">
        <v>1444</v>
      </c>
    </row>
    <row r="2060" spans="1:12" ht="56.25" customHeight="1">
      <c r="A2060" s="174">
        <v>373</v>
      </c>
      <c r="B2060" s="167" t="s">
        <v>1299</v>
      </c>
      <c r="C2060" s="168">
        <v>42751</v>
      </c>
      <c r="D2060" s="168" t="s">
        <v>6437</v>
      </c>
      <c r="E2060" s="169" t="s">
        <v>3</v>
      </c>
      <c r="F2060" s="169">
        <v>1466214</v>
      </c>
      <c r="G2060" s="169"/>
      <c r="H2060" s="170" t="s">
        <v>6438</v>
      </c>
      <c r="I2060" s="172">
        <v>0</v>
      </c>
      <c r="J2060" s="172">
        <v>1160</v>
      </c>
      <c r="K2060" s="172">
        <v>1160</v>
      </c>
      <c r="L2060" s="173" t="s">
        <v>1444</v>
      </c>
    </row>
    <row r="2061" spans="1:12" ht="56.25" customHeight="1">
      <c r="A2061" s="174" t="s">
        <v>627</v>
      </c>
      <c r="B2061" s="167" t="s">
        <v>737</v>
      </c>
      <c r="C2061" s="168">
        <v>42751</v>
      </c>
      <c r="D2061" s="168" t="s">
        <v>6439</v>
      </c>
      <c r="E2061" s="169" t="s">
        <v>3</v>
      </c>
      <c r="F2061" s="169">
        <v>1466067</v>
      </c>
      <c r="G2061" s="169"/>
      <c r="H2061" s="170" t="s">
        <v>6440</v>
      </c>
      <c r="I2061" s="172">
        <v>0</v>
      </c>
      <c r="J2061" s="172">
        <v>130</v>
      </c>
      <c r="K2061" s="172">
        <v>130</v>
      </c>
      <c r="L2061" s="173" t="s">
        <v>1444</v>
      </c>
    </row>
    <row r="2062" spans="1:12" ht="56.25" customHeight="1">
      <c r="A2062" s="174">
        <v>283</v>
      </c>
      <c r="B2062" s="167" t="s">
        <v>153</v>
      </c>
      <c r="C2062" s="168">
        <v>42751</v>
      </c>
      <c r="D2062" s="168" t="s">
        <v>6441</v>
      </c>
      <c r="E2062" s="169" t="s">
        <v>3</v>
      </c>
      <c r="F2062" s="169">
        <v>1466162</v>
      </c>
      <c r="G2062" s="169"/>
      <c r="H2062" s="170" t="s">
        <v>6442</v>
      </c>
      <c r="I2062" s="172">
        <v>0</v>
      </c>
      <c r="J2062" s="172">
        <v>371</v>
      </c>
      <c r="K2062" s="172">
        <v>371</v>
      </c>
      <c r="L2062" s="173" t="s">
        <v>1444</v>
      </c>
    </row>
    <row r="2063" spans="1:12" ht="56.25" customHeight="1">
      <c r="A2063" s="174">
        <v>526</v>
      </c>
      <c r="B2063" s="167" t="s">
        <v>870</v>
      </c>
      <c r="C2063" s="168">
        <v>42751</v>
      </c>
      <c r="D2063" s="168" t="s">
        <v>6443</v>
      </c>
      <c r="E2063" s="169" t="s">
        <v>3</v>
      </c>
      <c r="F2063" s="169">
        <v>1466201</v>
      </c>
      <c r="G2063" s="169"/>
      <c r="H2063" s="170" t="s">
        <v>6444</v>
      </c>
      <c r="I2063" s="172">
        <v>0</v>
      </c>
      <c r="J2063" s="172">
        <v>195.97</v>
      </c>
      <c r="K2063" s="172">
        <v>195.97</v>
      </c>
      <c r="L2063" s="173" t="s">
        <v>1444</v>
      </c>
    </row>
    <row r="2064" spans="1:12" ht="56.25" customHeight="1">
      <c r="A2064" s="174">
        <v>108</v>
      </c>
      <c r="B2064" s="167" t="s">
        <v>72</v>
      </c>
      <c r="C2064" s="168">
        <v>42751</v>
      </c>
      <c r="D2064" s="168" t="s">
        <v>6445</v>
      </c>
      <c r="E2064" s="169" t="s">
        <v>3</v>
      </c>
      <c r="F2064" s="169">
        <v>1466280</v>
      </c>
      <c r="G2064" s="169"/>
      <c r="H2064" s="170" t="s">
        <v>6446</v>
      </c>
      <c r="I2064" s="172">
        <v>0</v>
      </c>
      <c r="J2064" s="172">
        <v>1869.32</v>
      </c>
      <c r="K2064" s="172">
        <v>1869.32</v>
      </c>
      <c r="L2064" s="173" t="s">
        <v>1444</v>
      </c>
    </row>
    <row r="2065" spans="1:12" ht="56.25" customHeight="1">
      <c r="A2065" s="174">
        <v>108</v>
      </c>
      <c r="B2065" s="167" t="s">
        <v>72</v>
      </c>
      <c r="C2065" s="168">
        <v>42751</v>
      </c>
      <c r="D2065" s="168" t="s">
        <v>6447</v>
      </c>
      <c r="E2065" s="169" t="s">
        <v>3</v>
      </c>
      <c r="F2065" s="169">
        <v>1466283</v>
      </c>
      <c r="G2065" s="169"/>
      <c r="H2065" s="170" t="s">
        <v>6448</v>
      </c>
      <c r="I2065" s="172">
        <v>0</v>
      </c>
      <c r="J2065" s="172">
        <v>2500</v>
      </c>
      <c r="K2065" s="172">
        <v>2500</v>
      </c>
      <c r="L2065" s="173" t="s">
        <v>1444</v>
      </c>
    </row>
    <row r="2066" spans="1:12" ht="56.25" customHeight="1">
      <c r="A2066" s="174">
        <v>46</v>
      </c>
      <c r="B2066" s="167" t="s">
        <v>722</v>
      </c>
      <c r="C2066" s="168">
        <v>42751</v>
      </c>
      <c r="D2066" s="168" t="s">
        <v>6449</v>
      </c>
      <c r="E2066" s="169" t="s">
        <v>3</v>
      </c>
      <c r="F2066" s="169">
        <v>1466305</v>
      </c>
      <c r="G2066" s="169"/>
      <c r="H2066" s="170" t="s">
        <v>3082</v>
      </c>
      <c r="I2066" s="172">
        <v>0</v>
      </c>
      <c r="J2066" s="172">
        <v>782</v>
      </c>
      <c r="K2066" s="172">
        <v>782</v>
      </c>
      <c r="L2066" s="173" t="s">
        <v>1444</v>
      </c>
    </row>
    <row r="2067" spans="1:12" ht="56.25" customHeight="1">
      <c r="A2067" s="174" t="s">
        <v>627</v>
      </c>
      <c r="B2067" s="167" t="s">
        <v>737</v>
      </c>
      <c r="C2067" s="168">
        <v>42751</v>
      </c>
      <c r="D2067" s="168" t="s">
        <v>6450</v>
      </c>
      <c r="E2067" s="169" t="s">
        <v>3</v>
      </c>
      <c r="F2067" s="169">
        <v>1466344</v>
      </c>
      <c r="G2067" s="169"/>
      <c r="H2067" s="170" t="s">
        <v>6451</v>
      </c>
      <c r="I2067" s="172">
        <v>0</v>
      </c>
      <c r="J2067" s="172">
        <v>27.16</v>
      </c>
      <c r="K2067" s="172">
        <v>27.16</v>
      </c>
      <c r="L2067" s="173" t="s">
        <v>1444</v>
      </c>
    </row>
    <row r="2068" spans="1:12" ht="56.25" customHeight="1">
      <c r="A2068" s="174" t="s">
        <v>627</v>
      </c>
      <c r="B2068" s="167" t="s">
        <v>737</v>
      </c>
      <c r="C2068" s="168">
        <v>42751</v>
      </c>
      <c r="D2068" s="168" t="s">
        <v>6452</v>
      </c>
      <c r="E2068" s="169" t="s">
        <v>3</v>
      </c>
      <c r="F2068" s="169">
        <v>1466349</v>
      </c>
      <c r="G2068" s="169"/>
      <c r="H2068" s="170" t="s">
        <v>6453</v>
      </c>
      <c r="I2068" s="172">
        <v>0</v>
      </c>
      <c r="J2068" s="172">
        <v>325.87</v>
      </c>
      <c r="K2068" s="172">
        <v>325.87</v>
      </c>
      <c r="L2068" s="173" t="s">
        <v>1444</v>
      </c>
    </row>
    <row r="2069" spans="1:12" ht="56.25" customHeight="1">
      <c r="A2069" s="174">
        <v>287</v>
      </c>
      <c r="B2069" s="167" t="s">
        <v>814</v>
      </c>
      <c r="C2069" s="168">
        <v>42752</v>
      </c>
      <c r="D2069" s="168" t="s">
        <v>6454</v>
      </c>
      <c r="E2069" s="169" t="s">
        <v>3</v>
      </c>
      <c r="F2069" s="169">
        <v>1466673</v>
      </c>
      <c r="G2069" s="169"/>
      <c r="H2069" s="170" t="s">
        <v>6455</v>
      </c>
      <c r="I2069" s="172">
        <v>0</v>
      </c>
      <c r="J2069" s="172">
        <v>85316.49</v>
      </c>
      <c r="K2069" s="172">
        <v>85316.49</v>
      </c>
      <c r="L2069" s="173" t="s">
        <v>1444</v>
      </c>
    </row>
    <row r="2070" spans="1:12" ht="56.25" customHeight="1">
      <c r="A2070" s="174" t="s">
        <v>634</v>
      </c>
      <c r="B2070" s="167" t="s">
        <v>1258</v>
      </c>
      <c r="C2070" s="168">
        <v>42752</v>
      </c>
      <c r="D2070" s="168" t="s">
        <v>6456</v>
      </c>
      <c r="E2070" s="169" t="s">
        <v>3</v>
      </c>
      <c r="F2070" s="169">
        <v>1466684</v>
      </c>
      <c r="G2070" s="169"/>
      <c r="H2070" s="170" t="s">
        <v>6457</v>
      </c>
      <c r="I2070" s="172">
        <v>0</v>
      </c>
      <c r="J2070" s="172">
        <v>193.41</v>
      </c>
      <c r="K2070" s="172">
        <v>193.41</v>
      </c>
      <c r="L2070" s="173" t="s">
        <v>1444</v>
      </c>
    </row>
    <row r="2071" spans="1:12" ht="56.25" customHeight="1">
      <c r="A2071" s="174" t="s">
        <v>634</v>
      </c>
      <c r="B2071" s="167" t="s">
        <v>1258</v>
      </c>
      <c r="C2071" s="168">
        <v>42752</v>
      </c>
      <c r="D2071" s="168" t="s">
        <v>6458</v>
      </c>
      <c r="E2071" s="169" t="s">
        <v>3</v>
      </c>
      <c r="F2071" s="169">
        <v>1466686</v>
      </c>
      <c r="G2071" s="169"/>
      <c r="H2071" s="170" t="s">
        <v>6459</v>
      </c>
      <c r="I2071" s="172">
        <v>0</v>
      </c>
      <c r="J2071" s="172">
        <v>769.21</v>
      </c>
      <c r="K2071" s="172">
        <v>769.21</v>
      </c>
      <c r="L2071" s="173" t="s">
        <v>1444</v>
      </c>
    </row>
    <row r="2072" spans="1:12" ht="56.25" customHeight="1">
      <c r="A2072" s="174" t="s">
        <v>634</v>
      </c>
      <c r="B2072" s="167" t="s">
        <v>1258</v>
      </c>
      <c r="C2072" s="168">
        <v>42752</v>
      </c>
      <c r="D2072" s="168" t="s">
        <v>6460</v>
      </c>
      <c r="E2072" s="169" t="s">
        <v>3</v>
      </c>
      <c r="F2072" s="169">
        <v>1466690</v>
      </c>
      <c r="G2072" s="169"/>
      <c r="H2072" s="170" t="s">
        <v>6461</v>
      </c>
      <c r="I2072" s="172">
        <v>0</v>
      </c>
      <c r="J2072" s="172">
        <v>177.21</v>
      </c>
      <c r="K2072" s="172">
        <v>177.21</v>
      </c>
      <c r="L2072" s="173" t="s">
        <v>1444</v>
      </c>
    </row>
    <row r="2073" spans="1:12" ht="56.25" customHeight="1">
      <c r="A2073" s="174" t="s">
        <v>634</v>
      </c>
      <c r="B2073" s="167" t="s">
        <v>1258</v>
      </c>
      <c r="C2073" s="168">
        <v>42752</v>
      </c>
      <c r="D2073" s="168" t="s">
        <v>6462</v>
      </c>
      <c r="E2073" s="169" t="s">
        <v>3</v>
      </c>
      <c r="F2073" s="169">
        <v>1466693</v>
      </c>
      <c r="G2073" s="169"/>
      <c r="H2073" s="170" t="s">
        <v>6463</v>
      </c>
      <c r="I2073" s="172">
        <v>0</v>
      </c>
      <c r="J2073" s="172">
        <v>1161.6500000000001</v>
      </c>
      <c r="K2073" s="172">
        <v>1161.6500000000001</v>
      </c>
      <c r="L2073" s="173" t="s">
        <v>1444</v>
      </c>
    </row>
    <row r="2074" spans="1:12" ht="56.25" customHeight="1">
      <c r="A2074" s="174">
        <v>20</v>
      </c>
      <c r="B2074" s="167" t="s">
        <v>717</v>
      </c>
      <c r="C2074" s="168">
        <v>42752</v>
      </c>
      <c r="D2074" s="168" t="s">
        <v>6464</v>
      </c>
      <c r="E2074" s="169" t="s">
        <v>3</v>
      </c>
      <c r="F2074" s="169">
        <v>1466565</v>
      </c>
      <c r="G2074" s="169"/>
      <c r="H2074" s="170" t="s">
        <v>6465</v>
      </c>
      <c r="I2074" s="172">
        <v>0</v>
      </c>
      <c r="J2074" s="172">
        <v>34.85</v>
      </c>
      <c r="K2074" s="172">
        <v>34.85</v>
      </c>
      <c r="L2074" s="173" t="s">
        <v>1444</v>
      </c>
    </row>
    <row r="2075" spans="1:12" ht="56.25" customHeight="1">
      <c r="A2075" s="174">
        <v>591</v>
      </c>
      <c r="B2075" s="167" t="s">
        <v>885</v>
      </c>
      <c r="C2075" s="168">
        <v>42752</v>
      </c>
      <c r="D2075" s="168" t="s">
        <v>6466</v>
      </c>
      <c r="E2075" s="169" t="s">
        <v>3</v>
      </c>
      <c r="F2075" s="169">
        <v>1466599</v>
      </c>
      <c r="G2075" s="169"/>
      <c r="H2075" s="170" t="s">
        <v>6467</v>
      </c>
      <c r="I2075" s="172">
        <v>0</v>
      </c>
      <c r="J2075" s="172">
        <v>89.2</v>
      </c>
      <c r="K2075" s="172">
        <v>89.2</v>
      </c>
      <c r="L2075" s="173" t="s">
        <v>1444</v>
      </c>
    </row>
    <row r="2076" spans="1:12" ht="56.25" customHeight="1">
      <c r="A2076" s="174">
        <v>526</v>
      </c>
      <c r="B2076" s="167" t="s">
        <v>870</v>
      </c>
      <c r="C2076" s="168">
        <v>42752</v>
      </c>
      <c r="D2076" s="168" t="s">
        <v>6468</v>
      </c>
      <c r="E2076" s="169" t="s">
        <v>3</v>
      </c>
      <c r="F2076" s="169">
        <v>1466699</v>
      </c>
      <c r="G2076" s="169"/>
      <c r="H2076" s="170" t="s">
        <v>1383</v>
      </c>
      <c r="I2076" s="172">
        <v>0</v>
      </c>
      <c r="J2076" s="172">
        <v>45</v>
      </c>
      <c r="K2076" s="172">
        <v>45</v>
      </c>
      <c r="L2076" s="173" t="s">
        <v>1444</v>
      </c>
    </row>
    <row r="2077" spans="1:12" ht="56.25" customHeight="1">
      <c r="A2077" s="174">
        <v>526</v>
      </c>
      <c r="B2077" s="167" t="s">
        <v>870</v>
      </c>
      <c r="C2077" s="168">
        <v>42752</v>
      </c>
      <c r="D2077" s="168" t="s">
        <v>6469</v>
      </c>
      <c r="E2077" s="169" t="s">
        <v>3</v>
      </c>
      <c r="F2077" s="169">
        <v>1466700</v>
      </c>
      <c r="G2077" s="169"/>
      <c r="H2077" s="170" t="s">
        <v>6470</v>
      </c>
      <c r="I2077" s="172">
        <v>0</v>
      </c>
      <c r="J2077" s="172">
        <v>45</v>
      </c>
      <c r="K2077" s="172">
        <v>45</v>
      </c>
      <c r="L2077" s="173" t="s">
        <v>1444</v>
      </c>
    </row>
    <row r="2078" spans="1:12" ht="56.25" customHeight="1">
      <c r="A2078" s="174">
        <v>582</v>
      </c>
      <c r="B2078" s="167" t="s">
        <v>880</v>
      </c>
      <c r="C2078" s="168">
        <v>42752</v>
      </c>
      <c r="D2078" s="168" t="s">
        <v>6471</v>
      </c>
      <c r="E2078" s="169" t="s">
        <v>3</v>
      </c>
      <c r="F2078" s="169">
        <v>1466728</v>
      </c>
      <c r="G2078" s="169"/>
      <c r="H2078" s="170" t="s">
        <v>6472</v>
      </c>
      <c r="I2078" s="172">
        <v>0</v>
      </c>
      <c r="J2078" s="172">
        <v>609</v>
      </c>
      <c r="K2078" s="172">
        <v>609</v>
      </c>
      <c r="L2078" s="173" t="s">
        <v>1444</v>
      </c>
    </row>
    <row r="2079" spans="1:12" ht="56.25" customHeight="1">
      <c r="A2079" s="174">
        <v>582</v>
      </c>
      <c r="B2079" s="167" t="s">
        <v>880</v>
      </c>
      <c r="C2079" s="168">
        <v>42752</v>
      </c>
      <c r="D2079" s="168" t="s">
        <v>6473</v>
      </c>
      <c r="E2079" s="169" t="s">
        <v>3</v>
      </c>
      <c r="F2079" s="169">
        <v>1466752</v>
      </c>
      <c r="G2079" s="169"/>
      <c r="H2079" s="170" t="s">
        <v>6474</v>
      </c>
      <c r="I2079" s="172">
        <v>0</v>
      </c>
      <c r="J2079" s="172">
        <v>1057</v>
      </c>
      <c r="K2079" s="172">
        <v>1057</v>
      </c>
      <c r="L2079" s="173" t="s">
        <v>1444</v>
      </c>
    </row>
    <row r="2080" spans="1:12" ht="56.25" customHeight="1">
      <c r="A2080" s="174" t="s">
        <v>627</v>
      </c>
      <c r="B2080" s="167" t="s">
        <v>737</v>
      </c>
      <c r="C2080" s="168">
        <v>42752</v>
      </c>
      <c r="D2080" s="168" t="s">
        <v>6475</v>
      </c>
      <c r="E2080" s="169" t="s">
        <v>3</v>
      </c>
      <c r="F2080" s="169">
        <v>1466767</v>
      </c>
      <c r="G2080" s="169"/>
      <c r="H2080" s="170" t="s">
        <v>6476</v>
      </c>
      <c r="I2080" s="172">
        <v>0</v>
      </c>
      <c r="J2080" s="172">
        <v>49.3</v>
      </c>
      <c r="K2080" s="172">
        <v>49.3</v>
      </c>
      <c r="L2080" s="173" t="s">
        <v>1444</v>
      </c>
    </row>
    <row r="2081" spans="1:12" ht="56.25" customHeight="1">
      <c r="A2081" s="174" t="s">
        <v>627</v>
      </c>
      <c r="B2081" s="167" t="s">
        <v>737</v>
      </c>
      <c r="C2081" s="168">
        <v>42752</v>
      </c>
      <c r="D2081" s="168" t="s">
        <v>6477</v>
      </c>
      <c r="E2081" s="169" t="s">
        <v>3</v>
      </c>
      <c r="F2081" s="169">
        <v>1466769</v>
      </c>
      <c r="G2081" s="169"/>
      <c r="H2081" s="170" t="s">
        <v>6478</v>
      </c>
      <c r="I2081" s="172">
        <v>0</v>
      </c>
      <c r="J2081" s="172">
        <v>764.8</v>
      </c>
      <c r="K2081" s="172">
        <v>764.8</v>
      </c>
      <c r="L2081" s="173" t="s">
        <v>1444</v>
      </c>
    </row>
    <row r="2082" spans="1:12" ht="56.25" customHeight="1">
      <c r="A2082" s="174">
        <v>526</v>
      </c>
      <c r="B2082" s="167" t="s">
        <v>870</v>
      </c>
      <c r="C2082" s="168">
        <v>42752</v>
      </c>
      <c r="D2082" s="168" t="s">
        <v>6479</v>
      </c>
      <c r="E2082" s="169" t="s">
        <v>3</v>
      </c>
      <c r="F2082" s="169">
        <v>1466779</v>
      </c>
      <c r="G2082" s="169"/>
      <c r="H2082" s="170" t="s">
        <v>6480</v>
      </c>
      <c r="I2082" s="172">
        <v>0</v>
      </c>
      <c r="J2082" s="172">
        <v>18693</v>
      </c>
      <c r="K2082" s="172">
        <v>18693</v>
      </c>
      <c r="L2082" s="173" t="s">
        <v>1444</v>
      </c>
    </row>
    <row r="2083" spans="1:12" ht="56.25" customHeight="1">
      <c r="A2083" s="174">
        <v>513</v>
      </c>
      <c r="B2083" s="167" t="s">
        <v>208</v>
      </c>
      <c r="C2083" s="168">
        <v>42752</v>
      </c>
      <c r="D2083" s="168" t="s">
        <v>6481</v>
      </c>
      <c r="E2083" s="169" t="s">
        <v>3</v>
      </c>
      <c r="F2083" s="169">
        <v>1466802</v>
      </c>
      <c r="G2083" s="169"/>
      <c r="H2083" s="170" t="s">
        <v>6482</v>
      </c>
      <c r="I2083" s="172">
        <v>0</v>
      </c>
      <c r="J2083" s="172">
        <v>3286</v>
      </c>
      <c r="K2083" s="172">
        <v>3286</v>
      </c>
      <c r="L2083" s="173" t="s">
        <v>1444</v>
      </c>
    </row>
    <row r="2084" spans="1:12" ht="56.25" customHeight="1">
      <c r="A2084" s="174">
        <v>526</v>
      </c>
      <c r="B2084" s="167" t="s">
        <v>870</v>
      </c>
      <c r="C2084" s="168">
        <v>42752</v>
      </c>
      <c r="D2084" s="168" t="s">
        <v>6483</v>
      </c>
      <c r="E2084" s="169" t="s">
        <v>3</v>
      </c>
      <c r="F2084" s="169">
        <v>1466835</v>
      </c>
      <c r="G2084" s="169"/>
      <c r="H2084" s="170" t="s">
        <v>1399</v>
      </c>
      <c r="I2084" s="172">
        <v>0</v>
      </c>
      <c r="J2084" s="172">
        <v>155.6</v>
      </c>
      <c r="K2084" s="172">
        <v>155.6</v>
      </c>
      <c r="L2084" s="173" t="s">
        <v>1444</v>
      </c>
    </row>
    <row r="2085" spans="1:12" ht="56.25" customHeight="1">
      <c r="A2085" s="174" t="s">
        <v>627</v>
      </c>
      <c r="B2085" s="167" t="s">
        <v>737</v>
      </c>
      <c r="C2085" s="168">
        <v>42752</v>
      </c>
      <c r="D2085" s="168" t="s">
        <v>6484</v>
      </c>
      <c r="E2085" s="169" t="s">
        <v>3</v>
      </c>
      <c r="F2085" s="169">
        <v>1466840</v>
      </c>
      <c r="G2085" s="169"/>
      <c r="H2085" s="170" t="s">
        <v>6485</v>
      </c>
      <c r="I2085" s="172">
        <v>0</v>
      </c>
      <c r="J2085" s="172">
        <v>683.45</v>
      </c>
      <c r="K2085" s="172">
        <v>683.45</v>
      </c>
      <c r="L2085" s="173" t="s">
        <v>1444</v>
      </c>
    </row>
    <row r="2086" spans="1:12" ht="56.25" customHeight="1">
      <c r="A2086" s="174">
        <v>312</v>
      </c>
      <c r="B2086" s="167" t="s">
        <v>833</v>
      </c>
      <c r="C2086" s="168">
        <v>42752</v>
      </c>
      <c r="D2086" s="168" t="s">
        <v>6486</v>
      </c>
      <c r="E2086" s="169" t="s">
        <v>3</v>
      </c>
      <c r="F2086" s="169">
        <v>1466843</v>
      </c>
      <c r="G2086" s="169"/>
      <c r="H2086" s="170" t="s">
        <v>6487</v>
      </c>
      <c r="I2086" s="172">
        <v>0</v>
      </c>
      <c r="J2086" s="172">
        <v>914</v>
      </c>
      <c r="K2086" s="172">
        <v>914</v>
      </c>
      <c r="L2086" s="173" t="s">
        <v>1444</v>
      </c>
    </row>
    <row r="2087" spans="1:12" ht="56.25" customHeight="1">
      <c r="A2087" s="174">
        <v>16</v>
      </c>
      <c r="B2087" s="167" t="s">
        <v>716</v>
      </c>
      <c r="C2087" s="168">
        <v>42752</v>
      </c>
      <c r="D2087" s="168" t="s">
        <v>6488</v>
      </c>
      <c r="E2087" s="169" t="s">
        <v>3</v>
      </c>
      <c r="F2087" s="169">
        <v>1466845</v>
      </c>
      <c r="G2087" s="169"/>
      <c r="H2087" s="170" t="s">
        <v>6489</v>
      </c>
      <c r="I2087" s="172">
        <v>0</v>
      </c>
      <c r="J2087" s="172">
        <v>25</v>
      </c>
      <c r="K2087" s="172">
        <v>25</v>
      </c>
      <c r="L2087" s="173" t="s">
        <v>1444</v>
      </c>
    </row>
    <row r="2088" spans="1:12" ht="56.25" customHeight="1">
      <c r="A2088" s="174">
        <v>526</v>
      </c>
      <c r="B2088" s="167" t="s">
        <v>870</v>
      </c>
      <c r="C2088" s="168">
        <v>42752</v>
      </c>
      <c r="D2088" s="168" t="s">
        <v>6490</v>
      </c>
      <c r="E2088" s="169" t="s">
        <v>3</v>
      </c>
      <c r="F2088" s="169">
        <v>1466847</v>
      </c>
      <c r="G2088" s="169"/>
      <c r="H2088" s="170" t="s">
        <v>6491</v>
      </c>
      <c r="I2088" s="172">
        <v>0</v>
      </c>
      <c r="J2088" s="172">
        <v>2208</v>
      </c>
      <c r="K2088" s="172">
        <v>2208</v>
      </c>
      <c r="L2088" s="173" t="s">
        <v>1444</v>
      </c>
    </row>
    <row r="2089" spans="1:12" ht="56.25" customHeight="1">
      <c r="A2089" s="174">
        <v>526</v>
      </c>
      <c r="B2089" s="167" t="s">
        <v>870</v>
      </c>
      <c r="C2089" s="168">
        <v>42752</v>
      </c>
      <c r="D2089" s="168" t="s">
        <v>6492</v>
      </c>
      <c r="E2089" s="169" t="s">
        <v>3</v>
      </c>
      <c r="F2089" s="169">
        <v>1466873</v>
      </c>
      <c r="G2089" s="169"/>
      <c r="H2089" s="170" t="s">
        <v>6493</v>
      </c>
      <c r="I2089" s="172">
        <v>0</v>
      </c>
      <c r="J2089" s="172">
        <v>2100</v>
      </c>
      <c r="K2089" s="172">
        <v>2100</v>
      </c>
      <c r="L2089" s="173" t="s">
        <v>1444</v>
      </c>
    </row>
    <row r="2090" spans="1:12" ht="56.25" customHeight="1">
      <c r="A2090" s="174">
        <v>526</v>
      </c>
      <c r="B2090" s="167" t="s">
        <v>870</v>
      </c>
      <c r="C2090" s="168">
        <v>42752</v>
      </c>
      <c r="D2090" s="168" t="s">
        <v>6494</v>
      </c>
      <c r="E2090" s="169" t="s">
        <v>3</v>
      </c>
      <c r="F2090" s="169">
        <v>1466877</v>
      </c>
      <c r="G2090" s="169"/>
      <c r="H2090" s="170" t="s">
        <v>6495</v>
      </c>
      <c r="I2090" s="172">
        <v>0</v>
      </c>
      <c r="J2090" s="172">
        <v>76</v>
      </c>
      <c r="K2090" s="172">
        <v>76</v>
      </c>
      <c r="L2090" s="173" t="s">
        <v>1444</v>
      </c>
    </row>
    <row r="2091" spans="1:12" ht="56.25" customHeight="1">
      <c r="A2091" s="174">
        <v>526</v>
      </c>
      <c r="B2091" s="167" t="s">
        <v>870</v>
      </c>
      <c r="C2091" s="168">
        <v>42752</v>
      </c>
      <c r="D2091" s="168" t="s">
        <v>6496</v>
      </c>
      <c r="E2091" s="169" t="s">
        <v>3</v>
      </c>
      <c r="F2091" s="169">
        <v>1466878</v>
      </c>
      <c r="G2091" s="169"/>
      <c r="H2091" s="170" t="s">
        <v>6497</v>
      </c>
      <c r="I2091" s="172">
        <v>0</v>
      </c>
      <c r="J2091" s="172">
        <v>76</v>
      </c>
      <c r="K2091" s="172">
        <v>76</v>
      </c>
      <c r="L2091" s="173" t="s">
        <v>1444</v>
      </c>
    </row>
    <row r="2092" spans="1:12" ht="56.25" customHeight="1">
      <c r="A2092" s="174">
        <v>20</v>
      </c>
      <c r="B2092" s="167" t="s">
        <v>717</v>
      </c>
      <c r="C2092" s="168">
        <v>42752</v>
      </c>
      <c r="D2092" s="168" t="s">
        <v>6498</v>
      </c>
      <c r="E2092" s="169" t="s">
        <v>3</v>
      </c>
      <c r="F2092" s="169">
        <v>1466957</v>
      </c>
      <c r="G2092" s="169"/>
      <c r="H2092" s="170" t="s">
        <v>6499</v>
      </c>
      <c r="I2092" s="172">
        <v>0</v>
      </c>
      <c r="J2092" s="172">
        <v>0.1</v>
      </c>
      <c r="K2092" s="172">
        <v>0.1</v>
      </c>
      <c r="L2092" s="173" t="s">
        <v>1444</v>
      </c>
    </row>
    <row r="2093" spans="1:12" ht="56.25" customHeight="1">
      <c r="A2093" s="174">
        <v>526</v>
      </c>
      <c r="B2093" s="167" t="s">
        <v>870</v>
      </c>
      <c r="C2093" s="168">
        <v>42752</v>
      </c>
      <c r="D2093" s="168" t="s">
        <v>6500</v>
      </c>
      <c r="E2093" s="169" t="s">
        <v>3</v>
      </c>
      <c r="F2093" s="169">
        <v>1466958</v>
      </c>
      <c r="G2093" s="169"/>
      <c r="H2093" s="170" t="s">
        <v>6501</v>
      </c>
      <c r="I2093" s="172">
        <v>0</v>
      </c>
      <c r="J2093" s="172">
        <v>1800</v>
      </c>
      <c r="K2093" s="172">
        <v>1800</v>
      </c>
      <c r="L2093" s="173" t="s">
        <v>1444</v>
      </c>
    </row>
    <row r="2094" spans="1:12" ht="56.25" customHeight="1">
      <c r="A2094" s="174">
        <v>20</v>
      </c>
      <c r="B2094" s="167" t="s">
        <v>717</v>
      </c>
      <c r="C2094" s="168">
        <v>42752</v>
      </c>
      <c r="D2094" s="168" t="s">
        <v>6502</v>
      </c>
      <c r="E2094" s="169" t="s">
        <v>3</v>
      </c>
      <c r="F2094" s="169">
        <v>1466961</v>
      </c>
      <c r="G2094" s="169"/>
      <c r="H2094" s="170" t="s">
        <v>6503</v>
      </c>
      <c r="I2094" s="172">
        <v>0</v>
      </c>
      <c r="J2094" s="172">
        <v>722</v>
      </c>
      <c r="K2094" s="172">
        <v>722</v>
      </c>
      <c r="L2094" s="173" t="s">
        <v>1444</v>
      </c>
    </row>
    <row r="2095" spans="1:12" ht="56.25" customHeight="1">
      <c r="A2095" s="174">
        <v>46</v>
      </c>
      <c r="B2095" s="167" t="s">
        <v>722</v>
      </c>
      <c r="C2095" s="168">
        <v>42752</v>
      </c>
      <c r="D2095" s="168" t="s">
        <v>6504</v>
      </c>
      <c r="E2095" s="169" t="s">
        <v>3</v>
      </c>
      <c r="F2095" s="169">
        <v>1466981</v>
      </c>
      <c r="G2095" s="169"/>
      <c r="H2095" s="170" t="s">
        <v>6505</v>
      </c>
      <c r="I2095" s="172">
        <v>0</v>
      </c>
      <c r="J2095" s="172">
        <v>0.04</v>
      </c>
      <c r="K2095" s="172">
        <v>0.04</v>
      </c>
      <c r="L2095" s="173" t="s">
        <v>1444</v>
      </c>
    </row>
    <row r="2096" spans="1:12" ht="56.25" customHeight="1">
      <c r="A2096" s="174" t="s">
        <v>627</v>
      </c>
      <c r="B2096" s="167" t="s">
        <v>737</v>
      </c>
      <c r="C2096" s="168">
        <v>42753</v>
      </c>
      <c r="D2096" s="168" t="s">
        <v>6506</v>
      </c>
      <c r="E2096" s="169" t="s">
        <v>3</v>
      </c>
      <c r="F2096" s="169">
        <v>1467161</v>
      </c>
      <c r="G2096" s="169"/>
      <c r="H2096" s="170" t="s">
        <v>6507</v>
      </c>
      <c r="I2096" s="172">
        <v>0</v>
      </c>
      <c r="J2096" s="172">
        <v>943.53</v>
      </c>
      <c r="K2096" s="172">
        <v>943.53</v>
      </c>
      <c r="L2096" s="173" t="s">
        <v>1444</v>
      </c>
    </row>
    <row r="2097" spans="1:12" ht="56.25" customHeight="1">
      <c r="A2097" s="174" t="s">
        <v>627</v>
      </c>
      <c r="B2097" s="167" t="s">
        <v>737</v>
      </c>
      <c r="C2097" s="168">
        <v>42753</v>
      </c>
      <c r="D2097" s="168" t="s">
        <v>6508</v>
      </c>
      <c r="E2097" s="169" t="s">
        <v>3</v>
      </c>
      <c r="F2097" s="169">
        <v>1467163</v>
      </c>
      <c r="G2097" s="169"/>
      <c r="H2097" s="170" t="s">
        <v>6509</v>
      </c>
      <c r="I2097" s="172">
        <v>0</v>
      </c>
      <c r="J2097" s="172">
        <v>5694.32</v>
      </c>
      <c r="K2097" s="172">
        <v>5694.32</v>
      </c>
      <c r="L2097" s="173" t="s">
        <v>1444</v>
      </c>
    </row>
    <row r="2098" spans="1:12" ht="56.25" customHeight="1">
      <c r="A2098" s="174" t="s">
        <v>627</v>
      </c>
      <c r="B2098" s="167" t="s">
        <v>737</v>
      </c>
      <c r="C2098" s="168">
        <v>42753</v>
      </c>
      <c r="D2098" s="168" t="s">
        <v>6510</v>
      </c>
      <c r="E2098" s="169" t="s">
        <v>3</v>
      </c>
      <c r="F2098" s="169">
        <v>1467164</v>
      </c>
      <c r="G2098" s="169"/>
      <c r="H2098" s="170" t="s">
        <v>6511</v>
      </c>
      <c r="I2098" s="172">
        <v>0</v>
      </c>
      <c r="J2098" s="172">
        <v>2205.5700000000002</v>
      </c>
      <c r="K2098" s="172">
        <v>2205.5700000000002</v>
      </c>
      <c r="L2098" s="173" t="s">
        <v>1444</v>
      </c>
    </row>
    <row r="2099" spans="1:12" ht="56.25" customHeight="1">
      <c r="A2099" s="174" t="s">
        <v>627</v>
      </c>
      <c r="B2099" s="167" t="s">
        <v>737</v>
      </c>
      <c r="C2099" s="168">
        <v>42753</v>
      </c>
      <c r="D2099" s="168" t="s">
        <v>6512</v>
      </c>
      <c r="E2099" s="169" t="s">
        <v>3</v>
      </c>
      <c r="F2099" s="169">
        <v>1467165</v>
      </c>
      <c r="G2099" s="169"/>
      <c r="H2099" s="170" t="s">
        <v>6513</v>
      </c>
      <c r="I2099" s="172">
        <v>0</v>
      </c>
      <c r="J2099" s="172">
        <v>2647.39</v>
      </c>
      <c r="K2099" s="172">
        <v>2647.39</v>
      </c>
      <c r="L2099" s="173" t="s">
        <v>1444</v>
      </c>
    </row>
    <row r="2100" spans="1:12" ht="56.25" customHeight="1">
      <c r="A2100" s="174" t="s">
        <v>627</v>
      </c>
      <c r="B2100" s="167" t="s">
        <v>737</v>
      </c>
      <c r="C2100" s="168">
        <v>42753</v>
      </c>
      <c r="D2100" s="168" t="s">
        <v>6514</v>
      </c>
      <c r="E2100" s="169" t="s">
        <v>3</v>
      </c>
      <c r="F2100" s="169">
        <v>1467168</v>
      </c>
      <c r="G2100" s="169"/>
      <c r="H2100" s="170" t="s">
        <v>6515</v>
      </c>
      <c r="I2100" s="172">
        <v>0</v>
      </c>
      <c r="J2100" s="172">
        <v>1384.6</v>
      </c>
      <c r="K2100" s="172">
        <v>1384.6</v>
      </c>
      <c r="L2100" s="173" t="s">
        <v>1444</v>
      </c>
    </row>
    <row r="2101" spans="1:12" ht="56.25" customHeight="1">
      <c r="A2101" s="174" t="s">
        <v>627</v>
      </c>
      <c r="B2101" s="167" t="s">
        <v>737</v>
      </c>
      <c r="C2101" s="168">
        <v>42753</v>
      </c>
      <c r="D2101" s="168" t="s">
        <v>6516</v>
      </c>
      <c r="E2101" s="169" t="s">
        <v>3</v>
      </c>
      <c r="F2101" s="169">
        <v>1467174</v>
      </c>
      <c r="G2101" s="169"/>
      <c r="H2101" s="170" t="s">
        <v>6517</v>
      </c>
      <c r="I2101" s="172">
        <v>0</v>
      </c>
      <c r="J2101" s="172">
        <v>512.61</v>
      </c>
      <c r="K2101" s="172">
        <v>512.61</v>
      </c>
      <c r="L2101" s="173" t="s">
        <v>1444</v>
      </c>
    </row>
    <row r="2102" spans="1:12" ht="56.25" customHeight="1">
      <c r="A2102" s="174" t="s">
        <v>627</v>
      </c>
      <c r="B2102" s="167" t="s">
        <v>737</v>
      </c>
      <c r="C2102" s="168">
        <v>42753</v>
      </c>
      <c r="D2102" s="168" t="s">
        <v>6518</v>
      </c>
      <c r="E2102" s="169" t="s">
        <v>3</v>
      </c>
      <c r="F2102" s="169">
        <v>1467176</v>
      </c>
      <c r="G2102" s="169"/>
      <c r="H2102" s="170" t="s">
        <v>6519</v>
      </c>
      <c r="I2102" s="172">
        <v>0</v>
      </c>
      <c r="J2102" s="172">
        <v>6376.66</v>
      </c>
      <c r="K2102" s="172">
        <v>6376.66</v>
      </c>
      <c r="L2102" s="173" t="s">
        <v>1444</v>
      </c>
    </row>
    <row r="2103" spans="1:12" ht="56.25" customHeight="1">
      <c r="A2103" s="174">
        <v>291</v>
      </c>
      <c r="B2103" s="167" t="s">
        <v>818</v>
      </c>
      <c r="C2103" s="168">
        <v>42753</v>
      </c>
      <c r="D2103" s="168" t="s">
        <v>6520</v>
      </c>
      <c r="E2103" s="169" t="s">
        <v>3</v>
      </c>
      <c r="F2103" s="169">
        <v>1467184</v>
      </c>
      <c r="G2103" s="169"/>
      <c r="H2103" s="170" t="s">
        <v>6521</v>
      </c>
      <c r="I2103" s="172">
        <v>0</v>
      </c>
      <c r="J2103" s="172">
        <v>600</v>
      </c>
      <c r="K2103" s="172">
        <v>600</v>
      </c>
      <c r="L2103" s="173" t="s">
        <v>1444</v>
      </c>
    </row>
    <row r="2104" spans="1:12" ht="56.25" customHeight="1">
      <c r="A2104" s="174">
        <v>682</v>
      </c>
      <c r="B2104" s="167" t="s">
        <v>891</v>
      </c>
      <c r="C2104" s="168">
        <v>42753</v>
      </c>
      <c r="D2104" s="168" t="s">
        <v>6522</v>
      </c>
      <c r="E2104" s="169" t="s">
        <v>3</v>
      </c>
      <c r="F2104" s="169">
        <v>1467205</v>
      </c>
      <c r="G2104" s="169"/>
      <c r="H2104" s="170" t="s">
        <v>6523</v>
      </c>
      <c r="I2104" s="172">
        <v>0</v>
      </c>
      <c r="J2104" s="172">
        <v>146.49</v>
      </c>
      <c r="K2104" s="172">
        <v>146.49</v>
      </c>
      <c r="L2104" s="173" t="s">
        <v>1444</v>
      </c>
    </row>
    <row r="2105" spans="1:12" ht="56.25" customHeight="1">
      <c r="A2105" s="174" t="s">
        <v>627</v>
      </c>
      <c r="B2105" s="167" t="s">
        <v>737</v>
      </c>
      <c r="C2105" s="168">
        <v>42753</v>
      </c>
      <c r="D2105" s="168" t="s">
        <v>6524</v>
      </c>
      <c r="E2105" s="169" t="s">
        <v>3</v>
      </c>
      <c r="F2105" s="169">
        <v>1467259</v>
      </c>
      <c r="G2105" s="169"/>
      <c r="H2105" s="170" t="s">
        <v>6525</v>
      </c>
      <c r="I2105" s="172">
        <v>0</v>
      </c>
      <c r="J2105" s="172">
        <v>2030.4</v>
      </c>
      <c r="K2105" s="172">
        <v>2030.4</v>
      </c>
      <c r="L2105" s="173" t="s">
        <v>1444</v>
      </c>
    </row>
    <row r="2106" spans="1:12" ht="56.25" customHeight="1">
      <c r="A2106" s="174">
        <v>373</v>
      </c>
      <c r="B2106" s="167" t="s">
        <v>1299</v>
      </c>
      <c r="C2106" s="168">
        <v>42753</v>
      </c>
      <c r="D2106" s="168" t="s">
        <v>6526</v>
      </c>
      <c r="E2106" s="169" t="s">
        <v>3</v>
      </c>
      <c r="F2106" s="169">
        <v>1467261</v>
      </c>
      <c r="G2106" s="169"/>
      <c r="H2106" s="170" t="s">
        <v>6527</v>
      </c>
      <c r="I2106" s="172">
        <v>0</v>
      </c>
      <c r="J2106" s="172">
        <v>8004</v>
      </c>
      <c r="K2106" s="172">
        <v>8004</v>
      </c>
      <c r="L2106" s="173" t="s">
        <v>1444</v>
      </c>
    </row>
    <row r="2107" spans="1:12" ht="56.25" customHeight="1">
      <c r="A2107" s="174">
        <v>169</v>
      </c>
      <c r="B2107" s="167" t="s">
        <v>773</v>
      </c>
      <c r="C2107" s="168">
        <v>42753</v>
      </c>
      <c r="D2107" s="168" t="s">
        <v>6528</v>
      </c>
      <c r="E2107" s="169" t="s">
        <v>3</v>
      </c>
      <c r="F2107" s="169">
        <v>1467263</v>
      </c>
      <c r="G2107" s="169"/>
      <c r="H2107" s="170" t="s">
        <v>6529</v>
      </c>
      <c r="I2107" s="172">
        <v>0</v>
      </c>
      <c r="J2107" s="172">
        <v>38432.43</v>
      </c>
      <c r="K2107" s="172">
        <v>38432.43</v>
      </c>
      <c r="L2107" s="173" t="s">
        <v>1444</v>
      </c>
    </row>
    <row r="2108" spans="1:12" ht="56.25" customHeight="1">
      <c r="A2108" s="174">
        <v>133</v>
      </c>
      <c r="B2108" s="167" t="s">
        <v>753</v>
      </c>
      <c r="C2108" s="168">
        <v>42753</v>
      </c>
      <c r="D2108" s="168" t="s">
        <v>6530</v>
      </c>
      <c r="E2108" s="169" t="s">
        <v>3</v>
      </c>
      <c r="F2108" s="169">
        <v>1467105</v>
      </c>
      <c r="G2108" s="169"/>
      <c r="H2108" s="170" t="s">
        <v>6531</v>
      </c>
      <c r="I2108" s="172">
        <v>0</v>
      </c>
      <c r="J2108" s="172">
        <v>17</v>
      </c>
      <c r="K2108" s="172">
        <v>17</v>
      </c>
      <c r="L2108" s="173" t="s">
        <v>1444</v>
      </c>
    </row>
    <row r="2109" spans="1:12" ht="56.25" customHeight="1">
      <c r="A2109" s="174">
        <v>526</v>
      </c>
      <c r="B2109" s="167" t="s">
        <v>870</v>
      </c>
      <c r="C2109" s="168">
        <v>42753</v>
      </c>
      <c r="D2109" s="168" t="s">
        <v>6532</v>
      </c>
      <c r="E2109" s="169" t="s">
        <v>3</v>
      </c>
      <c r="F2109" s="169">
        <v>1467137</v>
      </c>
      <c r="G2109" s="169"/>
      <c r="H2109" s="170" t="s">
        <v>6533</v>
      </c>
      <c r="I2109" s="172">
        <v>0</v>
      </c>
      <c r="J2109" s="172">
        <v>45</v>
      </c>
      <c r="K2109" s="172">
        <v>45</v>
      </c>
      <c r="L2109" s="173" t="s">
        <v>1444</v>
      </c>
    </row>
    <row r="2110" spans="1:12" ht="56.25" customHeight="1">
      <c r="A2110" s="174" t="s">
        <v>627</v>
      </c>
      <c r="B2110" s="167" t="s">
        <v>737</v>
      </c>
      <c r="C2110" s="168">
        <v>42753</v>
      </c>
      <c r="D2110" s="168" t="s">
        <v>6534</v>
      </c>
      <c r="E2110" s="169" t="s">
        <v>3</v>
      </c>
      <c r="F2110" s="169">
        <v>1467177</v>
      </c>
      <c r="G2110" s="169"/>
      <c r="H2110" s="170" t="s">
        <v>6535</v>
      </c>
      <c r="I2110" s="172">
        <v>0</v>
      </c>
      <c r="J2110" s="172">
        <v>3028.78</v>
      </c>
      <c r="K2110" s="172">
        <v>3028.78</v>
      </c>
      <c r="L2110" s="173" t="s">
        <v>1444</v>
      </c>
    </row>
    <row r="2111" spans="1:12" ht="56.25" customHeight="1">
      <c r="A2111" s="174" t="s">
        <v>627</v>
      </c>
      <c r="B2111" s="167" t="s">
        <v>737</v>
      </c>
      <c r="C2111" s="168">
        <v>42753</v>
      </c>
      <c r="D2111" s="168" t="s">
        <v>6536</v>
      </c>
      <c r="E2111" s="169" t="s">
        <v>3</v>
      </c>
      <c r="F2111" s="169">
        <v>1467178</v>
      </c>
      <c r="G2111" s="169"/>
      <c r="H2111" s="170" t="s">
        <v>6537</v>
      </c>
      <c r="I2111" s="172">
        <v>0</v>
      </c>
      <c r="J2111" s="172">
        <v>224.68</v>
      </c>
      <c r="K2111" s="172">
        <v>224.68</v>
      </c>
      <c r="L2111" s="173" t="s">
        <v>1444</v>
      </c>
    </row>
    <row r="2112" spans="1:12" ht="56.25" customHeight="1">
      <c r="A2112" s="174">
        <v>223</v>
      </c>
      <c r="B2112" s="167" t="s">
        <v>789</v>
      </c>
      <c r="C2112" s="168">
        <v>42753</v>
      </c>
      <c r="D2112" s="168" t="s">
        <v>6538</v>
      </c>
      <c r="E2112" s="169" t="s">
        <v>3</v>
      </c>
      <c r="F2112" s="169">
        <v>1467235</v>
      </c>
      <c r="G2112" s="169"/>
      <c r="H2112" s="170" t="s">
        <v>6539</v>
      </c>
      <c r="I2112" s="172">
        <v>0</v>
      </c>
      <c r="J2112" s="172">
        <v>2500</v>
      </c>
      <c r="K2112" s="172">
        <v>2500</v>
      </c>
      <c r="L2112" s="173" t="s">
        <v>1444</v>
      </c>
    </row>
    <row r="2113" spans="1:12" ht="56.25" customHeight="1">
      <c r="A2113" s="174">
        <v>223</v>
      </c>
      <c r="B2113" s="167" t="s">
        <v>789</v>
      </c>
      <c r="C2113" s="168">
        <v>42753</v>
      </c>
      <c r="D2113" s="168" t="s">
        <v>6540</v>
      </c>
      <c r="E2113" s="169" t="s">
        <v>3</v>
      </c>
      <c r="F2113" s="169">
        <v>1467239</v>
      </c>
      <c r="G2113" s="169"/>
      <c r="H2113" s="170" t="s">
        <v>6541</v>
      </c>
      <c r="I2113" s="172">
        <v>0</v>
      </c>
      <c r="J2113" s="172">
        <v>391</v>
      </c>
      <c r="K2113" s="172">
        <v>391</v>
      </c>
      <c r="L2113" s="173" t="s">
        <v>1444</v>
      </c>
    </row>
    <row r="2114" spans="1:12" ht="56.25" customHeight="1">
      <c r="A2114" s="174">
        <v>223</v>
      </c>
      <c r="B2114" s="167" t="s">
        <v>789</v>
      </c>
      <c r="C2114" s="168">
        <v>42753</v>
      </c>
      <c r="D2114" s="168" t="s">
        <v>6542</v>
      </c>
      <c r="E2114" s="169" t="s">
        <v>3</v>
      </c>
      <c r="F2114" s="169">
        <v>1467242</v>
      </c>
      <c r="G2114" s="169"/>
      <c r="H2114" s="170" t="s">
        <v>6543</v>
      </c>
      <c r="I2114" s="172">
        <v>0</v>
      </c>
      <c r="J2114" s="172">
        <v>778</v>
      </c>
      <c r="K2114" s="172">
        <v>778</v>
      </c>
      <c r="L2114" s="173" t="s">
        <v>1444</v>
      </c>
    </row>
    <row r="2115" spans="1:12" ht="56.25" customHeight="1">
      <c r="A2115" s="174">
        <v>344</v>
      </c>
      <c r="B2115" s="167" t="s">
        <v>842</v>
      </c>
      <c r="C2115" s="168">
        <v>42753</v>
      </c>
      <c r="D2115" s="168" t="s">
        <v>6544</v>
      </c>
      <c r="E2115" s="169" t="s">
        <v>3</v>
      </c>
      <c r="F2115" s="169">
        <v>1467252</v>
      </c>
      <c r="G2115" s="169"/>
      <c r="H2115" s="170" t="s">
        <v>6545</v>
      </c>
      <c r="I2115" s="172">
        <v>0</v>
      </c>
      <c r="J2115" s="172">
        <v>49.15</v>
      </c>
      <c r="K2115" s="172">
        <v>49.15</v>
      </c>
      <c r="L2115" s="173" t="s">
        <v>1444</v>
      </c>
    </row>
    <row r="2116" spans="1:12" ht="56.25" customHeight="1">
      <c r="A2116" s="174">
        <v>344</v>
      </c>
      <c r="B2116" s="167" t="s">
        <v>842</v>
      </c>
      <c r="C2116" s="168">
        <v>42753</v>
      </c>
      <c r="D2116" s="168" t="s">
        <v>6546</v>
      </c>
      <c r="E2116" s="169" t="s">
        <v>3</v>
      </c>
      <c r="F2116" s="169">
        <v>1467256</v>
      </c>
      <c r="G2116" s="169"/>
      <c r="H2116" s="170" t="s">
        <v>6545</v>
      </c>
      <c r="I2116" s="172">
        <v>0</v>
      </c>
      <c r="J2116" s="172">
        <v>1361.06</v>
      </c>
      <c r="K2116" s="172">
        <v>1361.06</v>
      </c>
      <c r="L2116" s="173" t="s">
        <v>1444</v>
      </c>
    </row>
    <row r="2117" spans="1:12" ht="56.25" customHeight="1">
      <c r="A2117" s="174" t="s">
        <v>627</v>
      </c>
      <c r="B2117" s="167" t="s">
        <v>737</v>
      </c>
      <c r="C2117" s="168">
        <v>42753</v>
      </c>
      <c r="D2117" s="168" t="s">
        <v>6547</v>
      </c>
      <c r="E2117" s="169" t="s">
        <v>3</v>
      </c>
      <c r="F2117" s="169">
        <v>1467342</v>
      </c>
      <c r="G2117" s="169"/>
      <c r="H2117" s="170" t="s">
        <v>6548</v>
      </c>
      <c r="I2117" s="172">
        <v>0</v>
      </c>
      <c r="J2117" s="172">
        <v>3899.2</v>
      </c>
      <c r="K2117" s="172">
        <v>3899.2</v>
      </c>
      <c r="L2117" s="173" t="s">
        <v>1444</v>
      </c>
    </row>
    <row r="2118" spans="1:12" ht="56.25" customHeight="1">
      <c r="A2118" s="174" t="s">
        <v>627</v>
      </c>
      <c r="B2118" s="167" t="s">
        <v>737</v>
      </c>
      <c r="C2118" s="168">
        <v>42753</v>
      </c>
      <c r="D2118" s="168" t="s">
        <v>6549</v>
      </c>
      <c r="E2118" s="169" t="s">
        <v>3</v>
      </c>
      <c r="F2118" s="169">
        <v>1467351</v>
      </c>
      <c r="G2118" s="169"/>
      <c r="H2118" s="170" t="s">
        <v>6550</v>
      </c>
      <c r="I2118" s="172">
        <v>0</v>
      </c>
      <c r="J2118" s="172">
        <v>6452.99</v>
      </c>
      <c r="K2118" s="172">
        <v>6452.99</v>
      </c>
      <c r="L2118" s="173" t="s">
        <v>1444</v>
      </c>
    </row>
    <row r="2119" spans="1:12" ht="56.25" customHeight="1">
      <c r="A2119" s="174" t="s">
        <v>627</v>
      </c>
      <c r="B2119" s="167" t="s">
        <v>737</v>
      </c>
      <c r="C2119" s="168">
        <v>42753</v>
      </c>
      <c r="D2119" s="168" t="s">
        <v>6551</v>
      </c>
      <c r="E2119" s="169" t="s">
        <v>3</v>
      </c>
      <c r="F2119" s="169">
        <v>1467376</v>
      </c>
      <c r="G2119" s="169"/>
      <c r="H2119" s="170" t="s">
        <v>6552</v>
      </c>
      <c r="I2119" s="172">
        <v>0</v>
      </c>
      <c r="J2119" s="172">
        <v>1000</v>
      </c>
      <c r="K2119" s="172">
        <v>1000</v>
      </c>
      <c r="L2119" s="173" t="s">
        <v>1444</v>
      </c>
    </row>
    <row r="2120" spans="1:12" ht="56.25" customHeight="1">
      <c r="A2120" s="174" t="s">
        <v>627</v>
      </c>
      <c r="B2120" s="167" t="s">
        <v>737</v>
      </c>
      <c r="C2120" s="168">
        <v>42753</v>
      </c>
      <c r="D2120" s="168" t="s">
        <v>6553</v>
      </c>
      <c r="E2120" s="169" t="s">
        <v>3</v>
      </c>
      <c r="F2120" s="169">
        <v>1467383</v>
      </c>
      <c r="G2120" s="169"/>
      <c r="H2120" s="170" t="s">
        <v>6554</v>
      </c>
      <c r="I2120" s="172">
        <v>0</v>
      </c>
      <c r="J2120" s="172">
        <v>7173.75</v>
      </c>
      <c r="K2120" s="172">
        <v>7173.75</v>
      </c>
      <c r="L2120" s="173" t="s">
        <v>1444</v>
      </c>
    </row>
    <row r="2121" spans="1:12" ht="56.25" customHeight="1">
      <c r="A2121" s="174">
        <v>223</v>
      </c>
      <c r="B2121" s="167" t="s">
        <v>789</v>
      </c>
      <c r="C2121" s="168">
        <v>42753</v>
      </c>
      <c r="D2121" s="168" t="s">
        <v>6555</v>
      </c>
      <c r="E2121" s="169" t="s">
        <v>3</v>
      </c>
      <c r="F2121" s="169">
        <v>1467398</v>
      </c>
      <c r="G2121" s="169"/>
      <c r="H2121" s="170" t="s">
        <v>6556</v>
      </c>
      <c r="I2121" s="172">
        <v>0</v>
      </c>
      <c r="J2121" s="172">
        <v>1073</v>
      </c>
      <c r="K2121" s="172">
        <v>1073</v>
      </c>
      <c r="L2121" s="173" t="s">
        <v>1444</v>
      </c>
    </row>
    <row r="2122" spans="1:12" ht="56.25" customHeight="1">
      <c r="A2122" s="174">
        <v>526</v>
      </c>
      <c r="B2122" s="167" t="s">
        <v>870</v>
      </c>
      <c r="C2122" s="168">
        <v>42753</v>
      </c>
      <c r="D2122" s="168" t="s">
        <v>6557</v>
      </c>
      <c r="E2122" s="169" t="s">
        <v>3</v>
      </c>
      <c r="F2122" s="169">
        <v>1467410</v>
      </c>
      <c r="G2122" s="169"/>
      <c r="H2122" s="170" t="s">
        <v>6558</v>
      </c>
      <c r="I2122" s="172">
        <v>0</v>
      </c>
      <c r="J2122" s="172">
        <v>297.33999999999997</v>
      </c>
      <c r="K2122" s="172">
        <v>297.33999999999997</v>
      </c>
      <c r="L2122" s="173" t="s">
        <v>1444</v>
      </c>
    </row>
    <row r="2123" spans="1:12" ht="56.25" customHeight="1">
      <c r="A2123" s="174">
        <v>340</v>
      </c>
      <c r="B2123" s="167" t="s">
        <v>838</v>
      </c>
      <c r="C2123" s="168">
        <v>42753</v>
      </c>
      <c r="D2123" s="168" t="s">
        <v>6559</v>
      </c>
      <c r="E2123" s="169" t="s">
        <v>3</v>
      </c>
      <c r="F2123" s="169">
        <v>1467419</v>
      </c>
      <c r="G2123" s="169"/>
      <c r="H2123" s="170" t="s">
        <v>6560</v>
      </c>
      <c r="I2123" s="172">
        <v>0</v>
      </c>
      <c r="J2123" s="172">
        <v>1575.08</v>
      </c>
      <c r="K2123" s="172">
        <v>1575.08</v>
      </c>
      <c r="L2123" s="173" t="s">
        <v>1444</v>
      </c>
    </row>
    <row r="2124" spans="1:12" ht="56.25" customHeight="1">
      <c r="A2124" s="174">
        <v>30</v>
      </c>
      <c r="B2124" s="167" t="s">
        <v>719</v>
      </c>
      <c r="C2124" s="168">
        <v>42753</v>
      </c>
      <c r="D2124" s="168" t="s">
        <v>6561</v>
      </c>
      <c r="E2124" s="169" t="s">
        <v>3</v>
      </c>
      <c r="F2124" s="169">
        <v>1467425</v>
      </c>
      <c r="G2124" s="169"/>
      <c r="H2124" s="170" t="s">
        <v>6562</v>
      </c>
      <c r="I2124" s="172">
        <v>0</v>
      </c>
      <c r="J2124" s="172">
        <v>599</v>
      </c>
      <c r="K2124" s="172">
        <v>599</v>
      </c>
      <c r="L2124" s="173" t="s">
        <v>1444</v>
      </c>
    </row>
    <row r="2125" spans="1:12" ht="56.25" customHeight="1">
      <c r="A2125" s="174" t="s">
        <v>627</v>
      </c>
      <c r="B2125" s="167" t="s">
        <v>737</v>
      </c>
      <c r="C2125" s="168">
        <v>42753</v>
      </c>
      <c r="D2125" s="168" t="s">
        <v>6563</v>
      </c>
      <c r="E2125" s="169" t="s">
        <v>3</v>
      </c>
      <c r="F2125" s="169">
        <v>1467471</v>
      </c>
      <c r="G2125" s="169"/>
      <c r="H2125" s="170" t="s">
        <v>6564</v>
      </c>
      <c r="I2125" s="172">
        <v>0</v>
      </c>
      <c r="J2125" s="172">
        <v>18</v>
      </c>
      <c r="K2125" s="172">
        <v>18</v>
      </c>
      <c r="L2125" s="173" t="s">
        <v>1444</v>
      </c>
    </row>
    <row r="2126" spans="1:12" ht="56.25" customHeight="1">
      <c r="A2126" s="174">
        <v>130</v>
      </c>
      <c r="B2126" s="167" t="s">
        <v>751</v>
      </c>
      <c r="C2126" s="168">
        <v>42754</v>
      </c>
      <c r="D2126" s="168" t="s">
        <v>6565</v>
      </c>
      <c r="E2126" s="169" t="s">
        <v>3</v>
      </c>
      <c r="F2126" s="169">
        <v>1467619</v>
      </c>
      <c r="G2126" s="169"/>
      <c r="H2126" s="170" t="s">
        <v>6566</v>
      </c>
      <c r="I2126" s="172">
        <v>0</v>
      </c>
      <c r="J2126" s="172">
        <v>168771.31</v>
      </c>
      <c r="K2126" s="172">
        <v>168771.31</v>
      </c>
      <c r="L2126" s="173" t="s">
        <v>1444</v>
      </c>
    </row>
    <row r="2127" spans="1:12" ht="56.25" customHeight="1">
      <c r="A2127" s="174">
        <v>130</v>
      </c>
      <c r="B2127" s="167" t="s">
        <v>751</v>
      </c>
      <c r="C2127" s="168">
        <v>42754</v>
      </c>
      <c r="D2127" s="168" t="s">
        <v>6567</v>
      </c>
      <c r="E2127" s="169" t="s">
        <v>3</v>
      </c>
      <c r="F2127" s="169">
        <v>1467623</v>
      </c>
      <c r="G2127" s="169"/>
      <c r="H2127" s="170" t="s">
        <v>6568</v>
      </c>
      <c r="I2127" s="172">
        <v>0</v>
      </c>
      <c r="J2127" s="172">
        <v>688336.35</v>
      </c>
      <c r="K2127" s="172">
        <v>688336.35</v>
      </c>
      <c r="L2127" s="173" t="s">
        <v>1444</v>
      </c>
    </row>
    <row r="2128" spans="1:12" ht="56.25" customHeight="1">
      <c r="A2128" s="174">
        <v>340</v>
      </c>
      <c r="B2128" s="167" t="s">
        <v>838</v>
      </c>
      <c r="C2128" s="168">
        <v>42754</v>
      </c>
      <c r="D2128" s="168" t="s">
        <v>6569</v>
      </c>
      <c r="E2128" s="169" t="s">
        <v>3</v>
      </c>
      <c r="F2128" s="169">
        <v>1467686</v>
      </c>
      <c r="G2128" s="169"/>
      <c r="H2128" s="170" t="s">
        <v>6570</v>
      </c>
      <c r="I2128" s="172">
        <v>0</v>
      </c>
      <c r="J2128" s="172">
        <v>60</v>
      </c>
      <c r="K2128" s="172">
        <v>60</v>
      </c>
      <c r="L2128" s="173" t="s">
        <v>1444</v>
      </c>
    </row>
    <row r="2129" spans="1:12" ht="56.25" customHeight="1">
      <c r="A2129" s="174" t="s">
        <v>627</v>
      </c>
      <c r="B2129" s="167" t="s">
        <v>737</v>
      </c>
      <c r="C2129" s="168">
        <v>42754</v>
      </c>
      <c r="D2129" s="168" t="s">
        <v>6571</v>
      </c>
      <c r="E2129" s="169" t="s">
        <v>3</v>
      </c>
      <c r="F2129" s="169">
        <v>1467694</v>
      </c>
      <c r="G2129" s="169"/>
      <c r="H2129" s="170" t="s">
        <v>6572</v>
      </c>
      <c r="I2129" s="172">
        <v>0</v>
      </c>
      <c r="J2129" s="172">
        <v>1098.28</v>
      </c>
      <c r="K2129" s="172">
        <v>1098.28</v>
      </c>
      <c r="L2129" s="173" t="s">
        <v>1444</v>
      </c>
    </row>
    <row r="2130" spans="1:12" ht="56.25" customHeight="1">
      <c r="A2130" s="174" t="s">
        <v>627</v>
      </c>
      <c r="B2130" s="167" t="s">
        <v>737</v>
      </c>
      <c r="C2130" s="168">
        <v>42754</v>
      </c>
      <c r="D2130" s="168" t="s">
        <v>6573</v>
      </c>
      <c r="E2130" s="169" t="s">
        <v>3</v>
      </c>
      <c r="F2130" s="169">
        <v>1467699</v>
      </c>
      <c r="G2130" s="169"/>
      <c r="H2130" s="170" t="s">
        <v>6574</v>
      </c>
      <c r="I2130" s="172">
        <v>0</v>
      </c>
      <c r="J2130" s="172">
        <v>1049.94</v>
      </c>
      <c r="K2130" s="172">
        <v>1049.94</v>
      </c>
      <c r="L2130" s="173" t="s">
        <v>1444</v>
      </c>
    </row>
    <row r="2131" spans="1:12" ht="56.25" customHeight="1">
      <c r="A2131" s="174" t="s">
        <v>627</v>
      </c>
      <c r="B2131" s="167" t="s">
        <v>737</v>
      </c>
      <c r="C2131" s="168">
        <v>42754</v>
      </c>
      <c r="D2131" s="168" t="s">
        <v>6575</v>
      </c>
      <c r="E2131" s="169" t="s">
        <v>3</v>
      </c>
      <c r="F2131" s="169">
        <v>1467701</v>
      </c>
      <c r="G2131" s="169"/>
      <c r="H2131" s="170" t="s">
        <v>6576</v>
      </c>
      <c r="I2131" s="172">
        <v>0</v>
      </c>
      <c r="J2131" s="172">
        <v>2746.12</v>
      </c>
      <c r="K2131" s="172">
        <v>2746.12</v>
      </c>
      <c r="L2131" s="173" t="s">
        <v>1444</v>
      </c>
    </row>
    <row r="2132" spans="1:12" ht="56.25" customHeight="1">
      <c r="A2132" s="174" t="s">
        <v>627</v>
      </c>
      <c r="B2132" s="167" t="s">
        <v>737</v>
      </c>
      <c r="C2132" s="168">
        <v>42754</v>
      </c>
      <c r="D2132" s="168" t="s">
        <v>6577</v>
      </c>
      <c r="E2132" s="169" t="s">
        <v>3</v>
      </c>
      <c r="F2132" s="169">
        <v>1467703</v>
      </c>
      <c r="G2132" s="169"/>
      <c r="H2132" s="170" t="s">
        <v>6578</v>
      </c>
      <c r="I2132" s="172">
        <v>0</v>
      </c>
      <c r="J2132" s="172">
        <v>768.48</v>
      </c>
      <c r="K2132" s="172">
        <v>768.48</v>
      </c>
      <c r="L2132" s="173" t="s">
        <v>1444</v>
      </c>
    </row>
    <row r="2133" spans="1:12" ht="56.25" customHeight="1">
      <c r="A2133" s="174" t="s">
        <v>627</v>
      </c>
      <c r="B2133" s="167" t="s">
        <v>737</v>
      </c>
      <c r="C2133" s="168">
        <v>42754</v>
      </c>
      <c r="D2133" s="168" t="s">
        <v>6579</v>
      </c>
      <c r="E2133" s="169" t="s">
        <v>3</v>
      </c>
      <c r="F2133" s="169">
        <v>1467736</v>
      </c>
      <c r="G2133" s="169"/>
      <c r="H2133" s="170" t="s">
        <v>6580</v>
      </c>
      <c r="I2133" s="172">
        <v>0</v>
      </c>
      <c r="J2133" s="172">
        <v>4564.2</v>
      </c>
      <c r="K2133" s="172">
        <v>4564.2</v>
      </c>
      <c r="L2133" s="173" t="s">
        <v>1444</v>
      </c>
    </row>
    <row r="2134" spans="1:12" ht="56.25" customHeight="1">
      <c r="A2134" s="174" t="s">
        <v>627</v>
      </c>
      <c r="B2134" s="167" t="s">
        <v>737</v>
      </c>
      <c r="C2134" s="168">
        <v>42754</v>
      </c>
      <c r="D2134" s="168" t="s">
        <v>6581</v>
      </c>
      <c r="E2134" s="169" t="s">
        <v>3</v>
      </c>
      <c r="F2134" s="169">
        <v>1467738</v>
      </c>
      <c r="G2134" s="169"/>
      <c r="H2134" s="170" t="s">
        <v>6582</v>
      </c>
      <c r="I2134" s="172">
        <v>0</v>
      </c>
      <c r="J2134" s="172">
        <v>33006.980000000003</v>
      </c>
      <c r="K2134" s="172">
        <v>33006.980000000003</v>
      </c>
      <c r="L2134" s="173" t="s">
        <v>1444</v>
      </c>
    </row>
    <row r="2135" spans="1:12" ht="56.25" customHeight="1">
      <c r="A2135" s="174">
        <v>582</v>
      </c>
      <c r="B2135" s="167" t="s">
        <v>880</v>
      </c>
      <c r="C2135" s="168">
        <v>42754</v>
      </c>
      <c r="D2135" s="168" t="s">
        <v>6583</v>
      </c>
      <c r="E2135" s="169" t="s">
        <v>3</v>
      </c>
      <c r="F2135" s="169">
        <v>1467741</v>
      </c>
      <c r="G2135" s="169"/>
      <c r="H2135" s="170" t="s">
        <v>6584</v>
      </c>
      <c r="I2135" s="172">
        <v>0</v>
      </c>
      <c r="J2135" s="172">
        <v>3000</v>
      </c>
      <c r="K2135" s="172">
        <v>3000</v>
      </c>
      <c r="L2135" s="173" t="s">
        <v>1444</v>
      </c>
    </row>
    <row r="2136" spans="1:12" ht="56.25" customHeight="1">
      <c r="A2136" s="174" t="s">
        <v>630</v>
      </c>
      <c r="B2136" s="167" t="s">
        <v>739</v>
      </c>
      <c r="C2136" s="168">
        <v>42754</v>
      </c>
      <c r="D2136" s="168" t="s">
        <v>6585</v>
      </c>
      <c r="E2136" s="169" t="s">
        <v>3</v>
      </c>
      <c r="F2136" s="169">
        <v>1467743</v>
      </c>
      <c r="G2136" s="169"/>
      <c r="H2136" s="170" t="s">
        <v>6586</v>
      </c>
      <c r="I2136" s="172">
        <v>0</v>
      </c>
      <c r="J2136" s="172">
        <v>8343.2000000000007</v>
      </c>
      <c r="K2136" s="172">
        <v>8343.2000000000007</v>
      </c>
      <c r="L2136" s="173" t="s">
        <v>1444</v>
      </c>
    </row>
    <row r="2137" spans="1:12" ht="56.25" customHeight="1">
      <c r="A2137" s="174">
        <v>582</v>
      </c>
      <c r="B2137" s="167" t="s">
        <v>880</v>
      </c>
      <c r="C2137" s="168">
        <v>42754</v>
      </c>
      <c r="D2137" s="168" t="s">
        <v>6587</v>
      </c>
      <c r="E2137" s="169" t="s">
        <v>3</v>
      </c>
      <c r="F2137" s="169">
        <v>1467744</v>
      </c>
      <c r="G2137" s="169"/>
      <c r="H2137" s="170" t="s">
        <v>6588</v>
      </c>
      <c r="I2137" s="172">
        <v>0</v>
      </c>
      <c r="J2137" s="172">
        <v>48650</v>
      </c>
      <c r="K2137" s="172">
        <v>48650</v>
      </c>
      <c r="L2137" s="173" t="s">
        <v>1444</v>
      </c>
    </row>
    <row r="2138" spans="1:12" ht="56.25" customHeight="1">
      <c r="A2138" s="174" t="s">
        <v>630</v>
      </c>
      <c r="B2138" s="167" t="s">
        <v>739</v>
      </c>
      <c r="C2138" s="168">
        <v>42754</v>
      </c>
      <c r="D2138" s="168" t="s">
        <v>6589</v>
      </c>
      <c r="E2138" s="169" t="s">
        <v>3</v>
      </c>
      <c r="F2138" s="169">
        <v>1467746</v>
      </c>
      <c r="G2138" s="169"/>
      <c r="H2138" s="170" t="s">
        <v>6590</v>
      </c>
      <c r="I2138" s="172">
        <v>0</v>
      </c>
      <c r="J2138" s="172">
        <v>2061.36</v>
      </c>
      <c r="K2138" s="172">
        <v>2061.36</v>
      </c>
      <c r="L2138" s="173" t="s">
        <v>1444</v>
      </c>
    </row>
    <row r="2139" spans="1:12" ht="56.25" customHeight="1">
      <c r="A2139" s="174">
        <v>582</v>
      </c>
      <c r="B2139" s="167" t="s">
        <v>880</v>
      </c>
      <c r="C2139" s="168">
        <v>42754</v>
      </c>
      <c r="D2139" s="168" t="s">
        <v>6591</v>
      </c>
      <c r="E2139" s="169" t="s">
        <v>3</v>
      </c>
      <c r="F2139" s="169">
        <v>1467759</v>
      </c>
      <c r="G2139" s="169"/>
      <c r="H2139" s="170" t="s">
        <v>6592</v>
      </c>
      <c r="I2139" s="172">
        <v>0</v>
      </c>
      <c r="J2139" s="172">
        <v>1656</v>
      </c>
      <c r="K2139" s="172">
        <v>1656</v>
      </c>
      <c r="L2139" s="173" t="s">
        <v>1444</v>
      </c>
    </row>
    <row r="2140" spans="1:12" ht="56.25" customHeight="1">
      <c r="A2140" s="174">
        <v>582</v>
      </c>
      <c r="B2140" s="167" t="s">
        <v>880</v>
      </c>
      <c r="C2140" s="168">
        <v>42754</v>
      </c>
      <c r="D2140" s="168" t="s">
        <v>6593</v>
      </c>
      <c r="E2140" s="169" t="s">
        <v>3</v>
      </c>
      <c r="F2140" s="169">
        <v>1467761</v>
      </c>
      <c r="G2140" s="169"/>
      <c r="H2140" s="170" t="s">
        <v>6594</v>
      </c>
      <c r="I2140" s="172">
        <v>0</v>
      </c>
      <c r="J2140" s="172">
        <v>72775</v>
      </c>
      <c r="K2140" s="172">
        <v>72775</v>
      </c>
      <c r="L2140" s="173" t="s">
        <v>1444</v>
      </c>
    </row>
    <row r="2141" spans="1:12" ht="56.25" customHeight="1">
      <c r="A2141" s="174">
        <v>291</v>
      </c>
      <c r="B2141" s="167" t="s">
        <v>818</v>
      </c>
      <c r="C2141" s="168">
        <v>42754</v>
      </c>
      <c r="D2141" s="168" t="s">
        <v>6595</v>
      </c>
      <c r="E2141" s="169" t="s">
        <v>3</v>
      </c>
      <c r="F2141" s="169">
        <v>1467762</v>
      </c>
      <c r="G2141" s="169"/>
      <c r="H2141" s="170" t="s">
        <v>6596</v>
      </c>
      <c r="I2141" s="172">
        <v>0</v>
      </c>
      <c r="J2141" s="172">
        <v>4564.25</v>
      </c>
      <c r="K2141" s="172">
        <v>4564.25</v>
      </c>
      <c r="L2141" s="173" t="s">
        <v>1444</v>
      </c>
    </row>
    <row r="2142" spans="1:12" ht="56.25" customHeight="1">
      <c r="A2142" s="174">
        <v>590</v>
      </c>
      <c r="B2142" s="167" t="s">
        <v>884</v>
      </c>
      <c r="C2142" s="168">
        <v>42754</v>
      </c>
      <c r="D2142" s="168" t="s">
        <v>6597</v>
      </c>
      <c r="E2142" s="169" t="s">
        <v>3</v>
      </c>
      <c r="F2142" s="169">
        <v>1467766</v>
      </c>
      <c r="G2142" s="169"/>
      <c r="H2142" s="170" t="s">
        <v>6598</v>
      </c>
      <c r="I2142" s="172">
        <v>0</v>
      </c>
      <c r="J2142" s="172">
        <v>32961.18</v>
      </c>
      <c r="K2142" s="172">
        <v>32961.18</v>
      </c>
      <c r="L2142" s="173" t="s">
        <v>1444</v>
      </c>
    </row>
    <row r="2143" spans="1:12" ht="56.25" customHeight="1">
      <c r="A2143" s="174" t="s">
        <v>627</v>
      </c>
      <c r="B2143" s="167" t="s">
        <v>737</v>
      </c>
      <c r="C2143" s="168">
        <v>42754</v>
      </c>
      <c r="D2143" s="168" t="s">
        <v>6599</v>
      </c>
      <c r="E2143" s="169" t="s">
        <v>3</v>
      </c>
      <c r="F2143" s="169">
        <v>1467598</v>
      </c>
      <c r="G2143" s="169"/>
      <c r="H2143" s="170" t="s">
        <v>6600</v>
      </c>
      <c r="I2143" s="172">
        <v>0</v>
      </c>
      <c r="J2143" s="172">
        <v>298.2</v>
      </c>
      <c r="K2143" s="172">
        <v>298.2</v>
      </c>
      <c r="L2143" s="173" t="s">
        <v>1444</v>
      </c>
    </row>
    <row r="2144" spans="1:12" ht="56.25" customHeight="1">
      <c r="A2144" s="174" t="s">
        <v>627</v>
      </c>
      <c r="B2144" s="167" t="s">
        <v>737</v>
      </c>
      <c r="C2144" s="168">
        <v>42754</v>
      </c>
      <c r="D2144" s="168" t="s">
        <v>6601</v>
      </c>
      <c r="E2144" s="169" t="s">
        <v>3</v>
      </c>
      <c r="F2144" s="169">
        <v>1467609</v>
      </c>
      <c r="G2144" s="169"/>
      <c r="H2144" s="170" t="s">
        <v>6602</v>
      </c>
      <c r="I2144" s="172">
        <v>0</v>
      </c>
      <c r="J2144" s="172">
        <v>4987</v>
      </c>
      <c r="K2144" s="172">
        <v>4987</v>
      </c>
      <c r="L2144" s="173" t="s">
        <v>1444</v>
      </c>
    </row>
    <row r="2145" spans="1:12" ht="56.25" customHeight="1">
      <c r="A2145" s="174">
        <v>16</v>
      </c>
      <c r="B2145" s="167" t="s">
        <v>716</v>
      </c>
      <c r="C2145" s="168">
        <v>42754</v>
      </c>
      <c r="D2145" s="168" t="s">
        <v>6603</v>
      </c>
      <c r="E2145" s="169" t="s">
        <v>3</v>
      </c>
      <c r="F2145" s="169">
        <v>1467663</v>
      </c>
      <c r="G2145" s="169"/>
      <c r="H2145" s="170" t="s">
        <v>6604</v>
      </c>
      <c r="I2145" s="172">
        <v>0</v>
      </c>
      <c r="J2145" s="172">
        <v>90</v>
      </c>
      <c r="K2145" s="172">
        <v>90</v>
      </c>
      <c r="L2145" s="173" t="s">
        <v>1444</v>
      </c>
    </row>
    <row r="2146" spans="1:12" ht="56.25" customHeight="1">
      <c r="A2146" s="174">
        <v>222</v>
      </c>
      <c r="B2146" s="167" t="s">
        <v>788</v>
      </c>
      <c r="C2146" s="168">
        <v>42754</v>
      </c>
      <c r="D2146" s="168" t="s">
        <v>6605</v>
      </c>
      <c r="E2146" s="169" t="s">
        <v>3</v>
      </c>
      <c r="F2146" s="169">
        <v>1467677</v>
      </c>
      <c r="G2146" s="169"/>
      <c r="H2146" s="170" t="s">
        <v>6606</v>
      </c>
      <c r="I2146" s="172">
        <v>0</v>
      </c>
      <c r="J2146" s="172">
        <v>5355</v>
      </c>
      <c r="K2146" s="172">
        <v>5355</v>
      </c>
      <c r="L2146" s="173" t="s">
        <v>1444</v>
      </c>
    </row>
    <row r="2147" spans="1:12" ht="56.25" customHeight="1">
      <c r="A2147" s="174">
        <v>15</v>
      </c>
      <c r="B2147" s="167" t="s">
        <v>715</v>
      </c>
      <c r="C2147" s="168">
        <v>42754</v>
      </c>
      <c r="D2147" s="168" t="s">
        <v>6607</v>
      </c>
      <c r="E2147" s="169" t="s">
        <v>3</v>
      </c>
      <c r="F2147" s="169">
        <v>1467683</v>
      </c>
      <c r="G2147" s="169"/>
      <c r="H2147" s="170" t="s">
        <v>6608</v>
      </c>
      <c r="I2147" s="172">
        <v>0</v>
      </c>
      <c r="J2147" s="172">
        <v>140.47</v>
      </c>
      <c r="K2147" s="172">
        <v>140.47</v>
      </c>
      <c r="L2147" s="173" t="s">
        <v>6022</v>
      </c>
    </row>
    <row r="2148" spans="1:12" ht="56.25" customHeight="1">
      <c r="A2148" s="174">
        <v>16</v>
      </c>
      <c r="B2148" s="167" t="s">
        <v>716</v>
      </c>
      <c r="C2148" s="168">
        <v>42754</v>
      </c>
      <c r="D2148" s="168" t="s">
        <v>6609</v>
      </c>
      <c r="E2148" s="169" t="s">
        <v>3</v>
      </c>
      <c r="F2148" s="169">
        <v>1467688</v>
      </c>
      <c r="G2148" s="169"/>
      <c r="H2148" s="170" t="s">
        <v>6610</v>
      </c>
      <c r="I2148" s="172">
        <v>0</v>
      </c>
      <c r="J2148" s="172">
        <v>174</v>
      </c>
      <c r="K2148" s="172">
        <v>174</v>
      </c>
      <c r="L2148" s="173" t="s">
        <v>1444</v>
      </c>
    </row>
    <row r="2149" spans="1:12" ht="56.25" customHeight="1">
      <c r="A2149" s="174" t="s">
        <v>627</v>
      </c>
      <c r="B2149" s="167" t="s">
        <v>737</v>
      </c>
      <c r="C2149" s="168">
        <v>42754</v>
      </c>
      <c r="D2149" s="168" t="s">
        <v>6611</v>
      </c>
      <c r="E2149" s="169" t="s">
        <v>3</v>
      </c>
      <c r="F2149" s="169">
        <v>1467709</v>
      </c>
      <c r="G2149" s="169"/>
      <c r="H2149" s="170" t="s">
        <v>6612</v>
      </c>
      <c r="I2149" s="172">
        <v>0</v>
      </c>
      <c r="J2149" s="172">
        <v>41.23</v>
      </c>
      <c r="K2149" s="172">
        <v>41.23</v>
      </c>
      <c r="L2149" s="173" t="s">
        <v>1444</v>
      </c>
    </row>
    <row r="2150" spans="1:12" ht="56.25" customHeight="1">
      <c r="A2150" s="174" t="s">
        <v>627</v>
      </c>
      <c r="B2150" s="167" t="s">
        <v>737</v>
      </c>
      <c r="C2150" s="168">
        <v>42754</v>
      </c>
      <c r="D2150" s="168" t="s">
        <v>6613</v>
      </c>
      <c r="E2150" s="169" t="s">
        <v>3</v>
      </c>
      <c r="F2150" s="169">
        <v>1467710</v>
      </c>
      <c r="G2150" s="169"/>
      <c r="H2150" s="170" t="s">
        <v>6614</v>
      </c>
      <c r="I2150" s="172">
        <v>0</v>
      </c>
      <c r="J2150" s="172">
        <v>42.1</v>
      </c>
      <c r="K2150" s="172">
        <v>42.1</v>
      </c>
      <c r="L2150" s="173" t="s">
        <v>1444</v>
      </c>
    </row>
    <row r="2151" spans="1:12" ht="56.25" customHeight="1">
      <c r="A2151" s="174">
        <v>30</v>
      </c>
      <c r="B2151" s="167" t="s">
        <v>719</v>
      </c>
      <c r="C2151" s="168">
        <v>42754</v>
      </c>
      <c r="D2151" s="168" t="s">
        <v>6615</v>
      </c>
      <c r="E2151" s="169" t="s">
        <v>3</v>
      </c>
      <c r="F2151" s="169">
        <v>1467726</v>
      </c>
      <c r="G2151" s="169"/>
      <c r="H2151" s="170" t="s">
        <v>6616</v>
      </c>
      <c r="I2151" s="172">
        <v>0</v>
      </c>
      <c r="J2151" s="172">
        <v>1400</v>
      </c>
      <c r="K2151" s="172">
        <v>1400</v>
      </c>
      <c r="L2151" s="173" t="s">
        <v>1444</v>
      </c>
    </row>
    <row r="2152" spans="1:12" ht="56.25" customHeight="1">
      <c r="A2152" s="174">
        <v>30</v>
      </c>
      <c r="B2152" s="167" t="s">
        <v>719</v>
      </c>
      <c r="C2152" s="168">
        <v>42754</v>
      </c>
      <c r="D2152" s="168" t="s">
        <v>6617</v>
      </c>
      <c r="E2152" s="169" t="s">
        <v>3</v>
      </c>
      <c r="F2152" s="169">
        <v>1467729</v>
      </c>
      <c r="G2152" s="169"/>
      <c r="H2152" s="170" t="s">
        <v>6616</v>
      </c>
      <c r="I2152" s="172">
        <v>0</v>
      </c>
      <c r="J2152" s="172">
        <v>540</v>
      </c>
      <c r="K2152" s="172">
        <v>540</v>
      </c>
      <c r="L2152" s="173" t="s">
        <v>1444</v>
      </c>
    </row>
    <row r="2153" spans="1:12" ht="56.25" customHeight="1">
      <c r="A2153" s="174" t="s">
        <v>627</v>
      </c>
      <c r="B2153" s="167" t="s">
        <v>737</v>
      </c>
      <c r="C2153" s="168">
        <v>42754</v>
      </c>
      <c r="D2153" s="168" t="s">
        <v>6618</v>
      </c>
      <c r="E2153" s="169" t="s">
        <v>3</v>
      </c>
      <c r="F2153" s="169">
        <v>1467755</v>
      </c>
      <c r="G2153" s="169"/>
      <c r="H2153" s="170" t="s">
        <v>6619</v>
      </c>
      <c r="I2153" s="172">
        <v>0</v>
      </c>
      <c r="J2153" s="172">
        <v>1256.68</v>
      </c>
      <c r="K2153" s="172">
        <v>1256.68</v>
      </c>
      <c r="L2153" s="173" t="s">
        <v>1444</v>
      </c>
    </row>
    <row r="2154" spans="1:12" ht="56.25" customHeight="1">
      <c r="A2154" s="174">
        <v>20</v>
      </c>
      <c r="B2154" s="167" t="s">
        <v>717</v>
      </c>
      <c r="C2154" s="168">
        <v>42754</v>
      </c>
      <c r="D2154" s="168" t="s">
        <v>6620</v>
      </c>
      <c r="E2154" s="169" t="s">
        <v>3</v>
      </c>
      <c r="F2154" s="169">
        <v>1467860</v>
      </c>
      <c r="G2154" s="169"/>
      <c r="H2154" s="170" t="s">
        <v>6621</v>
      </c>
      <c r="I2154" s="172">
        <v>0</v>
      </c>
      <c r="J2154" s="172">
        <v>1597.56</v>
      </c>
      <c r="K2154" s="172">
        <v>1597.56</v>
      </c>
      <c r="L2154" s="173" t="s">
        <v>1444</v>
      </c>
    </row>
    <row r="2155" spans="1:12" ht="56.25" customHeight="1">
      <c r="A2155" s="174">
        <v>46</v>
      </c>
      <c r="B2155" s="167" t="s">
        <v>722</v>
      </c>
      <c r="C2155" s="168">
        <v>42754</v>
      </c>
      <c r="D2155" s="168" t="s">
        <v>6622</v>
      </c>
      <c r="E2155" s="169" t="s">
        <v>3</v>
      </c>
      <c r="F2155" s="169">
        <v>1467872</v>
      </c>
      <c r="G2155" s="169"/>
      <c r="H2155" s="170" t="s">
        <v>6623</v>
      </c>
      <c r="I2155" s="172">
        <v>0</v>
      </c>
      <c r="J2155" s="172">
        <v>51</v>
      </c>
      <c r="K2155" s="172">
        <v>51</v>
      </c>
      <c r="L2155" s="173" t="s">
        <v>1444</v>
      </c>
    </row>
    <row r="2156" spans="1:12" ht="56.25" customHeight="1">
      <c r="A2156" s="174">
        <v>20</v>
      </c>
      <c r="B2156" s="167" t="s">
        <v>717</v>
      </c>
      <c r="C2156" s="168">
        <v>42754</v>
      </c>
      <c r="D2156" s="168" t="s">
        <v>6624</v>
      </c>
      <c r="E2156" s="169" t="s">
        <v>3</v>
      </c>
      <c r="F2156" s="169">
        <v>1467882</v>
      </c>
      <c r="G2156" s="169"/>
      <c r="H2156" s="170" t="s">
        <v>6625</v>
      </c>
      <c r="I2156" s="172">
        <v>0</v>
      </c>
      <c r="J2156" s="172">
        <v>437.8</v>
      </c>
      <c r="K2156" s="172">
        <v>437.8</v>
      </c>
      <c r="L2156" s="173" t="s">
        <v>1444</v>
      </c>
    </row>
    <row r="2157" spans="1:12" ht="56.25" customHeight="1">
      <c r="A2157" s="174" t="s">
        <v>627</v>
      </c>
      <c r="B2157" s="167" t="s">
        <v>737</v>
      </c>
      <c r="C2157" s="168">
        <v>42754</v>
      </c>
      <c r="D2157" s="168" t="s">
        <v>6626</v>
      </c>
      <c r="E2157" s="169" t="s">
        <v>3</v>
      </c>
      <c r="F2157" s="169">
        <v>1467918</v>
      </c>
      <c r="G2157" s="169"/>
      <c r="H2157" s="170" t="s">
        <v>6627</v>
      </c>
      <c r="I2157" s="172">
        <v>0</v>
      </c>
      <c r="J2157" s="172">
        <v>15</v>
      </c>
      <c r="K2157" s="172">
        <v>15</v>
      </c>
      <c r="L2157" s="173" t="s">
        <v>6022</v>
      </c>
    </row>
    <row r="2158" spans="1:12" ht="56.25" customHeight="1">
      <c r="A2158" s="174">
        <v>592</v>
      </c>
      <c r="B2158" s="167" t="s">
        <v>886</v>
      </c>
      <c r="C2158" s="168">
        <v>42754</v>
      </c>
      <c r="D2158" s="168" t="s">
        <v>6628</v>
      </c>
      <c r="E2158" s="169" t="s">
        <v>3</v>
      </c>
      <c r="F2158" s="169">
        <v>1467919</v>
      </c>
      <c r="G2158" s="169"/>
      <c r="H2158" s="170" t="s">
        <v>6629</v>
      </c>
      <c r="I2158" s="172">
        <v>0</v>
      </c>
      <c r="J2158" s="172">
        <v>45</v>
      </c>
      <c r="K2158" s="172">
        <v>45</v>
      </c>
      <c r="L2158" s="173" t="s">
        <v>1444</v>
      </c>
    </row>
    <row r="2159" spans="1:12" ht="56.25" customHeight="1">
      <c r="A2159" s="174">
        <v>526</v>
      </c>
      <c r="B2159" s="167" t="s">
        <v>870</v>
      </c>
      <c r="C2159" s="168">
        <v>42755</v>
      </c>
      <c r="D2159" s="168" t="s">
        <v>6630</v>
      </c>
      <c r="E2159" s="169" t="s">
        <v>3</v>
      </c>
      <c r="F2159" s="169">
        <v>1468080</v>
      </c>
      <c r="G2159" s="169"/>
      <c r="H2159" s="170" t="s">
        <v>6631</v>
      </c>
      <c r="I2159" s="172">
        <v>0</v>
      </c>
      <c r="J2159" s="172">
        <v>135</v>
      </c>
      <c r="K2159" s="172">
        <v>135</v>
      </c>
      <c r="L2159" s="173" t="s">
        <v>1444</v>
      </c>
    </row>
    <row r="2160" spans="1:12" ht="56.25" customHeight="1">
      <c r="A2160" s="174">
        <v>572</v>
      </c>
      <c r="B2160" s="167" t="s">
        <v>872</v>
      </c>
      <c r="C2160" s="168">
        <v>42755</v>
      </c>
      <c r="D2160" s="168" t="s">
        <v>6632</v>
      </c>
      <c r="E2160" s="169" t="s">
        <v>3</v>
      </c>
      <c r="F2160" s="169">
        <v>1468086</v>
      </c>
      <c r="G2160" s="169"/>
      <c r="H2160" s="170" t="s">
        <v>6633</v>
      </c>
      <c r="I2160" s="172">
        <v>0</v>
      </c>
      <c r="J2160" s="172">
        <v>21985</v>
      </c>
      <c r="K2160" s="172">
        <v>21985</v>
      </c>
      <c r="L2160" s="173" t="s">
        <v>1444</v>
      </c>
    </row>
    <row r="2161" spans="1:12" ht="56.25" customHeight="1">
      <c r="A2161" s="174" t="s">
        <v>627</v>
      </c>
      <c r="B2161" s="167" t="s">
        <v>737</v>
      </c>
      <c r="C2161" s="168">
        <v>42755</v>
      </c>
      <c r="D2161" s="168" t="s">
        <v>6634</v>
      </c>
      <c r="E2161" s="169" t="s">
        <v>3</v>
      </c>
      <c r="F2161" s="169">
        <v>1468136</v>
      </c>
      <c r="G2161" s="169"/>
      <c r="H2161" s="170" t="s">
        <v>6635</v>
      </c>
      <c r="I2161" s="172">
        <v>0</v>
      </c>
      <c r="J2161" s="172">
        <v>80</v>
      </c>
      <c r="K2161" s="172">
        <v>80</v>
      </c>
      <c r="L2161" s="173" t="s">
        <v>1444</v>
      </c>
    </row>
    <row r="2162" spans="1:12" ht="56.25" customHeight="1">
      <c r="A2162" s="174">
        <v>16</v>
      </c>
      <c r="B2162" s="167" t="s">
        <v>716</v>
      </c>
      <c r="C2162" s="168">
        <v>42755</v>
      </c>
      <c r="D2162" s="168" t="s">
        <v>6636</v>
      </c>
      <c r="E2162" s="169" t="s">
        <v>3</v>
      </c>
      <c r="F2162" s="169">
        <v>1468175</v>
      </c>
      <c r="G2162" s="169"/>
      <c r="H2162" s="170" t="s">
        <v>6637</v>
      </c>
      <c r="I2162" s="172">
        <v>0</v>
      </c>
      <c r="J2162" s="172">
        <v>1990.2</v>
      </c>
      <c r="K2162" s="172">
        <v>1990.2</v>
      </c>
      <c r="L2162" s="173" t="s">
        <v>1444</v>
      </c>
    </row>
    <row r="2163" spans="1:12" ht="56.25" customHeight="1">
      <c r="A2163" s="174">
        <v>20</v>
      </c>
      <c r="B2163" s="167" t="s">
        <v>717</v>
      </c>
      <c r="C2163" s="168">
        <v>42755</v>
      </c>
      <c r="D2163" s="168" t="s">
        <v>6638</v>
      </c>
      <c r="E2163" s="169" t="s">
        <v>3</v>
      </c>
      <c r="F2163" s="169">
        <v>1468085</v>
      </c>
      <c r="G2163" s="169"/>
      <c r="H2163" s="170" t="s">
        <v>6639</v>
      </c>
      <c r="I2163" s="172">
        <v>0</v>
      </c>
      <c r="J2163" s="172">
        <v>40</v>
      </c>
      <c r="K2163" s="172">
        <v>40</v>
      </c>
      <c r="L2163" s="173" t="s">
        <v>1444</v>
      </c>
    </row>
    <row r="2164" spans="1:12" ht="56.25" customHeight="1">
      <c r="A2164" s="174" t="s">
        <v>627</v>
      </c>
      <c r="B2164" s="167" t="s">
        <v>737</v>
      </c>
      <c r="C2164" s="168">
        <v>42755</v>
      </c>
      <c r="D2164" s="168" t="s">
        <v>6640</v>
      </c>
      <c r="E2164" s="169" t="s">
        <v>3</v>
      </c>
      <c r="F2164" s="169">
        <v>1468105</v>
      </c>
      <c r="G2164" s="169"/>
      <c r="H2164" s="170" t="s">
        <v>6641</v>
      </c>
      <c r="I2164" s="172">
        <v>0</v>
      </c>
      <c r="J2164" s="172">
        <v>2114.73</v>
      </c>
      <c r="K2164" s="172">
        <v>2114.73</v>
      </c>
      <c r="L2164" s="173" t="s">
        <v>1444</v>
      </c>
    </row>
    <row r="2165" spans="1:12" ht="56.25" customHeight="1">
      <c r="A2165" s="174">
        <v>222</v>
      </c>
      <c r="B2165" s="167" t="s">
        <v>788</v>
      </c>
      <c r="C2165" s="168">
        <v>42755</v>
      </c>
      <c r="D2165" s="168" t="s">
        <v>6642</v>
      </c>
      <c r="E2165" s="169" t="s">
        <v>3</v>
      </c>
      <c r="F2165" s="169">
        <v>1468147</v>
      </c>
      <c r="G2165" s="169"/>
      <c r="H2165" s="170" t="s">
        <v>6643</v>
      </c>
      <c r="I2165" s="172">
        <v>0</v>
      </c>
      <c r="J2165" s="172">
        <v>1.17</v>
      </c>
      <c r="K2165" s="172">
        <v>1.17</v>
      </c>
      <c r="L2165" s="173" t="s">
        <v>6022</v>
      </c>
    </row>
    <row r="2166" spans="1:12" ht="56.25" customHeight="1">
      <c r="A2166" s="174" t="s">
        <v>627</v>
      </c>
      <c r="B2166" s="167" t="s">
        <v>737</v>
      </c>
      <c r="C2166" s="168">
        <v>42755</v>
      </c>
      <c r="D2166" s="168" t="s">
        <v>6644</v>
      </c>
      <c r="E2166" s="169" t="s">
        <v>3</v>
      </c>
      <c r="F2166" s="169">
        <v>1468148</v>
      </c>
      <c r="G2166" s="169"/>
      <c r="H2166" s="170" t="s">
        <v>6645</v>
      </c>
      <c r="I2166" s="172">
        <v>0</v>
      </c>
      <c r="J2166" s="172">
        <v>157</v>
      </c>
      <c r="K2166" s="172">
        <v>157</v>
      </c>
      <c r="L2166" s="173" t="s">
        <v>1444</v>
      </c>
    </row>
    <row r="2167" spans="1:12" ht="56.25" customHeight="1">
      <c r="A2167" s="174" t="s">
        <v>627</v>
      </c>
      <c r="B2167" s="167" t="s">
        <v>737</v>
      </c>
      <c r="C2167" s="168">
        <v>42755</v>
      </c>
      <c r="D2167" s="168" t="s">
        <v>6646</v>
      </c>
      <c r="E2167" s="169" t="s">
        <v>3</v>
      </c>
      <c r="F2167" s="169">
        <v>1468179</v>
      </c>
      <c r="G2167" s="169"/>
      <c r="H2167" s="170" t="s">
        <v>6647</v>
      </c>
      <c r="I2167" s="172">
        <v>0</v>
      </c>
      <c r="J2167" s="172">
        <v>309.75</v>
      </c>
      <c r="K2167" s="172">
        <v>309.75</v>
      </c>
      <c r="L2167" s="173" t="s">
        <v>1444</v>
      </c>
    </row>
    <row r="2168" spans="1:12" ht="56.25" customHeight="1">
      <c r="A2168" s="174" t="s">
        <v>627</v>
      </c>
      <c r="B2168" s="167" t="s">
        <v>737</v>
      </c>
      <c r="C2168" s="168">
        <v>42755</v>
      </c>
      <c r="D2168" s="168" t="s">
        <v>6648</v>
      </c>
      <c r="E2168" s="169" t="s">
        <v>3</v>
      </c>
      <c r="F2168" s="169">
        <v>1468182</v>
      </c>
      <c r="G2168" s="169"/>
      <c r="H2168" s="170" t="s">
        <v>6649</v>
      </c>
      <c r="I2168" s="172">
        <v>0</v>
      </c>
      <c r="J2168" s="172">
        <v>426.13</v>
      </c>
      <c r="K2168" s="172">
        <v>426.13</v>
      </c>
      <c r="L2168" s="173" t="s">
        <v>1444</v>
      </c>
    </row>
    <row r="2169" spans="1:12" ht="56.25" customHeight="1">
      <c r="A2169" s="174">
        <v>526</v>
      </c>
      <c r="B2169" s="167" t="s">
        <v>870</v>
      </c>
      <c r="C2169" s="168">
        <v>42755</v>
      </c>
      <c r="D2169" s="168" t="s">
        <v>6650</v>
      </c>
      <c r="E2169" s="169" t="s">
        <v>3</v>
      </c>
      <c r="F2169" s="169">
        <v>1468200</v>
      </c>
      <c r="G2169" s="169"/>
      <c r="H2169" s="170" t="s">
        <v>6651</v>
      </c>
      <c r="I2169" s="172">
        <v>0</v>
      </c>
      <c r="J2169" s="172">
        <v>83</v>
      </c>
      <c r="K2169" s="172">
        <v>83</v>
      </c>
      <c r="L2169" s="173" t="s">
        <v>1444</v>
      </c>
    </row>
    <row r="2170" spans="1:12" ht="56.25" customHeight="1">
      <c r="A2170" s="174">
        <v>41</v>
      </c>
      <c r="B2170" s="167" t="s">
        <v>721</v>
      </c>
      <c r="C2170" s="168">
        <v>42755</v>
      </c>
      <c r="D2170" s="168" t="s">
        <v>6652</v>
      </c>
      <c r="E2170" s="169" t="s">
        <v>3</v>
      </c>
      <c r="F2170" s="169">
        <v>1468244</v>
      </c>
      <c r="G2170" s="169"/>
      <c r="H2170" s="170" t="s">
        <v>6653</v>
      </c>
      <c r="I2170" s="172">
        <v>0</v>
      </c>
      <c r="J2170" s="172">
        <v>51.15</v>
      </c>
      <c r="K2170" s="172">
        <v>51.15</v>
      </c>
      <c r="L2170" s="173" t="s">
        <v>1444</v>
      </c>
    </row>
    <row r="2171" spans="1:12" ht="56.25" customHeight="1">
      <c r="A2171" s="174">
        <v>41</v>
      </c>
      <c r="B2171" s="167" t="s">
        <v>721</v>
      </c>
      <c r="C2171" s="168">
        <v>42755</v>
      </c>
      <c r="D2171" s="168" t="s">
        <v>6654</v>
      </c>
      <c r="E2171" s="169" t="s">
        <v>3</v>
      </c>
      <c r="F2171" s="169">
        <v>1468246</v>
      </c>
      <c r="G2171" s="169"/>
      <c r="H2171" s="170" t="s">
        <v>6655</v>
      </c>
      <c r="I2171" s="172">
        <v>0</v>
      </c>
      <c r="J2171" s="172">
        <v>3.85</v>
      </c>
      <c r="K2171" s="172">
        <v>3.85</v>
      </c>
      <c r="L2171" s="173" t="s">
        <v>1444</v>
      </c>
    </row>
    <row r="2172" spans="1:12" ht="56.25" customHeight="1">
      <c r="A2172" s="174" t="s">
        <v>627</v>
      </c>
      <c r="B2172" s="167" t="s">
        <v>737</v>
      </c>
      <c r="C2172" s="168">
        <v>42755</v>
      </c>
      <c r="D2172" s="168" t="s">
        <v>6656</v>
      </c>
      <c r="E2172" s="169" t="s">
        <v>3</v>
      </c>
      <c r="F2172" s="169">
        <v>1468335</v>
      </c>
      <c r="G2172" s="169"/>
      <c r="H2172" s="170" t="s">
        <v>6657</v>
      </c>
      <c r="I2172" s="172">
        <v>0</v>
      </c>
      <c r="J2172" s="172">
        <v>60</v>
      </c>
      <c r="K2172" s="172">
        <v>60</v>
      </c>
      <c r="L2172" s="173" t="s">
        <v>1444</v>
      </c>
    </row>
    <row r="2173" spans="1:12" ht="56.25" customHeight="1">
      <c r="A2173" s="174" t="s">
        <v>627</v>
      </c>
      <c r="B2173" s="167" t="s">
        <v>737</v>
      </c>
      <c r="C2173" s="168">
        <v>42755</v>
      </c>
      <c r="D2173" s="168" t="s">
        <v>6658</v>
      </c>
      <c r="E2173" s="169" t="s">
        <v>3</v>
      </c>
      <c r="F2173" s="169">
        <v>1468400</v>
      </c>
      <c r="G2173" s="169"/>
      <c r="H2173" s="170" t="s">
        <v>6659</v>
      </c>
      <c r="I2173" s="172">
        <v>0</v>
      </c>
      <c r="J2173" s="172">
        <v>4172</v>
      </c>
      <c r="K2173" s="172">
        <v>4172</v>
      </c>
      <c r="L2173" s="173" t="s">
        <v>1444</v>
      </c>
    </row>
    <row r="2174" spans="1:12" ht="56.25" customHeight="1">
      <c r="A2174" s="174" t="s">
        <v>627</v>
      </c>
      <c r="B2174" s="167" t="s">
        <v>737</v>
      </c>
      <c r="C2174" s="168">
        <v>42755</v>
      </c>
      <c r="D2174" s="168" t="s">
        <v>6660</v>
      </c>
      <c r="E2174" s="169" t="s">
        <v>3</v>
      </c>
      <c r="F2174" s="169">
        <v>1468408</v>
      </c>
      <c r="G2174" s="169"/>
      <c r="H2174" s="170" t="s">
        <v>6661</v>
      </c>
      <c r="I2174" s="172">
        <v>0</v>
      </c>
      <c r="J2174" s="172">
        <v>180.65</v>
      </c>
      <c r="K2174" s="172">
        <v>180.65</v>
      </c>
      <c r="L2174" s="173" t="s">
        <v>1444</v>
      </c>
    </row>
    <row r="2175" spans="1:12" ht="56.25" customHeight="1">
      <c r="A2175" s="174">
        <v>594</v>
      </c>
      <c r="B2175" s="167" t="s">
        <v>120</v>
      </c>
      <c r="C2175" s="168">
        <v>42755</v>
      </c>
      <c r="D2175" s="168" t="s">
        <v>6662</v>
      </c>
      <c r="E2175" s="169" t="s">
        <v>3</v>
      </c>
      <c r="F2175" s="169">
        <v>1468410</v>
      </c>
      <c r="G2175" s="169"/>
      <c r="H2175" s="170" t="s">
        <v>6663</v>
      </c>
      <c r="I2175" s="172">
        <v>0</v>
      </c>
      <c r="J2175" s="172">
        <v>4280.8500000000004</v>
      </c>
      <c r="K2175" s="172">
        <v>4280.8500000000004</v>
      </c>
      <c r="L2175" s="173" t="s">
        <v>1444</v>
      </c>
    </row>
    <row r="2176" spans="1:12" ht="56.25" customHeight="1">
      <c r="A2176" s="174">
        <v>594</v>
      </c>
      <c r="B2176" s="167" t="s">
        <v>120</v>
      </c>
      <c r="C2176" s="168">
        <v>42755</v>
      </c>
      <c r="D2176" s="168" t="s">
        <v>6664</v>
      </c>
      <c r="E2176" s="169" t="s">
        <v>3</v>
      </c>
      <c r="F2176" s="169">
        <v>1468412</v>
      </c>
      <c r="G2176" s="169"/>
      <c r="H2176" s="170" t="s">
        <v>6665</v>
      </c>
      <c r="I2176" s="172">
        <v>0</v>
      </c>
      <c r="J2176" s="172">
        <v>2855.31</v>
      </c>
      <c r="K2176" s="172">
        <v>2855.31</v>
      </c>
      <c r="L2176" s="173" t="s">
        <v>1444</v>
      </c>
    </row>
    <row r="2177" spans="1:12" ht="56.25" customHeight="1">
      <c r="A2177" s="174" t="s">
        <v>627</v>
      </c>
      <c r="B2177" s="167" t="s">
        <v>737</v>
      </c>
      <c r="C2177" s="168">
        <v>42755</v>
      </c>
      <c r="D2177" s="168" t="s">
        <v>6666</v>
      </c>
      <c r="E2177" s="169" t="s">
        <v>3</v>
      </c>
      <c r="F2177" s="169">
        <v>1468453</v>
      </c>
      <c r="G2177" s="169"/>
      <c r="H2177" s="170" t="s">
        <v>6667</v>
      </c>
      <c r="I2177" s="172">
        <v>0</v>
      </c>
      <c r="J2177" s="172">
        <v>120.11</v>
      </c>
      <c r="K2177" s="172">
        <v>120.11</v>
      </c>
      <c r="L2177" s="173" t="s">
        <v>1444</v>
      </c>
    </row>
    <row r="2178" spans="1:12" ht="56.25" customHeight="1">
      <c r="A2178" s="174" t="s">
        <v>627</v>
      </c>
      <c r="B2178" s="167" t="s">
        <v>737</v>
      </c>
      <c r="C2178" s="168">
        <v>42755</v>
      </c>
      <c r="D2178" s="168" t="s">
        <v>6668</v>
      </c>
      <c r="E2178" s="169" t="s">
        <v>3</v>
      </c>
      <c r="F2178" s="169">
        <v>1468456</v>
      </c>
      <c r="G2178" s="169"/>
      <c r="H2178" s="170" t="s">
        <v>6669</v>
      </c>
      <c r="I2178" s="172">
        <v>0</v>
      </c>
      <c r="J2178" s="172">
        <v>20.22</v>
      </c>
      <c r="K2178" s="172">
        <v>20.22</v>
      </c>
      <c r="L2178" s="173" t="s">
        <v>1444</v>
      </c>
    </row>
    <row r="2179" spans="1:12" ht="56.25" customHeight="1">
      <c r="A2179" s="174">
        <v>312</v>
      </c>
      <c r="B2179" s="167" t="s">
        <v>833</v>
      </c>
      <c r="C2179" s="168">
        <v>42755</v>
      </c>
      <c r="D2179" s="168" t="s">
        <v>6670</v>
      </c>
      <c r="E2179" s="169" t="s">
        <v>3</v>
      </c>
      <c r="F2179" s="169">
        <v>1468459</v>
      </c>
      <c r="G2179" s="169"/>
      <c r="H2179" s="170" t="s">
        <v>6671</v>
      </c>
      <c r="I2179" s="172">
        <v>0</v>
      </c>
      <c r="J2179" s="172">
        <v>200</v>
      </c>
      <c r="K2179" s="172">
        <v>200</v>
      </c>
      <c r="L2179" s="173" t="s">
        <v>1444</v>
      </c>
    </row>
    <row r="2180" spans="1:12" ht="56.25" customHeight="1">
      <c r="A2180" s="174">
        <v>312</v>
      </c>
      <c r="B2180" s="167" t="s">
        <v>833</v>
      </c>
      <c r="C2180" s="168">
        <v>42755</v>
      </c>
      <c r="D2180" s="168" t="s">
        <v>6672</v>
      </c>
      <c r="E2180" s="169" t="s">
        <v>3</v>
      </c>
      <c r="F2180" s="169">
        <v>1468463</v>
      </c>
      <c r="G2180" s="169"/>
      <c r="H2180" s="170" t="s">
        <v>6673</v>
      </c>
      <c r="I2180" s="172">
        <v>0</v>
      </c>
      <c r="J2180" s="172">
        <v>1659.39</v>
      </c>
      <c r="K2180" s="172">
        <v>1659.39</v>
      </c>
      <c r="L2180" s="173" t="s">
        <v>1444</v>
      </c>
    </row>
    <row r="2181" spans="1:12" ht="56.25" customHeight="1">
      <c r="A2181" s="174">
        <v>312</v>
      </c>
      <c r="B2181" s="167" t="s">
        <v>833</v>
      </c>
      <c r="C2181" s="168">
        <v>42755</v>
      </c>
      <c r="D2181" s="168" t="s">
        <v>6674</v>
      </c>
      <c r="E2181" s="169" t="s">
        <v>3</v>
      </c>
      <c r="F2181" s="169">
        <v>1468466</v>
      </c>
      <c r="G2181" s="169"/>
      <c r="H2181" s="170" t="s">
        <v>6675</v>
      </c>
      <c r="I2181" s="172">
        <v>0</v>
      </c>
      <c r="J2181" s="172">
        <v>2543.1799999999998</v>
      </c>
      <c r="K2181" s="172">
        <v>2543.1799999999998</v>
      </c>
      <c r="L2181" s="173" t="s">
        <v>1444</v>
      </c>
    </row>
    <row r="2182" spans="1:12" ht="56.25" customHeight="1">
      <c r="A2182" s="174">
        <v>312</v>
      </c>
      <c r="B2182" s="167" t="s">
        <v>833</v>
      </c>
      <c r="C2182" s="168">
        <v>42755</v>
      </c>
      <c r="D2182" s="168" t="s">
        <v>6676</v>
      </c>
      <c r="E2182" s="169" t="s">
        <v>3</v>
      </c>
      <c r="F2182" s="169">
        <v>1468469</v>
      </c>
      <c r="G2182" s="169"/>
      <c r="H2182" s="170" t="s">
        <v>6677</v>
      </c>
      <c r="I2182" s="172">
        <v>0</v>
      </c>
      <c r="J2182" s="172">
        <v>14</v>
      </c>
      <c r="K2182" s="172">
        <v>14</v>
      </c>
      <c r="L2182" s="173" t="s">
        <v>1444</v>
      </c>
    </row>
    <row r="2183" spans="1:12" ht="56.25" customHeight="1">
      <c r="A2183" s="174">
        <v>312</v>
      </c>
      <c r="B2183" s="167" t="s">
        <v>833</v>
      </c>
      <c r="C2183" s="168">
        <v>42755</v>
      </c>
      <c r="D2183" s="168" t="s">
        <v>6678</v>
      </c>
      <c r="E2183" s="169" t="s">
        <v>3</v>
      </c>
      <c r="F2183" s="169">
        <v>1468470</v>
      </c>
      <c r="G2183" s="169"/>
      <c r="H2183" s="170" t="s">
        <v>6679</v>
      </c>
      <c r="I2183" s="172">
        <v>0</v>
      </c>
      <c r="J2183" s="172">
        <v>2193</v>
      </c>
      <c r="K2183" s="172">
        <v>2193</v>
      </c>
      <c r="L2183" s="173" t="s">
        <v>1444</v>
      </c>
    </row>
    <row r="2184" spans="1:12" ht="56.25" customHeight="1">
      <c r="A2184" s="174">
        <v>223</v>
      </c>
      <c r="B2184" s="167" t="s">
        <v>789</v>
      </c>
      <c r="C2184" s="168">
        <v>42755</v>
      </c>
      <c r="D2184" s="168" t="s">
        <v>6680</v>
      </c>
      <c r="E2184" s="169" t="s">
        <v>3</v>
      </c>
      <c r="F2184" s="169">
        <v>1468472</v>
      </c>
      <c r="G2184" s="169"/>
      <c r="H2184" s="170" t="s">
        <v>6681</v>
      </c>
      <c r="I2184" s="172">
        <v>0</v>
      </c>
      <c r="J2184" s="172">
        <v>802</v>
      </c>
      <c r="K2184" s="172">
        <v>802</v>
      </c>
      <c r="L2184" s="173" t="s">
        <v>1444</v>
      </c>
    </row>
    <row r="2185" spans="1:12" ht="56.25" customHeight="1">
      <c r="A2185" s="174">
        <v>312</v>
      </c>
      <c r="B2185" s="167" t="s">
        <v>833</v>
      </c>
      <c r="C2185" s="168">
        <v>42755</v>
      </c>
      <c r="D2185" s="168" t="s">
        <v>6682</v>
      </c>
      <c r="E2185" s="169" t="s">
        <v>3</v>
      </c>
      <c r="F2185" s="169">
        <v>1468474</v>
      </c>
      <c r="G2185" s="169"/>
      <c r="H2185" s="170" t="s">
        <v>6683</v>
      </c>
      <c r="I2185" s="172">
        <v>0</v>
      </c>
      <c r="J2185" s="172">
        <v>25</v>
      </c>
      <c r="K2185" s="172">
        <v>25</v>
      </c>
      <c r="L2185" s="173" t="s">
        <v>1444</v>
      </c>
    </row>
    <row r="2186" spans="1:12" ht="56.25" customHeight="1">
      <c r="A2186" s="174" t="s">
        <v>627</v>
      </c>
      <c r="B2186" s="167" t="s">
        <v>737</v>
      </c>
      <c r="C2186" s="168">
        <v>42755</v>
      </c>
      <c r="D2186" s="168" t="s">
        <v>6684</v>
      </c>
      <c r="E2186" s="169" t="s">
        <v>3</v>
      </c>
      <c r="F2186" s="169">
        <v>1468476</v>
      </c>
      <c r="G2186" s="169"/>
      <c r="H2186" s="170" t="s">
        <v>6685</v>
      </c>
      <c r="I2186" s="172">
        <v>0</v>
      </c>
      <c r="J2186" s="172">
        <v>768</v>
      </c>
      <c r="K2186" s="172">
        <v>768</v>
      </c>
      <c r="L2186" s="173" t="s">
        <v>1444</v>
      </c>
    </row>
    <row r="2187" spans="1:12" ht="56.25" customHeight="1">
      <c r="A2187" s="174">
        <v>312</v>
      </c>
      <c r="B2187" s="167" t="s">
        <v>833</v>
      </c>
      <c r="C2187" s="168">
        <v>42755</v>
      </c>
      <c r="D2187" s="168" t="s">
        <v>6686</v>
      </c>
      <c r="E2187" s="169" t="s">
        <v>3</v>
      </c>
      <c r="F2187" s="169">
        <v>1468477</v>
      </c>
      <c r="G2187" s="169"/>
      <c r="H2187" s="170" t="s">
        <v>6687</v>
      </c>
      <c r="I2187" s="172">
        <v>0</v>
      </c>
      <c r="J2187" s="172">
        <v>65</v>
      </c>
      <c r="K2187" s="172">
        <v>65</v>
      </c>
      <c r="L2187" s="173" t="s">
        <v>1444</v>
      </c>
    </row>
    <row r="2188" spans="1:12" ht="56.25" customHeight="1">
      <c r="A2188" s="174">
        <v>312</v>
      </c>
      <c r="B2188" s="167" t="s">
        <v>833</v>
      </c>
      <c r="C2188" s="168">
        <v>42755</v>
      </c>
      <c r="D2188" s="168" t="s">
        <v>6688</v>
      </c>
      <c r="E2188" s="169" t="s">
        <v>3</v>
      </c>
      <c r="F2188" s="169">
        <v>1468478</v>
      </c>
      <c r="G2188" s="169"/>
      <c r="H2188" s="170" t="s">
        <v>6689</v>
      </c>
      <c r="I2188" s="172">
        <v>0</v>
      </c>
      <c r="J2188" s="172">
        <v>237</v>
      </c>
      <c r="K2188" s="172">
        <v>237</v>
      </c>
      <c r="L2188" s="173" t="s">
        <v>1444</v>
      </c>
    </row>
    <row r="2189" spans="1:12" ht="56.25" customHeight="1">
      <c r="A2189" s="174">
        <v>312</v>
      </c>
      <c r="B2189" s="167" t="s">
        <v>833</v>
      </c>
      <c r="C2189" s="168">
        <v>42755</v>
      </c>
      <c r="D2189" s="168" t="s">
        <v>6690</v>
      </c>
      <c r="E2189" s="169" t="s">
        <v>3</v>
      </c>
      <c r="F2189" s="169">
        <v>1468484</v>
      </c>
      <c r="G2189" s="169"/>
      <c r="H2189" s="170" t="s">
        <v>6691</v>
      </c>
      <c r="I2189" s="172">
        <v>0</v>
      </c>
      <c r="J2189" s="172">
        <v>1006</v>
      </c>
      <c r="K2189" s="172">
        <v>1006</v>
      </c>
      <c r="L2189" s="173" t="s">
        <v>1444</v>
      </c>
    </row>
    <row r="2190" spans="1:12" ht="56.25" customHeight="1">
      <c r="A2190" s="174" t="s">
        <v>627</v>
      </c>
      <c r="B2190" s="167" t="s">
        <v>737</v>
      </c>
      <c r="C2190" s="168">
        <v>42755</v>
      </c>
      <c r="D2190" s="168" t="s">
        <v>6692</v>
      </c>
      <c r="E2190" s="169" t="s">
        <v>3</v>
      </c>
      <c r="F2190" s="169">
        <v>1468493</v>
      </c>
      <c r="G2190" s="169"/>
      <c r="H2190" s="170" t="s">
        <v>6693</v>
      </c>
      <c r="I2190" s="172">
        <v>0</v>
      </c>
      <c r="J2190" s="172">
        <v>194</v>
      </c>
      <c r="K2190" s="172">
        <v>194</v>
      </c>
      <c r="L2190" s="173" t="s">
        <v>1444</v>
      </c>
    </row>
    <row r="2191" spans="1:12" ht="56.25" customHeight="1">
      <c r="A2191" s="174" t="s">
        <v>627</v>
      </c>
      <c r="B2191" s="167" t="s">
        <v>737</v>
      </c>
      <c r="C2191" s="168">
        <v>42755</v>
      </c>
      <c r="D2191" s="168" t="s">
        <v>6694</v>
      </c>
      <c r="E2191" s="169" t="s">
        <v>3</v>
      </c>
      <c r="F2191" s="169">
        <v>1468494</v>
      </c>
      <c r="G2191" s="169"/>
      <c r="H2191" s="170" t="s">
        <v>6695</v>
      </c>
      <c r="I2191" s="172">
        <v>0</v>
      </c>
      <c r="J2191" s="172">
        <v>15856.74</v>
      </c>
      <c r="K2191" s="172">
        <v>15856.74</v>
      </c>
      <c r="L2191" s="173" t="s">
        <v>1444</v>
      </c>
    </row>
    <row r="2192" spans="1:12" ht="56.25" customHeight="1">
      <c r="A2192" s="174" t="s">
        <v>627</v>
      </c>
      <c r="B2192" s="167" t="s">
        <v>737</v>
      </c>
      <c r="C2192" s="168">
        <v>42755</v>
      </c>
      <c r="D2192" s="168" t="s">
        <v>6696</v>
      </c>
      <c r="E2192" s="169" t="s">
        <v>3</v>
      </c>
      <c r="F2192" s="169">
        <v>1468506</v>
      </c>
      <c r="G2192" s="169"/>
      <c r="H2192" s="170" t="s">
        <v>6697</v>
      </c>
      <c r="I2192" s="172">
        <v>0</v>
      </c>
      <c r="J2192" s="172">
        <v>0.35</v>
      </c>
      <c r="K2192" s="172">
        <v>0.35</v>
      </c>
      <c r="L2192" s="173" t="s">
        <v>1444</v>
      </c>
    </row>
    <row r="2193" spans="1:12" ht="56.25" customHeight="1">
      <c r="A2193" s="174">
        <v>291</v>
      </c>
      <c r="B2193" s="167" t="s">
        <v>818</v>
      </c>
      <c r="C2193" s="168">
        <v>42755</v>
      </c>
      <c r="D2193" s="168" t="s">
        <v>6698</v>
      </c>
      <c r="E2193" s="169" t="s">
        <v>3</v>
      </c>
      <c r="F2193" s="169">
        <v>1468554</v>
      </c>
      <c r="G2193" s="169"/>
      <c r="H2193" s="170" t="s">
        <v>6699</v>
      </c>
      <c r="I2193" s="172">
        <v>0</v>
      </c>
      <c r="J2193" s="172">
        <v>35</v>
      </c>
      <c r="K2193" s="172">
        <v>35</v>
      </c>
      <c r="L2193" s="173" t="s">
        <v>1444</v>
      </c>
    </row>
    <row r="2194" spans="1:12" ht="56.25" customHeight="1">
      <c r="A2194" s="174" t="s">
        <v>630</v>
      </c>
      <c r="B2194" s="167" t="s">
        <v>739</v>
      </c>
      <c r="C2194" s="168">
        <v>42759</v>
      </c>
      <c r="D2194" s="168" t="s">
        <v>6700</v>
      </c>
      <c r="E2194" s="169" t="s">
        <v>3</v>
      </c>
      <c r="F2194" s="169">
        <v>1468680</v>
      </c>
      <c r="G2194" s="169"/>
      <c r="H2194" s="170" t="s">
        <v>6701</v>
      </c>
      <c r="I2194" s="172">
        <v>0</v>
      </c>
      <c r="J2194" s="172">
        <v>395856.08</v>
      </c>
      <c r="K2194" s="172">
        <v>395856.08</v>
      </c>
      <c r="L2194" s="173" t="s">
        <v>1444</v>
      </c>
    </row>
    <row r="2195" spans="1:12" ht="56.25" customHeight="1">
      <c r="A2195" s="174" t="s">
        <v>627</v>
      </c>
      <c r="B2195" s="167" t="s">
        <v>737</v>
      </c>
      <c r="C2195" s="168">
        <v>42759</v>
      </c>
      <c r="D2195" s="168" t="s">
        <v>6702</v>
      </c>
      <c r="E2195" s="169" t="s">
        <v>3</v>
      </c>
      <c r="F2195" s="169">
        <v>1468703</v>
      </c>
      <c r="G2195" s="169"/>
      <c r="H2195" s="170" t="s">
        <v>6703</v>
      </c>
      <c r="I2195" s="172">
        <v>0</v>
      </c>
      <c r="J2195" s="172">
        <v>34.85</v>
      </c>
      <c r="K2195" s="172">
        <v>34.85</v>
      </c>
      <c r="L2195" s="173" t="s">
        <v>1444</v>
      </c>
    </row>
    <row r="2196" spans="1:12" ht="56.25" customHeight="1">
      <c r="A2196" s="174" t="s">
        <v>627</v>
      </c>
      <c r="B2196" s="167" t="s">
        <v>737</v>
      </c>
      <c r="C2196" s="168">
        <v>42759</v>
      </c>
      <c r="D2196" s="168" t="s">
        <v>6704</v>
      </c>
      <c r="E2196" s="169" t="s">
        <v>3</v>
      </c>
      <c r="F2196" s="169">
        <v>1468705</v>
      </c>
      <c r="G2196" s="169"/>
      <c r="H2196" s="170" t="s">
        <v>6705</v>
      </c>
      <c r="I2196" s="172">
        <v>0</v>
      </c>
      <c r="J2196" s="172">
        <v>34.85</v>
      </c>
      <c r="K2196" s="172">
        <v>34.85</v>
      </c>
      <c r="L2196" s="173" t="s">
        <v>1444</v>
      </c>
    </row>
    <row r="2197" spans="1:12" ht="56.25" customHeight="1">
      <c r="A2197" s="174" t="s">
        <v>627</v>
      </c>
      <c r="B2197" s="167" t="s">
        <v>737</v>
      </c>
      <c r="C2197" s="168">
        <v>42759</v>
      </c>
      <c r="D2197" s="168" t="s">
        <v>6706</v>
      </c>
      <c r="E2197" s="169" t="s">
        <v>3</v>
      </c>
      <c r="F2197" s="169">
        <v>1468706</v>
      </c>
      <c r="G2197" s="169"/>
      <c r="H2197" s="170" t="s">
        <v>6707</v>
      </c>
      <c r="I2197" s="172">
        <v>0</v>
      </c>
      <c r="J2197" s="172">
        <v>4664.9399999999996</v>
      </c>
      <c r="K2197" s="172">
        <v>4664.9399999999996</v>
      </c>
      <c r="L2197" s="173" t="s">
        <v>1444</v>
      </c>
    </row>
    <row r="2198" spans="1:12" ht="56.25" customHeight="1">
      <c r="A2198" s="174" t="s">
        <v>627</v>
      </c>
      <c r="B2198" s="167" t="s">
        <v>737</v>
      </c>
      <c r="C2198" s="168">
        <v>42759</v>
      </c>
      <c r="D2198" s="168" t="s">
        <v>6708</v>
      </c>
      <c r="E2198" s="169" t="s">
        <v>3</v>
      </c>
      <c r="F2198" s="169">
        <v>1468708</v>
      </c>
      <c r="G2198" s="169"/>
      <c r="H2198" s="170" t="s">
        <v>6709</v>
      </c>
      <c r="I2198" s="172">
        <v>0</v>
      </c>
      <c r="J2198" s="172">
        <v>3070.93</v>
      </c>
      <c r="K2198" s="172">
        <v>3070.93</v>
      </c>
      <c r="L2198" s="173" t="s">
        <v>1444</v>
      </c>
    </row>
    <row r="2199" spans="1:12" ht="56.25" customHeight="1">
      <c r="A2199" s="174">
        <v>10</v>
      </c>
      <c r="B2199" s="167" t="s">
        <v>714</v>
      </c>
      <c r="C2199" s="168">
        <v>42759</v>
      </c>
      <c r="D2199" s="168" t="s">
        <v>6710</v>
      </c>
      <c r="E2199" s="169" t="s">
        <v>3</v>
      </c>
      <c r="F2199" s="169">
        <v>1468726</v>
      </c>
      <c r="G2199" s="169"/>
      <c r="H2199" s="170" t="s">
        <v>6711</v>
      </c>
      <c r="I2199" s="172">
        <v>0</v>
      </c>
      <c r="J2199" s="172">
        <v>5501.19</v>
      </c>
      <c r="K2199" s="172">
        <v>5501.19</v>
      </c>
      <c r="L2199" s="173" t="s">
        <v>1444</v>
      </c>
    </row>
    <row r="2200" spans="1:12" ht="56.25" customHeight="1">
      <c r="A2200" s="174">
        <v>46</v>
      </c>
      <c r="B2200" s="167" t="s">
        <v>722</v>
      </c>
      <c r="C2200" s="168">
        <v>42759</v>
      </c>
      <c r="D2200" s="168" t="s">
        <v>6712</v>
      </c>
      <c r="E2200" s="169" t="s">
        <v>3</v>
      </c>
      <c r="F2200" s="169">
        <v>1468742</v>
      </c>
      <c r="G2200" s="169"/>
      <c r="H2200" s="170" t="s">
        <v>6713</v>
      </c>
      <c r="I2200" s="172">
        <v>0</v>
      </c>
      <c r="J2200" s="172">
        <v>10451.219999999999</v>
      </c>
      <c r="K2200" s="172">
        <v>10451.219999999999</v>
      </c>
      <c r="L2200" s="173" t="s">
        <v>1444</v>
      </c>
    </row>
    <row r="2201" spans="1:12" ht="56.25" customHeight="1">
      <c r="A2201" s="174" t="s">
        <v>627</v>
      </c>
      <c r="B2201" s="167" t="s">
        <v>737</v>
      </c>
      <c r="C2201" s="168">
        <v>42759</v>
      </c>
      <c r="D2201" s="168" t="s">
        <v>6714</v>
      </c>
      <c r="E2201" s="169" t="s">
        <v>3</v>
      </c>
      <c r="F2201" s="169">
        <v>1468662</v>
      </c>
      <c r="G2201" s="169"/>
      <c r="H2201" s="170" t="s">
        <v>6715</v>
      </c>
      <c r="I2201" s="172">
        <v>0</v>
      </c>
      <c r="J2201" s="172">
        <v>2611.25</v>
      </c>
      <c r="K2201" s="172">
        <v>2611.25</v>
      </c>
      <c r="L2201" s="173" t="s">
        <v>1444</v>
      </c>
    </row>
    <row r="2202" spans="1:12" ht="56.25" customHeight="1">
      <c r="A2202" s="174" t="s">
        <v>627</v>
      </c>
      <c r="B2202" s="167" t="s">
        <v>737</v>
      </c>
      <c r="C2202" s="168">
        <v>42759</v>
      </c>
      <c r="D2202" s="168" t="s">
        <v>6716</v>
      </c>
      <c r="E2202" s="169" t="s">
        <v>3</v>
      </c>
      <c r="F2202" s="169">
        <v>1468666</v>
      </c>
      <c r="G2202" s="169"/>
      <c r="H2202" s="170" t="s">
        <v>6717</v>
      </c>
      <c r="I2202" s="172">
        <v>0</v>
      </c>
      <c r="J2202" s="172">
        <v>2783.13</v>
      </c>
      <c r="K2202" s="172">
        <v>2783.13</v>
      </c>
      <c r="L2202" s="173" t="s">
        <v>1444</v>
      </c>
    </row>
    <row r="2203" spans="1:12" ht="56.25" customHeight="1">
      <c r="A2203" s="174" t="s">
        <v>627</v>
      </c>
      <c r="B2203" s="167" t="s">
        <v>737</v>
      </c>
      <c r="C2203" s="168">
        <v>42759</v>
      </c>
      <c r="D2203" s="168" t="s">
        <v>6718</v>
      </c>
      <c r="E2203" s="169" t="s">
        <v>3</v>
      </c>
      <c r="F2203" s="169">
        <v>1468683</v>
      </c>
      <c r="G2203" s="169"/>
      <c r="H2203" s="170" t="s">
        <v>6719</v>
      </c>
      <c r="I2203" s="172">
        <v>0</v>
      </c>
      <c r="J2203" s="172">
        <v>4978.59</v>
      </c>
      <c r="K2203" s="172">
        <v>4978.59</v>
      </c>
      <c r="L2203" s="173" t="s">
        <v>1444</v>
      </c>
    </row>
    <row r="2204" spans="1:12" ht="56.25" customHeight="1">
      <c r="A2204" s="174">
        <v>20</v>
      </c>
      <c r="B2204" s="167" t="s">
        <v>717</v>
      </c>
      <c r="C2204" s="168">
        <v>42759</v>
      </c>
      <c r="D2204" s="168" t="s">
        <v>6720</v>
      </c>
      <c r="E2204" s="169" t="s">
        <v>3</v>
      </c>
      <c r="F2204" s="169">
        <v>1468711</v>
      </c>
      <c r="G2204" s="169"/>
      <c r="H2204" s="170" t="s">
        <v>6721</v>
      </c>
      <c r="I2204" s="172">
        <v>0</v>
      </c>
      <c r="J2204" s="172">
        <v>3843</v>
      </c>
      <c r="K2204" s="172">
        <v>3843</v>
      </c>
      <c r="L2204" s="173" t="s">
        <v>1444</v>
      </c>
    </row>
    <row r="2205" spans="1:12" ht="56.25" customHeight="1">
      <c r="A2205" s="174">
        <v>20</v>
      </c>
      <c r="B2205" s="167" t="s">
        <v>717</v>
      </c>
      <c r="C2205" s="168">
        <v>42759</v>
      </c>
      <c r="D2205" s="168" t="s">
        <v>6722</v>
      </c>
      <c r="E2205" s="169" t="s">
        <v>3</v>
      </c>
      <c r="F2205" s="169">
        <v>1468713</v>
      </c>
      <c r="G2205" s="169"/>
      <c r="H2205" s="170" t="s">
        <v>6721</v>
      </c>
      <c r="I2205" s="172">
        <v>0</v>
      </c>
      <c r="J2205" s="172">
        <v>323.5</v>
      </c>
      <c r="K2205" s="172">
        <v>323.5</v>
      </c>
      <c r="L2205" s="173" t="s">
        <v>1444</v>
      </c>
    </row>
    <row r="2206" spans="1:12" ht="56.25" customHeight="1">
      <c r="A2206" s="174" t="s">
        <v>627</v>
      </c>
      <c r="B2206" s="167" t="s">
        <v>737</v>
      </c>
      <c r="C2206" s="168">
        <v>42759</v>
      </c>
      <c r="D2206" s="168" t="s">
        <v>6723</v>
      </c>
      <c r="E2206" s="169" t="s">
        <v>3</v>
      </c>
      <c r="F2206" s="169">
        <v>1468729</v>
      </c>
      <c r="G2206" s="169"/>
      <c r="H2206" s="170" t="s">
        <v>6724</v>
      </c>
      <c r="I2206" s="172">
        <v>0</v>
      </c>
      <c r="J2206" s="172">
        <v>295.70999999999998</v>
      </c>
      <c r="K2206" s="172">
        <v>295.70999999999998</v>
      </c>
      <c r="L2206" s="173" t="s">
        <v>1444</v>
      </c>
    </row>
    <row r="2207" spans="1:12" ht="56.25" customHeight="1">
      <c r="A2207" s="174" t="s">
        <v>627</v>
      </c>
      <c r="B2207" s="167" t="s">
        <v>737</v>
      </c>
      <c r="C2207" s="168">
        <v>42759</v>
      </c>
      <c r="D2207" s="168" t="s">
        <v>6725</v>
      </c>
      <c r="E2207" s="169" t="s">
        <v>3</v>
      </c>
      <c r="F2207" s="169">
        <v>1468732</v>
      </c>
      <c r="G2207" s="169"/>
      <c r="H2207" s="170" t="s">
        <v>6726</v>
      </c>
      <c r="I2207" s="172">
        <v>0</v>
      </c>
      <c r="J2207" s="172">
        <v>234.13</v>
      </c>
      <c r="K2207" s="172">
        <v>234.13</v>
      </c>
      <c r="L2207" s="173" t="s">
        <v>1444</v>
      </c>
    </row>
    <row r="2208" spans="1:12" ht="56.25" customHeight="1">
      <c r="A2208" s="174">
        <v>130</v>
      </c>
      <c r="B2208" s="167" t="s">
        <v>751</v>
      </c>
      <c r="C2208" s="168">
        <v>42759</v>
      </c>
      <c r="D2208" s="168" t="s">
        <v>6727</v>
      </c>
      <c r="E2208" s="169" t="s">
        <v>3</v>
      </c>
      <c r="F2208" s="169">
        <v>1468773</v>
      </c>
      <c r="G2208" s="169"/>
      <c r="H2208" s="170" t="s">
        <v>6728</v>
      </c>
      <c r="I2208" s="172">
        <v>0</v>
      </c>
      <c r="J2208" s="172">
        <v>124911.02</v>
      </c>
      <c r="K2208" s="172">
        <v>124911.02</v>
      </c>
      <c r="L2208" s="173" t="s">
        <v>1444</v>
      </c>
    </row>
    <row r="2209" spans="1:12" ht="56.25" customHeight="1">
      <c r="A2209" s="174" t="s">
        <v>627</v>
      </c>
      <c r="B2209" s="167" t="s">
        <v>737</v>
      </c>
      <c r="C2209" s="168">
        <v>42759</v>
      </c>
      <c r="D2209" s="168" t="s">
        <v>6729</v>
      </c>
      <c r="E2209" s="169" t="s">
        <v>3</v>
      </c>
      <c r="F2209" s="169">
        <v>1468781</v>
      </c>
      <c r="G2209" s="169"/>
      <c r="H2209" s="170" t="s">
        <v>6730</v>
      </c>
      <c r="I2209" s="172">
        <v>0</v>
      </c>
      <c r="J2209" s="172">
        <v>576.74</v>
      </c>
      <c r="K2209" s="172">
        <v>576.74</v>
      </c>
      <c r="L2209" s="173" t="s">
        <v>1444</v>
      </c>
    </row>
    <row r="2210" spans="1:12" ht="56.25" customHeight="1">
      <c r="A2210" s="174">
        <v>225</v>
      </c>
      <c r="B2210" s="167" t="s">
        <v>790</v>
      </c>
      <c r="C2210" s="168">
        <v>42759</v>
      </c>
      <c r="D2210" s="168" t="s">
        <v>6731</v>
      </c>
      <c r="E2210" s="169" t="s">
        <v>3</v>
      </c>
      <c r="F2210" s="169">
        <v>1468785</v>
      </c>
      <c r="G2210" s="169"/>
      <c r="H2210" s="170" t="s">
        <v>6732</v>
      </c>
      <c r="I2210" s="172">
        <v>0</v>
      </c>
      <c r="J2210" s="172">
        <v>349.32</v>
      </c>
      <c r="K2210" s="172">
        <v>349.32</v>
      </c>
      <c r="L2210" s="173" t="s">
        <v>1444</v>
      </c>
    </row>
    <row r="2211" spans="1:12" ht="56.25" customHeight="1">
      <c r="A2211" s="174">
        <v>225</v>
      </c>
      <c r="B2211" s="167" t="s">
        <v>790</v>
      </c>
      <c r="C2211" s="168">
        <v>42759</v>
      </c>
      <c r="D2211" s="168" t="s">
        <v>6733</v>
      </c>
      <c r="E2211" s="169" t="s">
        <v>3</v>
      </c>
      <c r="F2211" s="169">
        <v>1468787</v>
      </c>
      <c r="G2211" s="169"/>
      <c r="H2211" s="170" t="s">
        <v>6734</v>
      </c>
      <c r="I2211" s="172">
        <v>0</v>
      </c>
      <c r="J2211" s="172">
        <v>241.48</v>
      </c>
      <c r="K2211" s="172">
        <v>241.48</v>
      </c>
      <c r="L2211" s="173" t="s">
        <v>1444</v>
      </c>
    </row>
    <row r="2212" spans="1:12" ht="56.25" customHeight="1">
      <c r="A2212" s="174">
        <v>130</v>
      </c>
      <c r="B2212" s="167" t="s">
        <v>751</v>
      </c>
      <c r="C2212" s="168">
        <v>42759</v>
      </c>
      <c r="D2212" s="168" t="s">
        <v>6735</v>
      </c>
      <c r="E2212" s="169" t="s">
        <v>3</v>
      </c>
      <c r="F2212" s="169">
        <v>1468808</v>
      </c>
      <c r="G2212" s="169"/>
      <c r="H2212" s="170" t="s">
        <v>6736</v>
      </c>
      <c r="I2212" s="172">
        <v>0</v>
      </c>
      <c r="J2212" s="172">
        <v>125091.47</v>
      </c>
      <c r="K2212" s="172">
        <v>125091.47</v>
      </c>
      <c r="L2212" s="173" t="s">
        <v>1444</v>
      </c>
    </row>
    <row r="2213" spans="1:12" ht="56.25" customHeight="1">
      <c r="A2213" s="174">
        <v>41</v>
      </c>
      <c r="B2213" s="167" t="s">
        <v>721</v>
      </c>
      <c r="C2213" s="168">
        <v>42759</v>
      </c>
      <c r="D2213" s="168" t="s">
        <v>6737</v>
      </c>
      <c r="E2213" s="169" t="s">
        <v>3</v>
      </c>
      <c r="F2213" s="169">
        <v>1468810</v>
      </c>
      <c r="G2213" s="169"/>
      <c r="H2213" s="170" t="s">
        <v>6738</v>
      </c>
      <c r="I2213" s="172">
        <v>0</v>
      </c>
      <c r="J2213" s="172">
        <v>161.1</v>
      </c>
      <c r="K2213" s="172">
        <v>161.1</v>
      </c>
      <c r="L2213" s="173" t="s">
        <v>1444</v>
      </c>
    </row>
    <row r="2214" spans="1:12" ht="56.25" customHeight="1">
      <c r="A2214" s="174">
        <v>223</v>
      </c>
      <c r="B2214" s="167" t="s">
        <v>789</v>
      </c>
      <c r="C2214" s="168">
        <v>42759</v>
      </c>
      <c r="D2214" s="168" t="s">
        <v>6739</v>
      </c>
      <c r="E2214" s="169" t="s">
        <v>3</v>
      </c>
      <c r="F2214" s="169">
        <v>1468815</v>
      </c>
      <c r="G2214" s="169"/>
      <c r="H2214" s="170" t="s">
        <v>6740</v>
      </c>
      <c r="I2214" s="172">
        <v>0</v>
      </c>
      <c r="J2214" s="172">
        <v>391</v>
      </c>
      <c r="K2214" s="172">
        <v>391</v>
      </c>
      <c r="L2214" s="173" t="s">
        <v>1444</v>
      </c>
    </row>
    <row r="2215" spans="1:12" ht="56.25" customHeight="1">
      <c r="A2215" s="174" t="s">
        <v>627</v>
      </c>
      <c r="B2215" s="167" t="s">
        <v>737</v>
      </c>
      <c r="C2215" s="168">
        <v>42759</v>
      </c>
      <c r="D2215" s="168" t="s">
        <v>6741</v>
      </c>
      <c r="E2215" s="169" t="s">
        <v>3</v>
      </c>
      <c r="F2215" s="169">
        <v>1468848</v>
      </c>
      <c r="G2215" s="169"/>
      <c r="H2215" s="170" t="s">
        <v>6742</v>
      </c>
      <c r="I2215" s="172">
        <v>0</v>
      </c>
      <c r="J2215" s="172">
        <v>6241</v>
      </c>
      <c r="K2215" s="172">
        <v>6241</v>
      </c>
      <c r="L2215" s="173" t="s">
        <v>1444</v>
      </c>
    </row>
    <row r="2216" spans="1:12" ht="56.25" customHeight="1">
      <c r="A2216" s="174">
        <v>526</v>
      </c>
      <c r="B2216" s="167" t="s">
        <v>870</v>
      </c>
      <c r="C2216" s="168">
        <v>42759</v>
      </c>
      <c r="D2216" s="168" t="s">
        <v>6743</v>
      </c>
      <c r="E2216" s="169" t="s">
        <v>3</v>
      </c>
      <c r="F2216" s="169">
        <v>1468883</v>
      </c>
      <c r="G2216" s="169"/>
      <c r="H2216" s="170" t="s">
        <v>6744</v>
      </c>
      <c r="I2216" s="172">
        <v>0</v>
      </c>
      <c r="J2216" s="172">
        <v>77</v>
      </c>
      <c r="K2216" s="172">
        <v>77</v>
      </c>
      <c r="L2216" s="173" t="s">
        <v>1444</v>
      </c>
    </row>
    <row r="2217" spans="1:12" ht="56.25" customHeight="1">
      <c r="A2217" s="174">
        <v>572</v>
      </c>
      <c r="B2217" s="167" t="s">
        <v>872</v>
      </c>
      <c r="C2217" s="168">
        <v>42760</v>
      </c>
      <c r="D2217" s="168" t="s">
        <v>6745</v>
      </c>
      <c r="E2217" s="169" t="s">
        <v>3</v>
      </c>
      <c r="F2217" s="169">
        <v>1469172</v>
      </c>
      <c r="G2217" s="169"/>
      <c r="H2217" s="170" t="s">
        <v>6746</v>
      </c>
      <c r="I2217" s="172">
        <v>0</v>
      </c>
      <c r="J2217" s="172">
        <v>20409.98</v>
      </c>
      <c r="K2217" s="172">
        <v>20409.98</v>
      </c>
      <c r="L2217" s="173" t="s">
        <v>1444</v>
      </c>
    </row>
    <row r="2218" spans="1:12" ht="56.25" customHeight="1">
      <c r="A2218" s="174" t="s">
        <v>627</v>
      </c>
      <c r="B2218" s="167" t="s">
        <v>737</v>
      </c>
      <c r="C2218" s="168">
        <v>42760</v>
      </c>
      <c r="D2218" s="168" t="s">
        <v>6747</v>
      </c>
      <c r="E2218" s="169" t="s">
        <v>3</v>
      </c>
      <c r="F2218" s="169">
        <v>1469174</v>
      </c>
      <c r="G2218" s="169"/>
      <c r="H2218" s="170" t="s">
        <v>6748</v>
      </c>
      <c r="I2218" s="172">
        <v>0</v>
      </c>
      <c r="J2218" s="172">
        <v>1438.68</v>
      </c>
      <c r="K2218" s="172">
        <v>1438.68</v>
      </c>
      <c r="L2218" s="173" t="s">
        <v>1444</v>
      </c>
    </row>
    <row r="2219" spans="1:12" ht="56.25" customHeight="1">
      <c r="A2219" s="174">
        <v>314</v>
      </c>
      <c r="B2219" s="167" t="s">
        <v>835</v>
      </c>
      <c r="C2219" s="168">
        <v>42760</v>
      </c>
      <c r="D2219" s="168" t="s">
        <v>6749</v>
      </c>
      <c r="E2219" s="169" t="s">
        <v>3</v>
      </c>
      <c r="F2219" s="169">
        <v>1469180</v>
      </c>
      <c r="G2219" s="169"/>
      <c r="H2219" s="170" t="s">
        <v>6750</v>
      </c>
      <c r="I2219" s="172">
        <v>0</v>
      </c>
      <c r="J2219" s="172">
        <v>6921.52</v>
      </c>
      <c r="K2219" s="172">
        <v>6921.52</v>
      </c>
      <c r="L2219" s="173" t="s">
        <v>1444</v>
      </c>
    </row>
    <row r="2220" spans="1:12" ht="56.25" customHeight="1">
      <c r="A2220" s="174" t="s">
        <v>627</v>
      </c>
      <c r="B2220" s="167" t="s">
        <v>737</v>
      </c>
      <c r="C2220" s="168">
        <v>42760</v>
      </c>
      <c r="D2220" s="168" t="s">
        <v>6751</v>
      </c>
      <c r="E2220" s="169" t="s">
        <v>3</v>
      </c>
      <c r="F2220" s="169">
        <v>1469073</v>
      </c>
      <c r="G2220" s="169"/>
      <c r="H2220" s="170" t="s">
        <v>6752</v>
      </c>
      <c r="I2220" s="172">
        <v>0</v>
      </c>
      <c r="J2220" s="172">
        <v>20</v>
      </c>
      <c r="K2220" s="172">
        <v>20</v>
      </c>
      <c r="L2220" s="173" t="s">
        <v>1444</v>
      </c>
    </row>
    <row r="2221" spans="1:12" ht="56.25" customHeight="1">
      <c r="A2221" s="174" t="s">
        <v>627</v>
      </c>
      <c r="B2221" s="167" t="s">
        <v>737</v>
      </c>
      <c r="C2221" s="168">
        <v>42760</v>
      </c>
      <c r="D2221" s="168" t="s">
        <v>6753</v>
      </c>
      <c r="E2221" s="169" t="s">
        <v>3</v>
      </c>
      <c r="F2221" s="169">
        <v>1469075</v>
      </c>
      <c r="G2221" s="169"/>
      <c r="H2221" s="170" t="s">
        <v>6754</v>
      </c>
      <c r="I2221" s="172">
        <v>0</v>
      </c>
      <c r="J2221" s="172">
        <v>61.4</v>
      </c>
      <c r="K2221" s="172">
        <v>61.4</v>
      </c>
      <c r="L2221" s="173" t="s">
        <v>1444</v>
      </c>
    </row>
    <row r="2222" spans="1:12" ht="56.25" customHeight="1">
      <c r="A2222" s="174">
        <v>526</v>
      </c>
      <c r="B2222" s="167" t="s">
        <v>870</v>
      </c>
      <c r="C2222" s="168">
        <v>42760</v>
      </c>
      <c r="D2222" s="168" t="s">
        <v>6755</v>
      </c>
      <c r="E2222" s="169" t="s">
        <v>3</v>
      </c>
      <c r="F2222" s="169">
        <v>1469123</v>
      </c>
      <c r="G2222" s="169"/>
      <c r="H2222" s="170" t="s">
        <v>6019</v>
      </c>
      <c r="I2222" s="172">
        <v>0</v>
      </c>
      <c r="J2222" s="172">
        <v>350</v>
      </c>
      <c r="K2222" s="172">
        <v>350</v>
      </c>
      <c r="L2222" s="173" t="s">
        <v>1444</v>
      </c>
    </row>
    <row r="2223" spans="1:12" ht="56.25" customHeight="1">
      <c r="A2223" s="174">
        <v>81</v>
      </c>
      <c r="B2223" s="167" t="s">
        <v>733</v>
      </c>
      <c r="C2223" s="168">
        <v>42760</v>
      </c>
      <c r="D2223" s="168" t="s">
        <v>6756</v>
      </c>
      <c r="E2223" s="169" t="s">
        <v>3</v>
      </c>
      <c r="F2223" s="169">
        <v>1469139</v>
      </c>
      <c r="G2223" s="169"/>
      <c r="H2223" s="170" t="s">
        <v>6757</v>
      </c>
      <c r="I2223" s="172">
        <v>0</v>
      </c>
      <c r="J2223" s="172">
        <v>18</v>
      </c>
      <c r="K2223" s="172">
        <v>18</v>
      </c>
      <c r="L2223" s="173" t="s">
        <v>1444</v>
      </c>
    </row>
    <row r="2224" spans="1:12" ht="56.25" customHeight="1">
      <c r="A2224" s="174">
        <v>46</v>
      </c>
      <c r="B2224" s="167" t="s">
        <v>722</v>
      </c>
      <c r="C2224" s="168">
        <v>42760</v>
      </c>
      <c r="D2224" s="168" t="s">
        <v>6758</v>
      </c>
      <c r="E2224" s="169" t="s">
        <v>3</v>
      </c>
      <c r="F2224" s="169">
        <v>1469143</v>
      </c>
      <c r="G2224" s="169"/>
      <c r="H2224" s="170" t="s">
        <v>6759</v>
      </c>
      <c r="I2224" s="172">
        <v>0</v>
      </c>
      <c r="J2224" s="172">
        <v>700</v>
      </c>
      <c r="K2224" s="172">
        <v>700</v>
      </c>
      <c r="L2224" s="173" t="s">
        <v>1444</v>
      </c>
    </row>
    <row r="2225" spans="1:12" ht="56.25" customHeight="1">
      <c r="A2225" s="174">
        <v>20</v>
      </c>
      <c r="B2225" s="167" t="s">
        <v>717</v>
      </c>
      <c r="C2225" s="168">
        <v>42760</v>
      </c>
      <c r="D2225" s="168" t="s">
        <v>6760</v>
      </c>
      <c r="E2225" s="169" t="s">
        <v>3</v>
      </c>
      <c r="F2225" s="169">
        <v>1469148</v>
      </c>
      <c r="G2225" s="169"/>
      <c r="H2225" s="170" t="s">
        <v>6761</v>
      </c>
      <c r="I2225" s="172">
        <v>0</v>
      </c>
      <c r="J2225" s="172">
        <v>136</v>
      </c>
      <c r="K2225" s="172">
        <v>136</v>
      </c>
      <c r="L2225" s="173" t="s">
        <v>1444</v>
      </c>
    </row>
    <row r="2226" spans="1:12" ht="56.25" customHeight="1">
      <c r="A2226" s="174">
        <v>291</v>
      </c>
      <c r="B2226" s="167" t="s">
        <v>818</v>
      </c>
      <c r="C2226" s="168">
        <v>42760</v>
      </c>
      <c r="D2226" s="168" t="s">
        <v>6762</v>
      </c>
      <c r="E2226" s="169" t="s">
        <v>3</v>
      </c>
      <c r="F2226" s="169">
        <v>1469169</v>
      </c>
      <c r="G2226" s="169"/>
      <c r="H2226" s="170" t="s">
        <v>6763</v>
      </c>
      <c r="I2226" s="172">
        <v>0</v>
      </c>
      <c r="J2226" s="172">
        <v>1.83</v>
      </c>
      <c r="K2226" s="172">
        <v>1.83</v>
      </c>
      <c r="L2226" s="173" t="s">
        <v>1444</v>
      </c>
    </row>
    <row r="2227" spans="1:12" ht="56.25" customHeight="1">
      <c r="A2227" s="174">
        <v>163</v>
      </c>
      <c r="B2227" s="167" t="s">
        <v>772</v>
      </c>
      <c r="C2227" s="168">
        <v>42760</v>
      </c>
      <c r="D2227" s="168" t="s">
        <v>6764</v>
      </c>
      <c r="E2227" s="169" t="s">
        <v>3</v>
      </c>
      <c r="F2227" s="169">
        <v>1469200</v>
      </c>
      <c r="G2227" s="169"/>
      <c r="H2227" s="170" t="s">
        <v>6765</v>
      </c>
      <c r="I2227" s="172">
        <v>0</v>
      </c>
      <c r="J2227" s="172">
        <v>10</v>
      </c>
      <c r="K2227" s="172">
        <v>10</v>
      </c>
      <c r="L2227" s="173" t="s">
        <v>1444</v>
      </c>
    </row>
    <row r="2228" spans="1:12" ht="56.25" customHeight="1">
      <c r="A2228" s="174">
        <v>70</v>
      </c>
      <c r="B2228" s="167" t="s">
        <v>729</v>
      </c>
      <c r="C2228" s="168">
        <v>42760</v>
      </c>
      <c r="D2228" s="168" t="s">
        <v>6766</v>
      </c>
      <c r="E2228" s="169" t="s">
        <v>3</v>
      </c>
      <c r="F2228" s="169">
        <v>1469247</v>
      </c>
      <c r="G2228" s="169"/>
      <c r="H2228" s="170" t="s">
        <v>6767</v>
      </c>
      <c r="I2228" s="172">
        <v>0</v>
      </c>
      <c r="J2228" s="172">
        <v>92.75</v>
      </c>
      <c r="K2228" s="172">
        <v>92.75</v>
      </c>
      <c r="L2228" s="173" t="s">
        <v>1444</v>
      </c>
    </row>
    <row r="2229" spans="1:12" ht="56.25" customHeight="1">
      <c r="A2229" s="174" t="s">
        <v>627</v>
      </c>
      <c r="B2229" s="167" t="s">
        <v>737</v>
      </c>
      <c r="C2229" s="168">
        <v>42760</v>
      </c>
      <c r="D2229" s="168" t="s">
        <v>6768</v>
      </c>
      <c r="E2229" s="169" t="s">
        <v>3</v>
      </c>
      <c r="F2229" s="169">
        <v>1469248</v>
      </c>
      <c r="G2229" s="169"/>
      <c r="H2229" s="170" t="s">
        <v>6769</v>
      </c>
      <c r="I2229" s="172">
        <v>0</v>
      </c>
      <c r="J2229" s="172">
        <v>256.98</v>
      </c>
      <c r="K2229" s="172">
        <v>256.98</v>
      </c>
      <c r="L2229" s="173" t="s">
        <v>1444</v>
      </c>
    </row>
    <row r="2230" spans="1:12" ht="56.25" customHeight="1">
      <c r="A2230" s="174">
        <v>30</v>
      </c>
      <c r="B2230" s="167" t="s">
        <v>719</v>
      </c>
      <c r="C2230" s="168">
        <v>42760</v>
      </c>
      <c r="D2230" s="168" t="s">
        <v>6770</v>
      </c>
      <c r="E2230" s="169" t="s">
        <v>3</v>
      </c>
      <c r="F2230" s="169">
        <v>1469258</v>
      </c>
      <c r="G2230" s="169"/>
      <c r="H2230" s="170" t="s">
        <v>6771</v>
      </c>
      <c r="I2230" s="172">
        <v>0</v>
      </c>
      <c r="J2230" s="172">
        <v>684</v>
      </c>
      <c r="K2230" s="172">
        <v>684</v>
      </c>
      <c r="L2230" s="173" t="s">
        <v>1444</v>
      </c>
    </row>
    <row r="2231" spans="1:12" ht="56.25" customHeight="1">
      <c r="A2231" s="174">
        <v>234</v>
      </c>
      <c r="B2231" s="167" t="s">
        <v>131</v>
      </c>
      <c r="C2231" s="168">
        <v>42760</v>
      </c>
      <c r="D2231" s="168" t="s">
        <v>6772</v>
      </c>
      <c r="E2231" s="169" t="s">
        <v>3</v>
      </c>
      <c r="F2231" s="169">
        <v>1469260</v>
      </c>
      <c r="G2231" s="169"/>
      <c r="H2231" s="170" t="s">
        <v>6773</v>
      </c>
      <c r="I2231" s="172">
        <v>0</v>
      </c>
      <c r="J2231" s="172">
        <v>185.5</v>
      </c>
      <c r="K2231" s="172">
        <v>185.5</v>
      </c>
      <c r="L2231" s="173" t="s">
        <v>1444</v>
      </c>
    </row>
    <row r="2232" spans="1:12" ht="56.25" customHeight="1">
      <c r="A2232" s="174">
        <v>512</v>
      </c>
      <c r="B2232" s="167" t="s">
        <v>864</v>
      </c>
      <c r="C2232" s="168">
        <v>42760</v>
      </c>
      <c r="D2232" s="168" t="s">
        <v>6774</v>
      </c>
      <c r="E2232" s="169" t="s">
        <v>3</v>
      </c>
      <c r="F2232" s="169">
        <v>1469266</v>
      </c>
      <c r="G2232" s="169"/>
      <c r="H2232" s="170" t="s">
        <v>6775</v>
      </c>
      <c r="I2232" s="172">
        <v>0</v>
      </c>
      <c r="J2232" s="172">
        <v>20</v>
      </c>
      <c r="K2232" s="172">
        <v>20</v>
      </c>
      <c r="L2232" s="173" t="s">
        <v>1444</v>
      </c>
    </row>
    <row r="2233" spans="1:12" ht="56.25" customHeight="1">
      <c r="A2233" s="174">
        <v>526</v>
      </c>
      <c r="B2233" s="167" t="s">
        <v>870</v>
      </c>
      <c r="C2233" s="168">
        <v>42760</v>
      </c>
      <c r="D2233" s="168" t="s">
        <v>6776</v>
      </c>
      <c r="E2233" s="169" t="s">
        <v>3</v>
      </c>
      <c r="F2233" s="169">
        <v>1469361</v>
      </c>
      <c r="G2233" s="169"/>
      <c r="H2233" s="170" t="s">
        <v>6777</v>
      </c>
      <c r="I2233" s="172">
        <v>0</v>
      </c>
      <c r="J2233" s="172">
        <v>500</v>
      </c>
      <c r="K2233" s="172">
        <v>500</v>
      </c>
      <c r="L2233" s="173" t="s">
        <v>1444</v>
      </c>
    </row>
    <row r="2234" spans="1:12" ht="56.25" customHeight="1">
      <c r="A2234" s="174">
        <v>526</v>
      </c>
      <c r="B2234" s="167" t="s">
        <v>870</v>
      </c>
      <c r="C2234" s="168">
        <v>42761</v>
      </c>
      <c r="D2234" s="168" t="s">
        <v>6778</v>
      </c>
      <c r="E2234" s="169" t="s">
        <v>3</v>
      </c>
      <c r="F2234" s="169">
        <v>1469518</v>
      </c>
      <c r="G2234" s="169"/>
      <c r="H2234" s="170" t="s">
        <v>6779</v>
      </c>
      <c r="I2234" s="172">
        <v>0</v>
      </c>
      <c r="J2234" s="172">
        <v>101.36</v>
      </c>
      <c r="K2234" s="172">
        <v>101.36</v>
      </c>
      <c r="L2234" s="173" t="s">
        <v>1444</v>
      </c>
    </row>
    <row r="2235" spans="1:12" ht="56.25" customHeight="1">
      <c r="A2235" s="174">
        <v>526</v>
      </c>
      <c r="B2235" s="167" t="s">
        <v>870</v>
      </c>
      <c r="C2235" s="168">
        <v>42761</v>
      </c>
      <c r="D2235" s="168" t="s">
        <v>6780</v>
      </c>
      <c r="E2235" s="169" t="s">
        <v>3</v>
      </c>
      <c r="F2235" s="169">
        <v>1469523</v>
      </c>
      <c r="G2235" s="169"/>
      <c r="H2235" s="170" t="s">
        <v>6781</v>
      </c>
      <c r="I2235" s="172">
        <v>0</v>
      </c>
      <c r="J2235" s="172">
        <v>238</v>
      </c>
      <c r="K2235" s="172">
        <v>238</v>
      </c>
      <c r="L2235" s="173" t="s">
        <v>1444</v>
      </c>
    </row>
    <row r="2236" spans="1:12" ht="56.25" customHeight="1">
      <c r="A2236" s="174">
        <v>526</v>
      </c>
      <c r="B2236" s="167" t="s">
        <v>870</v>
      </c>
      <c r="C2236" s="168">
        <v>42761</v>
      </c>
      <c r="D2236" s="168" t="s">
        <v>6782</v>
      </c>
      <c r="E2236" s="169" t="s">
        <v>3</v>
      </c>
      <c r="F2236" s="169">
        <v>1469524</v>
      </c>
      <c r="G2236" s="169"/>
      <c r="H2236" s="170" t="s">
        <v>6783</v>
      </c>
      <c r="I2236" s="172">
        <v>0</v>
      </c>
      <c r="J2236" s="172">
        <v>12859.83</v>
      </c>
      <c r="K2236" s="172">
        <v>12859.83</v>
      </c>
      <c r="L2236" s="173" t="s">
        <v>1444</v>
      </c>
    </row>
    <row r="2237" spans="1:12" ht="56.25" customHeight="1">
      <c r="A2237" s="174">
        <v>212</v>
      </c>
      <c r="B2237" s="167" t="s">
        <v>785</v>
      </c>
      <c r="C2237" s="168">
        <v>42761</v>
      </c>
      <c r="D2237" s="168" t="s">
        <v>6784</v>
      </c>
      <c r="E2237" s="169" t="s">
        <v>3</v>
      </c>
      <c r="F2237" s="169">
        <v>1469527</v>
      </c>
      <c r="G2237" s="169"/>
      <c r="H2237" s="170" t="s">
        <v>6785</v>
      </c>
      <c r="I2237" s="172">
        <v>0</v>
      </c>
      <c r="J2237" s="172">
        <v>88656</v>
      </c>
      <c r="K2237" s="172">
        <v>88656</v>
      </c>
      <c r="L2237" s="173" t="s">
        <v>1444</v>
      </c>
    </row>
    <row r="2238" spans="1:12" ht="56.25" customHeight="1">
      <c r="A2238" s="174" t="s">
        <v>627</v>
      </c>
      <c r="B2238" s="167" t="s">
        <v>737</v>
      </c>
      <c r="C2238" s="168">
        <v>42761</v>
      </c>
      <c r="D2238" s="168" t="s">
        <v>6786</v>
      </c>
      <c r="E2238" s="169" t="s">
        <v>3</v>
      </c>
      <c r="F2238" s="169">
        <v>1469600</v>
      </c>
      <c r="G2238" s="169"/>
      <c r="H2238" s="170" t="s">
        <v>6787</v>
      </c>
      <c r="I2238" s="172">
        <v>0</v>
      </c>
      <c r="J2238" s="172">
        <v>3526.03</v>
      </c>
      <c r="K2238" s="172">
        <v>3526.03</v>
      </c>
      <c r="L2238" s="173" t="s">
        <v>1444</v>
      </c>
    </row>
    <row r="2239" spans="1:12" ht="56.25" customHeight="1">
      <c r="A2239" s="174" t="s">
        <v>627</v>
      </c>
      <c r="B2239" s="167" t="s">
        <v>737</v>
      </c>
      <c r="C2239" s="168">
        <v>42761</v>
      </c>
      <c r="D2239" s="168" t="s">
        <v>6788</v>
      </c>
      <c r="E2239" s="169" t="s">
        <v>3</v>
      </c>
      <c r="F2239" s="169">
        <v>1469601</v>
      </c>
      <c r="G2239" s="169"/>
      <c r="H2239" s="170" t="s">
        <v>6789</v>
      </c>
      <c r="I2239" s="172">
        <v>0</v>
      </c>
      <c r="J2239" s="172">
        <v>1965.15</v>
      </c>
      <c r="K2239" s="172">
        <v>1965.15</v>
      </c>
      <c r="L2239" s="173" t="s">
        <v>1444</v>
      </c>
    </row>
    <row r="2240" spans="1:12" ht="56.25" customHeight="1">
      <c r="A2240" s="174" t="s">
        <v>634</v>
      </c>
      <c r="B2240" s="167" t="s">
        <v>1258</v>
      </c>
      <c r="C2240" s="168">
        <v>42761</v>
      </c>
      <c r="D2240" s="168" t="s">
        <v>6790</v>
      </c>
      <c r="E2240" s="169" t="s">
        <v>3</v>
      </c>
      <c r="F2240" s="169">
        <v>1469642</v>
      </c>
      <c r="G2240" s="169"/>
      <c r="H2240" s="170" t="s">
        <v>6791</v>
      </c>
      <c r="I2240" s="172">
        <v>0</v>
      </c>
      <c r="J2240" s="172">
        <v>319.55</v>
      </c>
      <c r="K2240" s="172">
        <v>319.55</v>
      </c>
      <c r="L2240" s="173" t="s">
        <v>1444</v>
      </c>
    </row>
    <row r="2241" spans="1:12" ht="56.25" customHeight="1">
      <c r="A2241" s="174" t="s">
        <v>634</v>
      </c>
      <c r="B2241" s="167" t="s">
        <v>1258</v>
      </c>
      <c r="C2241" s="168">
        <v>42761</v>
      </c>
      <c r="D2241" s="168" t="s">
        <v>6792</v>
      </c>
      <c r="E2241" s="169" t="s">
        <v>3</v>
      </c>
      <c r="F2241" s="169">
        <v>1469645</v>
      </c>
      <c r="G2241" s="169"/>
      <c r="H2241" s="170" t="s">
        <v>6793</v>
      </c>
      <c r="I2241" s="172">
        <v>0</v>
      </c>
      <c r="J2241" s="172">
        <v>1270.8900000000001</v>
      </c>
      <c r="K2241" s="172">
        <v>1270.8900000000001</v>
      </c>
      <c r="L2241" s="173" t="s">
        <v>1444</v>
      </c>
    </row>
    <row r="2242" spans="1:12" ht="56.25" customHeight="1">
      <c r="A2242" s="174">
        <v>169</v>
      </c>
      <c r="B2242" s="167" t="s">
        <v>773</v>
      </c>
      <c r="C2242" s="168">
        <v>42761</v>
      </c>
      <c r="D2242" s="168" t="s">
        <v>6794</v>
      </c>
      <c r="E2242" s="169" t="s">
        <v>3</v>
      </c>
      <c r="F2242" s="169">
        <v>1469661</v>
      </c>
      <c r="G2242" s="169"/>
      <c r="H2242" s="170" t="s">
        <v>6795</v>
      </c>
      <c r="I2242" s="172">
        <v>0</v>
      </c>
      <c r="J2242" s="172">
        <v>16705.27</v>
      </c>
      <c r="K2242" s="172">
        <v>16705.27</v>
      </c>
      <c r="L2242" s="173" t="s">
        <v>1444</v>
      </c>
    </row>
    <row r="2243" spans="1:12" ht="56.25" customHeight="1">
      <c r="A2243" s="174">
        <v>580</v>
      </c>
      <c r="B2243" s="167" t="s">
        <v>225</v>
      </c>
      <c r="C2243" s="168">
        <v>42761</v>
      </c>
      <c r="D2243" s="168" t="s">
        <v>6796</v>
      </c>
      <c r="E2243" s="169" t="s">
        <v>3</v>
      </c>
      <c r="F2243" s="169">
        <v>1469662</v>
      </c>
      <c r="G2243" s="169"/>
      <c r="H2243" s="170" t="s">
        <v>6797</v>
      </c>
      <c r="I2243" s="172">
        <v>0</v>
      </c>
      <c r="J2243" s="172">
        <v>23676</v>
      </c>
      <c r="K2243" s="172">
        <v>23676</v>
      </c>
      <c r="L2243" s="173" t="s">
        <v>1444</v>
      </c>
    </row>
    <row r="2244" spans="1:12" ht="56.25" customHeight="1">
      <c r="A2244" s="174" t="s">
        <v>627</v>
      </c>
      <c r="B2244" s="167" t="s">
        <v>737</v>
      </c>
      <c r="C2244" s="168">
        <v>42761</v>
      </c>
      <c r="D2244" s="168" t="s">
        <v>6798</v>
      </c>
      <c r="E2244" s="169" t="s">
        <v>3</v>
      </c>
      <c r="F2244" s="169">
        <v>1469525</v>
      </c>
      <c r="G2244" s="169"/>
      <c r="H2244" s="170" t="s">
        <v>6799</v>
      </c>
      <c r="I2244" s="172">
        <v>0</v>
      </c>
      <c r="J2244" s="172">
        <v>1161</v>
      </c>
      <c r="K2244" s="172">
        <v>1161</v>
      </c>
      <c r="L2244" s="173" t="s">
        <v>1444</v>
      </c>
    </row>
    <row r="2245" spans="1:12" ht="56.25" customHeight="1">
      <c r="A2245" s="174">
        <v>222</v>
      </c>
      <c r="B2245" s="167" t="s">
        <v>788</v>
      </c>
      <c r="C2245" s="168">
        <v>42761</v>
      </c>
      <c r="D2245" s="168" t="s">
        <v>6800</v>
      </c>
      <c r="E2245" s="169" t="s">
        <v>3</v>
      </c>
      <c r="F2245" s="169">
        <v>1469582</v>
      </c>
      <c r="G2245" s="169"/>
      <c r="H2245" s="170" t="s">
        <v>6801</v>
      </c>
      <c r="I2245" s="172">
        <v>0</v>
      </c>
      <c r="J2245" s="172">
        <v>23.24</v>
      </c>
      <c r="K2245" s="172">
        <v>23.24</v>
      </c>
      <c r="L2245" s="173" t="s">
        <v>6022</v>
      </c>
    </row>
    <row r="2246" spans="1:12" ht="56.25" customHeight="1">
      <c r="A2246" s="174">
        <v>20</v>
      </c>
      <c r="B2246" s="167" t="s">
        <v>717</v>
      </c>
      <c r="C2246" s="168">
        <v>42761</v>
      </c>
      <c r="D2246" s="168" t="s">
        <v>6802</v>
      </c>
      <c r="E2246" s="169" t="s">
        <v>3</v>
      </c>
      <c r="F2246" s="169">
        <v>1469605</v>
      </c>
      <c r="G2246" s="169"/>
      <c r="H2246" s="170" t="s">
        <v>6803</v>
      </c>
      <c r="I2246" s="172">
        <v>0</v>
      </c>
      <c r="J2246" s="172">
        <v>13.4</v>
      </c>
      <c r="K2246" s="172">
        <v>13.4</v>
      </c>
      <c r="L2246" s="173" t="s">
        <v>1444</v>
      </c>
    </row>
    <row r="2247" spans="1:12" ht="56.25" customHeight="1">
      <c r="A2247" s="174">
        <v>20</v>
      </c>
      <c r="B2247" s="167" t="s">
        <v>717</v>
      </c>
      <c r="C2247" s="168">
        <v>42761</v>
      </c>
      <c r="D2247" s="168" t="s">
        <v>6804</v>
      </c>
      <c r="E2247" s="169" t="s">
        <v>3</v>
      </c>
      <c r="F2247" s="169">
        <v>1469606</v>
      </c>
      <c r="G2247" s="169"/>
      <c r="H2247" s="170" t="s">
        <v>6805</v>
      </c>
      <c r="I2247" s="172">
        <v>0</v>
      </c>
      <c r="J2247" s="172">
        <v>506.5</v>
      </c>
      <c r="K2247" s="172">
        <v>506.5</v>
      </c>
      <c r="L2247" s="173" t="s">
        <v>1444</v>
      </c>
    </row>
    <row r="2248" spans="1:12" ht="56.25" customHeight="1">
      <c r="A2248" s="174" t="s">
        <v>627</v>
      </c>
      <c r="B2248" s="167" t="s">
        <v>737</v>
      </c>
      <c r="C2248" s="168">
        <v>42761</v>
      </c>
      <c r="D2248" s="168" t="s">
        <v>6806</v>
      </c>
      <c r="E2248" s="169" t="s">
        <v>3</v>
      </c>
      <c r="F2248" s="169">
        <v>1469626</v>
      </c>
      <c r="G2248" s="169"/>
      <c r="H2248" s="170" t="s">
        <v>6807</v>
      </c>
      <c r="I2248" s="172">
        <v>0</v>
      </c>
      <c r="J2248" s="172">
        <v>1552.96</v>
      </c>
      <c r="K2248" s="172">
        <v>1552.96</v>
      </c>
      <c r="L2248" s="173" t="s">
        <v>1444</v>
      </c>
    </row>
    <row r="2249" spans="1:12" ht="56.25" customHeight="1">
      <c r="A2249" s="174" t="s">
        <v>627</v>
      </c>
      <c r="B2249" s="167" t="s">
        <v>737</v>
      </c>
      <c r="C2249" s="168">
        <v>42761</v>
      </c>
      <c r="D2249" s="168" t="s">
        <v>6808</v>
      </c>
      <c r="E2249" s="169" t="s">
        <v>3</v>
      </c>
      <c r="F2249" s="169">
        <v>1469630</v>
      </c>
      <c r="G2249" s="169"/>
      <c r="H2249" s="170" t="s">
        <v>6809</v>
      </c>
      <c r="I2249" s="172">
        <v>0</v>
      </c>
      <c r="J2249" s="172">
        <v>218.65</v>
      </c>
      <c r="K2249" s="172">
        <v>218.65</v>
      </c>
      <c r="L2249" s="173" t="s">
        <v>1444</v>
      </c>
    </row>
    <row r="2250" spans="1:12" ht="56.25" customHeight="1">
      <c r="A2250" s="174" t="s">
        <v>627</v>
      </c>
      <c r="B2250" s="167" t="s">
        <v>737</v>
      </c>
      <c r="C2250" s="168">
        <v>42761</v>
      </c>
      <c r="D2250" s="168" t="s">
        <v>6810</v>
      </c>
      <c r="E2250" s="169" t="s">
        <v>3</v>
      </c>
      <c r="F2250" s="169">
        <v>1469631</v>
      </c>
      <c r="G2250" s="169"/>
      <c r="H2250" s="170" t="s">
        <v>6809</v>
      </c>
      <c r="I2250" s="172">
        <v>0</v>
      </c>
      <c r="J2250" s="172">
        <v>252.4</v>
      </c>
      <c r="K2250" s="172">
        <v>252.4</v>
      </c>
      <c r="L2250" s="173" t="s">
        <v>1444</v>
      </c>
    </row>
    <row r="2251" spans="1:12" ht="56.25" customHeight="1">
      <c r="A2251" s="174" t="s">
        <v>627</v>
      </c>
      <c r="B2251" s="167" t="s">
        <v>737</v>
      </c>
      <c r="C2251" s="168">
        <v>42761</v>
      </c>
      <c r="D2251" s="168" t="s">
        <v>6811</v>
      </c>
      <c r="E2251" s="169" t="s">
        <v>3</v>
      </c>
      <c r="F2251" s="169">
        <v>1469699</v>
      </c>
      <c r="G2251" s="169"/>
      <c r="H2251" s="170" t="s">
        <v>6812</v>
      </c>
      <c r="I2251" s="172">
        <v>0</v>
      </c>
      <c r="J2251" s="172">
        <v>1678</v>
      </c>
      <c r="K2251" s="172">
        <v>1678</v>
      </c>
      <c r="L2251" s="173" t="s">
        <v>1444</v>
      </c>
    </row>
    <row r="2252" spans="1:12" ht="56.25" customHeight="1">
      <c r="A2252" s="174" t="s">
        <v>627</v>
      </c>
      <c r="B2252" s="167" t="s">
        <v>737</v>
      </c>
      <c r="C2252" s="168">
        <v>42761</v>
      </c>
      <c r="D2252" s="168" t="s">
        <v>6813</v>
      </c>
      <c r="E2252" s="169" t="s">
        <v>3</v>
      </c>
      <c r="F2252" s="169">
        <v>1469716</v>
      </c>
      <c r="G2252" s="169"/>
      <c r="H2252" s="170" t="s">
        <v>6814</v>
      </c>
      <c r="I2252" s="172">
        <v>0</v>
      </c>
      <c r="J2252" s="172">
        <v>1000</v>
      </c>
      <c r="K2252" s="172">
        <v>1000</v>
      </c>
      <c r="L2252" s="173" t="s">
        <v>1444</v>
      </c>
    </row>
    <row r="2253" spans="1:12" ht="56.25" customHeight="1">
      <c r="A2253" s="174">
        <v>590</v>
      </c>
      <c r="B2253" s="167" t="s">
        <v>884</v>
      </c>
      <c r="C2253" s="168">
        <v>42761</v>
      </c>
      <c r="D2253" s="168" t="s">
        <v>6815</v>
      </c>
      <c r="E2253" s="169" t="s">
        <v>3</v>
      </c>
      <c r="F2253" s="169">
        <v>1469736</v>
      </c>
      <c r="G2253" s="169"/>
      <c r="H2253" s="170" t="s">
        <v>4452</v>
      </c>
      <c r="I2253" s="172">
        <v>0</v>
      </c>
      <c r="J2253" s="172">
        <v>1716</v>
      </c>
      <c r="K2253" s="172">
        <v>1716</v>
      </c>
      <c r="L2253" s="173" t="s">
        <v>1444</v>
      </c>
    </row>
    <row r="2254" spans="1:12" ht="56.25" customHeight="1">
      <c r="A2254" s="174" t="s">
        <v>627</v>
      </c>
      <c r="B2254" s="167" t="s">
        <v>737</v>
      </c>
      <c r="C2254" s="168">
        <v>42761</v>
      </c>
      <c r="D2254" s="168" t="s">
        <v>6816</v>
      </c>
      <c r="E2254" s="169" t="s">
        <v>3</v>
      </c>
      <c r="F2254" s="169">
        <v>1469744</v>
      </c>
      <c r="G2254" s="169"/>
      <c r="H2254" s="170" t="s">
        <v>6817</v>
      </c>
      <c r="I2254" s="172">
        <v>0</v>
      </c>
      <c r="J2254" s="172">
        <v>11323.35</v>
      </c>
      <c r="K2254" s="172">
        <v>11323.35</v>
      </c>
      <c r="L2254" s="173" t="s">
        <v>1444</v>
      </c>
    </row>
    <row r="2255" spans="1:12" ht="56.25" customHeight="1">
      <c r="A2255" s="174">
        <v>223</v>
      </c>
      <c r="B2255" s="167" t="s">
        <v>789</v>
      </c>
      <c r="C2255" s="168">
        <v>42761</v>
      </c>
      <c r="D2255" s="168" t="s">
        <v>6818</v>
      </c>
      <c r="E2255" s="169" t="s">
        <v>3</v>
      </c>
      <c r="F2255" s="169">
        <v>1469757</v>
      </c>
      <c r="G2255" s="169"/>
      <c r="H2255" s="170" t="s">
        <v>6819</v>
      </c>
      <c r="I2255" s="172">
        <v>0</v>
      </c>
      <c r="J2255" s="172">
        <v>371</v>
      </c>
      <c r="K2255" s="172">
        <v>371</v>
      </c>
      <c r="L2255" s="173" t="s">
        <v>1444</v>
      </c>
    </row>
    <row r="2256" spans="1:12" ht="56.25" customHeight="1">
      <c r="A2256" s="174" t="s">
        <v>627</v>
      </c>
      <c r="B2256" s="167" t="s">
        <v>737</v>
      </c>
      <c r="C2256" s="168">
        <v>42761</v>
      </c>
      <c r="D2256" s="168" t="s">
        <v>6820</v>
      </c>
      <c r="E2256" s="169" t="s">
        <v>3</v>
      </c>
      <c r="F2256" s="169">
        <v>1469769</v>
      </c>
      <c r="G2256" s="169"/>
      <c r="H2256" s="170" t="s">
        <v>6821</v>
      </c>
      <c r="I2256" s="172">
        <v>0</v>
      </c>
      <c r="J2256" s="172">
        <v>533.5</v>
      </c>
      <c r="K2256" s="172">
        <v>533.5</v>
      </c>
      <c r="L2256" s="173" t="s">
        <v>1444</v>
      </c>
    </row>
    <row r="2257" spans="1:12" ht="56.25" customHeight="1">
      <c r="A2257" s="174" t="s">
        <v>627</v>
      </c>
      <c r="B2257" s="167" t="s">
        <v>737</v>
      </c>
      <c r="C2257" s="168">
        <v>42761</v>
      </c>
      <c r="D2257" s="168" t="s">
        <v>6822</v>
      </c>
      <c r="E2257" s="169" t="s">
        <v>3</v>
      </c>
      <c r="F2257" s="169">
        <v>1469878</v>
      </c>
      <c r="G2257" s="169"/>
      <c r="H2257" s="170" t="s">
        <v>6823</v>
      </c>
      <c r="I2257" s="172">
        <v>0</v>
      </c>
      <c r="J2257" s="172">
        <v>86399.99</v>
      </c>
      <c r="K2257" s="172">
        <v>86399.99</v>
      </c>
      <c r="L2257" s="173" t="s">
        <v>1444</v>
      </c>
    </row>
    <row r="2258" spans="1:12" ht="56.25" customHeight="1">
      <c r="A2258" s="174">
        <v>340</v>
      </c>
      <c r="B2258" s="167" t="s">
        <v>838</v>
      </c>
      <c r="C2258" s="168">
        <v>42761</v>
      </c>
      <c r="D2258" s="168" t="s">
        <v>6824</v>
      </c>
      <c r="E2258" s="169" t="s">
        <v>3</v>
      </c>
      <c r="F2258" s="169">
        <v>1469889</v>
      </c>
      <c r="G2258" s="169"/>
      <c r="H2258" s="170" t="s">
        <v>6825</v>
      </c>
      <c r="I2258" s="172">
        <v>0</v>
      </c>
      <c r="J2258" s="172">
        <v>178.25</v>
      </c>
      <c r="K2258" s="172">
        <v>178.25</v>
      </c>
      <c r="L2258" s="173" t="s">
        <v>1444</v>
      </c>
    </row>
    <row r="2259" spans="1:12" ht="56.25" customHeight="1">
      <c r="A2259" s="174">
        <v>340</v>
      </c>
      <c r="B2259" s="167" t="s">
        <v>838</v>
      </c>
      <c r="C2259" s="168">
        <v>42762</v>
      </c>
      <c r="D2259" s="168" t="s">
        <v>6826</v>
      </c>
      <c r="E2259" s="169" t="s">
        <v>3</v>
      </c>
      <c r="F2259" s="169">
        <v>1470124</v>
      </c>
      <c r="G2259" s="169"/>
      <c r="H2259" s="170" t="s">
        <v>6827</v>
      </c>
      <c r="I2259" s="172">
        <v>0</v>
      </c>
      <c r="J2259" s="172">
        <v>6</v>
      </c>
      <c r="K2259" s="172">
        <v>6</v>
      </c>
      <c r="L2259" s="173" t="s">
        <v>1444</v>
      </c>
    </row>
    <row r="2260" spans="1:12" ht="56.25" customHeight="1">
      <c r="A2260" s="174" t="s">
        <v>627</v>
      </c>
      <c r="B2260" s="167" t="s">
        <v>737</v>
      </c>
      <c r="C2260" s="168">
        <v>42762</v>
      </c>
      <c r="D2260" s="168" t="s">
        <v>6828</v>
      </c>
      <c r="E2260" s="169" t="s">
        <v>3</v>
      </c>
      <c r="F2260" s="169">
        <v>1470006</v>
      </c>
      <c r="G2260" s="169"/>
      <c r="H2260" s="170" t="s">
        <v>6829</v>
      </c>
      <c r="I2260" s="172">
        <v>0</v>
      </c>
      <c r="J2260" s="172">
        <v>1628</v>
      </c>
      <c r="K2260" s="172">
        <v>1628</v>
      </c>
      <c r="L2260" s="173" t="s">
        <v>1444</v>
      </c>
    </row>
    <row r="2261" spans="1:12" ht="56.25" customHeight="1">
      <c r="A2261" s="174">
        <v>86</v>
      </c>
      <c r="B2261" s="167" t="s">
        <v>734</v>
      </c>
      <c r="C2261" s="168">
        <v>42762</v>
      </c>
      <c r="D2261" s="168" t="s">
        <v>6830</v>
      </c>
      <c r="E2261" s="169" t="s">
        <v>3</v>
      </c>
      <c r="F2261" s="169">
        <v>1470008</v>
      </c>
      <c r="G2261" s="169"/>
      <c r="H2261" s="170" t="s">
        <v>6831</v>
      </c>
      <c r="I2261" s="172">
        <v>0</v>
      </c>
      <c r="J2261" s="172">
        <v>43599</v>
      </c>
      <c r="K2261" s="172">
        <v>43599</v>
      </c>
      <c r="L2261" s="173" t="s">
        <v>1444</v>
      </c>
    </row>
    <row r="2262" spans="1:12" ht="56.25" customHeight="1">
      <c r="A2262" s="174" t="s">
        <v>627</v>
      </c>
      <c r="B2262" s="167" t="s">
        <v>737</v>
      </c>
      <c r="C2262" s="168">
        <v>42762</v>
      </c>
      <c r="D2262" s="168" t="s">
        <v>6832</v>
      </c>
      <c r="E2262" s="169" t="s">
        <v>3</v>
      </c>
      <c r="F2262" s="169">
        <v>1470012</v>
      </c>
      <c r="G2262" s="169"/>
      <c r="H2262" s="170" t="s">
        <v>6833</v>
      </c>
      <c r="I2262" s="172">
        <v>0</v>
      </c>
      <c r="J2262" s="172">
        <v>214.5</v>
      </c>
      <c r="K2262" s="172">
        <v>214.5</v>
      </c>
      <c r="L2262" s="173" t="s">
        <v>1444</v>
      </c>
    </row>
    <row r="2263" spans="1:12" ht="56.25" customHeight="1">
      <c r="A2263" s="174">
        <v>6</v>
      </c>
      <c r="B2263" s="167" t="s">
        <v>713</v>
      </c>
      <c r="C2263" s="168">
        <v>42762</v>
      </c>
      <c r="D2263" s="168" t="s">
        <v>6834</v>
      </c>
      <c r="E2263" s="169" t="s">
        <v>3</v>
      </c>
      <c r="F2263" s="169">
        <v>1470051</v>
      </c>
      <c r="G2263" s="169"/>
      <c r="H2263" s="170" t="s">
        <v>6835</v>
      </c>
      <c r="I2263" s="172">
        <v>0</v>
      </c>
      <c r="J2263" s="172">
        <v>40.1</v>
      </c>
      <c r="K2263" s="172">
        <v>40.1</v>
      </c>
      <c r="L2263" s="173" t="s">
        <v>1444</v>
      </c>
    </row>
    <row r="2264" spans="1:12" ht="56.25" customHeight="1">
      <c r="A2264" s="174">
        <v>283</v>
      </c>
      <c r="B2264" s="167" t="s">
        <v>153</v>
      </c>
      <c r="C2264" s="168">
        <v>42762</v>
      </c>
      <c r="D2264" s="168" t="s">
        <v>6836</v>
      </c>
      <c r="E2264" s="169" t="s">
        <v>3</v>
      </c>
      <c r="F2264" s="169">
        <v>1470071</v>
      </c>
      <c r="G2264" s="169"/>
      <c r="H2264" s="170" t="s">
        <v>6837</v>
      </c>
      <c r="I2264" s="172">
        <v>0</v>
      </c>
      <c r="J2264" s="172">
        <v>186</v>
      </c>
      <c r="K2264" s="172">
        <v>186</v>
      </c>
      <c r="L2264" s="173" t="s">
        <v>1444</v>
      </c>
    </row>
    <row r="2265" spans="1:12" ht="56.25" customHeight="1">
      <c r="A2265" s="174" t="s">
        <v>627</v>
      </c>
      <c r="B2265" s="167" t="s">
        <v>737</v>
      </c>
      <c r="C2265" s="168">
        <v>42762</v>
      </c>
      <c r="D2265" s="168" t="s">
        <v>6838</v>
      </c>
      <c r="E2265" s="169" t="s">
        <v>3</v>
      </c>
      <c r="F2265" s="169">
        <v>1470091</v>
      </c>
      <c r="G2265" s="169"/>
      <c r="H2265" s="170" t="s">
        <v>6839</v>
      </c>
      <c r="I2265" s="172">
        <v>0</v>
      </c>
      <c r="J2265" s="172">
        <v>386</v>
      </c>
      <c r="K2265" s="172">
        <v>386</v>
      </c>
      <c r="L2265" s="173" t="s">
        <v>1444</v>
      </c>
    </row>
    <row r="2266" spans="1:12" ht="56.25" customHeight="1">
      <c r="A2266" s="174" t="s">
        <v>627</v>
      </c>
      <c r="B2266" s="167" t="s">
        <v>737</v>
      </c>
      <c r="C2266" s="168">
        <v>42762</v>
      </c>
      <c r="D2266" s="168" t="s">
        <v>6840</v>
      </c>
      <c r="E2266" s="169" t="s">
        <v>3</v>
      </c>
      <c r="F2266" s="169">
        <v>1470106</v>
      </c>
      <c r="G2266" s="169"/>
      <c r="H2266" s="170" t="s">
        <v>6841</v>
      </c>
      <c r="I2266" s="172">
        <v>0</v>
      </c>
      <c r="J2266" s="172">
        <v>6580.69</v>
      </c>
      <c r="K2266" s="172">
        <v>6580.69</v>
      </c>
      <c r="L2266" s="173" t="s">
        <v>1444</v>
      </c>
    </row>
    <row r="2267" spans="1:12" ht="56.25" customHeight="1">
      <c r="A2267" s="174">
        <v>163</v>
      </c>
      <c r="B2267" s="167" t="s">
        <v>772</v>
      </c>
      <c r="C2267" s="168">
        <v>42762</v>
      </c>
      <c r="D2267" s="168" t="s">
        <v>6842</v>
      </c>
      <c r="E2267" s="169" t="s">
        <v>3</v>
      </c>
      <c r="F2267" s="169">
        <v>1470118</v>
      </c>
      <c r="G2267" s="169"/>
      <c r="H2267" s="170" t="s">
        <v>6843</v>
      </c>
      <c r="I2267" s="172">
        <v>0</v>
      </c>
      <c r="J2267" s="172">
        <v>187</v>
      </c>
      <c r="K2267" s="172">
        <v>187</v>
      </c>
      <c r="L2267" s="173" t="s">
        <v>1444</v>
      </c>
    </row>
    <row r="2268" spans="1:12" ht="56.25" customHeight="1">
      <c r="A2268" s="174">
        <v>30</v>
      </c>
      <c r="B2268" s="167" t="s">
        <v>719</v>
      </c>
      <c r="C2268" s="168">
        <v>42762</v>
      </c>
      <c r="D2268" s="168" t="s">
        <v>6844</v>
      </c>
      <c r="E2268" s="169" t="s">
        <v>3</v>
      </c>
      <c r="F2268" s="169">
        <v>1470126</v>
      </c>
      <c r="G2268" s="169"/>
      <c r="H2268" s="170" t="s">
        <v>6845</v>
      </c>
      <c r="I2268" s="172">
        <v>0</v>
      </c>
      <c r="J2268" s="172">
        <v>2894.14</v>
      </c>
      <c r="K2268" s="172">
        <v>2894.14</v>
      </c>
      <c r="L2268" s="173" t="s">
        <v>1444</v>
      </c>
    </row>
    <row r="2269" spans="1:12" ht="56.25" customHeight="1">
      <c r="A2269" s="174" t="s">
        <v>627</v>
      </c>
      <c r="B2269" s="167" t="s">
        <v>737</v>
      </c>
      <c r="C2269" s="168">
        <v>42762</v>
      </c>
      <c r="D2269" s="168" t="s">
        <v>6846</v>
      </c>
      <c r="E2269" s="169" t="s">
        <v>3</v>
      </c>
      <c r="F2269" s="169">
        <v>1470128</v>
      </c>
      <c r="G2269" s="169"/>
      <c r="H2269" s="170" t="s">
        <v>6847</v>
      </c>
      <c r="I2269" s="172">
        <v>0</v>
      </c>
      <c r="J2269" s="172">
        <v>310.45</v>
      </c>
      <c r="K2269" s="172">
        <v>310.45</v>
      </c>
      <c r="L2269" s="173" t="s">
        <v>1444</v>
      </c>
    </row>
    <row r="2270" spans="1:12" ht="56.25" customHeight="1">
      <c r="A2270" s="174" t="s">
        <v>627</v>
      </c>
      <c r="B2270" s="167" t="s">
        <v>737</v>
      </c>
      <c r="C2270" s="168">
        <v>42762</v>
      </c>
      <c r="D2270" s="168" t="s">
        <v>6848</v>
      </c>
      <c r="E2270" s="169" t="s">
        <v>3</v>
      </c>
      <c r="F2270" s="169">
        <v>1470129</v>
      </c>
      <c r="G2270" s="169"/>
      <c r="H2270" s="170" t="s">
        <v>6849</v>
      </c>
      <c r="I2270" s="172">
        <v>0</v>
      </c>
      <c r="J2270" s="172">
        <v>4124.6099999999997</v>
      </c>
      <c r="K2270" s="172">
        <v>4124.6099999999997</v>
      </c>
      <c r="L2270" s="173" t="s">
        <v>1444</v>
      </c>
    </row>
    <row r="2271" spans="1:12" ht="56.25" customHeight="1">
      <c r="A2271" s="174">
        <v>291</v>
      </c>
      <c r="B2271" s="167" t="s">
        <v>818</v>
      </c>
      <c r="C2271" s="168">
        <v>42762</v>
      </c>
      <c r="D2271" s="168" t="s">
        <v>6850</v>
      </c>
      <c r="E2271" s="169" t="s">
        <v>3</v>
      </c>
      <c r="F2271" s="169">
        <v>1470135</v>
      </c>
      <c r="G2271" s="169"/>
      <c r="H2271" s="170" t="s">
        <v>6851</v>
      </c>
      <c r="I2271" s="172">
        <v>0</v>
      </c>
      <c r="J2271" s="172">
        <v>4</v>
      </c>
      <c r="K2271" s="172">
        <v>4</v>
      </c>
      <c r="L2271" s="173" t="s">
        <v>1444</v>
      </c>
    </row>
    <row r="2272" spans="1:12" ht="56.25" customHeight="1">
      <c r="A2272" s="174">
        <v>35</v>
      </c>
      <c r="B2272" s="167" t="s">
        <v>720</v>
      </c>
      <c r="C2272" s="168">
        <v>42762</v>
      </c>
      <c r="D2272" s="168" t="s">
        <v>6852</v>
      </c>
      <c r="E2272" s="169" t="s">
        <v>3</v>
      </c>
      <c r="F2272" s="169">
        <v>1470155</v>
      </c>
      <c r="G2272" s="169"/>
      <c r="H2272" s="170" t="s">
        <v>6853</v>
      </c>
      <c r="I2272" s="172">
        <v>0</v>
      </c>
      <c r="J2272" s="172">
        <v>0.3</v>
      </c>
      <c r="K2272" s="172">
        <v>0.3</v>
      </c>
      <c r="L2272" s="173" t="s">
        <v>6022</v>
      </c>
    </row>
    <row r="2273" spans="1:12" ht="56.25" customHeight="1">
      <c r="A2273" s="174" t="s">
        <v>627</v>
      </c>
      <c r="B2273" s="167" t="s">
        <v>737</v>
      </c>
      <c r="C2273" s="168">
        <v>42762</v>
      </c>
      <c r="D2273" s="168" t="s">
        <v>6854</v>
      </c>
      <c r="E2273" s="169" t="s">
        <v>3</v>
      </c>
      <c r="F2273" s="169">
        <v>1470174</v>
      </c>
      <c r="G2273" s="169"/>
      <c r="H2273" s="170" t="s">
        <v>6855</v>
      </c>
      <c r="I2273" s="172">
        <v>0</v>
      </c>
      <c r="J2273" s="172">
        <v>5185.12</v>
      </c>
      <c r="K2273" s="172">
        <v>5185.12</v>
      </c>
      <c r="L2273" s="173" t="s">
        <v>1444</v>
      </c>
    </row>
    <row r="2274" spans="1:12" ht="56.25" customHeight="1">
      <c r="A2274" s="174" t="s">
        <v>627</v>
      </c>
      <c r="B2274" s="167" t="s">
        <v>737</v>
      </c>
      <c r="C2274" s="168">
        <v>42762</v>
      </c>
      <c r="D2274" s="168" t="s">
        <v>6856</v>
      </c>
      <c r="E2274" s="169" t="s">
        <v>3</v>
      </c>
      <c r="F2274" s="169">
        <v>1470282</v>
      </c>
      <c r="G2274" s="169"/>
      <c r="H2274" s="170" t="s">
        <v>6857</v>
      </c>
      <c r="I2274" s="172">
        <v>0</v>
      </c>
      <c r="J2274" s="172">
        <v>23.64</v>
      </c>
      <c r="K2274" s="172">
        <v>23.64</v>
      </c>
      <c r="L2274" s="173" t="s">
        <v>1444</v>
      </c>
    </row>
    <row r="2275" spans="1:12" ht="56.25" customHeight="1">
      <c r="A2275" s="174" t="s">
        <v>627</v>
      </c>
      <c r="B2275" s="167" t="s">
        <v>737</v>
      </c>
      <c r="C2275" s="168">
        <v>42762</v>
      </c>
      <c r="D2275" s="168" t="s">
        <v>6858</v>
      </c>
      <c r="E2275" s="169" t="s">
        <v>3</v>
      </c>
      <c r="F2275" s="169">
        <v>1470362</v>
      </c>
      <c r="G2275" s="169"/>
      <c r="H2275" s="170" t="s">
        <v>6859</v>
      </c>
      <c r="I2275" s="172">
        <v>0</v>
      </c>
      <c r="J2275" s="172">
        <v>0.38</v>
      </c>
      <c r="K2275" s="172">
        <v>0.38</v>
      </c>
      <c r="L2275" s="173" t="s">
        <v>1444</v>
      </c>
    </row>
    <row r="2276" spans="1:12" ht="56.25" customHeight="1">
      <c r="A2276" s="174">
        <v>46</v>
      </c>
      <c r="B2276" s="167" t="s">
        <v>722</v>
      </c>
      <c r="C2276" s="168">
        <v>42762</v>
      </c>
      <c r="D2276" s="168" t="s">
        <v>6860</v>
      </c>
      <c r="E2276" s="169" t="s">
        <v>3</v>
      </c>
      <c r="F2276" s="169">
        <v>1470370</v>
      </c>
      <c r="G2276" s="169"/>
      <c r="H2276" s="170" t="s">
        <v>6861</v>
      </c>
      <c r="I2276" s="172">
        <v>0</v>
      </c>
      <c r="J2276" s="172">
        <v>6200</v>
      </c>
      <c r="K2276" s="172">
        <v>6200</v>
      </c>
      <c r="L2276" s="173" t="s">
        <v>1444</v>
      </c>
    </row>
    <row r="2277" spans="1:12" ht="56.25" customHeight="1">
      <c r="A2277" s="174" t="s">
        <v>627</v>
      </c>
      <c r="B2277" s="167" t="s">
        <v>737</v>
      </c>
      <c r="C2277" s="168">
        <v>42762</v>
      </c>
      <c r="D2277" s="168" t="s">
        <v>6862</v>
      </c>
      <c r="E2277" s="169" t="s">
        <v>3</v>
      </c>
      <c r="F2277" s="169">
        <v>1470388</v>
      </c>
      <c r="G2277" s="169"/>
      <c r="H2277" s="170" t="s">
        <v>6863</v>
      </c>
      <c r="I2277" s="172">
        <v>0</v>
      </c>
      <c r="J2277" s="172">
        <v>31249.49</v>
      </c>
      <c r="K2277" s="172">
        <v>31249.49</v>
      </c>
      <c r="L2277" s="173" t="s">
        <v>1444</v>
      </c>
    </row>
    <row r="2278" spans="1:12" ht="56.25" customHeight="1">
      <c r="A2278" s="174">
        <v>15</v>
      </c>
      <c r="B2278" s="167" t="s">
        <v>715</v>
      </c>
      <c r="C2278" s="168">
        <v>42765</v>
      </c>
      <c r="D2278" s="168" t="s">
        <v>6864</v>
      </c>
      <c r="E2278" s="169" t="s">
        <v>3</v>
      </c>
      <c r="F2278" s="169">
        <v>1470728</v>
      </c>
      <c r="G2278" s="169"/>
      <c r="H2278" s="170" t="s">
        <v>6865</v>
      </c>
      <c r="I2278" s="172">
        <v>0</v>
      </c>
      <c r="J2278" s="172">
        <v>221744.33</v>
      </c>
      <c r="K2278" s="172">
        <v>221744.33</v>
      </c>
      <c r="L2278" s="173" t="s">
        <v>1444</v>
      </c>
    </row>
    <row r="2279" spans="1:12" ht="56.25" customHeight="1">
      <c r="A2279" s="174">
        <v>283</v>
      </c>
      <c r="B2279" s="167" t="s">
        <v>153</v>
      </c>
      <c r="C2279" s="168">
        <v>42765</v>
      </c>
      <c r="D2279" s="168" t="s">
        <v>6866</v>
      </c>
      <c r="E2279" s="169" t="s">
        <v>3</v>
      </c>
      <c r="F2279" s="169">
        <v>1470735</v>
      </c>
      <c r="G2279" s="169"/>
      <c r="H2279" s="170" t="s">
        <v>6867</v>
      </c>
      <c r="I2279" s="172">
        <v>0</v>
      </c>
      <c r="J2279" s="172">
        <v>140.83000000000001</v>
      </c>
      <c r="K2279" s="172">
        <v>140.83000000000001</v>
      </c>
      <c r="L2279" s="173" t="s">
        <v>1444</v>
      </c>
    </row>
    <row r="2280" spans="1:12" ht="56.25" customHeight="1">
      <c r="A2280" s="174">
        <v>283</v>
      </c>
      <c r="B2280" s="167" t="s">
        <v>153</v>
      </c>
      <c r="C2280" s="168">
        <v>42765</v>
      </c>
      <c r="D2280" s="168" t="s">
        <v>6868</v>
      </c>
      <c r="E2280" s="169" t="s">
        <v>3</v>
      </c>
      <c r="F2280" s="169">
        <v>1470737</v>
      </c>
      <c r="G2280" s="169"/>
      <c r="H2280" s="170" t="s">
        <v>6869</v>
      </c>
      <c r="I2280" s="172">
        <v>0</v>
      </c>
      <c r="J2280" s="172">
        <v>1041.3399999999999</v>
      </c>
      <c r="K2280" s="172">
        <v>1041.3399999999999</v>
      </c>
      <c r="L2280" s="173" t="s">
        <v>1444</v>
      </c>
    </row>
    <row r="2281" spans="1:12" ht="56.25" customHeight="1">
      <c r="A2281" s="174">
        <v>291</v>
      </c>
      <c r="B2281" s="167" t="s">
        <v>818</v>
      </c>
      <c r="C2281" s="168">
        <v>42765</v>
      </c>
      <c r="D2281" s="168" t="s">
        <v>6870</v>
      </c>
      <c r="E2281" s="169" t="s">
        <v>3</v>
      </c>
      <c r="F2281" s="169">
        <v>1470788</v>
      </c>
      <c r="G2281" s="169"/>
      <c r="H2281" s="170" t="s">
        <v>6871</v>
      </c>
      <c r="I2281" s="172">
        <v>0</v>
      </c>
      <c r="J2281" s="172">
        <v>31673.599999999999</v>
      </c>
      <c r="K2281" s="172">
        <v>31673.599999999999</v>
      </c>
      <c r="L2281" s="173" t="s">
        <v>1444</v>
      </c>
    </row>
    <row r="2282" spans="1:12" ht="56.25" customHeight="1">
      <c r="A2282" s="174">
        <v>291</v>
      </c>
      <c r="B2282" s="167" t="s">
        <v>818</v>
      </c>
      <c r="C2282" s="168">
        <v>42765</v>
      </c>
      <c r="D2282" s="168" t="s">
        <v>6872</v>
      </c>
      <c r="E2282" s="169" t="s">
        <v>3</v>
      </c>
      <c r="F2282" s="169">
        <v>1470793</v>
      </c>
      <c r="G2282" s="169"/>
      <c r="H2282" s="170" t="s">
        <v>6873</v>
      </c>
      <c r="I2282" s="172">
        <v>0</v>
      </c>
      <c r="J2282" s="172">
        <v>685000</v>
      </c>
      <c r="K2282" s="172">
        <v>685000</v>
      </c>
      <c r="L2282" s="173" t="s">
        <v>1444</v>
      </c>
    </row>
    <row r="2283" spans="1:12" ht="56.25" customHeight="1">
      <c r="A2283" s="174" t="s">
        <v>627</v>
      </c>
      <c r="B2283" s="167" t="s">
        <v>737</v>
      </c>
      <c r="C2283" s="168">
        <v>42765</v>
      </c>
      <c r="D2283" s="168" t="s">
        <v>6874</v>
      </c>
      <c r="E2283" s="169" t="s">
        <v>3</v>
      </c>
      <c r="F2283" s="169">
        <v>1470675</v>
      </c>
      <c r="G2283" s="169"/>
      <c r="H2283" s="170" t="s">
        <v>6875</v>
      </c>
      <c r="I2283" s="172">
        <v>0</v>
      </c>
      <c r="J2283" s="172">
        <v>32273</v>
      </c>
      <c r="K2283" s="172">
        <v>32273</v>
      </c>
      <c r="L2283" s="173" t="s">
        <v>1444</v>
      </c>
    </row>
    <row r="2284" spans="1:12" ht="56.25" customHeight="1">
      <c r="A2284" s="174">
        <v>348</v>
      </c>
      <c r="B2284" s="167" t="s">
        <v>846</v>
      </c>
      <c r="C2284" s="168">
        <v>42765</v>
      </c>
      <c r="D2284" s="168" t="s">
        <v>6876</v>
      </c>
      <c r="E2284" s="169" t="s">
        <v>3</v>
      </c>
      <c r="F2284" s="169">
        <v>1470715</v>
      </c>
      <c r="G2284" s="169"/>
      <c r="H2284" s="170" t="s">
        <v>6877</v>
      </c>
      <c r="I2284" s="172">
        <v>0</v>
      </c>
      <c r="J2284" s="172">
        <v>282.10000000000002</v>
      </c>
      <c r="K2284" s="172">
        <v>282.10000000000002</v>
      </c>
      <c r="L2284" s="173" t="s">
        <v>1444</v>
      </c>
    </row>
    <row r="2285" spans="1:12" ht="56.25" customHeight="1">
      <c r="A2285" s="174" t="s">
        <v>627</v>
      </c>
      <c r="B2285" s="167" t="s">
        <v>737</v>
      </c>
      <c r="C2285" s="168">
        <v>42765</v>
      </c>
      <c r="D2285" s="168" t="s">
        <v>6878</v>
      </c>
      <c r="E2285" s="169" t="s">
        <v>3</v>
      </c>
      <c r="F2285" s="169">
        <v>1470729</v>
      </c>
      <c r="G2285" s="169"/>
      <c r="H2285" s="170" t="s">
        <v>6879</v>
      </c>
      <c r="I2285" s="172">
        <v>0</v>
      </c>
      <c r="J2285" s="172">
        <v>20869.21</v>
      </c>
      <c r="K2285" s="172">
        <v>20869.21</v>
      </c>
      <c r="L2285" s="173" t="s">
        <v>1444</v>
      </c>
    </row>
    <row r="2286" spans="1:12" ht="56.25" customHeight="1">
      <c r="A2286" s="174" t="s">
        <v>627</v>
      </c>
      <c r="B2286" s="167" t="s">
        <v>737</v>
      </c>
      <c r="C2286" s="168">
        <v>42765</v>
      </c>
      <c r="D2286" s="168" t="s">
        <v>6880</v>
      </c>
      <c r="E2286" s="169" t="s">
        <v>3</v>
      </c>
      <c r="F2286" s="169">
        <v>1470838</v>
      </c>
      <c r="G2286" s="169"/>
      <c r="H2286" s="170" t="s">
        <v>6881</v>
      </c>
      <c r="I2286" s="172">
        <v>0</v>
      </c>
      <c r="J2286" s="172">
        <v>5703.42</v>
      </c>
      <c r="K2286" s="172">
        <v>5703.42</v>
      </c>
      <c r="L2286" s="173" t="s">
        <v>1444</v>
      </c>
    </row>
    <row r="2287" spans="1:12" ht="56.25" customHeight="1">
      <c r="A2287" s="174" t="s">
        <v>627</v>
      </c>
      <c r="B2287" s="167" t="s">
        <v>737</v>
      </c>
      <c r="C2287" s="168">
        <v>42765</v>
      </c>
      <c r="D2287" s="168" t="s">
        <v>6882</v>
      </c>
      <c r="E2287" s="169" t="s">
        <v>3</v>
      </c>
      <c r="F2287" s="169">
        <v>1470839</v>
      </c>
      <c r="G2287" s="169"/>
      <c r="H2287" s="170" t="s">
        <v>6883</v>
      </c>
      <c r="I2287" s="172">
        <v>0</v>
      </c>
      <c r="J2287" s="172">
        <v>5703.42</v>
      </c>
      <c r="K2287" s="172">
        <v>5703.42</v>
      </c>
      <c r="L2287" s="173" t="s">
        <v>1444</v>
      </c>
    </row>
    <row r="2288" spans="1:12" ht="56.25" customHeight="1">
      <c r="A2288" s="174">
        <v>15</v>
      </c>
      <c r="B2288" s="167" t="s">
        <v>715</v>
      </c>
      <c r="C2288" s="168">
        <v>42765</v>
      </c>
      <c r="D2288" s="168" t="s">
        <v>6884</v>
      </c>
      <c r="E2288" s="169" t="s">
        <v>3</v>
      </c>
      <c r="F2288" s="169">
        <v>1470874</v>
      </c>
      <c r="G2288" s="169"/>
      <c r="H2288" s="170" t="s">
        <v>6885</v>
      </c>
      <c r="I2288" s="172">
        <v>0</v>
      </c>
      <c r="J2288" s="172">
        <v>114.17</v>
      </c>
      <c r="K2288" s="172">
        <v>114.17</v>
      </c>
      <c r="L2288" s="173" t="s">
        <v>1444</v>
      </c>
    </row>
    <row r="2289" spans="1:12" ht="56.25" customHeight="1">
      <c r="A2289" s="174" t="s">
        <v>627</v>
      </c>
      <c r="B2289" s="167" t="s">
        <v>737</v>
      </c>
      <c r="C2289" s="168">
        <v>42765</v>
      </c>
      <c r="D2289" s="168" t="s">
        <v>6886</v>
      </c>
      <c r="E2289" s="169" t="s">
        <v>3</v>
      </c>
      <c r="F2289" s="169">
        <v>1470900</v>
      </c>
      <c r="G2289" s="169"/>
      <c r="H2289" s="170" t="s">
        <v>6887</v>
      </c>
      <c r="I2289" s="172">
        <v>0</v>
      </c>
      <c r="J2289" s="172">
        <v>60.17</v>
      </c>
      <c r="K2289" s="172">
        <v>60.17</v>
      </c>
      <c r="L2289" s="173" t="s">
        <v>1444</v>
      </c>
    </row>
    <row r="2290" spans="1:12" ht="56.25" customHeight="1">
      <c r="A2290" s="174" t="s">
        <v>627</v>
      </c>
      <c r="B2290" s="167" t="s">
        <v>737</v>
      </c>
      <c r="C2290" s="168">
        <v>42765</v>
      </c>
      <c r="D2290" s="168" t="s">
        <v>6888</v>
      </c>
      <c r="E2290" s="169" t="s">
        <v>3</v>
      </c>
      <c r="F2290" s="169">
        <v>1470906</v>
      </c>
      <c r="G2290" s="169"/>
      <c r="H2290" s="170" t="s">
        <v>6889</v>
      </c>
      <c r="I2290" s="172">
        <v>0</v>
      </c>
      <c r="J2290" s="172">
        <v>483.9</v>
      </c>
      <c r="K2290" s="172">
        <v>483.9</v>
      </c>
      <c r="L2290" s="173" t="s">
        <v>1444</v>
      </c>
    </row>
    <row r="2291" spans="1:12" ht="56.25" customHeight="1">
      <c r="A2291" s="174">
        <v>348</v>
      </c>
      <c r="B2291" s="167" t="s">
        <v>846</v>
      </c>
      <c r="C2291" s="168">
        <v>42765</v>
      </c>
      <c r="D2291" s="168" t="s">
        <v>6890</v>
      </c>
      <c r="E2291" s="169" t="s">
        <v>3</v>
      </c>
      <c r="F2291" s="169">
        <v>1470934</v>
      </c>
      <c r="G2291" s="169"/>
      <c r="H2291" s="170" t="s">
        <v>6891</v>
      </c>
      <c r="I2291" s="172">
        <v>0</v>
      </c>
      <c r="J2291" s="172">
        <v>371</v>
      </c>
      <c r="K2291" s="172">
        <v>371</v>
      </c>
      <c r="L2291" s="173" t="s">
        <v>1444</v>
      </c>
    </row>
    <row r="2292" spans="1:12" ht="56.25" customHeight="1">
      <c r="A2292" s="174">
        <v>590</v>
      </c>
      <c r="B2292" s="167" t="s">
        <v>884</v>
      </c>
      <c r="C2292" s="168">
        <v>42765</v>
      </c>
      <c r="D2292" s="168" t="s">
        <v>6892</v>
      </c>
      <c r="E2292" s="169" t="s">
        <v>3</v>
      </c>
      <c r="F2292" s="169">
        <v>1470984</v>
      </c>
      <c r="G2292" s="169"/>
      <c r="H2292" s="170" t="s">
        <v>6893</v>
      </c>
      <c r="I2292" s="172">
        <v>0</v>
      </c>
      <c r="J2292" s="172">
        <v>128.54</v>
      </c>
      <c r="K2292" s="172">
        <v>128.54</v>
      </c>
      <c r="L2292" s="173" t="s">
        <v>1444</v>
      </c>
    </row>
    <row r="2293" spans="1:12" ht="56.25" customHeight="1">
      <c r="A2293" s="174">
        <v>590</v>
      </c>
      <c r="B2293" s="167" t="s">
        <v>884</v>
      </c>
      <c r="C2293" s="168">
        <v>42765</v>
      </c>
      <c r="D2293" s="168" t="s">
        <v>6894</v>
      </c>
      <c r="E2293" s="169" t="s">
        <v>3</v>
      </c>
      <c r="F2293" s="169">
        <v>1470985</v>
      </c>
      <c r="G2293" s="169"/>
      <c r="H2293" s="170" t="s">
        <v>6895</v>
      </c>
      <c r="I2293" s="172">
        <v>0</v>
      </c>
      <c r="J2293" s="172">
        <v>29.97</v>
      </c>
      <c r="K2293" s="172">
        <v>29.97</v>
      </c>
      <c r="L2293" s="173" t="s">
        <v>1444</v>
      </c>
    </row>
    <row r="2294" spans="1:12" ht="56.25" customHeight="1">
      <c r="A2294" s="174">
        <v>590</v>
      </c>
      <c r="B2294" s="167" t="s">
        <v>884</v>
      </c>
      <c r="C2294" s="168">
        <v>42765</v>
      </c>
      <c r="D2294" s="168" t="s">
        <v>6896</v>
      </c>
      <c r="E2294" s="169" t="s">
        <v>3</v>
      </c>
      <c r="F2294" s="169">
        <v>1470987</v>
      </c>
      <c r="G2294" s="169"/>
      <c r="H2294" s="170" t="s">
        <v>6893</v>
      </c>
      <c r="I2294" s="172">
        <v>0</v>
      </c>
      <c r="J2294" s="172">
        <v>13.49</v>
      </c>
      <c r="K2294" s="172">
        <v>13.49</v>
      </c>
      <c r="L2294" s="173" t="s">
        <v>1444</v>
      </c>
    </row>
    <row r="2295" spans="1:12" ht="56.25" customHeight="1">
      <c r="A2295" s="174">
        <v>590</v>
      </c>
      <c r="B2295" s="167" t="s">
        <v>884</v>
      </c>
      <c r="C2295" s="168">
        <v>42765</v>
      </c>
      <c r="D2295" s="168" t="s">
        <v>6897</v>
      </c>
      <c r="E2295" s="169" t="s">
        <v>3</v>
      </c>
      <c r="F2295" s="169">
        <v>1470988</v>
      </c>
      <c r="G2295" s="169"/>
      <c r="H2295" s="170" t="s">
        <v>6893</v>
      </c>
      <c r="I2295" s="172">
        <v>0</v>
      </c>
      <c r="J2295" s="172">
        <v>27.71</v>
      </c>
      <c r="K2295" s="172">
        <v>27.71</v>
      </c>
      <c r="L2295" s="173" t="s">
        <v>1444</v>
      </c>
    </row>
    <row r="2296" spans="1:12" ht="56.25" customHeight="1">
      <c r="A2296" s="174">
        <v>590</v>
      </c>
      <c r="B2296" s="167" t="s">
        <v>884</v>
      </c>
      <c r="C2296" s="168">
        <v>42765</v>
      </c>
      <c r="D2296" s="168" t="s">
        <v>6898</v>
      </c>
      <c r="E2296" s="169" t="s">
        <v>3</v>
      </c>
      <c r="F2296" s="169">
        <v>1470991</v>
      </c>
      <c r="G2296" s="169"/>
      <c r="H2296" s="170" t="s">
        <v>6893</v>
      </c>
      <c r="I2296" s="172">
        <v>0</v>
      </c>
      <c r="J2296" s="172">
        <v>229.76</v>
      </c>
      <c r="K2296" s="172">
        <v>229.76</v>
      </c>
      <c r="L2296" s="173" t="s">
        <v>1444</v>
      </c>
    </row>
    <row r="2297" spans="1:12" ht="56.25" customHeight="1">
      <c r="A2297" s="174">
        <v>590</v>
      </c>
      <c r="B2297" s="167" t="s">
        <v>884</v>
      </c>
      <c r="C2297" s="168">
        <v>42765</v>
      </c>
      <c r="D2297" s="168" t="s">
        <v>6899</v>
      </c>
      <c r="E2297" s="169" t="s">
        <v>3</v>
      </c>
      <c r="F2297" s="169">
        <v>1470996</v>
      </c>
      <c r="G2297" s="169"/>
      <c r="H2297" s="170" t="s">
        <v>6893</v>
      </c>
      <c r="I2297" s="172">
        <v>0</v>
      </c>
      <c r="J2297" s="172">
        <v>49336</v>
      </c>
      <c r="K2297" s="172">
        <v>49336</v>
      </c>
      <c r="L2297" s="173" t="s">
        <v>1444</v>
      </c>
    </row>
    <row r="2298" spans="1:12" ht="56.25" customHeight="1">
      <c r="A2298" s="174">
        <v>574</v>
      </c>
      <c r="B2298" s="167" t="s">
        <v>874</v>
      </c>
      <c r="C2298" s="168">
        <v>42766</v>
      </c>
      <c r="D2298" s="168" t="s">
        <v>6900</v>
      </c>
      <c r="E2298" s="169" t="s">
        <v>3</v>
      </c>
      <c r="F2298" s="169">
        <v>1471257</v>
      </c>
      <c r="G2298" s="169"/>
      <c r="H2298" s="170" t="s">
        <v>6901</v>
      </c>
      <c r="I2298" s="172">
        <v>0</v>
      </c>
      <c r="J2298" s="172">
        <v>600</v>
      </c>
      <c r="K2298" s="172">
        <v>600</v>
      </c>
      <c r="L2298" s="173" t="s">
        <v>1444</v>
      </c>
    </row>
    <row r="2299" spans="1:12" ht="56.25" customHeight="1">
      <c r="A2299" s="174">
        <v>526</v>
      </c>
      <c r="B2299" s="167" t="s">
        <v>870</v>
      </c>
      <c r="C2299" s="168">
        <v>42766</v>
      </c>
      <c r="D2299" s="168" t="s">
        <v>6902</v>
      </c>
      <c r="E2299" s="169" t="s">
        <v>3</v>
      </c>
      <c r="F2299" s="169">
        <v>1471259</v>
      </c>
      <c r="G2299" s="169"/>
      <c r="H2299" s="170" t="s">
        <v>6903</v>
      </c>
      <c r="I2299" s="172">
        <v>0</v>
      </c>
      <c r="J2299" s="172">
        <v>8471.23</v>
      </c>
      <c r="K2299" s="172">
        <v>8471.23</v>
      </c>
      <c r="L2299" s="173" t="s">
        <v>1444</v>
      </c>
    </row>
    <row r="2300" spans="1:12" ht="56.25" customHeight="1">
      <c r="A2300" s="174" t="s">
        <v>627</v>
      </c>
      <c r="B2300" s="167" t="s">
        <v>737</v>
      </c>
      <c r="C2300" s="168">
        <v>42766</v>
      </c>
      <c r="D2300" s="168" t="s">
        <v>6904</v>
      </c>
      <c r="E2300" s="169" t="s">
        <v>3</v>
      </c>
      <c r="F2300" s="169">
        <v>1471361</v>
      </c>
      <c r="G2300" s="169"/>
      <c r="H2300" s="170" t="s">
        <v>6905</v>
      </c>
      <c r="I2300" s="172">
        <v>0</v>
      </c>
      <c r="J2300" s="172">
        <v>1112.43</v>
      </c>
      <c r="K2300" s="172">
        <v>1112.43</v>
      </c>
      <c r="L2300" s="173" t="s">
        <v>1444</v>
      </c>
    </row>
    <row r="2301" spans="1:12" ht="56.25" customHeight="1">
      <c r="A2301" s="174" t="s">
        <v>627</v>
      </c>
      <c r="B2301" s="167" t="s">
        <v>737</v>
      </c>
      <c r="C2301" s="168">
        <v>42766</v>
      </c>
      <c r="D2301" s="168" t="s">
        <v>6906</v>
      </c>
      <c r="E2301" s="169" t="s">
        <v>3</v>
      </c>
      <c r="F2301" s="169">
        <v>1471362</v>
      </c>
      <c r="G2301" s="169"/>
      <c r="H2301" s="170" t="s">
        <v>6907</v>
      </c>
      <c r="I2301" s="172">
        <v>0</v>
      </c>
      <c r="J2301" s="172">
        <v>2705.39</v>
      </c>
      <c r="K2301" s="172">
        <v>2705.39</v>
      </c>
      <c r="L2301" s="173" t="s">
        <v>1444</v>
      </c>
    </row>
    <row r="2302" spans="1:12" ht="56.25" customHeight="1">
      <c r="A2302" s="174" t="s">
        <v>627</v>
      </c>
      <c r="B2302" s="167" t="s">
        <v>737</v>
      </c>
      <c r="C2302" s="168">
        <v>42766</v>
      </c>
      <c r="D2302" s="168" t="s">
        <v>6908</v>
      </c>
      <c r="E2302" s="169" t="s">
        <v>3</v>
      </c>
      <c r="F2302" s="169">
        <v>1471364</v>
      </c>
      <c r="G2302" s="169"/>
      <c r="H2302" s="170" t="s">
        <v>6909</v>
      </c>
      <c r="I2302" s="172">
        <v>0</v>
      </c>
      <c r="J2302" s="172">
        <v>86</v>
      </c>
      <c r="K2302" s="172">
        <v>86</v>
      </c>
      <c r="L2302" s="173" t="s">
        <v>1444</v>
      </c>
    </row>
    <row r="2303" spans="1:12" ht="56.25" customHeight="1">
      <c r="A2303" s="174" t="s">
        <v>627</v>
      </c>
      <c r="B2303" s="167" t="s">
        <v>737</v>
      </c>
      <c r="C2303" s="168">
        <v>42766</v>
      </c>
      <c r="D2303" s="168" t="s">
        <v>6910</v>
      </c>
      <c r="E2303" s="169" t="s">
        <v>3</v>
      </c>
      <c r="F2303" s="169">
        <v>1471365</v>
      </c>
      <c r="G2303" s="169"/>
      <c r="H2303" s="170" t="s">
        <v>6911</v>
      </c>
      <c r="I2303" s="172">
        <v>0</v>
      </c>
      <c r="J2303" s="172">
        <v>3857.69</v>
      </c>
      <c r="K2303" s="172">
        <v>3857.69</v>
      </c>
      <c r="L2303" s="173" t="s">
        <v>1444</v>
      </c>
    </row>
    <row r="2304" spans="1:12" ht="56.25" customHeight="1">
      <c r="A2304" s="174" t="s">
        <v>627</v>
      </c>
      <c r="B2304" s="167" t="s">
        <v>737</v>
      </c>
      <c r="C2304" s="168">
        <v>42766</v>
      </c>
      <c r="D2304" s="168" t="s">
        <v>6912</v>
      </c>
      <c r="E2304" s="169" t="s">
        <v>3</v>
      </c>
      <c r="F2304" s="169">
        <v>1471369</v>
      </c>
      <c r="G2304" s="169"/>
      <c r="H2304" s="170" t="s">
        <v>6913</v>
      </c>
      <c r="I2304" s="172">
        <v>0</v>
      </c>
      <c r="J2304" s="172">
        <v>3592</v>
      </c>
      <c r="K2304" s="172">
        <v>3592</v>
      </c>
      <c r="L2304" s="173" t="s">
        <v>1444</v>
      </c>
    </row>
    <row r="2305" spans="1:12" ht="56.25" customHeight="1">
      <c r="A2305" s="174" t="s">
        <v>627</v>
      </c>
      <c r="B2305" s="167" t="s">
        <v>737</v>
      </c>
      <c r="C2305" s="168">
        <v>42766</v>
      </c>
      <c r="D2305" s="168" t="s">
        <v>6914</v>
      </c>
      <c r="E2305" s="169" t="s">
        <v>3</v>
      </c>
      <c r="F2305" s="169">
        <v>1471372</v>
      </c>
      <c r="G2305" s="169"/>
      <c r="H2305" s="170" t="s">
        <v>6915</v>
      </c>
      <c r="I2305" s="172">
        <v>0</v>
      </c>
      <c r="J2305" s="172">
        <v>27051.7</v>
      </c>
      <c r="K2305" s="172">
        <v>27051.7</v>
      </c>
      <c r="L2305" s="173" t="s">
        <v>1444</v>
      </c>
    </row>
    <row r="2306" spans="1:12" ht="56.25" customHeight="1">
      <c r="A2306" s="174">
        <v>592</v>
      </c>
      <c r="B2306" s="167" t="s">
        <v>886</v>
      </c>
      <c r="C2306" s="168">
        <v>42766</v>
      </c>
      <c r="D2306" s="168" t="s">
        <v>6916</v>
      </c>
      <c r="E2306" s="169" t="s">
        <v>3</v>
      </c>
      <c r="F2306" s="169">
        <v>1471306</v>
      </c>
      <c r="G2306" s="169"/>
      <c r="H2306" s="170" t="s">
        <v>6917</v>
      </c>
      <c r="I2306" s="172">
        <v>0</v>
      </c>
      <c r="J2306" s="172">
        <v>436.17</v>
      </c>
      <c r="K2306" s="172">
        <v>436.17</v>
      </c>
      <c r="L2306" s="173" t="s">
        <v>1444</v>
      </c>
    </row>
    <row r="2307" spans="1:12" ht="56.25" customHeight="1">
      <c r="A2307" s="174">
        <v>292</v>
      </c>
      <c r="B2307" s="167" t="s">
        <v>159</v>
      </c>
      <c r="C2307" s="168">
        <v>42766</v>
      </c>
      <c r="D2307" s="168" t="s">
        <v>6918</v>
      </c>
      <c r="E2307" s="169" t="s">
        <v>3</v>
      </c>
      <c r="F2307" s="169">
        <v>1471400</v>
      </c>
      <c r="G2307" s="169"/>
      <c r="H2307" s="170" t="s">
        <v>6919</v>
      </c>
      <c r="I2307" s="172">
        <v>0</v>
      </c>
      <c r="J2307" s="172">
        <v>82</v>
      </c>
      <c r="K2307" s="172">
        <v>82</v>
      </c>
      <c r="L2307" s="173" t="s">
        <v>1444</v>
      </c>
    </row>
    <row r="2308" spans="1:12" ht="56.25" customHeight="1">
      <c r="A2308" s="174" t="s">
        <v>627</v>
      </c>
      <c r="B2308" s="167" t="s">
        <v>737</v>
      </c>
      <c r="C2308" s="168">
        <v>42766</v>
      </c>
      <c r="D2308" s="168" t="s">
        <v>6920</v>
      </c>
      <c r="E2308" s="169" t="s">
        <v>3</v>
      </c>
      <c r="F2308" s="169">
        <v>1471425</v>
      </c>
      <c r="G2308" s="169"/>
      <c r="H2308" s="170" t="s">
        <v>6921</v>
      </c>
      <c r="I2308" s="172">
        <v>0</v>
      </c>
      <c r="J2308" s="172">
        <v>887.94</v>
      </c>
      <c r="K2308" s="172">
        <v>887.94</v>
      </c>
      <c r="L2308" s="173" t="s">
        <v>1444</v>
      </c>
    </row>
    <row r="2309" spans="1:12" ht="56.25" customHeight="1">
      <c r="A2309" s="174" t="s">
        <v>627</v>
      </c>
      <c r="B2309" s="167" t="s">
        <v>737</v>
      </c>
      <c r="C2309" s="168">
        <v>42766</v>
      </c>
      <c r="D2309" s="168" t="s">
        <v>6922</v>
      </c>
      <c r="E2309" s="169" t="s">
        <v>3</v>
      </c>
      <c r="F2309" s="169">
        <v>1471426</v>
      </c>
      <c r="G2309" s="169"/>
      <c r="H2309" s="170" t="s">
        <v>6921</v>
      </c>
      <c r="I2309" s="172">
        <v>0</v>
      </c>
      <c r="J2309" s="172">
        <v>887.94</v>
      </c>
      <c r="K2309" s="172">
        <v>887.94</v>
      </c>
      <c r="L2309" s="173" t="s">
        <v>1444</v>
      </c>
    </row>
    <row r="2310" spans="1:12" ht="56.25" customHeight="1">
      <c r="A2310" s="174" t="s">
        <v>627</v>
      </c>
      <c r="B2310" s="167" t="s">
        <v>737</v>
      </c>
      <c r="C2310" s="168">
        <v>42766</v>
      </c>
      <c r="D2310" s="168" t="s">
        <v>6923</v>
      </c>
      <c r="E2310" s="169" t="s">
        <v>3</v>
      </c>
      <c r="F2310" s="169">
        <v>1471428</v>
      </c>
      <c r="G2310" s="169"/>
      <c r="H2310" s="170" t="s">
        <v>6921</v>
      </c>
      <c r="I2310" s="172">
        <v>0</v>
      </c>
      <c r="J2310" s="172">
        <v>887.94</v>
      </c>
      <c r="K2310" s="172">
        <v>887.94</v>
      </c>
      <c r="L2310" s="173" t="s">
        <v>1444</v>
      </c>
    </row>
    <row r="2311" spans="1:12" ht="56.25" customHeight="1">
      <c r="A2311" s="174" t="s">
        <v>627</v>
      </c>
      <c r="B2311" s="167" t="s">
        <v>737</v>
      </c>
      <c r="C2311" s="168">
        <v>42766</v>
      </c>
      <c r="D2311" s="168" t="s">
        <v>6924</v>
      </c>
      <c r="E2311" s="169" t="s">
        <v>3</v>
      </c>
      <c r="F2311" s="169">
        <v>1471430</v>
      </c>
      <c r="G2311" s="169"/>
      <c r="H2311" s="170" t="s">
        <v>6921</v>
      </c>
      <c r="I2311" s="172">
        <v>0</v>
      </c>
      <c r="J2311" s="172">
        <v>887.94</v>
      </c>
      <c r="K2311" s="172">
        <v>887.94</v>
      </c>
      <c r="L2311" s="173" t="s">
        <v>1444</v>
      </c>
    </row>
    <row r="2312" spans="1:12" ht="56.25" customHeight="1">
      <c r="A2312" s="174" t="s">
        <v>627</v>
      </c>
      <c r="B2312" s="167" t="s">
        <v>737</v>
      </c>
      <c r="C2312" s="168">
        <v>42766</v>
      </c>
      <c r="D2312" s="168" t="s">
        <v>6925</v>
      </c>
      <c r="E2312" s="169" t="s">
        <v>3</v>
      </c>
      <c r="F2312" s="169">
        <v>1471432</v>
      </c>
      <c r="G2312" s="169"/>
      <c r="H2312" s="170" t="s">
        <v>6921</v>
      </c>
      <c r="I2312" s="172">
        <v>0</v>
      </c>
      <c r="J2312" s="172">
        <v>887.94</v>
      </c>
      <c r="K2312" s="172">
        <v>887.94</v>
      </c>
      <c r="L2312" s="173" t="s">
        <v>1444</v>
      </c>
    </row>
    <row r="2313" spans="1:12" ht="56.25" customHeight="1">
      <c r="A2313" s="174" t="s">
        <v>627</v>
      </c>
      <c r="B2313" s="167" t="s">
        <v>737</v>
      </c>
      <c r="C2313" s="168">
        <v>42766</v>
      </c>
      <c r="D2313" s="168" t="s">
        <v>6926</v>
      </c>
      <c r="E2313" s="169" t="s">
        <v>3</v>
      </c>
      <c r="F2313" s="169">
        <v>1471433</v>
      </c>
      <c r="G2313" s="169"/>
      <c r="H2313" s="170" t="s">
        <v>6921</v>
      </c>
      <c r="I2313" s="172">
        <v>0</v>
      </c>
      <c r="J2313" s="172">
        <v>887.94</v>
      </c>
      <c r="K2313" s="172">
        <v>887.94</v>
      </c>
      <c r="L2313" s="173" t="s">
        <v>1444</v>
      </c>
    </row>
    <row r="2314" spans="1:12" ht="56.25" customHeight="1">
      <c r="A2314" s="174" t="s">
        <v>627</v>
      </c>
      <c r="B2314" s="167" t="s">
        <v>737</v>
      </c>
      <c r="C2314" s="168">
        <v>42766</v>
      </c>
      <c r="D2314" s="168" t="s">
        <v>6927</v>
      </c>
      <c r="E2314" s="169" t="s">
        <v>3</v>
      </c>
      <c r="F2314" s="169">
        <v>1471434</v>
      </c>
      <c r="G2314" s="169"/>
      <c r="H2314" s="170" t="s">
        <v>6921</v>
      </c>
      <c r="I2314" s="172">
        <v>0</v>
      </c>
      <c r="J2314" s="172">
        <v>887.94</v>
      </c>
      <c r="K2314" s="172">
        <v>887.94</v>
      </c>
      <c r="L2314" s="173" t="s">
        <v>1444</v>
      </c>
    </row>
    <row r="2315" spans="1:12" ht="56.25" customHeight="1">
      <c r="A2315" s="174">
        <v>15</v>
      </c>
      <c r="B2315" s="167" t="s">
        <v>715</v>
      </c>
      <c r="C2315" s="168">
        <v>42766</v>
      </c>
      <c r="D2315" s="168" t="s">
        <v>6928</v>
      </c>
      <c r="E2315" s="169" t="s">
        <v>3</v>
      </c>
      <c r="F2315" s="169">
        <v>1471440</v>
      </c>
      <c r="G2315" s="169"/>
      <c r="H2315" s="170" t="s">
        <v>6929</v>
      </c>
      <c r="I2315" s="172">
        <v>0</v>
      </c>
      <c r="J2315" s="172">
        <v>0.66</v>
      </c>
      <c r="K2315" s="172">
        <v>0.66</v>
      </c>
      <c r="L2315" s="173" t="s">
        <v>6022</v>
      </c>
    </row>
    <row r="2316" spans="1:12" ht="56.25" customHeight="1">
      <c r="A2316" s="174" t="s">
        <v>627</v>
      </c>
      <c r="B2316" s="167" t="s">
        <v>737</v>
      </c>
      <c r="C2316" s="168">
        <v>42766</v>
      </c>
      <c r="D2316" s="168" t="s">
        <v>6930</v>
      </c>
      <c r="E2316" s="169" t="s">
        <v>3</v>
      </c>
      <c r="F2316" s="169">
        <v>1471476</v>
      </c>
      <c r="G2316" s="169"/>
      <c r="H2316" s="170" t="s">
        <v>6931</v>
      </c>
      <c r="I2316" s="172">
        <v>0</v>
      </c>
      <c r="J2316" s="172">
        <v>3129.64</v>
      </c>
      <c r="K2316" s="172">
        <v>3129.64</v>
      </c>
      <c r="L2316" s="173" t="s">
        <v>1444</v>
      </c>
    </row>
    <row r="2317" spans="1:12" ht="56.25" customHeight="1">
      <c r="A2317" s="174">
        <v>310</v>
      </c>
      <c r="B2317" s="167" t="s">
        <v>831</v>
      </c>
      <c r="C2317" s="168">
        <v>42767</v>
      </c>
      <c r="D2317" s="168" t="s">
        <v>6932</v>
      </c>
      <c r="E2317" s="169" t="s">
        <v>3</v>
      </c>
      <c r="F2317" s="169">
        <v>1471976</v>
      </c>
      <c r="G2317" s="169"/>
      <c r="H2317" s="170" t="s">
        <v>6933</v>
      </c>
      <c r="I2317" s="172">
        <v>0</v>
      </c>
      <c r="J2317" s="172">
        <v>51.5</v>
      </c>
      <c r="K2317" s="172">
        <v>51.5</v>
      </c>
      <c r="L2317" s="173" t="s">
        <v>1444</v>
      </c>
    </row>
    <row r="2318" spans="1:12" ht="56.25" customHeight="1">
      <c r="A2318" s="174" t="s">
        <v>627</v>
      </c>
      <c r="B2318" s="167" t="s">
        <v>737</v>
      </c>
      <c r="C2318" s="168">
        <v>42767</v>
      </c>
      <c r="D2318" s="168" t="s">
        <v>6934</v>
      </c>
      <c r="E2318" s="169" t="s">
        <v>3</v>
      </c>
      <c r="F2318" s="169">
        <v>1472034</v>
      </c>
      <c r="G2318" s="169"/>
      <c r="H2318" s="170" t="s">
        <v>6935</v>
      </c>
      <c r="I2318" s="172">
        <v>0</v>
      </c>
      <c r="J2318" s="172">
        <v>1033.1400000000001</v>
      </c>
      <c r="K2318" s="172">
        <v>1033.1400000000001</v>
      </c>
      <c r="L2318" s="173" t="s">
        <v>1444</v>
      </c>
    </row>
    <row r="2319" spans="1:12" ht="56.25" customHeight="1">
      <c r="A2319" s="174" t="s">
        <v>627</v>
      </c>
      <c r="B2319" s="167" t="s">
        <v>737</v>
      </c>
      <c r="C2319" s="168">
        <v>42767</v>
      </c>
      <c r="D2319" s="168" t="s">
        <v>6936</v>
      </c>
      <c r="E2319" s="169" t="s">
        <v>3</v>
      </c>
      <c r="F2319" s="169">
        <v>1472035</v>
      </c>
      <c r="G2319" s="169"/>
      <c r="H2319" s="170" t="s">
        <v>6937</v>
      </c>
      <c r="I2319" s="172">
        <v>0</v>
      </c>
      <c r="J2319" s="172">
        <v>60</v>
      </c>
      <c r="K2319" s="172">
        <v>60</v>
      </c>
      <c r="L2319" s="173" t="s">
        <v>1444</v>
      </c>
    </row>
    <row r="2320" spans="1:12" ht="56.25" customHeight="1">
      <c r="A2320" s="174" t="s">
        <v>627</v>
      </c>
      <c r="B2320" s="167" t="s">
        <v>737</v>
      </c>
      <c r="C2320" s="168">
        <v>42767</v>
      </c>
      <c r="D2320" s="168" t="s">
        <v>6938</v>
      </c>
      <c r="E2320" s="169" t="s">
        <v>3</v>
      </c>
      <c r="F2320" s="169">
        <v>1472037</v>
      </c>
      <c r="G2320" s="169"/>
      <c r="H2320" s="170" t="s">
        <v>6939</v>
      </c>
      <c r="I2320" s="172">
        <v>0</v>
      </c>
      <c r="J2320" s="172">
        <v>5707.3</v>
      </c>
      <c r="K2320" s="172">
        <v>5707.3</v>
      </c>
      <c r="L2320" s="173" t="s">
        <v>1444</v>
      </c>
    </row>
    <row r="2321" spans="1:12" ht="56.25" customHeight="1">
      <c r="A2321" s="174" t="s">
        <v>627</v>
      </c>
      <c r="B2321" s="167" t="s">
        <v>737</v>
      </c>
      <c r="C2321" s="168">
        <v>42767</v>
      </c>
      <c r="D2321" s="168" t="s">
        <v>6940</v>
      </c>
      <c r="E2321" s="169" t="s">
        <v>3</v>
      </c>
      <c r="F2321" s="169">
        <v>1472039</v>
      </c>
      <c r="G2321" s="169"/>
      <c r="H2321" s="170" t="s">
        <v>6941</v>
      </c>
      <c r="I2321" s="172">
        <v>0</v>
      </c>
      <c r="J2321" s="172">
        <v>79.62</v>
      </c>
      <c r="K2321" s="172">
        <v>79.62</v>
      </c>
      <c r="L2321" s="173" t="s">
        <v>1444</v>
      </c>
    </row>
    <row r="2322" spans="1:12" ht="56.25" customHeight="1">
      <c r="A2322" s="174">
        <v>132</v>
      </c>
      <c r="B2322" s="167" t="s">
        <v>752</v>
      </c>
      <c r="C2322" s="168">
        <v>42767</v>
      </c>
      <c r="D2322" s="168" t="s">
        <v>6942</v>
      </c>
      <c r="E2322" s="169" t="s">
        <v>3</v>
      </c>
      <c r="F2322" s="169">
        <v>1472041</v>
      </c>
      <c r="G2322" s="169"/>
      <c r="H2322" s="170" t="s">
        <v>6943</v>
      </c>
      <c r="I2322" s="172">
        <v>0</v>
      </c>
      <c r="J2322" s="172">
        <v>3192.62</v>
      </c>
      <c r="K2322" s="172">
        <v>3192.62</v>
      </c>
      <c r="L2322" s="173" t="s">
        <v>1444</v>
      </c>
    </row>
    <row r="2323" spans="1:12" ht="56.25" customHeight="1">
      <c r="A2323" s="174" t="s">
        <v>627</v>
      </c>
      <c r="B2323" s="167" t="s">
        <v>737</v>
      </c>
      <c r="C2323" s="168">
        <v>42767</v>
      </c>
      <c r="D2323" s="168" t="s">
        <v>6944</v>
      </c>
      <c r="E2323" s="169" t="s">
        <v>3</v>
      </c>
      <c r="F2323" s="169">
        <v>1472040</v>
      </c>
      <c r="G2323" s="169"/>
      <c r="H2323" s="170" t="s">
        <v>6945</v>
      </c>
      <c r="I2323" s="172">
        <v>0</v>
      </c>
      <c r="J2323" s="172">
        <v>58074.7</v>
      </c>
      <c r="K2323" s="172">
        <v>58074.7</v>
      </c>
      <c r="L2323" s="173" t="s">
        <v>1444</v>
      </c>
    </row>
    <row r="2324" spans="1:12" ht="56.25" customHeight="1">
      <c r="A2324" s="174" t="s">
        <v>627</v>
      </c>
      <c r="B2324" s="167" t="s">
        <v>737</v>
      </c>
      <c r="C2324" s="168">
        <v>42767</v>
      </c>
      <c r="D2324" s="168" t="s">
        <v>6946</v>
      </c>
      <c r="E2324" s="169" t="s">
        <v>3</v>
      </c>
      <c r="F2324" s="169">
        <v>1472060</v>
      </c>
      <c r="G2324" s="169"/>
      <c r="H2324" s="170" t="s">
        <v>6947</v>
      </c>
      <c r="I2324" s="172">
        <v>0</v>
      </c>
      <c r="J2324" s="172">
        <v>11</v>
      </c>
      <c r="K2324" s="172">
        <v>11</v>
      </c>
      <c r="L2324" s="173" t="s">
        <v>1444</v>
      </c>
    </row>
    <row r="2325" spans="1:12" ht="56.25" customHeight="1">
      <c r="A2325" s="174" t="s">
        <v>627</v>
      </c>
      <c r="B2325" s="167" t="s">
        <v>737</v>
      </c>
      <c r="C2325" s="168">
        <v>42767</v>
      </c>
      <c r="D2325" s="168" t="s">
        <v>6948</v>
      </c>
      <c r="E2325" s="169" t="s">
        <v>3</v>
      </c>
      <c r="F2325" s="169">
        <v>1472062</v>
      </c>
      <c r="G2325" s="169"/>
      <c r="H2325" s="170" t="s">
        <v>6949</v>
      </c>
      <c r="I2325" s="172">
        <v>0</v>
      </c>
      <c r="J2325" s="172">
        <v>62.68</v>
      </c>
      <c r="K2325" s="172">
        <v>62.68</v>
      </c>
      <c r="L2325" s="173" t="s">
        <v>1444</v>
      </c>
    </row>
    <row r="2326" spans="1:12" ht="56.25" customHeight="1">
      <c r="A2326" s="174" t="s">
        <v>627</v>
      </c>
      <c r="B2326" s="167" t="s">
        <v>737</v>
      </c>
      <c r="C2326" s="168">
        <v>42767</v>
      </c>
      <c r="D2326" s="168" t="s">
        <v>6950</v>
      </c>
      <c r="E2326" s="169" t="s">
        <v>3</v>
      </c>
      <c r="F2326" s="169">
        <v>1472066</v>
      </c>
      <c r="G2326" s="169"/>
      <c r="H2326" s="170" t="s">
        <v>6951</v>
      </c>
      <c r="I2326" s="172">
        <v>0</v>
      </c>
      <c r="J2326" s="172">
        <v>2529.4699999999998</v>
      </c>
      <c r="K2326" s="172">
        <v>2529.4699999999998</v>
      </c>
      <c r="L2326" s="173" t="s">
        <v>1444</v>
      </c>
    </row>
    <row r="2327" spans="1:12" ht="56.25" customHeight="1">
      <c r="A2327" s="174" t="s">
        <v>627</v>
      </c>
      <c r="B2327" s="167" t="s">
        <v>737</v>
      </c>
      <c r="C2327" s="168">
        <v>42767</v>
      </c>
      <c r="D2327" s="168" t="s">
        <v>6952</v>
      </c>
      <c r="E2327" s="169" t="s">
        <v>3</v>
      </c>
      <c r="F2327" s="169">
        <v>1472122</v>
      </c>
      <c r="G2327" s="169"/>
      <c r="H2327" s="170" t="s">
        <v>4800</v>
      </c>
      <c r="I2327" s="172">
        <v>0</v>
      </c>
      <c r="J2327" s="172">
        <v>1000</v>
      </c>
      <c r="K2327" s="172">
        <v>1000</v>
      </c>
      <c r="L2327" s="173" t="s">
        <v>1444</v>
      </c>
    </row>
    <row r="2328" spans="1:12" ht="56.25" customHeight="1">
      <c r="A2328" s="174" t="s">
        <v>627</v>
      </c>
      <c r="B2328" s="167" t="s">
        <v>737</v>
      </c>
      <c r="C2328" s="168">
        <v>42767</v>
      </c>
      <c r="D2328" s="168" t="s">
        <v>6953</v>
      </c>
      <c r="E2328" s="169" t="s">
        <v>3</v>
      </c>
      <c r="F2328" s="169">
        <v>1472172</v>
      </c>
      <c r="G2328" s="169"/>
      <c r="H2328" s="170" t="s">
        <v>6954</v>
      </c>
      <c r="I2328" s="172">
        <v>0</v>
      </c>
      <c r="J2328" s="172">
        <v>200</v>
      </c>
      <c r="K2328" s="172">
        <v>200</v>
      </c>
      <c r="L2328" s="173" t="s">
        <v>1444</v>
      </c>
    </row>
    <row r="2329" spans="1:12" ht="56.25" customHeight="1">
      <c r="A2329" s="174" t="s">
        <v>627</v>
      </c>
      <c r="B2329" s="167" t="s">
        <v>737</v>
      </c>
      <c r="C2329" s="168">
        <v>42767</v>
      </c>
      <c r="D2329" s="168" t="s">
        <v>6955</v>
      </c>
      <c r="E2329" s="169" t="s">
        <v>3</v>
      </c>
      <c r="F2329" s="169">
        <v>1472226</v>
      </c>
      <c r="G2329" s="169"/>
      <c r="H2329" s="170" t="s">
        <v>6956</v>
      </c>
      <c r="I2329" s="172">
        <v>0</v>
      </c>
      <c r="J2329" s="172">
        <v>150</v>
      </c>
      <c r="K2329" s="172">
        <v>150</v>
      </c>
      <c r="L2329" s="173" t="s">
        <v>1444</v>
      </c>
    </row>
    <row r="2330" spans="1:12" ht="56.25" customHeight="1">
      <c r="A2330" s="174">
        <v>572</v>
      </c>
      <c r="B2330" s="167" t="s">
        <v>872</v>
      </c>
      <c r="C2330" s="168">
        <v>42768</v>
      </c>
      <c r="D2330" s="168" t="s">
        <v>6957</v>
      </c>
      <c r="E2330" s="169" t="s">
        <v>3</v>
      </c>
      <c r="F2330" s="169">
        <v>1472367</v>
      </c>
      <c r="G2330" s="169"/>
      <c r="H2330" s="170" t="s">
        <v>6958</v>
      </c>
      <c r="I2330" s="172">
        <v>0</v>
      </c>
      <c r="J2330" s="172">
        <v>7735</v>
      </c>
      <c r="K2330" s="172">
        <v>7735</v>
      </c>
      <c r="L2330" s="173" t="s">
        <v>1444</v>
      </c>
    </row>
    <row r="2331" spans="1:12" ht="56.25" customHeight="1">
      <c r="A2331" s="174">
        <v>572</v>
      </c>
      <c r="B2331" s="167" t="s">
        <v>872</v>
      </c>
      <c r="C2331" s="168">
        <v>42768</v>
      </c>
      <c r="D2331" s="168" t="s">
        <v>6959</v>
      </c>
      <c r="E2331" s="169" t="s">
        <v>3</v>
      </c>
      <c r="F2331" s="169">
        <v>1472368</v>
      </c>
      <c r="G2331" s="169"/>
      <c r="H2331" s="170" t="s">
        <v>6960</v>
      </c>
      <c r="I2331" s="172">
        <v>0</v>
      </c>
      <c r="J2331" s="172">
        <v>8464.7900000000009</v>
      </c>
      <c r="K2331" s="172">
        <v>8464.7900000000009</v>
      </c>
      <c r="L2331" s="173" t="s">
        <v>1444</v>
      </c>
    </row>
    <row r="2332" spans="1:12" ht="56.25" customHeight="1">
      <c r="A2332" s="174">
        <v>587</v>
      </c>
      <c r="B2332" s="167" t="s">
        <v>882</v>
      </c>
      <c r="C2332" s="168">
        <v>42768</v>
      </c>
      <c r="D2332" s="168" t="s">
        <v>6961</v>
      </c>
      <c r="E2332" s="169" t="s">
        <v>3</v>
      </c>
      <c r="F2332" s="169">
        <v>1472500</v>
      </c>
      <c r="G2332" s="169"/>
      <c r="H2332" s="170" t="s">
        <v>6962</v>
      </c>
      <c r="I2332" s="172">
        <v>0</v>
      </c>
      <c r="J2332" s="172">
        <v>440908.58</v>
      </c>
      <c r="K2332" s="172">
        <v>440908.58</v>
      </c>
      <c r="L2332" s="173" t="s">
        <v>1444</v>
      </c>
    </row>
    <row r="2333" spans="1:12" ht="56.25" customHeight="1">
      <c r="A2333" s="174">
        <v>587</v>
      </c>
      <c r="B2333" s="167" t="s">
        <v>882</v>
      </c>
      <c r="C2333" s="168">
        <v>42768</v>
      </c>
      <c r="D2333" s="168" t="s">
        <v>6963</v>
      </c>
      <c r="E2333" s="169" t="s">
        <v>3</v>
      </c>
      <c r="F2333" s="169">
        <v>1472501</v>
      </c>
      <c r="G2333" s="169"/>
      <c r="H2333" s="170" t="s">
        <v>6964</v>
      </c>
      <c r="I2333" s="172">
        <v>0</v>
      </c>
      <c r="J2333" s="172">
        <v>142416.41</v>
      </c>
      <c r="K2333" s="172">
        <v>142416.41</v>
      </c>
      <c r="L2333" s="173" t="s">
        <v>1444</v>
      </c>
    </row>
    <row r="2334" spans="1:12" ht="56.25" customHeight="1">
      <c r="A2334" s="174">
        <v>132</v>
      </c>
      <c r="B2334" s="167" t="s">
        <v>752</v>
      </c>
      <c r="C2334" s="168">
        <v>42768</v>
      </c>
      <c r="D2334" s="168" t="s">
        <v>6965</v>
      </c>
      <c r="E2334" s="169" t="s">
        <v>3</v>
      </c>
      <c r="F2334" s="169">
        <v>1472376</v>
      </c>
      <c r="G2334" s="169"/>
      <c r="H2334" s="170" t="s">
        <v>6966</v>
      </c>
      <c r="I2334" s="172">
        <v>0</v>
      </c>
      <c r="J2334" s="172">
        <v>181</v>
      </c>
      <c r="K2334" s="172">
        <v>181</v>
      </c>
      <c r="L2334" s="173" t="s">
        <v>1444</v>
      </c>
    </row>
    <row r="2335" spans="1:12" ht="56.25" customHeight="1">
      <c r="A2335" s="174">
        <v>234</v>
      </c>
      <c r="B2335" s="167" t="s">
        <v>131</v>
      </c>
      <c r="C2335" s="168">
        <v>42768</v>
      </c>
      <c r="D2335" s="168" t="s">
        <v>6967</v>
      </c>
      <c r="E2335" s="169" t="s">
        <v>3</v>
      </c>
      <c r="F2335" s="169">
        <v>1472377</v>
      </c>
      <c r="G2335" s="169"/>
      <c r="H2335" s="170" t="s">
        <v>6968</v>
      </c>
      <c r="I2335" s="172">
        <v>0</v>
      </c>
      <c r="J2335" s="172">
        <v>40</v>
      </c>
      <c r="K2335" s="172">
        <v>40</v>
      </c>
      <c r="L2335" s="173" t="s">
        <v>1444</v>
      </c>
    </row>
    <row r="2336" spans="1:12" ht="56.25" customHeight="1">
      <c r="A2336" s="174" t="s">
        <v>627</v>
      </c>
      <c r="B2336" s="167" t="s">
        <v>737</v>
      </c>
      <c r="C2336" s="168">
        <v>42768</v>
      </c>
      <c r="D2336" s="168" t="s">
        <v>6969</v>
      </c>
      <c r="E2336" s="169" t="s">
        <v>3</v>
      </c>
      <c r="F2336" s="169">
        <v>1472438</v>
      </c>
      <c r="G2336" s="169"/>
      <c r="H2336" s="170" t="s">
        <v>1324</v>
      </c>
      <c r="I2336" s="172">
        <v>0</v>
      </c>
      <c r="J2336" s="172">
        <v>545</v>
      </c>
      <c r="K2336" s="172">
        <v>545</v>
      </c>
      <c r="L2336" s="173" t="s">
        <v>1444</v>
      </c>
    </row>
    <row r="2337" spans="1:12" ht="56.25" customHeight="1">
      <c r="A2337" s="174" t="s">
        <v>627</v>
      </c>
      <c r="B2337" s="167" t="s">
        <v>737</v>
      </c>
      <c r="C2337" s="168">
        <v>42768</v>
      </c>
      <c r="D2337" s="168" t="s">
        <v>6970</v>
      </c>
      <c r="E2337" s="169" t="s">
        <v>3</v>
      </c>
      <c r="F2337" s="169">
        <v>1472489</v>
      </c>
      <c r="G2337" s="169"/>
      <c r="H2337" s="170" t="s">
        <v>6971</v>
      </c>
      <c r="I2337" s="172">
        <v>0</v>
      </c>
      <c r="J2337" s="172">
        <v>1159.6300000000001</v>
      </c>
      <c r="K2337" s="172">
        <v>1159.6300000000001</v>
      </c>
      <c r="L2337" s="173" t="s">
        <v>1444</v>
      </c>
    </row>
    <row r="2338" spans="1:12" ht="56.25" customHeight="1">
      <c r="A2338" s="174" t="s">
        <v>627</v>
      </c>
      <c r="B2338" s="167" t="s">
        <v>737</v>
      </c>
      <c r="C2338" s="168">
        <v>42768</v>
      </c>
      <c r="D2338" s="168" t="s">
        <v>6972</v>
      </c>
      <c r="E2338" s="169" t="s">
        <v>3</v>
      </c>
      <c r="F2338" s="169">
        <v>1472517</v>
      </c>
      <c r="G2338" s="169"/>
      <c r="H2338" s="170" t="s">
        <v>6973</v>
      </c>
      <c r="I2338" s="172">
        <v>0</v>
      </c>
      <c r="J2338" s="172">
        <v>4381.34</v>
      </c>
      <c r="K2338" s="172">
        <v>4381.34</v>
      </c>
      <c r="L2338" s="173" t="s">
        <v>1444</v>
      </c>
    </row>
    <row r="2339" spans="1:12" ht="56.25" customHeight="1">
      <c r="A2339" s="174" t="s">
        <v>627</v>
      </c>
      <c r="B2339" s="167" t="s">
        <v>737</v>
      </c>
      <c r="C2339" s="168">
        <v>42768</v>
      </c>
      <c r="D2339" s="168" t="s">
        <v>6974</v>
      </c>
      <c r="E2339" s="169" t="s">
        <v>3</v>
      </c>
      <c r="F2339" s="169">
        <v>1472534</v>
      </c>
      <c r="G2339" s="169"/>
      <c r="H2339" s="170" t="s">
        <v>6975</v>
      </c>
      <c r="I2339" s="172">
        <v>0</v>
      </c>
      <c r="J2339" s="172">
        <v>500</v>
      </c>
      <c r="K2339" s="172">
        <v>500</v>
      </c>
      <c r="L2339" s="173" t="s">
        <v>1444</v>
      </c>
    </row>
    <row r="2340" spans="1:12" ht="56.25" customHeight="1">
      <c r="A2340" s="174">
        <v>86</v>
      </c>
      <c r="B2340" s="167" t="s">
        <v>734</v>
      </c>
      <c r="C2340" s="168">
        <v>42768</v>
      </c>
      <c r="D2340" s="168" t="s">
        <v>6976</v>
      </c>
      <c r="E2340" s="169" t="s">
        <v>3</v>
      </c>
      <c r="F2340" s="169">
        <v>1472573</v>
      </c>
      <c r="G2340" s="169"/>
      <c r="H2340" s="170" t="s">
        <v>6977</v>
      </c>
      <c r="I2340" s="172">
        <v>0</v>
      </c>
      <c r="J2340" s="172">
        <v>410</v>
      </c>
      <c r="K2340" s="172">
        <v>410</v>
      </c>
      <c r="L2340" s="173" t="s">
        <v>1444</v>
      </c>
    </row>
    <row r="2341" spans="1:12" ht="56.25" customHeight="1">
      <c r="A2341" s="174" t="s">
        <v>627</v>
      </c>
      <c r="B2341" s="167" t="s">
        <v>737</v>
      </c>
      <c r="C2341" s="168">
        <v>42768</v>
      </c>
      <c r="D2341" s="168" t="s">
        <v>6978</v>
      </c>
      <c r="E2341" s="169" t="s">
        <v>3</v>
      </c>
      <c r="F2341" s="169">
        <v>1472588</v>
      </c>
      <c r="G2341" s="169"/>
      <c r="H2341" s="170" t="s">
        <v>6979</v>
      </c>
      <c r="I2341" s="172">
        <v>0</v>
      </c>
      <c r="J2341" s="172">
        <v>160.9</v>
      </c>
      <c r="K2341" s="172">
        <v>160.9</v>
      </c>
      <c r="L2341" s="173" t="s">
        <v>1444</v>
      </c>
    </row>
    <row r="2342" spans="1:12" ht="56.25" customHeight="1">
      <c r="A2342" s="174" t="s">
        <v>627</v>
      </c>
      <c r="B2342" s="167" t="s">
        <v>737</v>
      </c>
      <c r="C2342" s="168">
        <v>42768</v>
      </c>
      <c r="D2342" s="168" t="s">
        <v>6980</v>
      </c>
      <c r="E2342" s="169" t="s">
        <v>3</v>
      </c>
      <c r="F2342" s="169">
        <v>1472600</v>
      </c>
      <c r="G2342" s="169"/>
      <c r="H2342" s="170" t="s">
        <v>6981</v>
      </c>
      <c r="I2342" s="172">
        <v>0</v>
      </c>
      <c r="J2342" s="172">
        <v>106.17</v>
      </c>
      <c r="K2342" s="172">
        <v>106.17</v>
      </c>
      <c r="L2342" s="173" t="s">
        <v>1444</v>
      </c>
    </row>
    <row r="2343" spans="1:12" ht="56.25" customHeight="1">
      <c r="A2343" s="174">
        <v>587</v>
      </c>
      <c r="B2343" s="167" t="s">
        <v>882</v>
      </c>
      <c r="C2343" s="168">
        <v>42769</v>
      </c>
      <c r="D2343" s="168" t="s">
        <v>6982</v>
      </c>
      <c r="E2343" s="169" t="s">
        <v>3</v>
      </c>
      <c r="F2343" s="169">
        <v>1472820</v>
      </c>
      <c r="G2343" s="169"/>
      <c r="H2343" s="170" t="s">
        <v>6983</v>
      </c>
      <c r="I2343" s="172">
        <v>0</v>
      </c>
      <c r="J2343" s="172">
        <v>564041.28</v>
      </c>
      <c r="K2343" s="172">
        <v>564041.28</v>
      </c>
      <c r="L2343" s="173" t="s">
        <v>1444</v>
      </c>
    </row>
    <row r="2344" spans="1:12" ht="56.25" customHeight="1">
      <c r="A2344" s="174" t="s">
        <v>627</v>
      </c>
      <c r="B2344" s="167" t="s">
        <v>737</v>
      </c>
      <c r="C2344" s="168">
        <v>42769</v>
      </c>
      <c r="D2344" s="168" t="s">
        <v>6984</v>
      </c>
      <c r="E2344" s="169" t="s">
        <v>3</v>
      </c>
      <c r="F2344" s="169">
        <v>1472842</v>
      </c>
      <c r="G2344" s="169"/>
      <c r="H2344" s="170" t="s">
        <v>6985</v>
      </c>
      <c r="I2344" s="172">
        <v>0</v>
      </c>
      <c r="J2344" s="172">
        <v>283.66000000000003</v>
      </c>
      <c r="K2344" s="172">
        <v>283.66000000000003</v>
      </c>
      <c r="L2344" s="173" t="s">
        <v>1444</v>
      </c>
    </row>
    <row r="2345" spans="1:12" ht="56.25" customHeight="1">
      <c r="A2345" s="174" t="s">
        <v>627</v>
      </c>
      <c r="B2345" s="167" t="s">
        <v>737</v>
      </c>
      <c r="C2345" s="168">
        <v>42769</v>
      </c>
      <c r="D2345" s="168" t="s">
        <v>6986</v>
      </c>
      <c r="E2345" s="169" t="s">
        <v>3</v>
      </c>
      <c r="F2345" s="169">
        <v>1472844</v>
      </c>
      <c r="G2345" s="169"/>
      <c r="H2345" s="170" t="s">
        <v>6987</v>
      </c>
      <c r="I2345" s="172">
        <v>0</v>
      </c>
      <c r="J2345" s="172">
        <v>260.56</v>
      </c>
      <c r="K2345" s="172">
        <v>260.56</v>
      </c>
      <c r="L2345" s="173" t="s">
        <v>1444</v>
      </c>
    </row>
    <row r="2346" spans="1:12" ht="56.25" customHeight="1">
      <c r="A2346" s="174" t="s">
        <v>627</v>
      </c>
      <c r="B2346" s="167" t="s">
        <v>737</v>
      </c>
      <c r="C2346" s="168">
        <v>42769</v>
      </c>
      <c r="D2346" s="168" t="s">
        <v>6988</v>
      </c>
      <c r="E2346" s="169" t="s">
        <v>3</v>
      </c>
      <c r="F2346" s="169">
        <v>1472851</v>
      </c>
      <c r="G2346" s="169"/>
      <c r="H2346" s="170" t="s">
        <v>6989</v>
      </c>
      <c r="I2346" s="172">
        <v>0</v>
      </c>
      <c r="J2346" s="172">
        <v>618.47</v>
      </c>
      <c r="K2346" s="172">
        <v>618.47</v>
      </c>
      <c r="L2346" s="173" t="s">
        <v>1444</v>
      </c>
    </row>
    <row r="2347" spans="1:12" ht="56.25" customHeight="1">
      <c r="A2347" s="174" t="s">
        <v>627</v>
      </c>
      <c r="B2347" s="167" t="s">
        <v>737</v>
      </c>
      <c r="C2347" s="168">
        <v>42769</v>
      </c>
      <c r="D2347" s="168" t="s">
        <v>6990</v>
      </c>
      <c r="E2347" s="169" t="s">
        <v>3</v>
      </c>
      <c r="F2347" s="169">
        <v>1472853</v>
      </c>
      <c r="G2347" s="169"/>
      <c r="H2347" s="170" t="s">
        <v>6991</v>
      </c>
      <c r="I2347" s="172">
        <v>0</v>
      </c>
      <c r="J2347" s="172">
        <v>4000.15</v>
      </c>
      <c r="K2347" s="172">
        <v>4000.15</v>
      </c>
      <c r="L2347" s="173" t="s">
        <v>1444</v>
      </c>
    </row>
    <row r="2348" spans="1:12" ht="56.25" customHeight="1">
      <c r="A2348" s="174" t="s">
        <v>627</v>
      </c>
      <c r="B2348" s="167" t="s">
        <v>737</v>
      </c>
      <c r="C2348" s="168">
        <v>42769</v>
      </c>
      <c r="D2348" s="168" t="s">
        <v>6992</v>
      </c>
      <c r="E2348" s="169" t="s">
        <v>3</v>
      </c>
      <c r="F2348" s="169">
        <v>1472854</v>
      </c>
      <c r="G2348" s="169"/>
      <c r="H2348" s="170" t="s">
        <v>6993</v>
      </c>
      <c r="I2348" s="172">
        <v>0</v>
      </c>
      <c r="J2348" s="172">
        <v>23300.94</v>
      </c>
      <c r="K2348" s="172">
        <v>23300.94</v>
      </c>
      <c r="L2348" s="173" t="s">
        <v>1444</v>
      </c>
    </row>
    <row r="2349" spans="1:12" ht="56.25" customHeight="1">
      <c r="A2349" s="174">
        <v>680</v>
      </c>
      <c r="B2349" s="167" t="s">
        <v>890</v>
      </c>
      <c r="C2349" s="168">
        <v>42769</v>
      </c>
      <c r="D2349" s="168" t="s">
        <v>6994</v>
      </c>
      <c r="E2349" s="169" t="s">
        <v>3</v>
      </c>
      <c r="F2349" s="169">
        <v>1472857</v>
      </c>
      <c r="G2349" s="169"/>
      <c r="H2349" s="170" t="s">
        <v>6995</v>
      </c>
      <c r="I2349" s="172">
        <v>0</v>
      </c>
      <c r="J2349" s="172">
        <v>2000</v>
      </c>
      <c r="K2349" s="172">
        <v>2000</v>
      </c>
      <c r="L2349" s="173" t="s">
        <v>1444</v>
      </c>
    </row>
    <row r="2350" spans="1:12" ht="56.25" customHeight="1">
      <c r="A2350" s="174">
        <v>35</v>
      </c>
      <c r="B2350" s="167" t="s">
        <v>720</v>
      </c>
      <c r="C2350" s="168">
        <v>42769</v>
      </c>
      <c r="D2350" s="168" t="s">
        <v>6996</v>
      </c>
      <c r="E2350" s="169" t="s">
        <v>3</v>
      </c>
      <c r="F2350" s="169">
        <v>1472875</v>
      </c>
      <c r="G2350" s="169"/>
      <c r="H2350" s="170" t="s">
        <v>6997</v>
      </c>
      <c r="I2350" s="172">
        <v>0</v>
      </c>
      <c r="J2350" s="172">
        <v>19088.93</v>
      </c>
      <c r="K2350" s="172">
        <v>19088.93</v>
      </c>
      <c r="L2350" s="173" t="s">
        <v>1444</v>
      </c>
    </row>
    <row r="2351" spans="1:12" ht="56.25" customHeight="1">
      <c r="A2351" s="174">
        <v>35</v>
      </c>
      <c r="B2351" s="167" t="s">
        <v>720</v>
      </c>
      <c r="C2351" s="168">
        <v>42769</v>
      </c>
      <c r="D2351" s="168" t="s">
        <v>6998</v>
      </c>
      <c r="E2351" s="169" t="s">
        <v>3</v>
      </c>
      <c r="F2351" s="169">
        <v>1472879</v>
      </c>
      <c r="G2351" s="169"/>
      <c r="H2351" s="170" t="s">
        <v>6999</v>
      </c>
      <c r="I2351" s="172">
        <v>0</v>
      </c>
      <c r="J2351" s="172">
        <v>139935.74</v>
      </c>
      <c r="K2351" s="172">
        <v>139935.74</v>
      </c>
      <c r="L2351" s="173" t="s">
        <v>1444</v>
      </c>
    </row>
    <row r="2352" spans="1:12" ht="56.25" customHeight="1">
      <c r="A2352" s="174">
        <v>35</v>
      </c>
      <c r="B2352" s="167" t="s">
        <v>720</v>
      </c>
      <c r="C2352" s="168">
        <v>42769</v>
      </c>
      <c r="D2352" s="168" t="s">
        <v>7000</v>
      </c>
      <c r="E2352" s="169" t="s">
        <v>3</v>
      </c>
      <c r="F2352" s="169">
        <v>1472881</v>
      </c>
      <c r="G2352" s="169"/>
      <c r="H2352" s="170" t="s">
        <v>7001</v>
      </c>
      <c r="I2352" s="172">
        <v>0</v>
      </c>
      <c r="J2352" s="172">
        <v>833154.01</v>
      </c>
      <c r="K2352" s="172">
        <v>833154.01</v>
      </c>
      <c r="L2352" s="173" t="s">
        <v>1444</v>
      </c>
    </row>
    <row r="2353" spans="1:12" ht="56.25" customHeight="1">
      <c r="A2353" s="174">
        <v>35</v>
      </c>
      <c r="B2353" s="167" t="s">
        <v>720</v>
      </c>
      <c r="C2353" s="168">
        <v>42769</v>
      </c>
      <c r="D2353" s="168" t="s">
        <v>7002</v>
      </c>
      <c r="E2353" s="169" t="s">
        <v>3</v>
      </c>
      <c r="F2353" s="169">
        <v>1472882</v>
      </c>
      <c r="G2353" s="169"/>
      <c r="H2353" s="170" t="s">
        <v>7003</v>
      </c>
      <c r="I2353" s="172">
        <v>0</v>
      </c>
      <c r="J2353" s="172">
        <v>291809.63</v>
      </c>
      <c r="K2353" s="172">
        <v>291809.63</v>
      </c>
      <c r="L2353" s="173" t="s">
        <v>6022</v>
      </c>
    </row>
    <row r="2354" spans="1:12" ht="56.25" customHeight="1">
      <c r="A2354" s="174">
        <v>35</v>
      </c>
      <c r="B2354" s="167" t="s">
        <v>720</v>
      </c>
      <c r="C2354" s="168">
        <v>42769</v>
      </c>
      <c r="D2354" s="168" t="s">
        <v>7004</v>
      </c>
      <c r="E2354" s="169" t="s">
        <v>3</v>
      </c>
      <c r="F2354" s="169">
        <v>1472885</v>
      </c>
      <c r="G2354" s="169"/>
      <c r="H2354" s="170" t="s">
        <v>7005</v>
      </c>
      <c r="I2354" s="172">
        <v>0</v>
      </c>
      <c r="J2354" s="172">
        <v>179821.85</v>
      </c>
      <c r="K2354" s="172">
        <v>179821.85</v>
      </c>
      <c r="L2354" s="173" t="s">
        <v>1444</v>
      </c>
    </row>
    <row r="2355" spans="1:12" ht="56.25" customHeight="1">
      <c r="A2355" s="174">
        <v>35</v>
      </c>
      <c r="B2355" s="167" t="s">
        <v>720</v>
      </c>
      <c r="C2355" s="168">
        <v>42769</v>
      </c>
      <c r="D2355" s="168" t="s">
        <v>7006</v>
      </c>
      <c r="E2355" s="169" t="s">
        <v>3</v>
      </c>
      <c r="F2355" s="169">
        <v>1472886</v>
      </c>
      <c r="G2355" s="169"/>
      <c r="H2355" s="170" t="s">
        <v>7007</v>
      </c>
      <c r="I2355" s="172">
        <v>0</v>
      </c>
      <c r="J2355" s="172">
        <v>397177.62</v>
      </c>
      <c r="K2355" s="172">
        <v>397177.62</v>
      </c>
      <c r="L2355" s="173" t="s">
        <v>1444</v>
      </c>
    </row>
    <row r="2356" spans="1:12" ht="56.25" customHeight="1">
      <c r="A2356" s="174">
        <v>35</v>
      </c>
      <c r="B2356" s="167" t="s">
        <v>720</v>
      </c>
      <c r="C2356" s="168">
        <v>42769</v>
      </c>
      <c r="D2356" s="168" t="s">
        <v>7008</v>
      </c>
      <c r="E2356" s="169" t="s">
        <v>3</v>
      </c>
      <c r="F2356" s="169">
        <v>1472887</v>
      </c>
      <c r="G2356" s="169"/>
      <c r="H2356" s="170" t="s">
        <v>7009</v>
      </c>
      <c r="I2356" s="172">
        <v>0</v>
      </c>
      <c r="J2356" s="172">
        <v>50955.49</v>
      </c>
      <c r="K2356" s="172">
        <v>50955.49</v>
      </c>
      <c r="L2356" s="173" t="s">
        <v>1444</v>
      </c>
    </row>
    <row r="2357" spans="1:12" ht="56.25" customHeight="1">
      <c r="A2357" s="174">
        <v>35</v>
      </c>
      <c r="B2357" s="167" t="s">
        <v>720</v>
      </c>
      <c r="C2357" s="168">
        <v>42769</v>
      </c>
      <c r="D2357" s="168" t="s">
        <v>7010</v>
      </c>
      <c r="E2357" s="169" t="s">
        <v>3</v>
      </c>
      <c r="F2357" s="169">
        <v>1472889</v>
      </c>
      <c r="G2357" s="169"/>
      <c r="H2357" s="170" t="s">
        <v>7011</v>
      </c>
      <c r="I2357" s="172">
        <v>0</v>
      </c>
      <c r="J2357" s="172">
        <v>189914.7</v>
      </c>
      <c r="K2357" s="172">
        <v>189914.7</v>
      </c>
      <c r="L2357" s="173" t="s">
        <v>1444</v>
      </c>
    </row>
    <row r="2358" spans="1:12" ht="56.25" customHeight="1">
      <c r="A2358" s="174">
        <v>35</v>
      </c>
      <c r="B2358" s="167" t="s">
        <v>720</v>
      </c>
      <c r="C2358" s="168">
        <v>42769</v>
      </c>
      <c r="D2358" s="168" t="s">
        <v>7012</v>
      </c>
      <c r="E2358" s="169" t="s">
        <v>3</v>
      </c>
      <c r="F2358" s="169">
        <v>1472892</v>
      </c>
      <c r="G2358" s="169"/>
      <c r="H2358" s="170" t="s">
        <v>7013</v>
      </c>
      <c r="I2358" s="172">
        <v>0</v>
      </c>
      <c r="J2358" s="172">
        <v>9769.65</v>
      </c>
      <c r="K2358" s="172">
        <v>9769.65</v>
      </c>
      <c r="L2358" s="173" t="s">
        <v>1444</v>
      </c>
    </row>
    <row r="2359" spans="1:12" ht="56.25" customHeight="1">
      <c r="A2359" s="174">
        <v>163</v>
      </c>
      <c r="B2359" s="167" t="s">
        <v>772</v>
      </c>
      <c r="C2359" s="168">
        <v>42769</v>
      </c>
      <c r="D2359" s="168" t="s">
        <v>7014</v>
      </c>
      <c r="E2359" s="169" t="s">
        <v>3</v>
      </c>
      <c r="F2359" s="169">
        <v>1472895</v>
      </c>
      <c r="G2359" s="169"/>
      <c r="H2359" s="170" t="s">
        <v>7015</v>
      </c>
      <c r="I2359" s="172">
        <v>0</v>
      </c>
      <c r="J2359" s="172">
        <v>306.32</v>
      </c>
      <c r="K2359" s="172">
        <v>306.32</v>
      </c>
      <c r="L2359" s="173" t="s">
        <v>1444</v>
      </c>
    </row>
    <row r="2360" spans="1:12" ht="56.25" customHeight="1">
      <c r="A2360" s="174">
        <v>132</v>
      </c>
      <c r="B2360" s="167" t="s">
        <v>752</v>
      </c>
      <c r="C2360" s="168">
        <v>42769</v>
      </c>
      <c r="D2360" s="168" t="s">
        <v>7016</v>
      </c>
      <c r="E2360" s="169" t="s">
        <v>3</v>
      </c>
      <c r="F2360" s="169">
        <v>1472906</v>
      </c>
      <c r="G2360" s="169"/>
      <c r="H2360" s="170" t="s">
        <v>7017</v>
      </c>
      <c r="I2360" s="172">
        <v>0</v>
      </c>
      <c r="J2360" s="172">
        <v>8370</v>
      </c>
      <c r="K2360" s="172">
        <v>8370</v>
      </c>
      <c r="L2360" s="173" t="s">
        <v>1444</v>
      </c>
    </row>
    <row r="2361" spans="1:12" ht="56.25" customHeight="1">
      <c r="A2361" s="174" t="s">
        <v>630</v>
      </c>
      <c r="B2361" s="167" t="s">
        <v>739</v>
      </c>
      <c r="C2361" s="168">
        <v>42769</v>
      </c>
      <c r="D2361" s="168" t="s">
        <v>7018</v>
      </c>
      <c r="E2361" s="169" t="s">
        <v>3</v>
      </c>
      <c r="F2361" s="169">
        <v>1472911</v>
      </c>
      <c r="G2361" s="169"/>
      <c r="H2361" s="170" t="s">
        <v>7019</v>
      </c>
      <c r="I2361" s="172">
        <v>0</v>
      </c>
      <c r="J2361" s="172">
        <v>56590.2</v>
      </c>
      <c r="K2361" s="172">
        <v>56590.2</v>
      </c>
      <c r="L2361" s="173" t="s">
        <v>1444</v>
      </c>
    </row>
    <row r="2362" spans="1:12" ht="56.25" customHeight="1">
      <c r="A2362" s="174" t="s">
        <v>634</v>
      </c>
      <c r="B2362" s="167" t="s">
        <v>1258</v>
      </c>
      <c r="C2362" s="168">
        <v>42769</v>
      </c>
      <c r="D2362" s="168" t="s">
        <v>7020</v>
      </c>
      <c r="E2362" s="169" t="s">
        <v>3</v>
      </c>
      <c r="F2362" s="169">
        <v>1472935</v>
      </c>
      <c r="G2362" s="169"/>
      <c r="H2362" s="170" t="s">
        <v>7021</v>
      </c>
      <c r="I2362" s="172">
        <v>0</v>
      </c>
      <c r="J2362" s="172">
        <v>62245.42</v>
      </c>
      <c r="K2362" s="172">
        <v>62245.42</v>
      </c>
      <c r="L2362" s="173" t="s">
        <v>1444</v>
      </c>
    </row>
    <row r="2363" spans="1:12" ht="56.25" customHeight="1">
      <c r="A2363" s="174">
        <v>41</v>
      </c>
      <c r="B2363" s="167" t="s">
        <v>721</v>
      </c>
      <c r="C2363" s="168">
        <v>42769</v>
      </c>
      <c r="D2363" s="168" t="s">
        <v>7022</v>
      </c>
      <c r="E2363" s="169" t="s">
        <v>3</v>
      </c>
      <c r="F2363" s="169">
        <v>1472786</v>
      </c>
      <c r="G2363" s="169"/>
      <c r="H2363" s="170" t="s">
        <v>7023</v>
      </c>
      <c r="I2363" s="172">
        <v>0</v>
      </c>
      <c r="J2363" s="172">
        <v>2099</v>
      </c>
      <c r="K2363" s="172">
        <v>2099</v>
      </c>
      <c r="L2363" s="173" t="s">
        <v>1444</v>
      </c>
    </row>
    <row r="2364" spans="1:12" ht="56.25" customHeight="1">
      <c r="A2364" s="174" t="s">
        <v>627</v>
      </c>
      <c r="B2364" s="167" t="s">
        <v>737</v>
      </c>
      <c r="C2364" s="168">
        <v>42769</v>
      </c>
      <c r="D2364" s="168" t="s">
        <v>7024</v>
      </c>
      <c r="E2364" s="169" t="s">
        <v>3</v>
      </c>
      <c r="F2364" s="169">
        <v>1472814</v>
      </c>
      <c r="G2364" s="169"/>
      <c r="H2364" s="170" t="s">
        <v>7025</v>
      </c>
      <c r="I2364" s="172">
        <v>0</v>
      </c>
      <c r="J2364" s="172">
        <v>1512</v>
      </c>
      <c r="K2364" s="172">
        <v>1512</v>
      </c>
      <c r="L2364" s="173" t="s">
        <v>1444</v>
      </c>
    </row>
    <row r="2365" spans="1:12" ht="56.25" customHeight="1">
      <c r="A2365" s="174" t="s">
        <v>627</v>
      </c>
      <c r="B2365" s="167" t="s">
        <v>737</v>
      </c>
      <c r="C2365" s="168">
        <v>42769</v>
      </c>
      <c r="D2365" s="168" t="s">
        <v>7026</v>
      </c>
      <c r="E2365" s="169" t="s">
        <v>3</v>
      </c>
      <c r="F2365" s="169">
        <v>1472824</v>
      </c>
      <c r="G2365" s="169"/>
      <c r="H2365" s="170" t="s">
        <v>5962</v>
      </c>
      <c r="I2365" s="172">
        <v>0</v>
      </c>
      <c r="J2365" s="172">
        <v>460</v>
      </c>
      <c r="K2365" s="172">
        <v>460</v>
      </c>
      <c r="L2365" s="173" t="s">
        <v>1444</v>
      </c>
    </row>
    <row r="2366" spans="1:12" ht="56.25" customHeight="1">
      <c r="A2366" s="174">
        <v>30</v>
      </c>
      <c r="B2366" s="167" t="s">
        <v>719</v>
      </c>
      <c r="C2366" s="168">
        <v>42769</v>
      </c>
      <c r="D2366" s="168" t="s">
        <v>7027</v>
      </c>
      <c r="E2366" s="169" t="s">
        <v>3</v>
      </c>
      <c r="F2366" s="169">
        <v>1472830</v>
      </c>
      <c r="G2366" s="169"/>
      <c r="H2366" s="170" t="s">
        <v>7028</v>
      </c>
      <c r="I2366" s="172">
        <v>0</v>
      </c>
      <c r="J2366" s="172">
        <v>644</v>
      </c>
      <c r="K2366" s="172">
        <v>644</v>
      </c>
      <c r="L2366" s="173" t="s">
        <v>1444</v>
      </c>
    </row>
    <row r="2367" spans="1:12" ht="56.25" customHeight="1">
      <c r="A2367" s="174">
        <v>30</v>
      </c>
      <c r="B2367" s="167" t="s">
        <v>719</v>
      </c>
      <c r="C2367" s="168">
        <v>42769</v>
      </c>
      <c r="D2367" s="168" t="s">
        <v>7029</v>
      </c>
      <c r="E2367" s="169" t="s">
        <v>3</v>
      </c>
      <c r="F2367" s="169">
        <v>1472832</v>
      </c>
      <c r="G2367" s="169"/>
      <c r="H2367" s="170" t="s">
        <v>7030</v>
      </c>
      <c r="I2367" s="172">
        <v>0</v>
      </c>
      <c r="J2367" s="172">
        <v>1522</v>
      </c>
      <c r="K2367" s="172">
        <v>1522</v>
      </c>
      <c r="L2367" s="173" t="s">
        <v>1444</v>
      </c>
    </row>
    <row r="2368" spans="1:12" ht="56.25" customHeight="1">
      <c r="A2368" s="174" t="s">
        <v>627</v>
      </c>
      <c r="B2368" s="167" t="s">
        <v>737</v>
      </c>
      <c r="C2368" s="168">
        <v>42769</v>
      </c>
      <c r="D2368" s="168" t="s">
        <v>7031</v>
      </c>
      <c r="E2368" s="169" t="s">
        <v>3</v>
      </c>
      <c r="F2368" s="169">
        <v>1472938</v>
      </c>
      <c r="G2368" s="169"/>
      <c r="H2368" s="170" t="s">
        <v>7032</v>
      </c>
      <c r="I2368" s="172">
        <v>0</v>
      </c>
      <c r="J2368" s="172">
        <v>1656.37</v>
      </c>
      <c r="K2368" s="172">
        <v>1656.37</v>
      </c>
      <c r="L2368" s="173" t="s">
        <v>1444</v>
      </c>
    </row>
    <row r="2369" spans="1:12" ht="56.25" customHeight="1">
      <c r="A2369" s="174">
        <v>15</v>
      </c>
      <c r="B2369" s="167" t="s">
        <v>715</v>
      </c>
      <c r="C2369" s="168">
        <v>42769</v>
      </c>
      <c r="D2369" s="168" t="s">
        <v>7033</v>
      </c>
      <c r="E2369" s="169" t="s">
        <v>3</v>
      </c>
      <c r="F2369" s="169">
        <v>1472939</v>
      </c>
      <c r="G2369" s="169"/>
      <c r="H2369" s="170" t="s">
        <v>7034</v>
      </c>
      <c r="I2369" s="172">
        <v>0</v>
      </c>
      <c r="J2369" s="172">
        <v>13.89</v>
      </c>
      <c r="K2369" s="172">
        <v>13.89</v>
      </c>
      <c r="L2369" s="173" t="s">
        <v>1444</v>
      </c>
    </row>
    <row r="2370" spans="1:12" ht="56.25" customHeight="1">
      <c r="A2370" s="174" t="s">
        <v>627</v>
      </c>
      <c r="B2370" s="167" t="s">
        <v>737</v>
      </c>
      <c r="C2370" s="168">
        <v>42769</v>
      </c>
      <c r="D2370" s="168" t="s">
        <v>7035</v>
      </c>
      <c r="E2370" s="169" t="s">
        <v>3</v>
      </c>
      <c r="F2370" s="169">
        <v>1472949</v>
      </c>
      <c r="G2370" s="169"/>
      <c r="H2370" s="170" t="s">
        <v>7036</v>
      </c>
      <c r="I2370" s="172">
        <v>0</v>
      </c>
      <c r="J2370" s="172">
        <v>10</v>
      </c>
      <c r="K2370" s="172">
        <v>10</v>
      </c>
      <c r="L2370" s="173" t="s">
        <v>1444</v>
      </c>
    </row>
    <row r="2371" spans="1:12" ht="56.25" customHeight="1">
      <c r="A2371" s="174" t="s">
        <v>627</v>
      </c>
      <c r="B2371" s="167" t="s">
        <v>737</v>
      </c>
      <c r="C2371" s="168">
        <v>42769</v>
      </c>
      <c r="D2371" s="168" t="s">
        <v>7037</v>
      </c>
      <c r="E2371" s="169" t="s">
        <v>3</v>
      </c>
      <c r="F2371" s="169">
        <v>1472950</v>
      </c>
      <c r="G2371" s="169"/>
      <c r="H2371" s="170" t="s">
        <v>7038</v>
      </c>
      <c r="I2371" s="172">
        <v>0</v>
      </c>
      <c r="J2371" s="172">
        <v>0.94</v>
      </c>
      <c r="K2371" s="172">
        <v>0.94</v>
      </c>
      <c r="L2371" s="173" t="s">
        <v>1444</v>
      </c>
    </row>
    <row r="2372" spans="1:12" ht="56.25" customHeight="1">
      <c r="A2372" s="174" t="s">
        <v>627</v>
      </c>
      <c r="B2372" s="167" t="s">
        <v>737</v>
      </c>
      <c r="C2372" s="168">
        <v>42769</v>
      </c>
      <c r="D2372" s="168" t="s">
        <v>7039</v>
      </c>
      <c r="E2372" s="169" t="s">
        <v>3</v>
      </c>
      <c r="F2372" s="169">
        <v>1472951</v>
      </c>
      <c r="G2372" s="169"/>
      <c r="H2372" s="170" t="s">
        <v>7040</v>
      </c>
      <c r="I2372" s="172">
        <v>0</v>
      </c>
      <c r="J2372" s="172">
        <v>0.94</v>
      </c>
      <c r="K2372" s="172">
        <v>0.94</v>
      </c>
      <c r="L2372" s="173" t="s">
        <v>1444</v>
      </c>
    </row>
    <row r="2373" spans="1:12" ht="56.25" customHeight="1">
      <c r="A2373" s="174" t="s">
        <v>627</v>
      </c>
      <c r="B2373" s="167" t="s">
        <v>737</v>
      </c>
      <c r="C2373" s="168">
        <v>42769</v>
      </c>
      <c r="D2373" s="168" t="s">
        <v>7041</v>
      </c>
      <c r="E2373" s="169" t="s">
        <v>3</v>
      </c>
      <c r="F2373" s="169">
        <v>1472954</v>
      </c>
      <c r="G2373" s="169"/>
      <c r="H2373" s="170" t="s">
        <v>7042</v>
      </c>
      <c r="I2373" s="172">
        <v>0</v>
      </c>
      <c r="J2373" s="172">
        <v>974.57</v>
      </c>
      <c r="K2373" s="172">
        <v>974.57</v>
      </c>
      <c r="L2373" s="173" t="s">
        <v>1444</v>
      </c>
    </row>
    <row r="2374" spans="1:12" ht="56.25" customHeight="1">
      <c r="A2374" s="174">
        <v>574</v>
      </c>
      <c r="B2374" s="167" t="s">
        <v>874</v>
      </c>
      <c r="C2374" s="168">
        <v>42769</v>
      </c>
      <c r="D2374" s="168" t="s">
        <v>7043</v>
      </c>
      <c r="E2374" s="169" t="s">
        <v>3</v>
      </c>
      <c r="F2374" s="169">
        <v>1472969</v>
      </c>
      <c r="G2374" s="169"/>
      <c r="H2374" s="170" t="s">
        <v>4379</v>
      </c>
      <c r="I2374" s="172">
        <v>0</v>
      </c>
      <c r="J2374" s="172">
        <v>2315</v>
      </c>
      <c r="K2374" s="172">
        <v>2315</v>
      </c>
      <c r="L2374" s="173" t="s">
        <v>1444</v>
      </c>
    </row>
    <row r="2375" spans="1:12" ht="56.25" customHeight="1">
      <c r="A2375" s="174" t="s">
        <v>627</v>
      </c>
      <c r="B2375" s="167" t="s">
        <v>737</v>
      </c>
      <c r="C2375" s="168">
        <v>42769</v>
      </c>
      <c r="D2375" s="168" t="s">
        <v>7044</v>
      </c>
      <c r="E2375" s="169" t="s">
        <v>3</v>
      </c>
      <c r="F2375" s="169">
        <v>1473008</v>
      </c>
      <c r="G2375" s="169"/>
      <c r="H2375" s="170" t="s">
        <v>7045</v>
      </c>
      <c r="I2375" s="172">
        <v>0</v>
      </c>
      <c r="J2375" s="172">
        <v>1684.52</v>
      </c>
      <c r="K2375" s="172">
        <v>1684.52</v>
      </c>
      <c r="L2375" s="173" t="s">
        <v>1444</v>
      </c>
    </row>
    <row r="2376" spans="1:12" ht="56.25" customHeight="1">
      <c r="A2376" s="174">
        <v>292</v>
      </c>
      <c r="B2376" s="167" t="s">
        <v>159</v>
      </c>
      <c r="C2376" s="168">
        <v>42769</v>
      </c>
      <c r="D2376" s="168" t="s">
        <v>7046</v>
      </c>
      <c r="E2376" s="169" t="s">
        <v>3</v>
      </c>
      <c r="F2376" s="169">
        <v>1473012</v>
      </c>
      <c r="G2376" s="169"/>
      <c r="H2376" s="170" t="s">
        <v>7047</v>
      </c>
      <c r="I2376" s="172">
        <v>0</v>
      </c>
      <c r="J2376" s="172">
        <v>61.5</v>
      </c>
      <c r="K2376" s="172">
        <v>61.5</v>
      </c>
      <c r="L2376" s="173" t="s">
        <v>1444</v>
      </c>
    </row>
    <row r="2377" spans="1:12" ht="56.25" customHeight="1">
      <c r="A2377" s="174">
        <v>46</v>
      </c>
      <c r="B2377" s="167" t="s">
        <v>722</v>
      </c>
      <c r="C2377" s="168">
        <v>42769</v>
      </c>
      <c r="D2377" s="168" t="s">
        <v>7048</v>
      </c>
      <c r="E2377" s="169" t="s">
        <v>3</v>
      </c>
      <c r="F2377" s="169">
        <v>1473017</v>
      </c>
      <c r="G2377" s="169"/>
      <c r="H2377" s="170" t="s">
        <v>7049</v>
      </c>
      <c r="I2377" s="172">
        <v>0</v>
      </c>
      <c r="J2377" s="172">
        <v>216225</v>
      </c>
      <c r="K2377" s="172">
        <v>216225</v>
      </c>
      <c r="L2377" s="173" t="s">
        <v>1444</v>
      </c>
    </row>
    <row r="2378" spans="1:12" ht="56.25" customHeight="1">
      <c r="A2378" s="174">
        <v>46</v>
      </c>
      <c r="B2378" s="167" t="s">
        <v>722</v>
      </c>
      <c r="C2378" s="168">
        <v>42769</v>
      </c>
      <c r="D2378" s="168" t="s">
        <v>7050</v>
      </c>
      <c r="E2378" s="169" t="s">
        <v>3</v>
      </c>
      <c r="F2378" s="169">
        <v>1473022</v>
      </c>
      <c r="G2378" s="169"/>
      <c r="H2378" s="170" t="s">
        <v>7049</v>
      </c>
      <c r="I2378" s="172">
        <v>0</v>
      </c>
      <c r="J2378" s="172">
        <v>9000</v>
      </c>
      <c r="K2378" s="172">
        <v>9000</v>
      </c>
      <c r="L2378" s="173" t="s">
        <v>1444</v>
      </c>
    </row>
    <row r="2379" spans="1:12" ht="56.25" customHeight="1">
      <c r="A2379" s="174">
        <v>86</v>
      </c>
      <c r="B2379" s="167" t="s">
        <v>734</v>
      </c>
      <c r="C2379" s="168">
        <v>42769</v>
      </c>
      <c r="D2379" s="168" t="s">
        <v>7051</v>
      </c>
      <c r="E2379" s="169" t="s">
        <v>3</v>
      </c>
      <c r="F2379" s="169">
        <v>1473046</v>
      </c>
      <c r="G2379" s="169"/>
      <c r="H2379" s="170" t="s">
        <v>7052</v>
      </c>
      <c r="I2379" s="172">
        <v>0</v>
      </c>
      <c r="J2379" s="172">
        <v>1</v>
      </c>
      <c r="K2379" s="172">
        <v>1</v>
      </c>
      <c r="L2379" s="173" t="s">
        <v>1444</v>
      </c>
    </row>
    <row r="2380" spans="1:12" ht="56.25" customHeight="1">
      <c r="A2380" s="174">
        <v>580</v>
      </c>
      <c r="B2380" s="167" t="s">
        <v>225</v>
      </c>
      <c r="C2380" s="168">
        <v>42772</v>
      </c>
      <c r="D2380" s="168" t="s">
        <v>7053</v>
      </c>
      <c r="E2380" s="169" t="s">
        <v>3</v>
      </c>
      <c r="F2380" s="169">
        <v>1473299</v>
      </c>
      <c r="G2380" s="169"/>
      <c r="H2380" s="170" t="s">
        <v>7054</v>
      </c>
      <c r="I2380" s="172">
        <v>0</v>
      </c>
      <c r="J2380" s="172">
        <v>93739.65</v>
      </c>
      <c r="K2380" s="172">
        <v>93739.65</v>
      </c>
      <c r="L2380" s="173" t="s">
        <v>1444</v>
      </c>
    </row>
    <row r="2381" spans="1:12" ht="56.25" customHeight="1">
      <c r="A2381" s="174" t="s">
        <v>627</v>
      </c>
      <c r="B2381" s="167" t="s">
        <v>737</v>
      </c>
      <c r="C2381" s="168">
        <v>42772</v>
      </c>
      <c r="D2381" s="168" t="s">
        <v>7055</v>
      </c>
      <c r="E2381" s="169" t="s">
        <v>3</v>
      </c>
      <c r="F2381" s="169">
        <v>1473228</v>
      </c>
      <c r="G2381" s="169"/>
      <c r="H2381" s="170" t="s">
        <v>5964</v>
      </c>
      <c r="I2381" s="172">
        <v>0</v>
      </c>
      <c r="J2381" s="172">
        <v>1016</v>
      </c>
      <c r="K2381" s="172">
        <v>1016</v>
      </c>
      <c r="L2381" s="173" t="s">
        <v>1444</v>
      </c>
    </row>
    <row r="2382" spans="1:12" ht="56.25" customHeight="1">
      <c r="A2382" s="174" t="s">
        <v>627</v>
      </c>
      <c r="B2382" s="167" t="s">
        <v>737</v>
      </c>
      <c r="C2382" s="168">
        <v>42772</v>
      </c>
      <c r="D2382" s="168" t="s">
        <v>7056</v>
      </c>
      <c r="E2382" s="169" t="s">
        <v>3</v>
      </c>
      <c r="F2382" s="169">
        <v>1473249</v>
      </c>
      <c r="G2382" s="169"/>
      <c r="H2382" s="170" t="s">
        <v>7057</v>
      </c>
      <c r="I2382" s="172">
        <v>0</v>
      </c>
      <c r="J2382" s="172">
        <v>711.18</v>
      </c>
      <c r="K2382" s="172">
        <v>711.18</v>
      </c>
      <c r="L2382" s="173" t="s">
        <v>1444</v>
      </c>
    </row>
    <row r="2383" spans="1:12" ht="56.25" customHeight="1">
      <c r="A2383" s="174" t="s">
        <v>627</v>
      </c>
      <c r="B2383" s="167" t="s">
        <v>737</v>
      </c>
      <c r="C2383" s="168">
        <v>42772</v>
      </c>
      <c r="D2383" s="168" t="s">
        <v>7058</v>
      </c>
      <c r="E2383" s="169" t="s">
        <v>3</v>
      </c>
      <c r="F2383" s="169">
        <v>1473287</v>
      </c>
      <c r="G2383" s="169"/>
      <c r="H2383" s="170" t="s">
        <v>7059</v>
      </c>
      <c r="I2383" s="172">
        <v>0</v>
      </c>
      <c r="J2383" s="172">
        <v>27.19</v>
      </c>
      <c r="K2383" s="172">
        <v>27.19</v>
      </c>
      <c r="L2383" s="173" t="s">
        <v>1444</v>
      </c>
    </row>
    <row r="2384" spans="1:12" ht="56.25" customHeight="1">
      <c r="A2384" s="174" t="s">
        <v>627</v>
      </c>
      <c r="B2384" s="167" t="s">
        <v>737</v>
      </c>
      <c r="C2384" s="168">
        <v>42772</v>
      </c>
      <c r="D2384" s="168" t="s">
        <v>7060</v>
      </c>
      <c r="E2384" s="169" t="s">
        <v>3</v>
      </c>
      <c r="F2384" s="169">
        <v>1473292</v>
      </c>
      <c r="G2384" s="169"/>
      <c r="H2384" s="170" t="s">
        <v>7061</v>
      </c>
      <c r="I2384" s="172">
        <v>0</v>
      </c>
      <c r="J2384" s="172">
        <v>410</v>
      </c>
      <c r="K2384" s="172">
        <v>410</v>
      </c>
      <c r="L2384" s="173" t="s">
        <v>1444</v>
      </c>
    </row>
    <row r="2385" spans="1:12" ht="56.25" customHeight="1">
      <c r="A2385" s="174" t="s">
        <v>627</v>
      </c>
      <c r="B2385" s="167" t="s">
        <v>737</v>
      </c>
      <c r="C2385" s="168">
        <v>42772</v>
      </c>
      <c r="D2385" s="168" t="s">
        <v>7062</v>
      </c>
      <c r="E2385" s="169" t="s">
        <v>3</v>
      </c>
      <c r="F2385" s="169">
        <v>1473296</v>
      </c>
      <c r="G2385" s="169"/>
      <c r="H2385" s="170" t="s">
        <v>7063</v>
      </c>
      <c r="I2385" s="172">
        <v>0</v>
      </c>
      <c r="J2385" s="172">
        <v>418.52</v>
      </c>
      <c r="K2385" s="172">
        <v>418.52</v>
      </c>
      <c r="L2385" s="173" t="s">
        <v>1444</v>
      </c>
    </row>
    <row r="2386" spans="1:12" ht="56.25" customHeight="1">
      <c r="A2386" s="174" t="s">
        <v>627</v>
      </c>
      <c r="B2386" s="167" t="s">
        <v>737</v>
      </c>
      <c r="C2386" s="168">
        <v>42772</v>
      </c>
      <c r="D2386" s="168" t="s">
        <v>7064</v>
      </c>
      <c r="E2386" s="169" t="s">
        <v>3</v>
      </c>
      <c r="F2386" s="169">
        <v>1473298</v>
      </c>
      <c r="G2386" s="169"/>
      <c r="H2386" s="170" t="s">
        <v>7065</v>
      </c>
      <c r="I2386" s="172">
        <v>0</v>
      </c>
      <c r="J2386" s="172">
        <v>6810.8</v>
      </c>
      <c r="K2386" s="172">
        <v>6810.8</v>
      </c>
      <c r="L2386" s="173" t="s">
        <v>1444</v>
      </c>
    </row>
    <row r="2387" spans="1:12" ht="56.25" customHeight="1">
      <c r="A2387" s="174" t="s">
        <v>627</v>
      </c>
      <c r="B2387" s="167" t="s">
        <v>737</v>
      </c>
      <c r="C2387" s="168">
        <v>42772</v>
      </c>
      <c r="D2387" s="168" t="s">
        <v>7066</v>
      </c>
      <c r="E2387" s="169" t="s">
        <v>3</v>
      </c>
      <c r="F2387" s="169">
        <v>1473300</v>
      </c>
      <c r="G2387" s="169"/>
      <c r="H2387" s="170" t="s">
        <v>7067</v>
      </c>
      <c r="I2387" s="172">
        <v>0</v>
      </c>
      <c r="J2387" s="172">
        <v>12101.28</v>
      </c>
      <c r="K2387" s="172">
        <v>12101.28</v>
      </c>
      <c r="L2387" s="173" t="s">
        <v>1444</v>
      </c>
    </row>
    <row r="2388" spans="1:12" ht="56.25" customHeight="1">
      <c r="A2388" s="174">
        <v>46</v>
      </c>
      <c r="B2388" s="167" t="s">
        <v>722</v>
      </c>
      <c r="C2388" s="168">
        <v>42772</v>
      </c>
      <c r="D2388" s="168" t="s">
        <v>7068</v>
      </c>
      <c r="E2388" s="169" t="s">
        <v>3</v>
      </c>
      <c r="F2388" s="169">
        <v>1473302</v>
      </c>
      <c r="G2388" s="169"/>
      <c r="H2388" s="170" t="s">
        <v>7049</v>
      </c>
      <c r="I2388" s="172">
        <v>0</v>
      </c>
      <c r="J2388" s="172">
        <v>847.98</v>
      </c>
      <c r="K2388" s="172">
        <v>847.98</v>
      </c>
      <c r="L2388" s="173" t="s">
        <v>1444</v>
      </c>
    </row>
    <row r="2389" spans="1:12" ht="56.25" customHeight="1">
      <c r="A2389" s="174" t="s">
        <v>627</v>
      </c>
      <c r="B2389" s="167" t="s">
        <v>737</v>
      </c>
      <c r="C2389" s="168">
        <v>42772</v>
      </c>
      <c r="D2389" s="168" t="s">
        <v>7069</v>
      </c>
      <c r="E2389" s="169" t="s">
        <v>3</v>
      </c>
      <c r="F2389" s="169">
        <v>1473304</v>
      </c>
      <c r="G2389" s="169"/>
      <c r="H2389" s="170" t="s">
        <v>6621</v>
      </c>
      <c r="I2389" s="172">
        <v>0</v>
      </c>
      <c r="J2389" s="172">
        <v>5.5</v>
      </c>
      <c r="K2389" s="172">
        <v>5.5</v>
      </c>
      <c r="L2389" s="173" t="s">
        <v>1444</v>
      </c>
    </row>
    <row r="2390" spans="1:12" ht="56.25" customHeight="1">
      <c r="A2390" s="174">
        <v>20</v>
      </c>
      <c r="B2390" s="167" t="s">
        <v>717</v>
      </c>
      <c r="C2390" s="168">
        <v>42772</v>
      </c>
      <c r="D2390" s="168" t="s">
        <v>7070</v>
      </c>
      <c r="E2390" s="169" t="s">
        <v>3</v>
      </c>
      <c r="F2390" s="169">
        <v>1473307</v>
      </c>
      <c r="G2390" s="169"/>
      <c r="H2390" s="170" t="s">
        <v>6621</v>
      </c>
      <c r="I2390" s="172">
        <v>0</v>
      </c>
      <c r="J2390" s="172">
        <v>716</v>
      </c>
      <c r="K2390" s="172">
        <v>716</v>
      </c>
      <c r="L2390" s="173" t="s">
        <v>1444</v>
      </c>
    </row>
    <row r="2391" spans="1:12" ht="56.25" customHeight="1">
      <c r="A2391" s="174">
        <v>513</v>
      </c>
      <c r="B2391" s="167" t="s">
        <v>208</v>
      </c>
      <c r="C2391" s="168">
        <v>42772</v>
      </c>
      <c r="D2391" s="168" t="s">
        <v>7071</v>
      </c>
      <c r="E2391" s="169" t="s">
        <v>3</v>
      </c>
      <c r="F2391" s="169">
        <v>1473346</v>
      </c>
      <c r="G2391" s="169"/>
      <c r="H2391" s="170" t="s">
        <v>7072</v>
      </c>
      <c r="I2391" s="172">
        <v>0</v>
      </c>
      <c r="J2391" s="172">
        <v>29.9</v>
      </c>
      <c r="K2391" s="172">
        <v>29.9</v>
      </c>
      <c r="L2391" s="173" t="s">
        <v>1444</v>
      </c>
    </row>
    <row r="2392" spans="1:12" ht="56.25" customHeight="1">
      <c r="A2392" s="174">
        <v>25</v>
      </c>
      <c r="B2392" s="167" t="s">
        <v>718</v>
      </c>
      <c r="C2392" s="168">
        <v>42772</v>
      </c>
      <c r="D2392" s="168" t="s">
        <v>7073</v>
      </c>
      <c r="E2392" s="169" t="s">
        <v>3</v>
      </c>
      <c r="F2392" s="169">
        <v>1473350</v>
      </c>
      <c r="G2392" s="169"/>
      <c r="H2392" s="170" t="s">
        <v>7074</v>
      </c>
      <c r="I2392" s="172">
        <v>0</v>
      </c>
      <c r="J2392" s="172">
        <v>5500</v>
      </c>
      <c r="K2392" s="172">
        <v>5500</v>
      </c>
      <c r="L2392" s="173" t="s">
        <v>1444</v>
      </c>
    </row>
    <row r="2393" spans="1:12" ht="56.25" customHeight="1">
      <c r="A2393" s="174">
        <v>25</v>
      </c>
      <c r="B2393" s="167" t="s">
        <v>718</v>
      </c>
      <c r="C2393" s="168">
        <v>42772</v>
      </c>
      <c r="D2393" s="168" t="s">
        <v>7075</v>
      </c>
      <c r="E2393" s="169" t="s">
        <v>3</v>
      </c>
      <c r="F2393" s="169">
        <v>1473352</v>
      </c>
      <c r="G2393" s="169"/>
      <c r="H2393" s="170" t="s">
        <v>7076</v>
      </c>
      <c r="I2393" s="172">
        <v>0</v>
      </c>
      <c r="J2393" s="172">
        <v>500</v>
      </c>
      <c r="K2393" s="172">
        <v>500</v>
      </c>
      <c r="L2393" s="173" t="s">
        <v>1444</v>
      </c>
    </row>
    <row r="2394" spans="1:12" ht="56.25" customHeight="1">
      <c r="A2394" s="174" t="s">
        <v>627</v>
      </c>
      <c r="B2394" s="167" t="s">
        <v>737</v>
      </c>
      <c r="C2394" s="168">
        <v>42772</v>
      </c>
      <c r="D2394" s="168" t="s">
        <v>7077</v>
      </c>
      <c r="E2394" s="169" t="s">
        <v>3</v>
      </c>
      <c r="F2394" s="169">
        <v>1473356</v>
      </c>
      <c r="G2394" s="169"/>
      <c r="H2394" s="170" t="s">
        <v>7078</v>
      </c>
      <c r="I2394" s="172">
        <v>0</v>
      </c>
      <c r="J2394" s="172">
        <v>1500</v>
      </c>
      <c r="K2394" s="172">
        <v>1500</v>
      </c>
      <c r="L2394" s="173" t="s">
        <v>1444</v>
      </c>
    </row>
    <row r="2395" spans="1:12" ht="56.25" customHeight="1">
      <c r="A2395" s="174" t="s">
        <v>627</v>
      </c>
      <c r="B2395" s="167" t="s">
        <v>737</v>
      </c>
      <c r="C2395" s="168">
        <v>42772</v>
      </c>
      <c r="D2395" s="168" t="s">
        <v>7079</v>
      </c>
      <c r="E2395" s="169" t="s">
        <v>3</v>
      </c>
      <c r="F2395" s="169">
        <v>1473360</v>
      </c>
      <c r="G2395" s="169"/>
      <c r="H2395" s="170" t="s">
        <v>7080</v>
      </c>
      <c r="I2395" s="172">
        <v>0</v>
      </c>
      <c r="J2395" s="172">
        <v>4979.32</v>
      </c>
      <c r="K2395" s="172">
        <v>4979.32</v>
      </c>
      <c r="L2395" s="173" t="s">
        <v>1444</v>
      </c>
    </row>
    <row r="2396" spans="1:12" ht="56.25" customHeight="1">
      <c r="A2396" s="174" t="s">
        <v>627</v>
      </c>
      <c r="B2396" s="167" t="s">
        <v>737</v>
      </c>
      <c r="C2396" s="168">
        <v>42772</v>
      </c>
      <c r="D2396" s="168" t="s">
        <v>7081</v>
      </c>
      <c r="E2396" s="169" t="s">
        <v>3</v>
      </c>
      <c r="F2396" s="169">
        <v>1473384</v>
      </c>
      <c r="G2396" s="169"/>
      <c r="H2396" s="170" t="s">
        <v>7082</v>
      </c>
      <c r="I2396" s="172">
        <v>0</v>
      </c>
      <c r="J2396" s="172">
        <v>320.32</v>
      </c>
      <c r="K2396" s="172">
        <v>320.32</v>
      </c>
      <c r="L2396" s="173" t="s">
        <v>1444</v>
      </c>
    </row>
    <row r="2397" spans="1:12" ht="56.25" customHeight="1">
      <c r="A2397" s="174" t="s">
        <v>627</v>
      </c>
      <c r="B2397" s="167" t="s">
        <v>737</v>
      </c>
      <c r="C2397" s="168">
        <v>42772</v>
      </c>
      <c r="D2397" s="168" t="s">
        <v>7083</v>
      </c>
      <c r="E2397" s="169" t="s">
        <v>3</v>
      </c>
      <c r="F2397" s="169">
        <v>1473406</v>
      </c>
      <c r="G2397" s="169"/>
      <c r="H2397" s="170" t="s">
        <v>7084</v>
      </c>
      <c r="I2397" s="172">
        <v>0</v>
      </c>
      <c r="J2397" s="172">
        <v>1713</v>
      </c>
      <c r="K2397" s="172">
        <v>1713</v>
      </c>
      <c r="L2397" s="173" t="s">
        <v>1444</v>
      </c>
    </row>
    <row r="2398" spans="1:12" ht="56.25" customHeight="1">
      <c r="A2398" s="174" t="s">
        <v>627</v>
      </c>
      <c r="B2398" s="167" t="s">
        <v>737</v>
      </c>
      <c r="C2398" s="168">
        <v>42772</v>
      </c>
      <c r="D2398" s="168" t="s">
        <v>7085</v>
      </c>
      <c r="E2398" s="169" t="s">
        <v>3</v>
      </c>
      <c r="F2398" s="169">
        <v>1473416</v>
      </c>
      <c r="G2398" s="169"/>
      <c r="H2398" s="170" t="s">
        <v>7086</v>
      </c>
      <c r="I2398" s="172">
        <v>0</v>
      </c>
      <c r="J2398" s="172">
        <v>2449.4</v>
      </c>
      <c r="K2398" s="172">
        <v>2449.4</v>
      </c>
      <c r="L2398" s="173" t="s">
        <v>1444</v>
      </c>
    </row>
    <row r="2399" spans="1:12" ht="56.25" customHeight="1">
      <c r="A2399" s="174" t="s">
        <v>627</v>
      </c>
      <c r="B2399" s="167" t="s">
        <v>737</v>
      </c>
      <c r="C2399" s="168">
        <v>42772</v>
      </c>
      <c r="D2399" s="168" t="s">
        <v>7087</v>
      </c>
      <c r="E2399" s="169" t="s">
        <v>3</v>
      </c>
      <c r="F2399" s="169">
        <v>1473418</v>
      </c>
      <c r="G2399" s="169"/>
      <c r="H2399" s="170" t="s">
        <v>7088</v>
      </c>
      <c r="I2399" s="172">
        <v>0</v>
      </c>
      <c r="J2399" s="172">
        <v>1609.61</v>
      </c>
      <c r="K2399" s="172">
        <v>1609.61</v>
      </c>
      <c r="L2399" s="173" t="s">
        <v>1444</v>
      </c>
    </row>
    <row r="2400" spans="1:12" ht="56.25" customHeight="1">
      <c r="A2400" s="174" t="s">
        <v>627</v>
      </c>
      <c r="B2400" s="167" t="s">
        <v>737</v>
      </c>
      <c r="C2400" s="168">
        <v>42772</v>
      </c>
      <c r="D2400" s="168" t="s">
        <v>7089</v>
      </c>
      <c r="E2400" s="169" t="s">
        <v>3</v>
      </c>
      <c r="F2400" s="169">
        <v>1473421</v>
      </c>
      <c r="G2400" s="169"/>
      <c r="H2400" s="170" t="s">
        <v>7090</v>
      </c>
      <c r="I2400" s="172">
        <v>0</v>
      </c>
      <c r="J2400" s="172">
        <v>1432.53</v>
      </c>
      <c r="K2400" s="172">
        <v>1432.53</v>
      </c>
      <c r="L2400" s="173" t="s">
        <v>1444</v>
      </c>
    </row>
    <row r="2401" spans="1:12" ht="56.25" customHeight="1">
      <c r="A2401" s="174" t="s">
        <v>627</v>
      </c>
      <c r="B2401" s="167" t="s">
        <v>737</v>
      </c>
      <c r="C2401" s="168">
        <v>42772</v>
      </c>
      <c r="D2401" s="168" t="s">
        <v>7091</v>
      </c>
      <c r="E2401" s="169" t="s">
        <v>3</v>
      </c>
      <c r="F2401" s="169">
        <v>1473423</v>
      </c>
      <c r="G2401" s="169"/>
      <c r="H2401" s="170" t="s">
        <v>7092</v>
      </c>
      <c r="I2401" s="172">
        <v>0</v>
      </c>
      <c r="J2401" s="172">
        <v>751.24</v>
      </c>
      <c r="K2401" s="172">
        <v>751.24</v>
      </c>
      <c r="L2401" s="173" t="s">
        <v>1444</v>
      </c>
    </row>
    <row r="2402" spans="1:12" ht="56.25" customHeight="1">
      <c r="A2402" s="174" t="s">
        <v>627</v>
      </c>
      <c r="B2402" s="167" t="s">
        <v>737</v>
      </c>
      <c r="C2402" s="168">
        <v>42772</v>
      </c>
      <c r="D2402" s="168" t="s">
        <v>7093</v>
      </c>
      <c r="E2402" s="169" t="s">
        <v>3</v>
      </c>
      <c r="F2402" s="169">
        <v>1473424</v>
      </c>
      <c r="G2402" s="169"/>
      <c r="H2402" s="170" t="s">
        <v>7094</v>
      </c>
      <c r="I2402" s="172">
        <v>0</v>
      </c>
      <c r="J2402" s="172">
        <v>1135.1400000000001</v>
      </c>
      <c r="K2402" s="172">
        <v>1135.1400000000001</v>
      </c>
      <c r="L2402" s="173" t="s">
        <v>1444</v>
      </c>
    </row>
    <row r="2403" spans="1:12" ht="56.25" customHeight="1">
      <c r="A2403" s="174" t="s">
        <v>627</v>
      </c>
      <c r="B2403" s="167" t="s">
        <v>737</v>
      </c>
      <c r="C2403" s="168">
        <v>42772</v>
      </c>
      <c r="D2403" s="168" t="s">
        <v>7095</v>
      </c>
      <c r="E2403" s="169" t="s">
        <v>3</v>
      </c>
      <c r="F2403" s="169">
        <v>1473425</v>
      </c>
      <c r="G2403" s="169"/>
      <c r="H2403" s="170" t="s">
        <v>7096</v>
      </c>
      <c r="I2403" s="172">
        <v>0</v>
      </c>
      <c r="J2403" s="172">
        <v>403.58</v>
      </c>
      <c r="K2403" s="172">
        <v>403.58</v>
      </c>
      <c r="L2403" s="173" t="s">
        <v>1444</v>
      </c>
    </row>
    <row r="2404" spans="1:12" ht="56.25" customHeight="1">
      <c r="A2404" s="174" t="s">
        <v>627</v>
      </c>
      <c r="B2404" s="167" t="s">
        <v>737</v>
      </c>
      <c r="C2404" s="168">
        <v>42772</v>
      </c>
      <c r="D2404" s="168" t="s">
        <v>7097</v>
      </c>
      <c r="E2404" s="169" t="s">
        <v>3</v>
      </c>
      <c r="F2404" s="169">
        <v>1473428</v>
      </c>
      <c r="G2404" s="169"/>
      <c r="H2404" s="170" t="s">
        <v>7098</v>
      </c>
      <c r="I2404" s="172">
        <v>0</v>
      </c>
      <c r="J2404" s="172">
        <v>377.6</v>
      </c>
      <c r="K2404" s="172">
        <v>377.6</v>
      </c>
      <c r="L2404" s="173" t="s">
        <v>1444</v>
      </c>
    </row>
    <row r="2405" spans="1:12" ht="56.25" customHeight="1">
      <c r="A2405" s="174" t="s">
        <v>627</v>
      </c>
      <c r="B2405" s="167" t="s">
        <v>737</v>
      </c>
      <c r="C2405" s="168">
        <v>42772</v>
      </c>
      <c r="D2405" s="168" t="s">
        <v>7099</v>
      </c>
      <c r="E2405" s="169" t="s">
        <v>3</v>
      </c>
      <c r="F2405" s="169">
        <v>1473430</v>
      </c>
      <c r="G2405" s="169"/>
      <c r="H2405" s="170" t="s">
        <v>7100</v>
      </c>
      <c r="I2405" s="172">
        <v>0</v>
      </c>
      <c r="J2405" s="172">
        <v>1274.1600000000001</v>
      </c>
      <c r="K2405" s="172">
        <v>1274.1600000000001</v>
      </c>
      <c r="L2405" s="173" t="s">
        <v>1444</v>
      </c>
    </row>
    <row r="2406" spans="1:12" ht="56.25" customHeight="1">
      <c r="A2406" s="174" t="s">
        <v>627</v>
      </c>
      <c r="B2406" s="167" t="s">
        <v>737</v>
      </c>
      <c r="C2406" s="168">
        <v>42772</v>
      </c>
      <c r="D2406" s="168" t="s">
        <v>7101</v>
      </c>
      <c r="E2406" s="169" t="s">
        <v>3</v>
      </c>
      <c r="F2406" s="169">
        <v>1473434</v>
      </c>
      <c r="G2406" s="169"/>
      <c r="H2406" s="170" t="s">
        <v>7102</v>
      </c>
      <c r="I2406" s="172">
        <v>0</v>
      </c>
      <c r="J2406" s="172">
        <v>947.69</v>
      </c>
      <c r="K2406" s="172">
        <v>947.69</v>
      </c>
      <c r="L2406" s="173" t="s">
        <v>1444</v>
      </c>
    </row>
    <row r="2407" spans="1:12" ht="56.25" customHeight="1">
      <c r="A2407" s="174">
        <v>574</v>
      </c>
      <c r="B2407" s="167" t="s">
        <v>874</v>
      </c>
      <c r="C2407" s="168">
        <v>42773</v>
      </c>
      <c r="D2407" s="168" t="s">
        <v>7103</v>
      </c>
      <c r="E2407" s="169" t="s">
        <v>3</v>
      </c>
      <c r="F2407" s="169">
        <v>1473645</v>
      </c>
      <c r="G2407" s="169"/>
      <c r="H2407" s="170" t="s">
        <v>7104</v>
      </c>
      <c r="I2407" s="172">
        <v>0</v>
      </c>
      <c r="J2407" s="172">
        <v>305935.28000000003</v>
      </c>
      <c r="K2407" s="172">
        <v>305935.28000000003</v>
      </c>
      <c r="L2407" s="173" t="s">
        <v>1444</v>
      </c>
    </row>
    <row r="2408" spans="1:12" ht="56.25" customHeight="1">
      <c r="A2408" s="174">
        <v>35</v>
      </c>
      <c r="B2408" s="167" t="s">
        <v>720</v>
      </c>
      <c r="C2408" s="168">
        <v>42773</v>
      </c>
      <c r="D2408" s="168" t="s">
        <v>7105</v>
      </c>
      <c r="E2408" s="169" t="s">
        <v>3</v>
      </c>
      <c r="F2408" s="169">
        <v>1473726</v>
      </c>
      <c r="G2408" s="169"/>
      <c r="H2408" s="170" t="s">
        <v>7106</v>
      </c>
      <c r="I2408" s="172">
        <v>0</v>
      </c>
      <c r="J2408" s="172">
        <v>742</v>
      </c>
      <c r="K2408" s="172">
        <v>742</v>
      </c>
      <c r="L2408" s="173" t="s">
        <v>1444</v>
      </c>
    </row>
    <row r="2409" spans="1:12" ht="56.25" customHeight="1">
      <c r="A2409" s="174">
        <v>590</v>
      </c>
      <c r="B2409" s="167" t="s">
        <v>884</v>
      </c>
      <c r="C2409" s="168">
        <v>42773</v>
      </c>
      <c r="D2409" s="168" t="s">
        <v>7107</v>
      </c>
      <c r="E2409" s="169" t="s">
        <v>3</v>
      </c>
      <c r="F2409" s="169">
        <v>1473760</v>
      </c>
      <c r="G2409" s="169"/>
      <c r="H2409" s="170" t="s">
        <v>7108</v>
      </c>
      <c r="I2409" s="172">
        <v>0</v>
      </c>
      <c r="J2409" s="172">
        <v>12825</v>
      </c>
      <c r="K2409" s="172">
        <v>12825</v>
      </c>
      <c r="L2409" s="173" t="s">
        <v>1444</v>
      </c>
    </row>
    <row r="2410" spans="1:12" ht="56.25" customHeight="1">
      <c r="A2410" s="174">
        <v>590</v>
      </c>
      <c r="B2410" s="167" t="s">
        <v>884</v>
      </c>
      <c r="C2410" s="168">
        <v>42773</v>
      </c>
      <c r="D2410" s="168" t="s">
        <v>7109</v>
      </c>
      <c r="E2410" s="169" t="s">
        <v>3</v>
      </c>
      <c r="F2410" s="169">
        <v>1473763</v>
      </c>
      <c r="G2410" s="169"/>
      <c r="H2410" s="170" t="s">
        <v>7110</v>
      </c>
      <c r="I2410" s="172">
        <v>0</v>
      </c>
      <c r="J2410" s="172">
        <v>974700</v>
      </c>
      <c r="K2410" s="172">
        <v>974700</v>
      </c>
      <c r="L2410" s="173" t="s">
        <v>1444</v>
      </c>
    </row>
    <row r="2411" spans="1:12" ht="56.25" customHeight="1">
      <c r="A2411" s="174">
        <v>590</v>
      </c>
      <c r="B2411" s="167" t="s">
        <v>884</v>
      </c>
      <c r="C2411" s="168">
        <v>42773</v>
      </c>
      <c r="D2411" s="168" t="s">
        <v>7111</v>
      </c>
      <c r="E2411" s="169" t="s">
        <v>3</v>
      </c>
      <c r="F2411" s="169">
        <v>1473764</v>
      </c>
      <c r="G2411" s="169"/>
      <c r="H2411" s="170" t="s">
        <v>7112</v>
      </c>
      <c r="I2411" s="172">
        <v>0</v>
      </c>
      <c r="J2411" s="172">
        <v>5292</v>
      </c>
      <c r="K2411" s="172">
        <v>5292</v>
      </c>
      <c r="L2411" s="173" t="s">
        <v>1444</v>
      </c>
    </row>
    <row r="2412" spans="1:12" ht="56.25" customHeight="1">
      <c r="A2412" s="174" t="s">
        <v>627</v>
      </c>
      <c r="B2412" s="167" t="s">
        <v>737</v>
      </c>
      <c r="C2412" s="168">
        <v>42773</v>
      </c>
      <c r="D2412" s="168" t="s">
        <v>7113</v>
      </c>
      <c r="E2412" s="169" t="s">
        <v>3</v>
      </c>
      <c r="F2412" s="169">
        <v>1473704</v>
      </c>
      <c r="G2412" s="169"/>
      <c r="H2412" s="170" t="s">
        <v>7114</v>
      </c>
      <c r="I2412" s="172">
        <v>0</v>
      </c>
      <c r="J2412" s="172">
        <v>382.5</v>
      </c>
      <c r="K2412" s="172">
        <v>382.5</v>
      </c>
      <c r="L2412" s="173" t="s">
        <v>1444</v>
      </c>
    </row>
    <row r="2413" spans="1:12" ht="56.25" customHeight="1">
      <c r="A2413" s="174">
        <v>10</v>
      </c>
      <c r="B2413" s="167" t="s">
        <v>714</v>
      </c>
      <c r="C2413" s="168">
        <v>42773</v>
      </c>
      <c r="D2413" s="168" t="s">
        <v>7115</v>
      </c>
      <c r="E2413" s="169" t="s">
        <v>3</v>
      </c>
      <c r="F2413" s="169">
        <v>1473707</v>
      </c>
      <c r="G2413" s="169"/>
      <c r="H2413" s="170" t="s">
        <v>7116</v>
      </c>
      <c r="I2413" s="172">
        <v>0</v>
      </c>
      <c r="J2413" s="172">
        <v>2268.96</v>
      </c>
      <c r="K2413" s="172">
        <v>2268.96</v>
      </c>
      <c r="L2413" s="173" t="s">
        <v>1444</v>
      </c>
    </row>
    <row r="2414" spans="1:12" ht="56.25" customHeight="1">
      <c r="A2414" s="174" t="s">
        <v>627</v>
      </c>
      <c r="B2414" s="167" t="s">
        <v>737</v>
      </c>
      <c r="C2414" s="168">
        <v>42773</v>
      </c>
      <c r="D2414" s="168" t="s">
        <v>7117</v>
      </c>
      <c r="E2414" s="169" t="s">
        <v>3</v>
      </c>
      <c r="F2414" s="169">
        <v>1473730</v>
      </c>
      <c r="G2414" s="169"/>
      <c r="H2414" s="170" t="s">
        <v>7118</v>
      </c>
      <c r="I2414" s="172">
        <v>0</v>
      </c>
      <c r="J2414" s="172">
        <v>5485.57</v>
      </c>
      <c r="K2414" s="172">
        <v>5485.57</v>
      </c>
      <c r="L2414" s="173" t="s">
        <v>1444</v>
      </c>
    </row>
    <row r="2415" spans="1:12" ht="56.25" customHeight="1">
      <c r="A2415" s="174" t="s">
        <v>627</v>
      </c>
      <c r="B2415" s="167" t="s">
        <v>737</v>
      </c>
      <c r="C2415" s="168">
        <v>42773</v>
      </c>
      <c r="D2415" s="168" t="s">
        <v>7119</v>
      </c>
      <c r="E2415" s="169" t="s">
        <v>3</v>
      </c>
      <c r="F2415" s="169">
        <v>1473893</v>
      </c>
      <c r="G2415" s="169"/>
      <c r="H2415" s="170" t="s">
        <v>7120</v>
      </c>
      <c r="I2415" s="172">
        <v>0</v>
      </c>
      <c r="J2415" s="172">
        <v>2000</v>
      </c>
      <c r="K2415" s="172">
        <v>2000</v>
      </c>
      <c r="L2415" s="173" t="s">
        <v>1444</v>
      </c>
    </row>
    <row r="2416" spans="1:12" ht="56.25" customHeight="1">
      <c r="A2416" s="174" t="s">
        <v>627</v>
      </c>
      <c r="B2416" s="167" t="s">
        <v>737</v>
      </c>
      <c r="C2416" s="168">
        <v>42773</v>
      </c>
      <c r="D2416" s="168" t="s">
        <v>7121</v>
      </c>
      <c r="E2416" s="169" t="s">
        <v>3</v>
      </c>
      <c r="F2416" s="169">
        <v>1473895</v>
      </c>
      <c r="G2416" s="169"/>
      <c r="H2416" s="170" t="s">
        <v>7122</v>
      </c>
      <c r="I2416" s="172">
        <v>0</v>
      </c>
      <c r="J2416" s="172">
        <v>435</v>
      </c>
      <c r="K2416" s="172">
        <v>435</v>
      </c>
      <c r="L2416" s="173" t="s">
        <v>1444</v>
      </c>
    </row>
    <row r="2417" spans="1:12" ht="56.25" customHeight="1">
      <c r="A2417" s="174">
        <v>87</v>
      </c>
      <c r="B2417" s="167" t="s">
        <v>735</v>
      </c>
      <c r="C2417" s="168">
        <v>42774</v>
      </c>
      <c r="D2417" s="168" t="s">
        <v>7123</v>
      </c>
      <c r="E2417" s="169" t="s">
        <v>3</v>
      </c>
      <c r="F2417" s="169">
        <v>1474223</v>
      </c>
      <c r="G2417" s="169"/>
      <c r="H2417" s="170" t="s">
        <v>7124</v>
      </c>
      <c r="I2417" s="172">
        <v>0</v>
      </c>
      <c r="J2417" s="172">
        <v>11024</v>
      </c>
      <c r="K2417" s="172">
        <v>11024</v>
      </c>
      <c r="L2417" s="173" t="s">
        <v>1444</v>
      </c>
    </row>
    <row r="2418" spans="1:12" ht="56.25" customHeight="1">
      <c r="A2418" s="174">
        <v>87</v>
      </c>
      <c r="B2418" s="167" t="s">
        <v>735</v>
      </c>
      <c r="C2418" s="168">
        <v>42774</v>
      </c>
      <c r="D2418" s="168" t="s">
        <v>7125</v>
      </c>
      <c r="E2418" s="169" t="s">
        <v>3</v>
      </c>
      <c r="F2418" s="169">
        <v>1474250</v>
      </c>
      <c r="G2418" s="169"/>
      <c r="H2418" s="170" t="s">
        <v>7126</v>
      </c>
      <c r="I2418" s="172">
        <v>0</v>
      </c>
      <c r="J2418" s="172">
        <v>1303</v>
      </c>
      <c r="K2418" s="172">
        <v>1303</v>
      </c>
      <c r="L2418" s="173" t="s">
        <v>1444</v>
      </c>
    </row>
    <row r="2419" spans="1:12" ht="56.25" customHeight="1">
      <c r="A2419" s="174" t="s">
        <v>627</v>
      </c>
      <c r="B2419" s="167" t="s">
        <v>737</v>
      </c>
      <c r="C2419" s="168">
        <v>42774</v>
      </c>
      <c r="D2419" s="168" t="s">
        <v>7127</v>
      </c>
      <c r="E2419" s="169" t="s">
        <v>3</v>
      </c>
      <c r="F2419" s="169">
        <v>1474252</v>
      </c>
      <c r="G2419" s="169"/>
      <c r="H2419" s="170" t="s">
        <v>7128</v>
      </c>
      <c r="I2419" s="172">
        <v>0</v>
      </c>
      <c r="J2419" s="172">
        <v>10691.78</v>
      </c>
      <c r="K2419" s="172">
        <v>10691.78</v>
      </c>
      <c r="L2419" s="173" t="s">
        <v>1444</v>
      </c>
    </row>
    <row r="2420" spans="1:12" ht="56.25" customHeight="1">
      <c r="A2420" s="174" t="s">
        <v>627</v>
      </c>
      <c r="B2420" s="167" t="s">
        <v>737</v>
      </c>
      <c r="C2420" s="168">
        <v>42774</v>
      </c>
      <c r="D2420" s="168" t="s">
        <v>7129</v>
      </c>
      <c r="E2420" s="169" t="s">
        <v>3</v>
      </c>
      <c r="F2420" s="169">
        <v>1474253</v>
      </c>
      <c r="G2420" s="169"/>
      <c r="H2420" s="170" t="s">
        <v>7130</v>
      </c>
      <c r="I2420" s="172">
        <v>0</v>
      </c>
      <c r="J2420" s="172">
        <v>2899.78</v>
      </c>
      <c r="K2420" s="172">
        <v>2899.78</v>
      </c>
      <c r="L2420" s="173" t="s">
        <v>1444</v>
      </c>
    </row>
    <row r="2421" spans="1:12" ht="56.25" customHeight="1">
      <c r="A2421" s="174" t="s">
        <v>627</v>
      </c>
      <c r="B2421" s="167" t="s">
        <v>737</v>
      </c>
      <c r="C2421" s="168">
        <v>42774</v>
      </c>
      <c r="D2421" s="168" t="s">
        <v>7131</v>
      </c>
      <c r="E2421" s="169" t="s">
        <v>3</v>
      </c>
      <c r="F2421" s="169">
        <v>1474228</v>
      </c>
      <c r="G2421" s="169"/>
      <c r="H2421" s="170" t="s">
        <v>7132</v>
      </c>
      <c r="I2421" s="172">
        <v>0</v>
      </c>
      <c r="J2421" s="172">
        <v>723.2</v>
      </c>
      <c r="K2421" s="172">
        <v>723.2</v>
      </c>
      <c r="L2421" s="173" t="s">
        <v>1444</v>
      </c>
    </row>
    <row r="2422" spans="1:12" ht="56.25" customHeight="1">
      <c r="A2422" s="174" t="s">
        <v>627</v>
      </c>
      <c r="B2422" s="167" t="s">
        <v>737</v>
      </c>
      <c r="C2422" s="168">
        <v>42774</v>
      </c>
      <c r="D2422" s="168" t="s">
        <v>7133</v>
      </c>
      <c r="E2422" s="169" t="s">
        <v>3</v>
      </c>
      <c r="F2422" s="169">
        <v>1474262</v>
      </c>
      <c r="G2422" s="169"/>
      <c r="H2422" s="170" t="s">
        <v>7134</v>
      </c>
      <c r="I2422" s="172">
        <v>0</v>
      </c>
      <c r="J2422" s="172">
        <v>96.5</v>
      </c>
      <c r="K2422" s="172">
        <v>96.5</v>
      </c>
      <c r="L2422" s="173" t="s">
        <v>1444</v>
      </c>
    </row>
    <row r="2423" spans="1:12" ht="56.25" customHeight="1">
      <c r="A2423" s="174" t="s">
        <v>627</v>
      </c>
      <c r="B2423" s="167" t="s">
        <v>737</v>
      </c>
      <c r="C2423" s="168">
        <v>42774</v>
      </c>
      <c r="D2423" s="168" t="s">
        <v>7135</v>
      </c>
      <c r="E2423" s="169" t="s">
        <v>3</v>
      </c>
      <c r="F2423" s="169">
        <v>1474263</v>
      </c>
      <c r="G2423" s="169"/>
      <c r="H2423" s="170" t="s">
        <v>7136</v>
      </c>
      <c r="I2423" s="172">
        <v>0</v>
      </c>
      <c r="J2423" s="172">
        <v>96.5</v>
      </c>
      <c r="K2423" s="172">
        <v>96.5</v>
      </c>
      <c r="L2423" s="173" t="s">
        <v>1444</v>
      </c>
    </row>
    <row r="2424" spans="1:12" ht="56.25" customHeight="1">
      <c r="A2424" s="174">
        <v>344</v>
      </c>
      <c r="B2424" s="167" t="s">
        <v>842</v>
      </c>
      <c r="C2424" s="168">
        <v>42774</v>
      </c>
      <c r="D2424" s="168" t="s">
        <v>7137</v>
      </c>
      <c r="E2424" s="169" t="s">
        <v>3</v>
      </c>
      <c r="F2424" s="169">
        <v>1474266</v>
      </c>
      <c r="G2424" s="169"/>
      <c r="H2424" s="170" t="s">
        <v>7138</v>
      </c>
      <c r="I2424" s="172">
        <v>0</v>
      </c>
      <c r="J2424" s="172">
        <v>6593.18</v>
      </c>
      <c r="K2424" s="172">
        <v>6593.18</v>
      </c>
      <c r="L2424" s="173" t="s">
        <v>1444</v>
      </c>
    </row>
    <row r="2425" spans="1:12" ht="56.25" customHeight="1">
      <c r="A2425" s="174" t="s">
        <v>627</v>
      </c>
      <c r="B2425" s="167" t="s">
        <v>737</v>
      </c>
      <c r="C2425" s="168">
        <v>42774</v>
      </c>
      <c r="D2425" s="168" t="s">
        <v>7139</v>
      </c>
      <c r="E2425" s="169" t="s">
        <v>3</v>
      </c>
      <c r="F2425" s="169">
        <v>1474276</v>
      </c>
      <c r="G2425" s="169"/>
      <c r="H2425" s="170" t="s">
        <v>7140</v>
      </c>
      <c r="I2425" s="172">
        <v>0</v>
      </c>
      <c r="J2425" s="172">
        <v>250</v>
      </c>
      <c r="K2425" s="172">
        <v>250</v>
      </c>
      <c r="L2425" s="173" t="s">
        <v>1444</v>
      </c>
    </row>
    <row r="2426" spans="1:12" ht="56.25" customHeight="1">
      <c r="A2426" s="174">
        <v>15</v>
      </c>
      <c r="B2426" s="167" t="s">
        <v>715</v>
      </c>
      <c r="C2426" s="168">
        <v>42774</v>
      </c>
      <c r="D2426" s="168" t="s">
        <v>7141</v>
      </c>
      <c r="E2426" s="169" t="s">
        <v>3</v>
      </c>
      <c r="F2426" s="169">
        <v>1474313</v>
      </c>
      <c r="G2426" s="169"/>
      <c r="H2426" s="170" t="s">
        <v>7142</v>
      </c>
      <c r="I2426" s="172">
        <v>0</v>
      </c>
      <c r="J2426" s="172">
        <v>39.07</v>
      </c>
      <c r="K2426" s="172">
        <v>39.07</v>
      </c>
      <c r="L2426" s="173" t="s">
        <v>1444</v>
      </c>
    </row>
    <row r="2427" spans="1:12" ht="56.25" customHeight="1">
      <c r="A2427" s="174">
        <v>15</v>
      </c>
      <c r="B2427" s="167" t="s">
        <v>715</v>
      </c>
      <c r="C2427" s="168">
        <v>42774</v>
      </c>
      <c r="D2427" s="168" t="s">
        <v>7143</v>
      </c>
      <c r="E2427" s="169" t="s">
        <v>3</v>
      </c>
      <c r="F2427" s="169">
        <v>1474317</v>
      </c>
      <c r="G2427" s="169"/>
      <c r="H2427" s="170" t="s">
        <v>7144</v>
      </c>
      <c r="I2427" s="172">
        <v>0</v>
      </c>
      <c r="J2427" s="172">
        <v>0.53</v>
      </c>
      <c r="K2427" s="172">
        <v>0.53</v>
      </c>
      <c r="L2427" s="173" t="s">
        <v>1444</v>
      </c>
    </row>
    <row r="2428" spans="1:12" ht="56.25" customHeight="1">
      <c r="A2428" s="174">
        <v>15</v>
      </c>
      <c r="B2428" s="167" t="s">
        <v>715</v>
      </c>
      <c r="C2428" s="168">
        <v>42774</v>
      </c>
      <c r="D2428" s="168" t="s">
        <v>7145</v>
      </c>
      <c r="E2428" s="169" t="s">
        <v>3</v>
      </c>
      <c r="F2428" s="169">
        <v>1474318</v>
      </c>
      <c r="G2428" s="169"/>
      <c r="H2428" s="170" t="s">
        <v>7146</v>
      </c>
      <c r="I2428" s="172">
        <v>0</v>
      </c>
      <c r="J2428" s="172">
        <v>33</v>
      </c>
      <c r="K2428" s="172">
        <v>33</v>
      </c>
      <c r="L2428" s="173" t="s">
        <v>1444</v>
      </c>
    </row>
    <row r="2429" spans="1:12" ht="56.25" customHeight="1">
      <c r="A2429" s="174">
        <v>15</v>
      </c>
      <c r="B2429" s="167" t="s">
        <v>715</v>
      </c>
      <c r="C2429" s="168">
        <v>42774</v>
      </c>
      <c r="D2429" s="168" t="s">
        <v>7147</v>
      </c>
      <c r="E2429" s="169" t="s">
        <v>3</v>
      </c>
      <c r="F2429" s="169">
        <v>1474327</v>
      </c>
      <c r="G2429" s="169"/>
      <c r="H2429" s="170" t="s">
        <v>7148</v>
      </c>
      <c r="I2429" s="172">
        <v>0</v>
      </c>
      <c r="J2429" s="172">
        <v>105.23</v>
      </c>
      <c r="K2429" s="172">
        <v>105.23</v>
      </c>
      <c r="L2429" s="173" t="s">
        <v>6022</v>
      </c>
    </row>
    <row r="2430" spans="1:12" ht="56.25" customHeight="1">
      <c r="A2430" s="174">
        <v>41</v>
      </c>
      <c r="B2430" s="167" t="s">
        <v>721</v>
      </c>
      <c r="C2430" s="168">
        <v>42774</v>
      </c>
      <c r="D2430" s="168" t="s">
        <v>7149</v>
      </c>
      <c r="E2430" s="169" t="s">
        <v>3</v>
      </c>
      <c r="F2430" s="169">
        <v>1474333</v>
      </c>
      <c r="G2430" s="169"/>
      <c r="H2430" s="170" t="s">
        <v>7150</v>
      </c>
      <c r="I2430" s="172">
        <v>0</v>
      </c>
      <c r="J2430" s="172">
        <v>371</v>
      </c>
      <c r="K2430" s="172">
        <v>371</v>
      </c>
      <c r="L2430" s="173" t="s">
        <v>1444</v>
      </c>
    </row>
    <row r="2431" spans="1:12" ht="56.25" customHeight="1">
      <c r="A2431" s="174">
        <v>15</v>
      </c>
      <c r="B2431" s="167" t="s">
        <v>715</v>
      </c>
      <c r="C2431" s="168">
        <v>42774</v>
      </c>
      <c r="D2431" s="168" t="s">
        <v>7151</v>
      </c>
      <c r="E2431" s="169" t="s">
        <v>3</v>
      </c>
      <c r="F2431" s="169">
        <v>1474345</v>
      </c>
      <c r="G2431" s="169"/>
      <c r="H2431" s="170" t="s">
        <v>7152</v>
      </c>
      <c r="I2431" s="172">
        <v>0</v>
      </c>
      <c r="J2431" s="172">
        <v>490.88</v>
      </c>
      <c r="K2431" s="172">
        <v>490.88</v>
      </c>
      <c r="L2431" s="173" t="s">
        <v>1444</v>
      </c>
    </row>
    <row r="2432" spans="1:12" ht="56.25" customHeight="1">
      <c r="A2432" s="174">
        <v>15</v>
      </c>
      <c r="B2432" s="167" t="s">
        <v>715</v>
      </c>
      <c r="C2432" s="168">
        <v>42774</v>
      </c>
      <c r="D2432" s="168" t="s">
        <v>7153</v>
      </c>
      <c r="E2432" s="169" t="s">
        <v>3</v>
      </c>
      <c r="F2432" s="169">
        <v>1474411</v>
      </c>
      <c r="G2432" s="169"/>
      <c r="H2432" s="170" t="s">
        <v>7154</v>
      </c>
      <c r="I2432" s="172">
        <v>0</v>
      </c>
      <c r="J2432" s="172">
        <v>7.0000000000000007E-2</v>
      </c>
      <c r="K2432" s="172">
        <v>7.0000000000000007E-2</v>
      </c>
      <c r="L2432" s="173" t="s">
        <v>6022</v>
      </c>
    </row>
    <row r="2433" spans="1:12" ht="56.25" customHeight="1">
      <c r="A2433" s="174">
        <v>15</v>
      </c>
      <c r="B2433" s="167" t="s">
        <v>715</v>
      </c>
      <c r="C2433" s="168">
        <v>42774</v>
      </c>
      <c r="D2433" s="168" t="s">
        <v>7155</v>
      </c>
      <c r="E2433" s="169" t="s">
        <v>3</v>
      </c>
      <c r="F2433" s="169">
        <v>1474412</v>
      </c>
      <c r="G2433" s="169"/>
      <c r="H2433" s="170" t="s">
        <v>7154</v>
      </c>
      <c r="I2433" s="172">
        <v>0</v>
      </c>
      <c r="J2433" s="172">
        <v>2.64</v>
      </c>
      <c r="K2433" s="172">
        <v>2.64</v>
      </c>
      <c r="L2433" s="173" t="s">
        <v>6022</v>
      </c>
    </row>
    <row r="2434" spans="1:12" ht="56.25" customHeight="1">
      <c r="A2434" s="174">
        <v>15</v>
      </c>
      <c r="B2434" s="167" t="s">
        <v>715</v>
      </c>
      <c r="C2434" s="168">
        <v>42774</v>
      </c>
      <c r="D2434" s="168" t="s">
        <v>7156</v>
      </c>
      <c r="E2434" s="169" t="s">
        <v>3</v>
      </c>
      <c r="F2434" s="169">
        <v>1474415</v>
      </c>
      <c r="G2434" s="169"/>
      <c r="H2434" s="170" t="s">
        <v>7154</v>
      </c>
      <c r="I2434" s="172">
        <v>0</v>
      </c>
      <c r="J2434" s="172">
        <v>11.86</v>
      </c>
      <c r="K2434" s="172">
        <v>11.86</v>
      </c>
      <c r="L2434" s="173" t="s">
        <v>1444</v>
      </c>
    </row>
    <row r="2435" spans="1:12" ht="56.25" customHeight="1">
      <c r="A2435" s="174">
        <v>15</v>
      </c>
      <c r="B2435" s="167" t="s">
        <v>715</v>
      </c>
      <c r="C2435" s="168">
        <v>42774</v>
      </c>
      <c r="D2435" s="168" t="s">
        <v>7157</v>
      </c>
      <c r="E2435" s="169" t="s">
        <v>3</v>
      </c>
      <c r="F2435" s="169">
        <v>1474426</v>
      </c>
      <c r="G2435" s="169"/>
      <c r="H2435" s="170" t="s">
        <v>7154</v>
      </c>
      <c r="I2435" s="172">
        <v>0</v>
      </c>
      <c r="J2435" s="172">
        <v>39.04</v>
      </c>
      <c r="K2435" s="172">
        <v>39.04</v>
      </c>
      <c r="L2435" s="173" t="s">
        <v>1444</v>
      </c>
    </row>
    <row r="2436" spans="1:12" ht="56.25" customHeight="1">
      <c r="A2436" s="174">
        <v>15</v>
      </c>
      <c r="B2436" s="167" t="s">
        <v>715</v>
      </c>
      <c r="C2436" s="168">
        <v>42774</v>
      </c>
      <c r="D2436" s="168" t="s">
        <v>7158</v>
      </c>
      <c r="E2436" s="169" t="s">
        <v>3</v>
      </c>
      <c r="F2436" s="169">
        <v>1474428</v>
      </c>
      <c r="G2436" s="169"/>
      <c r="H2436" s="170" t="s">
        <v>7154</v>
      </c>
      <c r="I2436" s="172">
        <v>0</v>
      </c>
      <c r="J2436" s="172">
        <v>40.159999999999997</v>
      </c>
      <c r="K2436" s="172">
        <v>40.159999999999997</v>
      </c>
      <c r="L2436" s="173" t="s">
        <v>1444</v>
      </c>
    </row>
    <row r="2437" spans="1:12" ht="56.25" customHeight="1">
      <c r="A2437" s="174">
        <v>15</v>
      </c>
      <c r="B2437" s="167" t="s">
        <v>715</v>
      </c>
      <c r="C2437" s="168">
        <v>42774</v>
      </c>
      <c r="D2437" s="168" t="s">
        <v>7159</v>
      </c>
      <c r="E2437" s="169" t="s">
        <v>3</v>
      </c>
      <c r="F2437" s="169">
        <v>1474430</v>
      </c>
      <c r="G2437" s="169"/>
      <c r="H2437" s="170" t="s">
        <v>7154</v>
      </c>
      <c r="I2437" s="172">
        <v>0</v>
      </c>
      <c r="J2437" s="172">
        <v>35.46</v>
      </c>
      <c r="K2437" s="172">
        <v>35.46</v>
      </c>
      <c r="L2437" s="173" t="s">
        <v>1444</v>
      </c>
    </row>
    <row r="2438" spans="1:12" ht="56.25" customHeight="1">
      <c r="A2438" s="174">
        <v>15</v>
      </c>
      <c r="B2438" s="167" t="s">
        <v>715</v>
      </c>
      <c r="C2438" s="168">
        <v>42774</v>
      </c>
      <c r="D2438" s="168" t="s">
        <v>7160</v>
      </c>
      <c r="E2438" s="169" t="s">
        <v>3</v>
      </c>
      <c r="F2438" s="169">
        <v>1474435</v>
      </c>
      <c r="G2438" s="169"/>
      <c r="H2438" s="170" t="s">
        <v>7161</v>
      </c>
      <c r="I2438" s="172">
        <v>0</v>
      </c>
      <c r="J2438" s="172">
        <v>579.54999999999995</v>
      </c>
      <c r="K2438" s="172">
        <v>579.54999999999995</v>
      </c>
      <c r="L2438" s="173" t="s">
        <v>1444</v>
      </c>
    </row>
    <row r="2439" spans="1:12" ht="56.25" customHeight="1">
      <c r="A2439" s="174">
        <v>15</v>
      </c>
      <c r="B2439" s="167" t="s">
        <v>715</v>
      </c>
      <c r="C2439" s="168">
        <v>42774</v>
      </c>
      <c r="D2439" s="168" t="s">
        <v>7162</v>
      </c>
      <c r="E2439" s="169" t="s">
        <v>3</v>
      </c>
      <c r="F2439" s="169">
        <v>1474475</v>
      </c>
      <c r="G2439" s="169"/>
      <c r="H2439" s="170" t="s">
        <v>7163</v>
      </c>
      <c r="I2439" s="172">
        <v>0</v>
      </c>
      <c r="J2439" s="172">
        <v>181.48</v>
      </c>
      <c r="K2439" s="172">
        <v>181.48</v>
      </c>
      <c r="L2439" s="173" t="s">
        <v>6022</v>
      </c>
    </row>
    <row r="2440" spans="1:12" ht="56.25" customHeight="1">
      <c r="A2440" s="174">
        <v>15</v>
      </c>
      <c r="B2440" s="167" t="s">
        <v>715</v>
      </c>
      <c r="C2440" s="168">
        <v>42774</v>
      </c>
      <c r="D2440" s="168" t="s">
        <v>7164</v>
      </c>
      <c r="E2440" s="169" t="s">
        <v>3</v>
      </c>
      <c r="F2440" s="169">
        <v>1474477</v>
      </c>
      <c r="G2440" s="169"/>
      <c r="H2440" s="170" t="s">
        <v>7165</v>
      </c>
      <c r="I2440" s="172">
        <v>0</v>
      </c>
      <c r="J2440" s="172">
        <v>52.92</v>
      </c>
      <c r="K2440" s="172">
        <v>52.92</v>
      </c>
      <c r="L2440" s="173" t="s">
        <v>6022</v>
      </c>
    </row>
    <row r="2441" spans="1:12" ht="56.25" customHeight="1">
      <c r="A2441" s="174">
        <v>15</v>
      </c>
      <c r="B2441" s="167" t="s">
        <v>715</v>
      </c>
      <c r="C2441" s="168">
        <v>42774</v>
      </c>
      <c r="D2441" s="168" t="s">
        <v>7166</v>
      </c>
      <c r="E2441" s="169" t="s">
        <v>3</v>
      </c>
      <c r="F2441" s="169">
        <v>1474482</v>
      </c>
      <c r="G2441" s="169"/>
      <c r="H2441" s="170" t="s">
        <v>7167</v>
      </c>
      <c r="I2441" s="172">
        <v>0</v>
      </c>
      <c r="J2441" s="172">
        <v>93.09</v>
      </c>
      <c r="K2441" s="172">
        <v>93.09</v>
      </c>
      <c r="L2441" s="173" t="s">
        <v>6022</v>
      </c>
    </row>
    <row r="2442" spans="1:12" ht="56.25" customHeight="1">
      <c r="A2442" s="174">
        <v>15</v>
      </c>
      <c r="B2442" s="167" t="s">
        <v>715</v>
      </c>
      <c r="C2442" s="168">
        <v>42774</v>
      </c>
      <c r="D2442" s="168" t="s">
        <v>7168</v>
      </c>
      <c r="E2442" s="169" t="s">
        <v>3</v>
      </c>
      <c r="F2442" s="169">
        <v>1474483</v>
      </c>
      <c r="G2442" s="169"/>
      <c r="H2442" s="170" t="s">
        <v>7169</v>
      </c>
      <c r="I2442" s="172">
        <v>0</v>
      </c>
      <c r="J2442" s="172">
        <v>117.25</v>
      </c>
      <c r="K2442" s="172">
        <v>117.25</v>
      </c>
      <c r="L2442" s="173" t="s">
        <v>6022</v>
      </c>
    </row>
    <row r="2443" spans="1:12" ht="56.25" customHeight="1">
      <c r="A2443" s="174">
        <v>15</v>
      </c>
      <c r="B2443" s="167" t="s">
        <v>715</v>
      </c>
      <c r="C2443" s="168">
        <v>42774</v>
      </c>
      <c r="D2443" s="168" t="s">
        <v>7170</v>
      </c>
      <c r="E2443" s="169" t="s">
        <v>3</v>
      </c>
      <c r="F2443" s="169">
        <v>1474484</v>
      </c>
      <c r="G2443" s="169"/>
      <c r="H2443" s="170" t="s">
        <v>7171</v>
      </c>
      <c r="I2443" s="172">
        <v>0</v>
      </c>
      <c r="J2443" s="172">
        <v>154.37</v>
      </c>
      <c r="K2443" s="172">
        <v>154.37</v>
      </c>
      <c r="L2443" s="173" t="s">
        <v>6022</v>
      </c>
    </row>
    <row r="2444" spans="1:12" ht="56.25" customHeight="1">
      <c r="A2444" s="174">
        <v>15</v>
      </c>
      <c r="B2444" s="167" t="s">
        <v>715</v>
      </c>
      <c r="C2444" s="168">
        <v>42774</v>
      </c>
      <c r="D2444" s="168" t="s">
        <v>7172</v>
      </c>
      <c r="E2444" s="169" t="s">
        <v>3</v>
      </c>
      <c r="F2444" s="169">
        <v>1474485</v>
      </c>
      <c r="G2444" s="169"/>
      <c r="H2444" s="170" t="s">
        <v>7173</v>
      </c>
      <c r="I2444" s="172">
        <v>0</v>
      </c>
      <c r="J2444" s="172">
        <v>161.94999999999999</v>
      </c>
      <c r="K2444" s="172">
        <v>161.94999999999999</v>
      </c>
      <c r="L2444" s="173" t="s">
        <v>1444</v>
      </c>
    </row>
    <row r="2445" spans="1:12" ht="56.25" customHeight="1">
      <c r="A2445" s="174">
        <v>15</v>
      </c>
      <c r="B2445" s="167" t="s">
        <v>715</v>
      </c>
      <c r="C2445" s="168">
        <v>42775</v>
      </c>
      <c r="D2445" s="168" t="s">
        <v>7174</v>
      </c>
      <c r="E2445" s="169" t="s">
        <v>3</v>
      </c>
      <c r="F2445" s="169">
        <v>1474608</v>
      </c>
      <c r="G2445" s="169"/>
      <c r="H2445" s="170" t="s">
        <v>7175</v>
      </c>
      <c r="I2445" s="172">
        <v>0</v>
      </c>
      <c r="J2445" s="172">
        <v>330</v>
      </c>
      <c r="K2445" s="172">
        <v>330</v>
      </c>
      <c r="L2445" s="173" t="s">
        <v>1444</v>
      </c>
    </row>
    <row r="2446" spans="1:12" ht="56.25" customHeight="1">
      <c r="A2446" s="174" t="s">
        <v>627</v>
      </c>
      <c r="B2446" s="167" t="s">
        <v>737</v>
      </c>
      <c r="C2446" s="168">
        <v>42775</v>
      </c>
      <c r="D2446" s="168" t="s">
        <v>7176</v>
      </c>
      <c r="E2446" s="169" t="s">
        <v>3</v>
      </c>
      <c r="F2446" s="169">
        <v>1474642</v>
      </c>
      <c r="G2446" s="169"/>
      <c r="H2446" s="170" t="s">
        <v>7177</v>
      </c>
      <c r="I2446" s="172">
        <v>0</v>
      </c>
      <c r="J2446" s="172">
        <v>3424.99</v>
      </c>
      <c r="K2446" s="172">
        <v>3424.99</v>
      </c>
      <c r="L2446" s="173" t="s">
        <v>1444</v>
      </c>
    </row>
    <row r="2447" spans="1:12" ht="56.25" customHeight="1">
      <c r="A2447" s="174" t="s">
        <v>627</v>
      </c>
      <c r="B2447" s="167" t="s">
        <v>737</v>
      </c>
      <c r="C2447" s="168">
        <v>42775</v>
      </c>
      <c r="D2447" s="168" t="s">
        <v>7178</v>
      </c>
      <c r="E2447" s="169" t="s">
        <v>3</v>
      </c>
      <c r="F2447" s="169">
        <v>1474650</v>
      </c>
      <c r="G2447" s="169"/>
      <c r="H2447" s="170" t="s">
        <v>7179</v>
      </c>
      <c r="I2447" s="172">
        <v>0</v>
      </c>
      <c r="J2447" s="172">
        <v>4439.66</v>
      </c>
      <c r="K2447" s="172">
        <v>4439.66</v>
      </c>
      <c r="L2447" s="173" t="s">
        <v>1444</v>
      </c>
    </row>
    <row r="2448" spans="1:12" ht="56.25" customHeight="1">
      <c r="A2448" s="174" t="s">
        <v>634</v>
      </c>
      <c r="B2448" s="167" t="s">
        <v>1258</v>
      </c>
      <c r="C2448" s="168">
        <v>42775</v>
      </c>
      <c r="D2448" s="168" t="s">
        <v>7180</v>
      </c>
      <c r="E2448" s="169" t="s">
        <v>3</v>
      </c>
      <c r="F2448" s="169">
        <v>1474680</v>
      </c>
      <c r="G2448" s="169"/>
      <c r="H2448" s="170" t="s">
        <v>7181</v>
      </c>
      <c r="I2448" s="172">
        <v>0</v>
      </c>
      <c r="J2448" s="172">
        <v>3007.34</v>
      </c>
      <c r="K2448" s="172">
        <v>3007.34</v>
      </c>
      <c r="L2448" s="173" t="s">
        <v>1444</v>
      </c>
    </row>
    <row r="2449" spans="1:12" ht="56.25" customHeight="1">
      <c r="A2449" s="174" t="s">
        <v>634</v>
      </c>
      <c r="B2449" s="167" t="s">
        <v>1258</v>
      </c>
      <c r="C2449" s="168">
        <v>42775</v>
      </c>
      <c r="D2449" s="168" t="s">
        <v>7182</v>
      </c>
      <c r="E2449" s="169" t="s">
        <v>3</v>
      </c>
      <c r="F2449" s="169">
        <v>1474681</v>
      </c>
      <c r="G2449" s="169"/>
      <c r="H2449" s="170" t="s">
        <v>7183</v>
      </c>
      <c r="I2449" s="172">
        <v>0</v>
      </c>
      <c r="J2449" s="172">
        <v>15389.43</v>
      </c>
      <c r="K2449" s="172">
        <v>15389.43</v>
      </c>
      <c r="L2449" s="173" t="s">
        <v>1444</v>
      </c>
    </row>
    <row r="2450" spans="1:12" ht="56.25" customHeight="1">
      <c r="A2450" s="174" t="s">
        <v>634</v>
      </c>
      <c r="B2450" s="167" t="s">
        <v>1258</v>
      </c>
      <c r="C2450" s="168">
        <v>42775</v>
      </c>
      <c r="D2450" s="168" t="s">
        <v>7184</v>
      </c>
      <c r="E2450" s="169" t="s">
        <v>3</v>
      </c>
      <c r="F2450" s="169">
        <v>1474683</v>
      </c>
      <c r="G2450" s="169"/>
      <c r="H2450" s="170" t="s">
        <v>7185</v>
      </c>
      <c r="I2450" s="172">
        <v>0</v>
      </c>
      <c r="J2450" s="172">
        <v>30504.06</v>
      </c>
      <c r="K2450" s="172">
        <v>30504.06</v>
      </c>
      <c r="L2450" s="173" t="s">
        <v>1444</v>
      </c>
    </row>
    <row r="2451" spans="1:12" ht="56.25" customHeight="1">
      <c r="A2451" s="174" t="s">
        <v>634</v>
      </c>
      <c r="B2451" s="167" t="s">
        <v>1258</v>
      </c>
      <c r="C2451" s="168">
        <v>42775</v>
      </c>
      <c r="D2451" s="168" t="s">
        <v>7186</v>
      </c>
      <c r="E2451" s="169" t="s">
        <v>3</v>
      </c>
      <c r="F2451" s="169">
        <v>1474684</v>
      </c>
      <c r="G2451" s="169"/>
      <c r="H2451" s="170" t="s">
        <v>7187</v>
      </c>
      <c r="I2451" s="172">
        <v>0</v>
      </c>
      <c r="J2451" s="172">
        <v>38442.550000000003</v>
      </c>
      <c r="K2451" s="172">
        <v>38442.550000000003</v>
      </c>
      <c r="L2451" s="173" t="s">
        <v>1444</v>
      </c>
    </row>
    <row r="2452" spans="1:12" ht="56.25" customHeight="1">
      <c r="A2452" s="174" t="s">
        <v>634</v>
      </c>
      <c r="B2452" s="167" t="s">
        <v>1258</v>
      </c>
      <c r="C2452" s="168">
        <v>42775</v>
      </c>
      <c r="D2452" s="168" t="s">
        <v>7188</v>
      </c>
      <c r="E2452" s="169" t="s">
        <v>3</v>
      </c>
      <c r="F2452" s="169">
        <v>1474685</v>
      </c>
      <c r="G2452" s="169"/>
      <c r="H2452" s="170" t="s">
        <v>7189</v>
      </c>
      <c r="I2452" s="172">
        <v>0</v>
      </c>
      <c r="J2452" s="172">
        <v>21256.89</v>
      </c>
      <c r="K2452" s="172">
        <v>21256.89</v>
      </c>
      <c r="L2452" s="173" t="s">
        <v>1444</v>
      </c>
    </row>
    <row r="2453" spans="1:12" ht="56.25" customHeight="1">
      <c r="A2453" s="174" t="s">
        <v>634</v>
      </c>
      <c r="B2453" s="167" t="s">
        <v>1258</v>
      </c>
      <c r="C2453" s="168">
        <v>42775</v>
      </c>
      <c r="D2453" s="168" t="s">
        <v>7190</v>
      </c>
      <c r="E2453" s="169" t="s">
        <v>3</v>
      </c>
      <c r="F2453" s="169">
        <v>1474691</v>
      </c>
      <c r="G2453" s="169"/>
      <c r="H2453" s="170" t="s">
        <v>7191</v>
      </c>
      <c r="I2453" s="172">
        <v>0</v>
      </c>
      <c r="J2453" s="172">
        <v>1932.31</v>
      </c>
      <c r="K2453" s="172">
        <v>1932.31</v>
      </c>
      <c r="L2453" s="173" t="s">
        <v>1444</v>
      </c>
    </row>
    <row r="2454" spans="1:12" ht="56.25" customHeight="1">
      <c r="A2454" s="174">
        <v>81</v>
      </c>
      <c r="B2454" s="167" t="s">
        <v>733</v>
      </c>
      <c r="C2454" s="168">
        <v>42775</v>
      </c>
      <c r="D2454" s="168" t="s">
        <v>7192</v>
      </c>
      <c r="E2454" s="169" t="s">
        <v>3</v>
      </c>
      <c r="F2454" s="169">
        <v>1474702</v>
      </c>
      <c r="G2454" s="169"/>
      <c r="H2454" s="170" t="s">
        <v>7193</v>
      </c>
      <c r="I2454" s="172">
        <v>0</v>
      </c>
      <c r="J2454" s="172">
        <v>240.2</v>
      </c>
      <c r="K2454" s="172">
        <v>240.2</v>
      </c>
      <c r="L2454" s="173" t="s">
        <v>1444</v>
      </c>
    </row>
    <row r="2455" spans="1:12" ht="56.25" customHeight="1">
      <c r="A2455" s="174">
        <v>86</v>
      </c>
      <c r="B2455" s="167" t="s">
        <v>734</v>
      </c>
      <c r="C2455" s="168">
        <v>42775</v>
      </c>
      <c r="D2455" s="168" t="s">
        <v>7194</v>
      </c>
      <c r="E2455" s="169" t="s">
        <v>3</v>
      </c>
      <c r="F2455" s="169">
        <v>1474713</v>
      </c>
      <c r="G2455" s="169"/>
      <c r="H2455" s="170" t="s">
        <v>7195</v>
      </c>
      <c r="I2455" s="172">
        <v>0</v>
      </c>
      <c r="J2455" s="172">
        <v>4108.6400000000003</v>
      </c>
      <c r="K2455" s="172">
        <v>4108.6400000000003</v>
      </c>
      <c r="L2455" s="173" t="s">
        <v>1444</v>
      </c>
    </row>
    <row r="2456" spans="1:12" ht="56.25" customHeight="1">
      <c r="A2456" s="174">
        <v>169</v>
      </c>
      <c r="B2456" s="167" t="s">
        <v>773</v>
      </c>
      <c r="C2456" s="168">
        <v>42775</v>
      </c>
      <c r="D2456" s="168" t="s">
        <v>7196</v>
      </c>
      <c r="E2456" s="169" t="s">
        <v>3</v>
      </c>
      <c r="F2456" s="169">
        <v>1474732</v>
      </c>
      <c r="G2456" s="169"/>
      <c r="H2456" s="170" t="s">
        <v>7197</v>
      </c>
      <c r="I2456" s="172">
        <v>0</v>
      </c>
      <c r="J2456" s="172">
        <v>24582.28</v>
      </c>
      <c r="K2456" s="172">
        <v>24582.28</v>
      </c>
      <c r="L2456" s="173" t="s">
        <v>1444</v>
      </c>
    </row>
    <row r="2457" spans="1:12" ht="56.25" customHeight="1">
      <c r="A2457" s="174" t="s">
        <v>627</v>
      </c>
      <c r="B2457" s="167" t="s">
        <v>737</v>
      </c>
      <c r="C2457" s="168">
        <v>42775</v>
      </c>
      <c r="D2457" s="168" t="s">
        <v>7198</v>
      </c>
      <c r="E2457" s="169" t="s">
        <v>3</v>
      </c>
      <c r="F2457" s="169">
        <v>1474734</v>
      </c>
      <c r="G2457" s="169"/>
      <c r="H2457" s="170" t="s">
        <v>7199</v>
      </c>
      <c r="I2457" s="172">
        <v>0</v>
      </c>
      <c r="J2457" s="172">
        <v>16193.23</v>
      </c>
      <c r="K2457" s="172">
        <v>16193.23</v>
      </c>
      <c r="L2457" s="173" t="s">
        <v>1444</v>
      </c>
    </row>
    <row r="2458" spans="1:12" ht="56.25" customHeight="1">
      <c r="A2458" s="174" t="s">
        <v>627</v>
      </c>
      <c r="B2458" s="167" t="s">
        <v>737</v>
      </c>
      <c r="C2458" s="168">
        <v>42775</v>
      </c>
      <c r="D2458" s="168" t="s">
        <v>7200</v>
      </c>
      <c r="E2458" s="169" t="s">
        <v>3</v>
      </c>
      <c r="F2458" s="169">
        <v>1474735</v>
      </c>
      <c r="G2458" s="169"/>
      <c r="H2458" s="170" t="s">
        <v>7201</v>
      </c>
      <c r="I2458" s="172">
        <v>0</v>
      </c>
      <c r="J2458" s="172">
        <v>2190.13</v>
      </c>
      <c r="K2458" s="172">
        <v>2190.13</v>
      </c>
      <c r="L2458" s="173" t="s">
        <v>1444</v>
      </c>
    </row>
    <row r="2459" spans="1:12" ht="56.25" customHeight="1">
      <c r="A2459" s="174" t="s">
        <v>627</v>
      </c>
      <c r="B2459" s="167" t="s">
        <v>737</v>
      </c>
      <c r="C2459" s="168">
        <v>42775</v>
      </c>
      <c r="D2459" s="168" t="s">
        <v>7202</v>
      </c>
      <c r="E2459" s="169" t="s">
        <v>3</v>
      </c>
      <c r="F2459" s="169">
        <v>1474595</v>
      </c>
      <c r="G2459" s="169"/>
      <c r="H2459" s="170" t="s">
        <v>7203</v>
      </c>
      <c r="I2459" s="172">
        <v>0</v>
      </c>
      <c r="J2459" s="172">
        <v>881.65</v>
      </c>
      <c r="K2459" s="172">
        <v>881.65</v>
      </c>
      <c r="L2459" s="173" t="s">
        <v>1444</v>
      </c>
    </row>
    <row r="2460" spans="1:12" ht="56.25" customHeight="1">
      <c r="A2460" s="174" t="s">
        <v>627</v>
      </c>
      <c r="B2460" s="167" t="s">
        <v>737</v>
      </c>
      <c r="C2460" s="168">
        <v>42775</v>
      </c>
      <c r="D2460" s="168" t="s">
        <v>7204</v>
      </c>
      <c r="E2460" s="169" t="s">
        <v>3</v>
      </c>
      <c r="F2460" s="169">
        <v>1474646</v>
      </c>
      <c r="G2460" s="169"/>
      <c r="H2460" s="170" t="s">
        <v>7205</v>
      </c>
      <c r="I2460" s="172">
        <v>0</v>
      </c>
      <c r="J2460" s="172">
        <v>52.88</v>
      </c>
      <c r="K2460" s="172">
        <v>52.88</v>
      </c>
      <c r="L2460" s="173" t="s">
        <v>1444</v>
      </c>
    </row>
    <row r="2461" spans="1:12" ht="56.25" customHeight="1">
      <c r="A2461" s="174">
        <v>312</v>
      </c>
      <c r="B2461" s="167" t="s">
        <v>833</v>
      </c>
      <c r="C2461" s="168">
        <v>42775</v>
      </c>
      <c r="D2461" s="168" t="s">
        <v>7206</v>
      </c>
      <c r="E2461" s="169" t="s">
        <v>3</v>
      </c>
      <c r="F2461" s="169">
        <v>1474647</v>
      </c>
      <c r="G2461" s="169"/>
      <c r="H2461" s="170" t="s">
        <v>7207</v>
      </c>
      <c r="I2461" s="172">
        <v>0</v>
      </c>
      <c r="J2461" s="172">
        <v>465</v>
      </c>
      <c r="K2461" s="172">
        <v>465</v>
      </c>
      <c r="L2461" s="173" t="s">
        <v>1444</v>
      </c>
    </row>
    <row r="2462" spans="1:12" ht="56.25" customHeight="1">
      <c r="A2462" s="174">
        <v>312</v>
      </c>
      <c r="B2462" s="167" t="s">
        <v>833</v>
      </c>
      <c r="C2462" s="168">
        <v>42775</v>
      </c>
      <c r="D2462" s="168" t="s">
        <v>7208</v>
      </c>
      <c r="E2462" s="169" t="s">
        <v>3</v>
      </c>
      <c r="F2462" s="169">
        <v>1474652</v>
      </c>
      <c r="G2462" s="169"/>
      <c r="H2462" s="170" t="s">
        <v>7209</v>
      </c>
      <c r="I2462" s="172">
        <v>0</v>
      </c>
      <c r="J2462" s="172">
        <v>2996.62</v>
      </c>
      <c r="K2462" s="172">
        <v>2996.62</v>
      </c>
      <c r="L2462" s="173" t="s">
        <v>1444</v>
      </c>
    </row>
    <row r="2463" spans="1:12" ht="56.25" customHeight="1">
      <c r="A2463" s="174">
        <v>312</v>
      </c>
      <c r="B2463" s="167" t="s">
        <v>833</v>
      </c>
      <c r="C2463" s="168">
        <v>42775</v>
      </c>
      <c r="D2463" s="168" t="s">
        <v>7210</v>
      </c>
      <c r="E2463" s="169" t="s">
        <v>3</v>
      </c>
      <c r="F2463" s="169">
        <v>1474654</v>
      </c>
      <c r="G2463" s="169"/>
      <c r="H2463" s="170" t="s">
        <v>7211</v>
      </c>
      <c r="I2463" s="172">
        <v>0</v>
      </c>
      <c r="J2463" s="172">
        <v>198</v>
      </c>
      <c r="K2463" s="172">
        <v>198</v>
      </c>
      <c r="L2463" s="173" t="s">
        <v>1444</v>
      </c>
    </row>
    <row r="2464" spans="1:12" ht="56.25" customHeight="1">
      <c r="A2464" s="174">
        <v>312</v>
      </c>
      <c r="B2464" s="167" t="s">
        <v>833</v>
      </c>
      <c r="C2464" s="168">
        <v>42775</v>
      </c>
      <c r="D2464" s="168" t="s">
        <v>7212</v>
      </c>
      <c r="E2464" s="169" t="s">
        <v>3</v>
      </c>
      <c r="F2464" s="169">
        <v>1474657</v>
      </c>
      <c r="G2464" s="169"/>
      <c r="H2464" s="170" t="s">
        <v>7213</v>
      </c>
      <c r="I2464" s="172">
        <v>0</v>
      </c>
      <c r="J2464" s="172">
        <v>200</v>
      </c>
      <c r="K2464" s="172">
        <v>200</v>
      </c>
      <c r="L2464" s="173" t="s">
        <v>1444</v>
      </c>
    </row>
    <row r="2465" spans="1:12" ht="56.25" customHeight="1">
      <c r="A2465" s="174">
        <v>312</v>
      </c>
      <c r="B2465" s="167" t="s">
        <v>833</v>
      </c>
      <c r="C2465" s="168">
        <v>42775</v>
      </c>
      <c r="D2465" s="168" t="s">
        <v>7214</v>
      </c>
      <c r="E2465" s="169" t="s">
        <v>3</v>
      </c>
      <c r="F2465" s="169">
        <v>1474661</v>
      </c>
      <c r="G2465" s="169"/>
      <c r="H2465" s="170" t="s">
        <v>7215</v>
      </c>
      <c r="I2465" s="172">
        <v>0</v>
      </c>
      <c r="J2465" s="172">
        <v>173</v>
      </c>
      <c r="K2465" s="172">
        <v>173</v>
      </c>
      <c r="L2465" s="173" t="s">
        <v>1444</v>
      </c>
    </row>
    <row r="2466" spans="1:12" ht="56.25" customHeight="1">
      <c r="A2466" s="174">
        <v>312</v>
      </c>
      <c r="B2466" s="167" t="s">
        <v>833</v>
      </c>
      <c r="C2466" s="168">
        <v>42775</v>
      </c>
      <c r="D2466" s="168" t="s">
        <v>7216</v>
      </c>
      <c r="E2466" s="169" t="s">
        <v>3</v>
      </c>
      <c r="F2466" s="169">
        <v>1474662</v>
      </c>
      <c r="G2466" s="169"/>
      <c r="H2466" s="170" t="s">
        <v>7217</v>
      </c>
      <c r="I2466" s="172">
        <v>0</v>
      </c>
      <c r="J2466" s="172">
        <v>3868.51</v>
      </c>
      <c r="K2466" s="172">
        <v>3868.51</v>
      </c>
      <c r="L2466" s="173" t="s">
        <v>1444</v>
      </c>
    </row>
    <row r="2467" spans="1:12" ht="56.25" customHeight="1">
      <c r="A2467" s="174">
        <v>86</v>
      </c>
      <c r="B2467" s="167" t="s">
        <v>734</v>
      </c>
      <c r="C2467" s="168">
        <v>42775</v>
      </c>
      <c r="D2467" s="168" t="s">
        <v>7218</v>
      </c>
      <c r="E2467" s="169" t="s">
        <v>3</v>
      </c>
      <c r="F2467" s="169">
        <v>1474722</v>
      </c>
      <c r="G2467" s="169"/>
      <c r="H2467" s="170" t="s">
        <v>7219</v>
      </c>
      <c r="I2467" s="172">
        <v>0</v>
      </c>
      <c r="J2467" s="172">
        <v>918.02</v>
      </c>
      <c r="K2467" s="172">
        <v>918.02</v>
      </c>
      <c r="L2467" s="173" t="s">
        <v>1444</v>
      </c>
    </row>
    <row r="2468" spans="1:12" ht="56.25" customHeight="1">
      <c r="A2468" s="174">
        <v>86</v>
      </c>
      <c r="B2468" s="167" t="s">
        <v>734</v>
      </c>
      <c r="C2468" s="168">
        <v>42775</v>
      </c>
      <c r="D2468" s="168" t="s">
        <v>7220</v>
      </c>
      <c r="E2468" s="169" t="s">
        <v>3</v>
      </c>
      <c r="F2468" s="169">
        <v>1474724</v>
      </c>
      <c r="G2468" s="169"/>
      <c r="H2468" s="170" t="s">
        <v>7221</v>
      </c>
      <c r="I2468" s="172">
        <v>0</v>
      </c>
      <c r="J2468" s="172">
        <v>2826</v>
      </c>
      <c r="K2468" s="172">
        <v>2826</v>
      </c>
      <c r="L2468" s="173" t="s">
        <v>1444</v>
      </c>
    </row>
    <row r="2469" spans="1:12" ht="56.25" customHeight="1">
      <c r="A2469" s="174">
        <v>86</v>
      </c>
      <c r="B2469" s="167" t="s">
        <v>734</v>
      </c>
      <c r="C2469" s="168">
        <v>42775</v>
      </c>
      <c r="D2469" s="168" t="s">
        <v>7222</v>
      </c>
      <c r="E2469" s="169" t="s">
        <v>3</v>
      </c>
      <c r="F2469" s="169">
        <v>1474725</v>
      </c>
      <c r="G2469" s="169"/>
      <c r="H2469" s="170" t="s">
        <v>7221</v>
      </c>
      <c r="I2469" s="172">
        <v>0</v>
      </c>
      <c r="J2469" s="172">
        <v>2484</v>
      </c>
      <c r="K2469" s="172">
        <v>2484</v>
      </c>
      <c r="L2469" s="173" t="s">
        <v>1444</v>
      </c>
    </row>
    <row r="2470" spans="1:12" ht="56.25" customHeight="1">
      <c r="A2470" s="174">
        <v>86</v>
      </c>
      <c r="B2470" s="167" t="s">
        <v>734</v>
      </c>
      <c r="C2470" s="168">
        <v>42775</v>
      </c>
      <c r="D2470" s="168" t="s">
        <v>7223</v>
      </c>
      <c r="E2470" s="169" t="s">
        <v>3</v>
      </c>
      <c r="F2470" s="169">
        <v>1474726</v>
      </c>
      <c r="G2470" s="169"/>
      <c r="H2470" s="170" t="s">
        <v>7224</v>
      </c>
      <c r="I2470" s="172">
        <v>0</v>
      </c>
      <c r="J2470" s="172">
        <v>4032</v>
      </c>
      <c r="K2470" s="172">
        <v>4032</v>
      </c>
      <c r="L2470" s="173" t="s">
        <v>1444</v>
      </c>
    </row>
    <row r="2471" spans="1:12" ht="56.25" customHeight="1">
      <c r="A2471" s="174">
        <v>86</v>
      </c>
      <c r="B2471" s="167" t="s">
        <v>734</v>
      </c>
      <c r="C2471" s="168">
        <v>42775</v>
      </c>
      <c r="D2471" s="168" t="s">
        <v>7225</v>
      </c>
      <c r="E2471" s="169" t="s">
        <v>3</v>
      </c>
      <c r="F2471" s="169">
        <v>1474727</v>
      </c>
      <c r="G2471" s="169"/>
      <c r="H2471" s="170" t="s">
        <v>7226</v>
      </c>
      <c r="I2471" s="172">
        <v>0</v>
      </c>
      <c r="J2471" s="172">
        <v>504</v>
      </c>
      <c r="K2471" s="172">
        <v>504</v>
      </c>
      <c r="L2471" s="173" t="s">
        <v>1444</v>
      </c>
    </row>
    <row r="2472" spans="1:12" ht="56.25" customHeight="1">
      <c r="A2472" s="174">
        <v>574</v>
      </c>
      <c r="B2472" s="167" t="s">
        <v>874</v>
      </c>
      <c r="C2472" s="168">
        <v>42775</v>
      </c>
      <c r="D2472" s="168" t="s">
        <v>7227</v>
      </c>
      <c r="E2472" s="169" t="s">
        <v>3</v>
      </c>
      <c r="F2472" s="169">
        <v>1474751</v>
      </c>
      <c r="G2472" s="169"/>
      <c r="H2472" s="170" t="s">
        <v>7228</v>
      </c>
      <c r="I2472" s="172">
        <v>0</v>
      </c>
      <c r="J2472" s="172">
        <v>34884.51</v>
      </c>
      <c r="K2472" s="172">
        <v>34884.51</v>
      </c>
      <c r="L2472" s="173" t="s">
        <v>1444</v>
      </c>
    </row>
    <row r="2473" spans="1:12" ht="56.25" customHeight="1">
      <c r="A2473" s="174" t="s">
        <v>627</v>
      </c>
      <c r="B2473" s="167" t="s">
        <v>737</v>
      </c>
      <c r="C2473" s="168">
        <v>42775</v>
      </c>
      <c r="D2473" s="168" t="s">
        <v>7229</v>
      </c>
      <c r="E2473" s="169" t="s">
        <v>3</v>
      </c>
      <c r="F2473" s="169">
        <v>1474787</v>
      </c>
      <c r="G2473" s="169"/>
      <c r="H2473" s="170" t="s">
        <v>7230</v>
      </c>
      <c r="I2473" s="172">
        <v>0</v>
      </c>
      <c r="J2473" s="172">
        <v>1385.78</v>
      </c>
      <c r="K2473" s="172">
        <v>1385.78</v>
      </c>
      <c r="L2473" s="173" t="s">
        <v>1444</v>
      </c>
    </row>
    <row r="2474" spans="1:12" ht="56.25" customHeight="1">
      <c r="A2474" s="174" t="s">
        <v>627</v>
      </c>
      <c r="B2474" s="167" t="s">
        <v>737</v>
      </c>
      <c r="C2474" s="168">
        <v>42775</v>
      </c>
      <c r="D2474" s="168" t="s">
        <v>7231</v>
      </c>
      <c r="E2474" s="169" t="s">
        <v>3</v>
      </c>
      <c r="F2474" s="169">
        <v>1474840</v>
      </c>
      <c r="G2474" s="169"/>
      <c r="H2474" s="170" t="s">
        <v>7232</v>
      </c>
      <c r="I2474" s="172">
        <v>0</v>
      </c>
      <c r="J2474" s="172">
        <v>15000</v>
      </c>
      <c r="K2474" s="172">
        <v>15000</v>
      </c>
      <c r="L2474" s="173" t="s">
        <v>1444</v>
      </c>
    </row>
    <row r="2475" spans="1:12" ht="56.25" customHeight="1">
      <c r="A2475" s="174">
        <v>680</v>
      </c>
      <c r="B2475" s="167" t="s">
        <v>890</v>
      </c>
      <c r="C2475" s="168">
        <v>42776</v>
      </c>
      <c r="D2475" s="168" t="s">
        <v>7233</v>
      </c>
      <c r="E2475" s="169" t="s">
        <v>3</v>
      </c>
      <c r="F2475" s="169">
        <v>1475114</v>
      </c>
      <c r="G2475" s="169"/>
      <c r="H2475" s="170" t="s">
        <v>7234</v>
      </c>
      <c r="I2475" s="172">
        <v>0</v>
      </c>
      <c r="J2475" s="172">
        <v>36</v>
      </c>
      <c r="K2475" s="172">
        <v>36</v>
      </c>
      <c r="L2475" s="173" t="s">
        <v>1444</v>
      </c>
    </row>
    <row r="2476" spans="1:12" ht="56.25" customHeight="1">
      <c r="A2476" s="174">
        <v>680</v>
      </c>
      <c r="B2476" s="167" t="s">
        <v>890</v>
      </c>
      <c r="C2476" s="168">
        <v>42776</v>
      </c>
      <c r="D2476" s="168" t="s">
        <v>7235</v>
      </c>
      <c r="E2476" s="169" t="s">
        <v>3</v>
      </c>
      <c r="F2476" s="169">
        <v>1475118</v>
      </c>
      <c r="G2476" s="169"/>
      <c r="H2476" s="170" t="s">
        <v>7236</v>
      </c>
      <c r="I2476" s="172">
        <v>0</v>
      </c>
      <c r="J2476" s="172">
        <v>25526.2</v>
      </c>
      <c r="K2476" s="172">
        <v>25526.2</v>
      </c>
      <c r="L2476" s="173" t="s">
        <v>1444</v>
      </c>
    </row>
    <row r="2477" spans="1:12" ht="56.25" customHeight="1">
      <c r="A2477" s="174">
        <v>680</v>
      </c>
      <c r="B2477" s="167" t="s">
        <v>890</v>
      </c>
      <c r="C2477" s="168">
        <v>42776</v>
      </c>
      <c r="D2477" s="168" t="s">
        <v>7237</v>
      </c>
      <c r="E2477" s="169" t="s">
        <v>3</v>
      </c>
      <c r="F2477" s="169">
        <v>1475126</v>
      </c>
      <c r="G2477" s="169"/>
      <c r="H2477" s="170" t="s">
        <v>7238</v>
      </c>
      <c r="I2477" s="172">
        <v>0</v>
      </c>
      <c r="J2477" s="172">
        <v>465</v>
      </c>
      <c r="K2477" s="172">
        <v>465</v>
      </c>
      <c r="L2477" s="173" t="s">
        <v>1444</v>
      </c>
    </row>
    <row r="2478" spans="1:12" ht="56.25" customHeight="1">
      <c r="A2478" s="174">
        <v>680</v>
      </c>
      <c r="B2478" s="167" t="s">
        <v>890</v>
      </c>
      <c r="C2478" s="168">
        <v>42776</v>
      </c>
      <c r="D2478" s="168" t="s">
        <v>7239</v>
      </c>
      <c r="E2478" s="169" t="s">
        <v>3</v>
      </c>
      <c r="F2478" s="169">
        <v>1475130</v>
      </c>
      <c r="G2478" s="169"/>
      <c r="H2478" s="170" t="s">
        <v>7240</v>
      </c>
      <c r="I2478" s="172">
        <v>0</v>
      </c>
      <c r="J2478" s="172">
        <v>50</v>
      </c>
      <c r="K2478" s="172">
        <v>50</v>
      </c>
      <c r="L2478" s="173" t="s">
        <v>1444</v>
      </c>
    </row>
    <row r="2479" spans="1:12" ht="56.25" customHeight="1">
      <c r="A2479" s="174">
        <v>680</v>
      </c>
      <c r="B2479" s="167" t="s">
        <v>890</v>
      </c>
      <c r="C2479" s="168">
        <v>42776</v>
      </c>
      <c r="D2479" s="168" t="s">
        <v>7241</v>
      </c>
      <c r="E2479" s="169" t="s">
        <v>3</v>
      </c>
      <c r="F2479" s="169">
        <v>1475132</v>
      </c>
      <c r="G2479" s="169"/>
      <c r="H2479" s="170" t="s">
        <v>7242</v>
      </c>
      <c r="I2479" s="172">
        <v>0</v>
      </c>
      <c r="J2479" s="172">
        <v>1143.4000000000001</v>
      </c>
      <c r="K2479" s="172">
        <v>1143.4000000000001</v>
      </c>
      <c r="L2479" s="173" t="s">
        <v>1444</v>
      </c>
    </row>
    <row r="2480" spans="1:12" ht="56.25" customHeight="1">
      <c r="A2480" s="174" t="s">
        <v>634</v>
      </c>
      <c r="B2480" s="167" t="s">
        <v>1258</v>
      </c>
      <c r="C2480" s="168">
        <v>42776</v>
      </c>
      <c r="D2480" s="168" t="s">
        <v>7243</v>
      </c>
      <c r="E2480" s="169" t="s">
        <v>3</v>
      </c>
      <c r="F2480" s="169">
        <v>1475156</v>
      </c>
      <c r="G2480" s="169"/>
      <c r="H2480" s="170" t="s">
        <v>7244</v>
      </c>
      <c r="I2480" s="172">
        <v>0</v>
      </c>
      <c r="J2480" s="172">
        <v>1139.97</v>
      </c>
      <c r="K2480" s="172">
        <v>1139.97</v>
      </c>
      <c r="L2480" s="173" t="s">
        <v>1444</v>
      </c>
    </row>
    <row r="2481" spans="1:12" ht="56.25" customHeight="1">
      <c r="A2481" s="174">
        <v>526</v>
      </c>
      <c r="B2481" s="167" t="s">
        <v>870</v>
      </c>
      <c r="C2481" s="168">
        <v>42776</v>
      </c>
      <c r="D2481" s="168" t="s">
        <v>7245</v>
      </c>
      <c r="E2481" s="169" t="s">
        <v>3</v>
      </c>
      <c r="F2481" s="169">
        <v>1475188</v>
      </c>
      <c r="G2481" s="169"/>
      <c r="H2481" s="170" t="s">
        <v>7246</v>
      </c>
      <c r="I2481" s="172">
        <v>0</v>
      </c>
      <c r="J2481" s="172">
        <v>1262.22</v>
      </c>
      <c r="K2481" s="172">
        <v>1262.22</v>
      </c>
      <c r="L2481" s="173" t="s">
        <v>1444</v>
      </c>
    </row>
    <row r="2482" spans="1:12" ht="56.25" customHeight="1">
      <c r="A2482" s="174">
        <v>576</v>
      </c>
      <c r="B2482" s="167" t="s">
        <v>876</v>
      </c>
      <c r="C2482" s="168">
        <v>42776</v>
      </c>
      <c r="D2482" s="168" t="s">
        <v>7247</v>
      </c>
      <c r="E2482" s="169" t="s">
        <v>3</v>
      </c>
      <c r="F2482" s="169">
        <v>1475009</v>
      </c>
      <c r="G2482" s="169"/>
      <c r="H2482" s="170" t="s">
        <v>7248</v>
      </c>
      <c r="I2482" s="172">
        <v>0</v>
      </c>
      <c r="J2482" s="172">
        <v>196</v>
      </c>
      <c r="K2482" s="172">
        <v>196</v>
      </c>
      <c r="L2482" s="173" t="s">
        <v>1444</v>
      </c>
    </row>
    <row r="2483" spans="1:12" ht="56.25" customHeight="1">
      <c r="A2483" s="174" t="s">
        <v>627</v>
      </c>
      <c r="B2483" s="167" t="s">
        <v>737</v>
      </c>
      <c r="C2483" s="168">
        <v>42776</v>
      </c>
      <c r="D2483" s="168" t="s">
        <v>7249</v>
      </c>
      <c r="E2483" s="169" t="s">
        <v>3</v>
      </c>
      <c r="F2483" s="169">
        <v>1475069</v>
      </c>
      <c r="G2483" s="169"/>
      <c r="H2483" s="170" t="s">
        <v>7250</v>
      </c>
      <c r="I2483" s="172">
        <v>0</v>
      </c>
      <c r="J2483" s="172">
        <v>3924.48</v>
      </c>
      <c r="K2483" s="172">
        <v>3924.48</v>
      </c>
      <c r="L2483" s="173" t="s">
        <v>1444</v>
      </c>
    </row>
    <row r="2484" spans="1:12" ht="56.25" customHeight="1">
      <c r="A2484" s="174" t="s">
        <v>627</v>
      </c>
      <c r="B2484" s="167" t="s">
        <v>737</v>
      </c>
      <c r="C2484" s="168">
        <v>42776</v>
      </c>
      <c r="D2484" s="168" t="s">
        <v>7251</v>
      </c>
      <c r="E2484" s="169" t="s">
        <v>3</v>
      </c>
      <c r="F2484" s="169">
        <v>1475097</v>
      </c>
      <c r="G2484" s="169"/>
      <c r="H2484" s="170" t="s">
        <v>7252</v>
      </c>
      <c r="I2484" s="172">
        <v>0</v>
      </c>
      <c r="J2484" s="172">
        <v>3957</v>
      </c>
      <c r="K2484" s="172">
        <v>3957</v>
      </c>
      <c r="L2484" s="173" t="s">
        <v>1444</v>
      </c>
    </row>
    <row r="2485" spans="1:12" ht="56.25" customHeight="1">
      <c r="A2485" s="174">
        <v>15</v>
      </c>
      <c r="B2485" s="167" t="s">
        <v>715</v>
      </c>
      <c r="C2485" s="168">
        <v>42776</v>
      </c>
      <c r="D2485" s="168" t="s">
        <v>7253</v>
      </c>
      <c r="E2485" s="169" t="s">
        <v>3</v>
      </c>
      <c r="F2485" s="169">
        <v>1475138</v>
      </c>
      <c r="G2485" s="169"/>
      <c r="H2485" s="170" t="s">
        <v>7254</v>
      </c>
      <c r="I2485" s="172">
        <v>0</v>
      </c>
      <c r="J2485" s="172">
        <v>50</v>
      </c>
      <c r="K2485" s="172">
        <v>50</v>
      </c>
      <c r="L2485" s="173" t="s">
        <v>1444</v>
      </c>
    </row>
    <row r="2486" spans="1:12" ht="56.25" customHeight="1">
      <c r="A2486" s="174">
        <v>574</v>
      </c>
      <c r="B2486" s="167" t="s">
        <v>874</v>
      </c>
      <c r="C2486" s="168">
        <v>42776</v>
      </c>
      <c r="D2486" s="168" t="s">
        <v>7255</v>
      </c>
      <c r="E2486" s="169" t="s">
        <v>3</v>
      </c>
      <c r="F2486" s="169">
        <v>1475143</v>
      </c>
      <c r="G2486" s="169"/>
      <c r="H2486" s="170" t="s">
        <v>7256</v>
      </c>
      <c r="I2486" s="172">
        <v>0</v>
      </c>
      <c r="J2486" s="172">
        <v>600</v>
      </c>
      <c r="K2486" s="172">
        <v>600</v>
      </c>
      <c r="L2486" s="173" t="s">
        <v>1444</v>
      </c>
    </row>
    <row r="2487" spans="1:12" ht="56.25" customHeight="1">
      <c r="A2487" s="174">
        <v>15</v>
      </c>
      <c r="B2487" s="167" t="s">
        <v>715</v>
      </c>
      <c r="C2487" s="168">
        <v>42776</v>
      </c>
      <c r="D2487" s="168" t="s">
        <v>7257</v>
      </c>
      <c r="E2487" s="169" t="s">
        <v>3</v>
      </c>
      <c r="F2487" s="169">
        <v>1475151</v>
      </c>
      <c r="G2487" s="169"/>
      <c r="H2487" s="170" t="s">
        <v>7258</v>
      </c>
      <c r="I2487" s="172">
        <v>0</v>
      </c>
      <c r="J2487" s="172">
        <v>4.91</v>
      </c>
      <c r="K2487" s="172">
        <v>4.91</v>
      </c>
      <c r="L2487" s="173" t="s">
        <v>1444</v>
      </c>
    </row>
    <row r="2488" spans="1:12" ht="56.25" customHeight="1">
      <c r="A2488" s="174" t="s">
        <v>627</v>
      </c>
      <c r="B2488" s="167" t="s">
        <v>737</v>
      </c>
      <c r="C2488" s="168">
        <v>42776</v>
      </c>
      <c r="D2488" s="168" t="s">
        <v>7259</v>
      </c>
      <c r="E2488" s="169" t="s">
        <v>3</v>
      </c>
      <c r="F2488" s="169">
        <v>1475155</v>
      </c>
      <c r="G2488" s="169"/>
      <c r="H2488" s="170" t="s">
        <v>7260</v>
      </c>
      <c r="I2488" s="172">
        <v>0</v>
      </c>
      <c r="J2488" s="172">
        <v>3364.62</v>
      </c>
      <c r="K2488" s="172">
        <v>3364.62</v>
      </c>
      <c r="L2488" s="173" t="s">
        <v>1444</v>
      </c>
    </row>
    <row r="2489" spans="1:12" ht="56.25" customHeight="1">
      <c r="A2489" s="174" t="s">
        <v>634</v>
      </c>
      <c r="B2489" s="167" t="s">
        <v>1258</v>
      </c>
      <c r="C2489" s="168">
        <v>42776</v>
      </c>
      <c r="D2489" s="168" t="s">
        <v>7261</v>
      </c>
      <c r="E2489" s="169" t="s">
        <v>3</v>
      </c>
      <c r="F2489" s="169">
        <v>1475204</v>
      </c>
      <c r="G2489" s="169"/>
      <c r="H2489" s="170" t="s">
        <v>7262</v>
      </c>
      <c r="I2489" s="172">
        <v>0</v>
      </c>
      <c r="J2489" s="172">
        <v>2939.09</v>
      </c>
      <c r="K2489" s="172">
        <v>2939.09</v>
      </c>
      <c r="L2489" s="173" t="s">
        <v>1444</v>
      </c>
    </row>
    <row r="2490" spans="1:12" ht="56.25" customHeight="1">
      <c r="A2490" s="174" t="s">
        <v>627</v>
      </c>
      <c r="B2490" s="167" t="s">
        <v>737</v>
      </c>
      <c r="C2490" s="168">
        <v>42776</v>
      </c>
      <c r="D2490" s="168" t="s">
        <v>7263</v>
      </c>
      <c r="E2490" s="169" t="s">
        <v>3</v>
      </c>
      <c r="F2490" s="169">
        <v>1475214</v>
      </c>
      <c r="G2490" s="169"/>
      <c r="H2490" s="170" t="s">
        <v>7264</v>
      </c>
      <c r="I2490" s="172">
        <v>0</v>
      </c>
      <c r="J2490" s="172">
        <v>69.78</v>
      </c>
      <c r="K2490" s="172">
        <v>69.78</v>
      </c>
      <c r="L2490" s="173" t="s">
        <v>1444</v>
      </c>
    </row>
    <row r="2491" spans="1:12" ht="56.25" customHeight="1">
      <c r="A2491" s="174">
        <v>292</v>
      </c>
      <c r="B2491" s="167" t="s">
        <v>159</v>
      </c>
      <c r="C2491" s="168">
        <v>42776</v>
      </c>
      <c r="D2491" s="168" t="s">
        <v>7265</v>
      </c>
      <c r="E2491" s="169" t="s">
        <v>3</v>
      </c>
      <c r="F2491" s="169">
        <v>1475260</v>
      </c>
      <c r="G2491" s="169"/>
      <c r="H2491" s="170" t="s">
        <v>7266</v>
      </c>
      <c r="I2491" s="172">
        <v>0</v>
      </c>
      <c r="J2491" s="172">
        <v>87</v>
      </c>
      <c r="K2491" s="172">
        <v>87</v>
      </c>
      <c r="L2491" s="173" t="s">
        <v>1444</v>
      </c>
    </row>
    <row r="2492" spans="1:12" ht="56.25" customHeight="1">
      <c r="A2492" s="174" t="s">
        <v>627</v>
      </c>
      <c r="B2492" s="167" t="s">
        <v>737</v>
      </c>
      <c r="C2492" s="168">
        <v>42776</v>
      </c>
      <c r="D2492" s="168" t="s">
        <v>7267</v>
      </c>
      <c r="E2492" s="169" t="s">
        <v>3</v>
      </c>
      <c r="F2492" s="169">
        <v>1475266</v>
      </c>
      <c r="G2492" s="169"/>
      <c r="H2492" s="170" t="s">
        <v>7268</v>
      </c>
      <c r="I2492" s="172">
        <v>0</v>
      </c>
      <c r="J2492" s="172">
        <v>156.6</v>
      </c>
      <c r="K2492" s="172">
        <v>156.6</v>
      </c>
      <c r="L2492" s="173" t="s">
        <v>1444</v>
      </c>
    </row>
    <row r="2493" spans="1:12" ht="56.25" customHeight="1">
      <c r="A2493" s="174" t="s">
        <v>627</v>
      </c>
      <c r="B2493" s="167" t="s">
        <v>737</v>
      </c>
      <c r="C2493" s="168">
        <v>42776</v>
      </c>
      <c r="D2493" s="168" t="s">
        <v>7269</v>
      </c>
      <c r="E2493" s="169" t="s">
        <v>3</v>
      </c>
      <c r="F2493" s="169">
        <v>1475272</v>
      </c>
      <c r="G2493" s="169"/>
      <c r="H2493" s="170" t="s">
        <v>7270</v>
      </c>
      <c r="I2493" s="172">
        <v>0</v>
      </c>
      <c r="J2493" s="172">
        <v>156.6</v>
      </c>
      <c r="K2493" s="172">
        <v>156.6</v>
      </c>
      <c r="L2493" s="173" t="s">
        <v>1444</v>
      </c>
    </row>
    <row r="2494" spans="1:12" ht="56.25" customHeight="1">
      <c r="A2494" s="174" t="s">
        <v>627</v>
      </c>
      <c r="B2494" s="167" t="s">
        <v>737</v>
      </c>
      <c r="C2494" s="168">
        <v>42776</v>
      </c>
      <c r="D2494" s="168" t="s">
        <v>7271</v>
      </c>
      <c r="E2494" s="169" t="s">
        <v>3</v>
      </c>
      <c r="F2494" s="169">
        <v>1475296</v>
      </c>
      <c r="G2494" s="169"/>
      <c r="H2494" s="170" t="s">
        <v>7272</v>
      </c>
      <c r="I2494" s="172">
        <v>0</v>
      </c>
      <c r="J2494" s="172">
        <v>930</v>
      </c>
      <c r="K2494" s="172">
        <v>930</v>
      </c>
      <c r="L2494" s="173" t="s">
        <v>1444</v>
      </c>
    </row>
    <row r="2495" spans="1:12" ht="56.25" customHeight="1">
      <c r="A2495" s="174" t="s">
        <v>627</v>
      </c>
      <c r="B2495" s="167" t="s">
        <v>737</v>
      </c>
      <c r="C2495" s="168">
        <v>42776</v>
      </c>
      <c r="D2495" s="168" t="s">
        <v>7273</v>
      </c>
      <c r="E2495" s="169" t="s">
        <v>3</v>
      </c>
      <c r="F2495" s="169">
        <v>1475297</v>
      </c>
      <c r="G2495" s="169"/>
      <c r="H2495" s="170" t="s">
        <v>7274</v>
      </c>
      <c r="I2495" s="172">
        <v>0</v>
      </c>
      <c r="J2495" s="172">
        <v>1924.5</v>
      </c>
      <c r="K2495" s="172">
        <v>1924.5</v>
      </c>
      <c r="L2495" s="173" t="s">
        <v>1444</v>
      </c>
    </row>
    <row r="2496" spans="1:12" ht="56.25" customHeight="1">
      <c r="A2496" s="174">
        <v>16</v>
      </c>
      <c r="B2496" s="167" t="s">
        <v>716</v>
      </c>
      <c r="C2496" s="168">
        <v>42776</v>
      </c>
      <c r="D2496" s="168" t="s">
        <v>7275</v>
      </c>
      <c r="E2496" s="169" t="s">
        <v>3</v>
      </c>
      <c r="F2496" s="169">
        <v>1475390</v>
      </c>
      <c r="G2496" s="169"/>
      <c r="H2496" s="170" t="s">
        <v>7276</v>
      </c>
      <c r="I2496" s="172">
        <v>0</v>
      </c>
      <c r="J2496" s="172">
        <v>440</v>
      </c>
      <c r="K2496" s="172">
        <v>440</v>
      </c>
      <c r="L2496" s="173" t="s">
        <v>1444</v>
      </c>
    </row>
    <row r="2497" spans="1:12" ht="56.25" customHeight="1">
      <c r="A2497" s="174">
        <v>660</v>
      </c>
      <c r="B2497" s="167" t="s">
        <v>241</v>
      </c>
      <c r="C2497" s="168">
        <v>42779</v>
      </c>
      <c r="D2497" s="168" t="s">
        <v>7277</v>
      </c>
      <c r="E2497" s="169" t="s">
        <v>3</v>
      </c>
      <c r="F2497" s="169">
        <v>1475551</v>
      </c>
      <c r="G2497" s="169"/>
      <c r="H2497" s="170" t="s">
        <v>7278</v>
      </c>
      <c r="I2497" s="172">
        <v>0</v>
      </c>
      <c r="J2497" s="172">
        <v>1765</v>
      </c>
      <c r="K2497" s="172">
        <v>1765</v>
      </c>
      <c r="L2497" s="173" t="s">
        <v>1444</v>
      </c>
    </row>
    <row r="2498" spans="1:12" ht="56.25" customHeight="1">
      <c r="A2498" s="174">
        <v>660</v>
      </c>
      <c r="B2498" s="167" t="s">
        <v>241</v>
      </c>
      <c r="C2498" s="168">
        <v>42779</v>
      </c>
      <c r="D2498" s="168" t="s">
        <v>7279</v>
      </c>
      <c r="E2498" s="169" t="s">
        <v>3</v>
      </c>
      <c r="F2498" s="169">
        <v>1475553</v>
      </c>
      <c r="G2498" s="169"/>
      <c r="H2498" s="170" t="s">
        <v>7280</v>
      </c>
      <c r="I2498" s="172">
        <v>0</v>
      </c>
      <c r="J2498" s="172">
        <v>458.12</v>
      </c>
      <c r="K2498" s="172">
        <v>458.12</v>
      </c>
      <c r="L2498" s="173" t="s">
        <v>1444</v>
      </c>
    </row>
    <row r="2499" spans="1:12" ht="56.25" customHeight="1">
      <c r="A2499" s="174" t="s">
        <v>627</v>
      </c>
      <c r="B2499" s="167" t="s">
        <v>737</v>
      </c>
      <c r="C2499" s="168">
        <v>42779</v>
      </c>
      <c r="D2499" s="168" t="s">
        <v>7281</v>
      </c>
      <c r="E2499" s="169" t="s">
        <v>3</v>
      </c>
      <c r="F2499" s="169">
        <v>1475565</v>
      </c>
      <c r="G2499" s="169"/>
      <c r="H2499" s="170" t="s">
        <v>7282</v>
      </c>
      <c r="I2499" s="172">
        <v>0</v>
      </c>
      <c r="J2499" s="172">
        <v>35.15</v>
      </c>
      <c r="K2499" s="172">
        <v>35.15</v>
      </c>
      <c r="L2499" s="173" t="s">
        <v>1444</v>
      </c>
    </row>
    <row r="2500" spans="1:12" ht="56.25" customHeight="1">
      <c r="A2500" s="174" t="s">
        <v>627</v>
      </c>
      <c r="B2500" s="167" t="s">
        <v>737</v>
      </c>
      <c r="C2500" s="168">
        <v>42779</v>
      </c>
      <c r="D2500" s="168" t="s">
        <v>7283</v>
      </c>
      <c r="E2500" s="169" t="s">
        <v>3</v>
      </c>
      <c r="F2500" s="169">
        <v>1475567</v>
      </c>
      <c r="G2500" s="169"/>
      <c r="H2500" s="170" t="s">
        <v>7284</v>
      </c>
      <c r="I2500" s="172">
        <v>0</v>
      </c>
      <c r="J2500" s="172">
        <v>23500</v>
      </c>
      <c r="K2500" s="172">
        <v>23500</v>
      </c>
      <c r="L2500" s="173" t="s">
        <v>1444</v>
      </c>
    </row>
    <row r="2501" spans="1:12" ht="56.25" customHeight="1">
      <c r="A2501" s="174">
        <v>373</v>
      </c>
      <c r="B2501" s="167" t="s">
        <v>1299</v>
      </c>
      <c r="C2501" s="168">
        <v>42779</v>
      </c>
      <c r="D2501" s="168" t="s">
        <v>7285</v>
      </c>
      <c r="E2501" s="169" t="s">
        <v>3</v>
      </c>
      <c r="F2501" s="169">
        <v>1475612</v>
      </c>
      <c r="G2501" s="169"/>
      <c r="H2501" s="170" t="s">
        <v>7286</v>
      </c>
      <c r="I2501" s="172">
        <v>0</v>
      </c>
      <c r="J2501" s="172">
        <v>10440</v>
      </c>
      <c r="K2501" s="172">
        <v>10440</v>
      </c>
      <c r="L2501" s="173" t="s">
        <v>1444</v>
      </c>
    </row>
    <row r="2502" spans="1:12" ht="56.25" customHeight="1">
      <c r="A2502" s="174" t="s">
        <v>627</v>
      </c>
      <c r="B2502" s="167" t="s">
        <v>737</v>
      </c>
      <c r="C2502" s="168">
        <v>42779</v>
      </c>
      <c r="D2502" s="168" t="s">
        <v>7287</v>
      </c>
      <c r="E2502" s="169" t="s">
        <v>3</v>
      </c>
      <c r="F2502" s="169">
        <v>1475639</v>
      </c>
      <c r="G2502" s="169"/>
      <c r="H2502" s="170" t="s">
        <v>7288</v>
      </c>
      <c r="I2502" s="172">
        <v>0</v>
      </c>
      <c r="J2502" s="172">
        <v>580</v>
      </c>
      <c r="K2502" s="172">
        <v>580</v>
      </c>
      <c r="L2502" s="173" t="s">
        <v>1444</v>
      </c>
    </row>
    <row r="2503" spans="1:12" ht="56.25" customHeight="1">
      <c r="A2503" s="174">
        <v>513</v>
      </c>
      <c r="B2503" s="167" t="s">
        <v>208</v>
      </c>
      <c r="C2503" s="168">
        <v>42779</v>
      </c>
      <c r="D2503" s="168" t="s">
        <v>7289</v>
      </c>
      <c r="E2503" s="169" t="s">
        <v>3</v>
      </c>
      <c r="F2503" s="169">
        <v>1475660</v>
      </c>
      <c r="G2503" s="169"/>
      <c r="H2503" s="170" t="s">
        <v>7290</v>
      </c>
      <c r="I2503" s="172">
        <v>0</v>
      </c>
      <c r="J2503" s="172">
        <v>28.6</v>
      </c>
      <c r="K2503" s="172">
        <v>28.6</v>
      </c>
      <c r="L2503" s="173" t="s">
        <v>1444</v>
      </c>
    </row>
    <row r="2504" spans="1:12" ht="56.25" customHeight="1">
      <c r="A2504" s="174" t="s">
        <v>627</v>
      </c>
      <c r="B2504" s="167" t="s">
        <v>737</v>
      </c>
      <c r="C2504" s="168">
        <v>42779</v>
      </c>
      <c r="D2504" s="168" t="s">
        <v>7291</v>
      </c>
      <c r="E2504" s="169" t="s">
        <v>3</v>
      </c>
      <c r="F2504" s="169">
        <v>1475710</v>
      </c>
      <c r="G2504" s="169"/>
      <c r="H2504" s="170" t="s">
        <v>7292</v>
      </c>
      <c r="I2504" s="172">
        <v>0</v>
      </c>
      <c r="J2504" s="172">
        <v>3089.27</v>
      </c>
      <c r="K2504" s="172">
        <v>3089.27</v>
      </c>
      <c r="L2504" s="173" t="s">
        <v>1444</v>
      </c>
    </row>
    <row r="2505" spans="1:12" ht="56.25" customHeight="1">
      <c r="A2505" s="174" t="s">
        <v>627</v>
      </c>
      <c r="B2505" s="167" t="s">
        <v>737</v>
      </c>
      <c r="C2505" s="168">
        <v>42779</v>
      </c>
      <c r="D2505" s="168" t="s">
        <v>7293</v>
      </c>
      <c r="E2505" s="169" t="s">
        <v>3</v>
      </c>
      <c r="F2505" s="169">
        <v>1475715</v>
      </c>
      <c r="G2505" s="169"/>
      <c r="H2505" s="170" t="s">
        <v>7294</v>
      </c>
      <c r="I2505" s="172">
        <v>0</v>
      </c>
      <c r="J2505" s="172">
        <v>58</v>
      </c>
      <c r="K2505" s="172">
        <v>58</v>
      </c>
      <c r="L2505" s="173" t="s">
        <v>1444</v>
      </c>
    </row>
    <row r="2506" spans="1:12" ht="56.25" customHeight="1">
      <c r="A2506" s="174" t="s">
        <v>627</v>
      </c>
      <c r="B2506" s="167" t="s">
        <v>737</v>
      </c>
      <c r="C2506" s="168">
        <v>42779</v>
      </c>
      <c r="D2506" s="168" t="s">
        <v>7295</v>
      </c>
      <c r="E2506" s="169" t="s">
        <v>3</v>
      </c>
      <c r="F2506" s="169">
        <v>1475717</v>
      </c>
      <c r="G2506" s="169"/>
      <c r="H2506" s="170" t="s">
        <v>7296</v>
      </c>
      <c r="I2506" s="172">
        <v>0</v>
      </c>
      <c r="J2506" s="172">
        <v>95</v>
      </c>
      <c r="K2506" s="172">
        <v>95</v>
      </c>
      <c r="L2506" s="173" t="s">
        <v>1444</v>
      </c>
    </row>
    <row r="2507" spans="1:12" ht="56.25" customHeight="1">
      <c r="A2507" s="174" t="s">
        <v>627</v>
      </c>
      <c r="B2507" s="167" t="s">
        <v>737</v>
      </c>
      <c r="C2507" s="168">
        <v>42779</v>
      </c>
      <c r="D2507" s="168" t="s">
        <v>7297</v>
      </c>
      <c r="E2507" s="169" t="s">
        <v>3</v>
      </c>
      <c r="F2507" s="169">
        <v>1475721</v>
      </c>
      <c r="G2507" s="169"/>
      <c r="H2507" s="170" t="s">
        <v>7298</v>
      </c>
      <c r="I2507" s="172">
        <v>0</v>
      </c>
      <c r="J2507" s="172">
        <v>18.68</v>
      </c>
      <c r="K2507" s="172">
        <v>18.68</v>
      </c>
      <c r="L2507" s="173" t="s">
        <v>1444</v>
      </c>
    </row>
    <row r="2508" spans="1:12" ht="56.25" customHeight="1">
      <c r="A2508" s="174" t="s">
        <v>627</v>
      </c>
      <c r="B2508" s="167" t="s">
        <v>737</v>
      </c>
      <c r="C2508" s="168">
        <v>42779</v>
      </c>
      <c r="D2508" s="168" t="s">
        <v>7299</v>
      </c>
      <c r="E2508" s="169" t="s">
        <v>3</v>
      </c>
      <c r="F2508" s="169">
        <v>1475732</v>
      </c>
      <c r="G2508" s="169"/>
      <c r="H2508" s="170" t="s">
        <v>7300</v>
      </c>
      <c r="I2508" s="172">
        <v>0</v>
      </c>
      <c r="J2508" s="172">
        <v>204.8</v>
      </c>
      <c r="K2508" s="172">
        <v>204.8</v>
      </c>
      <c r="L2508" s="173" t="s">
        <v>6022</v>
      </c>
    </row>
    <row r="2509" spans="1:12" ht="56.25" customHeight="1">
      <c r="A2509" s="174">
        <v>526</v>
      </c>
      <c r="B2509" s="167" t="s">
        <v>870</v>
      </c>
      <c r="C2509" s="168">
        <v>42780</v>
      </c>
      <c r="D2509" s="168" t="s">
        <v>7301</v>
      </c>
      <c r="E2509" s="169" t="s">
        <v>3</v>
      </c>
      <c r="F2509" s="169">
        <v>1475923</v>
      </c>
      <c r="G2509" s="169"/>
      <c r="H2509" s="170" t="s">
        <v>7302</v>
      </c>
      <c r="I2509" s="172">
        <v>0</v>
      </c>
      <c r="J2509" s="172">
        <v>10.7</v>
      </c>
      <c r="K2509" s="172">
        <v>10.7</v>
      </c>
      <c r="L2509" s="173" t="s">
        <v>1444</v>
      </c>
    </row>
    <row r="2510" spans="1:12" ht="56.25" customHeight="1">
      <c r="A2510" s="174">
        <v>526</v>
      </c>
      <c r="B2510" s="167" t="s">
        <v>870</v>
      </c>
      <c r="C2510" s="168">
        <v>42780</v>
      </c>
      <c r="D2510" s="168" t="s">
        <v>7303</v>
      </c>
      <c r="E2510" s="169" t="s">
        <v>3</v>
      </c>
      <c r="F2510" s="169">
        <v>1475925</v>
      </c>
      <c r="G2510" s="169"/>
      <c r="H2510" s="170" t="s">
        <v>7304</v>
      </c>
      <c r="I2510" s="172">
        <v>0</v>
      </c>
      <c r="J2510" s="172">
        <v>498</v>
      </c>
      <c r="K2510" s="172">
        <v>498</v>
      </c>
      <c r="L2510" s="173" t="s">
        <v>1444</v>
      </c>
    </row>
    <row r="2511" spans="1:12" ht="56.25" customHeight="1">
      <c r="A2511" s="174">
        <v>70</v>
      </c>
      <c r="B2511" s="167" t="s">
        <v>729</v>
      </c>
      <c r="C2511" s="168">
        <v>42780</v>
      </c>
      <c r="D2511" s="168" t="s">
        <v>7305</v>
      </c>
      <c r="E2511" s="169" t="s">
        <v>3</v>
      </c>
      <c r="F2511" s="169">
        <v>1476042</v>
      </c>
      <c r="G2511" s="169"/>
      <c r="H2511" s="170" t="s">
        <v>7306</v>
      </c>
      <c r="I2511" s="172">
        <v>0</v>
      </c>
      <c r="J2511" s="172">
        <v>7690</v>
      </c>
      <c r="K2511" s="172">
        <v>7690</v>
      </c>
      <c r="L2511" s="173" t="s">
        <v>1444</v>
      </c>
    </row>
    <row r="2512" spans="1:12" ht="56.25" customHeight="1">
      <c r="A2512" s="174">
        <v>46</v>
      </c>
      <c r="B2512" s="167" t="s">
        <v>722</v>
      </c>
      <c r="C2512" s="168">
        <v>42780</v>
      </c>
      <c r="D2512" s="168" t="s">
        <v>7307</v>
      </c>
      <c r="E2512" s="169" t="s">
        <v>3</v>
      </c>
      <c r="F2512" s="169">
        <v>1476046</v>
      </c>
      <c r="G2512" s="169"/>
      <c r="H2512" s="170" t="s">
        <v>7308</v>
      </c>
      <c r="I2512" s="172">
        <v>0</v>
      </c>
      <c r="J2512" s="172">
        <v>100000</v>
      </c>
      <c r="K2512" s="172">
        <v>100000</v>
      </c>
      <c r="L2512" s="173" t="s">
        <v>1444</v>
      </c>
    </row>
    <row r="2513" spans="1:12" ht="56.25" customHeight="1">
      <c r="A2513" s="174" t="s">
        <v>634</v>
      </c>
      <c r="B2513" s="167" t="s">
        <v>1258</v>
      </c>
      <c r="C2513" s="168">
        <v>42780</v>
      </c>
      <c r="D2513" s="168" t="s">
        <v>7309</v>
      </c>
      <c r="E2513" s="169" t="s">
        <v>3</v>
      </c>
      <c r="F2513" s="169">
        <v>1476051</v>
      </c>
      <c r="G2513" s="169"/>
      <c r="H2513" s="170" t="s">
        <v>7310</v>
      </c>
      <c r="I2513" s="172">
        <v>0</v>
      </c>
      <c r="J2513" s="172">
        <v>445.44</v>
      </c>
      <c r="K2513" s="172">
        <v>445.44</v>
      </c>
      <c r="L2513" s="173" t="s">
        <v>1444</v>
      </c>
    </row>
    <row r="2514" spans="1:12" ht="56.25" customHeight="1">
      <c r="A2514" s="174">
        <v>680</v>
      </c>
      <c r="B2514" s="167" t="s">
        <v>890</v>
      </c>
      <c r="C2514" s="168">
        <v>42780</v>
      </c>
      <c r="D2514" s="168" t="s">
        <v>7311</v>
      </c>
      <c r="E2514" s="169" t="s">
        <v>3</v>
      </c>
      <c r="F2514" s="169">
        <v>1476053</v>
      </c>
      <c r="G2514" s="169"/>
      <c r="H2514" s="170" t="s">
        <v>7312</v>
      </c>
      <c r="I2514" s="172">
        <v>0</v>
      </c>
      <c r="J2514" s="172">
        <v>11262.65</v>
      </c>
      <c r="K2514" s="172">
        <v>11262.65</v>
      </c>
      <c r="L2514" s="173" t="s">
        <v>1444</v>
      </c>
    </row>
    <row r="2515" spans="1:12" ht="56.25" customHeight="1">
      <c r="A2515" s="174" t="s">
        <v>634</v>
      </c>
      <c r="B2515" s="167" t="s">
        <v>1258</v>
      </c>
      <c r="C2515" s="168">
        <v>42780</v>
      </c>
      <c r="D2515" s="168" t="s">
        <v>7313</v>
      </c>
      <c r="E2515" s="169" t="s">
        <v>3</v>
      </c>
      <c r="F2515" s="169">
        <v>1476054</v>
      </c>
      <c r="G2515" s="169"/>
      <c r="H2515" s="170" t="s">
        <v>7314</v>
      </c>
      <c r="I2515" s="172">
        <v>0</v>
      </c>
      <c r="J2515" s="172">
        <v>250046.81</v>
      </c>
      <c r="K2515" s="172">
        <v>250046.81</v>
      </c>
      <c r="L2515" s="173" t="s">
        <v>1444</v>
      </c>
    </row>
    <row r="2516" spans="1:12" ht="56.25" customHeight="1">
      <c r="A2516" s="174" t="s">
        <v>627</v>
      </c>
      <c r="B2516" s="167" t="s">
        <v>737</v>
      </c>
      <c r="C2516" s="168">
        <v>42780</v>
      </c>
      <c r="D2516" s="168" t="s">
        <v>7315</v>
      </c>
      <c r="E2516" s="169" t="s">
        <v>3</v>
      </c>
      <c r="F2516" s="169">
        <v>1476060</v>
      </c>
      <c r="G2516" s="169"/>
      <c r="H2516" s="170" t="s">
        <v>7316</v>
      </c>
      <c r="I2516" s="172">
        <v>0</v>
      </c>
      <c r="J2516" s="172">
        <v>2485.15</v>
      </c>
      <c r="K2516" s="172">
        <v>2485.15</v>
      </c>
      <c r="L2516" s="173" t="s">
        <v>1444</v>
      </c>
    </row>
    <row r="2517" spans="1:12" ht="56.25" customHeight="1">
      <c r="A2517" s="174" t="s">
        <v>627</v>
      </c>
      <c r="B2517" s="167" t="s">
        <v>737</v>
      </c>
      <c r="C2517" s="168">
        <v>42780</v>
      </c>
      <c r="D2517" s="168" t="s">
        <v>7317</v>
      </c>
      <c r="E2517" s="169" t="s">
        <v>3</v>
      </c>
      <c r="F2517" s="169">
        <v>1476062</v>
      </c>
      <c r="G2517" s="169"/>
      <c r="H2517" s="170" t="s">
        <v>7318</v>
      </c>
      <c r="I2517" s="172">
        <v>0</v>
      </c>
      <c r="J2517" s="172">
        <v>180.62</v>
      </c>
      <c r="K2517" s="172">
        <v>180.62</v>
      </c>
      <c r="L2517" s="173" t="s">
        <v>1444</v>
      </c>
    </row>
    <row r="2518" spans="1:12" ht="56.25" customHeight="1">
      <c r="A2518" s="174" t="s">
        <v>627</v>
      </c>
      <c r="B2518" s="167" t="s">
        <v>737</v>
      </c>
      <c r="C2518" s="168">
        <v>42780</v>
      </c>
      <c r="D2518" s="168" t="s">
        <v>7319</v>
      </c>
      <c r="E2518" s="169" t="s">
        <v>3</v>
      </c>
      <c r="F2518" s="169">
        <v>1475957</v>
      </c>
      <c r="G2518" s="169"/>
      <c r="H2518" s="170" t="s">
        <v>7320</v>
      </c>
      <c r="I2518" s="172">
        <v>0</v>
      </c>
      <c r="J2518" s="172">
        <v>6325</v>
      </c>
      <c r="K2518" s="172">
        <v>6325</v>
      </c>
      <c r="L2518" s="173" t="s">
        <v>1444</v>
      </c>
    </row>
    <row r="2519" spans="1:12" ht="56.25" customHeight="1">
      <c r="A2519" s="174" t="s">
        <v>627</v>
      </c>
      <c r="B2519" s="167" t="s">
        <v>737</v>
      </c>
      <c r="C2519" s="168">
        <v>42780</v>
      </c>
      <c r="D2519" s="168" t="s">
        <v>7321</v>
      </c>
      <c r="E2519" s="169" t="s">
        <v>3</v>
      </c>
      <c r="F2519" s="169">
        <v>1475974</v>
      </c>
      <c r="G2519" s="169"/>
      <c r="H2519" s="170" t="s">
        <v>7322</v>
      </c>
      <c r="I2519" s="172">
        <v>0</v>
      </c>
      <c r="J2519" s="172">
        <v>144.69</v>
      </c>
      <c r="K2519" s="172">
        <v>144.69</v>
      </c>
      <c r="L2519" s="173" t="s">
        <v>1444</v>
      </c>
    </row>
    <row r="2520" spans="1:12" ht="56.25" customHeight="1">
      <c r="A2520" s="174">
        <v>590</v>
      </c>
      <c r="B2520" s="167" t="s">
        <v>884</v>
      </c>
      <c r="C2520" s="168">
        <v>42780</v>
      </c>
      <c r="D2520" s="168" t="s">
        <v>7323</v>
      </c>
      <c r="E2520" s="169" t="s">
        <v>3</v>
      </c>
      <c r="F2520" s="169">
        <v>1476019</v>
      </c>
      <c r="G2520" s="169"/>
      <c r="H2520" s="170" t="s">
        <v>7324</v>
      </c>
      <c r="I2520" s="172">
        <v>0</v>
      </c>
      <c r="J2520" s="172">
        <v>1053.02</v>
      </c>
      <c r="K2520" s="172">
        <v>1053.02</v>
      </c>
      <c r="L2520" s="173" t="s">
        <v>6022</v>
      </c>
    </row>
    <row r="2521" spans="1:12" ht="56.25" customHeight="1">
      <c r="A2521" s="174">
        <v>590</v>
      </c>
      <c r="B2521" s="167" t="s">
        <v>884</v>
      </c>
      <c r="C2521" s="168">
        <v>42780</v>
      </c>
      <c r="D2521" s="168" t="s">
        <v>7325</v>
      </c>
      <c r="E2521" s="169" t="s">
        <v>3</v>
      </c>
      <c r="F2521" s="169">
        <v>1476024</v>
      </c>
      <c r="G2521" s="169"/>
      <c r="H2521" s="170" t="s">
        <v>7326</v>
      </c>
      <c r="I2521" s="172">
        <v>0</v>
      </c>
      <c r="J2521" s="172">
        <v>2466.56</v>
      </c>
      <c r="K2521" s="172">
        <v>2466.56</v>
      </c>
      <c r="L2521" s="173" t="s">
        <v>1444</v>
      </c>
    </row>
    <row r="2522" spans="1:12" ht="56.25" customHeight="1">
      <c r="A2522" s="174">
        <v>47</v>
      </c>
      <c r="B2522" s="167" t="s">
        <v>723</v>
      </c>
      <c r="C2522" s="168">
        <v>42780</v>
      </c>
      <c r="D2522" s="168" t="s">
        <v>7327</v>
      </c>
      <c r="E2522" s="169" t="s">
        <v>3</v>
      </c>
      <c r="F2522" s="169">
        <v>1476033</v>
      </c>
      <c r="G2522" s="169"/>
      <c r="H2522" s="170" t="s">
        <v>7328</v>
      </c>
      <c r="I2522" s="172">
        <v>0</v>
      </c>
      <c r="J2522" s="172">
        <v>200</v>
      </c>
      <c r="K2522" s="172">
        <v>200</v>
      </c>
      <c r="L2522" s="173" t="s">
        <v>1444</v>
      </c>
    </row>
    <row r="2523" spans="1:12" ht="56.25" customHeight="1">
      <c r="A2523" s="174" t="s">
        <v>627</v>
      </c>
      <c r="B2523" s="167" t="s">
        <v>737</v>
      </c>
      <c r="C2523" s="168">
        <v>42780</v>
      </c>
      <c r="D2523" s="168" t="s">
        <v>7329</v>
      </c>
      <c r="E2523" s="169" t="s">
        <v>3</v>
      </c>
      <c r="F2523" s="169">
        <v>1476035</v>
      </c>
      <c r="G2523" s="169"/>
      <c r="H2523" s="170" t="s">
        <v>7330</v>
      </c>
      <c r="I2523" s="172">
        <v>0</v>
      </c>
      <c r="J2523" s="172">
        <v>213</v>
      </c>
      <c r="K2523" s="172">
        <v>213</v>
      </c>
      <c r="L2523" s="173" t="s">
        <v>1444</v>
      </c>
    </row>
    <row r="2524" spans="1:12" ht="56.25" customHeight="1">
      <c r="A2524" s="174">
        <v>342</v>
      </c>
      <c r="B2524" s="167" t="s">
        <v>840</v>
      </c>
      <c r="C2524" s="168">
        <v>42780</v>
      </c>
      <c r="D2524" s="168" t="s">
        <v>7331</v>
      </c>
      <c r="E2524" s="169" t="s">
        <v>3</v>
      </c>
      <c r="F2524" s="169">
        <v>1476058</v>
      </c>
      <c r="G2524" s="169"/>
      <c r="H2524" s="170" t="s">
        <v>7332</v>
      </c>
      <c r="I2524" s="172">
        <v>0</v>
      </c>
      <c r="J2524" s="172">
        <v>240</v>
      </c>
      <c r="K2524" s="172">
        <v>240</v>
      </c>
      <c r="L2524" s="173" t="s">
        <v>1444</v>
      </c>
    </row>
    <row r="2525" spans="1:12" ht="56.25" customHeight="1">
      <c r="A2525" s="174" t="s">
        <v>627</v>
      </c>
      <c r="B2525" s="167" t="s">
        <v>737</v>
      </c>
      <c r="C2525" s="168">
        <v>42780</v>
      </c>
      <c r="D2525" s="168" t="s">
        <v>7333</v>
      </c>
      <c r="E2525" s="169" t="s">
        <v>3</v>
      </c>
      <c r="F2525" s="169">
        <v>1476063</v>
      </c>
      <c r="G2525" s="169"/>
      <c r="H2525" s="170" t="s">
        <v>7334</v>
      </c>
      <c r="I2525" s="172">
        <v>0</v>
      </c>
      <c r="J2525" s="172">
        <v>4266.57</v>
      </c>
      <c r="K2525" s="172">
        <v>4266.57</v>
      </c>
      <c r="L2525" s="173" t="s">
        <v>1444</v>
      </c>
    </row>
    <row r="2526" spans="1:12" ht="56.25" customHeight="1">
      <c r="A2526" s="174" t="s">
        <v>627</v>
      </c>
      <c r="B2526" s="167" t="s">
        <v>737</v>
      </c>
      <c r="C2526" s="168">
        <v>42780</v>
      </c>
      <c r="D2526" s="168" t="s">
        <v>7335</v>
      </c>
      <c r="E2526" s="169" t="s">
        <v>3</v>
      </c>
      <c r="F2526" s="169">
        <v>1476066</v>
      </c>
      <c r="G2526" s="169"/>
      <c r="H2526" s="170" t="s">
        <v>4914</v>
      </c>
      <c r="I2526" s="172">
        <v>0</v>
      </c>
      <c r="J2526" s="172">
        <v>244.34</v>
      </c>
      <c r="K2526" s="172">
        <v>244.34</v>
      </c>
      <c r="L2526" s="173" t="s">
        <v>1444</v>
      </c>
    </row>
    <row r="2527" spans="1:12" ht="56.25" customHeight="1">
      <c r="A2527" s="174">
        <v>290</v>
      </c>
      <c r="B2527" s="167" t="s">
        <v>817</v>
      </c>
      <c r="C2527" s="168">
        <v>42780</v>
      </c>
      <c r="D2527" s="168" t="s">
        <v>7336</v>
      </c>
      <c r="E2527" s="169" t="s">
        <v>3</v>
      </c>
      <c r="F2527" s="169">
        <v>1476170</v>
      </c>
      <c r="G2527" s="169"/>
      <c r="H2527" s="170" t="s">
        <v>7337</v>
      </c>
      <c r="I2527" s="172">
        <v>0</v>
      </c>
      <c r="J2527" s="172">
        <v>398.3</v>
      </c>
      <c r="K2527" s="172">
        <v>398.3</v>
      </c>
      <c r="L2527" s="173" t="s">
        <v>1444</v>
      </c>
    </row>
    <row r="2528" spans="1:12" ht="56.25" customHeight="1">
      <c r="A2528" s="174">
        <v>290</v>
      </c>
      <c r="B2528" s="167" t="s">
        <v>817</v>
      </c>
      <c r="C2528" s="168">
        <v>42780</v>
      </c>
      <c r="D2528" s="168" t="s">
        <v>7338</v>
      </c>
      <c r="E2528" s="169" t="s">
        <v>3</v>
      </c>
      <c r="F2528" s="169">
        <v>1476171</v>
      </c>
      <c r="G2528" s="169"/>
      <c r="H2528" s="170" t="s">
        <v>7339</v>
      </c>
      <c r="I2528" s="172">
        <v>0</v>
      </c>
      <c r="J2528" s="172">
        <v>1956.8</v>
      </c>
      <c r="K2528" s="172">
        <v>1956.8</v>
      </c>
      <c r="L2528" s="173" t="s">
        <v>1444</v>
      </c>
    </row>
    <row r="2529" spans="1:12" ht="56.25" customHeight="1">
      <c r="A2529" s="174" t="s">
        <v>627</v>
      </c>
      <c r="B2529" s="167" t="s">
        <v>737</v>
      </c>
      <c r="C2529" s="168">
        <v>42780</v>
      </c>
      <c r="D2529" s="168" t="s">
        <v>7340</v>
      </c>
      <c r="E2529" s="169" t="s">
        <v>3</v>
      </c>
      <c r="F2529" s="169">
        <v>1476176</v>
      </c>
      <c r="G2529" s="169"/>
      <c r="H2529" s="170" t="s">
        <v>7341</v>
      </c>
      <c r="I2529" s="172">
        <v>0</v>
      </c>
      <c r="J2529" s="172">
        <v>3400</v>
      </c>
      <c r="K2529" s="172">
        <v>3400</v>
      </c>
      <c r="L2529" s="173" t="s">
        <v>1444</v>
      </c>
    </row>
    <row r="2530" spans="1:12" ht="56.25" customHeight="1">
      <c r="A2530" s="174">
        <v>46</v>
      </c>
      <c r="B2530" s="167" t="s">
        <v>722</v>
      </c>
      <c r="C2530" s="168">
        <v>42780</v>
      </c>
      <c r="D2530" s="168" t="s">
        <v>7342</v>
      </c>
      <c r="E2530" s="169" t="s">
        <v>3</v>
      </c>
      <c r="F2530" s="169">
        <v>1476182</v>
      </c>
      <c r="G2530" s="169"/>
      <c r="H2530" s="170" t="s">
        <v>7343</v>
      </c>
      <c r="I2530" s="172">
        <v>0</v>
      </c>
      <c r="J2530" s="172">
        <v>36841.5</v>
      </c>
      <c r="K2530" s="172">
        <v>36841.5</v>
      </c>
      <c r="L2530" s="173" t="s">
        <v>1444</v>
      </c>
    </row>
    <row r="2531" spans="1:12" ht="56.25" customHeight="1">
      <c r="A2531" s="174" t="s">
        <v>627</v>
      </c>
      <c r="B2531" s="167" t="s">
        <v>737</v>
      </c>
      <c r="C2531" s="168">
        <v>42780</v>
      </c>
      <c r="D2531" s="168" t="s">
        <v>7344</v>
      </c>
      <c r="E2531" s="169" t="s">
        <v>3</v>
      </c>
      <c r="F2531" s="169">
        <v>1476218</v>
      </c>
      <c r="G2531" s="169"/>
      <c r="H2531" s="170" t="s">
        <v>7345</v>
      </c>
      <c r="I2531" s="172">
        <v>0</v>
      </c>
      <c r="J2531" s="172">
        <v>378</v>
      </c>
      <c r="K2531" s="172">
        <v>378</v>
      </c>
      <c r="L2531" s="173" t="s">
        <v>1444</v>
      </c>
    </row>
    <row r="2532" spans="1:12" ht="56.25" customHeight="1">
      <c r="A2532" s="174">
        <v>287</v>
      </c>
      <c r="B2532" s="167" t="s">
        <v>814</v>
      </c>
      <c r="C2532" s="168">
        <v>42781</v>
      </c>
      <c r="D2532" s="168" t="s">
        <v>7346</v>
      </c>
      <c r="E2532" s="169" t="s">
        <v>3</v>
      </c>
      <c r="F2532" s="169">
        <v>1476373</v>
      </c>
      <c r="G2532" s="169"/>
      <c r="H2532" s="170" t="s">
        <v>7347</v>
      </c>
      <c r="I2532" s="172">
        <v>0</v>
      </c>
      <c r="J2532" s="172">
        <v>2600</v>
      </c>
      <c r="K2532" s="172">
        <v>2600</v>
      </c>
      <c r="L2532" s="173" t="s">
        <v>1444</v>
      </c>
    </row>
    <row r="2533" spans="1:12" ht="56.25" customHeight="1">
      <c r="A2533" s="174">
        <v>680</v>
      </c>
      <c r="B2533" s="167" t="s">
        <v>890</v>
      </c>
      <c r="C2533" s="168">
        <v>42781</v>
      </c>
      <c r="D2533" s="168" t="s">
        <v>7348</v>
      </c>
      <c r="E2533" s="169" t="s">
        <v>3</v>
      </c>
      <c r="F2533" s="169">
        <v>1476450</v>
      </c>
      <c r="G2533" s="169"/>
      <c r="H2533" s="170" t="s">
        <v>7349</v>
      </c>
      <c r="I2533" s="172">
        <v>0</v>
      </c>
      <c r="J2533" s="172">
        <v>9242.7900000000009</v>
      </c>
      <c r="K2533" s="172">
        <v>9242.7900000000009</v>
      </c>
      <c r="L2533" s="173" t="s">
        <v>1444</v>
      </c>
    </row>
    <row r="2534" spans="1:12" ht="56.25" customHeight="1">
      <c r="A2534" s="174" t="s">
        <v>634</v>
      </c>
      <c r="B2534" s="167" t="s">
        <v>1258</v>
      </c>
      <c r="C2534" s="168">
        <v>42781</v>
      </c>
      <c r="D2534" s="168" t="s">
        <v>7350</v>
      </c>
      <c r="E2534" s="169" t="s">
        <v>3</v>
      </c>
      <c r="F2534" s="169">
        <v>1476465</v>
      </c>
      <c r="G2534" s="169"/>
      <c r="H2534" s="170" t="s">
        <v>7351</v>
      </c>
      <c r="I2534" s="172">
        <v>0</v>
      </c>
      <c r="J2534" s="172">
        <v>2253.36</v>
      </c>
      <c r="K2534" s="172">
        <v>2253.36</v>
      </c>
      <c r="L2534" s="173" t="s">
        <v>1444</v>
      </c>
    </row>
    <row r="2535" spans="1:12" ht="56.25" customHeight="1">
      <c r="A2535" s="174" t="s">
        <v>634</v>
      </c>
      <c r="B2535" s="167" t="s">
        <v>1258</v>
      </c>
      <c r="C2535" s="168">
        <v>42781</v>
      </c>
      <c r="D2535" s="168" t="s">
        <v>7352</v>
      </c>
      <c r="E2535" s="169" t="s">
        <v>3</v>
      </c>
      <c r="F2535" s="169">
        <v>1476466</v>
      </c>
      <c r="G2535" s="169"/>
      <c r="H2535" s="170" t="s">
        <v>7353</v>
      </c>
      <c r="I2535" s="172">
        <v>0</v>
      </c>
      <c r="J2535" s="172">
        <v>566.58000000000004</v>
      </c>
      <c r="K2535" s="172">
        <v>566.58000000000004</v>
      </c>
      <c r="L2535" s="173" t="s">
        <v>1444</v>
      </c>
    </row>
    <row r="2536" spans="1:12" ht="56.25" customHeight="1">
      <c r="A2536" s="174">
        <v>15</v>
      </c>
      <c r="B2536" s="167" t="s">
        <v>715</v>
      </c>
      <c r="C2536" s="168">
        <v>42781</v>
      </c>
      <c r="D2536" s="168" t="s">
        <v>7354</v>
      </c>
      <c r="E2536" s="169" t="s">
        <v>3</v>
      </c>
      <c r="F2536" s="169">
        <v>1476441</v>
      </c>
      <c r="G2536" s="169"/>
      <c r="H2536" s="170" t="s">
        <v>7355</v>
      </c>
      <c r="I2536" s="172">
        <v>0</v>
      </c>
      <c r="J2536" s="172">
        <v>36.770000000000003</v>
      </c>
      <c r="K2536" s="172">
        <v>36.770000000000003</v>
      </c>
      <c r="L2536" s="173" t="s">
        <v>1444</v>
      </c>
    </row>
    <row r="2537" spans="1:12" ht="56.25" customHeight="1">
      <c r="A2537" s="174" t="s">
        <v>627</v>
      </c>
      <c r="B2537" s="167" t="s">
        <v>737</v>
      </c>
      <c r="C2537" s="168">
        <v>42781</v>
      </c>
      <c r="D2537" s="168" t="s">
        <v>7356</v>
      </c>
      <c r="E2537" s="169" t="s">
        <v>3</v>
      </c>
      <c r="F2537" s="169">
        <v>1476531</v>
      </c>
      <c r="G2537" s="169"/>
      <c r="H2537" s="170" t="s">
        <v>7357</v>
      </c>
      <c r="I2537" s="172">
        <v>0</v>
      </c>
      <c r="J2537" s="172">
        <v>274.22000000000003</v>
      </c>
      <c r="K2537" s="172">
        <v>274.22000000000003</v>
      </c>
      <c r="L2537" s="173" t="s">
        <v>1444</v>
      </c>
    </row>
    <row r="2538" spans="1:12" ht="56.25" customHeight="1">
      <c r="A2538" s="174" t="s">
        <v>627</v>
      </c>
      <c r="B2538" s="167" t="s">
        <v>737</v>
      </c>
      <c r="C2538" s="168">
        <v>42781</v>
      </c>
      <c r="D2538" s="168" t="s">
        <v>7358</v>
      </c>
      <c r="E2538" s="169" t="s">
        <v>3</v>
      </c>
      <c r="F2538" s="169">
        <v>1476539</v>
      </c>
      <c r="G2538" s="169"/>
      <c r="H2538" s="170" t="s">
        <v>7359</v>
      </c>
      <c r="I2538" s="172">
        <v>0</v>
      </c>
      <c r="J2538" s="172">
        <v>113050.28</v>
      </c>
      <c r="K2538" s="172">
        <v>113050.28</v>
      </c>
      <c r="L2538" s="173" t="s">
        <v>1444</v>
      </c>
    </row>
    <row r="2539" spans="1:12" ht="56.25" customHeight="1">
      <c r="A2539" s="174" t="s">
        <v>627</v>
      </c>
      <c r="B2539" s="167" t="s">
        <v>737</v>
      </c>
      <c r="C2539" s="168">
        <v>42781</v>
      </c>
      <c r="D2539" s="168" t="s">
        <v>7360</v>
      </c>
      <c r="E2539" s="169" t="s">
        <v>3</v>
      </c>
      <c r="F2539" s="169">
        <v>1476552</v>
      </c>
      <c r="G2539" s="169"/>
      <c r="H2539" s="170" t="s">
        <v>7361</v>
      </c>
      <c r="I2539" s="172">
        <v>0</v>
      </c>
      <c r="J2539" s="172">
        <v>267</v>
      </c>
      <c r="K2539" s="172">
        <v>267</v>
      </c>
      <c r="L2539" s="173" t="s">
        <v>1444</v>
      </c>
    </row>
    <row r="2540" spans="1:12" ht="56.25" customHeight="1">
      <c r="A2540" s="174">
        <v>46</v>
      </c>
      <c r="B2540" s="167" t="s">
        <v>722</v>
      </c>
      <c r="C2540" s="168">
        <v>42781</v>
      </c>
      <c r="D2540" s="168" t="s">
        <v>7362</v>
      </c>
      <c r="E2540" s="169" t="s">
        <v>3</v>
      </c>
      <c r="F2540" s="169">
        <v>1476571</v>
      </c>
      <c r="G2540" s="169"/>
      <c r="H2540" s="170" t="s">
        <v>7363</v>
      </c>
      <c r="I2540" s="172">
        <v>0</v>
      </c>
      <c r="J2540" s="172">
        <v>9413.19</v>
      </c>
      <c r="K2540" s="172">
        <v>9413.19</v>
      </c>
      <c r="L2540" s="173" t="s">
        <v>1444</v>
      </c>
    </row>
    <row r="2541" spans="1:12" ht="56.25" customHeight="1">
      <c r="A2541" s="174">
        <v>523</v>
      </c>
      <c r="B2541" s="167" t="s">
        <v>869</v>
      </c>
      <c r="C2541" s="168">
        <v>42782</v>
      </c>
      <c r="D2541" s="168" t="s">
        <v>7364</v>
      </c>
      <c r="E2541" s="169" t="s">
        <v>3</v>
      </c>
      <c r="F2541" s="169">
        <v>1476813</v>
      </c>
      <c r="G2541" s="169"/>
      <c r="H2541" s="170" t="s">
        <v>7365</v>
      </c>
      <c r="I2541" s="172">
        <v>0</v>
      </c>
      <c r="J2541" s="172">
        <v>6419</v>
      </c>
      <c r="K2541" s="172">
        <v>6419</v>
      </c>
      <c r="L2541" s="173" t="s">
        <v>1444</v>
      </c>
    </row>
    <row r="2542" spans="1:12" ht="56.25" customHeight="1">
      <c r="A2542" s="174" t="s">
        <v>627</v>
      </c>
      <c r="B2542" s="167" t="s">
        <v>737</v>
      </c>
      <c r="C2542" s="168">
        <v>42782</v>
      </c>
      <c r="D2542" s="168" t="s">
        <v>7366</v>
      </c>
      <c r="E2542" s="169" t="s">
        <v>3</v>
      </c>
      <c r="F2542" s="169">
        <v>1476847</v>
      </c>
      <c r="G2542" s="169"/>
      <c r="H2542" s="170" t="s">
        <v>7367</v>
      </c>
      <c r="I2542" s="172">
        <v>0</v>
      </c>
      <c r="J2542" s="172">
        <v>7130</v>
      </c>
      <c r="K2542" s="172">
        <v>7130</v>
      </c>
      <c r="L2542" s="173" t="s">
        <v>1444</v>
      </c>
    </row>
    <row r="2543" spans="1:12" ht="56.25" customHeight="1">
      <c r="A2543" s="174" t="s">
        <v>627</v>
      </c>
      <c r="B2543" s="167" t="s">
        <v>737</v>
      </c>
      <c r="C2543" s="168">
        <v>42782</v>
      </c>
      <c r="D2543" s="168" t="s">
        <v>7368</v>
      </c>
      <c r="E2543" s="169" t="s">
        <v>3</v>
      </c>
      <c r="F2543" s="169">
        <v>1476848</v>
      </c>
      <c r="G2543" s="169"/>
      <c r="H2543" s="170" t="s">
        <v>7369</v>
      </c>
      <c r="I2543" s="172">
        <v>0</v>
      </c>
      <c r="J2543" s="172">
        <v>8297.41</v>
      </c>
      <c r="K2543" s="172">
        <v>8297.41</v>
      </c>
      <c r="L2543" s="173" t="s">
        <v>1444</v>
      </c>
    </row>
    <row r="2544" spans="1:12" ht="56.25" customHeight="1">
      <c r="A2544" s="174" t="s">
        <v>627</v>
      </c>
      <c r="B2544" s="167" t="s">
        <v>737</v>
      </c>
      <c r="C2544" s="168">
        <v>42782</v>
      </c>
      <c r="D2544" s="168" t="s">
        <v>7370</v>
      </c>
      <c r="E2544" s="169" t="s">
        <v>3</v>
      </c>
      <c r="F2544" s="169">
        <v>1476849</v>
      </c>
      <c r="G2544" s="169"/>
      <c r="H2544" s="170" t="s">
        <v>7371</v>
      </c>
      <c r="I2544" s="172">
        <v>0</v>
      </c>
      <c r="J2544" s="172">
        <v>5567.77</v>
      </c>
      <c r="K2544" s="172">
        <v>5567.77</v>
      </c>
      <c r="L2544" s="173" t="s">
        <v>1444</v>
      </c>
    </row>
    <row r="2545" spans="1:12" ht="56.25" customHeight="1">
      <c r="A2545" s="174" t="s">
        <v>627</v>
      </c>
      <c r="B2545" s="167" t="s">
        <v>737</v>
      </c>
      <c r="C2545" s="168">
        <v>42782</v>
      </c>
      <c r="D2545" s="168" t="s">
        <v>7372</v>
      </c>
      <c r="E2545" s="169" t="s">
        <v>3</v>
      </c>
      <c r="F2545" s="169">
        <v>1476850</v>
      </c>
      <c r="G2545" s="169"/>
      <c r="H2545" s="170" t="s">
        <v>7373</v>
      </c>
      <c r="I2545" s="172">
        <v>0</v>
      </c>
      <c r="J2545" s="172">
        <v>1000.21</v>
      </c>
      <c r="K2545" s="172">
        <v>1000.21</v>
      </c>
      <c r="L2545" s="173" t="s">
        <v>1444</v>
      </c>
    </row>
    <row r="2546" spans="1:12" ht="56.25" customHeight="1">
      <c r="A2546" s="174" t="s">
        <v>627</v>
      </c>
      <c r="B2546" s="167" t="s">
        <v>737</v>
      </c>
      <c r="C2546" s="168">
        <v>42782</v>
      </c>
      <c r="D2546" s="168" t="s">
        <v>7374</v>
      </c>
      <c r="E2546" s="169" t="s">
        <v>3</v>
      </c>
      <c r="F2546" s="169">
        <v>1476852</v>
      </c>
      <c r="G2546" s="169"/>
      <c r="H2546" s="170" t="s">
        <v>7375</v>
      </c>
      <c r="I2546" s="172">
        <v>0</v>
      </c>
      <c r="J2546" s="172">
        <v>872.39</v>
      </c>
      <c r="K2546" s="172">
        <v>872.39</v>
      </c>
      <c r="L2546" s="173" t="s">
        <v>1444</v>
      </c>
    </row>
    <row r="2547" spans="1:12" ht="56.25" customHeight="1">
      <c r="A2547" s="174" t="s">
        <v>627</v>
      </c>
      <c r="B2547" s="167" t="s">
        <v>737</v>
      </c>
      <c r="C2547" s="168">
        <v>42782</v>
      </c>
      <c r="D2547" s="168" t="s">
        <v>7376</v>
      </c>
      <c r="E2547" s="169" t="s">
        <v>3</v>
      </c>
      <c r="F2547" s="169">
        <v>1476856</v>
      </c>
      <c r="G2547" s="169"/>
      <c r="H2547" s="170" t="s">
        <v>7377</v>
      </c>
      <c r="I2547" s="172">
        <v>0</v>
      </c>
      <c r="J2547" s="172">
        <v>1601.75</v>
      </c>
      <c r="K2547" s="172">
        <v>1601.75</v>
      </c>
      <c r="L2547" s="173" t="s">
        <v>1444</v>
      </c>
    </row>
    <row r="2548" spans="1:12" ht="56.25" customHeight="1">
      <c r="A2548" s="174" t="s">
        <v>627</v>
      </c>
      <c r="B2548" s="167" t="s">
        <v>737</v>
      </c>
      <c r="C2548" s="168">
        <v>42782</v>
      </c>
      <c r="D2548" s="168" t="s">
        <v>7378</v>
      </c>
      <c r="E2548" s="169" t="s">
        <v>3</v>
      </c>
      <c r="F2548" s="169">
        <v>1476857</v>
      </c>
      <c r="G2548" s="169"/>
      <c r="H2548" s="170" t="s">
        <v>7379</v>
      </c>
      <c r="I2548" s="172">
        <v>0</v>
      </c>
      <c r="J2548" s="172">
        <v>43000.05</v>
      </c>
      <c r="K2548" s="172">
        <v>43000.05</v>
      </c>
      <c r="L2548" s="173" t="s">
        <v>1444</v>
      </c>
    </row>
    <row r="2549" spans="1:12" ht="56.25" customHeight="1">
      <c r="A2549" s="174" t="s">
        <v>627</v>
      </c>
      <c r="B2549" s="167" t="s">
        <v>737</v>
      </c>
      <c r="C2549" s="168">
        <v>42782</v>
      </c>
      <c r="D2549" s="168" t="s">
        <v>7380</v>
      </c>
      <c r="E2549" s="169" t="s">
        <v>3</v>
      </c>
      <c r="F2549" s="169">
        <v>1476876</v>
      </c>
      <c r="G2549" s="169"/>
      <c r="H2549" s="170" t="s">
        <v>7381</v>
      </c>
      <c r="I2549" s="172">
        <v>0</v>
      </c>
      <c r="J2549" s="172">
        <v>982999.59</v>
      </c>
      <c r="K2549" s="172">
        <v>982999.59</v>
      </c>
      <c r="L2549" s="173" t="s">
        <v>1444</v>
      </c>
    </row>
    <row r="2550" spans="1:12" ht="56.25" customHeight="1">
      <c r="A2550" s="174">
        <v>574</v>
      </c>
      <c r="B2550" s="167" t="s">
        <v>874</v>
      </c>
      <c r="C2550" s="168">
        <v>42782</v>
      </c>
      <c r="D2550" s="168" t="s">
        <v>7382</v>
      </c>
      <c r="E2550" s="169" t="s">
        <v>3</v>
      </c>
      <c r="F2550" s="169">
        <v>1476772</v>
      </c>
      <c r="G2550" s="169"/>
      <c r="H2550" s="170" t="s">
        <v>7383</v>
      </c>
      <c r="I2550" s="172">
        <v>0</v>
      </c>
      <c r="J2550" s="172">
        <v>12777</v>
      </c>
      <c r="K2550" s="172">
        <v>12777</v>
      </c>
      <c r="L2550" s="173" t="s">
        <v>1444</v>
      </c>
    </row>
    <row r="2551" spans="1:12" ht="56.25" customHeight="1">
      <c r="A2551" s="174" t="s">
        <v>627</v>
      </c>
      <c r="B2551" s="167" t="s">
        <v>737</v>
      </c>
      <c r="C2551" s="168">
        <v>42782</v>
      </c>
      <c r="D2551" s="168" t="s">
        <v>7384</v>
      </c>
      <c r="E2551" s="169" t="s">
        <v>3</v>
      </c>
      <c r="F2551" s="169">
        <v>1476809</v>
      </c>
      <c r="G2551" s="169"/>
      <c r="H2551" s="170" t="s">
        <v>7385</v>
      </c>
      <c r="I2551" s="172">
        <v>0</v>
      </c>
      <c r="J2551" s="172">
        <v>9554.02</v>
      </c>
      <c r="K2551" s="172">
        <v>9554.02</v>
      </c>
      <c r="L2551" s="173" t="s">
        <v>1444</v>
      </c>
    </row>
    <row r="2552" spans="1:12" ht="56.25" customHeight="1">
      <c r="A2552" s="174" t="s">
        <v>627</v>
      </c>
      <c r="B2552" s="167" t="s">
        <v>737</v>
      </c>
      <c r="C2552" s="168">
        <v>42782</v>
      </c>
      <c r="D2552" s="168" t="s">
        <v>7386</v>
      </c>
      <c r="E2552" s="169" t="s">
        <v>3</v>
      </c>
      <c r="F2552" s="169">
        <v>1476812</v>
      </c>
      <c r="G2552" s="169"/>
      <c r="H2552" s="170" t="s">
        <v>7387</v>
      </c>
      <c r="I2552" s="172">
        <v>0</v>
      </c>
      <c r="J2552" s="172">
        <v>11323.35</v>
      </c>
      <c r="K2552" s="172">
        <v>11323.35</v>
      </c>
      <c r="L2552" s="173" t="s">
        <v>1444</v>
      </c>
    </row>
    <row r="2553" spans="1:12" ht="56.25" customHeight="1">
      <c r="A2553" s="174" t="s">
        <v>627</v>
      </c>
      <c r="B2553" s="167" t="s">
        <v>737</v>
      </c>
      <c r="C2553" s="168">
        <v>42782</v>
      </c>
      <c r="D2553" s="168" t="s">
        <v>7388</v>
      </c>
      <c r="E2553" s="169" t="s">
        <v>3</v>
      </c>
      <c r="F2553" s="169">
        <v>1476825</v>
      </c>
      <c r="G2553" s="169"/>
      <c r="H2553" s="170" t="s">
        <v>7389</v>
      </c>
      <c r="I2553" s="172">
        <v>0</v>
      </c>
      <c r="J2553" s="172">
        <v>199.75</v>
      </c>
      <c r="K2553" s="172">
        <v>199.75</v>
      </c>
      <c r="L2553" s="173" t="s">
        <v>1444</v>
      </c>
    </row>
    <row r="2554" spans="1:12" ht="56.25" customHeight="1">
      <c r="A2554" s="174" t="s">
        <v>627</v>
      </c>
      <c r="B2554" s="167" t="s">
        <v>737</v>
      </c>
      <c r="C2554" s="168">
        <v>42782</v>
      </c>
      <c r="D2554" s="168" t="s">
        <v>7390</v>
      </c>
      <c r="E2554" s="169" t="s">
        <v>3</v>
      </c>
      <c r="F2554" s="169">
        <v>1476916</v>
      </c>
      <c r="G2554" s="169"/>
      <c r="H2554" s="170" t="s">
        <v>7391</v>
      </c>
      <c r="I2554" s="172">
        <v>0</v>
      </c>
      <c r="J2554" s="172">
        <v>1200</v>
      </c>
      <c r="K2554" s="172">
        <v>1200</v>
      </c>
      <c r="L2554" s="173" t="s">
        <v>1444</v>
      </c>
    </row>
    <row r="2555" spans="1:12" ht="56.25" customHeight="1">
      <c r="A2555" s="174" t="s">
        <v>627</v>
      </c>
      <c r="B2555" s="167" t="s">
        <v>737</v>
      </c>
      <c r="C2555" s="168">
        <v>42782</v>
      </c>
      <c r="D2555" s="168" t="s">
        <v>7392</v>
      </c>
      <c r="E2555" s="169" t="s">
        <v>3</v>
      </c>
      <c r="F2555" s="169">
        <v>1476938</v>
      </c>
      <c r="G2555" s="169"/>
      <c r="H2555" s="170" t="s">
        <v>7393</v>
      </c>
      <c r="I2555" s="172">
        <v>0</v>
      </c>
      <c r="J2555" s="172">
        <v>375</v>
      </c>
      <c r="K2555" s="172">
        <v>375</v>
      </c>
      <c r="L2555" s="173" t="s">
        <v>1444</v>
      </c>
    </row>
    <row r="2556" spans="1:12" ht="56.25" customHeight="1">
      <c r="A2556" s="174" t="s">
        <v>627</v>
      </c>
      <c r="B2556" s="167" t="s">
        <v>737</v>
      </c>
      <c r="C2556" s="168">
        <v>42782</v>
      </c>
      <c r="D2556" s="168" t="s">
        <v>7394</v>
      </c>
      <c r="E2556" s="169" t="s">
        <v>3</v>
      </c>
      <c r="F2556" s="169">
        <v>1476940</v>
      </c>
      <c r="G2556" s="169"/>
      <c r="H2556" s="170" t="s">
        <v>7395</v>
      </c>
      <c r="I2556" s="172">
        <v>0</v>
      </c>
      <c r="J2556" s="172">
        <v>450</v>
      </c>
      <c r="K2556" s="172">
        <v>450</v>
      </c>
      <c r="L2556" s="173" t="s">
        <v>1444</v>
      </c>
    </row>
    <row r="2557" spans="1:12" ht="56.25" customHeight="1">
      <c r="A2557" s="174">
        <v>132</v>
      </c>
      <c r="B2557" s="167" t="s">
        <v>752</v>
      </c>
      <c r="C2557" s="168">
        <v>42782</v>
      </c>
      <c r="D2557" s="168" t="s">
        <v>7396</v>
      </c>
      <c r="E2557" s="169" t="s">
        <v>3</v>
      </c>
      <c r="F2557" s="169">
        <v>1476965</v>
      </c>
      <c r="G2557" s="169"/>
      <c r="H2557" s="170" t="s">
        <v>7397</v>
      </c>
      <c r="I2557" s="172">
        <v>0</v>
      </c>
      <c r="J2557" s="172">
        <v>57</v>
      </c>
      <c r="K2557" s="172">
        <v>57</v>
      </c>
      <c r="L2557" s="173" t="s">
        <v>1444</v>
      </c>
    </row>
    <row r="2558" spans="1:12" ht="56.25" customHeight="1">
      <c r="A2558" s="174">
        <v>132</v>
      </c>
      <c r="B2558" s="167" t="s">
        <v>752</v>
      </c>
      <c r="C2558" s="168">
        <v>42782</v>
      </c>
      <c r="D2558" s="168" t="s">
        <v>7398</v>
      </c>
      <c r="E2558" s="169" t="s">
        <v>3</v>
      </c>
      <c r="F2558" s="169">
        <v>1476966</v>
      </c>
      <c r="G2558" s="169"/>
      <c r="H2558" s="170" t="s">
        <v>7399</v>
      </c>
      <c r="I2558" s="172">
        <v>0</v>
      </c>
      <c r="J2558" s="172">
        <v>5074.47</v>
      </c>
      <c r="K2558" s="172">
        <v>5074.47</v>
      </c>
      <c r="L2558" s="173" t="s">
        <v>1444</v>
      </c>
    </row>
    <row r="2559" spans="1:12" ht="56.25" customHeight="1">
      <c r="A2559" s="174" t="s">
        <v>627</v>
      </c>
      <c r="B2559" s="167" t="s">
        <v>737</v>
      </c>
      <c r="C2559" s="168">
        <v>42782</v>
      </c>
      <c r="D2559" s="168" t="s">
        <v>7400</v>
      </c>
      <c r="E2559" s="169" t="s">
        <v>3</v>
      </c>
      <c r="F2559" s="169">
        <v>1476985</v>
      </c>
      <c r="G2559" s="169"/>
      <c r="H2559" s="170" t="s">
        <v>7401</v>
      </c>
      <c r="I2559" s="172">
        <v>0</v>
      </c>
      <c r="J2559" s="172">
        <v>439.6</v>
      </c>
      <c r="K2559" s="172">
        <v>439.6</v>
      </c>
      <c r="L2559" s="173" t="s">
        <v>1444</v>
      </c>
    </row>
    <row r="2560" spans="1:12" ht="56.25" customHeight="1">
      <c r="A2560" s="174">
        <v>130</v>
      </c>
      <c r="B2560" s="167" t="s">
        <v>751</v>
      </c>
      <c r="C2560" s="168">
        <v>42783</v>
      </c>
      <c r="D2560" s="168" t="s">
        <v>7402</v>
      </c>
      <c r="E2560" s="169" t="s">
        <v>3</v>
      </c>
      <c r="F2560" s="169">
        <v>1477171</v>
      </c>
      <c r="G2560" s="169"/>
      <c r="H2560" s="170" t="s">
        <v>7403</v>
      </c>
      <c r="I2560" s="172">
        <v>0</v>
      </c>
      <c r="J2560" s="172">
        <v>183960.15</v>
      </c>
      <c r="K2560" s="172">
        <v>183960.15</v>
      </c>
      <c r="L2560" s="173" t="s">
        <v>1444</v>
      </c>
    </row>
    <row r="2561" spans="1:12" ht="56.25" customHeight="1">
      <c r="A2561" s="174">
        <v>130</v>
      </c>
      <c r="B2561" s="167" t="s">
        <v>751</v>
      </c>
      <c r="C2561" s="168">
        <v>42783</v>
      </c>
      <c r="D2561" s="168" t="s">
        <v>7404</v>
      </c>
      <c r="E2561" s="169" t="s">
        <v>3</v>
      </c>
      <c r="F2561" s="169">
        <v>1477172</v>
      </c>
      <c r="G2561" s="169"/>
      <c r="H2561" s="170" t="s">
        <v>7405</v>
      </c>
      <c r="I2561" s="172">
        <v>0</v>
      </c>
      <c r="J2561" s="172">
        <v>688336.35</v>
      </c>
      <c r="K2561" s="172">
        <v>688336.35</v>
      </c>
      <c r="L2561" s="173" t="s">
        <v>1444</v>
      </c>
    </row>
    <row r="2562" spans="1:12" ht="56.25" customHeight="1">
      <c r="A2562" s="174">
        <v>291</v>
      </c>
      <c r="B2562" s="167" t="s">
        <v>818</v>
      </c>
      <c r="C2562" s="168">
        <v>42783</v>
      </c>
      <c r="D2562" s="168" t="s">
        <v>7406</v>
      </c>
      <c r="E2562" s="169" t="s">
        <v>3</v>
      </c>
      <c r="F2562" s="169">
        <v>1477221</v>
      </c>
      <c r="G2562" s="169"/>
      <c r="H2562" s="170" t="s">
        <v>7407</v>
      </c>
      <c r="I2562" s="172">
        <v>0</v>
      </c>
      <c r="J2562" s="172">
        <v>4225.8500000000004</v>
      </c>
      <c r="K2562" s="172">
        <v>4225.8500000000004</v>
      </c>
      <c r="L2562" s="173" t="s">
        <v>1444</v>
      </c>
    </row>
    <row r="2563" spans="1:12" ht="56.25" customHeight="1">
      <c r="A2563" s="174">
        <v>16</v>
      </c>
      <c r="B2563" s="167" t="s">
        <v>716</v>
      </c>
      <c r="C2563" s="168">
        <v>42783</v>
      </c>
      <c r="D2563" s="168" t="s">
        <v>7408</v>
      </c>
      <c r="E2563" s="169" t="s">
        <v>3</v>
      </c>
      <c r="F2563" s="169">
        <v>1477261</v>
      </c>
      <c r="G2563" s="169"/>
      <c r="H2563" s="170" t="s">
        <v>7409</v>
      </c>
      <c r="I2563" s="172">
        <v>0</v>
      </c>
      <c r="J2563" s="172">
        <v>8474</v>
      </c>
      <c r="K2563" s="172">
        <v>8474</v>
      </c>
      <c r="L2563" s="173" t="s">
        <v>1444</v>
      </c>
    </row>
    <row r="2564" spans="1:12" ht="56.25" customHeight="1">
      <c r="A2564" s="174" t="s">
        <v>634</v>
      </c>
      <c r="B2564" s="167" t="s">
        <v>1258</v>
      </c>
      <c r="C2564" s="168">
        <v>42783</v>
      </c>
      <c r="D2564" s="168" t="s">
        <v>7410</v>
      </c>
      <c r="E2564" s="169" t="s">
        <v>3</v>
      </c>
      <c r="F2564" s="169">
        <v>1477275</v>
      </c>
      <c r="G2564" s="169"/>
      <c r="H2564" s="170" t="s">
        <v>7411</v>
      </c>
      <c r="I2564" s="172">
        <v>0</v>
      </c>
      <c r="J2564" s="172">
        <v>2375.7399999999998</v>
      </c>
      <c r="K2564" s="172">
        <v>2375.7399999999998</v>
      </c>
      <c r="L2564" s="173" t="s">
        <v>1444</v>
      </c>
    </row>
    <row r="2565" spans="1:12" ht="56.25" customHeight="1">
      <c r="A2565" s="174" t="s">
        <v>634</v>
      </c>
      <c r="B2565" s="167" t="s">
        <v>1258</v>
      </c>
      <c r="C2565" s="168">
        <v>42783</v>
      </c>
      <c r="D2565" s="168" t="s">
        <v>7412</v>
      </c>
      <c r="E2565" s="169" t="s">
        <v>3</v>
      </c>
      <c r="F2565" s="169">
        <v>1477276</v>
      </c>
      <c r="G2565" s="169"/>
      <c r="H2565" s="170" t="s">
        <v>7413</v>
      </c>
      <c r="I2565" s="172">
        <v>0</v>
      </c>
      <c r="J2565" s="172">
        <v>597.35</v>
      </c>
      <c r="K2565" s="172">
        <v>597.35</v>
      </c>
      <c r="L2565" s="173" t="s">
        <v>1444</v>
      </c>
    </row>
    <row r="2566" spans="1:12" ht="56.25" customHeight="1">
      <c r="A2566" s="174" t="s">
        <v>627</v>
      </c>
      <c r="B2566" s="167" t="s">
        <v>737</v>
      </c>
      <c r="C2566" s="168">
        <v>42783</v>
      </c>
      <c r="D2566" s="168" t="s">
        <v>7414</v>
      </c>
      <c r="E2566" s="169" t="s">
        <v>3</v>
      </c>
      <c r="F2566" s="169">
        <v>1477211</v>
      </c>
      <c r="G2566" s="169"/>
      <c r="H2566" s="170" t="s">
        <v>7415</v>
      </c>
      <c r="I2566" s="172">
        <v>0</v>
      </c>
      <c r="J2566" s="172">
        <v>14204.77</v>
      </c>
      <c r="K2566" s="172">
        <v>14204.77</v>
      </c>
      <c r="L2566" s="173" t="s">
        <v>1444</v>
      </c>
    </row>
    <row r="2567" spans="1:12" ht="56.25" customHeight="1">
      <c r="A2567" s="174" t="s">
        <v>627</v>
      </c>
      <c r="B2567" s="167" t="s">
        <v>737</v>
      </c>
      <c r="C2567" s="168">
        <v>42783</v>
      </c>
      <c r="D2567" s="168" t="s">
        <v>7416</v>
      </c>
      <c r="E2567" s="169" t="s">
        <v>3</v>
      </c>
      <c r="F2567" s="169">
        <v>1477214</v>
      </c>
      <c r="G2567" s="169"/>
      <c r="H2567" s="170" t="s">
        <v>7417</v>
      </c>
      <c r="I2567" s="172">
        <v>0</v>
      </c>
      <c r="J2567" s="172">
        <v>209</v>
      </c>
      <c r="K2567" s="172">
        <v>209</v>
      </c>
      <c r="L2567" s="173" t="s">
        <v>1444</v>
      </c>
    </row>
    <row r="2568" spans="1:12" ht="56.25" customHeight="1">
      <c r="A2568" s="174">
        <v>132</v>
      </c>
      <c r="B2568" s="167" t="s">
        <v>752</v>
      </c>
      <c r="C2568" s="168">
        <v>42783</v>
      </c>
      <c r="D2568" s="168" t="s">
        <v>7418</v>
      </c>
      <c r="E2568" s="169" t="s">
        <v>3</v>
      </c>
      <c r="F2568" s="169">
        <v>1477380</v>
      </c>
      <c r="G2568" s="169"/>
      <c r="H2568" s="170" t="s">
        <v>7419</v>
      </c>
      <c r="I2568" s="172">
        <v>0</v>
      </c>
      <c r="J2568" s="172">
        <v>662</v>
      </c>
      <c r="K2568" s="172">
        <v>662</v>
      </c>
      <c r="L2568" s="173" t="s">
        <v>1444</v>
      </c>
    </row>
    <row r="2569" spans="1:12" ht="56.25" customHeight="1">
      <c r="A2569" s="174">
        <v>15</v>
      </c>
      <c r="B2569" s="167" t="s">
        <v>715</v>
      </c>
      <c r="C2569" s="168">
        <v>42783</v>
      </c>
      <c r="D2569" s="168" t="s">
        <v>7420</v>
      </c>
      <c r="E2569" s="169" t="s">
        <v>3</v>
      </c>
      <c r="F2569" s="169">
        <v>1477456</v>
      </c>
      <c r="G2569" s="169"/>
      <c r="H2569" s="170" t="s">
        <v>7421</v>
      </c>
      <c r="I2569" s="172">
        <v>0</v>
      </c>
      <c r="J2569" s="172">
        <v>0.44</v>
      </c>
      <c r="K2569" s="172">
        <v>0.44</v>
      </c>
      <c r="L2569" s="173" t="s">
        <v>1444</v>
      </c>
    </row>
    <row r="2570" spans="1:12" ht="56.25" customHeight="1">
      <c r="A2570" s="174">
        <v>15</v>
      </c>
      <c r="B2570" s="167" t="s">
        <v>715</v>
      </c>
      <c r="C2570" s="168">
        <v>42783</v>
      </c>
      <c r="D2570" s="168" t="s">
        <v>7422</v>
      </c>
      <c r="E2570" s="169" t="s">
        <v>3</v>
      </c>
      <c r="F2570" s="169">
        <v>1477458</v>
      </c>
      <c r="G2570" s="169"/>
      <c r="H2570" s="170" t="s">
        <v>7423</v>
      </c>
      <c r="I2570" s="172">
        <v>0</v>
      </c>
      <c r="J2570" s="172">
        <v>39.04</v>
      </c>
      <c r="K2570" s="172">
        <v>39.04</v>
      </c>
      <c r="L2570" s="173" t="s">
        <v>1444</v>
      </c>
    </row>
    <row r="2571" spans="1:12" ht="56.25" customHeight="1">
      <c r="A2571" s="174">
        <v>15</v>
      </c>
      <c r="B2571" s="167" t="s">
        <v>715</v>
      </c>
      <c r="C2571" s="168">
        <v>42783</v>
      </c>
      <c r="D2571" s="168" t="s">
        <v>7424</v>
      </c>
      <c r="E2571" s="169" t="s">
        <v>3</v>
      </c>
      <c r="F2571" s="169">
        <v>1477462</v>
      </c>
      <c r="G2571" s="169"/>
      <c r="H2571" s="170" t="s">
        <v>7425</v>
      </c>
      <c r="I2571" s="172">
        <v>0</v>
      </c>
      <c r="J2571" s="172">
        <v>39.51</v>
      </c>
      <c r="K2571" s="172">
        <v>39.51</v>
      </c>
      <c r="L2571" s="173" t="s">
        <v>1444</v>
      </c>
    </row>
    <row r="2572" spans="1:12" ht="56.25" customHeight="1">
      <c r="A2572" s="174">
        <v>15</v>
      </c>
      <c r="B2572" s="167" t="s">
        <v>715</v>
      </c>
      <c r="C2572" s="168">
        <v>42783</v>
      </c>
      <c r="D2572" s="168" t="s">
        <v>7426</v>
      </c>
      <c r="E2572" s="169" t="s">
        <v>3</v>
      </c>
      <c r="F2572" s="169">
        <v>1477465</v>
      </c>
      <c r="G2572" s="169"/>
      <c r="H2572" s="170" t="s">
        <v>7427</v>
      </c>
      <c r="I2572" s="172">
        <v>0</v>
      </c>
      <c r="J2572" s="172">
        <v>1.21</v>
      </c>
      <c r="K2572" s="172">
        <v>1.21</v>
      </c>
      <c r="L2572" s="173" t="s">
        <v>1444</v>
      </c>
    </row>
    <row r="2573" spans="1:12" ht="56.25" customHeight="1">
      <c r="A2573" s="174" t="s">
        <v>627</v>
      </c>
      <c r="B2573" s="167" t="s">
        <v>737</v>
      </c>
      <c r="C2573" s="168">
        <v>42783</v>
      </c>
      <c r="D2573" s="168" t="s">
        <v>7428</v>
      </c>
      <c r="E2573" s="169" t="s">
        <v>3</v>
      </c>
      <c r="F2573" s="169">
        <v>1477466</v>
      </c>
      <c r="G2573" s="169"/>
      <c r="H2573" s="170" t="s">
        <v>7429</v>
      </c>
      <c r="I2573" s="172">
        <v>0</v>
      </c>
      <c r="J2573" s="172">
        <v>8</v>
      </c>
      <c r="K2573" s="172">
        <v>8</v>
      </c>
      <c r="L2573" s="173" t="s">
        <v>1444</v>
      </c>
    </row>
    <row r="2574" spans="1:12" ht="56.25" customHeight="1">
      <c r="A2574" s="174">
        <v>15</v>
      </c>
      <c r="B2574" s="167" t="s">
        <v>715</v>
      </c>
      <c r="C2574" s="168">
        <v>42783</v>
      </c>
      <c r="D2574" s="168" t="s">
        <v>7430</v>
      </c>
      <c r="E2574" s="169" t="s">
        <v>3</v>
      </c>
      <c r="F2574" s="169">
        <v>1477467</v>
      </c>
      <c r="G2574" s="169"/>
      <c r="H2574" s="170" t="s">
        <v>7431</v>
      </c>
      <c r="I2574" s="172">
        <v>0</v>
      </c>
      <c r="J2574" s="172">
        <v>1.43</v>
      </c>
      <c r="K2574" s="172">
        <v>1.43</v>
      </c>
      <c r="L2574" s="173" t="s">
        <v>1444</v>
      </c>
    </row>
    <row r="2575" spans="1:12" ht="56.25" customHeight="1">
      <c r="A2575" s="174" t="s">
        <v>627</v>
      </c>
      <c r="B2575" s="167" t="s">
        <v>737</v>
      </c>
      <c r="C2575" s="168">
        <v>42783</v>
      </c>
      <c r="D2575" s="168" t="s">
        <v>7432</v>
      </c>
      <c r="E2575" s="169" t="s">
        <v>3</v>
      </c>
      <c r="F2575" s="169">
        <v>1477468</v>
      </c>
      <c r="G2575" s="169"/>
      <c r="H2575" s="170" t="s">
        <v>7433</v>
      </c>
      <c r="I2575" s="172">
        <v>0</v>
      </c>
      <c r="J2575" s="172">
        <v>20</v>
      </c>
      <c r="K2575" s="172">
        <v>20</v>
      </c>
      <c r="L2575" s="173" t="s">
        <v>1444</v>
      </c>
    </row>
    <row r="2576" spans="1:12" ht="56.25" customHeight="1">
      <c r="A2576" s="174" t="s">
        <v>627</v>
      </c>
      <c r="B2576" s="167" t="s">
        <v>737</v>
      </c>
      <c r="C2576" s="168">
        <v>42783</v>
      </c>
      <c r="D2576" s="168" t="s">
        <v>7434</v>
      </c>
      <c r="E2576" s="169" t="s">
        <v>3</v>
      </c>
      <c r="F2576" s="169">
        <v>1477471</v>
      </c>
      <c r="G2576" s="169"/>
      <c r="H2576" s="170" t="s">
        <v>7435</v>
      </c>
      <c r="I2576" s="172">
        <v>0</v>
      </c>
      <c r="J2576" s="172">
        <v>2.4700000000000002</v>
      </c>
      <c r="K2576" s="172">
        <v>2.4700000000000002</v>
      </c>
      <c r="L2576" s="173" t="s">
        <v>1444</v>
      </c>
    </row>
    <row r="2577" spans="1:12" ht="56.25" customHeight="1">
      <c r="A2577" s="174">
        <v>86</v>
      </c>
      <c r="B2577" s="167" t="s">
        <v>734</v>
      </c>
      <c r="C2577" s="168">
        <v>42786</v>
      </c>
      <c r="D2577" s="168" t="s">
        <v>7436</v>
      </c>
      <c r="E2577" s="169" t="s">
        <v>3</v>
      </c>
      <c r="F2577" s="169">
        <v>1477641</v>
      </c>
      <c r="G2577" s="169"/>
      <c r="H2577" s="170" t="s">
        <v>7437</v>
      </c>
      <c r="I2577" s="172">
        <v>0</v>
      </c>
      <c r="J2577" s="172">
        <v>90480</v>
      </c>
      <c r="K2577" s="172">
        <v>90480</v>
      </c>
      <c r="L2577" s="173" t="s">
        <v>1444</v>
      </c>
    </row>
    <row r="2578" spans="1:12" ht="56.25" customHeight="1">
      <c r="A2578" s="174" t="s">
        <v>627</v>
      </c>
      <c r="B2578" s="167" t="s">
        <v>737</v>
      </c>
      <c r="C2578" s="168">
        <v>42786</v>
      </c>
      <c r="D2578" s="168" t="s">
        <v>7438</v>
      </c>
      <c r="E2578" s="169" t="s">
        <v>3</v>
      </c>
      <c r="F2578" s="169">
        <v>1477654</v>
      </c>
      <c r="G2578" s="169"/>
      <c r="H2578" s="170" t="s">
        <v>7439</v>
      </c>
      <c r="I2578" s="172">
        <v>0</v>
      </c>
      <c r="J2578" s="172">
        <v>977.9</v>
      </c>
      <c r="K2578" s="172">
        <v>977.9</v>
      </c>
      <c r="L2578" s="173" t="s">
        <v>1444</v>
      </c>
    </row>
    <row r="2579" spans="1:12" ht="56.25" customHeight="1">
      <c r="A2579" s="174" t="s">
        <v>627</v>
      </c>
      <c r="B2579" s="167" t="s">
        <v>737</v>
      </c>
      <c r="C2579" s="168">
        <v>42786</v>
      </c>
      <c r="D2579" s="168" t="s">
        <v>7440</v>
      </c>
      <c r="E2579" s="169" t="s">
        <v>3</v>
      </c>
      <c r="F2579" s="169">
        <v>1477662</v>
      </c>
      <c r="G2579" s="169"/>
      <c r="H2579" s="170" t="s">
        <v>7441</v>
      </c>
      <c r="I2579" s="172">
        <v>0</v>
      </c>
      <c r="J2579" s="172">
        <v>7611.18</v>
      </c>
      <c r="K2579" s="172">
        <v>7611.18</v>
      </c>
      <c r="L2579" s="173" t="s">
        <v>1444</v>
      </c>
    </row>
    <row r="2580" spans="1:12" ht="56.25" customHeight="1">
      <c r="A2580" s="174" t="s">
        <v>627</v>
      </c>
      <c r="B2580" s="167" t="s">
        <v>737</v>
      </c>
      <c r="C2580" s="168">
        <v>42786</v>
      </c>
      <c r="D2580" s="168" t="s">
        <v>7442</v>
      </c>
      <c r="E2580" s="169" t="s">
        <v>3</v>
      </c>
      <c r="F2580" s="169">
        <v>1477663</v>
      </c>
      <c r="G2580" s="169"/>
      <c r="H2580" s="170" t="s">
        <v>7443</v>
      </c>
      <c r="I2580" s="172">
        <v>0</v>
      </c>
      <c r="J2580" s="172">
        <v>2923.13</v>
      </c>
      <c r="K2580" s="172">
        <v>2923.13</v>
      </c>
      <c r="L2580" s="173" t="s">
        <v>1444</v>
      </c>
    </row>
    <row r="2581" spans="1:12" ht="56.25" customHeight="1">
      <c r="A2581" s="174" t="s">
        <v>627</v>
      </c>
      <c r="B2581" s="167" t="s">
        <v>737</v>
      </c>
      <c r="C2581" s="168">
        <v>42786</v>
      </c>
      <c r="D2581" s="168" t="s">
        <v>7444</v>
      </c>
      <c r="E2581" s="169" t="s">
        <v>3</v>
      </c>
      <c r="F2581" s="169">
        <v>1477666</v>
      </c>
      <c r="G2581" s="169"/>
      <c r="H2581" s="170" t="s">
        <v>7445</v>
      </c>
      <c r="I2581" s="172">
        <v>0</v>
      </c>
      <c r="J2581" s="172">
        <v>8441.5</v>
      </c>
      <c r="K2581" s="172">
        <v>8441.5</v>
      </c>
      <c r="L2581" s="173" t="s">
        <v>1444</v>
      </c>
    </row>
    <row r="2582" spans="1:12" ht="56.25" customHeight="1">
      <c r="A2582" s="174" t="s">
        <v>627</v>
      </c>
      <c r="B2582" s="167" t="s">
        <v>737</v>
      </c>
      <c r="C2582" s="168">
        <v>42786</v>
      </c>
      <c r="D2582" s="168" t="s">
        <v>7446</v>
      </c>
      <c r="E2582" s="169" t="s">
        <v>3</v>
      </c>
      <c r="F2582" s="169">
        <v>1477688</v>
      </c>
      <c r="G2582" s="169"/>
      <c r="H2582" s="170" t="s">
        <v>7447</v>
      </c>
      <c r="I2582" s="172">
        <v>0</v>
      </c>
      <c r="J2582" s="172">
        <v>1516.86</v>
      </c>
      <c r="K2582" s="172">
        <v>1516.86</v>
      </c>
      <c r="L2582" s="173" t="s">
        <v>1444</v>
      </c>
    </row>
    <row r="2583" spans="1:12" ht="56.25" customHeight="1">
      <c r="A2583" s="174" t="s">
        <v>627</v>
      </c>
      <c r="B2583" s="167" t="s">
        <v>737</v>
      </c>
      <c r="C2583" s="168">
        <v>42786</v>
      </c>
      <c r="D2583" s="168" t="s">
        <v>7448</v>
      </c>
      <c r="E2583" s="169" t="s">
        <v>3</v>
      </c>
      <c r="F2583" s="169">
        <v>1477736</v>
      </c>
      <c r="G2583" s="169"/>
      <c r="H2583" s="170" t="s">
        <v>7449</v>
      </c>
      <c r="I2583" s="172">
        <v>0</v>
      </c>
      <c r="J2583" s="172">
        <v>571.65</v>
      </c>
      <c r="K2583" s="172">
        <v>571.65</v>
      </c>
      <c r="L2583" s="173" t="s">
        <v>1444</v>
      </c>
    </row>
    <row r="2584" spans="1:12" ht="56.25" customHeight="1">
      <c r="A2584" s="174">
        <v>20</v>
      </c>
      <c r="B2584" s="167" t="s">
        <v>717</v>
      </c>
      <c r="C2584" s="168">
        <v>42786</v>
      </c>
      <c r="D2584" s="168" t="s">
        <v>7450</v>
      </c>
      <c r="E2584" s="169" t="s">
        <v>3</v>
      </c>
      <c r="F2584" s="169">
        <v>1477776</v>
      </c>
      <c r="G2584" s="169"/>
      <c r="H2584" s="170" t="s">
        <v>7451</v>
      </c>
      <c r="I2584" s="172">
        <v>0</v>
      </c>
      <c r="J2584" s="172">
        <v>45</v>
      </c>
      <c r="K2584" s="172">
        <v>45</v>
      </c>
      <c r="L2584" s="173" t="s">
        <v>1444</v>
      </c>
    </row>
    <row r="2585" spans="1:12" ht="56.25" customHeight="1">
      <c r="A2585" s="174" t="s">
        <v>627</v>
      </c>
      <c r="B2585" s="167" t="s">
        <v>737</v>
      </c>
      <c r="C2585" s="168">
        <v>42786</v>
      </c>
      <c r="D2585" s="168" t="s">
        <v>7452</v>
      </c>
      <c r="E2585" s="169" t="s">
        <v>3</v>
      </c>
      <c r="F2585" s="169">
        <v>1477779</v>
      </c>
      <c r="G2585" s="169"/>
      <c r="H2585" s="170" t="s">
        <v>7453</v>
      </c>
      <c r="I2585" s="172">
        <v>0</v>
      </c>
      <c r="J2585" s="172">
        <v>1219.31</v>
      </c>
      <c r="K2585" s="172">
        <v>1219.31</v>
      </c>
      <c r="L2585" s="173" t="s">
        <v>1444</v>
      </c>
    </row>
    <row r="2586" spans="1:12" ht="56.25" customHeight="1">
      <c r="A2586" s="174">
        <v>203</v>
      </c>
      <c r="B2586" s="167" t="s">
        <v>781</v>
      </c>
      <c r="C2586" s="168">
        <v>42786</v>
      </c>
      <c r="D2586" s="168" t="s">
        <v>7454</v>
      </c>
      <c r="E2586" s="169" t="s">
        <v>3</v>
      </c>
      <c r="F2586" s="169">
        <v>1477781</v>
      </c>
      <c r="G2586" s="169"/>
      <c r="H2586" s="170" t="s">
        <v>7455</v>
      </c>
      <c r="I2586" s="172">
        <v>0</v>
      </c>
      <c r="J2586" s="172">
        <v>15</v>
      </c>
      <c r="K2586" s="172">
        <v>15</v>
      </c>
      <c r="L2586" s="173" t="s">
        <v>1444</v>
      </c>
    </row>
    <row r="2587" spans="1:12" ht="56.25" customHeight="1">
      <c r="A2587" s="174">
        <v>526</v>
      </c>
      <c r="B2587" s="167" t="s">
        <v>870</v>
      </c>
      <c r="C2587" s="168">
        <v>42786</v>
      </c>
      <c r="D2587" s="168" t="s">
        <v>7456</v>
      </c>
      <c r="E2587" s="169" t="s">
        <v>3</v>
      </c>
      <c r="F2587" s="169">
        <v>1477789</v>
      </c>
      <c r="G2587" s="169"/>
      <c r="H2587" s="170" t="s">
        <v>7457</v>
      </c>
      <c r="I2587" s="172">
        <v>0</v>
      </c>
      <c r="J2587" s="172">
        <v>4770</v>
      </c>
      <c r="K2587" s="172">
        <v>4770</v>
      </c>
      <c r="L2587" s="173" t="s">
        <v>1444</v>
      </c>
    </row>
    <row r="2588" spans="1:12" ht="56.25" customHeight="1">
      <c r="A2588" s="174" t="s">
        <v>627</v>
      </c>
      <c r="B2588" s="167" t="s">
        <v>737</v>
      </c>
      <c r="C2588" s="168">
        <v>42786</v>
      </c>
      <c r="D2588" s="168" t="s">
        <v>7458</v>
      </c>
      <c r="E2588" s="169" t="s">
        <v>3</v>
      </c>
      <c r="F2588" s="169">
        <v>1477811</v>
      </c>
      <c r="G2588" s="169"/>
      <c r="H2588" s="170" t="s">
        <v>7459</v>
      </c>
      <c r="I2588" s="172">
        <v>0</v>
      </c>
      <c r="J2588" s="172">
        <v>1093.6500000000001</v>
      </c>
      <c r="K2588" s="172">
        <v>1093.6500000000001</v>
      </c>
      <c r="L2588" s="173" t="s">
        <v>1444</v>
      </c>
    </row>
    <row r="2589" spans="1:12" ht="56.25" customHeight="1">
      <c r="A2589" s="174" t="s">
        <v>627</v>
      </c>
      <c r="B2589" s="167" t="s">
        <v>737</v>
      </c>
      <c r="C2589" s="168">
        <v>42786</v>
      </c>
      <c r="D2589" s="168" t="s">
        <v>7460</v>
      </c>
      <c r="E2589" s="169" t="s">
        <v>3</v>
      </c>
      <c r="F2589" s="169">
        <v>1477837</v>
      </c>
      <c r="G2589" s="169"/>
      <c r="H2589" s="170" t="s">
        <v>6552</v>
      </c>
      <c r="I2589" s="172">
        <v>0</v>
      </c>
      <c r="J2589" s="172">
        <v>1000</v>
      </c>
      <c r="K2589" s="172">
        <v>1000</v>
      </c>
      <c r="L2589" s="173" t="s">
        <v>1444</v>
      </c>
    </row>
    <row r="2590" spans="1:12" ht="56.25" customHeight="1">
      <c r="A2590" s="174">
        <v>48</v>
      </c>
      <c r="B2590" s="167" t="s">
        <v>724</v>
      </c>
      <c r="C2590" s="168">
        <v>42786</v>
      </c>
      <c r="D2590" s="168" t="s">
        <v>7461</v>
      </c>
      <c r="E2590" s="169" t="s">
        <v>3</v>
      </c>
      <c r="F2590" s="169">
        <v>1477878</v>
      </c>
      <c r="G2590" s="169"/>
      <c r="H2590" s="170" t="s">
        <v>7462</v>
      </c>
      <c r="I2590" s="172">
        <v>0</v>
      </c>
      <c r="J2590" s="172">
        <v>272</v>
      </c>
      <c r="K2590" s="172">
        <v>272</v>
      </c>
      <c r="L2590" s="173" t="s">
        <v>1444</v>
      </c>
    </row>
    <row r="2591" spans="1:12" ht="56.25" customHeight="1">
      <c r="A2591" s="174">
        <v>48</v>
      </c>
      <c r="B2591" s="167" t="s">
        <v>724</v>
      </c>
      <c r="C2591" s="168">
        <v>42786</v>
      </c>
      <c r="D2591" s="168" t="s">
        <v>7463</v>
      </c>
      <c r="E2591" s="169" t="s">
        <v>3</v>
      </c>
      <c r="F2591" s="169">
        <v>1477880</v>
      </c>
      <c r="G2591" s="169"/>
      <c r="H2591" s="170" t="s">
        <v>7464</v>
      </c>
      <c r="I2591" s="172">
        <v>0</v>
      </c>
      <c r="J2591" s="172">
        <v>18865</v>
      </c>
      <c r="K2591" s="172">
        <v>18865</v>
      </c>
      <c r="L2591" s="173" t="s">
        <v>1444</v>
      </c>
    </row>
    <row r="2592" spans="1:12" ht="56.25" customHeight="1">
      <c r="A2592" s="174">
        <v>48</v>
      </c>
      <c r="B2592" s="167" t="s">
        <v>724</v>
      </c>
      <c r="C2592" s="168">
        <v>42786</v>
      </c>
      <c r="D2592" s="168" t="s">
        <v>7465</v>
      </c>
      <c r="E2592" s="169" t="s">
        <v>3</v>
      </c>
      <c r="F2592" s="169">
        <v>1477882</v>
      </c>
      <c r="G2592" s="169"/>
      <c r="H2592" s="170" t="s">
        <v>7466</v>
      </c>
      <c r="I2592" s="172">
        <v>0</v>
      </c>
      <c r="J2592" s="172">
        <v>642</v>
      </c>
      <c r="K2592" s="172">
        <v>642</v>
      </c>
      <c r="L2592" s="173" t="s">
        <v>1444</v>
      </c>
    </row>
    <row r="2593" spans="1:12" ht="56.25" customHeight="1">
      <c r="A2593" s="174" t="s">
        <v>627</v>
      </c>
      <c r="B2593" s="167" t="s">
        <v>737</v>
      </c>
      <c r="C2593" s="168">
        <v>42786</v>
      </c>
      <c r="D2593" s="168" t="s">
        <v>7467</v>
      </c>
      <c r="E2593" s="169" t="s">
        <v>3</v>
      </c>
      <c r="F2593" s="169">
        <v>1477896</v>
      </c>
      <c r="G2593" s="169"/>
      <c r="H2593" s="170" t="s">
        <v>7468</v>
      </c>
      <c r="I2593" s="172">
        <v>0</v>
      </c>
      <c r="J2593" s="172">
        <v>4</v>
      </c>
      <c r="K2593" s="172">
        <v>4</v>
      </c>
      <c r="L2593" s="173" t="s">
        <v>1444</v>
      </c>
    </row>
    <row r="2594" spans="1:12" ht="56.25" customHeight="1">
      <c r="A2594" s="174" t="s">
        <v>627</v>
      </c>
      <c r="B2594" s="167" t="s">
        <v>737</v>
      </c>
      <c r="C2594" s="168">
        <v>42786</v>
      </c>
      <c r="D2594" s="168" t="s">
        <v>7469</v>
      </c>
      <c r="E2594" s="169" t="s">
        <v>3</v>
      </c>
      <c r="F2594" s="169">
        <v>1477928</v>
      </c>
      <c r="G2594" s="169"/>
      <c r="H2594" s="170" t="s">
        <v>6954</v>
      </c>
      <c r="I2594" s="172">
        <v>0</v>
      </c>
      <c r="J2594" s="172">
        <v>200</v>
      </c>
      <c r="K2594" s="172">
        <v>200</v>
      </c>
      <c r="L2594" s="173" t="s">
        <v>1444</v>
      </c>
    </row>
    <row r="2595" spans="1:12" ht="56.25" customHeight="1">
      <c r="A2595" s="174" t="s">
        <v>627</v>
      </c>
      <c r="B2595" s="167" t="s">
        <v>737</v>
      </c>
      <c r="C2595" s="168">
        <v>42787</v>
      </c>
      <c r="D2595" s="168" t="s">
        <v>7470</v>
      </c>
      <c r="E2595" s="169" t="s">
        <v>3</v>
      </c>
      <c r="F2595" s="169">
        <v>1478097</v>
      </c>
      <c r="G2595" s="169"/>
      <c r="H2595" s="170" t="s">
        <v>7471</v>
      </c>
      <c r="I2595" s="172">
        <v>0</v>
      </c>
      <c r="J2595" s="172">
        <v>3888.15</v>
      </c>
      <c r="K2595" s="172">
        <v>3888.15</v>
      </c>
      <c r="L2595" s="173" t="s">
        <v>1444</v>
      </c>
    </row>
    <row r="2596" spans="1:12" ht="56.25" customHeight="1">
      <c r="A2596" s="174" t="s">
        <v>627</v>
      </c>
      <c r="B2596" s="167" t="s">
        <v>737</v>
      </c>
      <c r="C2596" s="168">
        <v>42787</v>
      </c>
      <c r="D2596" s="168" t="s">
        <v>7472</v>
      </c>
      <c r="E2596" s="169" t="s">
        <v>3</v>
      </c>
      <c r="F2596" s="169">
        <v>1478102</v>
      </c>
      <c r="G2596" s="169"/>
      <c r="H2596" s="170" t="s">
        <v>7473</v>
      </c>
      <c r="I2596" s="172">
        <v>0</v>
      </c>
      <c r="J2596" s="172">
        <v>568.46</v>
      </c>
      <c r="K2596" s="172">
        <v>568.46</v>
      </c>
      <c r="L2596" s="173" t="s">
        <v>1444</v>
      </c>
    </row>
    <row r="2597" spans="1:12" ht="56.25" customHeight="1">
      <c r="A2597" s="174" t="s">
        <v>627</v>
      </c>
      <c r="B2597" s="167" t="s">
        <v>737</v>
      </c>
      <c r="C2597" s="168">
        <v>42787</v>
      </c>
      <c r="D2597" s="168" t="s">
        <v>7474</v>
      </c>
      <c r="E2597" s="169" t="s">
        <v>3</v>
      </c>
      <c r="F2597" s="169">
        <v>1478104</v>
      </c>
      <c r="G2597" s="169"/>
      <c r="H2597" s="170" t="s">
        <v>7475</v>
      </c>
      <c r="I2597" s="172">
        <v>0</v>
      </c>
      <c r="J2597" s="172">
        <v>998.08</v>
      </c>
      <c r="K2597" s="172">
        <v>998.08</v>
      </c>
      <c r="L2597" s="173" t="s">
        <v>1444</v>
      </c>
    </row>
    <row r="2598" spans="1:12" ht="56.25" customHeight="1">
      <c r="A2598" s="174" t="s">
        <v>627</v>
      </c>
      <c r="B2598" s="167" t="s">
        <v>737</v>
      </c>
      <c r="C2598" s="168">
        <v>42787</v>
      </c>
      <c r="D2598" s="168" t="s">
        <v>7476</v>
      </c>
      <c r="E2598" s="169" t="s">
        <v>3</v>
      </c>
      <c r="F2598" s="169">
        <v>1478107</v>
      </c>
      <c r="G2598" s="169"/>
      <c r="H2598" s="170" t="s">
        <v>7477</v>
      </c>
      <c r="I2598" s="172">
        <v>0</v>
      </c>
      <c r="J2598" s="172">
        <v>998.08</v>
      </c>
      <c r="K2598" s="172">
        <v>998.08</v>
      </c>
      <c r="L2598" s="173" t="s">
        <v>1444</v>
      </c>
    </row>
    <row r="2599" spans="1:12" ht="56.25" customHeight="1">
      <c r="A2599" s="174" t="s">
        <v>627</v>
      </c>
      <c r="B2599" s="167" t="s">
        <v>737</v>
      </c>
      <c r="C2599" s="168">
        <v>42787</v>
      </c>
      <c r="D2599" s="168" t="s">
        <v>7478</v>
      </c>
      <c r="E2599" s="169" t="s">
        <v>3</v>
      </c>
      <c r="F2599" s="169">
        <v>1478108</v>
      </c>
      <c r="G2599" s="169"/>
      <c r="H2599" s="170" t="s">
        <v>7479</v>
      </c>
      <c r="I2599" s="172">
        <v>0</v>
      </c>
      <c r="J2599" s="172">
        <v>3353.38</v>
      </c>
      <c r="K2599" s="172">
        <v>3353.38</v>
      </c>
      <c r="L2599" s="173" t="s">
        <v>1444</v>
      </c>
    </row>
    <row r="2600" spans="1:12" ht="56.25" customHeight="1">
      <c r="A2600" s="174" t="s">
        <v>627</v>
      </c>
      <c r="B2600" s="167" t="s">
        <v>737</v>
      </c>
      <c r="C2600" s="168">
        <v>42787</v>
      </c>
      <c r="D2600" s="168" t="s">
        <v>7480</v>
      </c>
      <c r="E2600" s="169" t="s">
        <v>3</v>
      </c>
      <c r="F2600" s="169">
        <v>1478110</v>
      </c>
      <c r="G2600" s="169"/>
      <c r="H2600" s="170" t="s">
        <v>7481</v>
      </c>
      <c r="I2600" s="172">
        <v>0</v>
      </c>
      <c r="J2600" s="172">
        <v>3353.38</v>
      </c>
      <c r="K2600" s="172">
        <v>3353.38</v>
      </c>
      <c r="L2600" s="173" t="s">
        <v>1444</v>
      </c>
    </row>
    <row r="2601" spans="1:12" ht="56.25" customHeight="1">
      <c r="A2601" s="174" t="s">
        <v>627</v>
      </c>
      <c r="B2601" s="167" t="s">
        <v>737</v>
      </c>
      <c r="C2601" s="168">
        <v>42787</v>
      </c>
      <c r="D2601" s="168" t="s">
        <v>7482</v>
      </c>
      <c r="E2601" s="169" t="s">
        <v>3</v>
      </c>
      <c r="F2601" s="169">
        <v>1478112</v>
      </c>
      <c r="G2601" s="169"/>
      <c r="H2601" s="170" t="s">
        <v>7483</v>
      </c>
      <c r="I2601" s="172">
        <v>0</v>
      </c>
      <c r="J2601" s="172">
        <v>542.26</v>
      </c>
      <c r="K2601" s="172">
        <v>542.26</v>
      </c>
      <c r="L2601" s="173" t="s">
        <v>1444</v>
      </c>
    </row>
    <row r="2602" spans="1:12" ht="56.25" customHeight="1">
      <c r="A2602" s="174" t="s">
        <v>627</v>
      </c>
      <c r="B2602" s="167" t="s">
        <v>737</v>
      </c>
      <c r="C2602" s="168">
        <v>42787</v>
      </c>
      <c r="D2602" s="168" t="s">
        <v>7484</v>
      </c>
      <c r="E2602" s="169" t="s">
        <v>3</v>
      </c>
      <c r="F2602" s="169">
        <v>1478142</v>
      </c>
      <c r="G2602" s="169"/>
      <c r="H2602" s="170" t="s">
        <v>7485</v>
      </c>
      <c r="I2602" s="172">
        <v>0</v>
      </c>
      <c r="J2602" s="172">
        <v>8380.94</v>
      </c>
      <c r="K2602" s="172">
        <v>8380.94</v>
      </c>
      <c r="L2602" s="173" t="s">
        <v>1444</v>
      </c>
    </row>
    <row r="2603" spans="1:12" ht="56.25" customHeight="1">
      <c r="A2603" s="174" t="s">
        <v>627</v>
      </c>
      <c r="B2603" s="167" t="s">
        <v>737</v>
      </c>
      <c r="C2603" s="168">
        <v>42787</v>
      </c>
      <c r="D2603" s="168" t="s">
        <v>7486</v>
      </c>
      <c r="E2603" s="169" t="s">
        <v>3</v>
      </c>
      <c r="F2603" s="169">
        <v>1478146</v>
      </c>
      <c r="G2603" s="169"/>
      <c r="H2603" s="170" t="s">
        <v>7487</v>
      </c>
      <c r="I2603" s="172">
        <v>0</v>
      </c>
      <c r="J2603" s="172">
        <v>8380.94</v>
      </c>
      <c r="K2603" s="172">
        <v>8380.94</v>
      </c>
      <c r="L2603" s="173" t="s">
        <v>1444</v>
      </c>
    </row>
    <row r="2604" spans="1:12" ht="56.25" customHeight="1">
      <c r="A2604" s="174">
        <v>20</v>
      </c>
      <c r="B2604" s="167" t="s">
        <v>717</v>
      </c>
      <c r="C2604" s="168">
        <v>42787</v>
      </c>
      <c r="D2604" s="168" t="s">
        <v>7488</v>
      </c>
      <c r="E2604" s="169" t="s">
        <v>3</v>
      </c>
      <c r="F2604" s="169">
        <v>1478051</v>
      </c>
      <c r="G2604" s="169"/>
      <c r="H2604" s="170" t="s">
        <v>7489</v>
      </c>
      <c r="I2604" s="172">
        <v>0</v>
      </c>
      <c r="J2604" s="172">
        <v>1135.8</v>
      </c>
      <c r="K2604" s="172">
        <v>1135.8</v>
      </c>
      <c r="L2604" s="173" t="s">
        <v>1444</v>
      </c>
    </row>
    <row r="2605" spans="1:12" ht="56.25" customHeight="1">
      <c r="A2605" s="174">
        <v>16</v>
      </c>
      <c r="B2605" s="167" t="s">
        <v>716</v>
      </c>
      <c r="C2605" s="168">
        <v>42787</v>
      </c>
      <c r="D2605" s="168" t="s">
        <v>7490</v>
      </c>
      <c r="E2605" s="169" t="s">
        <v>3</v>
      </c>
      <c r="F2605" s="169">
        <v>1478052</v>
      </c>
      <c r="G2605" s="169"/>
      <c r="H2605" s="170" t="s">
        <v>7491</v>
      </c>
      <c r="I2605" s="172">
        <v>0</v>
      </c>
      <c r="J2605" s="172">
        <v>1715.85</v>
      </c>
      <c r="K2605" s="172">
        <v>1715.85</v>
      </c>
      <c r="L2605" s="173" t="s">
        <v>1444</v>
      </c>
    </row>
    <row r="2606" spans="1:12" ht="56.25" customHeight="1">
      <c r="A2606" s="174">
        <v>70</v>
      </c>
      <c r="B2606" s="167" t="s">
        <v>729</v>
      </c>
      <c r="C2606" s="168">
        <v>42787</v>
      </c>
      <c r="D2606" s="168" t="s">
        <v>7492</v>
      </c>
      <c r="E2606" s="169" t="s">
        <v>3</v>
      </c>
      <c r="F2606" s="169">
        <v>1478058</v>
      </c>
      <c r="G2606" s="169"/>
      <c r="H2606" s="170" t="s">
        <v>7493</v>
      </c>
      <c r="I2606" s="172">
        <v>0</v>
      </c>
      <c r="J2606" s="172">
        <v>169</v>
      </c>
      <c r="K2606" s="172">
        <v>169</v>
      </c>
      <c r="L2606" s="173" t="s">
        <v>6022</v>
      </c>
    </row>
    <row r="2607" spans="1:12" ht="56.25" customHeight="1">
      <c r="A2607" s="174">
        <v>591</v>
      </c>
      <c r="B2607" s="167" t="s">
        <v>885</v>
      </c>
      <c r="C2607" s="168">
        <v>42787</v>
      </c>
      <c r="D2607" s="168" t="s">
        <v>7494</v>
      </c>
      <c r="E2607" s="169" t="s">
        <v>3</v>
      </c>
      <c r="F2607" s="169">
        <v>1478111</v>
      </c>
      <c r="G2607" s="169"/>
      <c r="H2607" s="170" t="s">
        <v>7495</v>
      </c>
      <c r="I2607" s="172">
        <v>0</v>
      </c>
      <c r="J2607" s="172">
        <v>350</v>
      </c>
      <c r="K2607" s="172">
        <v>350</v>
      </c>
      <c r="L2607" s="173" t="s">
        <v>1444</v>
      </c>
    </row>
    <row r="2608" spans="1:12" ht="56.25" customHeight="1">
      <c r="A2608" s="174">
        <v>591</v>
      </c>
      <c r="B2608" s="167" t="s">
        <v>885</v>
      </c>
      <c r="C2608" s="168">
        <v>42787</v>
      </c>
      <c r="D2608" s="168" t="s">
        <v>7496</v>
      </c>
      <c r="E2608" s="169" t="s">
        <v>3</v>
      </c>
      <c r="F2608" s="169">
        <v>1478114</v>
      </c>
      <c r="G2608" s="169"/>
      <c r="H2608" s="170" t="s">
        <v>7497</v>
      </c>
      <c r="I2608" s="172">
        <v>0</v>
      </c>
      <c r="J2608" s="172">
        <v>350</v>
      </c>
      <c r="K2608" s="172">
        <v>350</v>
      </c>
      <c r="L2608" s="173" t="s">
        <v>1444</v>
      </c>
    </row>
    <row r="2609" spans="1:12" ht="56.25" customHeight="1">
      <c r="A2609" s="174" t="s">
        <v>627</v>
      </c>
      <c r="B2609" s="167" t="s">
        <v>737</v>
      </c>
      <c r="C2609" s="168">
        <v>42787</v>
      </c>
      <c r="D2609" s="168" t="s">
        <v>7498</v>
      </c>
      <c r="E2609" s="169" t="s">
        <v>3</v>
      </c>
      <c r="F2609" s="169">
        <v>1478172</v>
      </c>
      <c r="G2609" s="169"/>
      <c r="H2609" s="170" t="s">
        <v>7499</v>
      </c>
      <c r="I2609" s="172">
        <v>0</v>
      </c>
      <c r="J2609" s="172">
        <v>396</v>
      </c>
      <c r="K2609" s="172">
        <v>396</v>
      </c>
      <c r="L2609" s="173" t="s">
        <v>1444</v>
      </c>
    </row>
    <row r="2610" spans="1:12" ht="56.25" customHeight="1">
      <c r="A2610" s="174">
        <v>41</v>
      </c>
      <c r="B2610" s="167" t="s">
        <v>721</v>
      </c>
      <c r="C2610" s="168">
        <v>42787</v>
      </c>
      <c r="D2610" s="168" t="s">
        <v>7500</v>
      </c>
      <c r="E2610" s="169" t="s">
        <v>3</v>
      </c>
      <c r="F2610" s="169">
        <v>1478225</v>
      </c>
      <c r="G2610" s="169"/>
      <c r="H2610" s="170" t="s">
        <v>7501</v>
      </c>
      <c r="I2610" s="172">
        <v>0</v>
      </c>
      <c r="J2610" s="172">
        <v>810.7</v>
      </c>
      <c r="K2610" s="172">
        <v>810.7</v>
      </c>
      <c r="L2610" s="173" t="s">
        <v>1444</v>
      </c>
    </row>
    <row r="2611" spans="1:12" ht="56.25" customHeight="1">
      <c r="A2611" s="174">
        <v>15</v>
      </c>
      <c r="B2611" s="167" t="s">
        <v>715</v>
      </c>
      <c r="C2611" s="168">
        <v>42787</v>
      </c>
      <c r="D2611" s="168" t="s">
        <v>7502</v>
      </c>
      <c r="E2611" s="169" t="s">
        <v>3</v>
      </c>
      <c r="F2611" s="169">
        <v>1478227</v>
      </c>
      <c r="G2611" s="169"/>
      <c r="H2611" s="170" t="s">
        <v>7503</v>
      </c>
      <c r="I2611" s="172">
        <v>0</v>
      </c>
      <c r="J2611" s="172">
        <v>0.66</v>
      </c>
      <c r="K2611" s="172">
        <v>0.66</v>
      </c>
      <c r="L2611" s="173" t="s">
        <v>1444</v>
      </c>
    </row>
    <row r="2612" spans="1:12" ht="56.25" customHeight="1">
      <c r="A2612" s="174">
        <v>15</v>
      </c>
      <c r="B2612" s="167" t="s">
        <v>715</v>
      </c>
      <c r="C2612" s="168">
        <v>42787</v>
      </c>
      <c r="D2612" s="168" t="s">
        <v>7504</v>
      </c>
      <c r="E2612" s="169" t="s">
        <v>3</v>
      </c>
      <c r="F2612" s="169">
        <v>1478228</v>
      </c>
      <c r="G2612" s="169"/>
      <c r="H2612" s="170" t="s">
        <v>7503</v>
      </c>
      <c r="I2612" s="172">
        <v>0</v>
      </c>
      <c r="J2612" s="172">
        <v>0.4</v>
      </c>
      <c r="K2612" s="172">
        <v>0.4</v>
      </c>
      <c r="L2612" s="173" t="s">
        <v>1444</v>
      </c>
    </row>
    <row r="2613" spans="1:12" ht="56.25" customHeight="1">
      <c r="A2613" s="174">
        <v>15</v>
      </c>
      <c r="B2613" s="167" t="s">
        <v>715</v>
      </c>
      <c r="C2613" s="168">
        <v>42787</v>
      </c>
      <c r="D2613" s="168" t="s">
        <v>7505</v>
      </c>
      <c r="E2613" s="169" t="s">
        <v>3</v>
      </c>
      <c r="F2613" s="169">
        <v>1478229</v>
      </c>
      <c r="G2613" s="169"/>
      <c r="H2613" s="170" t="s">
        <v>7503</v>
      </c>
      <c r="I2613" s="172">
        <v>0</v>
      </c>
      <c r="J2613" s="172">
        <v>0.11</v>
      </c>
      <c r="K2613" s="172">
        <v>0.11</v>
      </c>
      <c r="L2613" s="173" t="s">
        <v>1444</v>
      </c>
    </row>
    <row r="2614" spans="1:12" ht="56.25" customHeight="1">
      <c r="A2614" s="174" t="s">
        <v>627</v>
      </c>
      <c r="B2614" s="167" t="s">
        <v>737</v>
      </c>
      <c r="C2614" s="168">
        <v>42788</v>
      </c>
      <c r="D2614" s="168" t="s">
        <v>7506</v>
      </c>
      <c r="E2614" s="169" t="s">
        <v>3</v>
      </c>
      <c r="F2614" s="169">
        <v>1478399</v>
      </c>
      <c r="G2614" s="169"/>
      <c r="H2614" s="170" t="s">
        <v>7507</v>
      </c>
      <c r="I2614" s="172">
        <v>0</v>
      </c>
      <c r="J2614" s="172">
        <v>113120</v>
      </c>
      <c r="K2614" s="172">
        <v>113120</v>
      </c>
      <c r="L2614" s="173" t="s">
        <v>1444</v>
      </c>
    </row>
    <row r="2615" spans="1:12" ht="56.25" customHeight="1">
      <c r="A2615" s="174" t="s">
        <v>634</v>
      </c>
      <c r="B2615" s="167" t="s">
        <v>1258</v>
      </c>
      <c r="C2615" s="168">
        <v>42788</v>
      </c>
      <c r="D2615" s="168" t="s">
        <v>7508</v>
      </c>
      <c r="E2615" s="169" t="s">
        <v>3</v>
      </c>
      <c r="F2615" s="169">
        <v>1478425</v>
      </c>
      <c r="G2615" s="169"/>
      <c r="H2615" s="170" t="s">
        <v>7509</v>
      </c>
      <c r="I2615" s="172">
        <v>0</v>
      </c>
      <c r="J2615" s="172">
        <v>164.87</v>
      </c>
      <c r="K2615" s="172">
        <v>164.87</v>
      </c>
      <c r="L2615" s="173" t="s">
        <v>1444</v>
      </c>
    </row>
    <row r="2616" spans="1:12" ht="56.25" customHeight="1">
      <c r="A2616" s="174" t="s">
        <v>634</v>
      </c>
      <c r="B2616" s="167" t="s">
        <v>1258</v>
      </c>
      <c r="C2616" s="168">
        <v>42788</v>
      </c>
      <c r="D2616" s="168" t="s">
        <v>7510</v>
      </c>
      <c r="E2616" s="169" t="s">
        <v>3</v>
      </c>
      <c r="F2616" s="169">
        <v>1478427</v>
      </c>
      <c r="G2616" s="169"/>
      <c r="H2616" s="170" t="s">
        <v>7511</v>
      </c>
      <c r="I2616" s="172">
        <v>0</v>
      </c>
      <c r="J2616" s="172">
        <v>1092.83</v>
      </c>
      <c r="K2616" s="172">
        <v>1092.83</v>
      </c>
      <c r="L2616" s="173" t="s">
        <v>1444</v>
      </c>
    </row>
    <row r="2617" spans="1:12" ht="56.25" customHeight="1">
      <c r="A2617" s="174">
        <v>35</v>
      </c>
      <c r="B2617" s="167" t="s">
        <v>720</v>
      </c>
      <c r="C2617" s="168">
        <v>42788</v>
      </c>
      <c r="D2617" s="168" t="s">
        <v>7512</v>
      </c>
      <c r="E2617" s="169" t="s">
        <v>3</v>
      </c>
      <c r="F2617" s="169">
        <v>1478429</v>
      </c>
      <c r="G2617" s="169"/>
      <c r="H2617" s="170" t="s">
        <v>7513</v>
      </c>
      <c r="I2617" s="172">
        <v>0</v>
      </c>
      <c r="J2617" s="172">
        <v>328.6</v>
      </c>
      <c r="K2617" s="172">
        <v>328.6</v>
      </c>
      <c r="L2617" s="173" t="s">
        <v>1444</v>
      </c>
    </row>
    <row r="2618" spans="1:12" ht="56.25" customHeight="1">
      <c r="A2618" s="174" t="s">
        <v>627</v>
      </c>
      <c r="B2618" s="167" t="s">
        <v>737</v>
      </c>
      <c r="C2618" s="168">
        <v>42788</v>
      </c>
      <c r="D2618" s="168" t="s">
        <v>7514</v>
      </c>
      <c r="E2618" s="169" t="s">
        <v>3</v>
      </c>
      <c r="F2618" s="169">
        <v>1478452</v>
      </c>
      <c r="G2618" s="169"/>
      <c r="H2618" s="170" t="s">
        <v>7515</v>
      </c>
      <c r="I2618" s="172">
        <v>0</v>
      </c>
      <c r="J2618" s="172">
        <v>25231.63</v>
      </c>
      <c r="K2618" s="172">
        <v>25231.63</v>
      </c>
      <c r="L2618" s="173" t="s">
        <v>1444</v>
      </c>
    </row>
    <row r="2619" spans="1:12" ht="56.25" customHeight="1">
      <c r="A2619" s="174">
        <v>299</v>
      </c>
      <c r="B2619" s="167" t="s">
        <v>822</v>
      </c>
      <c r="C2619" s="168">
        <v>42788</v>
      </c>
      <c r="D2619" s="168" t="s">
        <v>7516</v>
      </c>
      <c r="E2619" s="169" t="s">
        <v>3</v>
      </c>
      <c r="F2619" s="169">
        <v>1478453</v>
      </c>
      <c r="G2619" s="169"/>
      <c r="H2619" s="170" t="s">
        <v>7517</v>
      </c>
      <c r="I2619" s="172">
        <v>0</v>
      </c>
      <c r="J2619" s="172">
        <v>575000</v>
      </c>
      <c r="K2619" s="172">
        <v>575000</v>
      </c>
      <c r="L2619" s="173" t="s">
        <v>1444</v>
      </c>
    </row>
    <row r="2620" spans="1:12" ht="56.25" customHeight="1">
      <c r="A2620" s="174">
        <v>582</v>
      </c>
      <c r="B2620" s="167" t="s">
        <v>880</v>
      </c>
      <c r="C2620" s="168">
        <v>42788</v>
      </c>
      <c r="D2620" s="168" t="s">
        <v>7518</v>
      </c>
      <c r="E2620" s="169" t="s">
        <v>3</v>
      </c>
      <c r="F2620" s="169">
        <v>1478511</v>
      </c>
      <c r="G2620" s="169"/>
      <c r="H2620" s="170" t="s">
        <v>7519</v>
      </c>
      <c r="I2620" s="172">
        <v>0</v>
      </c>
      <c r="J2620" s="172">
        <v>2134547.11</v>
      </c>
      <c r="K2620" s="172">
        <v>2134547.11</v>
      </c>
      <c r="L2620" s="173" t="s">
        <v>1444</v>
      </c>
    </row>
    <row r="2621" spans="1:12" ht="56.25" customHeight="1">
      <c r="A2621" s="174">
        <v>582</v>
      </c>
      <c r="B2621" s="167" t="s">
        <v>880</v>
      </c>
      <c r="C2621" s="168">
        <v>42788</v>
      </c>
      <c r="D2621" s="168" t="s">
        <v>7520</v>
      </c>
      <c r="E2621" s="169" t="s">
        <v>3</v>
      </c>
      <c r="F2621" s="169">
        <v>1478515</v>
      </c>
      <c r="G2621" s="169"/>
      <c r="H2621" s="170" t="s">
        <v>7521</v>
      </c>
      <c r="I2621" s="172">
        <v>0</v>
      </c>
      <c r="J2621" s="172">
        <v>1500</v>
      </c>
      <c r="K2621" s="172">
        <v>1500</v>
      </c>
      <c r="L2621" s="173" t="s">
        <v>1444</v>
      </c>
    </row>
    <row r="2622" spans="1:12" ht="56.25" customHeight="1">
      <c r="A2622" s="174">
        <v>254</v>
      </c>
      <c r="B2622" s="167" t="s">
        <v>803</v>
      </c>
      <c r="C2622" s="168">
        <v>42788</v>
      </c>
      <c r="D2622" s="168" t="s">
        <v>7522</v>
      </c>
      <c r="E2622" s="169" t="s">
        <v>3</v>
      </c>
      <c r="F2622" s="169">
        <v>1478537</v>
      </c>
      <c r="G2622" s="169"/>
      <c r="H2622" s="170" t="s">
        <v>7523</v>
      </c>
      <c r="I2622" s="172">
        <v>0</v>
      </c>
      <c r="J2622" s="172">
        <v>62722</v>
      </c>
      <c r="K2622" s="172">
        <v>62722</v>
      </c>
      <c r="L2622" s="173" t="s">
        <v>1444</v>
      </c>
    </row>
    <row r="2623" spans="1:12" ht="56.25" customHeight="1">
      <c r="A2623" s="174">
        <v>254</v>
      </c>
      <c r="B2623" s="167" t="s">
        <v>803</v>
      </c>
      <c r="C2623" s="168">
        <v>42788</v>
      </c>
      <c r="D2623" s="168" t="s">
        <v>7524</v>
      </c>
      <c r="E2623" s="169" t="s">
        <v>3</v>
      </c>
      <c r="F2623" s="169">
        <v>1478540</v>
      </c>
      <c r="G2623" s="169"/>
      <c r="H2623" s="170" t="s">
        <v>7525</v>
      </c>
      <c r="I2623" s="172">
        <v>0</v>
      </c>
      <c r="J2623" s="172">
        <v>182318</v>
      </c>
      <c r="K2623" s="172">
        <v>182318</v>
      </c>
      <c r="L2623" s="173" t="s">
        <v>1444</v>
      </c>
    </row>
    <row r="2624" spans="1:12" ht="56.25" customHeight="1">
      <c r="A2624" s="174">
        <v>254</v>
      </c>
      <c r="B2624" s="167" t="s">
        <v>803</v>
      </c>
      <c r="C2624" s="168">
        <v>42788</v>
      </c>
      <c r="D2624" s="168" t="s">
        <v>7526</v>
      </c>
      <c r="E2624" s="169" t="s">
        <v>3</v>
      </c>
      <c r="F2624" s="169">
        <v>1478544</v>
      </c>
      <c r="G2624" s="169"/>
      <c r="H2624" s="170" t="s">
        <v>7527</v>
      </c>
      <c r="I2624" s="172">
        <v>0</v>
      </c>
      <c r="J2624" s="172">
        <v>47085.67</v>
      </c>
      <c r="K2624" s="172">
        <v>47085.67</v>
      </c>
      <c r="L2624" s="173" t="s">
        <v>1444</v>
      </c>
    </row>
    <row r="2625" spans="1:12" ht="56.25" customHeight="1">
      <c r="A2625" s="174">
        <v>254</v>
      </c>
      <c r="B2625" s="167" t="s">
        <v>803</v>
      </c>
      <c r="C2625" s="168">
        <v>42788</v>
      </c>
      <c r="D2625" s="168" t="s">
        <v>7528</v>
      </c>
      <c r="E2625" s="169" t="s">
        <v>3</v>
      </c>
      <c r="F2625" s="169">
        <v>1478546</v>
      </c>
      <c r="G2625" s="169"/>
      <c r="H2625" s="170" t="s">
        <v>7529</v>
      </c>
      <c r="I2625" s="172">
        <v>0</v>
      </c>
      <c r="J2625" s="172">
        <v>166912</v>
      </c>
      <c r="K2625" s="172">
        <v>166912</v>
      </c>
      <c r="L2625" s="173" t="s">
        <v>1444</v>
      </c>
    </row>
    <row r="2626" spans="1:12" ht="56.25" customHeight="1">
      <c r="A2626" s="174">
        <v>212</v>
      </c>
      <c r="B2626" s="167" t="s">
        <v>785</v>
      </c>
      <c r="C2626" s="168">
        <v>42788</v>
      </c>
      <c r="D2626" s="168" t="s">
        <v>7530</v>
      </c>
      <c r="E2626" s="169" t="s">
        <v>3</v>
      </c>
      <c r="F2626" s="169">
        <v>1478398</v>
      </c>
      <c r="G2626" s="169"/>
      <c r="H2626" s="170" t="s">
        <v>7531</v>
      </c>
      <c r="I2626" s="172">
        <v>0</v>
      </c>
      <c r="J2626" s="172">
        <v>938.5</v>
      </c>
      <c r="K2626" s="172">
        <v>938.5</v>
      </c>
      <c r="L2626" s="173" t="s">
        <v>1444</v>
      </c>
    </row>
    <row r="2627" spans="1:12" ht="56.25" customHeight="1">
      <c r="A2627" s="174" t="s">
        <v>627</v>
      </c>
      <c r="B2627" s="167" t="s">
        <v>737</v>
      </c>
      <c r="C2627" s="168">
        <v>42788</v>
      </c>
      <c r="D2627" s="168" t="s">
        <v>7532</v>
      </c>
      <c r="E2627" s="169" t="s">
        <v>3</v>
      </c>
      <c r="F2627" s="169">
        <v>1478400</v>
      </c>
      <c r="G2627" s="169"/>
      <c r="H2627" s="170" t="s">
        <v>7533</v>
      </c>
      <c r="I2627" s="172">
        <v>0</v>
      </c>
      <c r="J2627" s="172">
        <v>3060</v>
      </c>
      <c r="K2627" s="172">
        <v>3060</v>
      </c>
      <c r="L2627" s="173" t="s">
        <v>1444</v>
      </c>
    </row>
    <row r="2628" spans="1:12" ht="56.25" customHeight="1">
      <c r="A2628" s="174">
        <v>203</v>
      </c>
      <c r="B2628" s="167" t="s">
        <v>781</v>
      </c>
      <c r="C2628" s="168">
        <v>42788</v>
      </c>
      <c r="D2628" s="168" t="s">
        <v>7534</v>
      </c>
      <c r="E2628" s="169" t="s">
        <v>3</v>
      </c>
      <c r="F2628" s="169">
        <v>1478409</v>
      </c>
      <c r="G2628" s="169"/>
      <c r="H2628" s="170" t="s">
        <v>7535</v>
      </c>
      <c r="I2628" s="172">
        <v>0</v>
      </c>
      <c r="J2628" s="172">
        <v>15</v>
      </c>
      <c r="K2628" s="172">
        <v>15</v>
      </c>
      <c r="L2628" s="173" t="s">
        <v>1444</v>
      </c>
    </row>
    <row r="2629" spans="1:12" ht="56.25" customHeight="1">
      <c r="A2629" s="174">
        <v>203</v>
      </c>
      <c r="B2629" s="167" t="s">
        <v>781</v>
      </c>
      <c r="C2629" s="168">
        <v>42788</v>
      </c>
      <c r="D2629" s="168" t="s">
        <v>7536</v>
      </c>
      <c r="E2629" s="169" t="s">
        <v>3</v>
      </c>
      <c r="F2629" s="169">
        <v>1478412</v>
      </c>
      <c r="G2629" s="169"/>
      <c r="H2629" s="170" t="s">
        <v>7537</v>
      </c>
      <c r="I2629" s="172">
        <v>0</v>
      </c>
      <c r="J2629" s="172">
        <v>100</v>
      </c>
      <c r="K2629" s="172">
        <v>100</v>
      </c>
      <c r="L2629" s="173" t="s">
        <v>1444</v>
      </c>
    </row>
    <row r="2630" spans="1:12" ht="56.25" customHeight="1">
      <c r="A2630" s="174" t="s">
        <v>627</v>
      </c>
      <c r="B2630" s="167" t="s">
        <v>737</v>
      </c>
      <c r="C2630" s="168">
        <v>42788</v>
      </c>
      <c r="D2630" s="168" t="s">
        <v>7538</v>
      </c>
      <c r="E2630" s="169" t="s">
        <v>3</v>
      </c>
      <c r="F2630" s="169">
        <v>1478456</v>
      </c>
      <c r="G2630" s="169"/>
      <c r="H2630" s="170" t="s">
        <v>7539</v>
      </c>
      <c r="I2630" s="172">
        <v>0</v>
      </c>
      <c r="J2630" s="172">
        <v>5</v>
      </c>
      <c r="K2630" s="172">
        <v>5</v>
      </c>
      <c r="L2630" s="173" t="s">
        <v>1444</v>
      </c>
    </row>
    <row r="2631" spans="1:12" ht="56.25" customHeight="1">
      <c r="A2631" s="174" t="s">
        <v>627</v>
      </c>
      <c r="B2631" s="167" t="s">
        <v>737</v>
      </c>
      <c r="C2631" s="168">
        <v>42788</v>
      </c>
      <c r="D2631" s="168" t="s">
        <v>7540</v>
      </c>
      <c r="E2631" s="169" t="s">
        <v>3</v>
      </c>
      <c r="F2631" s="169">
        <v>1478464</v>
      </c>
      <c r="G2631" s="169"/>
      <c r="H2631" s="170" t="s">
        <v>7541</v>
      </c>
      <c r="I2631" s="172">
        <v>0</v>
      </c>
      <c r="J2631" s="172">
        <v>60</v>
      </c>
      <c r="K2631" s="172">
        <v>60</v>
      </c>
      <c r="L2631" s="173" t="s">
        <v>1444</v>
      </c>
    </row>
    <row r="2632" spans="1:12" ht="56.25" customHeight="1">
      <c r="A2632" s="174" t="s">
        <v>627</v>
      </c>
      <c r="B2632" s="167" t="s">
        <v>737</v>
      </c>
      <c r="C2632" s="168">
        <v>42788</v>
      </c>
      <c r="D2632" s="168" t="s">
        <v>7542</v>
      </c>
      <c r="E2632" s="169" t="s">
        <v>3</v>
      </c>
      <c r="F2632" s="169">
        <v>1478466</v>
      </c>
      <c r="G2632" s="169"/>
      <c r="H2632" s="170" t="s">
        <v>7543</v>
      </c>
      <c r="I2632" s="172">
        <v>0</v>
      </c>
      <c r="J2632" s="172">
        <v>13860.89</v>
      </c>
      <c r="K2632" s="172">
        <v>13860.89</v>
      </c>
      <c r="L2632" s="173" t="s">
        <v>1444</v>
      </c>
    </row>
    <row r="2633" spans="1:12" ht="56.25" customHeight="1">
      <c r="A2633" s="167" t="s">
        <v>627</v>
      </c>
      <c r="B2633" s="167" t="s">
        <v>737</v>
      </c>
      <c r="C2633" s="168">
        <v>42788</v>
      </c>
      <c r="D2633" s="168" t="s">
        <v>7544</v>
      </c>
      <c r="E2633" s="169" t="s">
        <v>3</v>
      </c>
      <c r="F2633" s="169">
        <v>1478534</v>
      </c>
      <c r="G2633" s="169"/>
      <c r="H2633" s="170" t="s">
        <v>7545</v>
      </c>
      <c r="I2633" s="172">
        <v>0</v>
      </c>
      <c r="J2633" s="172">
        <v>466.22</v>
      </c>
      <c r="K2633" s="172">
        <v>466.22</v>
      </c>
      <c r="L2633" s="173" t="s">
        <v>1444</v>
      </c>
    </row>
    <row r="2634" spans="1:12" ht="56.25" customHeight="1">
      <c r="A2634" s="174" t="s">
        <v>627</v>
      </c>
      <c r="B2634" s="167" t="s">
        <v>737</v>
      </c>
      <c r="C2634" s="168">
        <v>42788</v>
      </c>
      <c r="D2634" s="168" t="s">
        <v>7546</v>
      </c>
      <c r="E2634" s="169" t="s">
        <v>3</v>
      </c>
      <c r="F2634" s="169">
        <v>1478545</v>
      </c>
      <c r="G2634" s="169"/>
      <c r="H2634" s="170" t="s">
        <v>7547</v>
      </c>
      <c r="I2634" s="172">
        <v>0</v>
      </c>
      <c r="J2634" s="172">
        <v>12728.5</v>
      </c>
      <c r="K2634" s="172">
        <v>12728.5</v>
      </c>
      <c r="L2634" s="173" t="s">
        <v>1444</v>
      </c>
    </row>
    <row r="2635" spans="1:12" ht="56.25" customHeight="1">
      <c r="A2635" s="174">
        <v>46</v>
      </c>
      <c r="B2635" s="167" t="s">
        <v>722</v>
      </c>
      <c r="C2635" s="168">
        <v>42788</v>
      </c>
      <c r="D2635" s="168" t="s">
        <v>7548</v>
      </c>
      <c r="E2635" s="169" t="s">
        <v>3</v>
      </c>
      <c r="F2635" s="169">
        <v>1478556</v>
      </c>
      <c r="G2635" s="169"/>
      <c r="H2635" s="170" t="s">
        <v>3090</v>
      </c>
      <c r="I2635" s="172">
        <v>0</v>
      </c>
      <c r="J2635" s="172">
        <v>3000</v>
      </c>
      <c r="K2635" s="172">
        <v>3000</v>
      </c>
      <c r="L2635" s="173" t="s">
        <v>1444</v>
      </c>
    </row>
    <row r="2636" spans="1:12" ht="56.25" customHeight="1">
      <c r="A2636" s="174">
        <v>574</v>
      </c>
      <c r="B2636" s="167" t="s">
        <v>874</v>
      </c>
      <c r="C2636" s="168">
        <v>42788</v>
      </c>
      <c r="D2636" s="168" t="s">
        <v>7549</v>
      </c>
      <c r="E2636" s="169" t="s">
        <v>3</v>
      </c>
      <c r="F2636" s="169">
        <v>1478558</v>
      </c>
      <c r="G2636" s="169"/>
      <c r="H2636" s="170" t="s">
        <v>7550</v>
      </c>
      <c r="I2636" s="172">
        <v>0</v>
      </c>
      <c r="J2636" s="172">
        <v>811.31</v>
      </c>
      <c r="K2636" s="172">
        <v>811.31</v>
      </c>
      <c r="L2636" s="173" t="s">
        <v>1444</v>
      </c>
    </row>
    <row r="2637" spans="1:12" ht="56.25" customHeight="1">
      <c r="A2637" s="174">
        <v>15</v>
      </c>
      <c r="B2637" s="167" t="s">
        <v>715</v>
      </c>
      <c r="C2637" s="168">
        <v>42788</v>
      </c>
      <c r="D2637" s="168" t="s">
        <v>7551</v>
      </c>
      <c r="E2637" s="169" t="s">
        <v>3</v>
      </c>
      <c r="F2637" s="169">
        <v>1478600</v>
      </c>
      <c r="G2637" s="169"/>
      <c r="H2637" s="170" t="s">
        <v>7552</v>
      </c>
      <c r="I2637" s="172">
        <v>0</v>
      </c>
      <c r="J2637" s="172">
        <v>40.130000000000003</v>
      </c>
      <c r="K2637" s="172">
        <v>40.130000000000003</v>
      </c>
      <c r="L2637" s="173" t="s">
        <v>1444</v>
      </c>
    </row>
    <row r="2638" spans="1:12" ht="56.25" customHeight="1">
      <c r="A2638" s="174">
        <v>15</v>
      </c>
      <c r="B2638" s="167" t="s">
        <v>715</v>
      </c>
      <c r="C2638" s="168">
        <v>42788</v>
      </c>
      <c r="D2638" s="168" t="s">
        <v>7553</v>
      </c>
      <c r="E2638" s="169" t="s">
        <v>3</v>
      </c>
      <c r="F2638" s="169">
        <v>1478601</v>
      </c>
      <c r="G2638" s="169"/>
      <c r="H2638" s="170" t="s">
        <v>7554</v>
      </c>
      <c r="I2638" s="172">
        <v>0</v>
      </c>
      <c r="J2638" s="172">
        <v>16.18</v>
      </c>
      <c r="K2638" s="172">
        <v>16.18</v>
      </c>
      <c r="L2638" s="173" t="s">
        <v>1444</v>
      </c>
    </row>
    <row r="2639" spans="1:12" ht="56.25" customHeight="1">
      <c r="A2639" s="174">
        <v>15</v>
      </c>
      <c r="B2639" s="167" t="s">
        <v>715</v>
      </c>
      <c r="C2639" s="168">
        <v>42788</v>
      </c>
      <c r="D2639" s="168" t="s">
        <v>7555</v>
      </c>
      <c r="E2639" s="169" t="s">
        <v>3</v>
      </c>
      <c r="F2639" s="169">
        <v>1478602</v>
      </c>
      <c r="G2639" s="169"/>
      <c r="H2639" s="170" t="s">
        <v>7556</v>
      </c>
      <c r="I2639" s="172">
        <v>0</v>
      </c>
      <c r="J2639" s="172">
        <v>39.090000000000003</v>
      </c>
      <c r="K2639" s="172">
        <v>39.090000000000003</v>
      </c>
      <c r="L2639" s="173" t="s">
        <v>1444</v>
      </c>
    </row>
    <row r="2640" spans="1:12" ht="56.25" customHeight="1">
      <c r="A2640" s="174">
        <v>15</v>
      </c>
      <c r="B2640" s="167" t="s">
        <v>715</v>
      </c>
      <c r="C2640" s="168">
        <v>42788</v>
      </c>
      <c r="D2640" s="168" t="s">
        <v>7557</v>
      </c>
      <c r="E2640" s="169" t="s">
        <v>3</v>
      </c>
      <c r="F2640" s="169">
        <v>1478603</v>
      </c>
      <c r="G2640" s="169"/>
      <c r="H2640" s="170" t="s">
        <v>7558</v>
      </c>
      <c r="I2640" s="172">
        <v>0</v>
      </c>
      <c r="J2640" s="172">
        <v>39.130000000000003</v>
      </c>
      <c r="K2640" s="172">
        <v>39.130000000000003</v>
      </c>
      <c r="L2640" s="173" t="s">
        <v>1444</v>
      </c>
    </row>
    <row r="2641" spans="1:12" ht="56.25" customHeight="1">
      <c r="A2641" s="174">
        <v>15</v>
      </c>
      <c r="B2641" s="167" t="s">
        <v>715</v>
      </c>
      <c r="C2641" s="168">
        <v>42788</v>
      </c>
      <c r="D2641" s="168" t="s">
        <v>7559</v>
      </c>
      <c r="E2641" s="169" t="s">
        <v>3</v>
      </c>
      <c r="F2641" s="169">
        <v>1478604</v>
      </c>
      <c r="G2641" s="169"/>
      <c r="H2641" s="170" t="s">
        <v>7560</v>
      </c>
      <c r="I2641" s="172">
        <v>0</v>
      </c>
      <c r="J2641" s="172">
        <v>39.29</v>
      </c>
      <c r="K2641" s="172">
        <v>39.29</v>
      </c>
      <c r="L2641" s="173" t="s">
        <v>1444</v>
      </c>
    </row>
    <row r="2642" spans="1:12" ht="56.25" customHeight="1">
      <c r="A2642" s="174">
        <v>15</v>
      </c>
      <c r="B2642" s="167" t="s">
        <v>715</v>
      </c>
      <c r="C2642" s="168">
        <v>42788</v>
      </c>
      <c r="D2642" s="168" t="s">
        <v>7561</v>
      </c>
      <c r="E2642" s="169" t="s">
        <v>3</v>
      </c>
      <c r="F2642" s="169">
        <v>1478605</v>
      </c>
      <c r="G2642" s="169"/>
      <c r="H2642" s="170" t="s">
        <v>7562</v>
      </c>
      <c r="I2642" s="172">
        <v>0</v>
      </c>
      <c r="J2642" s="172">
        <v>39.03</v>
      </c>
      <c r="K2642" s="172">
        <v>39.03</v>
      </c>
      <c r="L2642" s="173" t="s">
        <v>1444</v>
      </c>
    </row>
    <row r="2643" spans="1:12" ht="56.25" customHeight="1">
      <c r="A2643" s="174">
        <v>15</v>
      </c>
      <c r="B2643" s="167" t="s">
        <v>715</v>
      </c>
      <c r="C2643" s="168">
        <v>42788</v>
      </c>
      <c r="D2643" s="168" t="s">
        <v>7563</v>
      </c>
      <c r="E2643" s="169" t="s">
        <v>3</v>
      </c>
      <c r="F2643" s="169">
        <v>1478607</v>
      </c>
      <c r="G2643" s="169"/>
      <c r="H2643" s="170" t="s">
        <v>7564</v>
      </c>
      <c r="I2643" s="172">
        <v>0</v>
      </c>
      <c r="J2643" s="172">
        <v>39.090000000000003</v>
      </c>
      <c r="K2643" s="172">
        <v>39.090000000000003</v>
      </c>
      <c r="L2643" s="173" t="s">
        <v>1444</v>
      </c>
    </row>
    <row r="2644" spans="1:12" ht="56.25" customHeight="1">
      <c r="A2644" s="174">
        <v>15</v>
      </c>
      <c r="B2644" s="167" t="s">
        <v>715</v>
      </c>
      <c r="C2644" s="168">
        <v>42788</v>
      </c>
      <c r="D2644" s="168" t="s">
        <v>7565</v>
      </c>
      <c r="E2644" s="169" t="s">
        <v>3</v>
      </c>
      <c r="F2644" s="169">
        <v>1478609</v>
      </c>
      <c r="G2644" s="169"/>
      <c r="H2644" s="170" t="s">
        <v>7566</v>
      </c>
      <c r="I2644" s="172">
        <v>0</v>
      </c>
      <c r="J2644" s="172">
        <v>13.5</v>
      </c>
      <c r="K2644" s="172">
        <v>13.5</v>
      </c>
      <c r="L2644" s="173" t="s">
        <v>1444</v>
      </c>
    </row>
    <row r="2645" spans="1:12" ht="56.25" customHeight="1">
      <c r="A2645" s="174">
        <v>15</v>
      </c>
      <c r="B2645" s="167" t="s">
        <v>715</v>
      </c>
      <c r="C2645" s="168">
        <v>42788</v>
      </c>
      <c r="D2645" s="168" t="s">
        <v>7567</v>
      </c>
      <c r="E2645" s="169" t="s">
        <v>3</v>
      </c>
      <c r="F2645" s="169">
        <v>1478610</v>
      </c>
      <c r="G2645" s="169"/>
      <c r="H2645" s="170" t="s">
        <v>7568</v>
      </c>
      <c r="I2645" s="172">
        <v>0</v>
      </c>
      <c r="J2645" s="172">
        <v>39.07</v>
      </c>
      <c r="K2645" s="172">
        <v>39.07</v>
      </c>
      <c r="L2645" s="173" t="s">
        <v>1444</v>
      </c>
    </row>
    <row r="2646" spans="1:12" ht="56.25" customHeight="1">
      <c r="A2646" s="174">
        <v>15</v>
      </c>
      <c r="B2646" s="167" t="s">
        <v>715</v>
      </c>
      <c r="C2646" s="168">
        <v>42788</v>
      </c>
      <c r="D2646" s="168" t="s">
        <v>7569</v>
      </c>
      <c r="E2646" s="169" t="s">
        <v>3</v>
      </c>
      <c r="F2646" s="169">
        <v>1478611</v>
      </c>
      <c r="G2646" s="169"/>
      <c r="H2646" s="170" t="s">
        <v>7570</v>
      </c>
      <c r="I2646" s="172">
        <v>0</v>
      </c>
      <c r="J2646" s="172">
        <v>39.78</v>
      </c>
      <c r="K2646" s="172">
        <v>39.78</v>
      </c>
      <c r="L2646" s="173" t="s">
        <v>1444</v>
      </c>
    </row>
    <row r="2647" spans="1:12" ht="56.25" customHeight="1">
      <c r="A2647" s="174">
        <v>15</v>
      </c>
      <c r="B2647" s="167" t="s">
        <v>715</v>
      </c>
      <c r="C2647" s="168">
        <v>42788</v>
      </c>
      <c r="D2647" s="168" t="s">
        <v>7571</v>
      </c>
      <c r="E2647" s="169" t="s">
        <v>3</v>
      </c>
      <c r="F2647" s="169">
        <v>1478612</v>
      </c>
      <c r="G2647" s="169"/>
      <c r="H2647" s="170" t="s">
        <v>7572</v>
      </c>
      <c r="I2647" s="172">
        <v>0</v>
      </c>
      <c r="J2647" s="172">
        <v>39.56</v>
      </c>
      <c r="K2647" s="172">
        <v>39.56</v>
      </c>
      <c r="L2647" s="173" t="s">
        <v>1444</v>
      </c>
    </row>
    <row r="2648" spans="1:12" ht="56.25" customHeight="1">
      <c r="A2648" s="174">
        <v>592</v>
      </c>
      <c r="B2648" s="167" t="s">
        <v>886</v>
      </c>
      <c r="C2648" s="168">
        <v>42788</v>
      </c>
      <c r="D2648" s="168" t="s">
        <v>7573</v>
      </c>
      <c r="E2648" s="169" t="s">
        <v>3</v>
      </c>
      <c r="F2648" s="169">
        <v>1478633</v>
      </c>
      <c r="G2648" s="169"/>
      <c r="H2648" s="170" t="s">
        <v>7574</v>
      </c>
      <c r="I2648" s="172">
        <v>0</v>
      </c>
      <c r="J2648" s="172">
        <v>1</v>
      </c>
      <c r="K2648" s="172">
        <v>1</v>
      </c>
      <c r="L2648" s="173" t="s">
        <v>1444</v>
      </c>
    </row>
    <row r="2649" spans="1:12" ht="56.25" customHeight="1">
      <c r="A2649" s="174" t="s">
        <v>627</v>
      </c>
      <c r="B2649" s="167" t="s">
        <v>737</v>
      </c>
      <c r="C2649" s="168">
        <v>42788</v>
      </c>
      <c r="D2649" s="168" t="s">
        <v>7575</v>
      </c>
      <c r="E2649" s="169" t="s">
        <v>3</v>
      </c>
      <c r="F2649" s="169">
        <v>1478668</v>
      </c>
      <c r="G2649" s="169"/>
      <c r="H2649" s="170" t="s">
        <v>7576</v>
      </c>
      <c r="I2649" s="172">
        <v>0</v>
      </c>
      <c r="J2649" s="172">
        <v>3170.95</v>
      </c>
      <c r="K2649" s="172">
        <v>3170.95</v>
      </c>
      <c r="L2649" s="173" t="s">
        <v>1444</v>
      </c>
    </row>
    <row r="2650" spans="1:12" ht="56.25" customHeight="1">
      <c r="A2650" s="174">
        <v>86</v>
      </c>
      <c r="B2650" s="167" t="s">
        <v>734</v>
      </c>
      <c r="C2650" s="168">
        <v>42788</v>
      </c>
      <c r="D2650" s="168" t="s">
        <v>7577</v>
      </c>
      <c r="E2650" s="169" t="s">
        <v>3</v>
      </c>
      <c r="F2650" s="169">
        <v>1478675</v>
      </c>
      <c r="G2650" s="169"/>
      <c r="H2650" s="170" t="s">
        <v>7578</v>
      </c>
      <c r="I2650" s="172">
        <v>0</v>
      </c>
      <c r="J2650" s="172">
        <v>137.26</v>
      </c>
      <c r="K2650" s="172">
        <v>137.26</v>
      </c>
      <c r="L2650" s="173" t="s">
        <v>1444</v>
      </c>
    </row>
    <row r="2651" spans="1:12" ht="56.25" customHeight="1">
      <c r="A2651" s="174" t="s">
        <v>627</v>
      </c>
      <c r="B2651" s="167" t="s">
        <v>737</v>
      </c>
      <c r="C2651" s="168">
        <v>42788</v>
      </c>
      <c r="D2651" s="168" t="s">
        <v>7579</v>
      </c>
      <c r="E2651" s="169" t="s">
        <v>3</v>
      </c>
      <c r="F2651" s="169">
        <v>1478676</v>
      </c>
      <c r="G2651" s="169"/>
      <c r="H2651" s="170" t="s">
        <v>7580</v>
      </c>
      <c r="I2651" s="172">
        <v>0</v>
      </c>
      <c r="J2651" s="172">
        <v>1743.7</v>
      </c>
      <c r="K2651" s="172">
        <v>1743.7</v>
      </c>
      <c r="L2651" s="173" t="s">
        <v>1444</v>
      </c>
    </row>
    <row r="2652" spans="1:12" ht="56.25" customHeight="1">
      <c r="A2652" s="174">
        <v>342</v>
      </c>
      <c r="B2652" s="167" t="s">
        <v>840</v>
      </c>
      <c r="C2652" s="168">
        <v>42788</v>
      </c>
      <c r="D2652" s="168" t="s">
        <v>7581</v>
      </c>
      <c r="E2652" s="169" t="s">
        <v>3</v>
      </c>
      <c r="F2652" s="169">
        <v>1478694</v>
      </c>
      <c r="G2652" s="169"/>
      <c r="H2652" s="170" t="s">
        <v>7582</v>
      </c>
      <c r="I2652" s="172">
        <v>0</v>
      </c>
      <c r="J2652" s="172">
        <v>482.06</v>
      </c>
      <c r="K2652" s="172">
        <v>482.06</v>
      </c>
      <c r="L2652" s="173" t="s">
        <v>1444</v>
      </c>
    </row>
    <row r="2653" spans="1:12" ht="56.25" customHeight="1">
      <c r="A2653" s="174">
        <v>25</v>
      </c>
      <c r="B2653" s="167" t="s">
        <v>718</v>
      </c>
      <c r="C2653" s="168">
        <v>42788</v>
      </c>
      <c r="D2653" s="168" t="s">
        <v>7583</v>
      </c>
      <c r="E2653" s="169" t="s">
        <v>3</v>
      </c>
      <c r="F2653" s="169">
        <v>1478695</v>
      </c>
      <c r="G2653" s="169"/>
      <c r="H2653" s="170" t="s">
        <v>7584</v>
      </c>
      <c r="I2653" s="172">
        <v>0</v>
      </c>
      <c r="J2653" s="172">
        <v>520.1</v>
      </c>
      <c r="K2653" s="172">
        <v>520.1</v>
      </c>
      <c r="L2653" s="173" t="s">
        <v>1444</v>
      </c>
    </row>
    <row r="2654" spans="1:12" ht="56.25" customHeight="1">
      <c r="A2654" s="174" t="s">
        <v>627</v>
      </c>
      <c r="B2654" s="167" t="s">
        <v>737</v>
      </c>
      <c r="C2654" s="168">
        <v>42788</v>
      </c>
      <c r="D2654" s="168" t="s">
        <v>7585</v>
      </c>
      <c r="E2654" s="169" t="s">
        <v>3</v>
      </c>
      <c r="F2654" s="169">
        <v>1478703</v>
      </c>
      <c r="G2654" s="169"/>
      <c r="H2654" s="170" t="s">
        <v>7586</v>
      </c>
      <c r="I2654" s="172">
        <v>0</v>
      </c>
      <c r="J2654" s="172">
        <v>4000</v>
      </c>
      <c r="K2654" s="172">
        <v>4000</v>
      </c>
      <c r="L2654" s="173" t="s">
        <v>1444</v>
      </c>
    </row>
    <row r="2655" spans="1:12" ht="56.25" customHeight="1">
      <c r="A2655" s="174" t="s">
        <v>627</v>
      </c>
      <c r="B2655" s="167" t="s">
        <v>737</v>
      </c>
      <c r="C2655" s="168">
        <v>42788</v>
      </c>
      <c r="D2655" s="168" t="s">
        <v>7587</v>
      </c>
      <c r="E2655" s="169" t="s">
        <v>3</v>
      </c>
      <c r="F2655" s="169">
        <v>1478713</v>
      </c>
      <c r="G2655" s="169"/>
      <c r="H2655" s="170" t="s">
        <v>7588</v>
      </c>
      <c r="I2655" s="172">
        <v>0</v>
      </c>
      <c r="J2655" s="172">
        <v>990.77</v>
      </c>
      <c r="K2655" s="172">
        <v>990.77</v>
      </c>
      <c r="L2655" s="173" t="s">
        <v>1444</v>
      </c>
    </row>
    <row r="2656" spans="1:12" ht="56.25" customHeight="1">
      <c r="A2656" s="174">
        <v>292</v>
      </c>
      <c r="B2656" s="167" t="s">
        <v>159</v>
      </c>
      <c r="C2656" s="168">
        <v>42788</v>
      </c>
      <c r="D2656" s="168" t="s">
        <v>7589</v>
      </c>
      <c r="E2656" s="169" t="s">
        <v>3</v>
      </c>
      <c r="F2656" s="169">
        <v>1478758</v>
      </c>
      <c r="G2656" s="169"/>
      <c r="H2656" s="170" t="s">
        <v>7590</v>
      </c>
      <c r="I2656" s="172">
        <v>0</v>
      </c>
      <c r="J2656" s="172">
        <v>58.33</v>
      </c>
      <c r="K2656" s="172">
        <v>58.33</v>
      </c>
      <c r="L2656" s="173" t="s">
        <v>1444</v>
      </c>
    </row>
    <row r="2657" spans="1:12" ht="56.25" customHeight="1">
      <c r="A2657" s="174">
        <v>283</v>
      </c>
      <c r="B2657" s="167" t="s">
        <v>153</v>
      </c>
      <c r="C2657" s="168">
        <v>42789</v>
      </c>
      <c r="D2657" s="168" t="s">
        <v>7591</v>
      </c>
      <c r="E2657" s="169" t="s">
        <v>3</v>
      </c>
      <c r="F2657" s="169">
        <v>1478977</v>
      </c>
      <c r="G2657" s="169"/>
      <c r="H2657" s="170" t="s">
        <v>7592</v>
      </c>
      <c r="I2657" s="172">
        <v>0</v>
      </c>
      <c r="J2657" s="172">
        <v>2181</v>
      </c>
      <c r="K2657" s="172">
        <v>2181</v>
      </c>
      <c r="L2657" s="173" t="s">
        <v>1444</v>
      </c>
    </row>
    <row r="2658" spans="1:12" ht="56.25" customHeight="1">
      <c r="A2658" s="174">
        <v>25</v>
      </c>
      <c r="B2658" s="167" t="s">
        <v>718</v>
      </c>
      <c r="C2658" s="168">
        <v>42789</v>
      </c>
      <c r="D2658" s="168" t="s">
        <v>7593</v>
      </c>
      <c r="E2658" s="169" t="s">
        <v>3</v>
      </c>
      <c r="F2658" s="169">
        <v>1478988</v>
      </c>
      <c r="G2658" s="169"/>
      <c r="H2658" s="170" t="s">
        <v>7594</v>
      </c>
      <c r="I2658" s="172">
        <v>0</v>
      </c>
      <c r="J2658" s="172">
        <v>3740.72</v>
      </c>
      <c r="K2658" s="172">
        <v>3740.72</v>
      </c>
      <c r="L2658" s="173" t="s">
        <v>1444</v>
      </c>
    </row>
    <row r="2659" spans="1:12" ht="56.25" customHeight="1">
      <c r="A2659" s="174" t="s">
        <v>627</v>
      </c>
      <c r="B2659" s="167" t="s">
        <v>737</v>
      </c>
      <c r="C2659" s="168">
        <v>42789</v>
      </c>
      <c r="D2659" s="168" t="s">
        <v>7595</v>
      </c>
      <c r="E2659" s="169" t="s">
        <v>3</v>
      </c>
      <c r="F2659" s="169">
        <v>1478882</v>
      </c>
      <c r="G2659" s="169"/>
      <c r="H2659" s="170" t="s">
        <v>7596</v>
      </c>
      <c r="I2659" s="172">
        <v>0</v>
      </c>
      <c r="J2659" s="172">
        <v>6462.04</v>
      </c>
      <c r="K2659" s="172">
        <v>6462.04</v>
      </c>
      <c r="L2659" s="173" t="s">
        <v>1444</v>
      </c>
    </row>
    <row r="2660" spans="1:12" ht="56.25" customHeight="1">
      <c r="A2660" s="174">
        <v>574</v>
      </c>
      <c r="B2660" s="167" t="s">
        <v>874</v>
      </c>
      <c r="C2660" s="168">
        <v>42789</v>
      </c>
      <c r="D2660" s="168" t="s">
        <v>7597</v>
      </c>
      <c r="E2660" s="169" t="s">
        <v>3</v>
      </c>
      <c r="F2660" s="169">
        <v>1479039</v>
      </c>
      <c r="G2660" s="169"/>
      <c r="H2660" s="170" t="s">
        <v>7598</v>
      </c>
      <c r="I2660" s="172">
        <v>0</v>
      </c>
      <c r="J2660" s="172">
        <v>11000</v>
      </c>
      <c r="K2660" s="172">
        <v>11000</v>
      </c>
      <c r="L2660" s="173" t="s">
        <v>1444</v>
      </c>
    </row>
    <row r="2661" spans="1:12" ht="56.25" customHeight="1">
      <c r="A2661" s="174">
        <v>574</v>
      </c>
      <c r="B2661" s="167" t="s">
        <v>874</v>
      </c>
      <c r="C2661" s="168">
        <v>42789</v>
      </c>
      <c r="D2661" s="168" t="s">
        <v>7599</v>
      </c>
      <c r="E2661" s="169" t="s">
        <v>3</v>
      </c>
      <c r="F2661" s="169">
        <v>1479040</v>
      </c>
      <c r="G2661" s="169"/>
      <c r="H2661" s="170" t="s">
        <v>7598</v>
      </c>
      <c r="I2661" s="172">
        <v>0</v>
      </c>
      <c r="J2661" s="172">
        <v>63.18</v>
      </c>
      <c r="K2661" s="172">
        <v>63.18</v>
      </c>
      <c r="L2661" s="173" t="s">
        <v>1444</v>
      </c>
    </row>
    <row r="2662" spans="1:12" ht="56.25" customHeight="1">
      <c r="A2662" s="174" t="s">
        <v>627</v>
      </c>
      <c r="B2662" s="167" t="s">
        <v>737</v>
      </c>
      <c r="C2662" s="168">
        <v>42789</v>
      </c>
      <c r="D2662" s="168" t="s">
        <v>7600</v>
      </c>
      <c r="E2662" s="169" t="s">
        <v>3</v>
      </c>
      <c r="F2662" s="169">
        <v>1479045</v>
      </c>
      <c r="G2662" s="169"/>
      <c r="H2662" s="170" t="s">
        <v>7601</v>
      </c>
      <c r="I2662" s="172">
        <v>0</v>
      </c>
      <c r="J2662" s="172">
        <v>999.33</v>
      </c>
      <c r="K2662" s="172">
        <v>999.33</v>
      </c>
      <c r="L2662" s="173" t="s">
        <v>1444</v>
      </c>
    </row>
    <row r="2663" spans="1:12" ht="56.25" customHeight="1">
      <c r="A2663" s="174" t="s">
        <v>627</v>
      </c>
      <c r="B2663" s="167" t="s">
        <v>737</v>
      </c>
      <c r="C2663" s="168">
        <v>42789</v>
      </c>
      <c r="D2663" s="168" t="s">
        <v>7602</v>
      </c>
      <c r="E2663" s="169" t="s">
        <v>3</v>
      </c>
      <c r="F2663" s="169">
        <v>1479047</v>
      </c>
      <c r="G2663" s="169"/>
      <c r="H2663" s="170" t="s">
        <v>7603</v>
      </c>
      <c r="I2663" s="172">
        <v>0</v>
      </c>
      <c r="J2663" s="172">
        <v>2997.54</v>
      </c>
      <c r="K2663" s="172">
        <v>2997.54</v>
      </c>
      <c r="L2663" s="173" t="s">
        <v>1444</v>
      </c>
    </row>
    <row r="2664" spans="1:12" ht="56.25" customHeight="1">
      <c r="A2664" s="174" t="s">
        <v>627</v>
      </c>
      <c r="B2664" s="167" t="s">
        <v>737</v>
      </c>
      <c r="C2664" s="168">
        <v>42789</v>
      </c>
      <c r="D2664" s="168" t="s">
        <v>7604</v>
      </c>
      <c r="E2664" s="169" t="s">
        <v>3</v>
      </c>
      <c r="F2664" s="169">
        <v>1479048</v>
      </c>
      <c r="G2664" s="169"/>
      <c r="H2664" s="170" t="s">
        <v>7605</v>
      </c>
      <c r="I2664" s="172">
        <v>0</v>
      </c>
      <c r="J2664" s="172">
        <v>126.71</v>
      </c>
      <c r="K2664" s="172">
        <v>126.71</v>
      </c>
      <c r="L2664" s="173" t="s">
        <v>1444</v>
      </c>
    </row>
    <row r="2665" spans="1:12" ht="56.25" customHeight="1">
      <c r="A2665" s="174">
        <v>48</v>
      </c>
      <c r="B2665" s="167" t="s">
        <v>724</v>
      </c>
      <c r="C2665" s="168">
        <v>42789</v>
      </c>
      <c r="D2665" s="168" t="s">
        <v>7606</v>
      </c>
      <c r="E2665" s="169" t="s">
        <v>3</v>
      </c>
      <c r="F2665" s="169">
        <v>1479128</v>
      </c>
      <c r="G2665" s="169"/>
      <c r="H2665" s="170" t="s">
        <v>7607</v>
      </c>
      <c r="I2665" s="172">
        <v>0</v>
      </c>
      <c r="J2665" s="172">
        <v>92.4</v>
      </c>
      <c r="K2665" s="172">
        <v>92.4</v>
      </c>
      <c r="L2665" s="173" t="s">
        <v>1444</v>
      </c>
    </row>
    <row r="2666" spans="1:12" ht="56.25" customHeight="1">
      <c r="A2666" s="174">
        <v>48</v>
      </c>
      <c r="B2666" s="167" t="s">
        <v>724</v>
      </c>
      <c r="C2666" s="168">
        <v>42789</v>
      </c>
      <c r="D2666" s="168" t="s">
        <v>7608</v>
      </c>
      <c r="E2666" s="169" t="s">
        <v>3</v>
      </c>
      <c r="F2666" s="169">
        <v>1479130</v>
      </c>
      <c r="G2666" s="169"/>
      <c r="H2666" s="170" t="s">
        <v>7607</v>
      </c>
      <c r="I2666" s="172">
        <v>0</v>
      </c>
      <c r="J2666" s="172">
        <v>7.5</v>
      </c>
      <c r="K2666" s="172">
        <v>7.5</v>
      </c>
      <c r="L2666" s="173" t="s">
        <v>1444</v>
      </c>
    </row>
    <row r="2667" spans="1:12" ht="56.25" customHeight="1">
      <c r="A2667" s="174">
        <v>48</v>
      </c>
      <c r="B2667" s="167" t="s">
        <v>724</v>
      </c>
      <c r="C2667" s="168">
        <v>42789</v>
      </c>
      <c r="D2667" s="168" t="s">
        <v>7609</v>
      </c>
      <c r="E2667" s="169" t="s">
        <v>3</v>
      </c>
      <c r="F2667" s="169">
        <v>1479133</v>
      </c>
      <c r="G2667" s="169"/>
      <c r="H2667" s="170" t="s">
        <v>7607</v>
      </c>
      <c r="I2667" s="172">
        <v>0</v>
      </c>
      <c r="J2667" s="172">
        <v>32</v>
      </c>
      <c r="K2667" s="177">
        <v>32</v>
      </c>
      <c r="L2667" s="173" t="s">
        <v>1444</v>
      </c>
    </row>
    <row r="2668" spans="1:12" ht="56.25" customHeight="1">
      <c r="A2668" s="174" t="s">
        <v>627</v>
      </c>
      <c r="B2668" s="167" t="s">
        <v>737</v>
      </c>
      <c r="C2668" s="168">
        <v>42789</v>
      </c>
      <c r="D2668" s="168" t="s">
        <v>7610</v>
      </c>
      <c r="E2668" s="169" t="s">
        <v>3</v>
      </c>
      <c r="F2668" s="169">
        <v>1479134</v>
      </c>
      <c r="G2668" s="169"/>
      <c r="H2668" s="170" t="s">
        <v>7611</v>
      </c>
      <c r="I2668" s="172">
        <v>0</v>
      </c>
      <c r="J2668" s="172">
        <v>504.78</v>
      </c>
      <c r="K2668" s="172">
        <v>504.78</v>
      </c>
      <c r="L2668" s="173" t="s">
        <v>1444</v>
      </c>
    </row>
    <row r="2669" spans="1:12" ht="56.25" customHeight="1">
      <c r="A2669" s="174">
        <v>48</v>
      </c>
      <c r="B2669" s="167" t="s">
        <v>724</v>
      </c>
      <c r="C2669" s="168">
        <v>42789</v>
      </c>
      <c r="D2669" s="168" t="s">
        <v>7612</v>
      </c>
      <c r="E2669" s="169" t="s">
        <v>3</v>
      </c>
      <c r="F2669" s="169">
        <v>1479135</v>
      </c>
      <c r="G2669" s="169"/>
      <c r="H2669" s="170" t="s">
        <v>7607</v>
      </c>
      <c r="I2669" s="172">
        <v>0</v>
      </c>
      <c r="J2669" s="172">
        <v>101.7</v>
      </c>
      <c r="K2669" s="172">
        <v>101.7</v>
      </c>
      <c r="L2669" s="173" t="s">
        <v>1444</v>
      </c>
    </row>
    <row r="2670" spans="1:12" ht="56.25" customHeight="1">
      <c r="A2670" s="174" t="s">
        <v>630</v>
      </c>
      <c r="B2670" s="167" t="s">
        <v>739</v>
      </c>
      <c r="C2670" s="168">
        <v>42790</v>
      </c>
      <c r="D2670" s="168" t="s">
        <v>7613</v>
      </c>
      <c r="E2670" s="169" t="s">
        <v>3</v>
      </c>
      <c r="F2670" s="169">
        <v>1479343</v>
      </c>
      <c r="G2670" s="169"/>
      <c r="H2670" s="170" t="s">
        <v>7614</v>
      </c>
      <c r="I2670" s="172">
        <v>0</v>
      </c>
      <c r="J2670" s="172">
        <v>8962</v>
      </c>
      <c r="K2670" s="172">
        <v>8962</v>
      </c>
      <c r="L2670" s="173" t="s">
        <v>1444</v>
      </c>
    </row>
    <row r="2671" spans="1:12" ht="56.25" customHeight="1">
      <c r="A2671" s="174">
        <v>578</v>
      </c>
      <c r="B2671" s="167" t="s">
        <v>877</v>
      </c>
      <c r="C2671" s="168">
        <v>42790</v>
      </c>
      <c r="D2671" s="168" t="s">
        <v>7615</v>
      </c>
      <c r="E2671" s="169" t="s">
        <v>3</v>
      </c>
      <c r="F2671" s="169">
        <v>1479356</v>
      </c>
      <c r="G2671" s="169"/>
      <c r="H2671" s="170" t="s">
        <v>7616</v>
      </c>
      <c r="I2671" s="172">
        <v>0</v>
      </c>
      <c r="J2671" s="172">
        <v>15287</v>
      </c>
      <c r="K2671" s="172">
        <v>15287</v>
      </c>
      <c r="L2671" s="173" t="s">
        <v>6022</v>
      </c>
    </row>
    <row r="2672" spans="1:12" ht="56.25" customHeight="1">
      <c r="A2672" s="174">
        <v>283</v>
      </c>
      <c r="B2672" s="167" t="s">
        <v>153</v>
      </c>
      <c r="C2672" s="168">
        <v>42790</v>
      </c>
      <c r="D2672" s="168" t="s">
        <v>7617</v>
      </c>
      <c r="E2672" s="169" t="s">
        <v>3</v>
      </c>
      <c r="F2672" s="169">
        <v>1479376</v>
      </c>
      <c r="G2672" s="169"/>
      <c r="H2672" s="170" t="s">
        <v>7618</v>
      </c>
      <c r="I2672" s="172">
        <v>0</v>
      </c>
      <c r="J2672" s="172">
        <v>193</v>
      </c>
      <c r="K2672" s="172">
        <v>193</v>
      </c>
      <c r="L2672" s="173" t="s">
        <v>1444</v>
      </c>
    </row>
    <row r="2673" spans="1:12" ht="56.25" customHeight="1">
      <c r="A2673" s="174" t="s">
        <v>627</v>
      </c>
      <c r="B2673" s="167" t="s">
        <v>737</v>
      </c>
      <c r="C2673" s="168">
        <v>42790</v>
      </c>
      <c r="D2673" s="168" t="s">
        <v>7619</v>
      </c>
      <c r="E2673" s="169" t="s">
        <v>3</v>
      </c>
      <c r="F2673" s="169">
        <v>1479385</v>
      </c>
      <c r="G2673" s="169"/>
      <c r="H2673" s="170" t="s">
        <v>7620</v>
      </c>
      <c r="I2673" s="172">
        <v>0</v>
      </c>
      <c r="J2673" s="172">
        <v>7271.97</v>
      </c>
      <c r="K2673" s="172">
        <v>7271.97</v>
      </c>
      <c r="L2673" s="173" t="s">
        <v>1444</v>
      </c>
    </row>
    <row r="2674" spans="1:12" ht="56.25" customHeight="1">
      <c r="A2674" s="174" t="s">
        <v>627</v>
      </c>
      <c r="B2674" s="167" t="s">
        <v>737</v>
      </c>
      <c r="C2674" s="168">
        <v>42790</v>
      </c>
      <c r="D2674" s="168" t="s">
        <v>7621</v>
      </c>
      <c r="E2674" s="169" t="s">
        <v>3</v>
      </c>
      <c r="F2674" s="169">
        <v>1479389</v>
      </c>
      <c r="G2674" s="169"/>
      <c r="H2674" s="170" t="s">
        <v>7622</v>
      </c>
      <c r="I2674" s="172">
        <v>0</v>
      </c>
      <c r="J2674" s="172">
        <v>3857.69</v>
      </c>
      <c r="K2674" s="172">
        <v>3857.69</v>
      </c>
      <c r="L2674" s="173" t="s">
        <v>1444</v>
      </c>
    </row>
    <row r="2675" spans="1:12" ht="56.25" customHeight="1">
      <c r="A2675" s="174">
        <v>283</v>
      </c>
      <c r="B2675" s="167" t="s">
        <v>153</v>
      </c>
      <c r="C2675" s="168">
        <v>42790</v>
      </c>
      <c r="D2675" s="168" t="s">
        <v>7623</v>
      </c>
      <c r="E2675" s="169" t="s">
        <v>3</v>
      </c>
      <c r="F2675" s="169">
        <v>1479390</v>
      </c>
      <c r="G2675" s="169"/>
      <c r="H2675" s="170" t="s">
        <v>7624</v>
      </c>
      <c r="I2675" s="172">
        <v>0</v>
      </c>
      <c r="J2675" s="172">
        <v>1665</v>
      </c>
      <c r="K2675" s="172">
        <v>1665</v>
      </c>
      <c r="L2675" s="173" t="s">
        <v>1444</v>
      </c>
    </row>
    <row r="2676" spans="1:12" ht="56.25" customHeight="1">
      <c r="A2676" s="174" t="s">
        <v>627</v>
      </c>
      <c r="B2676" s="167" t="s">
        <v>737</v>
      </c>
      <c r="C2676" s="168">
        <v>42790</v>
      </c>
      <c r="D2676" s="168" t="s">
        <v>7625</v>
      </c>
      <c r="E2676" s="169" t="s">
        <v>3</v>
      </c>
      <c r="F2676" s="169">
        <v>1479395</v>
      </c>
      <c r="G2676" s="169"/>
      <c r="H2676" s="170" t="s">
        <v>7626</v>
      </c>
      <c r="I2676" s="172">
        <v>0</v>
      </c>
      <c r="J2676" s="172">
        <v>7271.97</v>
      </c>
      <c r="K2676" s="172">
        <v>7271.97</v>
      </c>
      <c r="L2676" s="173" t="s">
        <v>1444</v>
      </c>
    </row>
    <row r="2677" spans="1:12" ht="56.25" customHeight="1">
      <c r="A2677" s="174" t="s">
        <v>627</v>
      </c>
      <c r="B2677" s="167" t="s">
        <v>737</v>
      </c>
      <c r="C2677" s="168">
        <v>42790</v>
      </c>
      <c r="D2677" s="168" t="s">
        <v>7627</v>
      </c>
      <c r="E2677" s="169" t="s">
        <v>3</v>
      </c>
      <c r="F2677" s="169">
        <v>1479416</v>
      </c>
      <c r="G2677" s="169"/>
      <c r="H2677" s="170" t="s">
        <v>7628</v>
      </c>
      <c r="I2677" s="172">
        <v>0</v>
      </c>
      <c r="J2677" s="172">
        <v>100</v>
      </c>
      <c r="K2677" s="172">
        <v>100</v>
      </c>
      <c r="L2677" s="173" t="s">
        <v>1444</v>
      </c>
    </row>
    <row r="2678" spans="1:12" ht="56.25" customHeight="1">
      <c r="A2678" s="174" t="s">
        <v>627</v>
      </c>
      <c r="B2678" s="167" t="s">
        <v>737</v>
      </c>
      <c r="C2678" s="168">
        <v>42790</v>
      </c>
      <c r="D2678" s="168" t="s">
        <v>7629</v>
      </c>
      <c r="E2678" s="169" t="s">
        <v>3</v>
      </c>
      <c r="F2678" s="169">
        <v>1479417</v>
      </c>
      <c r="G2678" s="169"/>
      <c r="H2678" s="170" t="s">
        <v>7630</v>
      </c>
      <c r="I2678" s="172">
        <v>0</v>
      </c>
      <c r="J2678" s="172">
        <v>1029.52</v>
      </c>
      <c r="K2678" s="172">
        <v>1029.52</v>
      </c>
      <c r="L2678" s="173" t="s">
        <v>1444</v>
      </c>
    </row>
    <row r="2679" spans="1:12" ht="56.25" customHeight="1">
      <c r="A2679" s="174" t="s">
        <v>627</v>
      </c>
      <c r="B2679" s="167" t="s">
        <v>737</v>
      </c>
      <c r="C2679" s="168">
        <v>42790</v>
      </c>
      <c r="D2679" s="168" t="s">
        <v>7631</v>
      </c>
      <c r="E2679" s="169" t="s">
        <v>3</v>
      </c>
      <c r="F2679" s="169">
        <v>1479326</v>
      </c>
      <c r="G2679" s="169"/>
      <c r="H2679" s="170" t="s">
        <v>6829</v>
      </c>
      <c r="I2679" s="172">
        <v>0</v>
      </c>
      <c r="J2679" s="172">
        <v>1628</v>
      </c>
      <c r="K2679" s="172">
        <v>1628</v>
      </c>
      <c r="L2679" s="173" t="s">
        <v>1444</v>
      </c>
    </row>
    <row r="2680" spans="1:12" ht="56.25" customHeight="1">
      <c r="A2680" s="174" t="s">
        <v>627</v>
      </c>
      <c r="B2680" s="167" t="s">
        <v>737</v>
      </c>
      <c r="C2680" s="168">
        <v>42790</v>
      </c>
      <c r="D2680" s="168" t="s">
        <v>7632</v>
      </c>
      <c r="E2680" s="169" t="s">
        <v>3</v>
      </c>
      <c r="F2680" s="169">
        <v>1479332</v>
      </c>
      <c r="G2680" s="169"/>
      <c r="H2680" s="170" t="s">
        <v>7633</v>
      </c>
      <c r="I2680" s="172">
        <v>0</v>
      </c>
      <c r="J2680" s="172">
        <v>4327.54</v>
      </c>
      <c r="K2680" s="172">
        <v>4327.54</v>
      </c>
      <c r="L2680" s="173" t="s">
        <v>1444</v>
      </c>
    </row>
    <row r="2681" spans="1:12" ht="56.25" customHeight="1">
      <c r="A2681" s="174" t="s">
        <v>627</v>
      </c>
      <c r="B2681" s="167" t="s">
        <v>737</v>
      </c>
      <c r="C2681" s="168">
        <v>42790</v>
      </c>
      <c r="D2681" s="168" t="s">
        <v>7634</v>
      </c>
      <c r="E2681" s="169" t="s">
        <v>3</v>
      </c>
      <c r="F2681" s="169">
        <v>1479361</v>
      </c>
      <c r="G2681" s="169"/>
      <c r="H2681" s="170" t="s">
        <v>7635</v>
      </c>
      <c r="I2681" s="172">
        <v>0</v>
      </c>
      <c r="J2681" s="172">
        <v>1528.24</v>
      </c>
      <c r="K2681" s="172">
        <v>1528.24</v>
      </c>
      <c r="L2681" s="173" t="s">
        <v>1444</v>
      </c>
    </row>
    <row r="2682" spans="1:12" ht="56.25" customHeight="1">
      <c r="A2682" s="174">
        <v>15</v>
      </c>
      <c r="B2682" s="167" t="s">
        <v>715</v>
      </c>
      <c r="C2682" s="168">
        <v>42790</v>
      </c>
      <c r="D2682" s="168" t="s">
        <v>7636</v>
      </c>
      <c r="E2682" s="169" t="s">
        <v>3</v>
      </c>
      <c r="F2682" s="169">
        <v>1479392</v>
      </c>
      <c r="G2682" s="169"/>
      <c r="H2682" s="170" t="s">
        <v>7637</v>
      </c>
      <c r="I2682" s="172">
        <v>0</v>
      </c>
      <c r="J2682" s="172">
        <v>1703.23</v>
      </c>
      <c r="K2682" s="172">
        <v>1703.23</v>
      </c>
      <c r="L2682" s="173" t="s">
        <v>1444</v>
      </c>
    </row>
    <row r="2683" spans="1:12" ht="56.25" customHeight="1">
      <c r="A2683" s="174">
        <v>108</v>
      </c>
      <c r="B2683" s="167" t="s">
        <v>72</v>
      </c>
      <c r="C2683" s="168">
        <v>42790</v>
      </c>
      <c r="D2683" s="168" t="s">
        <v>7638</v>
      </c>
      <c r="E2683" s="169" t="s">
        <v>3</v>
      </c>
      <c r="F2683" s="169">
        <v>1479418</v>
      </c>
      <c r="G2683" s="169"/>
      <c r="H2683" s="170" t="s">
        <v>7639</v>
      </c>
      <c r="I2683" s="172">
        <v>0</v>
      </c>
      <c r="J2683" s="172">
        <v>6300</v>
      </c>
      <c r="K2683" s="172">
        <v>6300</v>
      </c>
      <c r="L2683" s="173" t="s">
        <v>1444</v>
      </c>
    </row>
    <row r="2684" spans="1:12" ht="56.25" customHeight="1">
      <c r="A2684" s="174" t="s">
        <v>627</v>
      </c>
      <c r="B2684" s="167" t="s">
        <v>737</v>
      </c>
      <c r="C2684" s="168">
        <v>42790</v>
      </c>
      <c r="D2684" s="168" t="s">
        <v>7640</v>
      </c>
      <c r="E2684" s="169" t="s">
        <v>3</v>
      </c>
      <c r="F2684" s="169">
        <v>1479433</v>
      </c>
      <c r="G2684" s="169"/>
      <c r="H2684" s="170" t="s">
        <v>7641</v>
      </c>
      <c r="I2684" s="172">
        <v>0</v>
      </c>
      <c r="J2684" s="172">
        <v>465.6</v>
      </c>
      <c r="K2684" s="172">
        <v>465.6</v>
      </c>
      <c r="L2684" s="173" t="s">
        <v>1444</v>
      </c>
    </row>
    <row r="2685" spans="1:12" ht="56.25" customHeight="1">
      <c r="A2685" s="174" t="s">
        <v>627</v>
      </c>
      <c r="B2685" s="167" t="s">
        <v>737</v>
      </c>
      <c r="C2685" s="168">
        <v>42790</v>
      </c>
      <c r="D2685" s="168" t="s">
        <v>7642</v>
      </c>
      <c r="E2685" s="169" t="s">
        <v>3</v>
      </c>
      <c r="F2685" s="169">
        <v>1479454</v>
      </c>
      <c r="G2685" s="169"/>
      <c r="H2685" s="170" t="s">
        <v>7643</v>
      </c>
      <c r="I2685" s="172">
        <v>0</v>
      </c>
      <c r="J2685" s="172">
        <v>600</v>
      </c>
      <c r="K2685" s="172">
        <v>600</v>
      </c>
      <c r="L2685" s="173" t="s">
        <v>1444</v>
      </c>
    </row>
    <row r="2686" spans="1:12" ht="56.25" customHeight="1">
      <c r="A2686" s="174">
        <v>15</v>
      </c>
      <c r="B2686" s="167" t="s">
        <v>715</v>
      </c>
      <c r="C2686" s="168">
        <v>42790</v>
      </c>
      <c r="D2686" s="168" t="s">
        <v>7644</v>
      </c>
      <c r="E2686" s="169" t="s">
        <v>3</v>
      </c>
      <c r="F2686" s="169">
        <v>1479536</v>
      </c>
      <c r="G2686" s="169"/>
      <c r="H2686" s="170" t="s">
        <v>7645</v>
      </c>
      <c r="I2686" s="172">
        <v>0</v>
      </c>
      <c r="J2686" s="172">
        <v>117</v>
      </c>
      <c r="K2686" s="172">
        <v>117</v>
      </c>
      <c r="L2686" s="173" t="s">
        <v>1444</v>
      </c>
    </row>
    <row r="2687" spans="1:12" ht="56.25" customHeight="1">
      <c r="A2687" s="174" t="s">
        <v>627</v>
      </c>
      <c r="B2687" s="167" t="s">
        <v>737</v>
      </c>
      <c r="C2687" s="168">
        <v>42795</v>
      </c>
      <c r="D2687" s="168" t="s">
        <v>5901</v>
      </c>
      <c r="E2687" s="169" t="s">
        <v>3</v>
      </c>
      <c r="F2687" s="169">
        <v>1479774</v>
      </c>
      <c r="G2687" s="169"/>
      <c r="H2687" s="170" t="s">
        <v>5902</v>
      </c>
      <c r="I2687" s="172">
        <v>0</v>
      </c>
      <c r="J2687" s="172">
        <v>1940.27</v>
      </c>
      <c r="K2687" s="172">
        <v>1940.27</v>
      </c>
      <c r="L2687" s="173" t="s">
        <v>1444</v>
      </c>
    </row>
    <row r="2688" spans="1:12" ht="56.25" customHeight="1">
      <c r="A2688" s="174">
        <v>670</v>
      </c>
      <c r="B2688" s="167" t="s">
        <v>243</v>
      </c>
      <c r="C2688" s="168">
        <v>42795</v>
      </c>
      <c r="D2688" s="168" t="s">
        <v>4504</v>
      </c>
      <c r="E2688" s="169" t="s">
        <v>3</v>
      </c>
      <c r="F2688" s="169">
        <v>1479808</v>
      </c>
      <c r="G2688" s="169"/>
      <c r="H2688" s="170" t="s">
        <v>4505</v>
      </c>
      <c r="I2688" s="172">
        <v>0</v>
      </c>
      <c r="J2688" s="172">
        <v>173410</v>
      </c>
      <c r="K2688" s="172">
        <v>173410</v>
      </c>
      <c r="L2688" s="173" t="s">
        <v>1444</v>
      </c>
    </row>
    <row r="2689" spans="1:12" ht="56.25" customHeight="1">
      <c r="A2689" s="174" t="s">
        <v>627</v>
      </c>
      <c r="B2689" s="167" t="s">
        <v>737</v>
      </c>
      <c r="C2689" s="168">
        <v>42795</v>
      </c>
      <c r="D2689" s="168" t="s">
        <v>4791</v>
      </c>
      <c r="E2689" s="169" t="s">
        <v>3</v>
      </c>
      <c r="F2689" s="169">
        <v>1479712</v>
      </c>
      <c r="G2689" s="169"/>
      <c r="H2689" s="170" t="s">
        <v>1382</v>
      </c>
      <c r="I2689" s="172">
        <v>0</v>
      </c>
      <c r="J2689" s="172">
        <v>711.18</v>
      </c>
      <c r="K2689" s="172">
        <v>711.18</v>
      </c>
      <c r="L2689" s="173" t="s">
        <v>1444</v>
      </c>
    </row>
    <row r="2690" spans="1:12" ht="56.25" customHeight="1">
      <c r="A2690" s="174">
        <v>15</v>
      </c>
      <c r="B2690" s="167" t="s">
        <v>715</v>
      </c>
      <c r="C2690" s="168">
        <v>42795</v>
      </c>
      <c r="D2690" s="168" t="s">
        <v>2052</v>
      </c>
      <c r="E2690" s="169" t="s">
        <v>3</v>
      </c>
      <c r="F2690" s="169">
        <v>1479715</v>
      </c>
      <c r="G2690" s="169"/>
      <c r="H2690" s="170" t="s">
        <v>2053</v>
      </c>
      <c r="I2690" s="172">
        <v>0</v>
      </c>
      <c r="J2690" s="172">
        <v>182.16</v>
      </c>
      <c r="K2690" s="172">
        <v>182.16</v>
      </c>
      <c r="L2690" s="173" t="s">
        <v>1444</v>
      </c>
    </row>
    <row r="2691" spans="1:12" ht="56.25" customHeight="1">
      <c r="A2691" s="167">
        <v>661</v>
      </c>
      <c r="B2691" s="167" t="s">
        <v>242</v>
      </c>
      <c r="C2691" s="168">
        <v>42795</v>
      </c>
      <c r="D2691" s="168" t="s">
        <v>4492</v>
      </c>
      <c r="E2691" s="169" t="s">
        <v>3</v>
      </c>
      <c r="F2691" s="169">
        <v>1479962</v>
      </c>
      <c r="G2691" s="169"/>
      <c r="H2691" s="170" t="s">
        <v>4493</v>
      </c>
      <c r="I2691" s="172">
        <v>0</v>
      </c>
      <c r="J2691" s="172">
        <v>918</v>
      </c>
      <c r="K2691" s="172">
        <v>918</v>
      </c>
      <c r="L2691" s="173" t="s">
        <v>1444</v>
      </c>
    </row>
    <row r="2692" spans="1:12" ht="56.25" customHeight="1">
      <c r="A2692" s="174">
        <v>15</v>
      </c>
      <c r="B2692" s="167" t="s">
        <v>715</v>
      </c>
      <c r="C2692" s="168">
        <v>42795</v>
      </c>
      <c r="D2692" s="168" t="s">
        <v>2054</v>
      </c>
      <c r="E2692" s="169" t="s">
        <v>3</v>
      </c>
      <c r="F2692" s="169">
        <v>1479963</v>
      </c>
      <c r="G2692" s="169"/>
      <c r="H2692" s="170" t="s">
        <v>2055</v>
      </c>
      <c r="I2692" s="172">
        <v>0</v>
      </c>
      <c r="J2692" s="172">
        <v>302.60000000000002</v>
      </c>
      <c r="K2692" s="172">
        <v>302.60000000000002</v>
      </c>
      <c r="L2692" s="173" t="s">
        <v>1444</v>
      </c>
    </row>
    <row r="2693" spans="1:12" ht="56.25" customHeight="1">
      <c r="A2693" s="174">
        <v>47</v>
      </c>
      <c r="B2693" s="167" t="s">
        <v>723</v>
      </c>
      <c r="C2693" s="168">
        <v>42796</v>
      </c>
      <c r="D2693" s="168" t="s">
        <v>3093</v>
      </c>
      <c r="E2693" s="169" t="s">
        <v>3</v>
      </c>
      <c r="F2693" s="169">
        <v>1480093</v>
      </c>
      <c r="G2693" s="169"/>
      <c r="H2693" s="170" t="s">
        <v>3094</v>
      </c>
      <c r="I2693" s="172">
        <v>0</v>
      </c>
      <c r="J2693" s="172">
        <v>14519.36</v>
      </c>
      <c r="K2693" s="172">
        <v>14519.36</v>
      </c>
      <c r="L2693" s="173" t="s">
        <v>1444</v>
      </c>
    </row>
    <row r="2694" spans="1:12" ht="56.25" customHeight="1">
      <c r="A2694" s="174">
        <v>41</v>
      </c>
      <c r="B2694" s="167" t="s">
        <v>721</v>
      </c>
      <c r="C2694" s="168">
        <v>42796</v>
      </c>
      <c r="D2694" s="168" t="s">
        <v>3030</v>
      </c>
      <c r="E2694" s="169" t="s">
        <v>3</v>
      </c>
      <c r="F2694" s="169">
        <v>1480139</v>
      </c>
      <c r="G2694" s="169"/>
      <c r="H2694" s="170" t="s">
        <v>3031</v>
      </c>
      <c r="I2694" s="172">
        <v>0</v>
      </c>
      <c r="J2694" s="172">
        <v>9201.5</v>
      </c>
      <c r="K2694" s="172">
        <v>9201.5</v>
      </c>
      <c r="L2694" s="173" t="s">
        <v>1444</v>
      </c>
    </row>
    <row r="2695" spans="1:12" ht="56.25" customHeight="1">
      <c r="A2695" s="174">
        <v>86</v>
      </c>
      <c r="B2695" s="167" t="s">
        <v>734</v>
      </c>
      <c r="C2695" s="168">
        <v>42796</v>
      </c>
      <c r="D2695" s="168" t="s">
        <v>3206</v>
      </c>
      <c r="E2695" s="169" t="s">
        <v>3</v>
      </c>
      <c r="F2695" s="169">
        <v>1480179</v>
      </c>
      <c r="G2695" s="169"/>
      <c r="H2695" s="170" t="s">
        <v>3207</v>
      </c>
      <c r="I2695" s="172">
        <v>0</v>
      </c>
      <c r="J2695" s="172">
        <v>121859</v>
      </c>
      <c r="K2695" s="172">
        <v>121859</v>
      </c>
      <c r="L2695" s="173" t="s">
        <v>1444</v>
      </c>
    </row>
    <row r="2696" spans="1:12" ht="56.25" customHeight="1">
      <c r="A2696" s="174">
        <v>47</v>
      </c>
      <c r="B2696" s="167" t="s">
        <v>723</v>
      </c>
      <c r="C2696" s="168">
        <v>42796</v>
      </c>
      <c r="D2696" s="168" t="s">
        <v>3095</v>
      </c>
      <c r="E2696" s="169" t="s">
        <v>3</v>
      </c>
      <c r="F2696" s="169">
        <v>1480193</v>
      </c>
      <c r="G2696" s="169"/>
      <c r="H2696" s="170" t="s">
        <v>3096</v>
      </c>
      <c r="I2696" s="172">
        <v>0</v>
      </c>
      <c r="J2696" s="172">
        <v>21035.91</v>
      </c>
      <c r="K2696" s="172">
        <v>21035.91</v>
      </c>
      <c r="L2696" s="173" t="s">
        <v>1444</v>
      </c>
    </row>
    <row r="2697" spans="1:12" ht="56.25" customHeight="1">
      <c r="A2697" s="174">
        <v>292</v>
      </c>
      <c r="B2697" s="167" t="s">
        <v>159</v>
      </c>
      <c r="C2697" s="168">
        <v>42796</v>
      </c>
      <c r="D2697" s="168" t="s">
        <v>3569</v>
      </c>
      <c r="E2697" s="169" t="s">
        <v>3</v>
      </c>
      <c r="F2697" s="169">
        <v>1480194</v>
      </c>
      <c r="G2697" s="169"/>
      <c r="H2697" s="170" t="s">
        <v>3570</v>
      </c>
      <c r="I2697" s="172">
        <v>0</v>
      </c>
      <c r="J2697" s="172">
        <v>11.7</v>
      </c>
      <c r="K2697" s="172">
        <v>11.7</v>
      </c>
      <c r="L2697" s="173" t="s">
        <v>1444</v>
      </c>
    </row>
    <row r="2698" spans="1:12" ht="56.25" customHeight="1">
      <c r="A2698" s="174">
        <v>292</v>
      </c>
      <c r="B2698" s="167" t="s">
        <v>159</v>
      </c>
      <c r="C2698" s="168">
        <v>42796</v>
      </c>
      <c r="D2698" s="168" t="s">
        <v>3571</v>
      </c>
      <c r="E2698" s="169" t="s">
        <v>3</v>
      </c>
      <c r="F2698" s="169">
        <v>1480196</v>
      </c>
      <c r="G2698" s="169"/>
      <c r="H2698" s="170" t="s">
        <v>3572</v>
      </c>
      <c r="I2698" s="172">
        <v>0</v>
      </c>
      <c r="J2698" s="172">
        <v>140</v>
      </c>
      <c r="K2698" s="172">
        <v>140</v>
      </c>
      <c r="L2698" s="173" t="s">
        <v>1444</v>
      </c>
    </row>
    <row r="2699" spans="1:12" ht="56.25" customHeight="1">
      <c r="A2699" s="174">
        <v>342</v>
      </c>
      <c r="B2699" s="167" t="s">
        <v>840</v>
      </c>
      <c r="C2699" s="168">
        <v>42796</v>
      </c>
      <c r="D2699" s="168" t="s">
        <v>3725</v>
      </c>
      <c r="E2699" s="169" t="s">
        <v>3</v>
      </c>
      <c r="F2699" s="169">
        <v>1480197</v>
      </c>
      <c r="G2699" s="169"/>
      <c r="H2699" s="170" t="s">
        <v>3726</v>
      </c>
      <c r="I2699" s="172">
        <v>0</v>
      </c>
      <c r="J2699" s="172">
        <v>5647.4</v>
      </c>
      <c r="K2699" s="172">
        <v>5647.4</v>
      </c>
      <c r="L2699" s="173" t="s">
        <v>1444</v>
      </c>
    </row>
    <row r="2700" spans="1:12" ht="56.25" customHeight="1">
      <c r="A2700" s="174">
        <v>292</v>
      </c>
      <c r="B2700" s="167" t="s">
        <v>159</v>
      </c>
      <c r="C2700" s="168">
        <v>42796</v>
      </c>
      <c r="D2700" s="168" t="s">
        <v>3573</v>
      </c>
      <c r="E2700" s="169" t="s">
        <v>3</v>
      </c>
      <c r="F2700" s="169">
        <v>1480199</v>
      </c>
      <c r="G2700" s="169"/>
      <c r="H2700" s="170" t="s">
        <v>3574</v>
      </c>
      <c r="I2700" s="172">
        <v>0</v>
      </c>
      <c r="J2700" s="172">
        <v>35.01</v>
      </c>
      <c r="K2700" s="172">
        <v>35.01</v>
      </c>
      <c r="L2700" s="173" t="s">
        <v>1444</v>
      </c>
    </row>
    <row r="2701" spans="1:12" ht="56.25" customHeight="1">
      <c r="A2701" s="174" t="s">
        <v>627</v>
      </c>
      <c r="B2701" s="167" t="s">
        <v>737</v>
      </c>
      <c r="C2701" s="168">
        <v>42796</v>
      </c>
      <c r="D2701" s="168" t="s">
        <v>4792</v>
      </c>
      <c r="E2701" s="169" t="s">
        <v>3</v>
      </c>
      <c r="F2701" s="169">
        <v>1480108</v>
      </c>
      <c r="G2701" s="169"/>
      <c r="H2701" s="170" t="s">
        <v>1324</v>
      </c>
      <c r="I2701" s="172">
        <v>0</v>
      </c>
      <c r="J2701" s="172">
        <v>545</v>
      </c>
      <c r="K2701" s="172">
        <v>545</v>
      </c>
      <c r="L2701" s="173" t="s">
        <v>1444</v>
      </c>
    </row>
    <row r="2702" spans="1:12" ht="56.25" customHeight="1">
      <c r="A2702" s="174" t="s">
        <v>627</v>
      </c>
      <c r="B2702" s="167" t="s">
        <v>737</v>
      </c>
      <c r="C2702" s="168">
        <v>42796</v>
      </c>
      <c r="D2702" s="168" t="s">
        <v>4793</v>
      </c>
      <c r="E2702" s="169" t="s">
        <v>3</v>
      </c>
      <c r="F2702" s="169">
        <v>1480121</v>
      </c>
      <c r="G2702" s="169"/>
      <c r="H2702" s="170" t="s">
        <v>4794</v>
      </c>
      <c r="I2702" s="172">
        <v>0</v>
      </c>
      <c r="J2702" s="172">
        <v>38164.949999999997</v>
      </c>
      <c r="K2702" s="172">
        <v>38164.949999999997</v>
      </c>
      <c r="L2702" s="173" t="s">
        <v>1444</v>
      </c>
    </row>
    <row r="2703" spans="1:12" ht="56.25" customHeight="1">
      <c r="A2703" s="174" t="s">
        <v>627</v>
      </c>
      <c r="B2703" s="167" t="s">
        <v>737</v>
      </c>
      <c r="C2703" s="168">
        <v>42796</v>
      </c>
      <c r="D2703" s="168" t="s">
        <v>4795</v>
      </c>
      <c r="E2703" s="169" t="s">
        <v>3</v>
      </c>
      <c r="F2703" s="169">
        <v>1480125</v>
      </c>
      <c r="G2703" s="169"/>
      <c r="H2703" s="170" t="s">
        <v>4796</v>
      </c>
      <c r="I2703" s="172">
        <v>0</v>
      </c>
      <c r="J2703" s="172">
        <v>486.06</v>
      </c>
      <c r="K2703" s="172">
        <v>486.06</v>
      </c>
      <c r="L2703" s="173" t="s">
        <v>1444</v>
      </c>
    </row>
    <row r="2704" spans="1:12" ht="56.25" customHeight="1">
      <c r="A2704" s="174" t="s">
        <v>627</v>
      </c>
      <c r="B2704" s="167" t="s">
        <v>737</v>
      </c>
      <c r="C2704" s="168">
        <v>42796</v>
      </c>
      <c r="D2704" s="168" t="s">
        <v>4797</v>
      </c>
      <c r="E2704" s="169" t="s">
        <v>3</v>
      </c>
      <c r="F2704" s="169">
        <v>1480131</v>
      </c>
      <c r="G2704" s="169"/>
      <c r="H2704" s="170" t="s">
        <v>4798</v>
      </c>
      <c r="I2704" s="172">
        <v>0</v>
      </c>
      <c r="J2704" s="172">
        <v>6410.1</v>
      </c>
      <c r="K2704" s="172">
        <v>6410.1</v>
      </c>
      <c r="L2704" s="173" t="s">
        <v>1444</v>
      </c>
    </row>
    <row r="2705" spans="1:12" ht="56.25" customHeight="1">
      <c r="A2705" s="174">
        <v>15</v>
      </c>
      <c r="B2705" s="167" t="s">
        <v>715</v>
      </c>
      <c r="C2705" s="168">
        <v>42796</v>
      </c>
      <c r="D2705" s="168" t="s">
        <v>2056</v>
      </c>
      <c r="E2705" s="169" t="s">
        <v>3</v>
      </c>
      <c r="F2705" s="169">
        <v>1480154</v>
      </c>
      <c r="G2705" s="169"/>
      <c r="H2705" s="170" t="s">
        <v>2057</v>
      </c>
      <c r="I2705" s="172">
        <v>0</v>
      </c>
      <c r="J2705" s="172">
        <v>1232.8</v>
      </c>
      <c r="K2705" s="172">
        <v>1232.8</v>
      </c>
      <c r="L2705" s="173" t="s">
        <v>1444</v>
      </c>
    </row>
    <row r="2706" spans="1:12" ht="56.25" customHeight="1">
      <c r="A2706" s="174">
        <v>512</v>
      </c>
      <c r="B2706" s="167" t="s">
        <v>864</v>
      </c>
      <c r="C2706" s="168">
        <v>42796</v>
      </c>
      <c r="D2706" s="168" t="s">
        <v>3787</v>
      </c>
      <c r="E2706" s="169" t="s">
        <v>3</v>
      </c>
      <c r="F2706" s="169">
        <v>1480165</v>
      </c>
      <c r="G2706" s="169"/>
      <c r="H2706" s="170" t="s">
        <v>3788</v>
      </c>
      <c r="I2706" s="172">
        <v>0</v>
      </c>
      <c r="J2706" s="172">
        <v>16.79</v>
      </c>
      <c r="K2706" s="172">
        <v>16.79</v>
      </c>
      <c r="L2706" s="173" t="s">
        <v>1444</v>
      </c>
    </row>
    <row r="2707" spans="1:12" ht="56.25" customHeight="1">
      <c r="A2707" s="174" t="s">
        <v>627</v>
      </c>
      <c r="B2707" s="167" t="s">
        <v>737</v>
      </c>
      <c r="C2707" s="168">
        <v>42796</v>
      </c>
      <c r="D2707" s="168" t="s">
        <v>4799</v>
      </c>
      <c r="E2707" s="169" t="s">
        <v>3</v>
      </c>
      <c r="F2707" s="169">
        <v>1480187</v>
      </c>
      <c r="G2707" s="169"/>
      <c r="H2707" s="170" t="s">
        <v>4800</v>
      </c>
      <c r="I2707" s="172">
        <v>0</v>
      </c>
      <c r="J2707" s="172">
        <v>1000</v>
      </c>
      <c r="K2707" s="172">
        <v>1000</v>
      </c>
      <c r="L2707" s="173" t="s">
        <v>1444</v>
      </c>
    </row>
    <row r="2708" spans="1:12" ht="56.25" customHeight="1">
      <c r="A2708" s="174" t="s">
        <v>627</v>
      </c>
      <c r="B2708" s="167" t="s">
        <v>737</v>
      </c>
      <c r="C2708" s="168">
        <v>42796</v>
      </c>
      <c r="D2708" s="168" t="s">
        <v>4801</v>
      </c>
      <c r="E2708" s="169" t="s">
        <v>3</v>
      </c>
      <c r="F2708" s="169">
        <v>1480191</v>
      </c>
      <c r="G2708" s="169"/>
      <c r="H2708" s="170" t="s">
        <v>4802</v>
      </c>
      <c r="I2708" s="172">
        <v>0</v>
      </c>
      <c r="J2708" s="172">
        <v>460</v>
      </c>
      <c r="K2708" s="172">
        <v>460</v>
      </c>
      <c r="L2708" s="173" t="s">
        <v>1444</v>
      </c>
    </row>
    <row r="2709" spans="1:12" ht="56.25" customHeight="1">
      <c r="A2709" s="174" t="s">
        <v>627</v>
      </c>
      <c r="B2709" s="167" t="s">
        <v>737</v>
      </c>
      <c r="C2709" s="168">
        <v>42796</v>
      </c>
      <c r="D2709" s="168" t="s">
        <v>4803</v>
      </c>
      <c r="E2709" s="169" t="s">
        <v>3</v>
      </c>
      <c r="F2709" s="169">
        <v>1480204</v>
      </c>
      <c r="G2709" s="169"/>
      <c r="H2709" s="170" t="s">
        <v>4804</v>
      </c>
      <c r="I2709" s="172">
        <v>0</v>
      </c>
      <c r="J2709" s="172">
        <v>870.03</v>
      </c>
      <c r="K2709" s="172">
        <v>870.03</v>
      </c>
      <c r="L2709" s="173" t="s">
        <v>1444</v>
      </c>
    </row>
    <row r="2710" spans="1:12" ht="56.25" customHeight="1">
      <c r="A2710" s="174" t="s">
        <v>627</v>
      </c>
      <c r="B2710" s="167" t="s">
        <v>737</v>
      </c>
      <c r="C2710" s="168">
        <v>42796</v>
      </c>
      <c r="D2710" s="168" t="s">
        <v>4805</v>
      </c>
      <c r="E2710" s="169" t="s">
        <v>3</v>
      </c>
      <c r="F2710" s="169">
        <v>1480235</v>
      </c>
      <c r="G2710" s="169"/>
      <c r="H2710" s="170" t="s">
        <v>4806</v>
      </c>
      <c r="I2710" s="172">
        <v>0</v>
      </c>
      <c r="J2710" s="172">
        <v>2181.67</v>
      </c>
      <c r="K2710" s="172">
        <v>2181.67</v>
      </c>
      <c r="L2710" s="173" t="s">
        <v>1444</v>
      </c>
    </row>
    <row r="2711" spans="1:12" ht="56.25" customHeight="1">
      <c r="A2711" s="174" t="s">
        <v>627</v>
      </c>
      <c r="B2711" s="167" t="s">
        <v>737</v>
      </c>
      <c r="C2711" s="168">
        <v>42796</v>
      </c>
      <c r="D2711" s="168" t="s">
        <v>4807</v>
      </c>
      <c r="E2711" s="169" t="s">
        <v>3</v>
      </c>
      <c r="F2711" s="169">
        <v>1480250</v>
      </c>
      <c r="G2711" s="169"/>
      <c r="H2711" s="170" t="s">
        <v>4808</v>
      </c>
      <c r="I2711" s="172">
        <v>0</v>
      </c>
      <c r="J2711" s="172">
        <v>1204</v>
      </c>
      <c r="K2711" s="172">
        <v>1204</v>
      </c>
      <c r="L2711" s="173" t="s">
        <v>1444</v>
      </c>
    </row>
    <row r="2712" spans="1:12" ht="56.25" customHeight="1">
      <c r="A2712" s="174" t="s">
        <v>627</v>
      </c>
      <c r="B2712" s="167" t="s">
        <v>737</v>
      </c>
      <c r="C2712" s="168">
        <v>42796</v>
      </c>
      <c r="D2712" s="168" t="s">
        <v>4809</v>
      </c>
      <c r="E2712" s="169" t="s">
        <v>3</v>
      </c>
      <c r="F2712" s="169">
        <v>1480377</v>
      </c>
      <c r="G2712" s="169"/>
      <c r="H2712" s="170" t="s">
        <v>4810</v>
      </c>
      <c r="I2712" s="172">
        <v>0</v>
      </c>
      <c r="J2712" s="172">
        <v>37442</v>
      </c>
      <c r="K2712" s="172">
        <v>37442</v>
      </c>
      <c r="L2712" s="173" t="s">
        <v>1444</v>
      </c>
    </row>
    <row r="2713" spans="1:12" ht="56.25" customHeight="1">
      <c r="A2713" s="174">
        <v>680</v>
      </c>
      <c r="B2713" s="167" t="s">
        <v>890</v>
      </c>
      <c r="C2713" s="168">
        <v>42797</v>
      </c>
      <c r="D2713" s="168" t="s">
        <v>4536</v>
      </c>
      <c r="E2713" s="169" t="s">
        <v>3</v>
      </c>
      <c r="F2713" s="169">
        <v>1480536</v>
      </c>
      <c r="G2713" s="169"/>
      <c r="H2713" s="170" t="s">
        <v>4537</v>
      </c>
      <c r="I2713" s="172">
        <v>0</v>
      </c>
      <c r="J2713" s="172">
        <v>2000</v>
      </c>
      <c r="K2713" s="172">
        <v>2000</v>
      </c>
      <c r="L2713" s="173" t="s">
        <v>1444</v>
      </c>
    </row>
    <row r="2714" spans="1:12" ht="56.25" customHeight="1">
      <c r="A2714" s="174" t="s">
        <v>634</v>
      </c>
      <c r="B2714" s="167" t="s">
        <v>1258</v>
      </c>
      <c r="C2714" s="168">
        <v>42797</v>
      </c>
      <c r="D2714" s="168" t="s">
        <v>5562</v>
      </c>
      <c r="E2714" s="169" t="s">
        <v>3</v>
      </c>
      <c r="F2714" s="169">
        <v>1480629</v>
      </c>
      <c r="G2714" s="169"/>
      <c r="H2714" s="170" t="s">
        <v>5563</v>
      </c>
      <c r="I2714" s="172">
        <v>0</v>
      </c>
      <c r="J2714" s="172">
        <v>53781.43</v>
      </c>
      <c r="K2714" s="172">
        <v>53781.43</v>
      </c>
      <c r="L2714" s="173" t="s">
        <v>1444</v>
      </c>
    </row>
    <row r="2715" spans="1:12" ht="56.25" customHeight="1">
      <c r="A2715" s="174" t="s">
        <v>627</v>
      </c>
      <c r="B2715" s="167" t="s">
        <v>737</v>
      </c>
      <c r="C2715" s="168">
        <v>42797</v>
      </c>
      <c r="D2715" s="168" t="s">
        <v>4811</v>
      </c>
      <c r="E2715" s="169" t="s">
        <v>3</v>
      </c>
      <c r="F2715" s="169">
        <v>1480531</v>
      </c>
      <c r="G2715" s="169"/>
      <c r="H2715" s="170" t="s">
        <v>4812</v>
      </c>
      <c r="I2715" s="172">
        <v>0</v>
      </c>
      <c r="J2715" s="172">
        <v>1506</v>
      </c>
      <c r="K2715" s="172">
        <v>1506</v>
      </c>
      <c r="L2715" s="173" t="s">
        <v>1444</v>
      </c>
    </row>
    <row r="2716" spans="1:12" ht="56.25" customHeight="1">
      <c r="A2716" s="174" t="s">
        <v>627</v>
      </c>
      <c r="B2716" s="167" t="s">
        <v>737</v>
      </c>
      <c r="C2716" s="168">
        <v>42797</v>
      </c>
      <c r="D2716" s="168" t="s">
        <v>4813</v>
      </c>
      <c r="E2716" s="169" t="s">
        <v>3</v>
      </c>
      <c r="F2716" s="169">
        <v>1480532</v>
      </c>
      <c r="G2716" s="169"/>
      <c r="H2716" s="170" t="s">
        <v>4814</v>
      </c>
      <c r="I2716" s="172">
        <v>0</v>
      </c>
      <c r="J2716" s="172">
        <v>3820.33</v>
      </c>
      <c r="K2716" s="172">
        <v>3820.33</v>
      </c>
      <c r="L2716" s="173" t="s">
        <v>1444</v>
      </c>
    </row>
    <row r="2717" spans="1:12" ht="56.25" customHeight="1">
      <c r="A2717" s="174">
        <v>513</v>
      </c>
      <c r="B2717" s="167" t="s">
        <v>208</v>
      </c>
      <c r="C2717" s="168">
        <v>42797</v>
      </c>
      <c r="D2717" s="168" t="s">
        <v>4315</v>
      </c>
      <c r="E2717" s="169" t="s">
        <v>3</v>
      </c>
      <c r="F2717" s="169">
        <v>1480533</v>
      </c>
      <c r="G2717" s="169"/>
      <c r="H2717" s="170" t="s">
        <v>4316</v>
      </c>
      <c r="I2717" s="172">
        <v>0</v>
      </c>
      <c r="J2717" s="172">
        <v>1270.3</v>
      </c>
      <c r="K2717" s="172">
        <v>1270.3</v>
      </c>
      <c r="L2717" s="173" t="s">
        <v>1444</v>
      </c>
    </row>
    <row r="2718" spans="1:12" ht="56.25" customHeight="1">
      <c r="A2718" s="174" t="s">
        <v>627</v>
      </c>
      <c r="B2718" s="167" t="s">
        <v>737</v>
      </c>
      <c r="C2718" s="168">
        <v>42797</v>
      </c>
      <c r="D2718" s="168" t="s">
        <v>4815</v>
      </c>
      <c r="E2718" s="169" t="s">
        <v>3</v>
      </c>
      <c r="F2718" s="169">
        <v>1480595</v>
      </c>
      <c r="G2718" s="169"/>
      <c r="H2718" s="170" t="s">
        <v>4816</v>
      </c>
      <c r="I2718" s="172">
        <v>0</v>
      </c>
      <c r="J2718" s="172">
        <v>1713</v>
      </c>
      <c r="K2718" s="172">
        <v>1713</v>
      </c>
      <c r="L2718" s="173" t="s">
        <v>1444</v>
      </c>
    </row>
    <row r="2719" spans="1:12" ht="56.25" customHeight="1">
      <c r="A2719" s="174" t="s">
        <v>627</v>
      </c>
      <c r="B2719" s="167" t="s">
        <v>737</v>
      </c>
      <c r="C2719" s="168">
        <v>42797</v>
      </c>
      <c r="D2719" s="168" t="s">
        <v>4817</v>
      </c>
      <c r="E2719" s="169" t="s">
        <v>3</v>
      </c>
      <c r="F2719" s="169">
        <v>1480600</v>
      </c>
      <c r="G2719" s="169"/>
      <c r="H2719" s="170" t="s">
        <v>4818</v>
      </c>
      <c r="I2719" s="172">
        <v>0</v>
      </c>
      <c r="J2719" s="172">
        <v>1897.45</v>
      </c>
      <c r="K2719" s="172">
        <v>1897.45</v>
      </c>
      <c r="L2719" s="173" t="s">
        <v>1444</v>
      </c>
    </row>
    <row r="2720" spans="1:12" ht="56.25" customHeight="1">
      <c r="A2720" s="174">
        <v>15</v>
      </c>
      <c r="B2720" s="167" t="s">
        <v>715</v>
      </c>
      <c r="C2720" s="168">
        <v>42797</v>
      </c>
      <c r="D2720" s="168" t="s">
        <v>2058</v>
      </c>
      <c r="E2720" s="169" t="s">
        <v>3</v>
      </c>
      <c r="F2720" s="169">
        <v>1480620</v>
      </c>
      <c r="G2720" s="169"/>
      <c r="H2720" s="170" t="s">
        <v>2059</v>
      </c>
      <c r="I2720" s="172">
        <v>0</v>
      </c>
      <c r="J2720" s="172">
        <v>117.4</v>
      </c>
      <c r="K2720" s="172">
        <v>117.4</v>
      </c>
      <c r="L2720" s="173" t="s">
        <v>1444</v>
      </c>
    </row>
    <row r="2721" spans="1:12" ht="56.25" customHeight="1">
      <c r="A2721" s="174" t="s">
        <v>627</v>
      </c>
      <c r="B2721" s="167" t="s">
        <v>737</v>
      </c>
      <c r="C2721" s="168">
        <v>42797</v>
      </c>
      <c r="D2721" s="168" t="s">
        <v>4819</v>
      </c>
      <c r="E2721" s="169" t="s">
        <v>3</v>
      </c>
      <c r="F2721" s="169">
        <v>1480621</v>
      </c>
      <c r="G2721" s="169"/>
      <c r="H2721" s="170" t="s">
        <v>4820</v>
      </c>
      <c r="I2721" s="172">
        <v>0</v>
      </c>
      <c r="J2721" s="172">
        <v>1294.43</v>
      </c>
      <c r="K2721" s="172">
        <v>1294.43</v>
      </c>
      <c r="L2721" s="173" t="s">
        <v>1444</v>
      </c>
    </row>
    <row r="2722" spans="1:12" ht="56.25" customHeight="1">
      <c r="A2722" s="174">
        <v>291</v>
      </c>
      <c r="B2722" s="167" t="s">
        <v>818</v>
      </c>
      <c r="C2722" s="168">
        <v>42797</v>
      </c>
      <c r="D2722" s="168" t="s">
        <v>3543</v>
      </c>
      <c r="E2722" s="169" t="s">
        <v>3</v>
      </c>
      <c r="F2722" s="169">
        <v>1480633</v>
      </c>
      <c r="G2722" s="169"/>
      <c r="H2722" s="170" t="s">
        <v>3544</v>
      </c>
      <c r="I2722" s="172">
        <v>0</v>
      </c>
      <c r="J2722" s="172">
        <v>35</v>
      </c>
      <c r="K2722" s="172">
        <v>35</v>
      </c>
      <c r="L2722" s="173" t="s">
        <v>1444</v>
      </c>
    </row>
    <row r="2723" spans="1:12" ht="56.25" customHeight="1">
      <c r="A2723" s="174" t="s">
        <v>627</v>
      </c>
      <c r="B2723" s="167" t="s">
        <v>737</v>
      </c>
      <c r="C2723" s="168">
        <v>42797</v>
      </c>
      <c r="D2723" s="168" t="s">
        <v>4821</v>
      </c>
      <c r="E2723" s="169" t="s">
        <v>3</v>
      </c>
      <c r="F2723" s="169">
        <v>1480667</v>
      </c>
      <c r="G2723" s="169"/>
      <c r="H2723" s="170" t="s">
        <v>4822</v>
      </c>
      <c r="I2723" s="172">
        <v>0</v>
      </c>
      <c r="J2723" s="172">
        <v>1417</v>
      </c>
      <c r="K2723" s="172">
        <v>1417</v>
      </c>
      <c r="L2723" s="173" t="s">
        <v>1444</v>
      </c>
    </row>
    <row r="2724" spans="1:12" ht="56.25" customHeight="1">
      <c r="A2724" s="174" t="s">
        <v>627</v>
      </c>
      <c r="B2724" s="167" t="s">
        <v>737</v>
      </c>
      <c r="C2724" s="168">
        <v>42797</v>
      </c>
      <c r="D2724" s="168" t="s">
        <v>4823</v>
      </c>
      <c r="E2724" s="169" t="s">
        <v>3</v>
      </c>
      <c r="F2724" s="169">
        <v>1480675</v>
      </c>
      <c r="G2724" s="169"/>
      <c r="H2724" s="170" t="s">
        <v>4824</v>
      </c>
      <c r="I2724" s="172">
        <v>0</v>
      </c>
      <c r="J2724" s="172">
        <v>3871.92</v>
      </c>
      <c r="K2724" s="172">
        <v>3871.92</v>
      </c>
      <c r="L2724" s="173" t="s">
        <v>1444</v>
      </c>
    </row>
    <row r="2725" spans="1:12" ht="56.25" customHeight="1">
      <c r="A2725" s="174">
        <v>16</v>
      </c>
      <c r="B2725" s="167" t="s">
        <v>716</v>
      </c>
      <c r="C2725" s="168">
        <v>42797</v>
      </c>
      <c r="D2725" s="168" t="s">
        <v>2070</v>
      </c>
      <c r="E2725" s="169" t="s">
        <v>3</v>
      </c>
      <c r="F2725" s="169">
        <v>1480694</v>
      </c>
      <c r="G2725" s="169"/>
      <c r="H2725" s="170" t="s">
        <v>2071</v>
      </c>
      <c r="I2725" s="172">
        <v>0</v>
      </c>
      <c r="J2725" s="172">
        <v>9628</v>
      </c>
      <c r="K2725" s="172">
        <v>9628</v>
      </c>
      <c r="L2725" s="173" t="s">
        <v>1444</v>
      </c>
    </row>
    <row r="2726" spans="1:12" ht="56.25" customHeight="1">
      <c r="A2726" s="174">
        <v>86</v>
      </c>
      <c r="B2726" s="167" t="s">
        <v>734</v>
      </c>
      <c r="C2726" s="168">
        <v>42797</v>
      </c>
      <c r="D2726" s="168" t="s">
        <v>3208</v>
      </c>
      <c r="E2726" s="169" t="s">
        <v>3</v>
      </c>
      <c r="F2726" s="169">
        <v>1480744</v>
      </c>
      <c r="G2726" s="169"/>
      <c r="H2726" s="170" t="s">
        <v>3209</v>
      </c>
      <c r="I2726" s="172">
        <v>0</v>
      </c>
      <c r="J2726" s="172">
        <v>1866.13</v>
      </c>
      <c r="K2726" s="172">
        <v>1866.13</v>
      </c>
      <c r="L2726" s="173" t="s">
        <v>1444</v>
      </c>
    </row>
    <row r="2727" spans="1:12" ht="56.25" customHeight="1">
      <c r="A2727" s="174" t="s">
        <v>627</v>
      </c>
      <c r="B2727" s="167" t="s">
        <v>737</v>
      </c>
      <c r="C2727" s="168">
        <v>42797</v>
      </c>
      <c r="D2727" s="168" t="s">
        <v>4825</v>
      </c>
      <c r="E2727" s="169" t="s">
        <v>3</v>
      </c>
      <c r="F2727" s="169">
        <v>1480770</v>
      </c>
      <c r="G2727" s="169"/>
      <c r="H2727" s="170" t="s">
        <v>4826</v>
      </c>
      <c r="I2727" s="172">
        <v>0</v>
      </c>
      <c r="J2727" s="172">
        <v>9495</v>
      </c>
      <c r="K2727" s="172">
        <v>9495</v>
      </c>
      <c r="L2727" s="173" t="s">
        <v>1444</v>
      </c>
    </row>
    <row r="2728" spans="1:12" ht="56.25" customHeight="1">
      <c r="A2728" s="174">
        <v>48</v>
      </c>
      <c r="B2728" s="167" t="s">
        <v>724</v>
      </c>
      <c r="C2728" s="168">
        <v>42797</v>
      </c>
      <c r="D2728" s="168" t="s">
        <v>3105</v>
      </c>
      <c r="E2728" s="169" t="s">
        <v>3</v>
      </c>
      <c r="F2728" s="169">
        <v>1480796</v>
      </c>
      <c r="G2728" s="169"/>
      <c r="H2728" s="170" t="s">
        <v>3106</v>
      </c>
      <c r="I2728" s="172">
        <v>0</v>
      </c>
      <c r="J2728" s="172">
        <v>161.5</v>
      </c>
      <c r="K2728" s="172">
        <v>161.5</v>
      </c>
      <c r="L2728" s="173" t="s">
        <v>1444</v>
      </c>
    </row>
    <row r="2729" spans="1:12" ht="56.25" customHeight="1">
      <c r="A2729" s="174">
        <v>48</v>
      </c>
      <c r="B2729" s="167" t="s">
        <v>724</v>
      </c>
      <c r="C2729" s="168">
        <v>42797</v>
      </c>
      <c r="D2729" s="168" t="s">
        <v>3107</v>
      </c>
      <c r="E2729" s="169" t="s">
        <v>3</v>
      </c>
      <c r="F2729" s="169">
        <v>1480799</v>
      </c>
      <c r="G2729" s="169"/>
      <c r="H2729" s="170" t="s">
        <v>3108</v>
      </c>
      <c r="I2729" s="172">
        <v>0</v>
      </c>
      <c r="J2729" s="172">
        <v>161.5</v>
      </c>
      <c r="K2729" s="172">
        <v>161.5</v>
      </c>
      <c r="L2729" s="173" t="s">
        <v>1444</v>
      </c>
    </row>
    <row r="2730" spans="1:12" ht="56.25" customHeight="1">
      <c r="A2730" s="174">
        <v>48</v>
      </c>
      <c r="B2730" s="167" t="s">
        <v>724</v>
      </c>
      <c r="C2730" s="168">
        <v>42797</v>
      </c>
      <c r="D2730" s="168" t="s">
        <v>3109</v>
      </c>
      <c r="E2730" s="169" t="s">
        <v>3</v>
      </c>
      <c r="F2730" s="169">
        <v>1480803</v>
      </c>
      <c r="G2730" s="169"/>
      <c r="H2730" s="170" t="s">
        <v>3110</v>
      </c>
      <c r="I2730" s="172">
        <v>0</v>
      </c>
      <c r="J2730" s="172">
        <v>232</v>
      </c>
      <c r="K2730" s="172">
        <v>232</v>
      </c>
      <c r="L2730" s="173" t="s">
        <v>1444</v>
      </c>
    </row>
    <row r="2731" spans="1:12" ht="56.25" customHeight="1">
      <c r="A2731" s="174">
        <v>48</v>
      </c>
      <c r="B2731" s="167" t="s">
        <v>724</v>
      </c>
      <c r="C2731" s="168">
        <v>42797</v>
      </c>
      <c r="D2731" s="168" t="s">
        <v>3111</v>
      </c>
      <c r="E2731" s="169" t="s">
        <v>3</v>
      </c>
      <c r="F2731" s="169">
        <v>1480805</v>
      </c>
      <c r="G2731" s="169"/>
      <c r="H2731" s="170" t="s">
        <v>3110</v>
      </c>
      <c r="I2731" s="172">
        <v>0</v>
      </c>
      <c r="J2731" s="172">
        <v>225.5</v>
      </c>
      <c r="K2731" s="172">
        <v>225.5</v>
      </c>
      <c r="L2731" s="173" t="s">
        <v>1444</v>
      </c>
    </row>
    <row r="2732" spans="1:12" ht="56.25" customHeight="1">
      <c r="A2732" s="174">
        <v>48</v>
      </c>
      <c r="B2732" s="167" t="s">
        <v>724</v>
      </c>
      <c r="C2732" s="168">
        <v>42797</v>
      </c>
      <c r="D2732" s="168" t="s">
        <v>3112</v>
      </c>
      <c r="E2732" s="169" t="s">
        <v>3</v>
      </c>
      <c r="F2732" s="169">
        <v>1480808</v>
      </c>
      <c r="G2732" s="169"/>
      <c r="H2732" s="170" t="s">
        <v>3110</v>
      </c>
      <c r="I2732" s="172">
        <v>0</v>
      </c>
      <c r="J2732" s="172">
        <v>306.5</v>
      </c>
      <c r="K2732" s="172">
        <v>306.5</v>
      </c>
      <c r="L2732" s="173" t="s">
        <v>1444</v>
      </c>
    </row>
    <row r="2733" spans="1:12" ht="56.25" customHeight="1">
      <c r="A2733" s="174">
        <v>48</v>
      </c>
      <c r="B2733" s="167" t="s">
        <v>724</v>
      </c>
      <c r="C2733" s="168">
        <v>42797</v>
      </c>
      <c r="D2733" s="168" t="s">
        <v>3113</v>
      </c>
      <c r="E2733" s="169" t="s">
        <v>3</v>
      </c>
      <c r="F2733" s="169">
        <v>1480810</v>
      </c>
      <c r="G2733" s="169"/>
      <c r="H2733" s="170" t="s">
        <v>3114</v>
      </c>
      <c r="I2733" s="172">
        <v>0</v>
      </c>
      <c r="J2733" s="172">
        <v>233.3</v>
      </c>
      <c r="K2733" s="172">
        <v>233.3</v>
      </c>
      <c r="L2733" s="173" t="s">
        <v>1444</v>
      </c>
    </row>
    <row r="2734" spans="1:12" ht="56.25" customHeight="1">
      <c r="A2734" s="174" t="s">
        <v>627</v>
      </c>
      <c r="B2734" s="167" t="s">
        <v>737</v>
      </c>
      <c r="C2734" s="168">
        <v>42797</v>
      </c>
      <c r="D2734" s="168" t="s">
        <v>4827</v>
      </c>
      <c r="E2734" s="169" t="s">
        <v>3</v>
      </c>
      <c r="F2734" s="169">
        <v>1480812</v>
      </c>
      <c r="G2734" s="169"/>
      <c r="H2734" s="170" t="s">
        <v>4828</v>
      </c>
      <c r="I2734" s="172">
        <v>0</v>
      </c>
      <c r="J2734" s="172">
        <v>343</v>
      </c>
      <c r="K2734" s="172">
        <v>343</v>
      </c>
      <c r="L2734" s="173" t="s">
        <v>1444</v>
      </c>
    </row>
    <row r="2735" spans="1:12" ht="56.25" customHeight="1">
      <c r="A2735" s="174">
        <v>48</v>
      </c>
      <c r="B2735" s="167" t="s">
        <v>724</v>
      </c>
      <c r="C2735" s="168">
        <v>42797</v>
      </c>
      <c r="D2735" s="168" t="s">
        <v>3115</v>
      </c>
      <c r="E2735" s="169" t="s">
        <v>3</v>
      </c>
      <c r="F2735" s="169">
        <v>1480813</v>
      </c>
      <c r="G2735" s="169"/>
      <c r="H2735" s="170" t="s">
        <v>3114</v>
      </c>
      <c r="I2735" s="172">
        <v>0</v>
      </c>
      <c r="J2735" s="172">
        <v>763</v>
      </c>
      <c r="K2735" s="172">
        <v>763</v>
      </c>
      <c r="L2735" s="173" t="s">
        <v>1444</v>
      </c>
    </row>
    <row r="2736" spans="1:12" ht="56.25" customHeight="1">
      <c r="A2736" s="174">
        <v>16</v>
      </c>
      <c r="B2736" s="167" t="s">
        <v>716</v>
      </c>
      <c r="C2736" s="168">
        <v>42797</v>
      </c>
      <c r="D2736" s="168" t="s">
        <v>2072</v>
      </c>
      <c r="E2736" s="169" t="s">
        <v>3</v>
      </c>
      <c r="F2736" s="169">
        <v>1480823</v>
      </c>
      <c r="G2736" s="169"/>
      <c r="H2736" s="170" t="s">
        <v>2073</v>
      </c>
      <c r="I2736" s="172">
        <v>0</v>
      </c>
      <c r="J2736" s="172">
        <v>15</v>
      </c>
      <c r="K2736" s="172">
        <v>15</v>
      </c>
      <c r="L2736" s="173" t="s">
        <v>1444</v>
      </c>
    </row>
    <row r="2737" spans="1:12" ht="56.25" customHeight="1">
      <c r="A2737" s="174">
        <v>222</v>
      </c>
      <c r="B2737" s="167" t="s">
        <v>788</v>
      </c>
      <c r="C2737" s="168">
        <v>42797</v>
      </c>
      <c r="D2737" s="168" t="s">
        <v>3446</v>
      </c>
      <c r="E2737" s="169" t="s">
        <v>3</v>
      </c>
      <c r="F2737" s="169">
        <v>1480830</v>
      </c>
      <c r="G2737" s="169"/>
      <c r="H2737" s="170" t="s">
        <v>3447</v>
      </c>
      <c r="I2737" s="172">
        <v>0</v>
      </c>
      <c r="J2737" s="172">
        <v>0.23</v>
      </c>
      <c r="K2737" s="172">
        <v>0.23</v>
      </c>
      <c r="L2737" s="173" t="s">
        <v>1444</v>
      </c>
    </row>
    <row r="2738" spans="1:12" ht="56.25" customHeight="1">
      <c r="A2738" s="174">
        <v>70</v>
      </c>
      <c r="B2738" s="167" t="s">
        <v>729</v>
      </c>
      <c r="C2738" s="168">
        <v>42797</v>
      </c>
      <c r="D2738" s="168" t="s">
        <v>3173</v>
      </c>
      <c r="E2738" s="169" t="s">
        <v>3</v>
      </c>
      <c r="F2738" s="169">
        <v>1480848</v>
      </c>
      <c r="G2738" s="169"/>
      <c r="H2738" s="170" t="s">
        <v>3174</v>
      </c>
      <c r="I2738" s="172">
        <v>0</v>
      </c>
      <c r="J2738" s="172">
        <v>1576.75</v>
      </c>
      <c r="K2738" s="177">
        <v>1576.75</v>
      </c>
      <c r="L2738" s="173" t="s">
        <v>1444</v>
      </c>
    </row>
    <row r="2739" spans="1:12" ht="56.25" customHeight="1">
      <c r="A2739" s="174" t="s">
        <v>627</v>
      </c>
      <c r="B2739" s="167" t="s">
        <v>737</v>
      </c>
      <c r="C2739" s="168">
        <v>42800</v>
      </c>
      <c r="D2739" s="168" t="s">
        <v>5903</v>
      </c>
      <c r="E2739" s="169" t="s">
        <v>3</v>
      </c>
      <c r="F2739" s="169">
        <v>1481040</v>
      </c>
      <c r="G2739" s="169"/>
      <c r="H2739" s="170" t="s">
        <v>5904</v>
      </c>
      <c r="I2739" s="172">
        <v>0</v>
      </c>
      <c r="J2739" s="172">
        <v>3530.6</v>
      </c>
      <c r="K2739" s="172">
        <v>3530.6</v>
      </c>
      <c r="L2739" s="173" t="s">
        <v>1444</v>
      </c>
    </row>
    <row r="2740" spans="1:12" ht="56.25" customHeight="1">
      <c r="A2740" s="174" t="s">
        <v>627</v>
      </c>
      <c r="B2740" s="167" t="s">
        <v>737</v>
      </c>
      <c r="C2740" s="168">
        <v>42800</v>
      </c>
      <c r="D2740" s="168" t="s">
        <v>4829</v>
      </c>
      <c r="E2740" s="169" t="s">
        <v>3</v>
      </c>
      <c r="F2740" s="169">
        <v>1481041</v>
      </c>
      <c r="G2740" s="169"/>
      <c r="H2740" s="170" t="s">
        <v>4830</v>
      </c>
      <c r="I2740" s="172">
        <v>0</v>
      </c>
      <c r="J2740" s="172">
        <v>16</v>
      </c>
      <c r="K2740" s="172">
        <v>16</v>
      </c>
      <c r="L2740" s="173" t="s">
        <v>1444</v>
      </c>
    </row>
    <row r="2741" spans="1:12" ht="56.25" customHeight="1">
      <c r="A2741" s="174">
        <v>574</v>
      </c>
      <c r="B2741" s="167" t="s">
        <v>874</v>
      </c>
      <c r="C2741" s="168">
        <v>42800</v>
      </c>
      <c r="D2741" s="168" t="s">
        <v>4360</v>
      </c>
      <c r="E2741" s="169" t="s">
        <v>3</v>
      </c>
      <c r="F2741" s="169">
        <v>1481079</v>
      </c>
      <c r="G2741" s="169"/>
      <c r="H2741" s="170" t="s">
        <v>4361</v>
      </c>
      <c r="I2741" s="172">
        <v>0</v>
      </c>
      <c r="J2741" s="172">
        <v>16438.259999999998</v>
      </c>
      <c r="K2741" s="172">
        <v>16438.259999999998</v>
      </c>
      <c r="L2741" s="173" t="s">
        <v>1444</v>
      </c>
    </row>
    <row r="2742" spans="1:12" ht="56.25" customHeight="1">
      <c r="A2742" s="174">
        <v>574</v>
      </c>
      <c r="B2742" s="167" t="s">
        <v>874</v>
      </c>
      <c r="C2742" s="168">
        <v>42800</v>
      </c>
      <c r="D2742" s="168" t="s">
        <v>4362</v>
      </c>
      <c r="E2742" s="169" t="s">
        <v>3</v>
      </c>
      <c r="F2742" s="169">
        <v>1481081</v>
      </c>
      <c r="G2742" s="169"/>
      <c r="H2742" s="170" t="s">
        <v>4363</v>
      </c>
      <c r="I2742" s="172">
        <v>0</v>
      </c>
      <c r="J2742" s="172">
        <v>7195.18</v>
      </c>
      <c r="K2742" s="172">
        <v>7195.18</v>
      </c>
      <c r="L2742" s="173" t="s">
        <v>1444</v>
      </c>
    </row>
    <row r="2743" spans="1:12" ht="56.25" customHeight="1">
      <c r="A2743" s="174">
        <v>291</v>
      </c>
      <c r="B2743" s="167" t="s">
        <v>818</v>
      </c>
      <c r="C2743" s="168">
        <v>42800</v>
      </c>
      <c r="D2743" s="168" t="s">
        <v>3545</v>
      </c>
      <c r="E2743" s="169" t="s">
        <v>3</v>
      </c>
      <c r="F2743" s="169">
        <v>1481084</v>
      </c>
      <c r="G2743" s="169"/>
      <c r="H2743" s="170" t="s">
        <v>3546</v>
      </c>
      <c r="I2743" s="172">
        <v>0</v>
      </c>
      <c r="J2743" s="172">
        <v>23909.97</v>
      </c>
      <c r="K2743" s="172">
        <v>23909.97</v>
      </c>
      <c r="L2743" s="173" t="s">
        <v>1444</v>
      </c>
    </row>
    <row r="2744" spans="1:12" ht="56.25" customHeight="1">
      <c r="A2744" s="174">
        <v>163</v>
      </c>
      <c r="B2744" s="167" t="s">
        <v>772</v>
      </c>
      <c r="C2744" s="168">
        <v>42800</v>
      </c>
      <c r="D2744" s="168" t="s">
        <v>3412</v>
      </c>
      <c r="E2744" s="169" t="s">
        <v>3</v>
      </c>
      <c r="F2744" s="169">
        <v>1481092</v>
      </c>
      <c r="G2744" s="169"/>
      <c r="H2744" s="170" t="s">
        <v>3413</v>
      </c>
      <c r="I2744" s="172">
        <v>0</v>
      </c>
      <c r="J2744" s="172">
        <v>63</v>
      </c>
      <c r="K2744" s="172">
        <v>63</v>
      </c>
      <c r="L2744" s="173" t="s">
        <v>1444</v>
      </c>
    </row>
    <row r="2745" spans="1:12" ht="56.25" customHeight="1">
      <c r="A2745" s="174">
        <v>47</v>
      </c>
      <c r="B2745" s="167" t="s">
        <v>723</v>
      </c>
      <c r="C2745" s="168">
        <v>42800</v>
      </c>
      <c r="D2745" s="168" t="s">
        <v>3097</v>
      </c>
      <c r="E2745" s="169" t="s">
        <v>3</v>
      </c>
      <c r="F2745" s="169">
        <v>1480997</v>
      </c>
      <c r="G2745" s="169"/>
      <c r="H2745" s="170" t="s">
        <v>3098</v>
      </c>
      <c r="I2745" s="172">
        <v>0</v>
      </c>
      <c r="J2745" s="172">
        <v>8040</v>
      </c>
      <c r="K2745" s="172">
        <v>8040</v>
      </c>
      <c r="L2745" s="173" t="s">
        <v>1444</v>
      </c>
    </row>
    <row r="2746" spans="1:12" ht="56.25" customHeight="1">
      <c r="A2746" s="174" t="s">
        <v>627</v>
      </c>
      <c r="B2746" s="167" t="s">
        <v>737</v>
      </c>
      <c r="C2746" s="168">
        <v>42800</v>
      </c>
      <c r="D2746" s="168" t="s">
        <v>4831</v>
      </c>
      <c r="E2746" s="169" t="s">
        <v>3</v>
      </c>
      <c r="F2746" s="169">
        <v>1480998</v>
      </c>
      <c r="G2746" s="169"/>
      <c r="H2746" s="170" t="s">
        <v>4832</v>
      </c>
      <c r="I2746" s="172">
        <v>0</v>
      </c>
      <c r="J2746" s="172">
        <v>700</v>
      </c>
      <c r="K2746" s="172">
        <v>700</v>
      </c>
      <c r="L2746" s="173" t="s">
        <v>1444</v>
      </c>
    </row>
    <row r="2747" spans="1:12" ht="56.25" customHeight="1">
      <c r="A2747" s="174" t="s">
        <v>627</v>
      </c>
      <c r="B2747" s="167" t="s">
        <v>737</v>
      </c>
      <c r="C2747" s="168">
        <v>42800</v>
      </c>
      <c r="D2747" s="168" t="s">
        <v>4833</v>
      </c>
      <c r="E2747" s="169" t="s">
        <v>3</v>
      </c>
      <c r="F2747" s="169">
        <v>1481006</v>
      </c>
      <c r="G2747" s="169"/>
      <c r="H2747" s="170" t="s">
        <v>4834</v>
      </c>
      <c r="I2747" s="172">
        <v>0</v>
      </c>
      <c r="J2747" s="172">
        <v>180</v>
      </c>
      <c r="K2747" s="172">
        <v>180</v>
      </c>
      <c r="L2747" s="173" t="s">
        <v>1444</v>
      </c>
    </row>
    <row r="2748" spans="1:12" ht="56.25" customHeight="1">
      <c r="A2748" s="174">
        <v>682</v>
      </c>
      <c r="B2748" s="167" t="s">
        <v>891</v>
      </c>
      <c r="C2748" s="168">
        <v>42800</v>
      </c>
      <c r="D2748" s="168" t="s">
        <v>4544</v>
      </c>
      <c r="E2748" s="169" t="s">
        <v>3</v>
      </c>
      <c r="F2748" s="169">
        <v>1481019</v>
      </c>
      <c r="G2748" s="169"/>
      <c r="H2748" s="170" t="s">
        <v>4545</v>
      </c>
      <c r="I2748" s="172">
        <v>0</v>
      </c>
      <c r="J2748" s="172">
        <v>16.2</v>
      </c>
      <c r="K2748" s="172">
        <v>16.2</v>
      </c>
      <c r="L2748" s="173" t="s">
        <v>1444</v>
      </c>
    </row>
    <row r="2749" spans="1:12" ht="56.25" customHeight="1">
      <c r="A2749" s="174">
        <v>670</v>
      </c>
      <c r="B2749" s="167" t="s">
        <v>243</v>
      </c>
      <c r="C2749" s="168">
        <v>42800</v>
      </c>
      <c r="D2749" s="168" t="s">
        <v>4506</v>
      </c>
      <c r="E2749" s="169" t="s">
        <v>3</v>
      </c>
      <c r="F2749" s="169">
        <v>1481026</v>
      </c>
      <c r="G2749" s="169"/>
      <c r="H2749" s="170" t="s">
        <v>4507</v>
      </c>
      <c r="I2749" s="172">
        <v>0</v>
      </c>
      <c r="J2749" s="172">
        <v>5940</v>
      </c>
      <c r="K2749" s="172">
        <v>5940</v>
      </c>
      <c r="L2749" s="173" t="s">
        <v>1444</v>
      </c>
    </row>
    <row r="2750" spans="1:12" ht="56.25" customHeight="1">
      <c r="A2750" s="174" t="s">
        <v>627</v>
      </c>
      <c r="B2750" s="167" t="s">
        <v>737</v>
      </c>
      <c r="C2750" s="168">
        <v>42800</v>
      </c>
      <c r="D2750" s="168" t="s">
        <v>4835</v>
      </c>
      <c r="E2750" s="169" t="s">
        <v>3</v>
      </c>
      <c r="F2750" s="169">
        <v>1481066</v>
      </c>
      <c r="G2750" s="169"/>
      <c r="H2750" s="170" t="s">
        <v>4836</v>
      </c>
      <c r="I2750" s="172">
        <v>0</v>
      </c>
      <c r="J2750" s="172">
        <v>256</v>
      </c>
      <c r="K2750" s="172">
        <v>256</v>
      </c>
      <c r="L2750" s="173" t="s">
        <v>1444</v>
      </c>
    </row>
    <row r="2751" spans="1:12" ht="56.25" customHeight="1">
      <c r="A2751" s="174" t="s">
        <v>627</v>
      </c>
      <c r="B2751" s="167" t="s">
        <v>737</v>
      </c>
      <c r="C2751" s="168">
        <v>42800</v>
      </c>
      <c r="D2751" s="168" t="s">
        <v>4837</v>
      </c>
      <c r="E2751" s="169" t="s">
        <v>3</v>
      </c>
      <c r="F2751" s="169">
        <v>1481089</v>
      </c>
      <c r="G2751" s="169"/>
      <c r="H2751" s="170" t="s">
        <v>4838</v>
      </c>
      <c r="I2751" s="172">
        <v>0</v>
      </c>
      <c r="J2751" s="172">
        <v>70</v>
      </c>
      <c r="K2751" s="172">
        <v>70</v>
      </c>
      <c r="L2751" s="173" t="s">
        <v>1444</v>
      </c>
    </row>
    <row r="2752" spans="1:12" ht="56.25" customHeight="1">
      <c r="A2752" s="174" t="s">
        <v>627</v>
      </c>
      <c r="B2752" s="167" t="s">
        <v>737</v>
      </c>
      <c r="C2752" s="168">
        <v>42800</v>
      </c>
      <c r="D2752" s="168" t="s">
        <v>4839</v>
      </c>
      <c r="E2752" s="169" t="s">
        <v>3</v>
      </c>
      <c r="F2752" s="169">
        <v>1481091</v>
      </c>
      <c r="G2752" s="169"/>
      <c r="H2752" s="170" t="s">
        <v>4840</v>
      </c>
      <c r="I2752" s="172">
        <v>0</v>
      </c>
      <c r="J2752" s="172">
        <v>180</v>
      </c>
      <c r="K2752" s="172">
        <v>180</v>
      </c>
      <c r="L2752" s="173" t="s">
        <v>1444</v>
      </c>
    </row>
    <row r="2753" spans="1:12" ht="56.25" customHeight="1">
      <c r="A2753" s="174" t="s">
        <v>627</v>
      </c>
      <c r="B2753" s="167" t="s">
        <v>737</v>
      </c>
      <c r="C2753" s="168">
        <v>42800</v>
      </c>
      <c r="D2753" s="168" t="s">
        <v>4841</v>
      </c>
      <c r="E2753" s="169" t="s">
        <v>3</v>
      </c>
      <c r="F2753" s="169">
        <v>1481095</v>
      </c>
      <c r="G2753" s="169"/>
      <c r="H2753" s="170" t="s">
        <v>4842</v>
      </c>
      <c r="I2753" s="172">
        <v>0</v>
      </c>
      <c r="J2753" s="172">
        <v>70</v>
      </c>
      <c r="K2753" s="172">
        <v>70</v>
      </c>
      <c r="L2753" s="173" t="s">
        <v>1444</v>
      </c>
    </row>
    <row r="2754" spans="1:12" ht="56.25" customHeight="1">
      <c r="A2754" s="174" t="s">
        <v>627</v>
      </c>
      <c r="B2754" s="167" t="s">
        <v>737</v>
      </c>
      <c r="C2754" s="168">
        <v>42800</v>
      </c>
      <c r="D2754" s="168" t="s">
        <v>4843</v>
      </c>
      <c r="E2754" s="169" t="s">
        <v>3</v>
      </c>
      <c r="F2754" s="169">
        <v>1481097</v>
      </c>
      <c r="G2754" s="169"/>
      <c r="H2754" s="170" t="s">
        <v>4844</v>
      </c>
      <c r="I2754" s="172">
        <v>0</v>
      </c>
      <c r="J2754" s="172">
        <v>590</v>
      </c>
      <c r="K2754" s="172">
        <v>590</v>
      </c>
      <c r="L2754" s="173" t="s">
        <v>1444</v>
      </c>
    </row>
    <row r="2755" spans="1:12" ht="56.25" customHeight="1">
      <c r="A2755" s="174" t="s">
        <v>627</v>
      </c>
      <c r="B2755" s="167" t="s">
        <v>737</v>
      </c>
      <c r="C2755" s="168">
        <v>42800</v>
      </c>
      <c r="D2755" s="168" t="s">
        <v>4845</v>
      </c>
      <c r="E2755" s="169" t="s">
        <v>3</v>
      </c>
      <c r="F2755" s="169">
        <v>1481100</v>
      </c>
      <c r="G2755" s="169"/>
      <c r="H2755" s="170" t="s">
        <v>4846</v>
      </c>
      <c r="I2755" s="172">
        <v>0</v>
      </c>
      <c r="J2755" s="172">
        <v>590</v>
      </c>
      <c r="K2755" s="172">
        <v>590</v>
      </c>
      <c r="L2755" s="173" t="s">
        <v>1444</v>
      </c>
    </row>
    <row r="2756" spans="1:12" ht="56.25" customHeight="1">
      <c r="A2756" s="174" t="s">
        <v>627</v>
      </c>
      <c r="B2756" s="167" t="s">
        <v>737</v>
      </c>
      <c r="C2756" s="168">
        <v>42800</v>
      </c>
      <c r="D2756" s="168" t="s">
        <v>4847</v>
      </c>
      <c r="E2756" s="169" t="s">
        <v>3</v>
      </c>
      <c r="F2756" s="169">
        <v>1481102</v>
      </c>
      <c r="G2756" s="169"/>
      <c r="H2756" s="170" t="s">
        <v>4848</v>
      </c>
      <c r="I2756" s="172">
        <v>0</v>
      </c>
      <c r="J2756" s="172">
        <v>590</v>
      </c>
      <c r="K2756" s="172">
        <v>590</v>
      </c>
      <c r="L2756" s="173" t="s">
        <v>1444</v>
      </c>
    </row>
    <row r="2757" spans="1:12" ht="56.25" customHeight="1">
      <c r="A2757" s="174" t="s">
        <v>627</v>
      </c>
      <c r="B2757" s="167" t="s">
        <v>737</v>
      </c>
      <c r="C2757" s="168">
        <v>42800</v>
      </c>
      <c r="D2757" s="168" t="s">
        <v>4849</v>
      </c>
      <c r="E2757" s="169" t="s">
        <v>3</v>
      </c>
      <c r="F2757" s="169">
        <v>1481104</v>
      </c>
      <c r="G2757" s="169"/>
      <c r="H2757" s="170" t="s">
        <v>4850</v>
      </c>
      <c r="I2757" s="172">
        <v>0</v>
      </c>
      <c r="J2757" s="172">
        <v>590</v>
      </c>
      <c r="K2757" s="172">
        <v>590</v>
      </c>
      <c r="L2757" s="173" t="s">
        <v>1444</v>
      </c>
    </row>
    <row r="2758" spans="1:12" ht="56.25" customHeight="1">
      <c r="A2758" s="174" t="s">
        <v>627</v>
      </c>
      <c r="B2758" s="167" t="s">
        <v>737</v>
      </c>
      <c r="C2758" s="168">
        <v>42800</v>
      </c>
      <c r="D2758" s="168" t="s">
        <v>4851</v>
      </c>
      <c r="E2758" s="169" t="s">
        <v>3</v>
      </c>
      <c r="F2758" s="169">
        <v>1481121</v>
      </c>
      <c r="G2758" s="169"/>
      <c r="H2758" s="170" t="s">
        <v>4852</v>
      </c>
      <c r="I2758" s="172">
        <v>0</v>
      </c>
      <c r="J2758" s="172">
        <v>228.67</v>
      </c>
      <c r="K2758" s="172">
        <v>228.67</v>
      </c>
      <c r="L2758" s="173" t="s">
        <v>1444</v>
      </c>
    </row>
    <row r="2759" spans="1:12" ht="56.25" customHeight="1">
      <c r="A2759" s="174" t="s">
        <v>627</v>
      </c>
      <c r="B2759" s="167" t="s">
        <v>737</v>
      </c>
      <c r="C2759" s="168">
        <v>42800</v>
      </c>
      <c r="D2759" s="168" t="s">
        <v>4853</v>
      </c>
      <c r="E2759" s="169" t="s">
        <v>3</v>
      </c>
      <c r="F2759" s="169">
        <v>1481123</v>
      </c>
      <c r="G2759" s="169"/>
      <c r="H2759" s="170" t="s">
        <v>4854</v>
      </c>
      <c r="I2759" s="172">
        <v>0</v>
      </c>
      <c r="J2759" s="172">
        <v>0.68</v>
      </c>
      <c r="K2759" s="172">
        <v>0.68</v>
      </c>
      <c r="L2759" s="173" t="s">
        <v>6022</v>
      </c>
    </row>
    <row r="2760" spans="1:12" ht="56.25" customHeight="1">
      <c r="A2760" s="174" t="s">
        <v>627</v>
      </c>
      <c r="B2760" s="167" t="s">
        <v>737</v>
      </c>
      <c r="C2760" s="168">
        <v>42800</v>
      </c>
      <c r="D2760" s="168" t="s">
        <v>4855</v>
      </c>
      <c r="E2760" s="169" t="s">
        <v>3</v>
      </c>
      <c r="F2760" s="169">
        <v>1481160</v>
      </c>
      <c r="G2760" s="169"/>
      <c r="H2760" s="170" t="s">
        <v>4856</v>
      </c>
      <c r="I2760" s="172">
        <v>0</v>
      </c>
      <c r="J2760" s="172">
        <v>2404.39</v>
      </c>
      <c r="K2760" s="172">
        <v>2404.39</v>
      </c>
      <c r="L2760" s="173" t="s">
        <v>1444</v>
      </c>
    </row>
    <row r="2761" spans="1:12" ht="56.25" customHeight="1">
      <c r="A2761" s="174" t="s">
        <v>627</v>
      </c>
      <c r="B2761" s="167" t="s">
        <v>737</v>
      </c>
      <c r="C2761" s="168">
        <v>42800</v>
      </c>
      <c r="D2761" s="168" t="s">
        <v>4857</v>
      </c>
      <c r="E2761" s="169" t="s">
        <v>3</v>
      </c>
      <c r="F2761" s="169">
        <v>1481181</v>
      </c>
      <c r="G2761" s="169"/>
      <c r="H2761" s="170" t="s">
        <v>4858</v>
      </c>
      <c r="I2761" s="172">
        <v>0</v>
      </c>
      <c r="J2761" s="172">
        <v>504.78</v>
      </c>
      <c r="K2761" s="172">
        <v>504.78</v>
      </c>
      <c r="L2761" s="173" t="s">
        <v>1444</v>
      </c>
    </row>
    <row r="2762" spans="1:12" ht="56.25" customHeight="1">
      <c r="A2762" s="174" t="s">
        <v>627</v>
      </c>
      <c r="B2762" s="167" t="s">
        <v>737</v>
      </c>
      <c r="C2762" s="168">
        <v>42800</v>
      </c>
      <c r="D2762" s="168" t="s">
        <v>4859</v>
      </c>
      <c r="E2762" s="169" t="s">
        <v>3</v>
      </c>
      <c r="F2762" s="169">
        <v>1481184</v>
      </c>
      <c r="G2762" s="169"/>
      <c r="H2762" s="170" t="s">
        <v>4860</v>
      </c>
      <c r="I2762" s="172">
        <v>0</v>
      </c>
      <c r="J2762" s="172">
        <v>1016</v>
      </c>
      <c r="K2762" s="172">
        <v>1016</v>
      </c>
      <c r="L2762" s="173" t="s">
        <v>1444</v>
      </c>
    </row>
    <row r="2763" spans="1:12" ht="56.25" customHeight="1">
      <c r="A2763" s="174">
        <v>41</v>
      </c>
      <c r="B2763" s="167" t="s">
        <v>721</v>
      </c>
      <c r="C2763" s="168">
        <v>42800</v>
      </c>
      <c r="D2763" s="168" t="s">
        <v>3032</v>
      </c>
      <c r="E2763" s="169" t="s">
        <v>3</v>
      </c>
      <c r="F2763" s="169">
        <v>1481193</v>
      </c>
      <c r="G2763" s="169"/>
      <c r="H2763" s="170" t="s">
        <v>3033</v>
      </c>
      <c r="I2763" s="172">
        <v>0</v>
      </c>
      <c r="J2763" s="172">
        <v>509.5</v>
      </c>
      <c r="K2763" s="172">
        <v>509.5</v>
      </c>
      <c r="L2763" s="173" t="s">
        <v>1444</v>
      </c>
    </row>
    <row r="2764" spans="1:12" ht="56.25" customHeight="1">
      <c r="A2764" s="174">
        <v>591</v>
      </c>
      <c r="B2764" s="167" t="s">
        <v>885</v>
      </c>
      <c r="C2764" s="168">
        <v>42800</v>
      </c>
      <c r="D2764" s="168" t="s">
        <v>4463</v>
      </c>
      <c r="E2764" s="169" t="s">
        <v>3</v>
      </c>
      <c r="F2764" s="169">
        <v>1481205</v>
      </c>
      <c r="G2764" s="169"/>
      <c r="H2764" s="170" t="s">
        <v>4464</v>
      </c>
      <c r="I2764" s="172">
        <v>0</v>
      </c>
      <c r="J2764" s="172">
        <v>0.05</v>
      </c>
      <c r="K2764" s="172">
        <v>0.05</v>
      </c>
      <c r="L2764" s="173" t="s">
        <v>6022</v>
      </c>
    </row>
    <row r="2765" spans="1:12" ht="56.25" customHeight="1">
      <c r="A2765" s="174">
        <v>591</v>
      </c>
      <c r="B2765" s="167" t="s">
        <v>885</v>
      </c>
      <c r="C2765" s="168">
        <v>42800</v>
      </c>
      <c r="D2765" s="168" t="s">
        <v>4465</v>
      </c>
      <c r="E2765" s="169" t="s">
        <v>3</v>
      </c>
      <c r="F2765" s="169">
        <v>1481211</v>
      </c>
      <c r="G2765" s="169"/>
      <c r="H2765" s="170" t="s">
        <v>4466</v>
      </c>
      <c r="I2765" s="172">
        <v>0</v>
      </c>
      <c r="J2765" s="172">
        <v>300</v>
      </c>
      <c r="K2765" s="172">
        <v>300</v>
      </c>
      <c r="L2765" s="173" t="s">
        <v>1444</v>
      </c>
    </row>
    <row r="2766" spans="1:12" ht="56.25" customHeight="1">
      <c r="A2766" s="174">
        <v>132</v>
      </c>
      <c r="B2766" s="167" t="s">
        <v>752</v>
      </c>
      <c r="C2766" s="168">
        <v>42800</v>
      </c>
      <c r="D2766" s="168" t="s">
        <v>3404</v>
      </c>
      <c r="E2766" s="169" t="s">
        <v>3</v>
      </c>
      <c r="F2766" s="169">
        <v>1481224</v>
      </c>
      <c r="G2766" s="169"/>
      <c r="H2766" s="170" t="s">
        <v>3405</v>
      </c>
      <c r="I2766" s="172">
        <v>0</v>
      </c>
      <c r="J2766" s="172">
        <v>484</v>
      </c>
      <c r="K2766" s="172">
        <v>484</v>
      </c>
      <c r="L2766" s="173" t="s">
        <v>1444</v>
      </c>
    </row>
    <row r="2767" spans="1:12" ht="56.25" customHeight="1">
      <c r="A2767" s="174" t="s">
        <v>627</v>
      </c>
      <c r="B2767" s="167" t="s">
        <v>737</v>
      </c>
      <c r="C2767" s="168">
        <v>42800</v>
      </c>
      <c r="D2767" s="168" t="s">
        <v>4861</v>
      </c>
      <c r="E2767" s="169" t="s">
        <v>3</v>
      </c>
      <c r="F2767" s="169">
        <v>1481232</v>
      </c>
      <c r="G2767" s="169"/>
      <c r="H2767" s="170" t="s">
        <v>4862</v>
      </c>
      <c r="I2767" s="172">
        <v>0</v>
      </c>
      <c r="J2767" s="172">
        <v>450</v>
      </c>
      <c r="K2767" s="172">
        <v>450</v>
      </c>
      <c r="L2767" s="173" t="s">
        <v>1444</v>
      </c>
    </row>
    <row r="2768" spans="1:12" ht="56.25" customHeight="1">
      <c r="A2768" s="174" t="s">
        <v>627</v>
      </c>
      <c r="B2768" s="167" t="s">
        <v>737</v>
      </c>
      <c r="C2768" s="168">
        <v>42800</v>
      </c>
      <c r="D2768" s="168" t="s">
        <v>4863</v>
      </c>
      <c r="E2768" s="169" t="s">
        <v>3</v>
      </c>
      <c r="F2768" s="169">
        <v>1481233</v>
      </c>
      <c r="G2768" s="169"/>
      <c r="H2768" s="170" t="s">
        <v>4864</v>
      </c>
      <c r="I2768" s="172">
        <v>0</v>
      </c>
      <c r="J2768" s="172">
        <v>250</v>
      </c>
      <c r="K2768" s="172">
        <v>250</v>
      </c>
      <c r="L2768" s="173" t="s">
        <v>1444</v>
      </c>
    </row>
    <row r="2769" spans="1:12" ht="56.25" customHeight="1">
      <c r="A2769" s="174">
        <v>378</v>
      </c>
      <c r="B2769" s="167" t="s">
        <v>1304</v>
      </c>
      <c r="C2769" s="168">
        <v>42800</v>
      </c>
      <c r="D2769" s="168" t="s">
        <v>3767</v>
      </c>
      <c r="E2769" s="169" t="s">
        <v>3</v>
      </c>
      <c r="F2769" s="169">
        <v>1481236</v>
      </c>
      <c r="G2769" s="169"/>
      <c r="H2769" s="170" t="s">
        <v>3768</v>
      </c>
      <c r="I2769" s="172">
        <v>0</v>
      </c>
      <c r="J2769" s="172">
        <v>109.14</v>
      </c>
      <c r="K2769" s="172">
        <v>109.14</v>
      </c>
      <c r="L2769" s="173" t="s">
        <v>1444</v>
      </c>
    </row>
    <row r="2770" spans="1:12" ht="56.25" customHeight="1">
      <c r="A2770" s="174" t="s">
        <v>627</v>
      </c>
      <c r="B2770" s="167" t="s">
        <v>737</v>
      </c>
      <c r="C2770" s="168">
        <v>42800</v>
      </c>
      <c r="D2770" s="168" t="s">
        <v>4865</v>
      </c>
      <c r="E2770" s="169" t="s">
        <v>3</v>
      </c>
      <c r="F2770" s="169">
        <v>1481238</v>
      </c>
      <c r="G2770" s="169"/>
      <c r="H2770" s="170" t="s">
        <v>4866</v>
      </c>
      <c r="I2770" s="172">
        <v>0</v>
      </c>
      <c r="J2770" s="172">
        <v>180</v>
      </c>
      <c r="K2770" s="172">
        <v>180</v>
      </c>
      <c r="L2770" s="173" t="s">
        <v>1444</v>
      </c>
    </row>
    <row r="2771" spans="1:12" ht="56.25" customHeight="1">
      <c r="A2771" s="174">
        <v>70</v>
      </c>
      <c r="B2771" s="167" t="s">
        <v>729</v>
      </c>
      <c r="C2771" s="168">
        <v>42800</v>
      </c>
      <c r="D2771" s="168" t="s">
        <v>3175</v>
      </c>
      <c r="E2771" s="169" t="s">
        <v>3</v>
      </c>
      <c r="F2771" s="169">
        <v>1481245</v>
      </c>
      <c r="G2771" s="169"/>
      <c r="H2771" s="170" t="s">
        <v>3176</v>
      </c>
      <c r="I2771" s="172">
        <v>0</v>
      </c>
      <c r="J2771" s="172">
        <v>714.96</v>
      </c>
      <c r="K2771" s="172">
        <v>714.96</v>
      </c>
      <c r="L2771" s="173" t="s">
        <v>1444</v>
      </c>
    </row>
    <row r="2772" spans="1:12" ht="56.25" customHeight="1">
      <c r="A2772" s="174" t="s">
        <v>627</v>
      </c>
      <c r="B2772" s="167" t="s">
        <v>737</v>
      </c>
      <c r="C2772" s="168">
        <v>42800</v>
      </c>
      <c r="D2772" s="168" t="s">
        <v>3116</v>
      </c>
      <c r="E2772" s="169" t="s">
        <v>3</v>
      </c>
      <c r="F2772" s="169">
        <v>1481250</v>
      </c>
      <c r="G2772" s="169"/>
      <c r="H2772" s="170" t="s">
        <v>3117</v>
      </c>
      <c r="I2772" s="172">
        <v>0</v>
      </c>
      <c r="J2772" s="172">
        <v>2021.86</v>
      </c>
      <c r="K2772" s="172">
        <v>2021.86</v>
      </c>
      <c r="L2772" s="173" t="s">
        <v>1444</v>
      </c>
    </row>
    <row r="2773" spans="1:12" ht="56.25" customHeight="1">
      <c r="A2773" s="174" t="s">
        <v>627</v>
      </c>
      <c r="B2773" s="167" t="s">
        <v>737</v>
      </c>
      <c r="C2773" s="168">
        <v>42800</v>
      </c>
      <c r="D2773" s="168" t="s">
        <v>3118</v>
      </c>
      <c r="E2773" s="169" t="s">
        <v>3</v>
      </c>
      <c r="F2773" s="169">
        <v>1481251</v>
      </c>
      <c r="G2773" s="169"/>
      <c r="H2773" s="170" t="s">
        <v>3119</v>
      </c>
      <c r="I2773" s="172">
        <v>0</v>
      </c>
      <c r="J2773" s="172">
        <v>18000</v>
      </c>
      <c r="K2773" s="172">
        <v>18000</v>
      </c>
      <c r="L2773" s="173" t="s">
        <v>1444</v>
      </c>
    </row>
    <row r="2774" spans="1:12" ht="56.25" customHeight="1">
      <c r="A2774" s="174" t="s">
        <v>627</v>
      </c>
      <c r="B2774" s="167" t="s">
        <v>737</v>
      </c>
      <c r="C2774" s="168">
        <v>42800</v>
      </c>
      <c r="D2774" s="168" t="s">
        <v>4867</v>
      </c>
      <c r="E2774" s="169" t="s">
        <v>3</v>
      </c>
      <c r="F2774" s="169">
        <v>1481268</v>
      </c>
      <c r="G2774" s="169"/>
      <c r="H2774" s="170" t="s">
        <v>4868</v>
      </c>
      <c r="I2774" s="172">
        <v>0</v>
      </c>
      <c r="J2774" s="172">
        <v>1968.57</v>
      </c>
      <c r="K2774" s="172">
        <v>1968.57</v>
      </c>
      <c r="L2774" s="173" t="s">
        <v>1444</v>
      </c>
    </row>
    <row r="2775" spans="1:12" ht="56.25" customHeight="1">
      <c r="A2775" s="174" t="s">
        <v>627</v>
      </c>
      <c r="B2775" s="167" t="s">
        <v>737</v>
      </c>
      <c r="C2775" s="168">
        <v>42800</v>
      </c>
      <c r="D2775" s="168" t="s">
        <v>4869</v>
      </c>
      <c r="E2775" s="169" t="s">
        <v>3</v>
      </c>
      <c r="F2775" s="169">
        <v>1481285</v>
      </c>
      <c r="G2775" s="169"/>
      <c r="H2775" s="170" t="s">
        <v>4870</v>
      </c>
      <c r="I2775" s="172">
        <v>0</v>
      </c>
      <c r="J2775" s="172">
        <v>280</v>
      </c>
      <c r="K2775" s="172">
        <v>280</v>
      </c>
      <c r="L2775" s="173" t="s">
        <v>1444</v>
      </c>
    </row>
    <row r="2776" spans="1:12" ht="56.25" customHeight="1">
      <c r="A2776" s="174">
        <v>25</v>
      </c>
      <c r="B2776" s="167" t="s">
        <v>718</v>
      </c>
      <c r="C2776" s="168">
        <v>42800</v>
      </c>
      <c r="D2776" s="168" t="s">
        <v>2987</v>
      </c>
      <c r="E2776" s="169" t="s">
        <v>3</v>
      </c>
      <c r="F2776" s="169">
        <v>1481286</v>
      </c>
      <c r="G2776" s="169"/>
      <c r="H2776" s="170" t="s">
        <v>2988</v>
      </c>
      <c r="I2776" s="172">
        <v>0</v>
      </c>
      <c r="J2776" s="172">
        <v>5500</v>
      </c>
      <c r="K2776" s="172">
        <v>5500</v>
      </c>
      <c r="L2776" s="173" t="s">
        <v>1444</v>
      </c>
    </row>
    <row r="2777" spans="1:12" ht="56.25" customHeight="1">
      <c r="A2777" s="174">
        <v>25</v>
      </c>
      <c r="B2777" s="167" t="s">
        <v>718</v>
      </c>
      <c r="C2777" s="168">
        <v>42800</v>
      </c>
      <c r="D2777" s="168" t="s">
        <v>2989</v>
      </c>
      <c r="E2777" s="169" t="s">
        <v>3</v>
      </c>
      <c r="F2777" s="169">
        <v>1481287</v>
      </c>
      <c r="G2777" s="169"/>
      <c r="H2777" s="170" t="s">
        <v>2988</v>
      </c>
      <c r="I2777" s="172">
        <v>0</v>
      </c>
      <c r="J2777" s="172">
        <v>5500</v>
      </c>
      <c r="K2777" s="172">
        <v>5500</v>
      </c>
      <c r="L2777" s="173" t="s">
        <v>1444</v>
      </c>
    </row>
    <row r="2778" spans="1:12" ht="56.25" customHeight="1">
      <c r="A2778" s="174">
        <v>48</v>
      </c>
      <c r="B2778" s="167" t="s">
        <v>724</v>
      </c>
      <c r="C2778" s="168">
        <v>42800</v>
      </c>
      <c r="D2778" s="168" t="s">
        <v>3120</v>
      </c>
      <c r="E2778" s="169" t="s">
        <v>3</v>
      </c>
      <c r="F2778" s="169">
        <v>1481307</v>
      </c>
      <c r="G2778" s="169"/>
      <c r="H2778" s="170" t="s">
        <v>3121</v>
      </c>
      <c r="I2778" s="172">
        <v>0</v>
      </c>
      <c r="J2778" s="172">
        <v>261</v>
      </c>
      <c r="K2778" s="172">
        <v>261</v>
      </c>
      <c r="L2778" s="173" t="s">
        <v>1444</v>
      </c>
    </row>
    <row r="2779" spans="1:12" ht="56.25" customHeight="1">
      <c r="A2779" s="174">
        <v>48</v>
      </c>
      <c r="B2779" s="167" t="s">
        <v>724</v>
      </c>
      <c r="C2779" s="168">
        <v>42800</v>
      </c>
      <c r="D2779" s="168" t="s">
        <v>3122</v>
      </c>
      <c r="E2779" s="169" t="s">
        <v>3</v>
      </c>
      <c r="F2779" s="169">
        <v>1481309</v>
      </c>
      <c r="G2779" s="169"/>
      <c r="H2779" s="170" t="s">
        <v>3123</v>
      </c>
      <c r="I2779" s="172">
        <v>0</v>
      </c>
      <c r="J2779" s="172">
        <v>1113</v>
      </c>
      <c r="K2779" s="172">
        <v>1113</v>
      </c>
      <c r="L2779" s="173" t="s">
        <v>1444</v>
      </c>
    </row>
    <row r="2780" spans="1:12" ht="56.25" customHeight="1">
      <c r="A2780" s="174">
        <v>48</v>
      </c>
      <c r="B2780" s="167" t="s">
        <v>724</v>
      </c>
      <c r="C2780" s="168">
        <v>42800</v>
      </c>
      <c r="D2780" s="168" t="s">
        <v>3124</v>
      </c>
      <c r="E2780" s="169" t="s">
        <v>3</v>
      </c>
      <c r="F2780" s="169">
        <v>1481311</v>
      </c>
      <c r="G2780" s="169"/>
      <c r="H2780" s="170" t="s">
        <v>3125</v>
      </c>
      <c r="I2780" s="172">
        <v>0</v>
      </c>
      <c r="J2780" s="172">
        <v>161.5</v>
      </c>
      <c r="K2780" s="172">
        <v>161.5</v>
      </c>
      <c r="L2780" s="173" t="s">
        <v>1444</v>
      </c>
    </row>
    <row r="2781" spans="1:12" ht="56.25" customHeight="1">
      <c r="A2781" s="174">
        <v>48</v>
      </c>
      <c r="B2781" s="167" t="s">
        <v>724</v>
      </c>
      <c r="C2781" s="168">
        <v>42800</v>
      </c>
      <c r="D2781" s="168" t="s">
        <v>3126</v>
      </c>
      <c r="E2781" s="169" t="s">
        <v>3</v>
      </c>
      <c r="F2781" s="169">
        <v>1481312</v>
      </c>
      <c r="G2781" s="169"/>
      <c r="H2781" s="170" t="s">
        <v>3127</v>
      </c>
      <c r="I2781" s="172">
        <v>0</v>
      </c>
      <c r="J2781" s="172">
        <v>26</v>
      </c>
      <c r="K2781" s="172">
        <v>26</v>
      </c>
      <c r="L2781" s="173" t="s">
        <v>1444</v>
      </c>
    </row>
    <row r="2782" spans="1:12" ht="56.25" customHeight="1">
      <c r="A2782" s="174">
        <v>223</v>
      </c>
      <c r="B2782" s="167" t="s">
        <v>789</v>
      </c>
      <c r="C2782" s="168">
        <v>42800</v>
      </c>
      <c r="D2782" s="168" t="s">
        <v>3450</v>
      </c>
      <c r="E2782" s="169" t="s">
        <v>3</v>
      </c>
      <c r="F2782" s="169">
        <v>1481320</v>
      </c>
      <c r="G2782" s="169"/>
      <c r="H2782" s="170" t="s">
        <v>3451</v>
      </c>
      <c r="I2782" s="172">
        <v>0</v>
      </c>
      <c r="J2782" s="172">
        <v>1473</v>
      </c>
      <c r="K2782" s="172">
        <v>1473</v>
      </c>
      <c r="L2782" s="173" t="s">
        <v>1444</v>
      </c>
    </row>
    <row r="2783" spans="1:12" ht="56.25" customHeight="1">
      <c r="A2783" s="174" t="s">
        <v>627</v>
      </c>
      <c r="B2783" s="167" t="s">
        <v>737</v>
      </c>
      <c r="C2783" s="168">
        <v>42800</v>
      </c>
      <c r="D2783" s="168" t="s">
        <v>4871</v>
      </c>
      <c r="E2783" s="169" t="s">
        <v>3</v>
      </c>
      <c r="F2783" s="169">
        <v>1481339</v>
      </c>
      <c r="G2783" s="169"/>
      <c r="H2783" s="170" t="s">
        <v>4872</v>
      </c>
      <c r="I2783" s="172">
        <v>0</v>
      </c>
      <c r="J2783" s="172">
        <v>279</v>
      </c>
      <c r="K2783" s="172">
        <v>279</v>
      </c>
      <c r="L2783" s="173" t="s">
        <v>1444</v>
      </c>
    </row>
    <row r="2784" spans="1:12" ht="56.25" customHeight="1">
      <c r="A2784" s="174">
        <v>48</v>
      </c>
      <c r="B2784" s="167" t="s">
        <v>724</v>
      </c>
      <c r="C2784" s="168">
        <v>42800</v>
      </c>
      <c r="D2784" s="168" t="s">
        <v>3128</v>
      </c>
      <c r="E2784" s="169" t="s">
        <v>3</v>
      </c>
      <c r="F2784" s="169">
        <v>1481355</v>
      </c>
      <c r="G2784" s="169"/>
      <c r="H2784" s="170" t="s">
        <v>3129</v>
      </c>
      <c r="I2784" s="172">
        <v>0</v>
      </c>
      <c r="J2784" s="172">
        <v>628</v>
      </c>
      <c r="K2784" s="172">
        <v>628</v>
      </c>
      <c r="L2784" s="173" t="s">
        <v>1444</v>
      </c>
    </row>
    <row r="2785" spans="1:12" ht="56.25" customHeight="1">
      <c r="A2785" s="174">
        <v>48</v>
      </c>
      <c r="B2785" s="167" t="s">
        <v>724</v>
      </c>
      <c r="C2785" s="168">
        <v>42800</v>
      </c>
      <c r="D2785" s="168" t="s">
        <v>3130</v>
      </c>
      <c r="E2785" s="169" t="s">
        <v>3</v>
      </c>
      <c r="F2785" s="169">
        <v>1481360</v>
      </c>
      <c r="G2785" s="169"/>
      <c r="H2785" s="170" t="s">
        <v>3131</v>
      </c>
      <c r="I2785" s="172">
        <v>0</v>
      </c>
      <c r="J2785" s="172">
        <v>1007</v>
      </c>
      <c r="K2785" s="172">
        <v>1007</v>
      </c>
      <c r="L2785" s="173" t="s">
        <v>1444</v>
      </c>
    </row>
    <row r="2786" spans="1:12" ht="56.25" customHeight="1">
      <c r="A2786" s="174">
        <v>48</v>
      </c>
      <c r="B2786" s="167" t="s">
        <v>724</v>
      </c>
      <c r="C2786" s="168">
        <v>42800</v>
      </c>
      <c r="D2786" s="168" t="s">
        <v>3132</v>
      </c>
      <c r="E2786" s="169" t="s">
        <v>3</v>
      </c>
      <c r="F2786" s="169">
        <v>1481361</v>
      </c>
      <c r="G2786" s="169"/>
      <c r="H2786" s="170" t="s">
        <v>3131</v>
      </c>
      <c r="I2786" s="172">
        <v>0</v>
      </c>
      <c r="J2786" s="172">
        <v>142</v>
      </c>
      <c r="K2786" s="172">
        <v>142</v>
      </c>
      <c r="L2786" s="173" t="s">
        <v>1444</v>
      </c>
    </row>
    <row r="2787" spans="1:12" ht="56.25" customHeight="1">
      <c r="A2787" s="174">
        <v>203</v>
      </c>
      <c r="B2787" s="167" t="s">
        <v>781</v>
      </c>
      <c r="C2787" s="168">
        <v>42801</v>
      </c>
      <c r="D2787" s="168" t="s">
        <v>3430</v>
      </c>
      <c r="E2787" s="169" t="s">
        <v>3</v>
      </c>
      <c r="F2787" s="169">
        <v>1481459</v>
      </c>
      <c r="G2787" s="169"/>
      <c r="H2787" s="170" t="s">
        <v>3431</v>
      </c>
      <c r="I2787" s="172">
        <v>0</v>
      </c>
      <c r="J2787" s="172">
        <v>391232.87</v>
      </c>
      <c r="K2787" s="172">
        <v>391232.87</v>
      </c>
      <c r="L2787" s="173" t="s">
        <v>1444</v>
      </c>
    </row>
    <row r="2788" spans="1:12" ht="56.25" customHeight="1">
      <c r="A2788" s="174">
        <v>46</v>
      </c>
      <c r="B2788" s="167" t="s">
        <v>722</v>
      </c>
      <c r="C2788" s="168">
        <v>42801</v>
      </c>
      <c r="D2788" s="168" t="s">
        <v>3066</v>
      </c>
      <c r="E2788" s="169" t="s">
        <v>3</v>
      </c>
      <c r="F2788" s="169">
        <v>1481537</v>
      </c>
      <c r="G2788" s="169"/>
      <c r="H2788" s="170" t="s">
        <v>3067</v>
      </c>
      <c r="I2788" s="172">
        <v>0</v>
      </c>
      <c r="J2788" s="172">
        <v>390023.56</v>
      </c>
      <c r="K2788" s="172">
        <v>390023.56</v>
      </c>
      <c r="L2788" s="173" t="s">
        <v>1444</v>
      </c>
    </row>
    <row r="2789" spans="1:12" ht="56.25" customHeight="1">
      <c r="A2789" s="174" t="s">
        <v>627</v>
      </c>
      <c r="B2789" s="167" t="s">
        <v>737</v>
      </c>
      <c r="C2789" s="168">
        <v>42801</v>
      </c>
      <c r="D2789" s="168" t="s">
        <v>4873</v>
      </c>
      <c r="E2789" s="169" t="s">
        <v>3</v>
      </c>
      <c r="F2789" s="169">
        <v>1481483</v>
      </c>
      <c r="G2789" s="169"/>
      <c r="H2789" s="170" t="s">
        <v>4874</v>
      </c>
      <c r="I2789" s="172">
        <v>0</v>
      </c>
      <c r="J2789" s="172">
        <v>7100</v>
      </c>
      <c r="K2789" s="172">
        <v>7100</v>
      </c>
      <c r="L2789" s="173" t="s">
        <v>1444</v>
      </c>
    </row>
    <row r="2790" spans="1:12" ht="56.25" customHeight="1">
      <c r="A2790" s="174" t="s">
        <v>627</v>
      </c>
      <c r="B2790" s="167" t="s">
        <v>737</v>
      </c>
      <c r="C2790" s="168">
        <v>42801</v>
      </c>
      <c r="D2790" s="168" t="s">
        <v>4875</v>
      </c>
      <c r="E2790" s="169" t="s">
        <v>3</v>
      </c>
      <c r="F2790" s="169">
        <v>1481503</v>
      </c>
      <c r="G2790" s="169"/>
      <c r="H2790" s="170" t="s">
        <v>4876</v>
      </c>
      <c r="I2790" s="172">
        <v>0</v>
      </c>
      <c r="J2790" s="172">
        <v>371</v>
      </c>
      <c r="K2790" s="172">
        <v>371</v>
      </c>
      <c r="L2790" s="173" t="s">
        <v>1444</v>
      </c>
    </row>
    <row r="2791" spans="1:12" ht="56.25" customHeight="1">
      <c r="A2791" s="174" t="s">
        <v>627</v>
      </c>
      <c r="B2791" s="167" t="s">
        <v>737</v>
      </c>
      <c r="C2791" s="168">
        <v>42801</v>
      </c>
      <c r="D2791" s="168" t="s">
        <v>4877</v>
      </c>
      <c r="E2791" s="169" t="s">
        <v>3</v>
      </c>
      <c r="F2791" s="169">
        <v>1481525</v>
      </c>
      <c r="G2791" s="169"/>
      <c r="H2791" s="170" t="s">
        <v>4878</v>
      </c>
      <c r="I2791" s="172">
        <v>0</v>
      </c>
      <c r="J2791" s="172">
        <v>268.43</v>
      </c>
      <c r="K2791" s="172">
        <v>268.43</v>
      </c>
      <c r="L2791" s="173" t="s">
        <v>1444</v>
      </c>
    </row>
    <row r="2792" spans="1:12" ht="56.25" customHeight="1">
      <c r="A2792" s="174" t="s">
        <v>627</v>
      </c>
      <c r="B2792" s="167" t="s">
        <v>737</v>
      </c>
      <c r="C2792" s="168">
        <v>42801</v>
      </c>
      <c r="D2792" s="168" t="s">
        <v>4879</v>
      </c>
      <c r="E2792" s="169" t="s">
        <v>3</v>
      </c>
      <c r="F2792" s="169">
        <v>1481529</v>
      </c>
      <c r="G2792" s="169"/>
      <c r="H2792" s="170" t="s">
        <v>4880</v>
      </c>
      <c r="I2792" s="172">
        <v>0</v>
      </c>
      <c r="J2792" s="172">
        <v>268.43</v>
      </c>
      <c r="K2792" s="172">
        <v>268.43</v>
      </c>
      <c r="L2792" s="173" t="s">
        <v>1444</v>
      </c>
    </row>
    <row r="2793" spans="1:12" ht="56.25" customHeight="1">
      <c r="A2793" s="174" t="s">
        <v>627</v>
      </c>
      <c r="B2793" s="167" t="s">
        <v>737</v>
      </c>
      <c r="C2793" s="168">
        <v>42801</v>
      </c>
      <c r="D2793" s="168" t="s">
        <v>4881</v>
      </c>
      <c r="E2793" s="169" t="s">
        <v>3</v>
      </c>
      <c r="F2793" s="169">
        <v>1481531</v>
      </c>
      <c r="G2793" s="169"/>
      <c r="H2793" s="170" t="s">
        <v>4882</v>
      </c>
      <c r="I2793" s="172">
        <v>0</v>
      </c>
      <c r="J2793" s="172">
        <v>2449.4</v>
      </c>
      <c r="K2793" s="172">
        <v>2449.4</v>
      </c>
      <c r="L2793" s="173" t="s">
        <v>1444</v>
      </c>
    </row>
    <row r="2794" spans="1:12" ht="56.25" customHeight="1">
      <c r="A2794" s="174" t="s">
        <v>627</v>
      </c>
      <c r="B2794" s="167" t="s">
        <v>737</v>
      </c>
      <c r="C2794" s="168">
        <v>42801</v>
      </c>
      <c r="D2794" s="168" t="s">
        <v>4883</v>
      </c>
      <c r="E2794" s="169" t="s">
        <v>3</v>
      </c>
      <c r="F2794" s="169">
        <v>1481533</v>
      </c>
      <c r="G2794" s="169"/>
      <c r="H2794" s="170" t="s">
        <v>4884</v>
      </c>
      <c r="I2794" s="172">
        <v>0</v>
      </c>
      <c r="J2794" s="172">
        <v>27.19</v>
      </c>
      <c r="K2794" s="172">
        <v>27.19</v>
      </c>
      <c r="L2794" s="173" t="s">
        <v>1444</v>
      </c>
    </row>
    <row r="2795" spans="1:12" ht="56.25" customHeight="1">
      <c r="A2795" s="174" t="s">
        <v>627</v>
      </c>
      <c r="B2795" s="167" t="s">
        <v>737</v>
      </c>
      <c r="C2795" s="168">
        <v>42801</v>
      </c>
      <c r="D2795" s="168" t="s">
        <v>4885</v>
      </c>
      <c r="E2795" s="169" t="s">
        <v>3</v>
      </c>
      <c r="F2795" s="169">
        <v>1481534</v>
      </c>
      <c r="G2795" s="169"/>
      <c r="H2795" s="170" t="s">
        <v>4886</v>
      </c>
      <c r="I2795" s="172">
        <v>0</v>
      </c>
      <c r="J2795" s="172">
        <v>1969.4</v>
      </c>
      <c r="K2795" s="172">
        <v>1969.4</v>
      </c>
      <c r="L2795" s="173" t="s">
        <v>1444</v>
      </c>
    </row>
    <row r="2796" spans="1:12" ht="56.25" customHeight="1">
      <c r="A2796" s="174" t="s">
        <v>627</v>
      </c>
      <c r="B2796" s="167" t="s">
        <v>737</v>
      </c>
      <c r="C2796" s="168">
        <v>42801</v>
      </c>
      <c r="D2796" s="168" t="s">
        <v>4887</v>
      </c>
      <c r="E2796" s="169" t="s">
        <v>3</v>
      </c>
      <c r="F2796" s="169">
        <v>1481536</v>
      </c>
      <c r="G2796" s="169"/>
      <c r="H2796" s="170" t="s">
        <v>4888</v>
      </c>
      <c r="I2796" s="172">
        <v>0</v>
      </c>
      <c r="J2796" s="172">
        <v>1432.53</v>
      </c>
      <c r="K2796" s="172">
        <v>1432.53</v>
      </c>
      <c r="L2796" s="173" t="s">
        <v>1444</v>
      </c>
    </row>
    <row r="2797" spans="1:12" ht="56.25" customHeight="1">
      <c r="A2797" s="174" t="s">
        <v>627</v>
      </c>
      <c r="B2797" s="167" t="s">
        <v>737</v>
      </c>
      <c r="C2797" s="168">
        <v>42801</v>
      </c>
      <c r="D2797" s="168" t="s">
        <v>4889</v>
      </c>
      <c r="E2797" s="169" t="s">
        <v>3</v>
      </c>
      <c r="F2797" s="169">
        <v>1481538</v>
      </c>
      <c r="G2797" s="169"/>
      <c r="H2797" s="170" t="s">
        <v>4890</v>
      </c>
      <c r="I2797" s="172">
        <v>0</v>
      </c>
      <c r="J2797" s="172">
        <v>110.87</v>
      </c>
      <c r="K2797" s="172">
        <v>110.87</v>
      </c>
      <c r="L2797" s="173" t="s">
        <v>1444</v>
      </c>
    </row>
    <row r="2798" spans="1:12" ht="56.25" customHeight="1">
      <c r="A2798" s="174" t="s">
        <v>627</v>
      </c>
      <c r="B2798" s="167" t="s">
        <v>737</v>
      </c>
      <c r="C2798" s="168">
        <v>42801</v>
      </c>
      <c r="D2798" s="168" t="s">
        <v>4891</v>
      </c>
      <c r="E2798" s="169" t="s">
        <v>3</v>
      </c>
      <c r="F2798" s="169">
        <v>1481540</v>
      </c>
      <c r="G2798" s="169"/>
      <c r="H2798" s="170" t="s">
        <v>4892</v>
      </c>
      <c r="I2798" s="172">
        <v>0</v>
      </c>
      <c r="J2798" s="172">
        <v>751.24</v>
      </c>
      <c r="K2798" s="172">
        <v>751.24</v>
      </c>
      <c r="L2798" s="173" t="s">
        <v>1444</v>
      </c>
    </row>
    <row r="2799" spans="1:12" ht="56.25" customHeight="1">
      <c r="A2799" s="174" t="s">
        <v>627</v>
      </c>
      <c r="B2799" s="167" t="s">
        <v>737</v>
      </c>
      <c r="C2799" s="168">
        <v>42801</v>
      </c>
      <c r="D2799" s="168" t="s">
        <v>4893</v>
      </c>
      <c r="E2799" s="169" t="s">
        <v>3</v>
      </c>
      <c r="F2799" s="169">
        <v>1481541</v>
      </c>
      <c r="G2799" s="169"/>
      <c r="H2799" s="170" t="s">
        <v>4894</v>
      </c>
      <c r="I2799" s="172">
        <v>0</v>
      </c>
      <c r="J2799" s="172">
        <v>110.87</v>
      </c>
      <c r="K2799" s="172">
        <v>110.87</v>
      </c>
      <c r="L2799" s="173" t="s">
        <v>1444</v>
      </c>
    </row>
    <row r="2800" spans="1:12" ht="56.25" customHeight="1">
      <c r="A2800" s="174" t="s">
        <v>627</v>
      </c>
      <c r="B2800" s="167" t="s">
        <v>737</v>
      </c>
      <c r="C2800" s="168">
        <v>42801</v>
      </c>
      <c r="D2800" s="168" t="s">
        <v>4895</v>
      </c>
      <c r="E2800" s="169" t="s">
        <v>3</v>
      </c>
      <c r="F2800" s="169">
        <v>1481544</v>
      </c>
      <c r="G2800" s="169"/>
      <c r="H2800" s="170" t="s">
        <v>4896</v>
      </c>
      <c r="I2800" s="172">
        <v>0</v>
      </c>
      <c r="J2800" s="172">
        <v>1284.5</v>
      </c>
      <c r="K2800" s="172">
        <v>1284.5</v>
      </c>
      <c r="L2800" s="173" t="s">
        <v>1444</v>
      </c>
    </row>
    <row r="2801" spans="1:12" ht="56.25" customHeight="1">
      <c r="A2801" s="174" t="s">
        <v>627</v>
      </c>
      <c r="B2801" s="167" t="s">
        <v>737</v>
      </c>
      <c r="C2801" s="168">
        <v>42801</v>
      </c>
      <c r="D2801" s="168" t="s">
        <v>4897</v>
      </c>
      <c r="E2801" s="169" t="s">
        <v>3</v>
      </c>
      <c r="F2801" s="169">
        <v>1481548</v>
      </c>
      <c r="G2801" s="169"/>
      <c r="H2801" s="170" t="s">
        <v>4898</v>
      </c>
      <c r="I2801" s="172">
        <v>0</v>
      </c>
      <c r="J2801" s="172">
        <v>530</v>
      </c>
      <c r="K2801" s="172">
        <v>530</v>
      </c>
      <c r="L2801" s="173" t="s">
        <v>1444</v>
      </c>
    </row>
    <row r="2802" spans="1:12" ht="56.25" customHeight="1">
      <c r="A2802" s="174" t="s">
        <v>627</v>
      </c>
      <c r="B2802" s="167" t="s">
        <v>737</v>
      </c>
      <c r="C2802" s="168">
        <v>42801</v>
      </c>
      <c r="D2802" s="168" t="s">
        <v>4899</v>
      </c>
      <c r="E2802" s="169" t="s">
        <v>3</v>
      </c>
      <c r="F2802" s="169">
        <v>1481549</v>
      </c>
      <c r="G2802" s="169"/>
      <c r="H2802" s="170" t="s">
        <v>4900</v>
      </c>
      <c r="I2802" s="172">
        <v>0</v>
      </c>
      <c r="J2802" s="172">
        <v>418.29</v>
      </c>
      <c r="K2802" s="172">
        <v>418.29</v>
      </c>
      <c r="L2802" s="173" t="s">
        <v>1444</v>
      </c>
    </row>
    <row r="2803" spans="1:12" ht="56.25" customHeight="1">
      <c r="A2803" s="174" t="s">
        <v>627</v>
      </c>
      <c r="B2803" s="167" t="s">
        <v>737</v>
      </c>
      <c r="C2803" s="168">
        <v>42801</v>
      </c>
      <c r="D2803" s="168" t="s">
        <v>4901</v>
      </c>
      <c r="E2803" s="169" t="s">
        <v>3</v>
      </c>
      <c r="F2803" s="169">
        <v>1481551</v>
      </c>
      <c r="G2803" s="169"/>
      <c r="H2803" s="170" t="s">
        <v>4902</v>
      </c>
      <c r="I2803" s="172">
        <v>0</v>
      </c>
      <c r="J2803" s="172">
        <v>6810.8</v>
      </c>
      <c r="K2803" s="172">
        <v>6810.8</v>
      </c>
      <c r="L2803" s="173" t="s">
        <v>1444</v>
      </c>
    </row>
    <row r="2804" spans="1:12" ht="56.25" customHeight="1">
      <c r="A2804" s="174" t="s">
        <v>627</v>
      </c>
      <c r="B2804" s="167" t="s">
        <v>737</v>
      </c>
      <c r="C2804" s="168">
        <v>42801</v>
      </c>
      <c r="D2804" s="168" t="s">
        <v>4903</v>
      </c>
      <c r="E2804" s="169" t="s">
        <v>3</v>
      </c>
      <c r="F2804" s="169">
        <v>1481552</v>
      </c>
      <c r="G2804" s="169"/>
      <c r="H2804" s="170" t="s">
        <v>4904</v>
      </c>
      <c r="I2804" s="172">
        <v>0</v>
      </c>
      <c r="J2804" s="172">
        <v>488.48</v>
      </c>
      <c r="K2804" s="172">
        <v>488.48</v>
      </c>
      <c r="L2804" s="173" t="s">
        <v>1444</v>
      </c>
    </row>
    <row r="2805" spans="1:12" ht="56.25" customHeight="1">
      <c r="A2805" s="174" t="s">
        <v>627</v>
      </c>
      <c r="B2805" s="167" t="s">
        <v>737</v>
      </c>
      <c r="C2805" s="168">
        <v>42801</v>
      </c>
      <c r="D2805" s="168" t="s">
        <v>4905</v>
      </c>
      <c r="E2805" s="169" t="s">
        <v>3</v>
      </c>
      <c r="F2805" s="169">
        <v>1481556</v>
      </c>
      <c r="G2805" s="169"/>
      <c r="H2805" s="170" t="s">
        <v>4906</v>
      </c>
      <c r="I2805" s="172">
        <v>0</v>
      </c>
      <c r="J2805" s="172">
        <v>1102.0899999999999</v>
      </c>
      <c r="K2805" s="172">
        <v>1102.0899999999999</v>
      </c>
      <c r="L2805" s="173" t="s">
        <v>1444</v>
      </c>
    </row>
    <row r="2806" spans="1:12" ht="56.25" customHeight="1">
      <c r="A2806" s="174">
        <v>41</v>
      </c>
      <c r="B2806" s="167" t="s">
        <v>721</v>
      </c>
      <c r="C2806" s="168">
        <v>42801</v>
      </c>
      <c r="D2806" s="168" t="s">
        <v>3034</v>
      </c>
      <c r="E2806" s="169" t="s">
        <v>3</v>
      </c>
      <c r="F2806" s="169">
        <v>1481580</v>
      </c>
      <c r="G2806" s="169"/>
      <c r="H2806" s="170" t="s">
        <v>3035</v>
      </c>
      <c r="I2806" s="172">
        <v>0</v>
      </c>
      <c r="J2806" s="172">
        <v>566</v>
      </c>
      <c r="K2806" s="172">
        <v>566</v>
      </c>
      <c r="L2806" s="173" t="s">
        <v>1444</v>
      </c>
    </row>
    <row r="2807" spans="1:12" ht="56.25" customHeight="1">
      <c r="A2807" s="174" t="s">
        <v>627</v>
      </c>
      <c r="B2807" s="167" t="s">
        <v>737</v>
      </c>
      <c r="C2807" s="168">
        <v>42801</v>
      </c>
      <c r="D2807" s="168" t="s">
        <v>4907</v>
      </c>
      <c r="E2807" s="169" t="s">
        <v>3</v>
      </c>
      <c r="F2807" s="169">
        <v>1481608</v>
      </c>
      <c r="G2807" s="169"/>
      <c r="H2807" s="170" t="s">
        <v>4908</v>
      </c>
      <c r="I2807" s="172">
        <v>0</v>
      </c>
      <c r="J2807" s="172">
        <v>180</v>
      </c>
      <c r="K2807" s="172">
        <v>180</v>
      </c>
      <c r="L2807" s="173" t="s">
        <v>1444</v>
      </c>
    </row>
    <row r="2808" spans="1:12" ht="56.25" customHeight="1">
      <c r="A2808" s="174" t="s">
        <v>627</v>
      </c>
      <c r="B2808" s="167" t="s">
        <v>737</v>
      </c>
      <c r="C2808" s="168">
        <v>42801</v>
      </c>
      <c r="D2808" s="168" t="s">
        <v>4909</v>
      </c>
      <c r="E2808" s="169" t="s">
        <v>3</v>
      </c>
      <c r="F2808" s="169">
        <v>1481611</v>
      </c>
      <c r="G2808" s="169"/>
      <c r="H2808" s="170" t="s">
        <v>4910</v>
      </c>
      <c r="I2808" s="172">
        <v>0</v>
      </c>
      <c r="J2808" s="172">
        <v>9000</v>
      </c>
      <c r="K2808" s="172">
        <v>9000</v>
      </c>
      <c r="L2808" s="173" t="s">
        <v>1444</v>
      </c>
    </row>
    <row r="2809" spans="1:12" ht="56.25" customHeight="1">
      <c r="A2809" s="174" t="s">
        <v>627</v>
      </c>
      <c r="B2809" s="167" t="s">
        <v>737</v>
      </c>
      <c r="C2809" s="168">
        <v>42801</v>
      </c>
      <c r="D2809" s="168" t="s">
        <v>4911</v>
      </c>
      <c r="E2809" s="169" t="s">
        <v>3</v>
      </c>
      <c r="F2809" s="169">
        <v>1481634</v>
      </c>
      <c r="G2809" s="169"/>
      <c r="H2809" s="170" t="s">
        <v>4912</v>
      </c>
      <c r="I2809" s="172">
        <v>0</v>
      </c>
      <c r="J2809" s="172">
        <v>837.19</v>
      </c>
      <c r="K2809" s="172">
        <v>837.19</v>
      </c>
      <c r="L2809" s="173" t="s">
        <v>1444</v>
      </c>
    </row>
    <row r="2810" spans="1:12" ht="56.25" customHeight="1">
      <c r="A2810" s="174" t="s">
        <v>627</v>
      </c>
      <c r="B2810" s="167" t="s">
        <v>737</v>
      </c>
      <c r="C2810" s="168">
        <v>42801</v>
      </c>
      <c r="D2810" s="168" t="s">
        <v>4913</v>
      </c>
      <c r="E2810" s="169" t="s">
        <v>3</v>
      </c>
      <c r="F2810" s="169">
        <v>1481656</v>
      </c>
      <c r="G2810" s="169"/>
      <c r="H2810" s="170" t="s">
        <v>4914</v>
      </c>
      <c r="I2810" s="172">
        <v>0</v>
      </c>
      <c r="J2810" s="172">
        <v>244.34</v>
      </c>
      <c r="K2810" s="172">
        <v>244.34</v>
      </c>
      <c r="L2810" s="173" t="s">
        <v>1444</v>
      </c>
    </row>
    <row r="2811" spans="1:12" ht="56.25" customHeight="1">
      <c r="A2811" s="174" t="s">
        <v>627</v>
      </c>
      <c r="B2811" s="167" t="s">
        <v>737</v>
      </c>
      <c r="C2811" s="168">
        <v>42801</v>
      </c>
      <c r="D2811" s="168" t="s">
        <v>4915</v>
      </c>
      <c r="E2811" s="169" t="s">
        <v>3</v>
      </c>
      <c r="F2811" s="169">
        <v>1481658</v>
      </c>
      <c r="G2811" s="169"/>
      <c r="H2811" s="170" t="s">
        <v>1356</v>
      </c>
      <c r="I2811" s="172">
        <v>0</v>
      </c>
      <c r="J2811" s="172">
        <v>1500</v>
      </c>
      <c r="K2811" s="172">
        <v>1500</v>
      </c>
      <c r="L2811" s="173" t="s">
        <v>1444</v>
      </c>
    </row>
    <row r="2812" spans="1:12" ht="56.25" customHeight="1">
      <c r="A2812" s="174" t="s">
        <v>627</v>
      </c>
      <c r="B2812" s="167" t="s">
        <v>737</v>
      </c>
      <c r="C2812" s="168">
        <v>42801</v>
      </c>
      <c r="D2812" s="168" t="s">
        <v>4916</v>
      </c>
      <c r="E2812" s="169" t="s">
        <v>3</v>
      </c>
      <c r="F2812" s="169">
        <v>1481667</v>
      </c>
      <c r="G2812" s="169"/>
      <c r="H2812" s="170" t="s">
        <v>4917</v>
      </c>
      <c r="I2812" s="172">
        <v>0</v>
      </c>
      <c r="J2812" s="172">
        <v>1050.3900000000001</v>
      </c>
      <c r="K2812" s="172">
        <v>1050.3900000000001</v>
      </c>
      <c r="L2812" s="173" t="s">
        <v>1444</v>
      </c>
    </row>
    <row r="2813" spans="1:12" ht="56.25" customHeight="1">
      <c r="A2813" s="174" t="s">
        <v>627</v>
      </c>
      <c r="B2813" s="167" t="s">
        <v>737</v>
      </c>
      <c r="C2813" s="168">
        <v>42801</v>
      </c>
      <c r="D2813" s="168" t="s">
        <v>4918</v>
      </c>
      <c r="E2813" s="169" t="s">
        <v>3</v>
      </c>
      <c r="F2813" s="169">
        <v>1481672</v>
      </c>
      <c r="G2813" s="169"/>
      <c r="H2813" s="170" t="s">
        <v>4919</v>
      </c>
      <c r="I2813" s="172">
        <v>0</v>
      </c>
      <c r="J2813" s="172">
        <v>1050.3900000000001</v>
      </c>
      <c r="K2813" s="172">
        <v>1050.3900000000001</v>
      </c>
      <c r="L2813" s="173" t="s">
        <v>1444</v>
      </c>
    </row>
    <row r="2814" spans="1:12" ht="56.25" customHeight="1">
      <c r="A2814" s="174" t="s">
        <v>627</v>
      </c>
      <c r="B2814" s="167" t="s">
        <v>737</v>
      </c>
      <c r="C2814" s="168">
        <v>42801</v>
      </c>
      <c r="D2814" s="168" t="s">
        <v>4920</v>
      </c>
      <c r="E2814" s="169" t="s">
        <v>3</v>
      </c>
      <c r="F2814" s="169">
        <v>1481677</v>
      </c>
      <c r="G2814" s="169"/>
      <c r="H2814" s="170" t="s">
        <v>4921</v>
      </c>
      <c r="I2814" s="172">
        <v>0</v>
      </c>
      <c r="J2814" s="172">
        <v>11282.64</v>
      </c>
      <c r="K2814" s="172">
        <v>11282.64</v>
      </c>
      <c r="L2814" s="173" t="s">
        <v>1444</v>
      </c>
    </row>
    <row r="2815" spans="1:12" ht="56.25" customHeight="1">
      <c r="A2815" s="174" t="s">
        <v>627</v>
      </c>
      <c r="B2815" s="167" t="s">
        <v>737</v>
      </c>
      <c r="C2815" s="168">
        <v>42801</v>
      </c>
      <c r="D2815" s="168" t="s">
        <v>4922</v>
      </c>
      <c r="E2815" s="169" t="s">
        <v>3</v>
      </c>
      <c r="F2815" s="169">
        <v>1481738</v>
      </c>
      <c r="G2815" s="169"/>
      <c r="H2815" s="170" t="s">
        <v>4923</v>
      </c>
      <c r="I2815" s="172">
        <v>0</v>
      </c>
      <c r="J2815" s="172">
        <v>70</v>
      </c>
      <c r="K2815" s="172">
        <v>70</v>
      </c>
      <c r="L2815" s="173" t="s">
        <v>1444</v>
      </c>
    </row>
    <row r="2816" spans="1:12" ht="56.25" customHeight="1">
      <c r="A2816" s="174">
        <v>223</v>
      </c>
      <c r="B2816" s="167" t="s">
        <v>789</v>
      </c>
      <c r="C2816" s="168">
        <v>42801</v>
      </c>
      <c r="D2816" s="168" t="s">
        <v>3452</v>
      </c>
      <c r="E2816" s="169" t="s">
        <v>3</v>
      </c>
      <c r="F2816" s="169">
        <v>1481767</v>
      </c>
      <c r="G2816" s="169"/>
      <c r="H2816" s="170" t="s">
        <v>3453</v>
      </c>
      <c r="I2816" s="172">
        <v>0</v>
      </c>
      <c r="J2816" s="172">
        <v>520</v>
      </c>
      <c r="K2816" s="172">
        <v>520</v>
      </c>
      <c r="L2816" s="173" t="s">
        <v>1444</v>
      </c>
    </row>
    <row r="2817" spans="1:12" ht="56.25" customHeight="1">
      <c r="A2817" s="174">
        <v>70</v>
      </c>
      <c r="B2817" s="167" t="s">
        <v>729</v>
      </c>
      <c r="C2817" s="168">
        <v>42801</v>
      </c>
      <c r="D2817" s="168" t="s">
        <v>3177</v>
      </c>
      <c r="E2817" s="169" t="s">
        <v>3</v>
      </c>
      <c r="F2817" s="169">
        <v>1481797</v>
      </c>
      <c r="G2817" s="169"/>
      <c r="H2817" s="170" t="s">
        <v>3178</v>
      </c>
      <c r="I2817" s="172">
        <v>0</v>
      </c>
      <c r="J2817" s="172">
        <v>147</v>
      </c>
      <c r="K2817" s="172">
        <v>147</v>
      </c>
      <c r="L2817" s="173" t="s">
        <v>1444</v>
      </c>
    </row>
    <row r="2818" spans="1:12" ht="56.25" customHeight="1">
      <c r="A2818" s="174">
        <v>47</v>
      </c>
      <c r="B2818" s="167" t="s">
        <v>723</v>
      </c>
      <c r="C2818" s="168">
        <v>42801</v>
      </c>
      <c r="D2818" s="168" t="s">
        <v>3099</v>
      </c>
      <c r="E2818" s="169" t="s">
        <v>3</v>
      </c>
      <c r="F2818" s="169">
        <v>1481808</v>
      </c>
      <c r="G2818" s="169"/>
      <c r="H2818" s="170" t="s">
        <v>3100</v>
      </c>
      <c r="I2818" s="172">
        <v>0</v>
      </c>
      <c r="J2818" s="172">
        <v>90</v>
      </c>
      <c r="K2818" s="172">
        <v>90</v>
      </c>
      <c r="L2818" s="173" t="s">
        <v>1444</v>
      </c>
    </row>
    <row r="2819" spans="1:12" ht="56.25" customHeight="1">
      <c r="A2819" s="174">
        <v>587</v>
      </c>
      <c r="B2819" s="167" t="s">
        <v>882</v>
      </c>
      <c r="C2819" s="168">
        <v>42802</v>
      </c>
      <c r="D2819" s="168" t="s">
        <v>4429</v>
      </c>
      <c r="E2819" s="169" t="s">
        <v>3</v>
      </c>
      <c r="F2819" s="169">
        <v>1481937</v>
      </c>
      <c r="G2819" s="169"/>
      <c r="H2819" s="170" t="s">
        <v>4430</v>
      </c>
      <c r="I2819" s="172">
        <v>0</v>
      </c>
      <c r="J2819" s="172">
        <v>1346256.27</v>
      </c>
      <c r="K2819" s="172">
        <v>1346256.27</v>
      </c>
      <c r="L2819" s="173" t="s">
        <v>1444</v>
      </c>
    </row>
    <row r="2820" spans="1:12" ht="56.25" customHeight="1">
      <c r="A2820" s="174">
        <v>587</v>
      </c>
      <c r="B2820" s="167" t="s">
        <v>882</v>
      </c>
      <c r="C2820" s="168">
        <v>42802</v>
      </c>
      <c r="D2820" s="168" t="s">
        <v>4431</v>
      </c>
      <c r="E2820" s="169" t="s">
        <v>3</v>
      </c>
      <c r="F2820" s="169">
        <v>1481939</v>
      </c>
      <c r="G2820" s="169"/>
      <c r="H2820" s="170" t="s">
        <v>4432</v>
      </c>
      <c r="I2820" s="172">
        <v>0</v>
      </c>
      <c r="J2820" s="172">
        <v>260337.59</v>
      </c>
      <c r="K2820" s="172">
        <v>260337.59</v>
      </c>
      <c r="L2820" s="173" t="s">
        <v>1444</v>
      </c>
    </row>
    <row r="2821" spans="1:12" ht="56.25" customHeight="1">
      <c r="A2821" s="174">
        <v>587</v>
      </c>
      <c r="B2821" s="167" t="s">
        <v>882</v>
      </c>
      <c r="C2821" s="168">
        <v>42802</v>
      </c>
      <c r="D2821" s="168" t="s">
        <v>4433</v>
      </c>
      <c r="E2821" s="169" t="s">
        <v>3</v>
      </c>
      <c r="F2821" s="169">
        <v>1481943</v>
      </c>
      <c r="G2821" s="169"/>
      <c r="H2821" s="170" t="s">
        <v>4434</v>
      </c>
      <c r="I2821" s="172">
        <v>0</v>
      </c>
      <c r="J2821" s="172">
        <v>480414.5</v>
      </c>
      <c r="K2821" s="172">
        <v>480414.5</v>
      </c>
      <c r="L2821" s="173" t="s">
        <v>1444</v>
      </c>
    </row>
    <row r="2822" spans="1:12" ht="56.25" customHeight="1">
      <c r="A2822" s="174">
        <v>201</v>
      </c>
      <c r="B2822" s="167" t="s">
        <v>780</v>
      </c>
      <c r="C2822" s="168">
        <v>42802</v>
      </c>
      <c r="D2822" s="168" t="s">
        <v>3426</v>
      </c>
      <c r="E2822" s="169" t="s">
        <v>3</v>
      </c>
      <c r="F2822" s="169">
        <v>1482007</v>
      </c>
      <c r="G2822" s="169"/>
      <c r="H2822" s="170" t="s">
        <v>3427</v>
      </c>
      <c r="I2822" s="172">
        <v>0</v>
      </c>
      <c r="J2822" s="172">
        <v>4635908.67</v>
      </c>
      <c r="K2822" s="172">
        <v>4635908.67</v>
      </c>
      <c r="L2822" s="173" t="s">
        <v>1444</v>
      </c>
    </row>
    <row r="2823" spans="1:12" ht="56.25" customHeight="1">
      <c r="A2823" s="174">
        <v>572</v>
      </c>
      <c r="B2823" s="167" t="s">
        <v>872</v>
      </c>
      <c r="C2823" s="168">
        <v>42802</v>
      </c>
      <c r="D2823" s="168" t="s">
        <v>4354</v>
      </c>
      <c r="E2823" s="169" t="s">
        <v>3</v>
      </c>
      <c r="F2823" s="169">
        <v>1482008</v>
      </c>
      <c r="G2823" s="169"/>
      <c r="H2823" s="170" t="s">
        <v>4355</v>
      </c>
      <c r="I2823" s="172">
        <v>0</v>
      </c>
      <c r="J2823" s="172">
        <v>9927.6</v>
      </c>
      <c r="K2823" s="172">
        <v>9927.6</v>
      </c>
      <c r="L2823" s="173" t="s">
        <v>1444</v>
      </c>
    </row>
    <row r="2824" spans="1:12" ht="56.25" customHeight="1">
      <c r="A2824" s="174">
        <v>670</v>
      </c>
      <c r="B2824" s="167" t="s">
        <v>243</v>
      </c>
      <c r="C2824" s="168">
        <v>42802</v>
      </c>
      <c r="D2824" s="168" t="s">
        <v>4508</v>
      </c>
      <c r="E2824" s="169" t="s">
        <v>3</v>
      </c>
      <c r="F2824" s="169">
        <v>1482018</v>
      </c>
      <c r="G2824" s="169"/>
      <c r="H2824" s="170" t="s">
        <v>4509</v>
      </c>
      <c r="I2824" s="172">
        <v>0</v>
      </c>
      <c r="J2824" s="172">
        <v>1984</v>
      </c>
      <c r="K2824" s="172">
        <v>1984</v>
      </c>
      <c r="L2824" s="173" t="s">
        <v>1444</v>
      </c>
    </row>
    <row r="2825" spans="1:12" ht="56.25" customHeight="1">
      <c r="A2825" s="174">
        <v>81</v>
      </c>
      <c r="B2825" s="167" t="s">
        <v>733</v>
      </c>
      <c r="C2825" s="168">
        <v>42802</v>
      </c>
      <c r="D2825" s="168" t="s">
        <v>3196</v>
      </c>
      <c r="E2825" s="169" t="s">
        <v>3</v>
      </c>
      <c r="F2825" s="169">
        <v>1482022</v>
      </c>
      <c r="G2825" s="169"/>
      <c r="H2825" s="170" t="s">
        <v>3197</v>
      </c>
      <c r="I2825" s="172">
        <v>0</v>
      </c>
      <c r="J2825" s="172">
        <v>1831.62</v>
      </c>
      <c r="K2825" s="172">
        <v>1831.62</v>
      </c>
      <c r="L2825" s="173" t="s">
        <v>1444</v>
      </c>
    </row>
    <row r="2826" spans="1:12" ht="56.25" customHeight="1">
      <c r="A2826" s="174">
        <v>526</v>
      </c>
      <c r="B2826" s="167" t="s">
        <v>870</v>
      </c>
      <c r="C2826" s="168">
        <v>42802</v>
      </c>
      <c r="D2826" s="168" t="s">
        <v>4321</v>
      </c>
      <c r="E2826" s="169" t="s">
        <v>3</v>
      </c>
      <c r="F2826" s="169">
        <v>1481950</v>
      </c>
      <c r="G2826" s="169"/>
      <c r="H2826" s="170" t="s">
        <v>4322</v>
      </c>
      <c r="I2826" s="172">
        <v>0</v>
      </c>
      <c r="J2826" s="172">
        <v>1145</v>
      </c>
      <c r="K2826" s="172">
        <v>1145</v>
      </c>
      <c r="L2826" s="173" t="s">
        <v>1444</v>
      </c>
    </row>
    <row r="2827" spans="1:12" ht="56.25" customHeight="1">
      <c r="A2827" s="174">
        <v>526</v>
      </c>
      <c r="B2827" s="167" t="s">
        <v>870</v>
      </c>
      <c r="C2827" s="168">
        <v>42802</v>
      </c>
      <c r="D2827" s="168" t="s">
        <v>4323</v>
      </c>
      <c r="E2827" s="169" t="s">
        <v>3</v>
      </c>
      <c r="F2827" s="169">
        <v>1481951</v>
      </c>
      <c r="G2827" s="169"/>
      <c r="H2827" s="170" t="s">
        <v>4322</v>
      </c>
      <c r="I2827" s="172">
        <v>0</v>
      </c>
      <c r="J2827" s="172">
        <v>382</v>
      </c>
      <c r="K2827" s="172">
        <v>382</v>
      </c>
      <c r="L2827" s="173" t="s">
        <v>1444</v>
      </c>
    </row>
    <row r="2828" spans="1:12" ht="56.25" customHeight="1">
      <c r="A2828" s="174" t="s">
        <v>627</v>
      </c>
      <c r="B2828" s="167" t="s">
        <v>737</v>
      </c>
      <c r="C2828" s="168">
        <v>42802</v>
      </c>
      <c r="D2828" s="168" t="s">
        <v>4924</v>
      </c>
      <c r="E2828" s="169" t="s">
        <v>3</v>
      </c>
      <c r="F2828" s="169">
        <v>1481972</v>
      </c>
      <c r="G2828" s="169"/>
      <c r="H2828" s="170" t="s">
        <v>4925</v>
      </c>
      <c r="I2828" s="172">
        <v>0</v>
      </c>
      <c r="J2828" s="172">
        <v>1243.22</v>
      </c>
      <c r="K2828" s="172">
        <v>1243.22</v>
      </c>
      <c r="L2828" s="173" t="s">
        <v>1444</v>
      </c>
    </row>
    <row r="2829" spans="1:12" ht="56.25" customHeight="1">
      <c r="A2829" s="174" t="s">
        <v>627</v>
      </c>
      <c r="B2829" s="167" t="s">
        <v>737</v>
      </c>
      <c r="C2829" s="168">
        <v>42802</v>
      </c>
      <c r="D2829" s="168" t="s">
        <v>4926</v>
      </c>
      <c r="E2829" s="169" t="s">
        <v>3</v>
      </c>
      <c r="F2829" s="169">
        <v>1481973</v>
      </c>
      <c r="G2829" s="169"/>
      <c r="H2829" s="170" t="s">
        <v>4927</v>
      </c>
      <c r="I2829" s="172">
        <v>0</v>
      </c>
      <c r="J2829" s="172">
        <v>2549.1999999999998</v>
      </c>
      <c r="K2829" s="172">
        <v>2549.1999999999998</v>
      </c>
      <c r="L2829" s="173" t="s">
        <v>1444</v>
      </c>
    </row>
    <row r="2830" spans="1:12" ht="56.25" customHeight="1">
      <c r="A2830" s="174">
        <v>203</v>
      </c>
      <c r="B2830" s="167" t="s">
        <v>781</v>
      </c>
      <c r="C2830" s="168">
        <v>42802</v>
      </c>
      <c r="D2830" s="168" t="s">
        <v>3432</v>
      </c>
      <c r="E2830" s="169" t="s">
        <v>3</v>
      </c>
      <c r="F2830" s="169">
        <v>1481976</v>
      </c>
      <c r="G2830" s="169"/>
      <c r="H2830" s="170" t="s">
        <v>3433</v>
      </c>
      <c r="I2830" s="172">
        <v>0</v>
      </c>
      <c r="J2830" s="172">
        <v>371</v>
      </c>
      <c r="K2830" s="172">
        <v>371</v>
      </c>
      <c r="L2830" s="173" t="s">
        <v>1444</v>
      </c>
    </row>
    <row r="2831" spans="1:12" ht="56.25" customHeight="1">
      <c r="A2831" s="174" t="s">
        <v>627</v>
      </c>
      <c r="B2831" s="167" t="s">
        <v>737</v>
      </c>
      <c r="C2831" s="168">
        <v>42802</v>
      </c>
      <c r="D2831" s="168" t="s">
        <v>4928</v>
      </c>
      <c r="E2831" s="169" t="s">
        <v>3</v>
      </c>
      <c r="F2831" s="169">
        <v>1482029</v>
      </c>
      <c r="G2831" s="169"/>
      <c r="H2831" s="170" t="s">
        <v>4929</v>
      </c>
      <c r="I2831" s="172">
        <v>0</v>
      </c>
      <c r="J2831" s="172">
        <v>6</v>
      </c>
      <c r="K2831" s="172">
        <v>6</v>
      </c>
      <c r="L2831" s="173" t="s">
        <v>1444</v>
      </c>
    </row>
    <row r="2832" spans="1:12" ht="56.25" customHeight="1">
      <c r="A2832" s="174">
        <v>46</v>
      </c>
      <c r="B2832" s="167" t="s">
        <v>722</v>
      </c>
      <c r="C2832" s="168">
        <v>42802</v>
      </c>
      <c r="D2832" s="168" t="s">
        <v>3068</v>
      </c>
      <c r="E2832" s="169" t="s">
        <v>3</v>
      </c>
      <c r="F2832" s="169">
        <v>1482037</v>
      </c>
      <c r="G2832" s="169"/>
      <c r="H2832" s="170" t="s">
        <v>3069</v>
      </c>
      <c r="I2832" s="172">
        <v>0</v>
      </c>
      <c r="J2832" s="172">
        <v>8243</v>
      </c>
      <c r="K2832" s="172">
        <v>8243</v>
      </c>
      <c r="L2832" s="173" t="s">
        <v>1444</v>
      </c>
    </row>
    <row r="2833" spans="1:12" ht="56.25" customHeight="1">
      <c r="A2833" s="174" t="s">
        <v>627</v>
      </c>
      <c r="B2833" s="167" t="s">
        <v>737</v>
      </c>
      <c r="C2833" s="168">
        <v>42802</v>
      </c>
      <c r="D2833" s="168" t="s">
        <v>4930</v>
      </c>
      <c r="E2833" s="169" t="s">
        <v>3</v>
      </c>
      <c r="F2833" s="169">
        <v>1482096</v>
      </c>
      <c r="G2833" s="169"/>
      <c r="H2833" s="170" t="s">
        <v>4931</v>
      </c>
      <c r="I2833" s="172">
        <v>0</v>
      </c>
      <c r="J2833" s="172">
        <v>175.52</v>
      </c>
      <c r="K2833" s="172">
        <v>175.52</v>
      </c>
      <c r="L2833" s="173" t="s">
        <v>1444</v>
      </c>
    </row>
    <row r="2834" spans="1:12" ht="56.25" customHeight="1">
      <c r="A2834" s="174">
        <v>46</v>
      </c>
      <c r="B2834" s="167" t="s">
        <v>722</v>
      </c>
      <c r="C2834" s="168">
        <v>42802</v>
      </c>
      <c r="D2834" s="168" t="s">
        <v>3070</v>
      </c>
      <c r="E2834" s="169" t="s">
        <v>3</v>
      </c>
      <c r="F2834" s="169">
        <v>1482115</v>
      </c>
      <c r="G2834" s="169"/>
      <c r="H2834" s="170" t="s">
        <v>3071</v>
      </c>
      <c r="I2834" s="172">
        <v>0</v>
      </c>
      <c r="J2834" s="172">
        <v>4269.87</v>
      </c>
      <c r="K2834" s="172">
        <v>4269.87</v>
      </c>
      <c r="L2834" s="173" t="s">
        <v>1444</v>
      </c>
    </row>
    <row r="2835" spans="1:12" ht="56.25" customHeight="1">
      <c r="A2835" s="174">
        <v>41</v>
      </c>
      <c r="B2835" s="167" t="s">
        <v>721</v>
      </c>
      <c r="C2835" s="168">
        <v>42802</v>
      </c>
      <c r="D2835" s="168" t="s">
        <v>3036</v>
      </c>
      <c r="E2835" s="169" t="s">
        <v>3</v>
      </c>
      <c r="F2835" s="169">
        <v>1482128</v>
      </c>
      <c r="G2835" s="169"/>
      <c r="H2835" s="170" t="s">
        <v>3037</v>
      </c>
      <c r="I2835" s="172">
        <v>0</v>
      </c>
      <c r="J2835" s="172">
        <v>491.23</v>
      </c>
      <c r="K2835" s="172">
        <v>491.23</v>
      </c>
      <c r="L2835" s="173" t="s">
        <v>1444</v>
      </c>
    </row>
    <row r="2836" spans="1:12" ht="56.25" customHeight="1">
      <c r="A2836" s="174">
        <v>41</v>
      </c>
      <c r="B2836" s="167" t="s">
        <v>721</v>
      </c>
      <c r="C2836" s="168">
        <v>42802</v>
      </c>
      <c r="D2836" s="168" t="s">
        <v>3038</v>
      </c>
      <c r="E2836" s="169" t="s">
        <v>3</v>
      </c>
      <c r="F2836" s="169">
        <v>1482129</v>
      </c>
      <c r="G2836" s="169"/>
      <c r="H2836" s="170" t="s">
        <v>3039</v>
      </c>
      <c r="I2836" s="172">
        <v>0</v>
      </c>
      <c r="J2836" s="172">
        <v>772.06</v>
      </c>
      <c r="K2836" s="177">
        <v>772.06</v>
      </c>
      <c r="L2836" s="173" t="s">
        <v>1444</v>
      </c>
    </row>
    <row r="2837" spans="1:12" ht="56.25" customHeight="1">
      <c r="A2837" s="174" t="s">
        <v>627</v>
      </c>
      <c r="B2837" s="167" t="s">
        <v>737</v>
      </c>
      <c r="C2837" s="168">
        <v>42802</v>
      </c>
      <c r="D2837" s="168" t="s">
        <v>4932</v>
      </c>
      <c r="E2837" s="169" t="s">
        <v>3</v>
      </c>
      <c r="F2837" s="169">
        <v>1482134</v>
      </c>
      <c r="G2837" s="169"/>
      <c r="H2837" s="170" t="s">
        <v>4933</v>
      </c>
      <c r="I2837" s="172">
        <v>0</v>
      </c>
      <c r="J2837" s="172">
        <v>14042</v>
      </c>
      <c r="K2837" s="172">
        <v>14042</v>
      </c>
      <c r="L2837" s="173" t="s">
        <v>1444</v>
      </c>
    </row>
    <row r="2838" spans="1:12" ht="56.25" customHeight="1">
      <c r="A2838" s="174" t="s">
        <v>627</v>
      </c>
      <c r="B2838" s="167" t="s">
        <v>737</v>
      </c>
      <c r="C2838" s="168">
        <v>42802</v>
      </c>
      <c r="D2838" s="168" t="s">
        <v>4934</v>
      </c>
      <c r="E2838" s="169" t="s">
        <v>3</v>
      </c>
      <c r="F2838" s="169">
        <v>1482147</v>
      </c>
      <c r="G2838" s="169"/>
      <c r="H2838" s="170" t="s">
        <v>4935</v>
      </c>
      <c r="I2838" s="172">
        <v>0</v>
      </c>
      <c r="J2838" s="172">
        <v>7148.65</v>
      </c>
      <c r="K2838" s="172">
        <v>7148.65</v>
      </c>
      <c r="L2838" s="173" t="s">
        <v>1444</v>
      </c>
    </row>
    <row r="2839" spans="1:12" ht="56.25" customHeight="1">
      <c r="A2839" s="174">
        <v>291</v>
      </c>
      <c r="B2839" s="167" t="s">
        <v>818</v>
      </c>
      <c r="C2839" s="168">
        <v>42802</v>
      </c>
      <c r="D2839" s="168" t="s">
        <v>3547</v>
      </c>
      <c r="E2839" s="169" t="s">
        <v>3</v>
      </c>
      <c r="F2839" s="169">
        <v>1482149</v>
      </c>
      <c r="G2839" s="169"/>
      <c r="H2839" s="170" t="s">
        <v>3548</v>
      </c>
      <c r="I2839" s="172">
        <v>0</v>
      </c>
      <c r="J2839" s="172">
        <v>16.899999999999999</v>
      </c>
      <c r="K2839" s="172">
        <v>16.899999999999999</v>
      </c>
      <c r="L2839" s="173" t="s">
        <v>1444</v>
      </c>
    </row>
    <row r="2840" spans="1:12" ht="56.25" customHeight="1">
      <c r="A2840" s="174">
        <v>48</v>
      </c>
      <c r="B2840" s="167" t="s">
        <v>724</v>
      </c>
      <c r="C2840" s="168">
        <v>42802</v>
      </c>
      <c r="D2840" s="168" t="s">
        <v>3133</v>
      </c>
      <c r="E2840" s="169" t="s">
        <v>3</v>
      </c>
      <c r="F2840" s="169">
        <v>1482183</v>
      </c>
      <c r="G2840" s="169"/>
      <c r="H2840" s="170" t="s">
        <v>3134</v>
      </c>
      <c r="I2840" s="172">
        <v>0</v>
      </c>
      <c r="J2840" s="172">
        <v>89.25</v>
      </c>
      <c r="K2840" s="172">
        <v>89.25</v>
      </c>
      <c r="L2840" s="173" t="s">
        <v>6022</v>
      </c>
    </row>
    <row r="2841" spans="1:12" ht="56.25" customHeight="1">
      <c r="A2841" s="174">
        <v>48</v>
      </c>
      <c r="B2841" s="167" t="s">
        <v>724</v>
      </c>
      <c r="C2841" s="168">
        <v>42802</v>
      </c>
      <c r="D2841" s="168" t="s">
        <v>3135</v>
      </c>
      <c r="E2841" s="169" t="s">
        <v>3</v>
      </c>
      <c r="F2841" s="169">
        <v>1482185</v>
      </c>
      <c r="G2841" s="169"/>
      <c r="H2841" s="170" t="s">
        <v>3136</v>
      </c>
      <c r="I2841" s="172">
        <v>0</v>
      </c>
      <c r="J2841" s="172">
        <v>695</v>
      </c>
      <c r="K2841" s="172">
        <v>695</v>
      </c>
      <c r="L2841" s="173" t="s">
        <v>1444</v>
      </c>
    </row>
    <row r="2842" spans="1:12" ht="56.25" customHeight="1">
      <c r="A2842" s="174">
        <v>290</v>
      </c>
      <c r="B2842" s="167" t="s">
        <v>817</v>
      </c>
      <c r="C2842" s="168">
        <v>42802</v>
      </c>
      <c r="D2842" s="168" t="s">
        <v>3492</v>
      </c>
      <c r="E2842" s="169" t="s">
        <v>3</v>
      </c>
      <c r="F2842" s="169">
        <v>1482222</v>
      </c>
      <c r="G2842" s="169"/>
      <c r="H2842" s="170" t="s">
        <v>3493</v>
      </c>
      <c r="I2842" s="172">
        <v>0</v>
      </c>
      <c r="J2842" s="172">
        <v>50</v>
      </c>
      <c r="K2842" s="172">
        <v>50</v>
      </c>
      <c r="L2842" s="173" t="s">
        <v>1444</v>
      </c>
    </row>
    <row r="2843" spans="1:12" ht="56.25" customHeight="1">
      <c r="A2843" s="174">
        <v>290</v>
      </c>
      <c r="B2843" s="167" t="s">
        <v>817</v>
      </c>
      <c r="C2843" s="168">
        <v>42802</v>
      </c>
      <c r="D2843" s="168" t="s">
        <v>3494</v>
      </c>
      <c r="E2843" s="169" t="s">
        <v>3</v>
      </c>
      <c r="F2843" s="169">
        <v>1482225</v>
      </c>
      <c r="G2843" s="169"/>
      <c r="H2843" s="170" t="s">
        <v>3495</v>
      </c>
      <c r="I2843" s="172">
        <v>0</v>
      </c>
      <c r="J2843" s="172">
        <v>75</v>
      </c>
      <c r="K2843" s="172">
        <v>75</v>
      </c>
      <c r="L2843" s="173" t="s">
        <v>1444</v>
      </c>
    </row>
    <row r="2844" spans="1:12" ht="56.25" customHeight="1">
      <c r="A2844" s="174" t="s">
        <v>627</v>
      </c>
      <c r="B2844" s="167" t="s">
        <v>737</v>
      </c>
      <c r="C2844" s="168">
        <v>42802</v>
      </c>
      <c r="D2844" s="168" t="s">
        <v>3137</v>
      </c>
      <c r="E2844" s="169" t="s">
        <v>3</v>
      </c>
      <c r="F2844" s="169">
        <v>1482250</v>
      </c>
      <c r="G2844" s="169"/>
      <c r="H2844" s="170" t="s">
        <v>3138</v>
      </c>
      <c r="I2844" s="172">
        <v>0</v>
      </c>
      <c r="J2844" s="172">
        <v>17294.59</v>
      </c>
      <c r="K2844" s="172">
        <v>17294.59</v>
      </c>
      <c r="L2844" s="173" t="s">
        <v>1444</v>
      </c>
    </row>
    <row r="2845" spans="1:12" ht="56.25" customHeight="1">
      <c r="A2845" s="174">
        <v>526</v>
      </c>
      <c r="B2845" s="167" t="s">
        <v>870</v>
      </c>
      <c r="C2845" s="168">
        <v>42803</v>
      </c>
      <c r="D2845" s="168" t="s">
        <v>4324</v>
      </c>
      <c r="E2845" s="169" t="s">
        <v>3</v>
      </c>
      <c r="F2845" s="169">
        <v>1482359</v>
      </c>
      <c r="G2845" s="169"/>
      <c r="H2845" s="170" t="s">
        <v>4325</v>
      </c>
      <c r="I2845" s="172">
        <v>0</v>
      </c>
      <c r="J2845" s="172">
        <v>63494.5</v>
      </c>
      <c r="K2845" s="172">
        <v>63494.5</v>
      </c>
      <c r="L2845" s="173" t="s">
        <v>1444</v>
      </c>
    </row>
    <row r="2846" spans="1:12" ht="56.25" customHeight="1">
      <c r="A2846" s="174">
        <v>15</v>
      </c>
      <c r="B2846" s="167" t="s">
        <v>715</v>
      </c>
      <c r="C2846" s="168">
        <v>42803</v>
      </c>
      <c r="D2846" s="168" t="s">
        <v>2060</v>
      </c>
      <c r="E2846" s="169" t="s">
        <v>3</v>
      </c>
      <c r="F2846" s="169">
        <v>1482379</v>
      </c>
      <c r="G2846" s="169"/>
      <c r="H2846" s="170" t="s">
        <v>2061</v>
      </c>
      <c r="I2846" s="172">
        <v>0</v>
      </c>
      <c r="J2846" s="172">
        <v>211011.68</v>
      </c>
      <c r="K2846" s="172">
        <v>211011.68</v>
      </c>
      <c r="L2846" s="173" t="s">
        <v>1444</v>
      </c>
    </row>
    <row r="2847" spans="1:12" ht="56.25" customHeight="1">
      <c r="A2847" s="174" t="s">
        <v>627</v>
      </c>
      <c r="B2847" s="167" t="s">
        <v>737</v>
      </c>
      <c r="C2847" s="168">
        <v>42803</v>
      </c>
      <c r="D2847" s="168" t="s">
        <v>5905</v>
      </c>
      <c r="E2847" s="169" t="s">
        <v>3</v>
      </c>
      <c r="F2847" s="169">
        <v>1482408</v>
      </c>
      <c r="G2847" s="169"/>
      <c r="H2847" s="170" t="s">
        <v>5906</v>
      </c>
      <c r="I2847" s="172">
        <v>0</v>
      </c>
      <c r="J2847" s="172">
        <v>6417.15</v>
      </c>
      <c r="K2847" s="172">
        <v>6417.15</v>
      </c>
      <c r="L2847" s="173" t="s">
        <v>1444</v>
      </c>
    </row>
    <row r="2848" spans="1:12" ht="56.25" customHeight="1">
      <c r="A2848" s="174">
        <v>130</v>
      </c>
      <c r="B2848" s="167" t="s">
        <v>751</v>
      </c>
      <c r="C2848" s="168">
        <v>42803</v>
      </c>
      <c r="D2848" s="168" t="s">
        <v>3370</v>
      </c>
      <c r="E2848" s="169" t="s">
        <v>3</v>
      </c>
      <c r="F2848" s="169">
        <v>1482413</v>
      </c>
      <c r="G2848" s="169"/>
      <c r="H2848" s="170" t="s">
        <v>3371</v>
      </c>
      <c r="I2848" s="172">
        <v>0</v>
      </c>
      <c r="J2848" s="172">
        <v>687.5</v>
      </c>
      <c r="K2848" s="172">
        <v>687.5</v>
      </c>
      <c r="L2848" s="173" t="s">
        <v>1444</v>
      </c>
    </row>
    <row r="2849" spans="1:12" ht="56.25" customHeight="1">
      <c r="A2849" s="174">
        <v>526</v>
      </c>
      <c r="B2849" s="167" t="s">
        <v>870</v>
      </c>
      <c r="C2849" s="168">
        <v>42803</v>
      </c>
      <c r="D2849" s="168" t="s">
        <v>4326</v>
      </c>
      <c r="E2849" s="169" t="s">
        <v>3</v>
      </c>
      <c r="F2849" s="169">
        <v>1482445</v>
      </c>
      <c r="G2849" s="169"/>
      <c r="H2849" s="170" t="s">
        <v>4327</v>
      </c>
      <c r="I2849" s="172">
        <v>0</v>
      </c>
      <c r="J2849" s="172">
        <v>4818</v>
      </c>
      <c r="K2849" s="172">
        <v>4818</v>
      </c>
      <c r="L2849" s="173" t="s">
        <v>1444</v>
      </c>
    </row>
    <row r="2850" spans="1:12" ht="56.25" customHeight="1">
      <c r="A2850" s="174">
        <v>526</v>
      </c>
      <c r="B2850" s="167" t="s">
        <v>870</v>
      </c>
      <c r="C2850" s="168">
        <v>42803</v>
      </c>
      <c r="D2850" s="168" t="s">
        <v>4328</v>
      </c>
      <c r="E2850" s="169" t="s">
        <v>3</v>
      </c>
      <c r="F2850" s="169">
        <v>1482447</v>
      </c>
      <c r="G2850" s="169"/>
      <c r="H2850" s="170" t="s">
        <v>4329</v>
      </c>
      <c r="I2850" s="172">
        <v>0</v>
      </c>
      <c r="J2850" s="172">
        <v>1885</v>
      </c>
      <c r="K2850" s="172">
        <v>1885</v>
      </c>
      <c r="L2850" s="173" t="s">
        <v>1444</v>
      </c>
    </row>
    <row r="2851" spans="1:12" ht="56.25" customHeight="1">
      <c r="A2851" s="174">
        <v>46</v>
      </c>
      <c r="B2851" s="167" t="s">
        <v>722</v>
      </c>
      <c r="C2851" s="168">
        <v>42803</v>
      </c>
      <c r="D2851" s="168" t="s">
        <v>3072</v>
      </c>
      <c r="E2851" s="169" t="s">
        <v>3</v>
      </c>
      <c r="F2851" s="169">
        <v>1482463</v>
      </c>
      <c r="G2851" s="169"/>
      <c r="H2851" s="170" t="s">
        <v>3073</v>
      </c>
      <c r="I2851" s="172">
        <v>0</v>
      </c>
      <c r="J2851" s="172">
        <v>16.899999999999999</v>
      </c>
      <c r="K2851" s="172">
        <v>16.899999999999999</v>
      </c>
      <c r="L2851" s="173" t="s">
        <v>1444</v>
      </c>
    </row>
    <row r="2852" spans="1:12" ht="56.25" customHeight="1">
      <c r="A2852" s="174">
        <v>46</v>
      </c>
      <c r="B2852" s="167" t="s">
        <v>722</v>
      </c>
      <c r="C2852" s="168">
        <v>42803</v>
      </c>
      <c r="D2852" s="168" t="s">
        <v>3074</v>
      </c>
      <c r="E2852" s="169" t="s">
        <v>3</v>
      </c>
      <c r="F2852" s="169">
        <v>1482466</v>
      </c>
      <c r="G2852" s="169"/>
      <c r="H2852" s="170" t="s">
        <v>3075</v>
      </c>
      <c r="I2852" s="172">
        <v>0</v>
      </c>
      <c r="J2852" s="172">
        <v>66</v>
      </c>
      <c r="K2852" s="172">
        <v>66</v>
      </c>
      <c r="L2852" s="173" t="s">
        <v>1444</v>
      </c>
    </row>
    <row r="2853" spans="1:12" ht="56.25" customHeight="1">
      <c r="A2853" s="174">
        <v>46</v>
      </c>
      <c r="B2853" s="167" t="s">
        <v>722</v>
      </c>
      <c r="C2853" s="168">
        <v>42803</v>
      </c>
      <c r="D2853" s="168" t="s">
        <v>3076</v>
      </c>
      <c r="E2853" s="169" t="s">
        <v>3</v>
      </c>
      <c r="F2853" s="169">
        <v>1482468</v>
      </c>
      <c r="G2853" s="169"/>
      <c r="H2853" s="170" t="s">
        <v>3077</v>
      </c>
      <c r="I2853" s="172">
        <v>0</v>
      </c>
      <c r="J2853" s="172">
        <v>536.29</v>
      </c>
      <c r="K2853" s="172">
        <v>536.29</v>
      </c>
      <c r="L2853" s="173" t="s">
        <v>1444</v>
      </c>
    </row>
    <row r="2854" spans="1:12" ht="56.25" customHeight="1">
      <c r="A2854" s="174">
        <v>46</v>
      </c>
      <c r="B2854" s="167" t="s">
        <v>722</v>
      </c>
      <c r="C2854" s="168">
        <v>42803</v>
      </c>
      <c r="D2854" s="168" t="s">
        <v>3078</v>
      </c>
      <c r="E2854" s="169" t="s">
        <v>3</v>
      </c>
      <c r="F2854" s="169">
        <v>1482470</v>
      </c>
      <c r="G2854" s="169"/>
      <c r="H2854" s="170" t="s">
        <v>3079</v>
      </c>
      <c r="I2854" s="172">
        <v>0</v>
      </c>
      <c r="J2854" s="172">
        <v>268.99</v>
      </c>
      <c r="K2854" s="172">
        <v>268.99</v>
      </c>
      <c r="L2854" s="173" t="s">
        <v>1444</v>
      </c>
    </row>
    <row r="2855" spans="1:12" ht="56.25" customHeight="1">
      <c r="A2855" s="174">
        <v>46</v>
      </c>
      <c r="B2855" s="167" t="s">
        <v>722</v>
      </c>
      <c r="C2855" s="168">
        <v>42803</v>
      </c>
      <c r="D2855" s="168" t="s">
        <v>3080</v>
      </c>
      <c r="E2855" s="169" t="s">
        <v>3</v>
      </c>
      <c r="F2855" s="169">
        <v>1482473</v>
      </c>
      <c r="G2855" s="169"/>
      <c r="H2855" s="170" t="s">
        <v>3081</v>
      </c>
      <c r="I2855" s="172">
        <v>0</v>
      </c>
      <c r="J2855" s="172">
        <v>17.72</v>
      </c>
      <c r="K2855" s="172">
        <v>17.72</v>
      </c>
      <c r="L2855" s="173" t="s">
        <v>1444</v>
      </c>
    </row>
    <row r="2856" spans="1:12" ht="56.25" customHeight="1">
      <c r="A2856" s="174" t="s">
        <v>634</v>
      </c>
      <c r="B2856" s="167" t="s">
        <v>1258</v>
      </c>
      <c r="C2856" s="168">
        <v>42803</v>
      </c>
      <c r="D2856" s="168" t="s">
        <v>5564</v>
      </c>
      <c r="E2856" s="169" t="s">
        <v>3</v>
      </c>
      <c r="F2856" s="169">
        <v>1482475</v>
      </c>
      <c r="G2856" s="169"/>
      <c r="H2856" s="170" t="s">
        <v>5565</v>
      </c>
      <c r="I2856" s="172">
        <v>0</v>
      </c>
      <c r="J2856" s="172">
        <v>553.23</v>
      </c>
      <c r="K2856" s="172">
        <v>553.23</v>
      </c>
      <c r="L2856" s="173" t="s">
        <v>1444</v>
      </c>
    </row>
    <row r="2857" spans="1:12" ht="56.25" customHeight="1">
      <c r="A2857" s="174">
        <v>70</v>
      </c>
      <c r="B2857" s="167" t="s">
        <v>729</v>
      </c>
      <c r="C2857" s="168">
        <v>42803</v>
      </c>
      <c r="D2857" s="168" t="s">
        <v>3179</v>
      </c>
      <c r="E2857" s="169" t="s">
        <v>3</v>
      </c>
      <c r="F2857" s="169">
        <v>1482386</v>
      </c>
      <c r="G2857" s="169"/>
      <c r="H2857" s="170" t="s">
        <v>3180</v>
      </c>
      <c r="I2857" s="172">
        <v>0</v>
      </c>
      <c r="J2857" s="172">
        <v>371</v>
      </c>
      <c r="K2857" s="172">
        <v>371</v>
      </c>
      <c r="L2857" s="173" t="s">
        <v>1444</v>
      </c>
    </row>
    <row r="2858" spans="1:12" ht="56.25" customHeight="1">
      <c r="A2858" s="174">
        <v>592</v>
      </c>
      <c r="B2858" s="167" t="s">
        <v>886</v>
      </c>
      <c r="C2858" s="168">
        <v>42803</v>
      </c>
      <c r="D2858" s="168" t="s">
        <v>4478</v>
      </c>
      <c r="E2858" s="169" t="s">
        <v>3</v>
      </c>
      <c r="F2858" s="169">
        <v>1482419</v>
      </c>
      <c r="G2858" s="169"/>
      <c r="H2858" s="170" t="s">
        <v>4479</v>
      </c>
      <c r="I2858" s="172">
        <v>0</v>
      </c>
      <c r="J2858" s="172">
        <v>28</v>
      </c>
      <c r="K2858" s="172">
        <v>28</v>
      </c>
      <c r="L2858" s="173" t="s">
        <v>1444</v>
      </c>
    </row>
    <row r="2859" spans="1:12" ht="56.25" customHeight="1">
      <c r="A2859" s="174" t="s">
        <v>627</v>
      </c>
      <c r="B2859" s="167" t="s">
        <v>737</v>
      </c>
      <c r="C2859" s="168">
        <v>42803</v>
      </c>
      <c r="D2859" s="168" t="s">
        <v>4936</v>
      </c>
      <c r="E2859" s="169" t="s">
        <v>3</v>
      </c>
      <c r="F2859" s="169">
        <v>1482439</v>
      </c>
      <c r="G2859" s="169"/>
      <c r="H2859" s="170" t="s">
        <v>4937</v>
      </c>
      <c r="I2859" s="172">
        <v>0</v>
      </c>
      <c r="J2859" s="172">
        <v>6063.45</v>
      </c>
      <c r="K2859" s="172">
        <v>6063.45</v>
      </c>
      <c r="L2859" s="173" t="s">
        <v>1444</v>
      </c>
    </row>
    <row r="2860" spans="1:12" ht="56.25" customHeight="1">
      <c r="A2860" s="174" t="s">
        <v>627</v>
      </c>
      <c r="B2860" s="167" t="s">
        <v>737</v>
      </c>
      <c r="C2860" s="168">
        <v>42803</v>
      </c>
      <c r="D2860" s="168" t="s">
        <v>4938</v>
      </c>
      <c r="E2860" s="169" t="s">
        <v>3</v>
      </c>
      <c r="F2860" s="169">
        <v>1482477</v>
      </c>
      <c r="G2860" s="169"/>
      <c r="H2860" s="170" t="s">
        <v>1325</v>
      </c>
      <c r="I2860" s="172">
        <v>0</v>
      </c>
      <c r="J2860" s="172">
        <v>1.42</v>
      </c>
      <c r="K2860" s="172">
        <v>1.42</v>
      </c>
      <c r="L2860" s="173" t="s">
        <v>1444</v>
      </c>
    </row>
    <row r="2861" spans="1:12" ht="56.25" customHeight="1">
      <c r="A2861" s="174">
        <v>86</v>
      </c>
      <c r="B2861" s="167" t="s">
        <v>734</v>
      </c>
      <c r="C2861" s="168">
        <v>42803</v>
      </c>
      <c r="D2861" s="168" t="s">
        <v>3210</v>
      </c>
      <c r="E2861" s="169" t="s">
        <v>3</v>
      </c>
      <c r="F2861" s="169">
        <v>1482526</v>
      </c>
      <c r="G2861" s="169"/>
      <c r="H2861" s="170" t="s">
        <v>3211</v>
      </c>
      <c r="I2861" s="172">
        <v>0</v>
      </c>
      <c r="J2861" s="172">
        <v>1737.66</v>
      </c>
      <c r="K2861" s="172">
        <v>1737.66</v>
      </c>
      <c r="L2861" s="173" t="s">
        <v>1444</v>
      </c>
    </row>
    <row r="2862" spans="1:12" ht="56.25" customHeight="1">
      <c r="A2862" s="174" t="s">
        <v>627</v>
      </c>
      <c r="B2862" s="167" t="s">
        <v>737</v>
      </c>
      <c r="C2862" s="168">
        <v>42803</v>
      </c>
      <c r="D2862" s="168" t="s">
        <v>4939</v>
      </c>
      <c r="E2862" s="169" t="s">
        <v>3</v>
      </c>
      <c r="F2862" s="169">
        <v>1482531</v>
      </c>
      <c r="G2862" s="169"/>
      <c r="H2862" s="170" t="s">
        <v>4940</v>
      </c>
      <c r="I2862" s="172">
        <v>0</v>
      </c>
      <c r="J2862" s="172">
        <v>370</v>
      </c>
      <c r="K2862" s="172">
        <v>370</v>
      </c>
      <c r="L2862" s="173" t="s">
        <v>1444</v>
      </c>
    </row>
    <row r="2863" spans="1:12" ht="56.25" customHeight="1">
      <c r="A2863" s="174" t="s">
        <v>627</v>
      </c>
      <c r="B2863" s="167" t="s">
        <v>737</v>
      </c>
      <c r="C2863" s="168">
        <v>42803</v>
      </c>
      <c r="D2863" s="168" t="s">
        <v>4941</v>
      </c>
      <c r="E2863" s="169" t="s">
        <v>3</v>
      </c>
      <c r="F2863" s="169">
        <v>1482543</v>
      </c>
      <c r="G2863" s="169"/>
      <c r="H2863" s="170" t="s">
        <v>4942</v>
      </c>
      <c r="I2863" s="172">
        <v>0</v>
      </c>
      <c r="J2863" s="172">
        <v>420</v>
      </c>
      <c r="K2863" s="172">
        <v>420</v>
      </c>
      <c r="L2863" s="173" t="s">
        <v>1444</v>
      </c>
    </row>
    <row r="2864" spans="1:12" ht="56.25" customHeight="1">
      <c r="A2864" s="174">
        <v>41</v>
      </c>
      <c r="B2864" s="167" t="s">
        <v>721</v>
      </c>
      <c r="C2864" s="168">
        <v>42803</v>
      </c>
      <c r="D2864" s="168" t="s">
        <v>3040</v>
      </c>
      <c r="E2864" s="169" t="s">
        <v>3</v>
      </c>
      <c r="F2864" s="169">
        <v>1482544</v>
      </c>
      <c r="G2864" s="169"/>
      <c r="H2864" s="170" t="s">
        <v>3041</v>
      </c>
      <c r="I2864" s="172">
        <v>0</v>
      </c>
      <c r="J2864" s="172">
        <v>371</v>
      </c>
      <c r="K2864" s="172">
        <v>371</v>
      </c>
      <c r="L2864" s="173" t="s">
        <v>1444</v>
      </c>
    </row>
    <row r="2865" spans="1:12" ht="56.25" customHeight="1">
      <c r="A2865" s="174">
        <v>41</v>
      </c>
      <c r="B2865" s="167" t="s">
        <v>721</v>
      </c>
      <c r="C2865" s="168">
        <v>42803</v>
      </c>
      <c r="D2865" s="168" t="s">
        <v>3042</v>
      </c>
      <c r="E2865" s="169" t="s">
        <v>3</v>
      </c>
      <c r="F2865" s="169">
        <v>1482545</v>
      </c>
      <c r="G2865" s="169"/>
      <c r="H2865" s="170" t="s">
        <v>3043</v>
      </c>
      <c r="I2865" s="172">
        <v>0</v>
      </c>
      <c r="J2865" s="172">
        <v>222</v>
      </c>
      <c r="K2865" s="172">
        <v>222</v>
      </c>
      <c r="L2865" s="173" t="s">
        <v>1444</v>
      </c>
    </row>
    <row r="2866" spans="1:12" ht="56.25" customHeight="1">
      <c r="A2866" s="174" t="s">
        <v>627</v>
      </c>
      <c r="B2866" s="167" t="s">
        <v>737</v>
      </c>
      <c r="C2866" s="168">
        <v>42803</v>
      </c>
      <c r="D2866" s="168" t="s">
        <v>4943</v>
      </c>
      <c r="E2866" s="169" t="s">
        <v>3</v>
      </c>
      <c r="F2866" s="169">
        <v>1482547</v>
      </c>
      <c r="G2866" s="169"/>
      <c r="H2866" s="170" t="s">
        <v>4944</v>
      </c>
      <c r="I2866" s="172">
        <v>0</v>
      </c>
      <c r="J2866" s="172">
        <v>1200</v>
      </c>
      <c r="K2866" s="172">
        <v>1200</v>
      </c>
      <c r="L2866" s="173" t="s">
        <v>1444</v>
      </c>
    </row>
    <row r="2867" spans="1:12" ht="56.25" customHeight="1">
      <c r="A2867" s="174" t="s">
        <v>627</v>
      </c>
      <c r="B2867" s="167" t="s">
        <v>737</v>
      </c>
      <c r="C2867" s="168">
        <v>42803</v>
      </c>
      <c r="D2867" s="168" t="s">
        <v>4945</v>
      </c>
      <c r="E2867" s="169" t="s">
        <v>3</v>
      </c>
      <c r="F2867" s="169">
        <v>1482604</v>
      </c>
      <c r="G2867" s="169"/>
      <c r="H2867" s="170" t="s">
        <v>4946</v>
      </c>
      <c r="I2867" s="172">
        <v>0</v>
      </c>
      <c r="J2867" s="172">
        <v>3658.1</v>
      </c>
      <c r="K2867" s="172">
        <v>3658.1</v>
      </c>
      <c r="L2867" s="173" t="s">
        <v>1444</v>
      </c>
    </row>
    <row r="2868" spans="1:12" ht="56.25" customHeight="1">
      <c r="A2868" s="174">
        <v>526</v>
      </c>
      <c r="B2868" s="167" t="s">
        <v>870</v>
      </c>
      <c r="C2868" s="168">
        <v>42804</v>
      </c>
      <c r="D2868" s="168" t="s">
        <v>4330</v>
      </c>
      <c r="E2868" s="169" t="s">
        <v>3</v>
      </c>
      <c r="F2868" s="169">
        <v>1482768</v>
      </c>
      <c r="G2868" s="169"/>
      <c r="H2868" s="170" t="s">
        <v>4331</v>
      </c>
      <c r="I2868" s="172">
        <v>0</v>
      </c>
      <c r="J2868" s="172">
        <v>140</v>
      </c>
      <c r="K2868" s="172">
        <v>140</v>
      </c>
      <c r="L2868" s="173" t="s">
        <v>1444</v>
      </c>
    </row>
    <row r="2869" spans="1:12" ht="56.25" customHeight="1">
      <c r="A2869" s="174">
        <v>526</v>
      </c>
      <c r="B2869" s="167" t="s">
        <v>870</v>
      </c>
      <c r="C2869" s="168">
        <v>42804</v>
      </c>
      <c r="D2869" s="168" t="s">
        <v>4332</v>
      </c>
      <c r="E2869" s="169" t="s">
        <v>3</v>
      </c>
      <c r="F2869" s="169">
        <v>1482770</v>
      </c>
      <c r="G2869" s="169"/>
      <c r="H2869" s="170" t="s">
        <v>4333</v>
      </c>
      <c r="I2869" s="172">
        <v>0</v>
      </c>
      <c r="J2869" s="172">
        <v>3468</v>
      </c>
      <c r="K2869" s="172">
        <v>3468</v>
      </c>
      <c r="L2869" s="173" t="s">
        <v>1444</v>
      </c>
    </row>
    <row r="2870" spans="1:12" ht="56.25" customHeight="1">
      <c r="A2870" s="174" t="s">
        <v>627</v>
      </c>
      <c r="B2870" s="167" t="s">
        <v>737</v>
      </c>
      <c r="C2870" s="168">
        <v>42804</v>
      </c>
      <c r="D2870" s="168" t="s">
        <v>5907</v>
      </c>
      <c r="E2870" s="169" t="s">
        <v>3</v>
      </c>
      <c r="F2870" s="169">
        <v>1482776</v>
      </c>
      <c r="G2870" s="169"/>
      <c r="H2870" s="170" t="s">
        <v>5908</v>
      </c>
      <c r="I2870" s="172">
        <v>0</v>
      </c>
      <c r="J2870" s="172">
        <v>5482.12</v>
      </c>
      <c r="K2870" s="172">
        <v>5482.12</v>
      </c>
      <c r="L2870" s="173" t="s">
        <v>1444</v>
      </c>
    </row>
    <row r="2871" spans="1:12" ht="56.25" customHeight="1">
      <c r="A2871" s="174">
        <v>254</v>
      </c>
      <c r="B2871" s="167" t="s">
        <v>803</v>
      </c>
      <c r="C2871" s="168">
        <v>42804</v>
      </c>
      <c r="D2871" s="168" t="s">
        <v>3468</v>
      </c>
      <c r="E2871" s="169" t="s">
        <v>3</v>
      </c>
      <c r="F2871" s="169">
        <v>1482842</v>
      </c>
      <c r="G2871" s="169"/>
      <c r="H2871" s="170" t="s">
        <v>3469</v>
      </c>
      <c r="I2871" s="172">
        <v>0</v>
      </c>
      <c r="J2871" s="172">
        <v>688336.35</v>
      </c>
      <c r="K2871" s="172">
        <v>688336.35</v>
      </c>
      <c r="L2871" s="173" t="s">
        <v>1444</v>
      </c>
    </row>
    <row r="2872" spans="1:12" ht="56.25" customHeight="1">
      <c r="A2872" s="174">
        <v>130</v>
      </c>
      <c r="B2872" s="167" t="s">
        <v>751</v>
      </c>
      <c r="C2872" s="168">
        <v>42804</v>
      </c>
      <c r="D2872" s="168" t="s">
        <v>3372</v>
      </c>
      <c r="E2872" s="169" t="s">
        <v>3</v>
      </c>
      <c r="F2872" s="169">
        <v>1482844</v>
      </c>
      <c r="G2872" s="169"/>
      <c r="H2872" s="170" t="s">
        <v>3373</v>
      </c>
      <c r="I2872" s="172">
        <v>0</v>
      </c>
      <c r="J2872" s="172">
        <v>160021.15</v>
      </c>
      <c r="K2872" s="172">
        <v>160021.15</v>
      </c>
      <c r="L2872" s="173" t="s">
        <v>1444</v>
      </c>
    </row>
    <row r="2873" spans="1:12" ht="56.25" customHeight="1">
      <c r="A2873" s="174">
        <v>342</v>
      </c>
      <c r="B2873" s="167" t="s">
        <v>840</v>
      </c>
      <c r="C2873" s="168">
        <v>42804</v>
      </c>
      <c r="D2873" s="168" t="s">
        <v>3727</v>
      </c>
      <c r="E2873" s="169" t="s">
        <v>3</v>
      </c>
      <c r="F2873" s="169">
        <v>1482857</v>
      </c>
      <c r="G2873" s="169"/>
      <c r="H2873" s="170" t="s">
        <v>3728</v>
      </c>
      <c r="I2873" s="172">
        <v>0</v>
      </c>
      <c r="J2873" s="172">
        <v>655.8</v>
      </c>
      <c r="K2873" s="172">
        <v>655.8</v>
      </c>
      <c r="L2873" s="173" t="s">
        <v>1444</v>
      </c>
    </row>
    <row r="2874" spans="1:12" ht="56.25" customHeight="1">
      <c r="A2874" s="174" t="s">
        <v>627</v>
      </c>
      <c r="B2874" s="167" t="s">
        <v>737</v>
      </c>
      <c r="C2874" s="168">
        <v>42804</v>
      </c>
      <c r="D2874" s="168" t="s">
        <v>4947</v>
      </c>
      <c r="E2874" s="169" t="s">
        <v>3</v>
      </c>
      <c r="F2874" s="169">
        <v>1482860</v>
      </c>
      <c r="G2874" s="169"/>
      <c r="H2874" s="170" t="s">
        <v>4948</v>
      </c>
      <c r="I2874" s="172">
        <v>0</v>
      </c>
      <c r="J2874" s="172">
        <v>5202.78</v>
      </c>
      <c r="K2874" s="172">
        <v>5202.78</v>
      </c>
      <c r="L2874" s="173" t="s">
        <v>1444</v>
      </c>
    </row>
    <row r="2875" spans="1:12" ht="56.25" customHeight="1">
      <c r="A2875" s="174">
        <v>283</v>
      </c>
      <c r="B2875" s="167" t="s">
        <v>153</v>
      </c>
      <c r="C2875" s="168">
        <v>42804</v>
      </c>
      <c r="D2875" s="168" t="s">
        <v>3472</v>
      </c>
      <c r="E2875" s="169" t="s">
        <v>3</v>
      </c>
      <c r="F2875" s="169">
        <v>1482897</v>
      </c>
      <c r="G2875" s="169"/>
      <c r="H2875" s="170" t="s">
        <v>3473</v>
      </c>
      <c r="I2875" s="172">
        <v>0</v>
      </c>
      <c r="J2875" s="172">
        <v>371</v>
      </c>
      <c r="K2875" s="172">
        <v>371</v>
      </c>
      <c r="L2875" s="173" t="s">
        <v>1444</v>
      </c>
    </row>
    <row r="2876" spans="1:12" ht="56.25" customHeight="1">
      <c r="A2876" s="174">
        <v>670</v>
      </c>
      <c r="B2876" s="167" t="s">
        <v>243</v>
      </c>
      <c r="C2876" s="168">
        <v>42804</v>
      </c>
      <c r="D2876" s="168" t="s">
        <v>4510</v>
      </c>
      <c r="E2876" s="169" t="s">
        <v>3</v>
      </c>
      <c r="F2876" s="169">
        <v>1482913</v>
      </c>
      <c r="G2876" s="169"/>
      <c r="H2876" s="170" t="s">
        <v>4511</v>
      </c>
      <c r="I2876" s="172">
        <v>0</v>
      </c>
      <c r="J2876" s="172">
        <v>273189.48</v>
      </c>
      <c r="K2876" s="172">
        <v>273189.48</v>
      </c>
      <c r="L2876" s="173" t="s">
        <v>1444</v>
      </c>
    </row>
    <row r="2877" spans="1:12" ht="56.25" customHeight="1">
      <c r="A2877" s="174" t="s">
        <v>634</v>
      </c>
      <c r="B2877" s="167" t="s">
        <v>1258</v>
      </c>
      <c r="C2877" s="168">
        <v>42804</v>
      </c>
      <c r="D2877" s="168" t="s">
        <v>5566</v>
      </c>
      <c r="E2877" s="169" t="s">
        <v>3</v>
      </c>
      <c r="F2877" s="169">
        <v>1482925</v>
      </c>
      <c r="G2877" s="169"/>
      <c r="H2877" s="170" t="s">
        <v>5567</v>
      </c>
      <c r="I2877" s="172">
        <v>0</v>
      </c>
      <c r="J2877" s="172">
        <v>9247.84</v>
      </c>
      <c r="K2877" s="172">
        <v>9247.84</v>
      </c>
      <c r="L2877" s="173" t="s">
        <v>1444</v>
      </c>
    </row>
    <row r="2878" spans="1:12" ht="56.25" customHeight="1">
      <c r="A2878" s="174">
        <v>526</v>
      </c>
      <c r="B2878" s="167" t="s">
        <v>870</v>
      </c>
      <c r="C2878" s="168">
        <v>42804</v>
      </c>
      <c r="D2878" s="168" t="s">
        <v>4334</v>
      </c>
      <c r="E2878" s="169" t="s">
        <v>3</v>
      </c>
      <c r="F2878" s="169">
        <v>1482791</v>
      </c>
      <c r="G2878" s="169"/>
      <c r="H2878" s="170" t="s">
        <v>4335</v>
      </c>
      <c r="I2878" s="172">
        <v>0</v>
      </c>
      <c r="J2878" s="172">
        <v>10</v>
      </c>
      <c r="K2878" s="172">
        <v>10</v>
      </c>
      <c r="L2878" s="173" t="s">
        <v>1444</v>
      </c>
    </row>
    <row r="2879" spans="1:12" ht="56.25" customHeight="1">
      <c r="A2879" s="174">
        <v>41</v>
      </c>
      <c r="B2879" s="167" t="s">
        <v>721</v>
      </c>
      <c r="C2879" s="168">
        <v>42804</v>
      </c>
      <c r="D2879" s="168" t="s">
        <v>3044</v>
      </c>
      <c r="E2879" s="169" t="s">
        <v>3</v>
      </c>
      <c r="F2879" s="169">
        <v>1482839</v>
      </c>
      <c r="G2879" s="169"/>
      <c r="H2879" s="170" t="s">
        <v>3045</v>
      </c>
      <c r="I2879" s="172">
        <v>0</v>
      </c>
      <c r="J2879" s="172">
        <v>148.5</v>
      </c>
      <c r="K2879" s="172">
        <v>148.5</v>
      </c>
      <c r="L2879" s="173" t="s">
        <v>1444</v>
      </c>
    </row>
    <row r="2880" spans="1:12" ht="56.25" customHeight="1">
      <c r="A2880" s="174" t="s">
        <v>627</v>
      </c>
      <c r="B2880" s="167" t="s">
        <v>737</v>
      </c>
      <c r="C2880" s="168">
        <v>42804</v>
      </c>
      <c r="D2880" s="168" t="s">
        <v>4949</v>
      </c>
      <c r="E2880" s="169" t="s">
        <v>3</v>
      </c>
      <c r="F2880" s="169">
        <v>1482851</v>
      </c>
      <c r="G2880" s="169"/>
      <c r="H2880" s="170" t="s">
        <v>4950</v>
      </c>
      <c r="I2880" s="172">
        <v>0</v>
      </c>
      <c r="J2880" s="172">
        <v>465.52</v>
      </c>
      <c r="K2880" s="172">
        <v>465.52</v>
      </c>
      <c r="L2880" s="173" t="s">
        <v>1444</v>
      </c>
    </row>
    <row r="2881" spans="1:12" ht="56.25" customHeight="1">
      <c r="A2881" s="174" t="s">
        <v>627</v>
      </c>
      <c r="B2881" s="167" t="s">
        <v>737</v>
      </c>
      <c r="C2881" s="168">
        <v>42804</v>
      </c>
      <c r="D2881" s="168" t="s">
        <v>4951</v>
      </c>
      <c r="E2881" s="169" t="s">
        <v>3</v>
      </c>
      <c r="F2881" s="169">
        <v>1482852</v>
      </c>
      <c r="G2881" s="169"/>
      <c r="H2881" s="170" t="s">
        <v>4952</v>
      </c>
      <c r="I2881" s="172">
        <v>0</v>
      </c>
      <c r="J2881" s="172">
        <v>24.38</v>
      </c>
      <c r="K2881" s="177">
        <v>24.38</v>
      </c>
      <c r="L2881" s="173" t="s">
        <v>1444</v>
      </c>
    </row>
    <row r="2882" spans="1:12" ht="56.25" customHeight="1">
      <c r="A2882" s="174" t="s">
        <v>627</v>
      </c>
      <c r="B2882" s="167" t="s">
        <v>737</v>
      </c>
      <c r="C2882" s="168">
        <v>42804</v>
      </c>
      <c r="D2882" s="168" t="s">
        <v>4953</v>
      </c>
      <c r="E2882" s="169" t="s">
        <v>3</v>
      </c>
      <c r="F2882" s="169">
        <v>1482858</v>
      </c>
      <c r="G2882" s="169"/>
      <c r="H2882" s="170" t="s">
        <v>4954</v>
      </c>
      <c r="I2882" s="172">
        <v>0</v>
      </c>
      <c r="J2882" s="172">
        <v>180</v>
      </c>
      <c r="K2882" s="172">
        <v>180</v>
      </c>
      <c r="L2882" s="173" t="s">
        <v>1444</v>
      </c>
    </row>
    <row r="2883" spans="1:12" ht="56.25" customHeight="1">
      <c r="A2883" s="174" t="s">
        <v>627</v>
      </c>
      <c r="B2883" s="167" t="s">
        <v>737</v>
      </c>
      <c r="C2883" s="168">
        <v>42804</v>
      </c>
      <c r="D2883" s="168" t="s">
        <v>4955</v>
      </c>
      <c r="E2883" s="169" t="s">
        <v>3</v>
      </c>
      <c r="F2883" s="169">
        <v>1482903</v>
      </c>
      <c r="G2883" s="169"/>
      <c r="H2883" s="170" t="s">
        <v>4956</v>
      </c>
      <c r="I2883" s="172">
        <v>0</v>
      </c>
      <c r="J2883" s="172">
        <v>193.1</v>
      </c>
      <c r="K2883" s="172">
        <v>193.1</v>
      </c>
      <c r="L2883" s="173" t="s">
        <v>1444</v>
      </c>
    </row>
    <row r="2884" spans="1:12" ht="56.25" customHeight="1">
      <c r="A2884" s="174">
        <v>130</v>
      </c>
      <c r="B2884" s="167" t="s">
        <v>751</v>
      </c>
      <c r="C2884" s="168">
        <v>42804</v>
      </c>
      <c r="D2884" s="168" t="s">
        <v>3374</v>
      </c>
      <c r="E2884" s="169" t="s">
        <v>3</v>
      </c>
      <c r="F2884" s="169">
        <v>1482906</v>
      </c>
      <c r="G2884" s="169"/>
      <c r="H2884" s="170" t="s">
        <v>3375</v>
      </c>
      <c r="I2884" s="172">
        <v>0</v>
      </c>
      <c r="J2884" s="172">
        <v>92500</v>
      </c>
      <c r="K2884" s="172">
        <v>92500</v>
      </c>
      <c r="L2884" s="173" t="s">
        <v>1444</v>
      </c>
    </row>
    <row r="2885" spans="1:12" ht="56.25" customHeight="1">
      <c r="A2885" s="174">
        <v>526</v>
      </c>
      <c r="B2885" s="167" t="s">
        <v>870</v>
      </c>
      <c r="C2885" s="168">
        <v>42804</v>
      </c>
      <c r="D2885" s="168" t="s">
        <v>4336</v>
      </c>
      <c r="E2885" s="169" t="s">
        <v>3</v>
      </c>
      <c r="F2885" s="169">
        <v>1482909</v>
      </c>
      <c r="G2885" s="169"/>
      <c r="H2885" s="170" t="s">
        <v>4337</v>
      </c>
      <c r="I2885" s="172">
        <v>0</v>
      </c>
      <c r="J2885" s="172">
        <v>77</v>
      </c>
      <c r="K2885" s="172">
        <v>77</v>
      </c>
      <c r="L2885" s="173" t="s">
        <v>1444</v>
      </c>
    </row>
    <row r="2886" spans="1:12" ht="56.25" customHeight="1">
      <c r="A2886" s="174">
        <v>10</v>
      </c>
      <c r="B2886" s="167" t="s">
        <v>714</v>
      </c>
      <c r="C2886" s="168">
        <v>42804</v>
      </c>
      <c r="D2886" s="168" t="s">
        <v>2044</v>
      </c>
      <c r="E2886" s="169" t="s">
        <v>3</v>
      </c>
      <c r="F2886" s="169">
        <v>1482920</v>
      </c>
      <c r="G2886" s="169"/>
      <c r="H2886" s="170" t="s">
        <v>2045</v>
      </c>
      <c r="I2886" s="172">
        <v>0</v>
      </c>
      <c r="J2886" s="172">
        <v>856</v>
      </c>
      <c r="K2886" s="172">
        <v>856</v>
      </c>
      <c r="L2886" s="173" t="s">
        <v>1444</v>
      </c>
    </row>
    <row r="2887" spans="1:12" ht="56.25" customHeight="1">
      <c r="A2887" s="174" t="s">
        <v>627</v>
      </c>
      <c r="B2887" s="167" t="s">
        <v>737</v>
      </c>
      <c r="C2887" s="168">
        <v>42804</v>
      </c>
      <c r="D2887" s="168" t="s">
        <v>4957</v>
      </c>
      <c r="E2887" s="169" t="s">
        <v>3</v>
      </c>
      <c r="F2887" s="169">
        <v>1482921</v>
      </c>
      <c r="G2887" s="169"/>
      <c r="H2887" s="170" t="s">
        <v>4958</v>
      </c>
      <c r="I2887" s="172">
        <v>0</v>
      </c>
      <c r="J2887" s="172">
        <v>620</v>
      </c>
      <c r="K2887" s="172">
        <v>620</v>
      </c>
      <c r="L2887" s="173" t="s">
        <v>1444</v>
      </c>
    </row>
    <row r="2888" spans="1:12" ht="56.25" customHeight="1">
      <c r="A2888" s="174" t="s">
        <v>627</v>
      </c>
      <c r="B2888" s="167" t="s">
        <v>737</v>
      </c>
      <c r="C2888" s="168">
        <v>42804</v>
      </c>
      <c r="D2888" s="168" t="s">
        <v>4959</v>
      </c>
      <c r="E2888" s="169" t="s">
        <v>3</v>
      </c>
      <c r="F2888" s="169">
        <v>1482922</v>
      </c>
      <c r="G2888" s="169"/>
      <c r="H2888" s="170" t="s">
        <v>4960</v>
      </c>
      <c r="I2888" s="172">
        <v>0</v>
      </c>
      <c r="J2888" s="172">
        <v>15</v>
      </c>
      <c r="K2888" s="172">
        <v>15</v>
      </c>
      <c r="L2888" s="173" t="s">
        <v>1444</v>
      </c>
    </row>
    <row r="2889" spans="1:12" ht="56.25" customHeight="1">
      <c r="A2889" s="174" t="s">
        <v>627</v>
      </c>
      <c r="B2889" s="167" t="s">
        <v>737</v>
      </c>
      <c r="C2889" s="168">
        <v>42804</v>
      </c>
      <c r="D2889" s="168" t="s">
        <v>4961</v>
      </c>
      <c r="E2889" s="169" t="s">
        <v>3</v>
      </c>
      <c r="F2889" s="169">
        <v>1482937</v>
      </c>
      <c r="G2889" s="169"/>
      <c r="H2889" s="170" t="s">
        <v>4962</v>
      </c>
      <c r="I2889" s="172">
        <v>0</v>
      </c>
      <c r="J2889" s="172">
        <v>371</v>
      </c>
      <c r="K2889" s="172">
        <v>371</v>
      </c>
      <c r="L2889" s="173" t="s">
        <v>1444</v>
      </c>
    </row>
    <row r="2890" spans="1:12" ht="56.25" customHeight="1">
      <c r="A2890" s="174" t="s">
        <v>627</v>
      </c>
      <c r="B2890" s="167" t="s">
        <v>737</v>
      </c>
      <c r="C2890" s="168">
        <v>42804</v>
      </c>
      <c r="D2890" s="168" t="s">
        <v>4963</v>
      </c>
      <c r="E2890" s="169" t="s">
        <v>3</v>
      </c>
      <c r="F2890" s="169">
        <v>1482957</v>
      </c>
      <c r="G2890" s="169"/>
      <c r="H2890" s="170" t="s">
        <v>4964</v>
      </c>
      <c r="I2890" s="172">
        <v>0</v>
      </c>
      <c r="J2890" s="172">
        <v>150000</v>
      </c>
      <c r="K2890" s="172">
        <v>150000</v>
      </c>
      <c r="L2890" s="173" t="s">
        <v>1444</v>
      </c>
    </row>
    <row r="2891" spans="1:12" ht="56.25" customHeight="1">
      <c r="A2891" s="174" t="s">
        <v>627</v>
      </c>
      <c r="B2891" s="167" t="s">
        <v>737</v>
      </c>
      <c r="C2891" s="168">
        <v>42804</v>
      </c>
      <c r="D2891" s="168" t="s">
        <v>4965</v>
      </c>
      <c r="E2891" s="169" t="s">
        <v>3</v>
      </c>
      <c r="F2891" s="169">
        <v>1482969</v>
      </c>
      <c r="G2891" s="169"/>
      <c r="H2891" s="170" t="s">
        <v>4966</v>
      </c>
      <c r="I2891" s="172">
        <v>0</v>
      </c>
      <c r="J2891" s="172">
        <v>180</v>
      </c>
      <c r="K2891" s="172">
        <v>180</v>
      </c>
      <c r="L2891" s="173" t="s">
        <v>1444</v>
      </c>
    </row>
    <row r="2892" spans="1:12" ht="56.25" customHeight="1">
      <c r="A2892" s="174">
        <v>16</v>
      </c>
      <c r="B2892" s="167" t="s">
        <v>716</v>
      </c>
      <c r="C2892" s="168">
        <v>42804</v>
      </c>
      <c r="D2892" s="168" t="s">
        <v>2074</v>
      </c>
      <c r="E2892" s="169" t="s">
        <v>3</v>
      </c>
      <c r="F2892" s="169">
        <v>1483001</v>
      </c>
      <c r="G2892" s="169"/>
      <c r="H2892" s="170" t="s">
        <v>2075</v>
      </c>
      <c r="I2892" s="172">
        <v>0</v>
      </c>
      <c r="J2892" s="172">
        <v>186</v>
      </c>
      <c r="K2892" s="172">
        <v>186</v>
      </c>
      <c r="L2892" s="173" t="s">
        <v>1444</v>
      </c>
    </row>
    <row r="2893" spans="1:12" ht="56.25" customHeight="1">
      <c r="A2893" s="174" t="s">
        <v>627</v>
      </c>
      <c r="B2893" s="167" t="s">
        <v>737</v>
      </c>
      <c r="C2893" s="168">
        <v>42804</v>
      </c>
      <c r="D2893" s="168" t="s">
        <v>4967</v>
      </c>
      <c r="E2893" s="169" t="s">
        <v>3</v>
      </c>
      <c r="F2893" s="169">
        <v>1483008</v>
      </c>
      <c r="G2893" s="169"/>
      <c r="H2893" s="170" t="s">
        <v>4968</v>
      </c>
      <c r="I2893" s="172">
        <v>0</v>
      </c>
      <c r="J2893" s="172">
        <v>35</v>
      </c>
      <c r="K2893" s="172">
        <v>35</v>
      </c>
      <c r="L2893" s="173" t="s">
        <v>1444</v>
      </c>
    </row>
    <row r="2894" spans="1:12" ht="56.25" customHeight="1">
      <c r="A2894" s="174" t="s">
        <v>627</v>
      </c>
      <c r="B2894" s="167" t="s">
        <v>737</v>
      </c>
      <c r="C2894" s="168">
        <v>42804</v>
      </c>
      <c r="D2894" s="168" t="s">
        <v>4969</v>
      </c>
      <c r="E2894" s="169" t="s">
        <v>3</v>
      </c>
      <c r="F2894" s="169">
        <v>1483010</v>
      </c>
      <c r="G2894" s="169"/>
      <c r="H2894" s="170" t="s">
        <v>4970</v>
      </c>
      <c r="I2894" s="172">
        <v>0</v>
      </c>
      <c r="J2894" s="172">
        <v>35</v>
      </c>
      <c r="K2894" s="172">
        <v>35</v>
      </c>
      <c r="L2894" s="173" t="s">
        <v>1444</v>
      </c>
    </row>
    <row r="2895" spans="1:12" ht="56.25" customHeight="1">
      <c r="A2895" s="174" t="s">
        <v>627</v>
      </c>
      <c r="B2895" s="167" t="s">
        <v>737</v>
      </c>
      <c r="C2895" s="168">
        <v>42804</v>
      </c>
      <c r="D2895" s="168" t="s">
        <v>4971</v>
      </c>
      <c r="E2895" s="169" t="s">
        <v>3</v>
      </c>
      <c r="F2895" s="169">
        <v>1483011</v>
      </c>
      <c r="G2895" s="169"/>
      <c r="H2895" s="170" t="s">
        <v>4970</v>
      </c>
      <c r="I2895" s="172">
        <v>0</v>
      </c>
      <c r="J2895" s="172">
        <v>35</v>
      </c>
      <c r="K2895" s="172">
        <v>35</v>
      </c>
      <c r="L2895" s="173" t="s">
        <v>1444</v>
      </c>
    </row>
    <row r="2896" spans="1:12" ht="56.25" customHeight="1">
      <c r="A2896" s="174" t="s">
        <v>627</v>
      </c>
      <c r="B2896" s="167" t="s">
        <v>737</v>
      </c>
      <c r="C2896" s="168">
        <v>42804</v>
      </c>
      <c r="D2896" s="168" t="s">
        <v>4972</v>
      </c>
      <c r="E2896" s="169" t="s">
        <v>3</v>
      </c>
      <c r="F2896" s="169">
        <v>1483013</v>
      </c>
      <c r="G2896" s="169"/>
      <c r="H2896" s="170" t="s">
        <v>4970</v>
      </c>
      <c r="I2896" s="172">
        <v>0</v>
      </c>
      <c r="J2896" s="172">
        <v>35</v>
      </c>
      <c r="K2896" s="172">
        <v>35</v>
      </c>
      <c r="L2896" s="173" t="s">
        <v>1444</v>
      </c>
    </row>
    <row r="2897" spans="1:12" ht="56.25" customHeight="1">
      <c r="A2897" s="174" t="s">
        <v>627</v>
      </c>
      <c r="B2897" s="167" t="s">
        <v>737</v>
      </c>
      <c r="C2897" s="168">
        <v>42804</v>
      </c>
      <c r="D2897" s="168" t="s">
        <v>4973</v>
      </c>
      <c r="E2897" s="169" t="s">
        <v>3</v>
      </c>
      <c r="F2897" s="169">
        <v>1483015</v>
      </c>
      <c r="G2897" s="169"/>
      <c r="H2897" s="170" t="s">
        <v>4970</v>
      </c>
      <c r="I2897" s="172">
        <v>0</v>
      </c>
      <c r="J2897" s="172">
        <v>75</v>
      </c>
      <c r="K2897" s="172">
        <v>75</v>
      </c>
      <c r="L2897" s="173" t="s">
        <v>1444</v>
      </c>
    </row>
    <row r="2898" spans="1:12" ht="56.25" customHeight="1">
      <c r="A2898" s="174" t="s">
        <v>627</v>
      </c>
      <c r="B2898" s="167" t="s">
        <v>737</v>
      </c>
      <c r="C2898" s="168">
        <v>42804</v>
      </c>
      <c r="D2898" s="168" t="s">
        <v>4974</v>
      </c>
      <c r="E2898" s="169" t="s">
        <v>3</v>
      </c>
      <c r="F2898" s="169">
        <v>1483051</v>
      </c>
      <c r="G2898" s="169"/>
      <c r="H2898" s="170" t="s">
        <v>4975</v>
      </c>
      <c r="I2898" s="172">
        <v>0</v>
      </c>
      <c r="J2898" s="172">
        <v>609</v>
      </c>
      <c r="K2898" s="172">
        <v>609</v>
      </c>
      <c r="L2898" s="173" t="s">
        <v>1444</v>
      </c>
    </row>
    <row r="2899" spans="1:12" ht="56.25" customHeight="1">
      <c r="A2899" s="174">
        <v>291</v>
      </c>
      <c r="B2899" s="167" t="s">
        <v>818</v>
      </c>
      <c r="C2899" s="168">
        <v>42804</v>
      </c>
      <c r="D2899" s="168" t="s">
        <v>3549</v>
      </c>
      <c r="E2899" s="169" t="s">
        <v>3</v>
      </c>
      <c r="F2899" s="169">
        <v>1483054</v>
      </c>
      <c r="G2899" s="169"/>
      <c r="H2899" s="170" t="s">
        <v>3550</v>
      </c>
      <c r="I2899" s="172">
        <v>0</v>
      </c>
      <c r="J2899" s="172">
        <v>1.6</v>
      </c>
      <c r="K2899" s="172">
        <v>1.6</v>
      </c>
      <c r="L2899" s="173" t="s">
        <v>1444</v>
      </c>
    </row>
    <row r="2900" spans="1:12" ht="56.25" customHeight="1">
      <c r="A2900" s="174" t="s">
        <v>627</v>
      </c>
      <c r="B2900" s="167" t="s">
        <v>737</v>
      </c>
      <c r="C2900" s="168">
        <v>42804</v>
      </c>
      <c r="D2900" s="168" t="s">
        <v>4976</v>
      </c>
      <c r="E2900" s="169" t="s">
        <v>3</v>
      </c>
      <c r="F2900" s="169">
        <v>1483069</v>
      </c>
      <c r="G2900" s="169"/>
      <c r="H2900" s="170" t="s">
        <v>4977</v>
      </c>
      <c r="I2900" s="172">
        <v>0</v>
      </c>
      <c r="J2900" s="172">
        <v>313</v>
      </c>
      <c r="K2900" s="172">
        <v>313</v>
      </c>
      <c r="L2900" s="173" t="s">
        <v>1444</v>
      </c>
    </row>
    <row r="2901" spans="1:12" ht="56.25" customHeight="1">
      <c r="A2901" s="174">
        <v>344</v>
      </c>
      <c r="B2901" s="167" t="s">
        <v>842</v>
      </c>
      <c r="C2901" s="168">
        <v>42804</v>
      </c>
      <c r="D2901" s="168" t="s">
        <v>3731</v>
      </c>
      <c r="E2901" s="169" t="s">
        <v>3</v>
      </c>
      <c r="F2901" s="169">
        <v>1483156</v>
      </c>
      <c r="G2901" s="169"/>
      <c r="H2901" s="170" t="s">
        <v>3732</v>
      </c>
      <c r="I2901" s="172">
        <v>0</v>
      </c>
      <c r="J2901" s="172">
        <v>38</v>
      </c>
      <c r="K2901" s="172">
        <v>38</v>
      </c>
      <c r="L2901" s="173" t="s">
        <v>1444</v>
      </c>
    </row>
    <row r="2902" spans="1:12" ht="56.25" customHeight="1">
      <c r="A2902" s="174">
        <v>344</v>
      </c>
      <c r="B2902" s="167" t="s">
        <v>842</v>
      </c>
      <c r="C2902" s="168">
        <v>42804</v>
      </c>
      <c r="D2902" s="168" t="s">
        <v>3733</v>
      </c>
      <c r="E2902" s="169" t="s">
        <v>3</v>
      </c>
      <c r="F2902" s="169">
        <v>1483157</v>
      </c>
      <c r="G2902" s="169"/>
      <c r="H2902" s="170" t="s">
        <v>3734</v>
      </c>
      <c r="I2902" s="172">
        <v>0</v>
      </c>
      <c r="J2902" s="172">
        <v>374</v>
      </c>
      <c r="K2902" s="172">
        <v>374</v>
      </c>
      <c r="L2902" s="173" t="s">
        <v>1444</v>
      </c>
    </row>
    <row r="2903" spans="1:12" ht="56.25" customHeight="1">
      <c r="A2903" s="174">
        <v>344</v>
      </c>
      <c r="B2903" s="167" t="s">
        <v>842</v>
      </c>
      <c r="C2903" s="168">
        <v>42804</v>
      </c>
      <c r="D2903" s="168" t="s">
        <v>3735</v>
      </c>
      <c r="E2903" s="169" t="s">
        <v>3</v>
      </c>
      <c r="F2903" s="169">
        <v>1483160</v>
      </c>
      <c r="G2903" s="169"/>
      <c r="H2903" s="170" t="s">
        <v>3736</v>
      </c>
      <c r="I2903" s="172">
        <v>0</v>
      </c>
      <c r="J2903" s="172">
        <v>27655.27</v>
      </c>
      <c r="K2903" s="172">
        <v>27655.27</v>
      </c>
      <c r="L2903" s="173" t="s">
        <v>1444</v>
      </c>
    </row>
    <row r="2904" spans="1:12" ht="56.25" customHeight="1">
      <c r="A2904" s="174">
        <v>344</v>
      </c>
      <c r="B2904" s="167" t="s">
        <v>842</v>
      </c>
      <c r="C2904" s="168">
        <v>42804</v>
      </c>
      <c r="D2904" s="168" t="s">
        <v>3737</v>
      </c>
      <c r="E2904" s="169" t="s">
        <v>3</v>
      </c>
      <c r="F2904" s="169">
        <v>1483161</v>
      </c>
      <c r="G2904" s="169"/>
      <c r="H2904" s="170" t="s">
        <v>3738</v>
      </c>
      <c r="I2904" s="172">
        <v>0</v>
      </c>
      <c r="J2904" s="172">
        <v>7155.91</v>
      </c>
      <c r="K2904" s="172">
        <v>7155.91</v>
      </c>
      <c r="L2904" s="173" t="s">
        <v>1444</v>
      </c>
    </row>
    <row r="2905" spans="1:12" ht="56.25" customHeight="1">
      <c r="A2905" s="174">
        <v>344</v>
      </c>
      <c r="B2905" s="167" t="s">
        <v>842</v>
      </c>
      <c r="C2905" s="168">
        <v>42804</v>
      </c>
      <c r="D2905" s="168" t="s">
        <v>3739</v>
      </c>
      <c r="E2905" s="169" t="s">
        <v>3</v>
      </c>
      <c r="F2905" s="169">
        <v>1483162</v>
      </c>
      <c r="G2905" s="169"/>
      <c r="H2905" s="170" t="s">
        <v>3740</v>
      </c>
      <c r="I2905" s="172">
        <v>0</v>
      </c>
      <c r="J2905" s="172">
        <v>1203.76</v>
      </c>
      <c r="K2905" s="172">
        <v>1203.76</v>
      </c>
      <c r="L2905" s="173" t="s">
        <v>1444</v>
      </c>
    </row>
    <row r="2906" spans="1:12" ht="56.25" customHeight="1">
      <c r="A2906" s="174">
        <v>344</v>
      </c>
      <c r="B2906" s="167" t="s">
        <v>842</v>
      </c>
      <c r="C2906" s="168">
        <v>42804</v>
      </c>
      <c r="D2906" s="168" t="s">
        <v>3741</v>
      </c>
      <c r="E2906" s="169" t="s">
        <v>3</v>
      </c>
      <c r="F2906" s="169">
        <v>1483163</v>
      </c>
      <c r="G2906" s="169"/>
      <c r="H2906" s="170" t="s">
        <v>3742</v>
      </c>
      <c r="I2906" s="172">
        <v>0</v>
      </c>
      <c r="J2906" s="172">
        <v>11247.54</v>
      </c>
      <c r="K2906" s="172">
        <v>11247.54</v>
      </c>
      <c r="L2906" s="173" t="s">
        <v>1444</v>
      </c>
    </row>
    <row r="2907" spans="1:12" ht="56.25" customHeight="1">
      <c r="A2907" s="174">
        <v>15</v>
      </c>
      <c r="B2907" s="167" t="s">
        <v>715</v>
      </c>
      <c r="C2907" s="168">
        <v>42807</v>
      </c>
      <c r="D2907" s="168" t="s">
        <v>2062</v>
      </c>
      <c r="E2907" s="169" t="s">
        <v>3</v>
      </c>
      <c r="F2907" s="169">
        <v>1483347</v>
      </c>
      <c r="G2907" s="169"/>
      <c r="H2907" s="170" t="s">
        <v>2063</v>
      </c>
      <c r="I2907" s="172">
        <v>0</v>
      </c>
      <c r="J2907" s="172">
        <v>42960</v>
      </c>
      <c r="K2907" s="172">
        <v>42960</v>
      </c>
      <c r="L2907" s="173" t="s">
        <v>1444</v>
      </c>
    </row>
    <row r="2908" spans="1:12" ht="56.25" customHeight="1">
      <c r="A2908" s="174">
        <v>15</v>
      </c>
      <c r="B2908" s="167" t="s">
        <v>715</v>
      </c>
      <c r="C2908" s="168">
        <v>42807</v>
      </c>
      <c r="D2908" s="168" t="s">
        <v>2064</v>
      </c>
      <c r="E2908" s="169" t="s">
        <v>3</v>
      </c>
      <c r="F2908" s="169">
        <v>1483348</v>
      </c>
      <c r="G2908" s="169"/>
      <c r="H2908" s="170" t="s">
        <v>2065</v>
      </c>
      <c r="I2908" s="172">
        <v>0</v>
      </c>
      <c r="J2908" s="172">
        <v>2040</v>
      </c>
      <c r="K2908" s="172">
        <v>2040</v>
      </c>
      <c r="L2908" s="173" t="s">
        <v>1444</v>
      </c>
    </row>
    <row r="2909" spans="1:12" ht="56.25" customHeight="1">
      <c r="A2909" s="174" t="s">
        <v>634</v>
      </c>
      <c r="B2909" s="167" t="s">
        <v>1258</v>
      </c>
      <c r="C2909" s="168">
        <v>42807</v>
      </c>
      <c r="D2909" s="168" t="s">
        <v>5568</v>
      </c>
      <c r="E2909" s="169" t="s">
        <v>3</v>
      </c>
      <c r="F2909" s="169">
        <v>1483389</v>
      </c>
      <c r="G2909" s="169"/>
      <c r="H2909" s="170" t="s">
        <v>5569</v>
      </c>
      <c r="I2909" s="172">
        <v>0</v>
      </c>
      <c r="J2909" s="172">
        <v>485.92</v>
      </c>
      <c r="K2909" s="172">
        <v>485.92</v>
      </c>
      <c r="L2909" s="173" t="s">
        <v>1444</v>
      </c>
    </row>
    <row r="2910" spans="1:12" ht="56.25" customHeight="1">
      <c r="A2910" s="174" t="s">
        <v>634</v>
      </c>
      <c r="B2910" s="167" t="s">
        <v>1258</v>
      </c>
      <c r="C2910" s="168">
        <v>42807</v>
      </c>
      <c r="D2910" s="168" t="s">
        <v>5570</v>
      </c>
      <c r="E2910" s="169" t="s">
        <v>3</v>
      </c>
      <c r="F2910" s="169">
        <v>1483391</v>
      </c>
      <c r="G2910" s="169"/>
      <c r="H2910" s="170" t="s">
        <v>5571</v>
      </c>
      <c r="I2910" s="172">
        <v>0</v>
      </c>
      <c r="J2910" s="172">
        <v>207430.66</v>
      </c>
      <c r="K2910" s="172">
        <v>207430.66</v>
      </c>
      <c r="L2910" s="173" t="s">
        <v>1444</v>
      </c>
    </row>
    <row r="2911" spans="1:12" ht="56.25" customHeight="1">
      <c r="A2911" s="174" t="s">
        <v>627</v>
      </c>
      <c r="B2911" s="167" t="s">
        <v>737</v>
      </c>
      <c r="C2911" s="168">
        <v>42807</v>
      </c>
      <c r="D2911" s="168" t="s">
        <v>3771</v>
      </c>
      <c r="E2911" s="169" t="s">
        <v>3</v>
      </c>
      <c r="F2911" s="169">
        <v>1483407</v>
      </c>
      <c r="G2911" s="169"/>
      <c r="H2911" s="170" t="s">
        <v>3772</v>
      </c>
      <c r="I2911" s="172">
        <v>0</v>
      </c>
      <c r="J2911" s="172">
        <v>11620.89</v>
      </c>
      <c r="K2911" s="172">
        <v>11620.89</v>
      </c>
      <c r="L2911" s="173" t="s">
        <v>1444</v>
      </c>
    </row>
    <row r="2912" spans="1:12" ht="56.25" customHeight="1">
      <c r="A2912" s="174" t="s">
        <v>627</v>
      </c>
      <c r="B2912" s="167" t="s">
        <v>737</v>
      </c>
      <c r="C2912" s="168">
        <v>42807</v>
      </c>
      <c r="D2912" s="168" t="s">
        <v>3773</v>
      </c>
      <c r="E2912" s="169" t="s">
        <v>3</v>
      </c>
      <c r="F2912" s="169">
        <v>1483409</v>
      </c>
      <c r="G2912" s="169"/>
      <c r="H2912" s="170" t="s">
        <v>3774</v>
      </c>
      <c r="I2912" s="172">
        <v>0</v>
      </c>
      <c r="J2912" s="172">
        <v>5763.31</v>
      </c>
      <c r="K2912" s="172">
        <v>5763.31</v>
      </c>
      <c r="L2912" s="173" t="s">
        <v>1444</v>
      </c>
    </row>
    <row r="2913" spans="1:12" ht="56.25" customHeight="1">
      <c r="A2913" s="174">
        <v>41</v>
      </c>
      <c r="B2913" s="167" t="s">
        <v>721</v>
      </c>
      <c r="C2913" s="168">
        <v>42807</v>
      </c>
      <c r="D2913" s="168" t="s">
        <v>3046</v>
      </c>
      <c r="E2913" s="169" t="s">
        <v>3</v>
      </c>
      <c r="F2913" s="169">
        <v>1483318</v>
      </c>
      <c r="G2913" s="169"/>
      <c r="H2913" s="170" t="s">
        <v>3047</v>
      </c>
      <c r="I2913" s="172">
        <v>0</v>
      </c>
      <c r="J2913" s="172">
        <v>2000</v>
      </c>
      <c r="K2913" s="172">
        <v>2000</v>
      </c>
      <c r="L2913" s="173" t="s">
        <v>1444</v>
      </c>
    </row>
    <row r="2914" spans="1:12" ht="56.25" customHeight="1">
      <c r="A2914" s="174">
        <v>20</v>
      </c>
      <c r="B2914" s="167" t="s">
        <v>717</v>
      </c>
      <c r="C2914" s="168">
        <v>42807</v>
      </c>
      <c r="D2914" s="168" t="s">
        <v>2078</v>
      </c>
      <c r="E2914" s="169" t="s">
        <v>3</v>
      </c>
      <c r="F2914" s="169">
        <v>1483326</v>
      </c>
      <c r="G2914" s="169"/>
      <c r="H2914" s="170" t="s">
        <v>2079</v>
      </c>
      <c r="I2914" s="172">
        <v>0</v>
      </c>
      <c r="J2914" s="172">
        <v>52.22</v>
      </c>
      <c r="K2914" s="172">
        <v>52.22</v>
      </c>
      <c r="L2914" s="173" t="s">
        <v>1444</v>
      </c>
    </row>
    <row r="2915" spans="1:12" ht="56.25" customHeight="1">
      <c r="A2915" s="174">
        <v>86</v>
      </c>
      <c r="B2915" s="167" t="s">
        <v>734</v>
      </c>
      <c r="C2915" s="168">
        <v>42807</v>
      </c>
      <c r="D2915" s="168" t="s">
        <v>3212</v>
      </c>
      <c r="E2915" s="169" t="s">
        <v>3</v>
      </c>
      <c r="F2915" s="169">
        <v>1483404</v>
      </c>
      <c r="G2915" s="169"/>
      <c r="H2915" s="170" t="s">
        <v>3213</v>
      </c>
      <c r="I2915" s="172">
        <v>0</v>
      </c>
      <c r="J2915" s="172">
        <v>683</v>
      </c>
      <c r="K2915" s="172">
        <v>683</v>
      </c>
      <c r="L2915" s="173" t="s">
        <v>1444</v>
      </c>
    </row>
    <row r="2916" spans="1:12" ht="56.25" customHeight="1">
      <c r="A2916" s="174" t="s">
        <v>627</v>
      </c>
      <c r="B2916" s="167" t="s">
        <v>737</v>
      </c>
      <c r="C2916" s="168">
        <v>42807</v>
      </c>
      <c r="D2916" s="168" t="s">
        <v>4978</v>
      </c>
      <c r="E2916" s="169" t="s">
        <v>3</v>
      </c>
      <c r="F2916" s="169">
        <v>1483414</v>
      </c>
      <c r="G2916" s="169"/>
      <c r="H2916" s="170" t="s">
        <v>4979</v>
      </c>
      <c r="I2916" s="172">
        <v>0</v>
      </c>
      <c r="J2916" s="172">
        <v>9539.18</v>
      </c>
      <c r="K2916" s="172">
        <v>9539.18</v>
      </c>
      <c r="L2916" s="173" t="s">
        <v>1444</v>
      </c>
    </row>
    <row r="2917" spans="1:12" ht="56.25" customHeight="1">
      <c r="A2917" s="174" t="s">
        <v>627</v>
      </c>
      <c r="B2917" s="167" t="s">
        <v>737</v>
      </c>
      <c r="C2917" s="168">
        <v>42807</v>
      </c>
      <c r="D2917" s="168" t="s">
        <v>4980</v>
      </c>
      <c r="E2917" s="169" t="s">
        <v>3</v>
      </c>
      <c r="F2917" s="169">
        <v>1483419</v>
      </c>
      <c r="G2917" s="169"/>
      <c r="H2917" s="170" t="s">
        <v>4981</v>
      </c>
      <c r="I2917" s="172">
        <v>0</v>
      </c>
      <c r="J2917" s="172">
        <v>193</v>
      </c>
      <c r="K2917" s="172">
        <v>193</v>
      </c>
      <c r="L2917" s="173" t="s">
        <v>1444</v>
      </c>
    </row>
    <row r="2918" spans="1:12" ht="56.25" customHeight="1">
      <c r="A2918" s="174" t="s">
        <v>627</v>
      </c>
      <c r="B2918" s="167" t="s">
        <v>737</v>
      </c>
      <c r="C2918" s="168">
        <v>42807</v>
      </c>
      <c r="D2918" s="168" t="s">
        <v>4982</v>
      </c>
      <c r="E2918" s="169" t="s">
        <v>3</v>
      </c>
      <c r="F2918" s="169">
        <v>1483420</v>
      </c>
      <c r="G2918" s="169"/>
      <c r="H2918" s="170" t="s">
        <v>4981</v>
      </c>
      <c r="I2918" s="172">
        <v>0</v>
      </c>
      <c r="J2918" s="172">
        <v>65</v>
      </c>
      <c r="K2918" s="172">
        <v>65</v>
      </c>
      <c r="L2918" s="173" t="s">
        <v>1444</v>
      </c>
    </row>
    <row r="2919" spans="1:12" ht="56.25" customHeight="1">
      <c r="A2919" s="174" t="s">
        <v>627</v>
      </c>
      <c r="B2919" s="167" t="s">
        <v>737</v>
      </c>
      <c r="C2919" s="168">
        <v>42807</v>
      </c>
      <c r="D2919" s="168" t="s">
        <v>4983</v>
      </c>
      <c r="E2919" s="169" t="s">
        <v>3</v>
      </c>
      <c r="F2919" s="169">
        <v>1483421</v>
      </c>
      <c r="G2919" s="169"/>
      <c r="H2919" s="170" t="s">
        <v>4981</v>
      </c>
      <c r="I2919" s="172">
        <v>0</v>
      </c>
      <c r="J2919" s="172">
        <v>810</v>
      </c>
      <c r="K2919" s="172">
        <v>810</v>
      </c>
      <c r="L2919" s="173" t="s">
        <v>1444</v>
      </c>
    </row>
    <row r="2920" spans="1:12" ht="56.25" customHeight="1">
      <c r="A2920" s="174" t="s">
        <v>627</v>
      </c>
      <c r="B2920" s="167" t="s">
        <v>737</v>
      </c>
      <c r="C2920" s="168">
        <v>42807</v>
      </c>
      <c r="D2920" s="168" t="s">
        <v>4984</v>
      </c>
      <c r="E2920" s="169" t="s">
        <v>3</v>
      </c>
      <c r="F2920" s="169">
        <v>1483422</v>
      </c>
      <c r="G2920" s="169"/>
      <c r="H2920" s="170" t="s">
        <v>4981</v>
      </c>
      <c r="I2920" s="172">
        <v>0</v>
      </c>
      <c r="J2920" s="172">
        <v>129</v>
      </c>
      <c r="K2920" s="172">
        <v>129</v>
      </c>
      <c r="L2920" s="173" t="s">
        <v>1444</v>
      </c>
    </row>
    <row r="2921" spans="1:12" ht="56.25" customHeight="1">
      <c r="A2921" s="174" t="s">
        <v>627</v>
      </c>
      <c r="B2921" s="167" t="s">
        <v>737</v>
      </c>
      <c r="C2921" s="168">
        <v>42807</v>
      </c>
      <c r="D2921" s="168" t="s">
        <v>4985</v>
      </c>
      <c r="E2921" s="169" t="s">
        <v>3</v>
      </c>
      <c r="F2921" s="169">
        <v>1483440</v>
      </c>
      <c r="G2921" s="169"/>
      <c r="H2921" s="170" t="s">
        <v>4986</v>
      </c>
      <c r="I2921" s="172">
        <v>0</v>
      </c>
      <c r="J2921" s="172">
        <v>15</v>
      </c>
      <c r="K2921" s="172">
        <v>15</v>
      </c>
      <c r="L2921" s="173" t="s">
        <v>1444</v>
      </c>
    </row>
    <row r="2922" spans="1:12" ht="56.25" customHeight="1">
      <c r="A2922" s="174" t="s">
        <v>627</v>
      </c>
      <c r="B2922" s="167" t="s">
        <v>737</v>
      </c>
      <c r="C2922" s="168">
        <v>42807</v>
      </c>
      <c r="D2922" s="168" t="s">
        <v>4987</v>
      </c>
      <c r="E2922" s="169" t="s">
        <v>3</v>
      </c>
      <c r="F2922" s="169">
        <v>1483451</v>
      </c>
      <c r="G2922" s="169"/>
      <c r="H2922" s="170" t="s">
        <v>4988</v>
      </c>
      <c r="I2922" s="172">
        <v>0</v>
      </c>
      <c r="J2922" s="172">
        <v>10553.79</v>
      </c>
      <c r="K2922" s="172">
        <v>10553.79</v>
      </c>
      <c r="L2922" s="173" t="s">
        <v>1444</v>
      </c>
    </row>
    <row r="2923" spans="1:12" ht="56.25" customHeight="1">
      <c r="A2923" s="174" t="s">
        <v>627</v>
      </c>
      <c r="B2923" s="167" t="s">
        <v>737</v>
      </c>
      <c r="C2923" s="168">
        <v>42807</v>
      </c>
      <c r="D2923" s="168" t="s">
        <v>4989</v>
      </c>
      <c r="E2923" s="169" t="s">
        <v>3</v>
      </c>
      <c r="F2923" s="169">
        <v>1483459</v>
      </c>
      <c r="G2923" s="169"/>
      <c r="H2923" s="170" t="s">
        <v>4990</v>
      </c>
      <c r="I2923" s="172">
        <v>0</v>
      </c>
      <c r="J2923" s="172">
        <v>1534.7</v>
      </c>
      <c r="K2923" s="172">
        <v>1534.7</v>
      </c>
      <c r="L2923" s="173" t="s">
        <v>1444</v>
      </c>
    </row>
    <row r="2924" spans="1:12" ht="56.25" customHeight="1">
      <c r="A2924" s="174" t="s">
        <v>627</v>
      </c>
      <c r="B2924" s="167" t="s">
        <v>737</v>
      </c>
      <c r="C2924" s="168">
        <v>42807</v>
      </c>
      <c r="D2924" s="168" t="s">
        <v>4991</v>
      </c>
      <c r="E2924" s="169" t="s">
        <v>3</v>
      </c>
      <c r="F2924" s="169">
        <v>1483481</v>
      </c>
      <c r="G2924" s="169"/>
      <c r="H2924" s="170" t="s">
        <v>4992</v>
      </c>
      <c r="I2924" s="172">
        <v>0</v>
      </c>
      <c r="J2924" s="172">
        <v>1</v>
      </c>
      <c r="K2924" s="172">
        <v>1</v>
      </c>
      <c r="L2924" s="173" t="s">
        <v>1444</v>
      </c>
    </row>
    <row r="2925" spans="1:12" ht="56.25" customHeight="1">
      <c r="A2925" s="174" t="s">
        <v>627</v>
      </c>
      <c r="B2925" s="167" t="s">
        <v>737</v>
      </c>
      <c r="C2925" s="168">
        <v>42807</v>
      </c>
      <c r="D2925" s="168" t="s">
        <v>4993</v>
      </c>
      <c r="E2925" s="169" t="s">
        <v>3</v>
      </c>
      <c r="F2925" s="169">
        <v>1483482</v>
      </c>
      <c r="G2925" s="169"/>
      <c r="H2925" s="170" t="s">
        <v>4992</v>
      </c>
      <c r="I2925" s="172">
        <v>0</v>
      </c>
      <c r="J2925" s="172">
        <v>1</v>
      </c>
      <c r="K2925" s="172">
        <v>1</v>
      </c>
      <c r="L2925" s="173" t="s">
        <v>1444</v>
      </c>
    </row>
    <row r="2926" spans="1:12" ht="56.25" customHeight="1">
      <c r="A2926" s="174" t="s">
        <v>627</v>
      </c>
      <c r="B2926" s="167" t="s">
        <v>737</v>
      </c>
      <c r="C2926" s="168">
        <v>42807</v>
      </c>
      <c r="D2926" s="168" t="s">
        <v>4994</v>
      </c>
      <c r="E2926" s="169" t="s">
        <v>3</v>
      </c>
      <c r="F2926" s="169">
        <v>1483483</v>
      </c>
      <c r="G2926" s="169"/>
      <c r="H2926" s="170" t="s">
        <v>4992</v>
      </c>
      <c r="I2926" s="172">
        <v>0</v>
      </c>
      <c r="J2926" s="172">
        <v>1</v>
      </c>
      <c r="K2926" s="172">
        <v>1</v>
      </c>
      <c r="L2926" s="173" t="s">
        <v>1444</v>
      </c>
    </row>
    <row r="2927" spans="1:12" ht="56.25" customHeight="1">
      <c r="A2927" s="174" t="s">
        <v>627</v>
      </c>
      <c r="B2927" s="167" t="s">
        <v>737</v>
      </c>
      <c r="C2927" s="168">
        <v>42807</v>
      </c>
      <c r="D2927" s="168" t="s">
        <v>4995</v>
      </c>
      <c r="E2927" s="169" t="s">
        <v>3</v>
      </c>
      <c r="F2927" s="169">
        <v>1483484</v>
      </c>
      <c r="G2927" s="169"/>
      <c r="H2927" s="170" t="s">
        <v>4992</v>
      </c>
      <c r="I2927" s="172">
        <v>0</v>
      </c>
      <c r="J2927" s="172">
        <v>1</v>
      </c>
      <c r="K2927" s="172">
        <v>1</v>
      </c>
      <c r="L2927" s="173" t="s">
        <v>1444</v>
      </c>
    </row>
    <row r="2928" spans="1:12" ht="56.25" customHeight="1">
      <c r="A2928" s="174">
        <v>591</v>
      </c>
      <c r="B2928" s="167" t="s">
        <v>885</v>
      </c>
      <c r="C2928" s="168">
        <v>42807</v>
      </c>
      <c r="D2928" s="168" t="s">
        <v>4467</v>
      </c>
      <c r="E2928" s="169" t="s">
        <v>3</v>
      </c>
      <c r="F2928" s="169">
        <v>1483490</v>
      </c>
      <c r="G2928" s="169"/>
      <c r="H2928" s="170" t="s">
        <v>4468</v>
      </c>
      <c r="I2928" s="172">
        <v>0</v>
      </c>
      <c r="J2928" s="172">
        <v>1955.45</v>
      </c>
      <c r="K2928" s="172">
        <v>1955.45</v>
      </c>
      <c r="L2928" s="173" t="s">
        <v>1444</v>
      </c>
    </row>
    <row r="2929" spans="1:12" ht="56.25" customHeight="1">
      <c r="A2929" s="174" t="s">
        <v>627</v>
      </c>
      <c r="B2929" s="167" t="s">
        <v>737</v>
      </c>
      <c r="C2929" s="168">
        <v>42807</v>
      </c>
      <c r="D2929" s="168" t="s">
        <v>4996</v>
      </c>
      <c r="E2929" s="169" t="s">
        <v>3</v>
      </c>
      <c r="F2929" s="169">
        <v>1483491</v>
      </c>
      <c r="G2929" s="169"/>
      <c r="H2929" s="170" t="s">
        <v>4997</v>
      </c>
      <c r="I2929" s="172">
        <v>0</v>
      </c>
      <c r="J2929" s="172">
        <v>348.87</v>
      </c>
      <c r="K2929" s="172">
        <v>348.87</v>
      </c>
      <c r="L2929" s="173" t="s">
        <v>1444</v>
      </c>
    </row>
    <row r="2930" spans="1:12" ht="56.25" customHeight="1">
      <c r="A2930" s="174">
        <v>340</v>
      </c>
      <c r="B2930" s="167" t="s">
        <v>838</v>
      </c>
      <c r="C2930" s="168">
        <v>42807</v>
      </c>
      <c r="D2930" s="168" t="s">
        <v>3711</v>
      </c>
      <c r="E2930" s="169" t="s">
        <v>3</v>
      </c>
      <c r="F2930" s="169">
        <v>1483492</v>
      </c>
      <c r="G2930" s="169"/>
      <c r="H2930" s="170" t="s">
        <v>3712</v>
      </c>
      <c r="I2930" s="172">
        <v>0</v>
      </c>
      <c r="J2930" s="172">
        <v>590.04999999999995</v>
      </c>
      <c r="K2930" s="172">
        <v>590.04999999999995</v>
      </c>
      <c r="L2930" s="173" t="s">
        <v>1444</v>
      </c>
    </row>
    <row r="2931" spans="1:12" ht="56.25" customHeight="1">
      <c r="A2931" s="174" t="s">
        <v>627</v>
      </c>
      <c r="B2931" s="167" t="s">
        <v>737</v>
      </c>
      <c r="C2931" s="168">
        <v>42807</v>
      </c>
      <c r="D2931" s="168" t="s">
        <v>4998</v>
      </c>
      <c r="E2931" s="169" t="s">
        <v>3</v>
      </c>
      <c r="F2931" s="169">
        <v>1483494</v>
      </c>
      <c r="G2931" s="169"/>
      <c r="H2931" s="170" t="s">
        <v>4999</v>
      </c>
      <c r="I2931" s="172">
        <v>0</v>
      </c>
      <c r="J2931" s="172">
        <v>280</v>
      </c>
      <c r="K2931" s="172">
        <v>280</v>
      </c>
      <c r="L2931" s="173" t="s">
        <v>1444</v>
      </c>
    </row>
    <row r="2932" spans="1:12" ht="56.25" customHeight="1">
      <c r="A2932" s="174" t="s">
        <v>627</v>
      </c>
      <c r="B2932" s="167" t="s">
        <v>737</v>
      </c>
      <c r="C2932" s="168">
        <v>42807</v>
      </c>
      <c r="D2932" s="168" t="s">
        <v>5000</v>
      </c>
      <c r="E2932" s="169" t="s">
        <v>3</v>
      </c>
      <c r="F2932" s="169">
        <v>1483499</v>
      </c>
      <c r="G2932" s="169"/>
      <c r="H2932" s="170" t="s">
        <v>5001</v>
      </c>
      <c r="I2932" s="172">
        <v>0</v>
      </c>
      <c r="J2932" s="172">
        <v>245.5</v>
      </c>
      <c r="K2932" s="172">
        <v>245.5</v>
      </c>
      <c r="L2932" s="173" t="s">
        <v>1444</v>
      </c>
    </row>
    <row r="2933" spans="1:12" ht="56.25" customHeight="1">
      <c r="A2933" s="174" t="s">
        <v>627</v>
      </c>
      <c r="B2933" s="167" t="s">
        <v>737</v>
      </c>
      <c r="C2933" s="168">
        <v>42807</v>
      </c>
      <c r="D2933" s="168" t="s">
        <v>5002</v>
      </c>
      <c r="E2933" s="169" t="s">
        <v>3</v>
      </c>
      <c r="F2933" s="169">
        <v>1483500</v>
      </c>
      <c r="G2933" s="169"/>
      <c r="H2933" s="170" t="s">
        <v>5003</v>
      </c>
      <c r="I2933" s="172">
        <v>0</v>
      </c>
      <c r="J2933" s="172">
        <v>280</v>
      </c>
      <c r="K2933" s="172">
        <v>280</v>
      </c>
      <c r="L2933" s="173" t="s">
        <v>1444</v>
      </c>
    </row>
    <row r="2934" spans="1:12" ht="56.25" customHeight="1">
      <c r="A2934" s="174" t="s">
        <v>627</v>
      </c>
      <c r="B2934" s="167" t="s">
        <v>737</v>
      </c>
      <c r="C2934" s="168">
        <v>42807</v>
      </c>
      <c r="D2934" s="168" t="s">
        <v>5004</v>
      </c>
      <c r="E2934" s="169" t="s">
        <v>3</v>
      </c>
      <c r="F2934" s="169">
        <v>1483501</v>
      </c>
      <c r="G2934" s="169"/>
      <c r="H2934" s="170" t="s">
        <v>5005</v>
      </c>
      <c r="I2934" s="172">
        <v>0</v>
      </c>
      <c r="J2934" s="172">
        <v>280</v>
      </c>
      <c r="K2934" s="172">
        <v>280</v>
      </c>
      <c r="L2934" s="173" t="s">
        <v>1444</v>
      </c>
    </row>
    <row r="2935" spans="1:12" ht="56.25" customHeight="1">
      <c r="A2935" s="174" t="s">
        <v>627</v>
      </c>
      <c r="B2935" s="167" t="s">
        <v>737</v>
      </c>
      <c r="C2935" s="168">
        <v>42807</v>
      </c>
      <c r="D2935" s="168" t="s">
        <v>5006</v>
      </c>
      <c r="E2935" s="169" t="s">
        <v>3</v>
      </c>
      <c r="F2935" s="169">
        <v>1483506</v>
      </c>
      <c r="G2935" s="169"/>
      <c r="H2935" s="170" t="s">
        <v>5007</v>
      </c>
      <c r="I2935" s="172">
        <v>0</v>
      </c>
      <c r="J2935" s="172">
        <v>2855</v>
      </c>
      <c r="K2935" s="172">
        <v>2855</v>
      </c>
      <c r="L2935" s="173" t="s">
        <v>1444</v>
      </c>
    </row>
    <row r="2936" spans="1:12" ht="56.25" customHeight="1">
      <c r="A2936" s="174" t="s">
        <v>627</v>
      </c>
      <c r="B2936" s="167" t="s">
        <v>737</v>
      </c>
      <c r="C2936" s="168">
        <v>42807</v>
      </c>
      <c r="D2936" s="168" t="s">
        <v>5008</v>
      </c>
      <c r="E2936" s="169" t="s">
        <v>3</v>
      </c>
      <c r="F2936" s="169">
        <v>1483508</v>
      </c>
      <c r="G2936" s="169"/>
      <c r="H2936" s="170" t="s">
        <v>5009</v>
      </c>
      <c r="I2936" s="172">
        <v>0</v>
      </c>
      <c r="J2936" s="172">
        <v>742</v>
      </c>
      <c r="K2936" s="172">
        <v>742</v>
      </c>
      <c r="L2936" s="173" t="s">
        <v>1444</v>
      </c>
    </row>
    <row r="2937" spans="1:12" ht="56.25" customHeight="1">
      <c r="A2937" s="174" t="s">
        <v>627</v>
      </c>
      <c r="B2937" s="167" t="s">
        <v>737</v>
      </c>
      <c r="C2937" s="168">
        <v>42807</v>
      </c>
      <c r="D2937" s="168" t="s">
        <v>5010</v>
      </c>
      <c r="E2937" s="169" t="s">
        <v>3</v>
      </c>
      <c r="F2937" s="169">
        <v>1483510</v>
      </c>
      <c r="G2937" s="169"/>
      <c r="H2937" s="170" t="s">
        <v>5011</v>
      </c>
      <c r="I2937" s="172">
        <v>0</v>
      </c>
      <c r="J2937" s="172">
        <v>742</v>
      </c>
      <c r="K2937" s="172">
        <v>742</v>
      </c>
      <c r="L2937" s="173" t="s">
        <v>1444</v>
      </c>
    </row>
    <row r="2938" spans="1:12" ht="56.25" customHeight="1">
      <c r="A2938" s="174" t="s">
        <v>627</v>
      </c>
      <c r="B2938" s="167" t="s">
        <v>737</v>
      </c>
      <c r="C2938" s="168">
        <v>42807</v>
      </c>
      <c r="D2938" s="168" t="s">
        <v>5012</v>
      </c>
      <c r="E2938" s="169" t="s">
        <v>3</v>
      </c>
      <c r="F2938" s="169">
        <v>1483511</v>
      </c>
      <c r="G2938" s="169"/>
      <c r="H2938" s="170" t="s">
        <v>5013</v>
      </c>
      <c r="I2938" s="172">
        <v>0</v>
      </c>
      <c r="J2938" s="172">
        <v>1855</v>
      </c>
      <c r="K2938" s="172">
        <v>1855</v>
      </c>
      <c r="L2938" s="173" t="s">
        <v>1444</v>
      </c>
    </row>
    <row r="2939" spans="1:12" ht="56.25" customHeight="1">
      <c r="A2939" s="174" t="s">
        <v>627</v>
      </c>
      <c r="B2939" s="167" t="s">
        <v>737</v>
      </c>
      <c r="C2939" s="168">
        <v>42807</v>
      </c>
      <c r="D2939" s="168" t="s">
        <v>5014</v>
      </c>
      <c r="E2939" s="169" t="s">
        <v>3</v>
      </c>
      <c r="F2939" s="169">
        <v>1483512</v>
      </c>
      <c r="G2939" s="169"/>
      <c r="H2939" s="170" t="s">
        <v>5015</v>
      </c>
      <c r="I2939" s="172">
        <v>0</v>
      </c>
      <c r="J2939" s="172">
        <v>1855</v>
      </c>
      <c r="K2939" s="172">
        <v>1855</v>
      </c>
      <c r="L2939" s="173" t="s">
        <v>1444</v>
      </c>
    </row>
    <row r="2940" spans="1:12" ht="56.25" customHeight="1">
      <c r="A2940" s="174" t="s">
        <v>627</v>
      </c>
      <c r="B2940" s="167" t="s">
        <v>737</v>
      </c>
      <c r="C2940" s="168">
        <v>42807</v>
      </c>
      <c r="D2940" s="168" t="s">
        <v>5016</v>
      </c>
      <c r="E2940" s="169" t="s">
        <v>3</v>
      </c>
      <c r="F2940" s="169">
        <v>1483513</v>
      </c>
      <c r="G2940" s="169"/>
      <c r="H2940" s="170" t="s">
        <v>5017</v>
      </c>
      <c r="I2940" s="172">
        <v>0</v>
      </c>
      <c r="J2940" s="172">
        <v>371</v>
      </c>
      <c r="K2940" s="172">
        <v>371</v>
      </c>
      <c r="L2940" s="173" t="s">
        <v>1444</v>
      </c>
    </row>
    <row r="2941" spans="1:12" ht="56.25" customHeight="1">
      <c r="A2941" s="174" t="s">
        <v>627</v>
      </c>
      <c r="B2941" s="167" t="s">
        <v>737</v>
      </c>
      <c r="C2941" s="168">
        <v>42807</v>
      </c>
      <c r="D2941" s="168" t="s">
        <v>5018</v>
      </c>
      <c r="E2941" s="169" t="s">
        <v>3</v>
      </c>
      <c r="F2941" s="169">
        <v>1483515</v>
      </c>
      <c r="G2941" s="169"/>
      <c r="H2941" s="170" t="s">
        <v>5019</v>
      </c>
      <c r="I2941" s="172">
        <v>0</v>
      </c>
      <c r="J2941" s="172">
        <v>371</v>
      </c>
      <c r="K2941" s="172">
        <v>371</v>
      </c>
      <c r="L2941" s="173" t="s">
        <v>1444</v>
      </c>
    </row>
    <row r="2942" spans="1:12" ht="56.25" customHeight="1">
      <c r="A2942" s="174">
        <v>35</v>
      </c>
      <c r="B2942" s="167" t="s">
        <v>720</v>
      </c>
      <c r="C2942" s="168">
        <v>42808</v>
      </c>
      <c r="D2942" s="168" t="s">
        <v>3020</v>
      </c>
      <c r="E2942" s="169" t="s">
        <v>3</v>
      </c>
      <c r="F2942" s="169">
        <v>1483772</v>
      </c>
      <c r="G2942" s="169"/>
      <c r="H2942" s="170" t="s">
        <v>3021</v>
      </c>
      <c r="I2942" s="172">
        <v>0</v>
      </c>
      <c r="J2942" s="172">
        <v>750</v>
      </c>
      <c r="K2942" s="172">
        <v>750</v>
      </c>
      <c r="L2942" s="173" t="s">
        <v>1444</v>
      </c>
    </row>
    <row r="2943" spans="1:12" ht="56.25" customHeight="1">
      <c r="A2943" s="174" t="s">
        <v>627</v>
      </c>
      <c r="B2943" s="167" t="s">
        <v>737</v>
      </c>
      <c r="C2943" s="168">
        <v>42808</v>
      </c>
      <c r="D2943" s="168" t="s">
        <v>5909</v>
      </c>
      <c r="E2943" s="169" t="s">
        <v>3</v>
      </c>
      <c r="F2943" s="169">
        <v>1483777</v>
      </c>
      <c r="G2943" s="169"/>
      <c r="H2943" s="170" t="s">
        <v>5910</v>
      </c>
      <c r="I2943" s="172">
        <v>0</v>
      </c>
      <c r="J2943" s="172">
        <v>252.69</v>
      </c>
      <c r="K2943" s="172">
        <v>252.69</v>
      </c>
      <c r="L2943" s="173" t="s">
        <v>1444</v>
      </c>
    </row>
    <row r="2944" spans="1:12" ht="56.25" customHeight="1">
      <c r="A2944" s="174" t="s">
        <v>627</v>
      </c>
      <c r="B2944" s="167" t="s">
        <v>737</v>
      </c>
      <c r="C2944" s="168">
        <v>42808</v>
      </c>
      <c r="D2944" s="168" t="s">
        <v>5911</v>
      </c>
      <c r="E2944" s="169" t="s">
        <v>3</v>
      </c>
      <c r="F2944" s="169">
        <v>1483778</v>
      </c>
      <c r="G2944" s="169"/>
      <c r="H2944" s="170" t="s">
        <v>5912</v>
      </c>
      <c r="I2944" s="172">
        <v>0</v>
      </c>
      <c r="J2944" s="172">
        <v>23500.15</v>
      </c>
      <c r="K2944" s="172">
        <v>23500.15</v>
      </c>
      <c r="L2944" s="173" t="s">
        <v>1444</v>
      </c>
    </row>
    <row r="2945" spans="1:12" ht="56.25" customHeight="1">
      <c r="A2945" s="174" t="s">
        <v>627</v>
      </c>
      <c r="B2945" s="167" t="s">
        <v>737</v>
      </c>
      <c r="C2945" s="168">
        <v>42808</v>
      </c>
      <c r="D2945" s="168" t="s">
        <v>5913</v>
      </c>
      <c r="E2945" s="169" t="s">
        <v>3</v>
      </c>
      <c r="F2945" s="169">
        <v>1483779</v>
      </c>
      <c r="G2945" s="169"/>
      <c r="H2945" s="170" t="s">
        <v>5914</v>
      </c>
      <c r="I2945" s="172">
        <v>0</v>
      </c>
      <c r="J2945" s="172">
        <v>265.14999999999998</v>
      </c>
      <c r="K2945" s="172">
        <v>265.14999999999998</v>
      </c>
      <c r="L2945" s="173" t="s">
        <v>1444</v>
      </c>
    </row>
    <row r="2946" spans="1:12" ht="56.25" customHeight="1">
      <c r="A2946" s="174">
        <v>580</v>
      </c>
      <c r="B2946" s="167" t="s">
        <v>225</v>
      </c>
      <c r="C2946" s="168">
        <v>42808</v>
      </c>
      <c r="D2946" s="168" t="s">
        <v>4407</v>
      </c>
      <c r="E2946" s="169" t="s">
        <v>3</v>
      </c>
      <c r="F2946" s="169">
        <v>1483782</v>
      </c>
      <c r="G2946" s="169"/>
      <c r="H2946" s="170" t="s">
        <v>4408</v>
      </c>
      <c r="I2946" s="172">
        <v>0</v>
      </c>
      <c r="J2946" s="172">
        <v>18476.64</v>
      </c>
      <c r="K2946" s="172">
        <v>18476.64</v>
      </c>
      <c r="L2946" s="173" t="s">
        <v>1444</v>
      </c>
    </row>
    <row r="2947" spans="1:12" ht="56.25" customHeight="1">
      <c r="A2947" s="174">
        <v>163</v>
      </c>
      <c r="B2947" s="167" t="s">
        <v>772</v>
      </c>
      <c r="C2947" s="168">
        <v>42808</v>
      </c>
      <c r="D2947" s="168" t="s">
        <v>3414</v>
      </c>
      <c r="E2947" s="169" t="s">
        <v>3</v>
      </c>
      <c r="F2947" s="169">
        <v>1483814</v>
      </c>
      <c r="G2947" s="169"/>
      <c r="H2947" s="170" t="s">
        <v>3415</v>
      </c>
      <c r="I2947" s="172">
        <v>0</v>
      </c>
      <c r="J2947" s="172">
        <v>9</v>
      </c>
      <c r="K2947" s="172">
        <v>9</v>
      </c>
      <c r="L2947" s="173" t="s">
        <v>1444</v>
      </c>
    </row>
    <row r="2948" spans="1:12" ht="56.25" customHeight="1">
      <c r="A2948" s="174">
        <v>670</v>
      </c>
      <c r="B2948" s="167" t="s">
        <v>243</v>
      </c>
      <c r="C2948" s="168">
        <v>42808</v>
      </c>
      <c r="D2948" s="168" t="s">
        <v>4512</v>
      </c>
      <c r="E2948" s="169" t="s">
        <v>3</v>
      </c>
      <c r="F2948" s="169">
        <v>1483850</v>
      </c>
      <c r="G2948" s="169"/>
      <c r="H2948" s="170" t="s">
        <v>4513</v>
      </c>
      <c r="I2948" s="172">
        <v>0</v>
      </c>
      <c r="J2948" s="172">
        <v>4611.75</v>
      </c>
      <c r="K2948" s="172">
        <v>4611.75</v>
      </c>
      <c r="L2948" s="173" t="s">
        <v>1444</v>
      </c>
    </row>
    <row r="2949" spans="1:12" ht="56.25" customHeight="1">
      <c r="A2949" s="174">
        <v>290</v>
      </c>
      <c r="B2949" s="167" t="s">
        <v>817</v>
      </c>
      <c r="C2949" s="168">
        <v>42808</v>
      </c>
      <c r="D2949" s="168" t="s">
        <v>3496</v>
      </c>
      <c r="E2949" s="169" t="s">
        <v>3</v>
      </c>
      <c r="F2949" s="169">
        <v>1483851</v>
      </c>
      <c r="G2949" s="169"/>
      <c r="H2949" s="170" t="s">
        <v>3497</v>
      </c>
      <c r="I2949" s="172">
        <v>0</v>
      </c>
      <c r="J2949" s="172">
        <v>553</v>
      </c>
      <c r="K2949" s="172">
        <v>553</v>
      </c>
      <c r="L2949" s="173" t="s">
        <v>1444</v>
      </c>
    </row>
    <row r="2950" spans="1:12" ht="56.25" customHeight="1">
      <c r="A2950" s="174">
        <v>290</v>
      </c>
      <c r="B2950" s="167" t="s">
        <v>817</v>
      </c>
      <c r="C2950" s="168">
        <v>42808</v>
      </c>
      <c r="D2950" s="168" t="s">
        <v>3498</v>
      </c>
      <c r="E2950" s="169" t="s">
        <v>3</v>
      </c>
      <c r="F2950" s="169">
        <v>1483852</v>
      </c>
      <c r="G2950" s="169"/>
      <c r="H2950" s="170" t="s">
        <v>3499</v>
      </c>
      <c r="I2950" s="172">
        <v>0</v>
      </c>
      <c r="J2950" s="172">
        <v>1108</v>
      </c>
      <c r="K2950" s="172">
        <v>1108</v>
      </c>
      <c r="L2950" s="173" t="s">
        <v>1444</v>
      </c>
    </row>
    <row r="2951" spans="1:12" ht="56.25" customHeight="1">
      <c r="A2951" s="174" t="s">
        <v>627</v>
      </c>
      <c r="B2951" s="167" t="s">
        <v>737</v>
      </c>
      <c r="C2951" s="168">
        <v>42808</v>
      </c>
      <c r="D2951" s="168" t="s">
        <v>5020</v>
      </c>
      <c r="E2951" s="169" t="s">
        <v>3</v>
      </c>
      <c r="F2951" s="169">
        <v>1483719</v>
      </c>
      <c r="G2951" s="169"/>
      <c r="H2951" s="170" t="s">
        <v>5021</v>
      </c>
      <c r="I2951" s="172">
        <v>0</v>
      </c>
      <c r="J2951" s="172">
        <v>145</v>
      </c>
      <c r="K2951" s="172">
        <v>145</v>
      </c>
      <c r="L2951" s="173" t="s">
        <v>1444</v>
      </c>
    </row>
    <row r="2952" spans="1:12" ht="56.25" customHeight="1">
      <c r="A2952" s="174">
        <v>10</v>
      </c>
      <c r="B2952" s="167" t="s">
        <v>714</v>
      </c>
      <c r="C2952" s="168">
        <v>42808</v>
      </c>
      <c r="D2952" s="168" t="s">
        <v>2046</v>
      </c>
      <c r="E2952" s="169" t="s">
        <v>3</v>
      </c>
      <c r="F2952" s="169">
        <v>1483733</v>
      </c>
      <c r="G2952" s="169"/>
      <c r="H2952" s="170" t="s">
        <v>2047</v>
      </c>
      <c r="I2952" s="172">
        <v>0</v>
      </c>
      <c r="J2952" s="172">
        <v>30</v>
      </c>
      <c r="K2952" s="172">
        <v>30</v>
      </c>
      <c r="L2952" s="173" t="s">
        <v>1444</v>
      </c>
    </row>
    <row r="2953" spans="1:12" ht="56.25" customHeight="1">
      <c r="A2953" s="174" t="s">
        <v>627</v>
      </c>
      <c r="B2953" s="167" t="s">
        <v>737</v>
      </c>
      <c r="C2953" s="168">
        <v>42808</v>
      </c>
      <c r="D2953" s="168" t="s">
        <v>5022</v>
      </c>
      <c r="E2953" s="169" t="s">
        <v>3</v>
      </c>
      <c r="F2953" s="169">
        <v>1483734</v>
      </c>
      <c r="G2953" s="169"/>
      <c r="H2953" s="170" t="s">
        <v>5023</v>
      </c>
      <c r="I2953" s="172">
        <v>0</v>
      </c>
      <c r="J2953" s="172">
        <v>604</v>
      </c>
      <c r="K2953" s="172">
        <v>604</v>
      </c>
      <c r="L2953" s="173" t="s">
        <v>1444</v>
      </c>
    </row>
    <row r="2954" spans="1:12" ht="56.25" customHeight="1">
      <c r="A2954" s="174">
        <v>10</v>
      </c>
      <c r="B2954" s="167" t="s">
        <v>714</v>
      </c>
      <c r="C2954" s="168">
        <v>42808</v>
      </c>
      <c r="D2954" s="168" t="s">
        <v>2048</v>
      </c>
      <c r="E2954" s="169" t="s">
        <v>3</v>
      </c>
      <c r="F2954" s="169">
        <v>1483735</v>
      </c>
      <c r="G2954" s="169"/>
      <c r="H2954" s="170" t="s">
        <v>2049</v>
      </c>
      <c r="I2954" s="172">
        <v>0</v>
      </c>
      <c r="J2954" s="172">
        <v>266</v>
      </c>
      <c r="K2954" s="172">
        <v>266</v>
      </c>
      <c r="L2954" s="173" t="s">
        <v>1444</v>
      </c>
    </row>
    <row r="2955" spans="1:12" ht="56.25" customHeight="1">
      <c r="A2955" s="174" t="s">
        <v>627</v>
      </c>
      <c r="B2955" s="167" t="s">
        <v>737</v>
      </c>
      <c r="C2955" s="168">
        <v>42808</v>
      </c>
      <c r="D2955" s="168" t="s">
        <v>5024</v>
      </c>
      <c r="E2955" s="169" t="s">
        <v>3</v>
      </c>
      <c r="F2955" s="169">
        <v>1483737</v>
      </c>
      <c r="G2955" s="169"/>
      <c r="H2955" s="170" t="s">
        <v>5025</v>
      </c>
      <c r="I2955" s="172">
        <v>0</v>
      </c>
      <c r="J2955" s="172">
        <v>531.74</v>
      </c>
      <c r="K2955" s="172">
        <v>531.74</v>
      </c>
      <c r="L2955" s="173" t="s">
        <v>1444</v>
      </c>
    </row>
    <row r="2956" spans="1:12" ht="56.25" customHeight="1">
      <c r="A2956" s="174" t="s">
        <v>627</v>
      </c>
      <c r="B2956" s="167" t="s">
        <v>737</v>
      </c>
      <c r="C2956" s="168">
        <v>42808</v>
      </c>
      <c r="D2956" s="168" t="s">
        <v>5026</v>
      </c>
      <c r="E2956" s="169" t="s">
        <v>3</v>
      </c>
      <c r="F2956" s="169">
        <v>1483749</v>
      </c>
      <c r="G2956" s="169"/>
      <c r="H2956" s="170" t="s">
        <v>5027</v>
      </c>
      <c r="I2956" s="172">
        <v>0</v>
      </c>
      <c r="J2956" s="172">
        <v>5098.87</v>
      </c>
      <c r="K2956" s="172">
        <v>5098.87</v>
      </c>
      <c r="L2956" s="173" t="s">
        <v>1444</v>
      </c>
    </row>
    <row r="2957" spans="1:12" ht="56.25" customHeight="1">
      <c r="A2957" s="174" t="s">
        <v>627</v>
      </c>
      <c r="B2957" s="167" t="s">
        <v>737</v>
      </c>
      <c r="C2957" s="168">
        <v>42808</v>
      </c>
      <c r="D2957" s="168" t="s">
        <v>5028</v>
      </c>
      <c r="E2957" s="169" t="s">
        <v>3</v>
      </c>
      <c r="F2957" s="169">
        <v>1483873</v>
      </c>
      <c r="G2957" s="169"/>
      <c r="H2957" s="170" t="s">
        <v>5029</v>
      </c>
      <c r="I2957" s="172">
        <v>0</v>
      </c>
      <c r="J2957" s="172">
        <v>1</v>
      </c>
      <c r="K2957" s="172">
        <v>1</v>
      </c>
      <c r="L2957" s="173" t="s">
        <v>1444</v>
      </c>
    </row>
    <row r="2958" spans="1:12" ht="56.25" customHeight="1">
      <c r="A2958" s="174" t="s">
        <v>627</v>
      </c>
      <c r="B2958" s="167" t="s">
        <v>737</v>
      </c>
      <c r="C2958" s="168">
        <v>42808</v>
      </c>
      <c r="D2958" s="168" t="s">
        <v>5030</v>
      </c>
      <c r="E2958" s="169" t="s">
        <v>3</v>
      </c>
      <c r="F2958" s="169">
        <v>1483875</v>
      </c>
      <c r="G2958" s="169"/>
      <c r="H2958" s="170" t="s">
        <v>5029</v>
      </c>
      <c r="I2958" s="172">
        <v>0</v>
      </c>
      <c r="J2958" s="172">
        <v>1</v>
      </c>
      <c r="K2958" s="172">
        <v>1</v>
      </c>
      <c r="L2958" s="173" t="s">
        <v>1444</v>
      </c>
    </row>
    <row r="2959" spans="1:12" ht="56.25" customHeight="1">
      <c r="A2959" s="174" t="s">
        <v>627</v>
      </c>
      <c r="B2959" s="167" t="s">
        <v>737</v>
      </c>
      <c r="C2959" s="168">
        <v>42808</v>
      </c>
      <c r="D2959" s="168" t="s">
        <v>5031</v>
      </c>
      <c r="E2959" s="169" t="s">
        <v>3</v>
      </c>
      <c r="F2959" s="169">
        <v>1483923</v>
      </c>
      <c r="G2959" s="169"/>
      <c r="H2959" s="170" t="s">
        <v>5032</v>
      </c>
      <c r="I2959" s="172">
        <v>0</v>
      </c>
      <c r="J2959" s="172">
        <v>1504.09</v>
      </c>
      <c r="K2959" s="172">
        <v>1504.09</v>
      </c>
      <c r="L2959" s="173" t="s">
        <v>1444</v>
      </c>
    </row>
    <row r="2960" spans="1:12" ht="56.25" customHeight="1">
      <c r="A2960" s="174" t="s">
        <v>627</v>
      </c>
      <c r="B2960" s="167" t="s">
        <v>737</v>
      </c>
      <c r="C2960" s="168">
        <v>42808</v>
      </c>
      <c r="D2960" s="168" t="s">
        <v>5033</v>
      </c>
      <c r="E2960" s="169" t="s">
        <v>3</v>
      </c>
      <c r="F2960" s="169">
        <v>1483926</v>
      </c>
      <c r="G2960" s="169"/>
      <c r="H2960" s="170" t="s">
        <v>5034</v>
      </c>
      <c r="I2960" s="172">
        <v>0</v>
      </c>
      <c r="J2960" s="172">
        <v>193</v>
      </c>
      <c r="K2960" s="172">
        <v>193</v>
      </c>
      <c r="L2960" s="173" t="s">
        <v>1444</v>
      </c>
    </row>
    <row r="2961" spans="1:12" ht="56.25" customHeight="1">
      <c r="A2961" s="174" t="s">
        <v>627</v>
      </c>
      <c r="B2961" s="167" t="s">
        <v>737</v>
      </c>
      <c r="C2961" s="168">
        <v>42808</v>
      </c>
      <c r="D2961" s="168" t="s">
        <v>5035</v>
      </c>
      <c r="E2961" s="169" t="s">
        <v>3</v>
      </c>
      <c r="F2961" s="169">
        <v>1483967</v>
      </c>
      <c r="G2961" s="169"/>
      <c r="H2961" s="170" t="s">
        <v>5036</v>
      </c>
      <c r="I2961" s="172">
        <v>0</v>
      </c>
      <c r="J2961" s="172">
        <v>27462.92</v>
      </c>
      <c r="K2961" s="172">
        <v>27462.92</v>
      </c>
      <c r="L2961" s="173" t="s">
        <v>1444</v>
      </c>
    </row>
    <row r="2962" spans="1:12" ht="56.25" customHeight="1">
      <c r="A2962" s="174" t="s">
        <v>627</v>
      </c>
      <c r="B2962" s="167" t="s">
        <v>737</v>
      </c>
      <c r="C2962" s="168">
        <v>42808</v>
      </c>
      <c r="D2962" s="168" t="s">
        <v>5037</v>
      </c>
      <c r="E2962" s="169" t="s">
        <v>3</v>
      </c>
      <c r="F2962" s="169">
        <v>1484012</v>
      </c>
      <c r="G2962" s="169"/>
      <c r="H2962" s="170" t="s">
        <v>5038</v>
      </c>
      <c r="I2962" s="172">
        <v>0</v>
      </c>
      <c r="J2962" s="172">
        <v>315</v>
      </c>
      <c r="K2962" s="172">
        <v>315</v>
      </c>
      <c r="L2962" s="173" t="s">
        <v>1444</v>
      </c>
    </row>
    <row r="2963" spans="1:12" ht="56.25" customHeight="1">
      <c r="A2963" s="174">
        <v>587</v>
      </c>
      <c r="B2963" s="167" t="s">
        <v>882</v>
      </c>
      <c r="C2963" s="168">
        <v>42809</v>
      </c>
      <c r="D2963" s="168" t="s">
        <v>4435</v>
      </c>
      <c r="E2963" s="169" t="s">
        <v>3</v>
      </c>
      <c r="F2963" s="169">
        <v>1484208</v>
      </c>
      <c r="G2963" s="169"/>
      <c r="H2963" s="170" t="s">
        <v>4436</v>
      </c>
      <c r="I2963" s="172">
        <v>0</v>
      </c>
      <c r="J2963" s="172">
        <v>608757.36</v>
      </c>
      <c r="K2963" s="172">
        <v>608757.36</v>
      </c>
      <c r="L2963" s="173" t="s">
        <v>1444</v>
      </c>
    </row>
    <row r="2964" spans="1:12" ht="56.25" customHeight="1">
      <c r="A2964" s="174">
        <v>163</v>
      </c>
      <c r="B2964" s="167" t="s">
        <v>772</v>
      </c>
      <c r="C2964" s="168">
        <v>42809</v>
      </c>
      <c r="D2964" s="168" t="s">
        <v>3416</v>
      </c>
      <c r="E2964" s="169" t="s">
        <v>3</v>
      </c>
      <c r="F2964" s="169">
        <v>1484286</v>
      </c>
      <c r="G2964" s="169"/>
      <c r="H2964" s="170" t="s">
        <v>3417</v>
      </c>
      <c r="I2964" s="172">
        <v>0</v>
      </c>
      <c r="J2964" s="172">
        <v>688.85</v>
      </c>
      <c r="K2964" s="172">
        <v>688.85</v>
      </c>
      <c r="L2964" s="173" t="s">
        <v>1444</v>
      </c>
    </row>
    <row r="2965" spans="1:12" ht="56.25" customHeight="1">
      <c r="A2965" s="174">
        <v>86</v>
      </c>
      <c r="B2965" s="167" t="s">
        <v>734</v>
      </c>
      <c r="C2965" s="168">
        <v>42809</v>
      </c>
      <c r="D2965" s="168" t="s">
        <v>3214</v>
      </c>
      <c r="E2965" s="169" t="s">
        <v>3</v>
      </c>
      <c r="F2965" s="169">
        <v>1484304</v>
      </c>
      <c r="G2965" s="169"/>
      <c r="H2965" s="170" t="s">
        <v>3215</v>
      </c>
      <c r="I2965" s="172">
        <v>0</v>
      </c>
      <c r="J2965" s="172">
        <v>586.5</v>
      </c>
      <c r="K2965" s="172">
        <v>586.5</v>
      </c>
      <c r="L2965" s="173" t="s">
        <v>1444</v>
      </c>
    </row>
    <row r="2966" spans="1:12" ht="56.25" customHeight="1">
      <c r="A2966" s="174" t="s">
        <v>627</v>
      </c>
      <c r="B2966" s="167" t="s">
        <v>737</v>
      </c>
      <c r="C2966" s="168">
        <v>42809</v>
      </c>
      <c r="D2966" s="168" t="s">
        <v>5039</v>
      </c>
      <c r="E2966" s="169" t="s">
        <v>3</v>
      </c>
      <c r="F2966" s="169">
        <v>1484152</v>
      </c>
      <c r="G2966" s="169"/>
      <c r="H2966" s="170" t="s">
        <v>5040</v>
      </c>
      <c r="I2966" s="172">
        <v>0</v>
      </c>
      <c r="J2966" s="172">
        <v>12610.35</v>
      </c>
      <c r="K2966" s="172">
        <v>12610.35</v>
      </c>
      <c r="L2966" s="173" t="s">
        <v>1444</v>
      </c>
    </row>
    <row r="2967" spans="1:12" ht="56.25" customHeight="1">
      <c r="A2967" s="174" t="s">
        <v>627</v>
      </c>
      <c r="B2967" s="167" t="s">
        <v>737</v>
      </c>
      <c r="C2967" s="168">
        <v>42809</v>
      </c>
      <c r="D2967" s="168" t="s">
        <v>5041</v>
      </c>
      <c r="E2967" s="169" t="s">
        <v>3</v>
      </c>
      <c r="F2967" s="169">
        <v>1484159</v>
      </c>
      <c r="G2967" s="169"/>
      <c r="H2967" s="170" t="s">
        <v>5042</v>
      </c>
      <c r="I2967" s="172">
        <v>0</v>
      </c>
      <c r="J2967" s="172">
        <v>180</v>
      </c>
      <c r="K2967" s="172">
        <v>180</v>
      </c>
      <c r="L2967" s="173" t="s">
        <v>1444</v>
      </c>
    </row>
    <row r="2968" spans="1:12" ht="56.25" customHeight="1">
      <c r="A2968" s="174" t="s">
        <v>627</v>
      </c>
      <c r="B2968" s="167" t="s">
        <v>737</v>
      </c>
      <c r="C2968" s="168">
        <v>42809</v>
      </c>
      <c r="D2968" s="168" t="s">
        <v>5043</v>
      </c>
      <c r="E2968" s="169" t="s">
        <v>3</v>
      </c>
      <c r="F2968" s="169">
        <v>1484176</v>
      </c>
      <c r="G2968" s="169"/>
      <c r="H2968" s="170" t="s">
        <v>5044</v>
      </c>
      <c r="I2968" s="172">
        <v>0</v>
      </c>
      <c r="J2968" s="172">
        <v>490</v>
      </c>
      <c r="K2968" s="172">
        <v>490</v>
      </c>
      <c r="L2968" s="173" t="s">
        <v>1444</v>
      </c>
    </row>
    <row r="2969" spans="1:12" ht="56.25" customHeight="1">
      <c r="A2969" s="174" t="s">
        <v>627</v>
      </c>
      <c r="B2969" s="167" t="s">
        <v>737</v>
      </c>
      <c r="C2969" s="168">
        <v>42809</v>
      </c>
      <c r="D2969" s="168" t="s">
        <v>5045</v>
      </c>
      <c r="E2969" s="169" t="s">
        <v>3</v>
      </c>
      <c r="F2969" s="169">
        <v>1484224</v>
      </c>
      <c r="G2969" s="169"/>
      <c r="H2969" s="170" t="s">
        <v>5046</v>
      </c>
      <c r="I2969" s="172">
        <v>0</v>
      </c>
      <c r="J2969" s="172">
        <v>272.39999999999998</v>
      </c>
      <c r="K2969" s="172">
        <v>272.39999999999998</v>
      </c>
      <c r="L2969" s="173" t="s">
        <v>1444</v>
      </c>
    </row>
    <row r="2970" spans="1:12" ht="56.25" customHeight="1">
      <c r="A2970" s="174" t="s">
        <v>627</v>
      </c>
      <c r="B2970" s="167" t="s">
        <v>737</v>
      </c>
      <c r="C2970" s="168">
        <v>42809</v>
      </c>
      <c r="D2970" s="168" t="s">
        <v>5047</v>
      </c>
      <c r="E2970" s="169" t="s">
        <v>3</v>
      </c>
      <c r="F2970" s="169">
        <v>1484242</v>
      </c>
      <c r="G2970" s="169"/>
      <c r="H2970" s="170" t="s">
        <v>5048</v>
      </c>
      <c r="I2970" s="172">
        <v>0</v>
      </c>
      <c r="J2970" s="172">
        <v>123</v>
      </c>
      <c r="K2970" s="172">
        <v>123</v>
      </c>
      <c r="L2970" s="173" t="s">
        <v>1444</v>
      </c>
    </row>
    <row r="2971" spans="1:12" ht="56.25" customHeight="1">
      <c r="A2971" s="174" t="s">
        <v>627</v>
      </c>
      <c r="B2971" s="167" t="s">
        <v>737</v>
      </c>
      <c r="C2971" s="168">
        <v>42809</v>
      </c>
      <c r="D2971" s="168" t="s">
        <v>5049</v>
      </c>
      <c r="E2971" s="169" t="s">
        <v>3</v>
      </c>
      <c r="F2971" s="169">
        <v>1484273</v>
      </c>
      <c r="G2971" s="169"/>
      <c r="H2971" s="170" t="s">
        <v>5050</v>
      </c>
      <c r="I2971" s="172">
        <v>0</v>
      </c>
      <c r="J2971" s="172">
        <v>133.78</v>
      </c>
      <c r="K2971" s="172">
        <v>133.78</v>
      </c>
      <c r="L2971" s="173" t="s">
        <v>1444</v>
      </c>
    </row>
    <row r="2972" spans="1:12" ht="56.25" customHeight="1">
      <c r="A2972" s="174">
        <v>212</v>
      </c>
      <c r="B2972" s="167" t="s">
        <v>785</v>
      </c>
      <c r="C2972" s="168">
        <v>42809</v>
      </c>
      <c r="D2972" s="168" t="s">
        <v>3440</v>
      </c>
      <c r="E2972" s="169" t="s">
        <v>3</v>
      </c>
      <c r="F2972" s="169">
        <v>1484299</v>
      </c>
      <c r="G2972" s="169"/>
      <c r="H2972" s="170" t="s">
        <v>3441</v>
      </c>
      <c r="I2972" s="172">
        <v>0</v>
      </c>
      <c r="J2972" s="172">
        <v>140</v>
      </c>
      <c r="K2972" s="172">
        <v>140</v>
      </c>
      <c r="L2972" s="173" t="s">
        <v>1444</v>
      </c>
    </row>
    <row r="2973" spans="1:12" ht="56.25" customHeight="1">
      <c r="A2973" s="174" t="s">
        <v>627</v>
      </c>
      <c r="B2973" s="167" t="s">
        <v>737</v>
      </c>
      <c r="C2973" s="168">
        <v>42809</v>
      </c>
      <c r="D2973" s="168" t="s">
        <v>5051</v>
      </c>
      <c r="E2973" s="169" t="s">
        <v>3</v>
      </c>
      <c r="F2973" s="169">
        <v>1484310</v>
      </c>
      <c r="G2973" s="169"/>
      <c r="H2973" s="170" t="s">
        <v>5052</v>
      </c>
      <c r="I2973" s="172">
        <v>0</v>
      </c>
      <c r="J2973" s="172">
        <v>2000</v>
      </c>
      <c r="K2973" s="172">
        <v>2000</v>
      </c>
      <c r="L2973" s="173" t="s">
        <v>1444</v>
      </c>
    </row>
    <row r="2974" spans="1:12" ht="56.25" customHeight="1">
      <c r="A2974" s="174" t="s">
        <v>627</v>
      </c>
      <c r="B2974" s="167" t="s">
        <v>737</v>
      </c>
      <c r="C2974" s="168">
        <v>42809</v>
      </c>
      <c r="D2974" s="168" t="s">
        <v>5053</v>
      </c>
      <c r="E2974" s="169" t="s">
        <v>3</v>
      </c>
      <c r="F2974" s="169">
        <v>1484317</v>
      </c>
      <c r="G2974" s="169"/>
      <c r="H2974" s="170" t="s">
        <v>5054</v>
      </c>
      <c r="I2974" s="172">
        <v>0</v>
      </c>
      <c r="J2974" s="172">
        <v>180.86</v>
      </c>
      <c r="K2974" s="172">
        <v>180.86</v>
      </c>
      <c r="L2974" s="173" t="s">
        <v>1444</v>
      </c>
    </row>
    <row r="2975" spans="1:12" ht="56.25" customHeight="1">
      <c r="A2975" s="174" t="s">
        <v>627</v>
      </c>
      <c r="B2975" s="167" t="s">
        <v>737</v>
      </c>
      <c r="C2975" s="168">
        <v>42809</v>
      </c>
      <c r="D2975" s="168" t="s">
        <v>5055</v>
      </c>
      <c r="E2975" s="169" t="s">
        <v>3</v>
      </c>
      <c r="F2975" s="169">
        <v>1484324</v>
      </c>
      <c r="G2975" s="169"/>
      <c r="H2975" s="170" t="s">
        <v>5056</v>
      </c>
      <c r="I2975" s="172">
        <v>0</v>
      </c>
      <c r="J2975" s="172">
        <v>1820.1</v>
      </c>
      <c r="K2975" s="172">
        <v>1820.1</v>
      </c>
      <c r="L2975" s="173" t="s">
        <v>1444</v>
      </c>
    </row>
    <row r="2976" spans="1:12" ht="56.25" customHeight="1">
      <c r="A2976" s="174" t="s">
        <v>627</v>
      </c>
      <c r="B2976" s="167" t="s">
        <v>737</v>
      </c>
      <c r="C2976" s="168">
        <v>42809</v>
      </c>
      <c r="D2976" s="168" t="s">
        <v>5057</v>
      </c>
      <c r="E2976" s="169" t="s">
        <v>3</v>
      </c>
      <c r="F2976" s="169">
        <v>1484325</v>
      </c>
      <c r="G2976" s="169"/>
      <c r="H2976" s="170" t="s">
        <v>5058</v>
      </c>
      <c r="I2976" s="172">
        <v>0</v>
      </c>
      <c r="J2976" s="172">
        <v>127.9</v>
      </c>
      <c r="K2976" s="172">
        <v>127.9</v>
      </c>
      <c r="L2976" s="173" t="s">
        <v>1444</v>
      </c>
    </row>
    <row r="2977" spans="1:12" ht="56.25" customHeight="1">
      <c r="A2977" s="174">
        <v>340</v>
      </c>
      <c r="B2977" s="167" t="s">
        <v>838</v>
      </c>
      <c r="C2977" s="168">
        <v>42809</v>
      </c>
      <c r="D2977" s="168" t="s">
        <v>3713</v>
      </c>
      <c r="E2977" s="169" t="s">
        <v>3</v>
      </c>
      <c r="F2977" s="169">
        <v>1484353</v>
      </c>
      <c r="G2977" s="169"/>
      <c r="H2977" s="170" t="s">
        <v>3714</v>
      </c>
      <c r="I2977" s="172">
        <v>0</v>
      </c>
      <c r="J2977" s="172">
        <v>36</v>
      </c>
      <c r="K2977" s="172">
        <v>36</v>
      </c>
      <c r="L2977" s="173" t="s">
        <v>1444</v>
      </c>
    </row>
    <row r="2978" spans="1:12" ht="56.25" customHeight="1">
      <c r="A2978" s="174" t="s">
        <v>634</v>
      </c>
      <c r="B2978" s="167" t="s">
        <v>1258</v>
      </c>
      <c r="C2978" s="168">
        <v>42810</v>
      </c>
      <c r="D2978" s="168" t="s">
        <v>5572</v>
      </c>
      <c r="E2978" s="169" t="s">
        <v>3</v>
      </c>
      <c r="F2978" s="169">
        <v>1484590</v>
      </c>
      <c r="G2978" s="169"/>
      <c r="H2978" s="170" t="s">
        <v>5573</v>
      </c>
      <c r="I2978" s="172">
        <v>0</v>
      </c>
      <c r="J2978" s="172">
        <v>2061.58</v>
      </c>
      <c r="K2978" s="172">
        <v>2061.58</v>
      </c>
      <c r="L2978" s="173" t="s">
        <v>1444</v>
      </c>
    </row>
    <row r="2979" spans="1:12" ht="56.25" customHeight="1">
      <c r="A2979" s="174" t="s">
        <v>634</v>
      </c>
      <c r="B2979" s="167" t="s">
        <v>1258</v>
      </c>
      <c r="C2979" s="168">
        <v>42810</v>
      </c>
      <c r="D2979" s="168" t="s">
        <v>5574</v>
      </c>
      <c r="E2979" s="169" t="s">
        <v>3</v>
      </c>
      <c r="F2979" s="169">
        <v>1484592</v>
      </c>
      <c r="G2979" s="169"/>
      <c r="H2979" s="170" t="s">
        <v>5575</v>
      </c>
      <c r="I2979" s="172">
        <v>0</v>
      </c>
      <c r="J2979" s="172">
        <v>827.56</v>
      </c>
      <c r="K2979" s="172">
        <v>827.56</v>
      </c>
      <c r="L2979" s="173" t="s">
        <v>1444</v>
      </c>
    </row>
    <row r="2980" spans="1:12" ht="56.25" customHeight="1">
      <c r="A2980" s="174" t="s">
        <v>634</v>
      </c>
      <c r="B2980" s="167" t="s">
        <v>1258</v>
      </c>
      <c r="C2980" s="168">
        <v>42810</v>
      </c>
      <c r="D2980" s="168" t="s">
        <v>5576</v>
      </c>
      <c r="E2980" s="169" t="s">
        <v>3</v>
      </c>
      <c r="F2980" s="169">
        <v>1484593</v>
      </c>
      <c r="G2980" s="169"/>
      <c r="H2980" s="170" t="s">
        <v>5577</v>
      </c>
      <c r="I2980" s="172">
        <v>0</v>
      </c>
      <c r="J2980" s="172">
        <v>704.36</v>
      </c>
      <c r="K2980" s="172">
        <v>704.36</v>
      </c>
      <c r="L2980" s="173" t="s">
        <v>1444</v>
      </c>
    </row>
    <row r="2981" spans="1:12" ht="56.25" customHeight="1">
      <c r="A2981" s="174" t="s">
        <v>634</v>
      </c>
      <c r="B2981" s="167" t="s">
        <v>1258</v>
      </c>
      <c r="C2981" s="168">
        <v>42810</v>
      </c>
      <c r="D2981" s="168" t="s">
        <v>5578</v>
      </c>
      <c r="E2981" s="169" t="s">
        <v>3</v>
      </c>
      <c r="F2981" s="169">
        <v>1484597</v>
      </c>
      <c r="G2981" s="169"/>
      <c r="H2981" s="170" t="s">
        <v>5579</v>
      </c>
      <c r="I2981" s="172">
        <v>0</v>
      </c>
      <c r="J2981" s="172">
        <v>388.44</v>
      </c>
      <c r="K2981" s="172">
        <v>388.44</v>
      </c>
      <c r="L2981" s="173" t="s">
        <v>1444</v>
      </c>
    </row>
    <row r="2982" spans="1:12" ht="56.25" customHeight="1">
      <c r="A2982" s="174">
        <v>291</v>
      </c>
      <c r="B2982" s="167" t="s">
        <v>818</v>
      </c>
      <c r="C2982" s="168">
        <v>42810</v>
      </c>
      <c r="D2982" s="168" t="s">
        <v>3551</v>
      </c>
      <c r="E2982" s="169" t="s">
        <v>3</v>
      </c>
      <c r="F2982" s="169">
        <v>1484605</v>
      </c>
      <c r="G2982" s="169"/>
      <c r="H2982" s="170" t="s">
        <v>3552</v>
      </c>
      <c r="I2982" s="172">
        <v>0</v>
      </c>
      <c r="J2982" s="172">
        <v>4.84</v>
      </c>
      <c r="K2982" s="172">
        <v>4.84</v>
      </c>
      <c r="L2982" s="173" t="s">
        <v>1444</v>
      </c>
    </row>
    <row r="2983" spans="1:12" ht="56.25" customHeight="1">
      <c r="A2983" s="174" t="s">
        <v>627</v>
      </c>
      <c r="B2983" s="167" t="s">
        <v>737</v>
      </c>
      <c r="C2983" s="168">
        <v>42810</v>
      </c>
      <c r="D2983" s="168" t="s">
        <v>5915</v>
      </c>
      <c r="E2983" s="169" t="s">
        <v>3</v>
      </c>
      <c r="F2983" s="169">
        <v>1484620</v>
      </c>
      <c r="G2983" s="169"/>
      <c r="H2983" s="170" t="s">
        <v>5916</v>
      </c>
      <c r="I2983" s="172">
        <v>0</v>
      </c>
      <c r="J2983" s="172">
        <v>351247.9</v>
      </c>
      <c r="K2983" s="172">
        <v>351247.9</v>
      </c>
      <c r="L2983" s="173" t="s">
        <v>1444</v>
      </c>
    </row>
    <row r="2984" spans="1:12" ht="56.25" customHeight="1">
      <c r="A2984" s="174" t="s">
        <v>627</v>
      </c>
      <c r="B2984" s="167" t="s">
        <v>737</v>
      </c>
      <c r="C2984" s="168">
        <v>42810</v>
      </c>
      <c r="D2984" s="168" t="s">
        <v>5059</v>
      </c>
      <c r="E2984" s="169" t="s">
        <v>3</v>
      </c>
      <c r="F2984" s="169">
        <v>1484646</v>
      </c>
      <c r="G2984" s="169"/>
      <c r="H2984" s="170" t="s">
        <v>5060</v>
      </c>
      <c r="I2984" s="172">
        <v>0</v>
      </c>
      <c r="J2984" s="172">
        <v>2766.22</v>
      </c>
      <c r="K2984" s="172">
        <v>2766.22</v>
      </c>
      <c r="L2984" s="173" t="s">
        <v>1444</v>
      </c>
    </row>
    <row r="2985" spans="1:12" ht="56.25" customHeight="1">
      <c r="A2985" s="174" t="s">
        <v>627</v>
      </c>
      <c r="B2985" s="167" t="s">
        <v>737</v>
      </c>
      <c r="C2985" s="168">
        <v>42810</v>
      </c>
      <c r="D2985" s="168" t="s">
        <v>5061</v>
      </c>
      <c r="E2985" s="169" t="s">
        <v>3</v>
      </c>
      <c r="F2985" s="169">
        <v>1484648</v>
      </c>
      <c r="G2985" s="169"/>
      <c r="H2985" s="170" t="s">
        <v>5062</v>
      </c>
      <c r="I2985" s="172">
        <v>0</v>
      </c>
      <c r="J2985" s="172">
        <v>5598.62</v>
      </c>
      <c r="K2985" s="172">
        <v>5598.62</v>
      </c>
      <c r="L2985" s="173" t="s">
        <v>1444</v>
      </c>
    </row>
    <row r="2986" spans="1:12" ht="56.25" customHeight="1">
      <c r="A2986" s="174" t="s">
        <v>627</v>
      </c>
      <c r="B2986" s="167" t="s">
        <v>737</v>
      </c>
      <c r="C2986" s="168">
        <v>42810</v>
      </c>
      <c r="D2986" s="168" t="s">
        <v>5063</v>
      </c>
      <c r="E2986" s="169" t="s">
        <v>3</v>
      </c>
      <c r="F2986" s="169">
        <v>1484654</v>
      </c>
      <c r="G2986" s="169"/>
      <c r="H2986" s="170" t="s">
        <v>5064</v>
      </c>
      <c r="I2986" s="172">
        <v>0</v>
      </c>
      <c r="J2986" s="172">
        <v>118020.87</v>
      </c>
      <c r="K2986" s="172">
        <v>118020.87</v>
      </c>
      <c r="L2986" s="173" t="s">
        <v>1444</v>
      </c>
    </row>
    <row r="2987" spans="1:12" ht="56.25" customHeight="1">
      <c r="A2987" s="174">
        <v>680</v>
      </c>
      <c r="B2987" s="167" t="s">
        <v>890</v>
      </c>
      <c r="C2987" s="168">
        <v>42810</v>
      </c>
      <c r="D2987" s="168" t="s">
        <v>4538</v>
      </c>
      <c r="E2987" s="169" t="s">
        <v>3</v>
      </c>
      <c r="F2987" s="169">
        <v>1484666</v>
      </c>
      <c r="G2987" s="169"/>
      <c r="H2987" s="170" t="s">
        <v>4539</v>
      </c>
      <c r="I2987" s="172">
        <v>0</v>
      </c>
      <c r="J2987" s="172">
        <v>1271.49</v>
      </c>
      <c r="K2987" s="172">
        <v>1271.49</v>
      </c>
      <c r="L2987" s="173" t="s">
        <v>1444</v>
      </c>
    </row>
    <row r="2988" spans="1:12" ht="56.25" customHeight="1">
      <c r="A2988" s="174">
        <v>20</v>
      </c>
      <c r="B2988" s="167" t="s">
        <v>717</v>
      </c>
      <c r="C2988" s="168">
        <v>42810</v>
      </c>
      <c r="D2988" s="168" t="s">
        <v>2080</v>
      </c>
      <c r="E2988" s="169" t="s">
        <v>3</v>
      </c>
      <c r="F2988" s="169">
        <v>1484669</v>
      </c>
      <c r="G2988" s="169"/>
      <c r="H2988" s="170" t="s">
        <v>2081</v>
      </c>
      <c r="I2988" s="172">
        <v>0</v>
      </c>
      <c r="J2988" s="172">
        <v>601</v>
      </c>
      <c r="K2988" s="172">
        <v>601</v>
      </c>
      <c r="L2988" s="173" t="s">
        <v>1444</v>
      </c>
    </row>
    <row r="2989" spans="1:12" ht="56.25" customHeight="1">
      <c r="A2989" s="174" t="s">
        <v>627</v>
      </c>
      <c r="B2989" s="167" t="s">
        <v>737</v>
      </c>
      <c r="C2989" s="168">
        <v>42810</v>
      </c>
      <c r="D2989" s="168" t="s">
        <v>5065</v>
      </c>
      <c r="E2989" s="169" t="s">
        <v>3</v>
      </c>
      <c r="F2989" s="169">
        <v>1484561</v>
      </c>
      <c r="G2989" s="169"/>
      <c r="H2989" s="170" t="s">
        <v>5066</v>
      </c>
      <c r="I2989" s="172">
        <v>0</v>
      </c>
      <c r="J2989" s="172">
        <v>3136</v>
      </c>
      <c r="K2989" s="172">
        <v>3136</v>
      </c>
      <c r="L2989" s="173" t="s">
        <v>1444</v>
      </c>
    </row>
    <row r="2990" spans="1:12" ht="56.25" customHeight="1">
      <c r="A2990" s="174">
        <v>586</v>
      </c>
      <c r="B2990" s="167" t="s">
        <v>230</v>
      </c>
      <c r="C2990" s="168">
        <v>42810</v>
      </c>
      <c r="D2990" s="168" t="s">
        <v>4425</v>
      </c>
      <c r="E2990" s="169" t="s">
        <v>3</v>
      </c>
      <c r="F2990" s="169">
        <v>1484604</v>
      </c>
      <c r="G2990" s="169"/>
      <c r="H2990" s="170" t="s">
        <v>4426</v>
      </c>
      <c r="I2990" s="172">
        <v>0</v>
      </c>
      <c r="J2990" s="172">
        <v>9.25</v>
      </c>
      <c r="K2990" s="172">
        <v>9.25</v>
      </c>
      <c r="L2990" s="173" t="s">
        <v>1444</v>
      </c>
    </row>
    <row r="2991" spans="1:12" ht="56.25" customHeight="1">
      <c r="A2991" s="174" t="s">
        <v>627</v>
      </c>
      <c r="B2991" s="167" t="s">
        <v>737</v>
      </c>
      <c r="C2991" s="168">
        <v>42810</v>
      </c>
      <c r="D2991" s="168" t="s">
        <v>5067</v>
      </c>
      <c r="E2991" s="169" t="s">
        <v>3</v>
      </c>
      <c r="F2991" s="169">
        <v>1484624</v>
      </c>
      <c r="G2991" s="169"/>
      <c r="H2991" s="170" t="s">
        <v>5068</v>
      </c>
      <c r="I2991" s="172">
        <v>0</v>
      </c>
      <c r="J2991" s="172">
        <v>12984.14</v>
      </c>
      <c r="K2991" s="172">
        <v>12984.14</v>
      </c>
      <c r="L2991" s="173" t="s">
        <v>1444</v>
      </c>
    </row>
    <row r="2992" spans="1:12" ht="56.25" customHeight="1">
      <c r="A2992" s="174">
        <v>291</v>
      </c>
      <c r="B2992" s="167" t="s">
        <v>818</v>
      </c>
      <c r="C2992" s="168">
        <v>42810</v>
      </c>
      <c r="D2992" s="168" t="s">
        <v>3553</v>
      </c>
      <c r="E2992" s="169" t="s">
        <v>3</v>
      </c>
      <c r="F2992" s="169">
        <v>1484636</v>
      </c>
      <c r="G2992" s="169"/>
      <c r="H2992" s="170" t="s">
        <v>3554</v>
      </c>
      <c r="I2992" s="172">
        <v>0</v>
      </c>
      <c r="J2992" s="172">
        <v>1.03</v>
      </c>
      <c r="K2992" s="172">
        <v>1.03</v>
      </c>
      <c r="L2992" s="173" t="s">
        <v>1444</v>
      </c>
    </row>
    <row r="2993" spans="1:12" ht="56.25" customHeight="1">
      <c r="A2993" s="174">
        <v>574</v>
      </c>
      <c r="B2993" s="167" t="s">
        <v>874</v>
      </c>
      <c r="C2993" s="168">
        <v>42810</v>
      </c>
      <c r="D2993" s="168" t="s">
        <v>4364</v>
      </c>
      <c r="E2993" s="169" t="s">
        <v>3</v>
      </c>
      <c r="F2993" s="169">
        <v>1484647</v>
      </c>
      <c r="G2993" s="169"/>
      <c r="H2993" s="170" t="s">
        <v>4365</v>
      </c>
      <c r="I2993" s="172">
        <v>0</v>
      </c>
      <c r="J2993" s="172">
        <v>200</v>
      </c>
      <c r="K2993" s="172">
        <v>200</v>
      </c>
      <c r="L2993" s="173" t="s">
        <v>1444</v>
      </c>
    </row>
    <row r="2994" spans="1:12" ht="56.25" customHeight="1">
      <c r="A2994" s="174">
        <v>590</v>
      </c>
      <c r="B2994" s="167" t="s">
        <v>884</v>
      </c>
      <c r="C2994" s="168">
        <v>42810</v>
      </c>
      <c r="D2994" s="168" t="s">
        <v>4443</v>
      </c>
      <c r="E2994" s="169" t="s">
        <v>3</v>
      </c>
      <c r="F2994" s="169">
        <v>1484668</v>
      </c>
      <c r="G2994" s="169"/>
      <c r="H2994" s="170" t="s">
        <v>4444</v>
      </c>
      <c r="I2994" s="172">
        <v>0</v>
      </c>
      <c r="J2994" s="172">
        <v>500</v>
      </c>
      <c r="K2994" s="172">
        <v>500</v>
      </c>
      <c r="L2994" s="173" t="s">
        <v>1444</v>
      </c>
    </row>
    <row r="2995" spans="1:12" ht="56.25" customHeight="1">
      <c r="A2995" s="174" t="s">
        <v>627</v>
      </c>
      <c r="B2995" s="167" t="s">
        <v>737</v>
      </c>
      <c r="C2995" s="168">
        <v>42810</v>
      </c>
      <c r="D2995" s="168" t="s">
        <v>5069</v>
      </c>
      <c r="E2995" s="169" t="s">
        <v>3</v>
      </c>
      <c r="F2995" s="169">
        <v>1484695</v>
      </c>
      <c r="G2995" s="169"/>
      <c r="H2995" s="170" t="s">
        <v>5070</v>
      </c>
      <c r="I2995" s="172">
        <v>0</v>
      </c>
      <c r="J2995" s="172">
        <v>180</v>
      </c>
      <c r="K2995" s="172">
        <v>180</v>
      </c>
      <c r="L2995" s="173" t="s">
        <v>1444</v>
      </c>
    </row>
    <row r="2996" spans="1:12" ht="56.25" customHeight="1">
      <c r="A2996" s="174" t="s">
        <v>627</v>
      </c>
      <c r="B2996" s="167" t="s">
        <v>737</v>
      </c>
      <c r="C2996" s="168">
        <v>42810</v>
      </c>
      <c r="D2996" s="168" t="s">
        <v>5071</v>
      </c>
      <c r="E2996" s="169" t="s">
        <v>3</v>
      </c>
      <c r="F2996" s="169">
        <v>1484736</v>
      </c>
      <c r="G2996" s="169"/>
      <c r="H2996" s="170" t="s">
        <v>5072</v>
      </c>
      <c r="I2996" s="172">
        <v>0</v>
      </c>
      <c r="J2996" s="172">
        <v>180</v>
      </c>
      <c r="K2996" s="172">
        <v>180</v>
      </c>
      <c r="L2996" s="173" t="s">
        <v>1444</v>
      </c>
    </row>
    <row r="2997" spans="1:12" ht="56.25" customHeight="1">
      <c r="A2997" s="174">
        <v>574</v>
      </c>
      <c r="B2997" s="167" t="s">
        <v>874</v>
      </c>
      <c r="C2997" s="168">
        <v>42810</v>
      </c>
      <c r="D2997" s="168" t="s">
        <v>4366</v>
      </c>
      <c r="E2997" s="169" t="s">
        <v>3</v>
      </c>
      <c r="F2997" s="169">
        <v>1484759</v>
      </c>
      <c r="G2997" s="169"/>
      <c r="H2997" s="170" t="s">
        <v>4367</v>
      </c>
      <c r="I2997" s="172">
        <v>0</v>
      </c>
      <c r="J2997" s="172">
        <v>2916.27</v>
      </c>
      <c r="K2997" s="172">
        <v>2916.27</v>
      </c>
      <c r="L2997" s="173" t="s">
        <v>1444</v>
      </c>
    </row>
    <row r="2998" spans="1:12" ht="56.25" customHeight="1">
      <c r="A2998" s="174" t="s">
        <v>627</v>
      </c>
      <c r="B2998" s="167" t="s">
        <v>737</v>
      </c>
      <c r="C2998" s="168">
        <v>42810</v>
      </c>
      <c r="D2998" s="168" t="s">
        <v>5073</v>
      </c>
      <c r="E2998" s="169" t="s">
        <v>3</v>
      </c>
      <c r="F2998" s="169">
        <v>1484763</v>
      </c>
      <c r="G2998" s="169"/>
      <c r="H2998" s="170" t="s">
        <v>5074</v>
      </c>
      <c r="I2998" s="172">
        <v>0</v>
      </c>
      <c r="J2998" s="172">
        <v>35</v>
      </c>
      <c r="K2998" s="172">
        <v>35</v>
      </c>
      <c r="L2998" s="173" t="s">
        <v>1444</v>
      </c>
    </row>
    <row r="2999" spans="1:12" ht="56.25" customHeight="1">
      <c r="A2999" s="174" t="s">
        <v>627</v>
      </c>
      <c r="B2999" s="167" t="s">
        <v>737</v>
      </c>
      <c r="C2999" s="168">
        <v>42810</v>
      </c>
      <c r="D2999" s="168" t="s">
        <v>5075</v>
      </c>
      <c r="E2999" s="169" t="s">
        <v>3</v>
      </c>
      <c r="F2999" s="169">
        <v>1484765</v>
      </c>
      <c r="G2999" s="169"/>
      <c r="H2999" s="170" t="s">
        <v>5076</v>
      </c>
      <c r="I2999" s="172">
        <v>0</v>
      </c>
      <c r="J2999" s="172">
        <v>35</v>
      </c>
      <c r="K2999" s="172">
        <v>35</v>
      </c>
      <c r="L2999" s="173" t="s">
        <v>1444</v>
      </c>
    </row>
    <row r="3000" spans="1:12" ht="56.25" customHeight="1">
      <c r="A3000" s="174" t="s">
        <v>627</v>
      </c>
      <c r="B3000" s="167" t="s">
        <v>737</v>
      </c>
      <c r="C3000" s="168">
        <v>42810</v>
      </c>
      <c r="D3000" s="168" t="s">
        <v>5077</v>
      </c>
      <c r="E3000" s="169" t="s">
        <v>3</v>
      </c>
      <c r="F3000" s="169">
        <v>1484766</v>
      </c>
      <c r="G3000" s="169"/>
      <c r="H3000" s="170" t="s">
        <v>5078</v>
      </c>
      <c r="I3000" s="172">
        <v>0</v>
      </c>
      <c r="J3000" s="172">
        <v>35</v>
      </c>
      <c r="K3000" s="172">
        <v>35</v>
      </c>
      <c r="L3000" s="173" t="s">
        <v>1444</v>
      </c>
    </row>
    <row r="3001" spans="1:12" ht="56.25" customHeight="1">
      <c r="A3001" s="174" t="s">
        <v>627</v>
      </c>
      <c r="B3001" s="167" t="s">
        <v>737</v>
      </c>
      <c r="C3001" s="168">
        <v>42810</v>
      </c>
      <c r="D3001" s="168" t="s">
        <v>5079</v>
      </c>
      <c r="E3001" s="169" t="s">
        <v>3</v>
      </c>
      <c r="F3001" s="169">
        <v>1484779</v>
      </c>
      <c r="G3001" s="169"/>
      <c r="H3001" s="170" t="s">
        <v>5080</v>
      </c>
      <c r="I3001" s="172">
        <v>0</v>
      </c>
      <c r="J3001" s="172">
        <v>297.23</v>
      </c>
      <c r="K3001" s="172">
        <v>297.23</v>
      </c>
      <c r="L3001" s="173" t="s">
        <v>1444</v>
      </c>
    </row>
    <row r="3002" spans="1:12" ht="56.25" customHeight="1">
      <c r="A3002" s="174" t="s">
        <v>627</v>
      </c>
      <c r="B3002" s="167" t="s">
        <v>737</v>
      </c>
      <c r="C3002" s="168">
        <v>42810</v>
      </c>
      <c r="D3002" s="168" t="s">
        <v>5081</v>
      </c>
      <c r="E3002" s="169" t="s">
        <v>3</v>
      </c>
      <c r="F3002" s="169">
        <v>1484801</v>
      </c>
      <c r="G3002" s="169"/>
      <c r="H3002" s="170" t="s">
        <v>5082</v>
      </c>
      <c r="I3002" s="172">
        <v>0</v>
      </c>
      <c r="J3002" s="172">
        <v>370</v>
      </c>
      <c r="K3002" s="172">
        <v>370</v>
      </c>
      <c r="L3002" s="173" t="s">
        <v>1444</v>
      </c>
    </row>
    <row r="3003" spans="1:12" ht="56.25" customHeight="1">
      <c r="A3003" s="174" t="s">
        <v>627</v>
      </c>
      <c r="B3003" s="167" t="s">
        <v>737</v>
      </c>
      <c r="C3003" s="168">
        <v>42810</v>
      </c>
      <c r="D3003" s="168" t="s">
        <v>5083</v>
      </c>
      <c r="E3003" s="169" t="s">
        <v>3</v>
      </c>
      <c r="F3003" s="169">
        <v>1484834</v>
      </c>
      <c r="G3003" s="169"/>
      <c r="H3003" s="170" t="s">
        <v>5084</v>
      </c>
      <c r="I3003" s="172">
        <v>0</v>
      </c>
      <c r="J3003" s="172">
        <v>1650</v>
      </c>
      <c r="K3003" s="172">
        <v>1650</v>
      </c>
      <c r="L3003" s="173" t="s">
        <v>1444</v>
      </c>
    </row>
    <row r="3004" spans="1:12" ht="56.25" customHeight="1">
      <c r="A3004" s="174" t="s">
        <v>627</v>
      </c>
      <c r="B3004" s="167" t="s">
        <v>737</v>
      </c>
      <c r="C3004" s="168">
        <v>42810</v>
      </c>
      <c r="D3004" s="168" t="s">
        <v>5085</v>
      </c>
      <c r="E3004" s="169" t="s">
        <v>3</v>
      </c>
      <c r="F3004" s="169">
        <v>1484836</v>
      </c>
      <c r="G3004" s="169"/>
      <c r="H3004" s="170" t="s">
        <v>5084</v>
      </c>
      <c r="I3004" s="172">
        <v>0</v>
      </c>
      <c r="J3004" s="172">
        <v>43.92</v>
      </c>
      <c r="K3004" s="172">
        <v>43.92</v>
      </c>
      <c r="L3004" s="173" t="s">
        <v>1444</v>
      </c>
    </row>
    <row r="3005" spans="1:12" ht="56.25" customHeight="1">
      <c r="A3005" s="174" t="s">
        <v>627</v>
      </c>
      <c r="B3005" s="167" t="s">
        <v>737</v>
      </c>
      <c r="C3005" s="168">
        <v>42810</v>
      </c>
      <c r="D3005" s="168" t="s">
        <v>5086</v>
      </c>
      <c r="E3005" s="169" t="s">
        <v>3</v>
      </c>
      <c r="F3005" s="169">
        <v>1484837</v>
      </c>
      <c r="G3005" s="169"/>
      <c r="H3005" s="170" t="s">
        <v>5084</v>
      </c>
      <c r="I3005" s="172">
        <v>0</v>
      </c>
      <c r="J3005" s="172">
        <v>475</v>
      </c>
      <c r="K3005" s="172">
        <v>475</v>
      </c>
      <c r="L3005" s="173" t="s">
        <v>1444</v>
      </c>
    </row>
    <row r="3006" spans="1:12" ht="56.25" customHeight="1">
      <c r="A3006" s="174" t="s">
        <v>627</v>
      </c>
      <c r="B3006" s="167" t="s">
        <v>737</v>
      </c>
      <c r="C3006" s="168">
        <v>42810</v>
      </c>
      <c r="D3006" s="168" t="s">
        <v>5087</v>
      </c>
      <c r="E3006" s="169" t="s">
        <v>3</v>
      </c>
      <c r="F3006" s="169">
        <v>1484838</v>
      </c>
      <c r="G3006" s="169"/>
      <c r="H3006" s="170" t="s">
        <v>5084</v>
      </c>
      <c r="I3006" s="172">
        <v>0</v>
      </c>
      <c r="J3006" s="172">
        <v>65</v>
      </c>
      <c r="K3006" s="172">
        <v>65</v>
      </c>
      <c r="L3006" s="173" t="s">
        <v>1444</v>
      </c>
    </row>
    <row r="3007" spans="1:12" ht="56.25" customHeight="1">
      <c r="A3007" s="174" t="s">
        <v>627</v>
      </c>
      <c r="B3007" s="167" t="s">
        <v>737</v>
      </c>
      <c r="C3007" s="168">
        <v>42810</v>
      </c>
      <c r="D3007" s="168" t="s">
        <v>5088</v>
      </c>
      <c r="E3007" s="169" t="s">
        <v>3</v>
      </c>
      <c r="F3007" s="169">
        <v>1484839</v>
      </c>
      <c r="G3007" s="169"/>
      <c r="H3007" s="170" t="s">
        <v>5084</v>
      </c>
      <c r="I3007" s="172">
        <v>0</v>
      </c>
      <c r="J3007" s="172">
        <v>571.80999999999995</v>
      </c>
      <c r="K3007" s="172">
        <v>571.80999999999995</v>
      </c>
      <c r="L3007" s="173" t="s">
        <v>1444</v>
      </c>
    </row>
    <row r="3008" spans="1:12" ht="56.25" customHeight="1">
      <c r="A3008" s="174" t="s">
        <v>627</v>
      </c>
      <c r="B3008" s="167" t="s">
        <v>737</v>
      </c>
      <c r="C3008" s="168">
        <v>42810</v>
      </c>
      <c r="D3008" s="168" t="s">
        <v>5089</v>
      </c>
      <c r="E3008" s="169" t="s">
        <v>3</v>
      </c>
      <c r="F3008" s="169">
        <v>1484841</v>
      </c>
      <c r="G3008" s="169"/>
      <c r="H3008" s="170" t="s">
        <v>5090</v>
      </c>
      <c r="I3008" s="172">
        <v>0</v>
      </c>
      <c r="J3008" s="172">
        <v>103.8</v>
      </c>
      <c r="K3008" s="172">
        <v>103.8</v>
      </c>
      <c r="L3008" s="173" t="s">
        <v>1444</v>
      </c>
    </row>
    <row r="3009" spans="1:12" ht="56.25" customHeight="1">
      <c r="A3009" s="174" t="s">
        <v>627</v>
      </c>
      <c r="B3009" s="167" t="s">
        <v>737</v>
      </c>
      <c r="C3009" s="168">
        <v>42811</v>
      </c>
      <c r="D3009" s="168" t="s">
        <v>5917</v>
      </c>
      <c r="E3009" s="169" t="s">
        <v>3</v>
      </c>
      <c r="F3009" s="169">
        <v>1485040</v>
      </c>
      <c r="G3009" s="169"/>
      <c r="H3009" s="170" t="s">
        <v>5918</v>
      </c>
      <c r="I3009" s="172">
        <v>0</v>
      </c>
      <c r="J3009" s="172">
        <v>17501.400000000001</v>
      </c>
      <c r="K3009" s="177">
        <v>17501.400000000001</v>
      </c>
      <c r="L3009" s="173" t="s">
        <v>1444</v>
      </c>
    </row>
    <row r="3010" spans="1:12" ht="56.25" customHeight="1">
      <c r="A3010" s="174" t="s">
        <v>627</v>
      </c>
      <c r="B3010" s="167" t="s">
        <v>737</v>
      </c>
      <c r="C3010" s="168">
        <v>42811</v>
      </c>
      <c r="D3010" s="168" t="s">
        <v>5919</v>
      </c>
      <c r="E3010" s="169" t="s">
        <v>3</v>
      </c>
      <c r="F3010" s="169">
        <v>1485041</v>
      </c>
      <c r="G3010" s="169"/>
      <c r="H3010" s="170" t="s">
        <v>5920</v>
      </c>
      <c r="I3010" s="172">
        <v>0</v>
      </c>
      <c r="J3010" s="172">
        <v>5085.8999999999996</v>
      </c>
      <c r="K3010" s="172">
        <v>5085.8999999999996</v>
      </c>
      <c r="L3010" s="173" t="s">
        <v>1444</v>
      </c>
    </row>
    <row r="3011" spans="1:12" ht="56.25" customHeight="1">
      <c r="A3011" s="174">
        <v>86</v>
      </c>
      <c r="B3011" s="167" t="s">
        <v>734</v>
      </c>
      <c r="C3011" s="168">
        <v>42811</v>
      </c>
      <c r="D3011" s="168" t="s">
        <v>3216</v>
      </c>
      <c r="E3011" s="169" t="s">
        <v>3</v>
      </c>
      <c r="F3011" s="169">
        <v>1485077</v>
      </c>
      <c r="G3011" s="169"/>
      <c r="H3011" s="170" t="s">
        <v>3217</v>
      </c>
      <c r="I3011" s="172">
        <v>0</v>
      </c>
      <c r="J3011" s="172">
        <v>13791.21</v>
      </c>
      <c r="K3011" s="172">
        <v>13791.21</v>
      </c>
      <c r="L3011" s="173" t="s">
        <v>1444</v>
      </c>
    </row>
    <row r="3012" spans="1:12" ht="56.25" customHeight="1">
      <c r="A3012" s="174">
        <v>163</v>
      </c>
      <c r="B3012" s="167" t="s">
        <v>772</v>
      </c>
      <c r="C3012" s="168">
        <v>42811</v>
      </c>
      <c r="D3012" s="168" t="s">
        <v>3418</v>
      </c>
      <c r="E3012" s="169" t="s">
        <v>3</v>
      </c>
      <c r="F3012" s="169">
        <v>1485087</v>
      </c>
      <c r="G3012" s="169"/>
      <c r="H3012" s="170" t="s">
        <v>3419</v>
      </c>
      <c r="I3012" s="172">
        <v>0</v>
      </c>
      <c r="J3012" s="172">
        <v>18</v>
      </c>
      <c r="K3012" s="172">
        <v>18</v>
      </c>
      <c r="L3012" s="173" t="s">
        <v>1444</v>
      </c>
    </row>
    <row r="3013" spans="1:12" ht="56.25" customHeight="1">
      <c r="A3013" s="174" t="s">
        <v>627</v>
      </c>
      <c r="B3013" s="167" t="s">
        <v>737</v>
      </c>
      <c r="C3013" s="168">
        <v>42811</v>
      </c>
      <c r="D3013" s="168" t="s">
        <v>3777</v>
      </c>
      <c r="E3013" s="169" t="s">
        <v>3</v>
      </c>
      <c r="F3013" s="169">
        <v>1485092</v>
      </c>
      <c r="G3013" s="169"/>
      <c r="H3013" s="170" t="s">
        <v>3778</v>
      </c>
      <c r="I3013" s="172">
        <v>0</v>
      </c>
      <c r="J3013" s="172">
        <v>122015.15</v>
      </c>
      <c r="K3013" s="172">
        <v>122015.15</v>
      </c>
      <c r="L3013" s="173" t="s">
        <v>1444</v>
      </c>
    </row>
    <row r="3014" spans="1:12" ht="56.25" customHeight="1">
      <c r="A3014" s="174">
        <v>287</v>
      </c>
      <c r="B3014" s="167" t="s">
        <v>814</v>
      </c>
      <c r="C3014" s="168">
        <v>42811</v>
      </c>
      <c r="D3014" s="168" t="s">
        <v>3488</v>
      </c>
      <c r="E3014" s="169" t="s">
        <v>3</v>
      </c>
      <c r="F3014" s="169">
        <v>1485093</v>
      </c>
      <c r="G3014" s="169"/>
      <c r="H3014" s="170" t="s">
        <v>3489</v>
      </c>
      <c r="I3014" s="172">
        <v>0</v>
      </c>
      <c r="J3014" s="172">
        <v>98138.19</v>
      </c>
      <c r="K3014" s="172">
        <v>98138.19</v>
      </c>
      <c r="L3014" s="173" t="s">
        <v>1444</v>
      </c>
    </row>
    <row r="3015" spans="1:12" ht="56.25" customHeight="1">
      <c r="A3015" s="174">
        <v>25</v>
      </c>
      <c r="B3015" s="167" t="s">
        <v>718</v>
      </c>
      <c r="C3015" s="168">
        <v>42811</v>
      </c>
      <c r="D3015" s="168" t="s">
        <v>3779</v>
      </c>
      <c r="E3015" s="169" t="s">
        <v>3</v>
      </c>
      <c r="F3015" s="169">
        <v>1485095</v>
      </c>
      <c r="G3015" s="169"/>
      <c r="H3015" s="170" t="s">
        <v>3780</v>
      </c>
      <c r="I3015" s="172">
        <v>0</v>
      </c>
      <c r="J3015" s="172">
        <v>3134.27</v>
      </c>
      <c r="K3015" s="172">
        <v>3134.27</v>
      </c>
      <c r="L3015" s="173" t="s">
        <v>1444</v>
      </c>
    </row>
    <row r="3016" spans="1:12" ht="56.25" customHeight="1">
      <c r="A3016" s="174" t="s">
        <v>627</v>
      </c>
      <c r="B3016" s="167" t="s">
        <v>737</v>
      </c>
      <c r="C3016" s="168">
        <v>42811</v>
      </c>
      <c r="D3016" s="168" t="s">
        <v>3139</v>
      </c>
      <c r="E3016" s="169" t="s">
        <v>3</v>
      </c>
      <c r="F3016" s="169">
        <v>1485096</v>
      </c>
      <c r="G3016" s="169"/>
      <c r="H3016" s="170" t="s">
        <v>3140</v>
      </c>
      <c r="I3016" s="172">
        <v>0</v>
      </c>
      <c r="J3016" s="172">
        <v>34020.94</v>
      </c>
      <c r="K3016" s="172">
        <v>34020.94</v>
      </c>
      <c r="L3016" s="173" t="s">
        <v>1444</v>
      </c>
    </row>
    <row r="3017" spans="1:12" ht="56.25" customHeight="1">
      <c r="A3017" s="174" t="s">
        <v>627</v>
      </c>
      <c r="B3017" s="167" t="s">
        <v>737</v>
      </c>
      <c r="C3017" s="168">
        <v>42811</v>
      </c>
      <c r="D3017" s="168" t="s">
        <v>5091</v>
      </c>
      <c r="E3017" s="169" t="s">
        <v>3</v>
      </c>
      <c r="F3017" s="169">
        <v>1485030</v>
      </c>
      <c r="G3017" s="169"/>
      <c r="H3017" s="170" t="s">
        <v>5092</v>
      </c>
      <c r="I3017" s="172">
        <v>0</v>
      </c>
      <c r="J3017" s="172">
        <v>1000</v>
      </c>
      <c r="K3017" s="172">
        <v>1000</v>
      </c>
      <c r="L3017" s="173" t="s">
        <v>1444</v>
      </c>
    </row>
    <row r="3018" spans="1:12" ht="56.25" customHeight="1">
      <c r="A3018" s="174" t="s">
        <v>627</v>
      </c>
      <c r="B3018" s="167" t="s">
        <v>737</v>
      </c>
      <c r="C3018" s="168">
        <v>42811</v>
      </c>
      <c r="D3018" s="168" t="s">
        <v>5093</v>
      </c>
      <c r="E3018" s="169" t="s">
        <v>3</v>
      </c>
      <c r="F3018" s="169">
        <v>1485074</v>
      </c>
      <c r="G3018" s="169"/>
      <c r="H3018" s="170" t="s">
        <v>5094</v>
      </c>
      <c r="I3018" s="172">
        <v>0</v>
      </c>
      <c r="J3018" s="172">
        <v>172.2</v>
      </c>
      <c r="K3018" s="172">
        <v>172.2</v>
      </c>
      <c r="L3018" s="173" t="s">
        <v>1444</v>
      </c>
    </row>
    <row r="3019" spans="1:12" ht="56.25" customHeight="1">
      <c r="A3019" s="174" t="s">
        <v>627</v>
      </c>
      <c r="B3019" s="167" t="s">
        <v>737</v>
      </c>
      <c r="C3019" s="168">
        <v>42811</v>
      </c>
      <c r="D3019" s="168" t="s">
        <v>5095</v>
      </c>
      <c r="E3019" s="169" t="s">
        <v>3</v>
      </c>
      <c r="F3019" s="169">
        <v>1485106</v>
      </c>
      <c r="G3019" s="169"/>
      <c r="H3019" s="170" t="s">
        <v>5096</v>
      </c>
      <c r="I3019" s="172">
        <v>0</v>
      </c>
      <c r="J3019" s="172">
        <v>3540.48</v>
      </c>
      <c r="K3019" s="172">
        <v>3540.48</v>
      </c>
      <c r="L3019" s="173" t="s">
        <v>1444</v>
      </c>
    </row>
    <row r="3020" spans="1:12" ht="56.25" customHeight="1">
      <c r="A3020" s="174" t="s">
        <v>627</v>
      </c>
      <c r="B3020" s="167" t="s">
        <v>737</v>
      </c>
      <c r="C3020" s="168">
        <v>42811</v>
      </c>
      <c r="D3020" s="168" t="s">
        <v>5097</v>
      </c>
      <c r="E3020" s="169" t="s">
        <v>3</v>
      </c>
      <c r="F3020" s="169">
        <v>1485139</v>
      </c>
      <c r="G3020" s="169"/>
      <c r="H3020" s="170" t="s">
        <v>5098</v>
      </c>
      <c r="I3020" s="172">
        <v>0</v>
      </c>
      <c r="J3020" s="172">
        <v>945</v>
      </c>
      <c r="K3020" s="172">
        <v>945</v>
      </c>
      <c r="L3020" s="173" t="s">
        <v>1444</v>
      </c>
    </row>
    <row r="3021" spans="1:12" ht="56.25" customHeight="1">
      <c r="A3021" s="174" t="s">
        <v>627</v>
      </c>
      <c r="B3021" s="167" t="s">
        <v>737</v>
      </c>
      <c r="C3021" s="168">
        <v>42811</v>
      </c>
      <c r="D3021" s="168" t="s">
        <v>5099</v>
      </c>
      <c r="E3021" s="169" t="s">
        <v>3</v>
      </c>
      <c r="F3021" s="169">
        <v>1485199</v>
      </c>
      <c r="G3021" s="169"/>
      <c r="H3021" s="170" t="s">
        <v>5100</v>
      </c>
      <c r="I3021" s="172">
        <v>0</v>
      </c>
      <c r="J3021" s="172">
        <v>182.73</v>
      </c>
      <c r="K3021" s="177">
        <v>182.73</v>
      </c>
      <c r="L3021" s="173" t="s">
        <v>1444</v>
      </c>
    </row>
    <row r="3022" spans="1:12" ht="56.25" customHeight="1">
      <c r="A3022" s="174">
        <v>287</v>
      </c>
      <c r="B3022" s="167" t="s">
        <v>814</v>
      </c>
      <c r="C3022" s="168">
        <v>42814</v>
      </c>
      <c r="D3022" s="168" t="s">
        <v>3490</v>
      </c>
      <c r="E3022" s="169" t="s">
        <v>3</v>
      </c>
      <c r="F3022" s="169">
        <v>1485521</v>
      </c>
      <c r="G3022" s="169"/>
      <c r="H3022" s="170" t="s">
        <v>3491</v>
      </c>
      <c r="I3022" s="172">
        <v>0</v>
      </c>
      <c r="J3022" s="172">
        <v>3000</v>
      </c>
      <c r="K3022" s="172">
        <v>3000</v>
      </c>
      <c r="L3022" s="173" t="s">
        <v>1444</v>
      </c>
    </row>
    <row r="3023" spans="1:12" ht="56.25" customHeight="1">
      <c r="A3023" s="174">
        <v>513</v>
      </c>
      <c r="B3023" s="167" t="s">
        <v>208</v>
      </c>
      <c r="C3023" s="168">
        <v>42814</v>
      </c>
      <c r="D3023" s="168" t="s">
        <v>4317</v>
      </c>
      <c r="E3023" s="169" t="s">
        <v>3</v>
      </c>
      <c r="F3023" s="169">
        <v>1485527</v>
      </c>
      <c r="G3023" s="169"/>
      <c r="H3023" s="170" t="s">
        <v>4318</v>
      </c>
      <c r="I3023" s="172">
        <v>0</v>
      </c>
      <c r="J3023" s="172">
        <v>159923.10999999999</v>
      </c>
      <c r="K3023" s="172">
        <v>159923.10999999999</v>
      </c>
      <c r="L3023" s="173" t="s">
        <v>1444</v>
      </c>
    </row>
    <row r="3024" spans="1:12" ht="56.25" customHeight="1">
      <c r="A3024" s="174" t="s">
        <v>634</v>
      </c>
      <c r="B3024" s="167" t="s">
        <v>1258</v>
      </c>
      <c r="C3024" s="168">
        <v>42814</v>
      </c>
      <c r="D3024" s="168" t="s">
        <v>5580</v>
      </c>
      <c r="E3024" s="169" t="s">
        <v>3</v>
      </c>
      <c r="F3024" s="169">
        <v>1485529</v>
      </c>
      <c r="G3024" s="169"/>
      <c r="H3024" s="170" t="s">
        <v>5581</v>
      </c>
      <c r="I3024" s="172">
        <v>0</v>
      </c>
      <c r="J3024" s="172">
        <v>2057.16</v>
      </c>
      <c r="K3024" s="172">
        <v>2057.16</v>
      </c>
      <c r="L3024" s="173" t="s">
        <v>1444</v>
      </c>
    </row>
    <row r="3025" spans="1:12" ht="56.25" customHeight="1">
      <c r="A3025" s="174" t="s">
        <v>634</v>
      </c>
      <c r="B3025" s="167" t="s">
        <v>1258</v>
      </c>
      <c r="C3025" s="168">
        <v>42814</v>
      </c>
      <c r="D3025" s="168" t="s">
        <v>5582</v>
      </c>
      <c r="E3025" s="169" t="s">
        <v>3</v>
      </c>
      <c r="F3025" s="169">
        <v>1485531</v>
      </c>
      <c r="G3025" s="169"/>
      <c r="H3025" s="170" t="s">
        <v>5583</v>
      </c>
      <c r="I3025" s="172">
        <v>0</v>
      </c>
      <c r="J3025" s="172">
        <v>517.25</v>
      </c>
      <c r="K3025" s="172">
        <v>517.25</v>
      </c>
      <c r="L3025" s="173" t="s">
        <v>1444</v>
      </c>
    </row>
    <row r="3026" spans="1:12" ht="56.25" customHeight="1">
      <c r="A3026" s="174" t="s">
        <v>627</v>
      </c>
      <c r="B3026" s="167" t="s">
        <v>737</v>
      </c>
      <c r="C3026" s="168">
        <v>42814</v>
      </c>
      <c r="D3026" s="168" t="s">
        <v>5101</v>
      </c>
      <c r="E3026" s="169" t="s">
        <v>3</v>
      </c>
      <c r="F3026" s="169">
        <v>1485465</v>
      </c>
      <c r="G3026" s="169"/>
      <c r="H3026" s="170" t="s">
        <v>5102</v>
      </c>
      <c r="I3026" s="172">
        <v>0</v>
      </c>
      <c r="J3026" s="172">
        <v>70</v>
      </c>
      <c r="K3026" s="172">
        <v>70</v>
      </c>
      <c r="L3026" s="173" t="s">
        <v>1444</v>
      </c>
    </row>
    <row r="3027" spans="1:12" ht="56.25" customHeight="1">
      <c r="A3027" s="174" t="s">
        <v>627</v>
      </c>
      <c r="B3027" s="167" t="s">
        <v>737</v>
      </c>
      <c r="C3027" s="168">
        <v>42814</v>
      </c>
      <c r="D3027" s="168" t="s">
        <v>5103</v>
      </c>
      <c r="E3027" s="169" t="s">
        <v>3</v>
      </c>
      <c r="F3027" s="169">
        <v>1485466</v>
      </c>
      <c r="G3027" s="169"/>
      <c r="H3027" s="170" t="s">
        <v>5104</v>
      </c>
      <c r="I3027" s="172">
        <v>0</v>
      </c>
      <c r="J3027" s="172">
        <v>593.38</v>
      </c>
      <c r="K3027" s="172">
        <v>593.38</v>
      </c>
      <c r="L3027" s="173" t="s">
        <v>1444</v>
      </c>
    </row>
    <row r="3028" spans="1:12" ht="56.25" customHeight="1">
      <c r="A3028" s="174">
        <v>574</v>
      </c>
      <c r="B3028" s="167" t="s">
        <v>874</v>
      </c>
      <c r="C3028" s="168">
        <v>42814</v>
      </c>
      <c r="D3028" s="168" t="s">
        <v>4368</v>
      </c>
      <c r="E3028" s="169" t="s">
        <v>3</v>
      </c>
      <c r="F3028" s="169">
        <v>1485472</v>
      </c>
      <c r="G3028" s="169"/>
      <c r="H3028" s="170" t="s">
        <v>4369</v>
      </c>
      <c r="I3028" s="172">
        <v>0</v>
      </c>
      <c r="J3028" s="172">
        <v>3280</v>
      </c>
      <c r="K3028" s="172">
        <v>3280</v>
      </c>
      <c r="L3028" s="173" t="s">
        <v>1444</v>
      </c>
    </row>
    <row r="3029" spans="1:12" ht="56.25" customHeight="1">
      <c r="A3029" s="174" t="s">
        <v>627</v>
      </c>
      <c r="B3029" s="167" t="s">
        <v>737</v>
      </c>
      <c r="C3029" s="168">
        <v>42814</v>
      </c>
      <c r="D3029" s="168" t="s">
        <v>5105</v>
      </c>
      <c r="E3029" s="169" t="s">
        <v>3</v>
      </c>
      <c r="F3029" s="169">
        <v>1485483</v>
      </c>
      <c r="G3029" s="169"/>
      <c r="H3029" s="170" t="s">
        <v>5106</v>
      </c>
      <c r="I3029" s="172">
        <v>0</v>
      </c>
      <c r="J3029" s="172">
        <v>3308.13</v>
      </c>
      <c r="K3029" s="172">
        <v>3308.13</v>
      </c>
      <c r="L3029" s="173" t="s">
        <v>1444</v>
      </c>
    </row>
    <row r="3030" spans="1:12" ht="56.25" customHeight="1">
      <c r="A3030" s="174" t="s">
        <v>627</v>
      </c>
      <c r="B3030" s="167" t="s">
        <v>737</v>
      </c>
      <c r="C3030" s="168">
        <v>42814</v>
      </c>
      <c r="D3030" s="168" t="s">
        <v>5107</v>
      </c>
      <c r="E3030" s="169" t="s">
        <v>3</v>
      </c>
      <c r="F3030" s="169">
        <v>1485486</v>
      </c>
      <c r="G3030" s="169"/>
      <c r="H3030" s="170" t="s">
        <v>5108</v>
      </c>
      <c r="I3030" s="172">
        <v>0</v>
      </c>
      <c r="J3030" s="172">
        <v>3308.13</v>
      </c>
      <c r="K3030" s="172">
        <v>3308.13</v>
      </c>
      <c r="L3030" s="173" t="s">
        <v>1444</v>
      </c>
    </row>
    <row r="3031" spans="1:12" ht="56.25" customHeight="1">
      <c r="A3031" s="174" t="s">
        <v>627</v>
      </c>
      <c r="B3031" s="167" t="s">
        <v>737</v>
      </c>
      <c r="C3031" s="168">
        <v>42814</v>
      </c>
      <c r="D3031" s="168" t="s">
        <v>5109</v>
      </c>
      <c r="E3031" s="169" t="s">
        <v>3</v>
      </c>
      <c r="F3031" s="169">
        <v>1485489</v>
      </c>
      <c r="G3031" s="169"/>
      <c r="H3031" s="170" t="s">
        <v>5110</v>
      </c>
      <c r="I3031" s="172">
        <v>0</v>
      </c>
      <c r="J3031" s="172">
        <v>3308.13</v>
      </c>
      <c r="K3031" s="172">
        <v>3308.13</v>
      </c>
      <c r="L3031" s="173" t="s">
        <v>1444</v>
      </c>
    </row>
    <row r="3032" spans="1:12" ht="56.25" customHeight="1">
      <c r="A3032" s="174" t="s">
        <v>627</v>
      </c>
      <c r="B3032" s="167" t="s">
        <v>737</v>
      </c>
      <c r="C3032" s="168">
        <v>42814</v>
      </c>
      <c r="D3032" s="168" t="s">
        <v>5111</v>
      </c>
      <c r="E3032" s="169" t="s">
        <v>3</v>
      </c>
      <c r="F3032" s="169">
        <v>1485491</v>
      </c>
      <c r="G3032" s="169"/>
      <c r="H3032" s="170" t="s">
        <v>5112</v>
      </c>
      <c r="I3032" s="172">
        <v>0</v>
      </c>
      <c r="J3032" s="172">
        <v>3308.13</v>
      </c>
      <c r="K3032" s="172">
        <v>3308.13</v>
      </c>
      <c r="L3032" s="173" t="s">
        <v>1444</v>
      </c>
    </row>
    <row r="3033" spans="1:12" ht="56.25" customHeight="1">
      <c r="A3033" s="174" t="s">
        <v>627</v>
      </c>
      <c r="B3033" s="167" t="s">
        <v>737</v>
      </c>
      <c r="C3033" s="168">
        <v>42814</v>
      </c>
      <c r="D3033" s="168" t="s">
        <v>5113</v>
      </c>
      <c r="E3033" s="169" t="s">
        <v>3</v>
      </c>
      <c r="F3033" s="169">
        <v>1485493</v>
      </c>
      <c r="G3033" s="169"/>
      <c r="H3033" s="170" t="s">
        <v>5114</v>
      </c>
      <c r="I3033" s="172">
        <v>0</v>
      </c>
      <c r="J3033" s="172">
        <v>3308.13</v>
      </c>
      <c r="K3033" s="172">
        <v>3308.13</v>
      </c>
      <c r="L3033" s="173" t="s">
        <v>1444</v>
      </c>
    </row>
    <row r="3034" spans="1:12" ht="56.25" customHeight="1">
      <c r="A3034" s="174" t="s">
        <v>627</v>
      </c>
      <c r="B3034" s="167" t="s">
        <v>737</v>
      </c>
      <c r="C3034" s="168">
        <v>42814</v>
      </c>
      <c r="D3034" s="168" t="s">
        <v>5115</v>
      </c>
      <c r="E3034" s="169" t="s">
        <v>3</v>
      </c>
      <c r="F3034" s="169">
        <v>1485495</v>
      </c>
      <c r="G3034" s="169"/>
      <c r="H3034" s="170" t="s">
        <v>5116</v>
      </c>
      <c r="I3034" s="172">
        <v>0</v>
      </c>
      <c r="J3034" s="172">
        <v>3308.13</v>
      </c>
      <c r="K3034" s="177">
        <v>3308.13</v>
      </c>
      <c r="L3034" s="173" t="s">
        <v>1444</v>
      </c>
    </row>
    <row r="3035" spans="1:12" ht="56.25" customHeight="1">
      <c r="A3035" s="174">
        <v>47</v>
      </c>
      <c r="B3035" s="167" t="s">
        <v>723</v>
      </c>
      <c r="C3035" s="168">
        <v>42814</v>
      </c>
      <c r="D3035" s="168" t="s">
        <v>3101</v>
      </c>
      <c r="E3035" s="169" t="s">
        <v>3</v>
      </c>
      <c r="F3035" s="169">
        <v>1485541</v>
      </c>
      <c r="G3035" s="169"/>
      <c r="H3035" s="170" t="s">
        <v>3102</v>
      </c>
      <c r="I3035" s="172">
        <v>0</v>
      </c>
      <c r="J3035" s="172">
        <v>2601</v>
      </c>
      <c r="K3035" s="172">
        <v>2601</v>
      </c>
      <c r="L3035" s="173" t="s">
        <v>1444</v>
      </c>
    </row>
    <row r="3036" spans="1:12" ht="56.25" customHeight="1">
      <c r="A3036" s="174" t="s">
        <v>627</v>
      </c>
      <c r="B3036" s="167" t="s">
        <v>737</v>
      </c>
      <c r="C3036" s="168">
        <v>42814</v>
      </c>
      <c r="D3036" s="168" t="s">
        <v>5117</v>
      </c>
      <c r="E3036" s="169" t="s">
        <v>3</v>
      </c>
      <c r="F3036" s="169">
        <v>1485558</v>
      </c>
      <c r="G3036" s="169"/>
      <c r="H3036" s="170" t="s">
        <v>5118</v>
      </c>
      <c r="I3036" s="172">
        <v>0</v>
      </c>
      <c r="J3036" s="172">
        <v>11200</v>
      </c>
      <c r="K3036" s="172">
        <v>11200</v>
      </c>
      <c r="L3036" s="173" t="s">
        <v>1444</v>
      </c>
    </row>
    <row r="3037" spans="1:12" ht="56.25" customHeight="1">
      <c r="A3037" s="174" t="s">
        <v>627</v>
      </c>
      <c r="B3037" s="167" t="s">
        <v>737</v>
      </c>
      <c r="C3037" s="168">
        <v>42814</v>
      </c>
      <c r="D3037" s="168" t="s">
        <v>5119</v>
      </c>
      <c r="E3037" s="169" t="s">
        <v>3</v>
      </c>
      <c r="F3037" s="169">
        <v>1485560</v>
      </c>
      <c r="G3037" s="169"/>
      <c r="H3037" s="170" t="s">
        <v>5120</v>
      </c>
      <c r="I3037" s="172">
        <v>0</v>
      </c>
      <c r="J3037" s="172">
        <v>9251.92</v>
      </c>
      <c r="K3037" s="172">
        <v>9251.92</v>
      </c>
      <c r="L3037" s="173" t="s">
        <v>1444</v>
      </c>
    </row>
    <row r="3038" spans="1:12" ht="56.25" customHeight="1">
      <c r="A3038" s="174" t="s">
        <v>628</v>
      </c>
      <c r="B3038" s="167" t="s">
        <v>738</v>
      </c>
      <c r="C3038" s="168">
        <v>42814</v>
      </c>
      <c r="D3038" s="168" t="s">
        <v>5521</v>
      </c>
      <c r="E3038" s="169" t="s">
        <v>3</v>
      </c>
      <c r="F3038" s="169">
        <v>1485562</v>
      </c>
      <c r="G3038" s="169"/>
      <c r="H3038" s="170" t="s">
        <v>5522</v>
      </c>
      <c r="I3038" s="172">
        <v>0</v>
      </c>
      <c r="J3038" s="172">
        <v>50</v>
      </c>
      <c r="K3038" s="172">
        <v>50</v>
      </c>
      <c r="L3038" s="173" t="s">
        <v>1444</v>
      </c>
    </row>
    <row r="3039" spans="1:12" ht="56.25" customHeight="1">
      <c r="A3039" s="174" t="s">
        <v>627</v>
      </c>
      <c r="B3039" s="167" t="s">
        <v>737</v>
      </c>
      <c r="C3039" s="168">
        <v>42814</v>
      </c>
      <c r="D3039" s="168" t="s">
        <v>5121</v>
      </c>
      <c r="E3039" s="169" t="s">
        <v>3</v>
      </c>
      <c r="F3039" s="169">
        <v>1485604</v>
      </c>
      <c r="G3039" s="169"/>
      <c r="H3039" s="170" t="s">
        <v>5122</v>
      </c>
      <c r="I3039" s="172">
        <v>0</v>
      </c>
      <c r="J3039" s="172">
        <v>70</v>
      </c>
      <c r="K3039" s="172">
        <v>70</v>
      </c>
      <c r="L3039" s="173" t="s">
        <v>1444</v>
      </c>
    </row>
    <row r="3040" spans="1:12" ht="56.25" customHeight="1">
      <c r="A3040" s="174">
        <v>574</v>
      </c>
      <c r="B3040" s="167" t="s">
        <v>874</v>
      </c>
      <c r="C3040" s="168">
        <v>42814</v>
      </c>
      <c r="D3040" s="168" t="s">
        <v>4370</v>
      </c>
      <c r="E3040" s="169" t="s">
        <v>3</v>
      </c>
      <c r="F3040" s="169">
        <v>1485614</v>
      </c>
      <c r="G3040" s="169"/>
      <c r="H3040" s="170" t="s">
        <v>4371</v>
      </c>
      <c r="I3040" s="172">
        <v>0</v>
      </c>
      <c r="J3040" s="172">
        <v>7125.55</v>
      </c>
      <c r="K3040" s="172">
        <v>7125.55</v>
      </c>
      <c r="L3040" s="173" t="s">
        <v>1444</v>
      </c>
    </row>
    <row r="3041" spans="1:12" ht="56.25" customHeight="1">
      <c r="A3041" s="174">
        <v>526</v>
      </c>
      <c r="B3041" s="167" t="s">
        <v>870</v>
      </c>
      <c r="C3041" s="168">
        <v>42814</v>
      </c>
      <c r="D3041" s="168" t="s">
        <v>4338</v>
      </c>
      <c r="E3041" s="169" t="s">
        <v>3</v>
      </c>
      <c r="F3041" s="169">
        <v>1485635</v>
      </c>
      <c r="G3041" s="169"/>
      <c r="H3041" s="170" t="s">
        <v>4339</v>
      </c>
      <c r="I3041" s="172">
        <v>0</v>
      </c>
      <c r="J3041" s="172">
        <v>50</v>
      </c>
      <c r="K3041" s="172">
        <v>50</v>
      </c>
      <c r="L3041" s="173" t="s">
        <v>1444</v>
      </c>
    </row>
    <row r="3042" spans="1:12" ht="56.25" customHeight="1">
      <c r="A3042" s="174">
        <v>291</v>
      </c>
      <c r="B3042" s="167" t="s">
        <v>818</v>
      </c>
      <c r="C3042" s="168">
        <v>42814</v>
      </c>
      <c r="D3042" s="168" t="s">
        <v>3555</v>
      </c>
      <c r="E3042" s="169" t="s">
        <v>3</v>
      </c>
      <c r="F3042" s="169">
        <v>1485639</v>
      </c>
      <c r="G3042" s="169"/>
      <c r="H3042" s="170" t="s">
        <v>3556</v>
      </c>
      <c r="I3042" s="172">
        <v>0</v>
      </c>
      <c r="J3042" s="172">
        <v>920.66</v>
      </c>
      <c r="K3042" s="172">
        <v>920.66</v>
      </c>
      <c r="L3042" s="173" t="s">
        <v>1444</v>
      </c>
    </row>
    <row r="3043" spans="1:12" ht="56.25" customHeight="1">
      <c r="A3043" s="174" t="s">
        <v>627</v>
      </c>
      <c r="B3043" s="167" t="s">
        <v>737</v>
      </c>
      <c r="C3043" s="168">
        <v>42814</v>
      </c>
      <c r="D3043" s="168" t="s">
        <v>5123</v>
      </c>
      <c r="E3043" s="169" t="s">
        <v>3</v>
      </c>
      <c r="F3043" s="169">
        <v>1485643</v>
      </c>
      <c r="G3043" s="169"/>
      <c r="H3043" s="170" t="s">
        <v>5124</v>
      </c>
      <c r="I3043" s="172">
        <v>0</v>
      </c>
      <c r="J3043" s="172">
        <v>2090</v>
      </c>
      <c r="K3043" s="172">
        <v>2090</v>
      </c>
      <c r="L3043" s="173" t="s">
        <v>1444</v>
      </c>
    </row>
    <row r="3044" spans="1:12" ht="56.25" customHeight="1">
      <c r="A3044" s="174" t="s">
        <v>627</v>
      </c>
      <c r="B3044" s="167" t="s">
        <v>737</v>
      </c>
      <c r="C3044" s="168">
        <v>42814</v>
      </c>
      <c r="D3044" s="168" t="s">
        <v>5125</v>
      </c>
      <c r="E3044" s="169" t="s">
        <v>3</v>
      </c>
      <c r="F3044" s="169">
        <v>1485663</v>
      </c>
      <c r="G3044" s="169"/>
      <c r="H3044" s="170" t="s">
        <v>5126</v>
      </c>
      <c r="I3044" s="172">
        <v>0</v>
      </c>
      <c r="J3044" s="172">
        <v>5771.57</v>
      </c>
      <c r="K3044" s="172">
        <v>5771.57</v>
      </c>
      <c r="L3044" s="173" t="s">
        <v>1444</v>
      </c>
    </row>
    <row r="3045" spans="1:12" ht="56.25" customHeight="1">
      <c r="A3045" s="174" t="s">
        <v>627</v>
      </c>
      <c r="B3045" s="167" t="s">
        <v>737</v>
      </c>
      <c r="C3045" s="168">
        <v>42814</v>
      </c>
      <c r="D3045" s="168" t="s">
        <v>5127</v>
      </c>
      <c r="E3045" s="169" t="s">
        <v>3</v>
      </c>
      <c r="F3045" s="169">
        <v>1485728</v>
      </c>
      <c r="G3045" s="169"/>
      <c r="H3045" s="170" t="s">
        <v>5128</v>
      </c>
      <c r="I3045" s="172">
        <v>0</v>
      </c>
      <c r="J3045" s="172">
        <v>74.56</v>
      </c>
      <c r="K3045" s="172">
        <v>74.56</v>
      </c>
      <c r="L3045" s="173" t="s">
        <v>1444</v>
      </c>
    </row>
    <row r="3046" spans="1:12" ht="56.25" customHeight="1">
      <c r="A3046" s="174">
        <v>670</v>
      </c>
      <c r="B3046" s="167" t="s">
        <v>243</v>
      </c>
      <c r="C3046" s="168">
        <v>42815</v>
      </c>
      <c r="D3046" s="168" t="s">
        <v>4514</v>
      </c>
      <c r="E3046" s="169" t="s">
        <v>3</v>
      </c>
      <c r="F3046" s="169">
        <v>1485873</v>
      </c>
      <c r="G3046" s="169"/>
      <c r="H3046" s="170" t="s">
        <v>4515</v>
      </c>
      <c r="I3046" s="172">
        <v>0</v>
      </c>
      <c r="J3046" s="172">
        <v>427208</v>
      </c>
      <c r="K3046" s="172">
        <v>427208</v>
      </c>
      <c r="L3046" s="173" t="s">
        <v>1444</v>
      </c>
    </row>
    <row r="3047" spans="1:12" ht="56.25" customHeight="1">
      <c r="A3047" s="174" t="s">
        <v>627</v>
      </c>
      <c r="B3047" s="167" t="s">
        <v>737</v>
      </c>
      <c r="C3047" s="168">
        <v>42815</v>
      </c>
      <c r="D3047" s="168" t="s">
        <v>3775</v>
      </c>
      <c r="E3047" s="169" t="s">
        <v>3</v>
      </c>
      <c r="F3047" s="169">
        <v>1485936</v>
      </c>
      <c r="G3047" s="169"/>
      <c r="H3047" s="170" t="s">
        <v>3776</v>
      </c>
      <c r="I3047" s="172">
        <v>0</v>
      </c>
      <c r="J3047" s="172">
        <v>11803.85</v>
      </c>
      <c r="K3047" s="172">
        <v>11803.85</v>
      </c>
      <c r="L3047" s="173" t="s">
        <v>1444</v>
      </c>
    </row>
    <row r="3048" spans="1:12" ht="56.25" customHeight="1">
      <c r="A3048" s="174">
        <v>10</v>
      </c>
      <c r="B3048" s="167" t="s">
        <v>714</v>
      </c>
      <c r="C3048" s="168">
        <v>42815</v>
      </c>
      <c r="D3048" s="168" t="s">
        <v>2050</v>
      </c>
      <c r="E3048" s="169" t="s">
        <v>3</v>
      </c>
      <c r="F3048" s="169">
        <v>1485950</v>
      </c>
      <c r="G3048" s="169"/>
      <c r="H3048" s="170" t="s">
        <v>2051</v>
      </c>
      <c r="I3048" s="172">
        <v>0</v>
      </c>
      <c r="J3048" s="172">
        <v>75.08</v>
      </c>
      <c r="K3048" s="172">
        <v>75.08</v>
      </c>
      <c r="L3048" s="173" t="s">
        <v>1444</v>
      </c>
    </row>
    <row r="3049" spans="1:12" ht="56.25" customHeight="1">
      <c r="A3049" s="174" t="s">
        <v>630</v>
      </c>
      <c r="B3049" s="167" t="s">
        <v>739</v>
      </c>
      <c r="C3049" s="168">
        <v>42815</v>
      </c>
      <c r="D3049" s="168" t="s">
        <v>4552</v>
      </c>
      <c r="E3049" s="169" t="s">
        <v>3</v>
      </c>
      <c r="F3049" s="169">
        <v>1485956</v>
      </c>
      <c r="G3049" s="169"/>
      <c r="H3049" s="170" t="s">
        <v>4553</v>
      </c>
      <c r="I3049" s="172">
        <v>0</v>
      </c>
      <c r="J3049" s="172">
        <v>57222.42</v>
      </c>
      <c r="K3049" s="172">
        <v>57222.42</v>
      </c>
      <c r="L3049" s="173" t="s">
        <v>1444</v>
      </c>
    </row>
    <row r="3050" spans="1:12" ht="56.25" customHeight="1">
      <c r="A3050" s="174">
        <v>35</v>
      </c>
      <c r="B3050" s="167" t="s">
        <v>720</v>
      </c>
      <c r="C3050" s="168">
        <v>42815</v>
      </c>
      <c r="D3050" s="168" t="s">
        <v>3022</v>
      </c>
      <c r="E3050" s="169" t="s">
        <v>3</v>
      </c>
      <c r="F3050" s="169">
        <v>1485878</v>
      </c>
      <c r="G3050" s="169"/>
      <c r="H3050" s="170" t="s">
        <v>3023</v>
      </c>
      <c r="I3050" s="172">
        <v>0</v>
      </c>
      <c r="J3050" s="172">
        <v>15</v>
      </c>
      <c r="K3050" s="172">
        <v>15</v>
      </c>
      <c r="L3050" s="173" t="s">
        <v>1444</v>
      </c>
    </row>
    <row r="3051" spans="1:12" ht="56.25" customHeight="1">
      <c r="A3051" s="174">
        <v>291</v>
      </c>
      <c r="B3051" s="167" t="s">
        <v>818</v>
      </c>
      <c r="C3051" s="168">
        <v>42815</v>
      </c>
      <c r="D3051" s="168" t="s">
        <v>3557</v>
      </c>
      <c r="E3051" s="169" t="s">
        <v>3</v>
      </c>
      <c r="F3051" s="169">
        <v>1485918</v>
      </c>
      <c r="G3051" s="169"/>
      <c r="H3051" s="170" t="s">
        <v>3558</v>
      </c>
      <c r="I3051" s="172">
        <v>0</v>
      </c>
      <c r="J3051" s="172">
        <v>24393.83</v>
      </c>
      <c r="K3051" s="172">
        <v>24393.83</v>
      </c>
      <c r="L3051" s="173" t="s">
        <v>1444</v>
      </c>
    </row>
    <row r="3052" spans="1:12" ht="56.25" customHeight="1">
      <c r="A3052" s="174">
        <v>46</v>
      </c>
      <c r="B3052" s="167" t="s">
        <v>722</v>
      </c>
      <c r="C3052" s="168">
        <v>42815</v>
      </c>
      <c r="D3052" s="168" t="s">
        <v>3083</v>
      </c>
      <c r="E3052" s="169" t="s">
        <v>3</v>
      </c>
      <c r="F3052" s="169">
        <v>1485920</v>
      </c>
      <c r="G3052" s="169"/>
      <c r="H3052" s="170" t="s">
        <v>3084</v>
      </c>
      <c r="I3052" s="172">
        <v>0</v>
      </c>
      <c r="J3052" s="172">
        <v>750</v>
      </c>
      <c r="K3052" s="172">
        <v>750</v>
      </c>
      <c r="L3052" s="173" t="s">
        <v>1444</v>
      </c>
    </row>
    <row r="3053" spans="1:12" ht="56.25" customHeight="1">
      <c r="A3053" s="174">
        <v>15</v>
      </c>
      <c r="B3053" s="167" t="s">
        <v>715</v>
      </c>
      <c r="C3053" s="168">
        <v>42815</v>
      </c>
      <c r="D3053" s="168" t="s">
        <v>2066</v>
      </c>
      <c r="E3053" s="169" t="s">
        <v>3</v>
      </c>
      <c r="F3053" s="169">
        <v>1485926</v>
      </c>
      <c r="G3053" s="169"/>
      <c r="H3053" s="170" t="s">
        <v>2067</v>
      </c>
      <c r="I3053" s="172">
        <v>0</v>
      </c>
      <c r="J3053" s="172">
        <v>1420</v>
      </c>
      <c r="K3053" s="172">
        <v>1420</v>
      </c>
      <c r="L3053" s="173" t="s">
        <v>1444</v>
      </c>
    </row>
    <row r="3054" spans="1:12" ht="56.25" customHeight="1">
      <c r="A3054" s="174">
        <v>46</v>
      </c>
      <c r="B3054" s="167" t="s">
        <v>722</v>
      </c>
      <c r="C3054" s="168">
        <v>42815</v>
      </c>
      <c r="D3054" s="168" t="s">
        <v>3085</v>
      </c>
      <c r="E3054" s="169" t="s">
        <v>3</v>
      </c>
      <c r="F3054" s="169">
        <v>1485942</v>
      </c>
      <c r="G3054" s="169"/>
      <c r="H3054" s="170" t="s">
        <v>3086</v>
      </c>
      <c r="I3054" s="172">
        <v>0</v>
      </c>
      <c r="J3054" s="172">
        <v>1968</v>
      </c>
      <c r="K3054" s="172">
        <v>1968</v>
      </c>
      <c r="L3054" s="173" t="s">
        <v>1444</v>
      </c>
    </row>
    <row r="3055" spans="1:12" ht="56.25" customHeight="1">
      <c r="A3055" s="174">
        <v>580</v>
      </c>
      <c r="B3055" s="167" t="s">
        <v>225</v>
      </c>
      <c r="C3055" s="168">
        <v>42815</v>
      </c>
      <c r="D3055" s="168" t="s">
        <v>4409</v>
      </c>
      <c r="E3055" s="169" t="s">
        <v>3</v>
      </c>
      <c r="F3055" s="169">
        <v>1485943</v>
      </c>
      <c r="G3055" s="169"/>
      <c r="H3055" s="170" t="s">
        <v>4410</v>
      </c>
      <c r="I3055" s="172">
        <v>0</v>
      </c>
      <c r="J3055" s="172">
        <v>20.16</v>
      </c>
      <c r="K3055" s="172">
        <v>20.16</v>
      </c>
      <c r="L3055" s="173" t="s">
        <v>1444</v>
      </c>
    </row>
    <row r="3056" spans="1:12" ht="56.25" customHeight="1">
      <c r="A3056" s="174" t="s">
        <v>627</v>
      </c>
      <c r="B3056" s="167" t="s">
        <v>737</v>
      </c>
      <c r="C3056" s="168">
        <v>42815</v>
      </c>
      <c r="D3056" s="168" t="s">
        <v>5129</v>
      </c>
      <c r="E3056" s="169" t="s">
        <v>3</v>
      </c>
      <c r="F3056" s="169">
        <v>1485972</v>
      </c>
      <c r="G3056" s="169"/>
      <c r="H3056" s="170" t="s">
        <v>5130</v>
      </c>
      <c r="I3056" s="172">
        <v>0</v>
      </c>
      <c r="J3056" s="172">
        <v>2773.89</v>
      </c>
      <c r="K3056" s="172">
        <v>2773.89</v>
      </c>
      <c r="L3056" s="173" t="s">
        <v>1444</v>
      </c>
    </row>
    <row r="3057" spans="1:12" ht="56.25" customHeight="1">
      <c r="A3057" s="174" t="s">
        <v>627</v>
      </c>
      <c r="B3057" s="167" t="s">
        <v>737</v>
      </c>
      <c r="C3057" s="168">
        <v>42815</v>
      </c>
      <c r="D3057" s="168" t="s">
        <v>5131</v>
      </c>
      <c r="E3057" s="169" t="s">
        <v>3</v>
      </c>
      <c r="F3057" s="169">
        <v>1485973</v>
      </c>
      <c r="G3057" s="169"/>
      <c r="H3057" s="170" t="s">
        <v>5132</v>
      </c>
      <c r="I3057" s="172">
        <v>0</v>
      </c>
      <c r="J3057" s="172">
        <v>2773.89</v>
      </c>
      <c r="K3057" s="172">
        <v>2773.89</v>
      </c>
      <c r="L3057" s="173" t="s">
        <v>1444</v>
      </c>
    </row>
    <row r="3058" spans="1:12" ht="56.25" customHeight="1">
      <c r="A3058" s="174" t="s">
        <v>627</v>
      </c>
      <c r="B3058" s="167" t="s">
        <v>737</v>
      </c>
      <c r="C3058" s="168">
        <v>42815</v>
      </c>
      <c r="D3058" s="168" t="s">
        <v>5133</v>
      </c>
      <c r="E3058" s="169" t="s">
        <v>3</v>
      </c>
      <c r="F3058" s="169">
        <v>1485975</v>
      </c>
      <c r="G3058" s="169"/>
      <c r="H3058" s="170" t="s">
        <v>5134</v>
      </c>
      <c r="I3058" s="172">
        <v>0</v>
      </c>
      <c r="J3058" s="172">
        <v>2773.89</v>
      </c>
      <c r="K3058" s="172">
        <v>2773.89</v>
      </c>
      <c r="L3058" s="173" t="s">
        <v>1444</v>
      </c>
    </row>
    <row r="3059" spans="1:12" ht="56.25" customHeight="1">
      <c r="A3059" s="174" t="s">
        <v>627</v>
      </c>
      <c r="B3059" s="167" t="s">
        <v>737</v>
      </c>
      <c r="C3059" s="168">
        <v>42815</v>
      </c>
      <c r="D3059" s="168" t="s">
        <v>5135</v>
      </c>
      <c r="E3059" s="169" t="s">
        <v>3</v>
      </c>
      <c r="F3059" s="169">
        <v>1485976</v>
      </c>
      <c r="G3059" s="169"/>
      <c r="H3059" s="170" t="s">
        <v>5136</v>
      </c>
      <c r="I3059" s="172">
        <v>0</v>
      </c>
      <c r="J3059" s="172">
        <v>2291.69</v>
      </c>
      <c r="K3059" s="172">
        <v>2291.69</v>
      </c>
      <c r="L3059" s="173" t="s">
        <v>1444</v>
      </c>
    </row>
    <row r="3060" spans="1:12" ht="56.25" customHeight="1">
      <c r="A3060" s="174" t="s">
        <v>627</v>
      </c>
      <c r="B3060" s="167" t="s">
        <v>737</v>
      </c>
      <c r="C3060" s="168">
        <v>42815</v>
      </c>
      <c r="D3060" s="168" t="s">
        <v>5137</v>
      </c>
      <c r="E3060" s="169" t="s">
        <v>3</v>
      </c>
      <c r="F3060" s="169">
        <v>1485978</v>
      </c>
      <c r="G3060" s="169"/>
      <c r="H3060" s="170" t="s">
        <v>5138</v>
      </c>
      <c r="I3060" s="172">
        <v>0</v>
      </c>
      <c r="J3060" s="172">
        <v>1103.93</v>
      </c>
      <c r="K3060" s="172">
        <v>1103.93</v>
      </c>
      <c r="L3060" s="173" t="s">
        <v>1444</v>
      </c>
    </row>
    <row r="3061" spans="1:12" ht="56.25" customHeight="1">
      <c r="A3061" s="174" t="s">
        <v>627</v>
      </c>
      <c r="B3061" s="167" t="s">
        <v>737</v>
      </c>
      <c r="C3061" s="168">
        <v>42815</v>
      </c>
      <c r="D3061" s="168" t="s">
        <v>5139</v>
      </c>
      <c r="E3061" s="169" t="s">
        <v>3</v>
      </c>
      <c r="F3061" s="169">
        <v>1485979</v>
      </c>
      <c r="G3061" s="169"/>
      <c r="H3061" s="170" t="s">
        <v>5140</v>
      </c>
      <c r="I3061" s="172">
        <v>0</v>
      </c>
      <c r="J3061" s="172">
        <v>903.93</v>
      </c>
      <c r="K3061" s="172">
        <v>903.93</v>
      </c>
      <c r="L3061" s="173" t="s">
        <v>1444</v>
      </c>
    </row>
    <row r="3062" spans="1:12" ht="56.25" customHeight="1">
      <c r="A3062" s="174" t="s">
        <v>627</v>
      </c>
      <c r="B3062" s="167" t="s">
        <v>737</v>
      </c>
      <c r="C3062" s="168">
        <v>42815</v>
      </c>
      <c r="D3062" s="168" t="s">
        <v>5141</v>
      </c>
      <c r="E3062" s="169" t="s">
        <v>3</v>
      </c>
      <c r="F3062" s="169">
        <v>1485982</v>
      </c>
      <c r="G3062" s="169"/>
      <c r="H3062" s="170" t="s">
        <v>5142</v>
      </c>
      <c r="I3062" s="172">
        <v>0</v>
      </c>
      <c r="J3062" s="172">
        <v>903.93</v>
      </c>
      <c r="K3062" s="172">
        <v>903.93</v>
      </c>
      <c r="L3062" s="173" t="s">
        <v>1444</v>
      </c>
    </row>
    <row r="3063" spans="1:12" ht="56.25" customHeight="1">
      <c r="A3063" s="174" t="s">
        <v>627</v>
      </c>
      <c r="B3063" s="167" t="s">
        <v>737</v>
      </c>
      <c r="C3063" s="168">
        <v>42815</v>
      </c>
      <c r="D3063" s="168" t="s">
        <v>5143</v>
      </c>
      <c r="E3063" s="169" t="s">
        <v>3</v>
      </c>
      <c r="F3063" s="169">
        <v>1485983</v>
      </c>
      <c r="G3063" s="169"/>
      <c r="H3063" s="170" t="s">
        <v>5144</v>
      </c>
      <c r="I3063" s="172">
        <v>0</v>
      </c>
      <c r="J3063" s="172">
        <v>842.03</v>
      </c>
      <c r="K3063" s="172">
        <v>842.03</v>
      </c>
      <c r="L3063" s="173" t="s">
        <v>1444</v>
      </c>
    </row>
    <row r="3064" spans="1:12" ht="56.25" customHeight="1">
      <c r="A3064" s="174" t="s">
        <v>627</v>
      </c>
      <c r="B3064" s="167" t="s">
        <v>737</v>
      </c>
      <c r="C3064" s="168">
        <v>42815</v>
      </c>
      <c r="D3064" s="168" t="s">
        <v>5145</v>
      </c>
      <c r="E3064" s="169" t="s">
        <v>3</v>
      </c>
      <c r="F3064" s="169">
        <v>1485984</v>
      </c>
      <c r="G3064" s="169"/>
      <c r="H3064" s="170" t="s">
        <v>5146</v>
      </c>
      <c r="I3064" s="172">
        <v>0</v>
      </c>
      <c r="J3064" s="172">
        <v>842.03</v>
      </c>
      <c r="K3064" s="172">
        <v>842.03</v>
      </c>
      <c r="L3064" s="173" t="s">
        <v>1444</v>
      </c>
    </row>
    <row r="3065" spans="1:12" ht="56.25" customHeight="1">
      <c r="A3065" s="174" t="s">
        <v>627</v>
      </c>
      <c r="B3065" s="167" t="s">
        <v>737</v>
      </c>
      <c r="C3065" s="168">
        <v>42815</v>
      </c>
      <c r="D3065" s="168" t="s">
        <v>5147</v>
      </c>
      <c r="E3065" s="169" t="s">
        <v>3</v>
      </c>
      <c r="F3065" s="169">
        <v>1485985</v>
      </c>
      <c r="G3065" s="169"/>
      <c r="H3065" s="170" t="s">
        <v>5148</v>
      </c>
      <c r="I3065" s="172">
        <v>0</v>
      </c>
      <c r="J3065" s="172">
        <v>842.03</v>
      </c>
      <c r="K3065" s="172">
        <v>842.03</v>
      </c>
      <c r="L3065" s="173" t="s">
        <v>1444</v>
      </c>
    </row>
    <row r="3066" spans="1:12" ht="56.25" customHeight="1">
      <c r="A3066" s="174" t="s">
        <v>627</v>
      </c>
      <c r="B3066" s="167" t="s">
        <v>737</v>
      </c>
      <c r="C3066" s="168">
        <v>42815</v>
      </c>
      <c r="D3066" s="168" t="s">
        <v>5149</v>
      </c>
      <c r="E3066" s="169" t="s">
        <v>3</v>
      </c>
      <c r="F3066" s="169">
        <v>1485986</v>
      </c>
      <c r="G3066" s="169"/>
      <c r="H3066" s="170" t="s">
        <v>5150</v>
      </c>
      <c r="I3066" s="172">
        <v>0</v>
      </c>
      <c r="J3066" s="172">
        <v>50</v>
      </c>
      <c r="K3066" s="172">
        <v>50</v>
      </c>
      <c r="L3066" s="173" t="s">
        <v>1444</v>
      </c>
    </row>
    <row r="3067" spans="1:12" ht="56.25" customHeight="1">
      <c r="A3067" s="174">
        <v>41</v>
      </c>
      <c r="B3067" s="167" t="s">
        <v>721</v>
      </c>
      <c r="C3067" s="168">
        <v>42815</v>
      </c>
      <c r="D3067" s="168" t="s">
        <v>3048</v>
      </c>
      <c r="E3067" s="169" t="s">
        <v>3</v>
      </c>
      <c r="F3067" s="169">
        <v>1486012</v>
      </c>
      <c r="G3067" s="169"/>
      <c r="H3067" s="170" t="s">
        <v>3049</v>
      </c>
      <c r="I3067" s="172">
        <v>0</v>
      </c>
      <c r="J3067" s="172">
        <v>10</v>
      </c>
      <c r="K3067" s="172">
        <v>10</v>
      </c>
      <c r="L3067" s="173" t="s">
        <v>1444</v>
      </c>
    </row>
    <row r="3068" spans="1:12" ht="56.25" customHeight="1">
      <c r="A3068" s="174" t="s">
        <v>627</v>
      </c>
      <c r="B3068" s="167" t="s">
        <v>737</v>
      </c>
      <c r="C3068" s="168">
        <v>42815</v>
      </c>
      <c r="D3068" s="168" t="s">
        <v>5151</v>
      </c>
      <c r="E3068" s="169" t="s">
        <v>3</v>
      </c>
      <c r="F3068" s="169">
        <v>1486021</v>
      </c>
      <c r="G3068" s="169"/>
      <c r="H3068" s="170" t="s">
        <v>5152</v>
      </c>
      <c r="I3068" s="172">
        <v>0</v>
      </c>
      <c r="J3068" s="172">
        <v>665.7</v>
      </c>
      <c r="K3068" s="172">
        <v>665.7</v>
      </c>
      <c r="L3068" s="173" t="s">
        <v>1444</v>
      </c>
    </row>
    <row r="3069" spans="1:12" ht="56.25" customHeight="1">
      <c r="A3069" s="174" t="s">
        <v>627</v>
      </c>
      <c r="B3069" s="167" t="s">
        <v>737</v>
      </c>
      <c r="C3069" s="168">
        <v>42815</v>
      </c>
      <c r="D3069" s="168" t="s">
        <v>5153</v>
      </c>
      <c r="E3069" s="169" t="s">
        <v>3</v>
      </c>
      <c r="F3069" s="169">
        <v>1486032</v>
      </c>
      <c r="G3069" s="169"/>
      <c r="H3069" s="170" t="s">
        <v>5154</v>
      </c>
      <c r="I3069" s="172">
        <v>0</v>
      </c>
      <c r="J3069" s="172">
        <v>6612</v>
      </c>
      <c r="K3069" s="172">
        <v>6612</v>
      </c>
      <c r="L3069" s="173" t="s">
        <v>1444</v>
      </c>
    </row>
    <row r="3070" spans="1:12" ht="56.25" customHeight="1">
      <c r="A3070" s="174" t="s">
        <v>627</v>
      </c>
      <c r="B3070" s="167" t="s">
        <v>737</v>
      </c>
      <c r="C3070" s="168">
        <v>42815</v>
      </c>
      <c r="D3070" s="168" t="s">
        <v>5155</v>
      </c>
      <c r="E3070" s="169" t="s">
        <v>3</v>
      </c>
      <c r="F3070" s="169">
        <v>1486034</v>
      </c>
      <c r="G3070" s="169"/>
      <c r="H3070" s="170" t="s">
        <v>5156</v>
      </c>
      <c r="I3070" s="172">
        <v>0</v>
      </c>
      <c r="J3070" s="172">
        <v>420</v>
      </c>
      <c r="K3070" s="172">
        <v>420</v>
      </c>
      <c r="L3070" s="173" t="s">
        <v>1444</v>
      </c>
    </row>
    <row r="3071" spans="1:12" ht="56.25" customHeight="1">
      <c r="A3071" s="174" t="s">
        <v>627</v>
      </c>
      <c r="B3071" s="167" t="s">
        <v>737</v>
      </c>
      <c r="C3071" s="168">
        <v>42815</v>
      </c>
      <c r="D3071" s="168" t="s">
        <v>5157</v>
      </c>
      <c r="E3071" s="169" t="s">
        <v>3</v>
      </c>
      <c r="F3071" s="169">
        <v>1486059</v>
      </c>
      <c r="G3071" s="169"/>
      <c r="H3071" s="170" t="s">
        <v>5158</v>
      </c>
      <c r="I3071" s="172">
        <v>0</v>
      </c>
      <c r="J3071" s="172">
        <v>30</v>
      </c>
      <c r="K3071" s="172">
        <v>30</v>
      </c>
      <c r="L3071" s="173" t="s">
        <v>1444</v>
      </c>
    </row>
    <row r="3072" spans="1:12" ht="56.25" customHeight="1">
      <c r="A3072" s="174" t="s">
        <v>627</v>
      </c>
      <c r="B3072" s="167" t="s">
        <v>737</v>
      </c>
      <c r="C3072" s="168">
        <v>42815</v>
      </c>
      <c r="D3072" s="168" t="s">
        <v>5159</v>
      </c>
      <c r="E3072" s="169" t="s">
        <v>3</v>
      </c>
      <c r="F3072" s="169">
        <v>1486069</v>
      </c>
      <c r="G3072" s="169"/>
      <c r="H3072" s="170" t="s">
        <v>5160</v>
      </c>
      <c r="I3072" s="172">
        <v>0</v>
      </c>
      <c r="J3072" s="172">
        <v>231.26</v>
      </c>
      <c r="K3072" s="172">
        <v>231.26</v>
      </c>
      <c r="L3072" s="173" t="s">
        <v>1444</v>
      </c>
    </row>
    <row r="3073" spans="1:12" ht="56.25" customHeight="1">
      <c r="A3073" s="174">
        <v>132</v>
      </c>
      <c r="B3073" s="167" t="s">
        <v>752</v>
      </c>
      <c r="C3073" s="168">
        <v>42815</v>
      </c>
      <c r="D3073" s="168" t="s">
        <v>3406</v>
      </c>
      <c r="E3073" s="169" t="s">
        <v>3</v>
      </c>
      <c r="F3073" s="169">
        <v>1486077</v>
      </c>
      <c r="G3073" s="169"/>
      <c r="H3073" s="170" t="s">
        <v>3407</v>
      </c>
      <c r="I3073" s="172">
        <v>0</v>
      </c>
      <c r="J3073" s="172">
        <v>750</v>
      </c>
      <c r="K3073" s="172">
        <v>750</v>
      </c>
      <c r="L3073" s="173" t="s">
        <v>1444</v>
      </c>
    </row>
    <row r="3074" spans="1:12" ht="56.25" customHeight="1">
      <c r="A3074" s="174">
        <v>344</v>
      </c>
      <c r="B3074" s="167" t="s">
        <v>842</v>
      </c>
      <c r="C3074" s="168">
        <v>42815</v>
      </c>
      <c r="D3074" s="168" t="s">
        <v>3743</v>
      </c>
      <c r="E3074" s="169" t="s">
        <v>3</v>
      </c>
      <c r="F3074" s="169">
        <v>1486090</v>
      </c>
      <c r="G3074" s="169"/>
      <c r="H3074" s="170" t="s">
        <v>3744</v>
      </c>
      <c r="I3074" s="172">
        <v>0</v>
      </c>
      <c r="J3074" s="172">
        <v>24603.15</v>
      </c>
      <c r="K3074" s="172">
        <v>24603.15</v>
      </c>
      <c r="L3074" s="173" t="s">
        <v>1444</v>
      </c>
    </row>
    <row r="3075" spans="1:12" ht="56.25" customHeight="1">
      <c r="A3075" s="174">
        <v>344</v>
      </c>
      <c r="B3075" s="167" t="s">
        <v>842</v>
      </c>
      <c r="C3075" s="168">
        <v>42815</v>
      </c>
      <c r="D3075" s="168" t="s">
        <v>3745</v>
      </c>
      <c r="E3075" s="169" t="s">
        <v>3</v>
      </c>
      <c r="F3075" s="169">
        <v>1486092</v>
      </c>
      <c r="G3075" s="169"/>
      <c r="H3075" s="170" t="s">
        <v>3746</v>
      </c>
      <c r="I3075" s="172">
        <v>0</v>
      </c>
      <c r="J3075" s="172">
        <v>1720</v>
      </c>
      <c r="K3075" s="172">
        <v>1720</v>
      </c>
      <c r="L3075" s="173" t="s">
        <v>1444</v>
      </c>
    </row>
    <row r="3076" spans="1:12" ht="56.25" customHeight="1">
      <c r="A3076" s="174">
        <v>526</v>
      </c>
      <c r="B3076" s="167" t="s">
        <v>870</v>
      </c>
      <c r="C3076" s="168">
        <v>42815</v>
      </c>
      <c r="D3076" s="168" t="s">
        <v>4340</v>
      </c>
      <c r="E3076" s="169" t="s">
        <v>3</v>
      </c>
      <c r="F3076" s="169">
        <v>1486111</v>
      </c>
      <c r="G3076" s="169"/>
      <c r="H3076" s="170" t="s">
        <v>4341</v>
      </c>
      <c r="I3076" s="172">
        <v>0</v>
      </c>
      <c r="J3076" s="172">
        <v>60</v>
      </c>
      <c r="K3076" s="172">
        <v>60</v>
      </c>
      <c r="L3076" s="173" t="s">
        <v>1444</v>
      </c>
    </row>
    <row r="3077" spans="1:12" ht="56.25" customHeight="1">
      <c r="A3077" s="174">
        <v>526</v>
      </c>
      <c r="B3077" s="167" t="s">
        <v>870</v>
      </c>
      <c r="C3077" s="168">
        <v>42815</v>
      </c>
      <c r="D3077" s="168" t="s">
        <v>4342</v>
      </c>
      <c r="E3077" s="169" t="s">
        <v>3</v>
      </c>
      <c r="F3077" s="169">
        <v>1486112</v>
      </c>
      <c r="G3077" s="169"/>
      <c r="H3077" s="170" t="s">
        <v>4343</v>
      </c>
      <c r="I3077" s="172">
        <v>0</v>
      </c>
      <c r="J3077" s="172">
        <v>60</v>
      </c>
      <c r="K3077" s="172">
        <v>60</v>
      </c>
      <c r="L3077" s="173" t="s">
        <v>1444</v>
      </c>
    </row>
    <row r="3078" spans="1:12" ht="56.25" customHeight="1">
      <c r="A3078" s="174">
        <v>340</v>
      </c>
      <c r="B3078" s="167" t="s">
        <v>838</v>
      </c>
      <c r="C3078" s="168">
        <v>42816</v>
      </c>
      <c r="D3078" s="168" t="s">
        <v>3715</v>
      </c>
      <c r="E3078" s="169" t="s">
        <v>3</v>
      </c>
      <c r="F3078" s="169">
        <v>1486318</v>
      </c>
      <c r="G3078" s="169"/>
      <c r="H3078" s="170" t="s">
        <v>3716</v>
      </c>
      <c r="I3078" s="172">
        <v>0</v>
      </c>
      <c r="J3078" s="172">
        <v>16148.05</v>
      </c>
      <c r="K3078" s="172">
        <v>16148.05</v>
      </c>
      <c r="L3078" s="173" t="s">
        <v>1444</v>
      </c>
    </row>
    <row r="3079" spans="1:12" ht="56.25" customHeight="1">
      <c r="A3079" s="174">
        <v>340</v>
      </c>
      <c r="B3079" s="167" t="s">
        <v>838</v>
      </c>
      <c r="C3079" s="168">
        <v>42816</v>
      </c>
      <c r="D3079" s="168" t="s">
        <v>3717</v>
      </c>
      <c r="E3079" s="169" t="s">
        <v>3</v>
      </c>
      <c r="F3079" s="169">
        <v>1486320</v>
      </c>
      <c r="G3079" s="169"/>
      <c r="H3079" s="170" t="s">
        <v>3718</v>
      </c>
      <c r="I3079" s="172">
        <v>0</v>
      </c>
      <c r="J3079" s="172">
        <v>25866.39</v>
      </c>
      <c r="K3079" s="172">
        <v>25866.39</v>
      </c>
      <c r="L3079" s="173" t="s">
        <v>1444</v>
      </c>
    </row>
    <row r="3080" spans="1:12" ht="56.25" customHeight="1">
      <c r="A3080" s="174">
        <v>163</v>
      </c>
      <c r="B3080" s="167" t="s">
        <v>772</v>
      </c>
      <c r="C3080" s="168">
        <v>42816</v>
      </c>
      <c r="D3080" s="168" t="s">
        <v>3420</v>
      </c>
      <c r="E3080" s="169" t="s">
        <v>3</v>
      </c>
      <c r="F3080" s="169">
        <v>1486361</v>
      </c>
      <c r="G3080" s="169"/>
      <c r="H3080" s="170" t="s">
        <v>3421</v>
      </c>
      <c r="I3080" s="172">
        <v>0</v>
      </c>
      <c r="J3080" s="172">
        <v>112.2</v>
      </c>
      <c r="K3080" s="172">
        <v>112.2</v>
      </c>
      <c r="L3080" s="173" t="s">
        <v>1444</v>
      </c>
    </row>
    <row r="3081" spans="1:12" ht="56.25" customHeight="1">
      <c r="A3081" s="174" t="s">
        <v>627</v>
      </c>
      <c r="B3081" s="167" t="s">
        <v>737</v>
      </c>
      <c r="C3081" s="168">
        <v>42816</v>
      </c>
      <c r="D3081" s="168" t="s">
        <v>5161</v>
      </c>
      <c r="E3081" s="169" t="s">
        <v>3</v>
      </c>
      <c r="F3081" s="169">
        <v>1486244</v>
      </c>
      <c r="G3081" s="169"/>
      <c r="H3081" s="170" t="s">
        <v>5162</v>
      </c>
      <c r="I3081" s="172">
        <v>0</v>
      </c>
      <c r="J3081" s="172">
        <v>165</v>
      </c>
      <c r="K3081" s="172">
        <v>165</v>
      </c>
      <c r="L3081" s="173" t="s">
        <v>1444</v>
      </c>
    </row>
    <row r="3082" spans="1:12" ht="56.25" customHeight="1">
      <c r="A3082" s="174">
        <v>130</v>
      </c>
      <c r="B3082" s="167" t="s">
        <v>751</v>
      </c>
      <c r="C3082" s="168">
        <v>42816</v>
      </c>
      <c r="D3082" s="168" t="s">
        <v>3376</v>
      </c>
      <c r="E3082" s="169" t="s">
        <v>3</v>
      </c>
      <c r="F3082" s="169">
        <v>1486333</v>
      </c>
      <c r="G3082" s="169"/>
      <c r="H3082" s="170" t="s">
        <v>3377</v>
      </c>
      <c r="I3082" s="172">
        <v>0</v>
      </c>
      <c r="J3082" s="172">
        <v>91350</v>
      </c>
      <c r="K3082" s="172">
        <v>91350</v>
      </c>
      <c r="L3082" s="173" t="s">
        <v>1444</v>
      </c>
    </row>
    <row r="3083" spans="1:12" ht="56.25" customHeight="1">
      <c r="A3083" s="174" t="s">
        <v>627</v>
      </c>
      <c r="B3083" s="167" t="s">
        <v>737</v>
      </c>
      <c r="C3083" s="168">
        <v>42816</v>
      </c>
      <c r="D3083" s="168" t="s">
        <v>5163</v>
      </c>
      <c r="E3083" s="169" t="s">
        <v>3</v>
      </c>
      <c r="F3083" s="169">
        <v>1486367</v>
      </c>
      <c r="G3083" s="169"/>
      <c r="H3083" s="170" t="s">
        <v>5164</v>
      </c>
      <c r="I3083" s="172">
        <v>0</v>
      </c>
      <c r="J3083" s="172">
        <v>16880.13</v>
      </c>
      <c r="K3083" s="172">
        <v>16880.13</v>
      </c>
      <c r="L3083" s="173" t="s">
        <v>1444</v>
      </c>
    </row>
    <row r="3084" spans="1:12" ht="56.25" customHeight="1">
      <c r="A3084" s="174">
        <v>580</v>
      </c>
      <c r="B3084" s="167" t="s">
        <v>225</v>
      </c>
      <c r="C3084" s="168">
        <v>42816</v>
      </c>
      <c r="D3084" s="168" t="s">
        <v>4411</v>
      </c>
      <c r="E3084" s="169" t="s">
        <v>3</v>
      </c>
      <c r="F3084" s="169">
        <v>1486412</v>
      </c>
      <c r="G3084" s="169"/>
      <c r="H3084" s="170" t="s">
        <v>4412</v>
      </c>
      <c r="I3084" s="172">
        <v>0</v>
      </c>
      <c r="J3084" s="172">
        <v>28.11</v>
      </c>
      <c r="K3084" s="172">
        <v>28.11</v>
      </c>
      <c r="L3084" s="173" t="s">
        <v>1444</v>
      </c>
    </row>
    <row r="3085" spans="1:12" ht="56.25" customHeight="1">
      <c r="A3085" s="174" t="s">
        <v>627</v>
      </c>
      <c r="B3085" s="167" t="s">
        <v>737</v>
      </c>
      <c r="C3085" s="168">
        <v>42816</v>
      </c>
      <c r="D3085" s="168" t="s">
        <v>5165</v>
      </c>
      <c r="E3085" s="169" t="s">
        <v>3</v>
      </c>
      <c r="F3085" s="169">
        <v>1486430</v>
      </c>
      <c r="G3085" s="169"/>
      <c r="H3085" s="170" t="s">
        <v>5166</v>
      </c>
      <c r="I3085" s="172">
        <v>0</v>
      </c>
      <c r="J3085" s="172">
        <v>90</v>
      </c>
      <c r="K3085" s="172">
        <v>90</v>
      </c>
      <c r="L3085" s="173" t="s">
        <v>1444</v>
      </c>
    </row>
    <row r="3086" spans="1:12" ht="56.25" customHeight="1">
      <c r="A3086" s="174" t="s">
        <v>627</v>
      </c>
      <c r="B3086" s="167" t="s">
        <v>737</v>
      </c>
      <c r="C3086" s="168">
        <v>42816</v>
      </c>
      <c r="D3086" s="168" t="s">
        <v>5167</v>
      </c>
      <c r="E3086" s="169" t="s">
        <v>3</v>
      </c>
      <c r="F3086" s="169">
        <v>1486441</v>
      </c>
      <c r="G3086" s="169"/>
      <c r="H3086" s="170" t="s">
        <v>5168</v>
      </c>
      <c r="I3086" s="172">
        <v>0</v>
      </c>
      <c r="J3086" s="172">
        <v>3593.06</v>
      </c>
      <c r="K3086" s="172">
        <v>3593.06</v>
      </c>
      <c r="L3086" s="173" t="s">
        <v>1444</v>
      </c>
    </row>
    <row r="3087" spans="1:12" ht="56.25" customHeight="1">
      <c r="A3087" s="174">
        <v>212</v>
      </c>
      <c r="B3087" s="167" t="s">
        <v>785</v>
      </c>
      <c r="C3087" s="168">
        <v>42816</v>
      </c>
      <c r="D3087" s="168" t="s">
        <v>3442</v>
      </c>
      <c r="E3087" s="169" t="s">
        <v>3</v>
      </c>
      <c r="F3087" s="169">
        <v>1486450</v>
      </c>
      <c r="G3087" s="169"/>
      <c r="H3087" s="170" t="s">
        <v>3443</v>
      </c>
      <c r="I3087" s="172">
        <v>0</v>
      </c>
      <c r="J3087" s="172">
        <v>438</v>
      </c>
      <c r="K3087" s="172">
        <v>438</v>
      </c>
      <c r="L3087" s="173" t="s">
        <v>1444</v>
      </c>
    </row>
    <row r="3088" spans="1:12" ht="56.25" customHeight="1">
      <c r="A3088" s="174">
        <v>526</v>
      </c>
      <c r="B3088" s="167" t="s">
        <v>870</v>
      </c>
      <c r="C3088" s="168">
        <v>42816</v>
      </c>
      <c r="D3088" s="168" t="s">
        <v>4344</v>
      </c>
      <c r="E3088" s="169" t="s">
        <v>3</v>
      </c>
      <c r="F3088" s="169">
        <v>1486469</v>
      </c>
      <c r="G3088" s="169"/>
      <c r="H3088" s="170" t="s">
        <v>4345</v>
      </c>
      <c r="I3088" s="172">
        <v>0</v>
      </c>
      <c r="J3088" s="172">
        <v>304</v>
      </c>
      <c r="K3088" s="172">
        <v>304</v>
      </c>
      <c r="L3088" s="173" t="s">
        <v>1444</v>
      </c>
    </row>
    <row r="3089" spans="1:12" ht="56.25" customHeight="1">
      <c r="A3089" s="174">
        <v>526</v>
      </c>
      <c r="B3089" s="167" t="s">
        <v>870</v>
      </c>
      <c r="C3089" s="168">
        <v>42816</v>
      </c>
      <c r="D3089" s="168" t="s">
        <v>4346</v>
      </c>
      <c r="E3089" s="169" t="s">
        <v>3</v>
      </c>
      <c r="F3089" s="169">
        <v>1486477</v>
      </c>
      <c r="G3089" s="169"/>
      <c r="H3089" s="170" t="s">
        <v>4347</v>
      </c>
      <c r="I3089" s="172">
        <v>0</v>
      </c>
      <c r="J3089" s="172">
        <v>122</v>
      </c>
      <c r="K3089" s="172">
        <v>122</v>
      </c>
      <c r="L3089" s="173" t="s">
        <v>1444</v>
      </c>
    </row>
    <row r="3090" spans="1:12" ht="56.25" customHeight="1">
      <c r="A3090" s="174">
        <v>203</v>
      </c>
      <c r="B3090" s="167" t="s">
        <v>781</v>
      </c>
      <c r="C3090" s="168">
        <v>42816</v>
      </c>
      <c r="D3090" s="168" t="s">
        <v>3434</v>
      </c>
      <c r="E3090" s="169" t="s">
        <v>3</v>
      </c>
      <c r="F3090" s="169">
        <v>1486488</v>
      </c>
      <c r="G3090" s="169"/>
      <c r="H3090" s="170" t="s">
        <v>3435</v>
      </c>
      <c r="I3090" s="172">
        <v>0</v>
      </c>
      <c r="J3090" s="172">
        <v>20</v>
      </c>
      <c r="K3090" s="172">
        <v>20</v>
      </c>
      <c r="L3090" s="173" t="s">
        <v>1444</v>
      </c>
    </row>
    <row r="3091" spans="1:12" ht="56.25" customHeight="1">
      <c r="A3091" s="174" t="s">
        <v>627</v>
      </c>
      <c r="B3091" s="167" t="s">
        <v>737</v>
      </c>
      <c r="C3091" s="168">
        <v>42816</v>
      </c>
      <c r="D3091" s="168" t="s">
        <v>5169</v>
      </c>
      <c r="E3091" s="169" t="s">
        <v>3</v>
      </c>
      <c r="F3091" s="169">
        <v>1486522</v>
      </c>
      <c r="G3091" s="169"/>
      <c r="H3091" s="170" t="s">
        <v>5170</v>
      </c>
      <c r="I3091" s="172">
        <v>0</v>
      </c>
      <c r="J3091" s="172">
        <v>228</v>
      </c>
      <c r="K3091" s="172">
        <v>228</v>
      </c>
      <c r="L3091" s="173" t="s">
        <v>1444</v>
      </c>
    </row>
    <row r="3092" spans="1:12" ht="56.25" customHeight="1">
      <c r="A3092" s="174" t="s">
        <v>627</v>
      </c>
      <c r="B3092" s="167" t="s">
        <v>737</v>
      </c>
      <c r="C3092" s="168">
        <v>42816</v>
      </c>
      <c r="D3092" s="168" t="s">
        <v>5171</v>
      </c>
      <c r="E3092" s="169" t="s">
        <v>3</v>
      </c>
      <c r="F3092" s="169">
        <v>1486523</v>
      </c>
      <c r="G3092" s="169"/>
      <c r="H3092" s="170" t="s">
        <v>5170</v>
      </c>
      <c r="I3092" s="172">
        <v>0</v>
      </c>
      <c r="J3092" s="172">
        <v>196</v>
      </c>
      <c r="K3092" s="172">
        <v>196</v>
      </c>
      <c r="L3092" s="173" t="s">
        <v>1444</v>
      </c>
    </row>
    <row r="3093" spans="1:12" ht="56.25" customHeight="1">
      <c r="A3093" s="174">
        <v>650</v>
      </c>
      <c r="B3093" s="167" t="s">
        <v>240</v>
      </c>
      <c r="C3093" s="168">
        <v>42817</v>
      </c>
      <c r="D3093" s="168" t="s">
        <v>4480</v>
      </c>
      <c r="E3093" s="169" t="s">
        <v>3</v>
      </c>
      <c r="F3093" s="169">
        <v>1486639</v>
      </c>
      <c r="G3093" s="169"/>
      <c r="H3093" s="170" t="s">
        <v>4481</v>
      </c>
      <c r="I3093" s="172">
        <v>0</v>
      </c>
      <c r="J3093" s="172">
        <v>501.25</v>
      </c>
      <c r="K3093" s="172">
        <v>501.25</v>
      </c>
      <c r="L3093" s="173" t="s">
        <v>1444</v>
      </c>
    </row>
    <row r="3094" spans="1:12" ht="56.25" customHeight="1">
      <c r="A3094" s="174" t="s">
        <v>627</v>
      </c>
      <c r="B3094" s="167" t="s">
        <v>737</v>
      </c>
      <c r="C3094" s="168">
        <v>42817</v>
      </c>
      <c r="D3094" s="168" t="s">
        <v>4482</v>
      </c>
      <c r="E3094" s="169" t="s">
        <v>3</v>
      </c>
      <c r="F3094" s="169">
        <v>1486641</v>
      </c>
      <c r="G3094" s="169"/>
      <c r="H3094" s="170" t="s">
        <v>4483</v>
      </c>
      <c r="I3094" s="172">
        <v>0</v>
      </c>
      <c r="J3094" s="172">
        <v>1200.23</v>
      </c>
      <c r="K3094" s="172">
        <v>1200.23</v>
      </c>
      <c r="L3094" s="173" t="s">
        <v>1444</v>
      </c>
    </row>
    <row r="3095" spans="1:12" ht="56.25" customHeight="1">
      <c r="A3095" s="174">
        <v>169</v>
      </c>
      <c r="B3095" s="167" t="s">
        <v>773</v>
      </c>
      <c r="C3095" s="168">
        <v>42817</v>
      </c>
      <c r="D3095" s="168" t="s">
        <v>3424</v>
      </c>
      <c r="E3095" s="169" t="s">
        <v>3</v>
      </c>
      <c r="F3095" s="169">
        <v>1486643</v>
      </c>
      <c r="G3095" s="169"/>
      <c r="H3095" s="170" t="s">
        <v>3425</v>
      </c>
      <c r="I3095" s="172">
        <v>0</v>
      </c>
      <c r="J3095" s="172">
        <v>8545.94</v>
      </c>
      <c r="K3095" s="172">
        <v>8545.94</v>
      </c>
      <c r="L3095" s="173" t="s">
        <v>1444</v>
      </c>
    </row>
    <row r="3096" spans="1:12" ht="56.25" customHeight="1">
      <c r="A3096" s="174" t="s">
        <v>634</v>
      </c>
      <c r="B3096" s="167" t="s">
        <v>1258</v>
      </c>
      <c r="C3096" s="168">
        <v>42817</v>
      </c>
      <c r="D3096" s="168" t="s">
        <v>5584</v>
      </c>
      <c r="E3096" s="169" t="s">
        <v>3</v>
      </c>
      <c r="F3096" s="169">
        <v>1486727</v>
      </c>
      <c r="G3096" s="169"/>
      <c r="H3096" s="170" t="s">
        <v>5585</v>
      </c>
      <c r="I3096" s="172">
        <v>0</v>
      </c>
      <c r="J3096" s="172">
        <v>445.93</v>
      </c>
      <c r="K3096" s="172">
        <v>445.93</v>
      </c>
      <c r="L3096" s="173" t="s">
        <v>1444</v>
      </c>
    </row>
    <row r="3097" spans="1:12" ht="56.25" customHeight="1">
      <c r="A3097" s="174">
        <v>378</v>
      </c>
      <c r="B3097" s="167" t="s">
        <v>1304</v>
      </c>
      <c r="C3097" s="168">
        <v>42817</v>
      </c>
      <c r="D3097" s="168" t="s">
        <v>3769</v>
      </c>
      <c r="E3097" s="169" t="s">
        <v>3</v>
      </c>
      <c r="F3097" s="169">
        <v>1486640</v>
      </c>
      <c r="G3097" s="169"/>
      <c r="H3097" s="170" t="s">
        <v>3770</v>
      </c>
      <c r="I3097" s="172">
        <v>0</v>
      </c>
      <c r="J3097" s="172">
        <v>403.09</v>
      </c>
      <c r="K3097" s="172">
        <v>403.09</v>
      </c>
      <c r="L3097" s="173" t="s">
        <v>1444</v>
      </c>
    </row>
    <row r="3098" spans="1:12" ht="56.25" customHeight="1">
      <c r="A3098" s="174" t="s">
        <v>627</v>
      </c>
      <c r="B3098" s="167" t="s">
        <v>737</v>
      </c>
      <c r="C3098" s="168">
        <v>42817</v>
      </c>
      <c r="D3098" s="168" t="s">
        <v>5172</v>
      </c>
      <c r="E3098" s="169" t="s">
        <v>3</v>
      </c>
      <c r="F3098" s="169">
        <v>1486654</v>
      </c>
      <c r="G3098" s="169"/>
      <c r="H3098" s="170" t="s">
        <v>5173</v>
      </c>
      <c r="I3098" s="172">
        <v>0</v>
      </c>
      <c r="J3098" s="172">
        <v>1226.93</v>
      </c>
      <c r="K3098" s="172">
        <v>1226.93</v>
      </c>
      <c r="L3098" s="173" t="s">
        <v>1444</v>
      </c>
    </row>
    <row r="3099" spans="1:12" ht="56.25" customHeight="1">
      <c r="A3099" s="174" t="s">
        <v>627</v>
      </c>
      <c r="B3099" s="167" t="s">
        <v>737</v>
      </c>
      <c r="C3099" s="168">
        <v>42817</v>
      </c>
      <c r="D3099" s="168" t="s">
        <v>5174</v>
      </c>
      <c r="E3099" s="169" t="s">
        <v>3</v>
      </c>
      <c r="F3099" s="169">
        <v>1486666</v>
      </c>
      <c r="G3099" s="169"/>
      <c r="H3099" s="170" t="s">
        <v>5175</v>
      </c>
      <c r="I3099" s="172">
        <v>0</v>
      </c>
      <c r="J3099" s="172">
        <v>41.03</v>
      </c>
      <c r="K3099" s="172">
        <v>41.03</v>
      </c>
      <c r="L3099" s="173" t="s">
        <v>1444</v>
      </c>
    </row>
    <row r="3100" spans="1:12" ht="56.25" customHeight="1">
      <c r="A3100" s="174" t="s">
        <v>627</v>
      </c>
      <c r="B3100" s="167" t="s">
        <v>737</v>
      </c>
      <c r="C3100" s="168">
        <v>42817</v>
      </c>
      <c r="D3100" s="168" t="s">
        <v>5176</v>
      </c>
      <c r="E3100" s="169" t="s">
        <v>3</v>
      </c>
      <c r="F3100" s="169">
        <v>1486698</v>
      </c>
      <c r="G3100" s="169"/>
      <c r="H3100" s="170" t="s">
        <v>5177</v>
      </c>
      <c r="I3100" s="172">
        <v>0</v>
      </c>
      <c r="J3100" s="172">
        <v>5256.88</v>
      </c>
      <c r="K3100" s="172">
        <v>5256.88</v>
      </c>
      <c r="L3100" s="173" t="s">
        <v>1444</v>
      </c>
    </row>
    <row r="3101" spans="1:12" ht="56.25" customHeight="1">
      <c r="A3101" s="174" t="s">
        <v>627</v>
      </c>
      <c r="B3101" s="167" t="s">
        <v>737</v>
      </c>
      <c r="C3101" s="168">
        <v>42817</v>
      </c>
      <c r="D3101" s="168" t="s">
        <v>5178</v>
      </c>
      <c r="E3101" s="169" t="s">
        <v>3</v>
      </c>
      <c r="F3101" s="169">
        <v>1486736</v>
      </c>
      <c r="G3101" s="169"/>
      <c r="H3101" s="170" t="s">
        <v>5179</v>
      </c>
      <c r="I3101" s="172">
        <v>0</v>
      </c>
      <c r="J3101" s="172">
        <v>1</v>
      </c>
      <c r="K3101" s="172">
        <v>1</v>
      </c>
      <c r="L3101" s="173" t="s">
        <v>1444</v>
      </c>
    </row>
    <row r="3102" spans="1:12" ht="56.25" customHeight="1">
      <c r="A3102" s="174" t="s">
        <v>627</v>
      </c>
      <c r="B3102" s="167" t="s">
        <v>737</v>
      </c>
      <c r="C3102" s="168">
        <v>42817</v>
      </c>
      <c r="D3102" s="168" t="s">
        <v>5180</v>
      </c>
      <c r="E3102" s="169" t="s">
        <v>3</v>
      </c>
      <c r="F3102" s="169">
        <v>1486737</v>
      </c>
      <c r="G3102" s="169"/>
      <c r="H3102" s="170" t="s">
        <v>5179</v>
      </c>
      <c r="I3102" s="172">
        <v>0</v>
      </c>
      <c r="J3102" s="172">
        <v>1</v>
      </c>
      <c r="K3102" s="172">
        <v>1</v>
      </c>
      <c r="L3102" s="173" t="s">
        <v>1444</v>
      </c>
    </row>
    <row r="3103" spans="1:12" ht="56.25" customHeight="1">
      <c r="A3103" s="174" t="s">
        <v>627</v>
      </c>
      <c r="B3103" s="167" t="s">
        <v>737</v>
      </c>
      <c r="C3103" s="168">
        <v>42817</v>
      </c>
      <c r="D3103" s="168" t="s">
        <v>5181</v>
      </c>
      <c r="E3103" s="169" t="s">
        <v>3</v>
      </c>
      <c r="F3103" s="169">
        <v>1486738</v>
      </c>
      <c r="G3103" s="169"/>
      <c r="H3103" s="170" t="s">
        <v>5179</v>
      </c>
      <c r="I3103" s="172">
        <v>0</v>
      </c>
      <c r="J3103" s="172">
        <v>1</v>
      </c>
      <c r="K3103" s="172">
        <v>1</v>
      </c>
      <c r="L3103" s="173" t="s">
        <v>1444</v>
      </c>
    </row>
    <row r="3104" spans="1:12" ht="56.25" customHeight="1">
      <c r="A3104" s="174" t="s">
        <v>627</v>
      </c>
      <c r="B3104" s="167" t="s">
        <v>737</v>
      </c>
      <c r="C3104" s="168">
        <v>42817</v>
      </c>
      <c r="D3104" s="168" t="s">
        <v>5182</v>
      </c>
      <c r="E3104" s="169" t="s">
        <v>3</v>
      </c>
      <c r="F3104" s="169">
        <v>1486746</v>
      </c>
      <c r="G3104" s="169"/>
      <c r="H3104" s="170" t="s">
        <v>5183</v>
      </c>
      <c r="I3104" s="172">
        <v>0</v>
      </c>
      <c r="J3104" s="172">
        <v>9.6999999999999993</v>
      </c>
      <c r="K3104" s="172">
        <v>9.6999999999999993</v>
      </c>
      <c r="L3104" s="173" t="s">
        <v>1444</v>
      </c>
    </row>
    <row r="3105" spans="1:12" ht="56.25" customHeight="1">
      <c r="A3105" s="174" t="s">
        <v>627</v>
      </c>
      <c r="B3105" s="167" t="s">
        <v>737</v>
      </c>
      <c r="C3105" s="168">
        <v>42817</v>
      </c>
      <c r="D3105" s="168" t="s">
        <v>5184</v>
      </c>
      <c r="E3105" s="169" t="s">
        <v>3</v>
      </c>
      <c r="F3105" s="169">
        <v>1486748</v>
      </c>
      <c r="G3105" s="169"/>
      <c r="H3105" s="170" t="s">
        <v>5185</v>
      </c>
      <c r="I3105" s="172">
        <v>0</v>
      </c>
      <c r="J3105" s="172">
        <v>225</v>
      </c>
      <c r="K3105" s="172">
        <v>225</v>
      </c>
      <c r="L3105" s="173" t="s">
        <v>1444</v>
      </c>
    </row>
    <row r="3106" spans="1:12" ht="56.25" customHeight="1">
      <c r="A3106" s="174" t="s">
        <v>627</v>
      </c>
      <c r="B3106" s="167" t="s">
        <v>737</v>
      </c>
      <c r="C3106" s="168">
        <v>42817</v>
      </c>
      <c r="D3106" s="168" t="s">
        <v>5186</v>
      </c>
      <c r="E3106" s="169" t="s">
        <v>3</v>
      </c>
      <c r="F3106" s="169">
        <v>1486750</v>
      </c>
      <c r="G3106" s="169"/>
      <c r="H3106" s="170" t="s">
        <v>5187</v>
      </c>
      <c r="I3106" s="172">
        <v>0</v>
      </c>
      <c r="J3106" s="172">
        <v>115</v>
      </c>
      <c r="K3106" s="172">
        <v>115</v>
      </c>
      <c r="L3106" s="173" t="s">
        <v>1444</v>
      </c>
    </row>
    <row r="3107" spans="1:12" ht="56.25" customHeight="1">
      <c r="A3107" s="174" t="s">
        <v>627</v>
      </c>
      <c r="B3107" s="167" t="s">
        <v>737</v>
      </c>
      <c r="C3107" s="168">
        <v>42817</v>
      </c>
      <c r="D3107" s="168" t="s">
        <v>5188</v>
      </c>
      <c r="E3107" s="169" t="s">
        <v>3</v>
      </c>
      <c r="F3107" s="169">
        <v>1486751</v>
      </c>
      <c r="G3107" s="169"/>
      <c r="H3107" s="170" t="s">
        <v>5189</v>
      </c>
      <c r="I3107" s="172">
        <v>0</v>
      </c>
      <c r="J3107" s="172">
        <v>115</v>
      </c>
      <c r="K3107" s="172">
        <v>115</v>
      </c>
      <c r="L3107" s="173" t="s">
        <v>1444</v>
      </c>
    </row>
    <row r="3108" spans="1:12" ht="56.25" customHeight="1">
      <c r="A3108" s="174" t="s">
        <v>627</v>
      </c>
      <c r="B3108" s="167" t="s">
        <v>737</v>
      </c>
      <c r="C3108" s="168">
        <v>42817</v>
      </c>
      <c r="D3108" s="168" t="s">
        <v>5190</v>
      </c>
      <c r="E3108" s="169" t="s">
        <v>3</v>
      </c>
      <c r="F3108" s="169">
        <v>1486752</v>
      </c>
      <c r="G3108" s="169"/>
      <c r="H3108" s="170" t="s">
        <v>5187</v>
      </c>
      <c r="I3108" s="172">
        <v>0</v>
      </c>
      <c r="J3108" s="172">
        <v>115</v>
      </c>
      <c r="K3108" s="172">
        <v>115</v>
      </c>
      <c r="L3108" s="173" t="s">
        <v>1444</v>
      </c>
    </row>
    <row r="3109" spans="1:12" ht="56.25" customHeight="1">
      <c r="A3109" s="174" t="s">
        <v>627</v>
      </c>
      <c r="B3109" s="167" t="s">
        <v>737</v>
      </c>
      <c r="C3109" s="168">
        <v>42817</v>
      </c>
      <c r="D3109" s="168" t="s">
        <v>5191</v>
      </c>
      <c r="E3109" s="169" t="s">
        <v>3</v>
      </c>
      <c r="F3109" s="169">
        <v>1486753</v>
      </c>
      <c r="G3109" s="169"/>
      <c r="H3109" s="170" t="s">
        <v>5187</v>
      </c>
      <c r="I3109" s="172">
        <v>0</v>
      </c>
      <c r="J3109" s="172">
        <v>200</v>
      </c>
      <c r="K3109" s="172">
        <v>200</v>
      </c>
      <c r="L3109" s="173" t="s">
        <v>1444</v>
      </c>
    </row>
    <row r="3110" spans="1:12" ht="56.25" customHeight="1">
      <c r="A3110" s="174" t="s">
        <v>627</v>
      </c>
      <c r="B3110" s="167" t="s">
        <v>737</v>
      </c>
      <c r="C3110" s="168">
        <v>42817</v>
      </c>
      <c r="D3110" s="168" t="s">
        <v>5192</v>
      </c>
      <c r="E3110" s="169" t="s">
        <v>3</v>
      </c>
      <c r="F3110" s="169">
        <v>1486754</v>
      </c>
      <c r="G3110" s="169"/>
      <c r="H3110" s="170" t="s">
        <v>5187</v>
      </c>
      <c r="I3110" s="172">
        <v>0</v>
      </c>
      <c r="J3110" s="172">
        <v>300</v>
      </c>
      <c r="K3110" s="172">
        <v>300</v>
      </c>
      <c r="L3110" s="173" t="s">
        <v>1444</v>
      </c>
    </row>
    <row r="3111" spans="1:12" ht="56.25" customHeight="1">
      <c r="A3111" s="174">
        <v>70</v>
      </c>
      <c r="B3111" s="167" t="s">
        <v>729</v>
      </c>
      <c r="C3111" s="168">
        <v>42817</v>
      </c>
      <c r="D3111" s="168" t="s">
        <v>3181</v>
      </c>
      <c r="E3111" s="169" t="s">
        <v>3</v>
      </c>
      <c r="F3111" s="169">
        <v>1486787</v>
      </c>
      <c r="G3111" s="169"/>
      <c r="H3111" s="170" t="s">
        <v>3182</v>
      </c>
      <c r="I3111" s="172">
        <v>0</v>
      </c>
      <c r="J3111" s="172">
        <v>0.05</v>
      </c>
      <c r="K3111" s="172">
        <v>0.05</v>
      </c>
      <c r="L3111" s="173" t="s">
        <v>6022</v>
      </c>
    </row>
    <row r="3112" spans="1:12" ht="56.25" customHeight="1">
      <c r="A3112" s="174">
        <v>222</v>
      </c>
      <c r="B3112" s="167" t="s">
        <v>788</v>
      </c>
      <c r="C3112" s="168">
        <v>42817</v>
      </c>
      <c r="D3112" s="168" t="s">
        <v>3448</v>
      </c>
      <c r="E3112" s="169" t="s">
        <v>3</v>
      </c>
      <c r="F3112" s="169">
        <v>1486793</v>
      </c>
      <c r="G3112" s="169"/>
      <c r="H3112" s="170" t="s">
        <v>3449</v>
      </c>
      <c r="I3112" s="172">
        <v>0</v>
      </c>
      <c r="J3112" s="172">
        <v>36</v>
      </c>
      <c r="K3112" s="172">
        <v>36</v>
      </c>
      <c r="L3112" s="173" t="s">
        <v>1444</v>
      </c>
    </row>
    <row r="3113" spans="1:12" ht="56.25" customHeight="1">
      <c r="A3113" s="174" t="s">
        <v>627</v>
      </c>
      <c r="B3113" s="167" t="s">
        <v>737</v>
      </c>
      <c r="C3113" s="168">
        <v>42817</v>
      </c>
      <c r="D3113" s="168" t="s">
        <v>5193</v>
      </c>
      <c r="E3113" s="169" t="s">
        <v>3</v>
      </c>
      <c r="F3113" s="169">
        <v>1486808</v>
      </c>
      <c r="G3113" s="169"/>
      <c r="H3113" s="170" t="s">
        <v>5194</v>
      </c>
      <c r="I3113" s="172">
        <v>0</v>
      </c>
      <c r="J3113" s="172">
        <v>3478.86</v>
      </c>
      <c r="K3113" s="172">
        <v>3478.86</v>
      </c>
      <c r="L3113" s="173" t="s">
        <v>1444</v>
      </c>
    </row>
    <row r="3114" spans="1:12" ht="56.25" customHeight="1">
      <c r="A3114" s="174">
        <v>70</v>
      </c>
      <c r="B3114" s="167" t="s">
        <v>729</v>
      </c>
      <c r="C3114" s="168">
        <v>42817</v>
      </c>
      <c r="D3114" s="168" t="s">
        <v>3183</v>
      </c>
      <c r="E3114" s="169" t="s">
        <v>3</v>
      </c>
      <c r="F3114" s="169">
        <v>1486844</v>
      </c>
      <c r="G3114" s="169"/>
      <c r="H3114" s="170" t="s">
        <v>3184</v>
      </c>
      <c r="I3114" s="172">
        <v>0</v>
      </c>
      <c r="J3114" s="172">
        <v>450</v>
      </c>
      <c r="K3114" s="172">
        <v>450</v>
      </c>
      <c r="L3114" s="173" t="s">
        <v>1444</v>
      </c>
    </row>
    <row r="3115" spans="1:12" ht="56.25" customHeight="1">
      <c r="A3115" s="174">
        <v>574</v>
      </c>
      <c r="B3115" s="167" t="s">
        <v>874</v>
      </c>
      <c r="C3115" s="168">
        <v>42818</v>
      </c>
      <c r="D3115" s="168" t="s">
        <v>4372</v>
      </c>
      <c r="E3115" s="169" t="s">
        <v>3</v>
      </c>
      <c r="F3115" s="169">
        <v>1486968</v>
      </c>
      <c r="G3115" s="169"/>
      <c r="H3115" s="170" t="s">
        <v>4373</v>
      </c>
      <c r="I3115" s="172">
        <v>0</v>
      </c>
      <c r="J3115" s="172">
        <v>756.5</v>
      </c>
      <c r="K3115" s="172">
        <v>756.5</v>
      </c>
      <c r="L3115" s="173" t="s">
        <v>1444</v>
      </c>
    </row>
    <row r="3116" spans="1:12" ht="56.25" customHeight="1">
      <c r="A3116" s="174">
        <v>574</v>
      </c>
      <c r="B3116" s="167" t="s">
        <v>874</v>
      </c>
      <c r="C3116" s="168">
        <v>42818</v>
      </c>
      <c r="D3116" s="168" t="s">
        <v>4374</v>
      </c>
      <c r="E3116" s="169" t="s">
        <v>3</v>
      </c>
      <c r="F3116" s="169">
        <v>1486971</v>
      </c>
      <c r="G3116" s="169"/>
      <c r="H3116" s="170" t="s">
        <v>4375</v>
      </c>
      <c r="I3116" s="172">
        <v>0</v>
      </c>
      <c r="J3116" s="172">
        <v>1163</v>
      </c>
      <c r="K3116" s="177">
        <v>1163</v>
      </c>
      <c r="L3116" s="173" t="s">
        <v>1444</v>
      </c>
    </row>
    <row r="3117" spans="1:12" ht="56.25" customHeight="1">
      <c r="A3117" s="174">
        <v>574</v>
      </c>
      <c r="B3117" s="167" t="s">
        <v>874</v>
      </c>
      <c r="C3117" s="168">
        <v>42818</v>
      </c>
      <c r="D3117" s="168" t="s">
        <v>4376</v>
      </c>
      <c r="E3117" s="169" t="s">
        <v>3</v>
      </c>
      <c r="F3117" s="169">
        <v>1486972</v>
      </c>
      <c r="G3117" s="169"/>
      <c r="H3117" s="170" t="s">
        <v>4377</v>
      </c>
      <c r="I3117" s="172">
        <v>0</v>
      </c>
      <c r="J3117" s="172">
        <v>104.55</v>
      </c>
      <c r="K3117" s="172">
        <v>104.55</v>
      </c>
      <c r="L3117" s="173" t="s">
        <v>1444</v>
      </c>
    </row>
    <row r="3118" spans="1:12" ht="56.25" customHeight="1">
      <c r="A3118" s="174">
        <v>660</v>
      </c>
      <c r="B3118" s="167" t="s">
        <v>241</v>
      </c>
      <c r="C3118" s="168">
        <v>42818</v>
      </c>
      <c r="D3118" s="168" t="s">
        <v>4486</v>
      </c>
      <c r="E3118" s="169" t="s">
        <v>3</v>
      </c>
      <c r="F3118" s="169">
        <v>1486994</v>
      </c>
      <c r="G3118" s="169"/>
      <c r="H3118" s="170" t="s">
        <v>4487</v>
      </c>
      <c r="I3118" s="172">
        <v>0</v>
      </c>
      <c r="J3118" s="172">
        <v>305.06</v>
      </c>
      <c r="K3118" s="172">
        <v>305.06</v>
      </c>
      <c r="L3118" s="173" t="s">
        <v>1444</v>
      </c>
    </row>
    <row r="3119" spans="1:12" ht="56.25" customHeight="1">
      <c r="A3119" s="174">
        <v>590</v>
      </c>
      <c r="B3119" s="167" t="s">
        <v>884</v>
      </c>
      <c r="C3119" s="168">
        <v>42818</v>
      </c>
      <c r="D3119" s="168" t="s">
        <v>4445</v>
      </c>
      <c r="E3119" s="169" t="s">
        <v>3</v>
      </c>
      <c r="F3119" s="169">
        <v>1487110</v>
      </c>
      <c r="G3119" s="169"/>
      <c r="H3119" s="170" t="s">
        <v>4446</v>
      </c>
      <c r="I3119" s="172">
        <v>0</v>
      </c>
      <c r="J3119" s="172">
        <v>25650</v>
      </c>
      <c r="K3119" s="172">
        <v>25650</v>
      </c>
      <c r="L3119" s="173" t="s">
        <v>1444</v>
      </c>
    </row>
    <row r="3120" spans="1:12" ht="56.25" customHeight="1">
      <c r="A3120" s="174">
        <v>590</v>
      </c>
      <c r="B3120" s="167" t="s">
        <v>884</v>
      </c>
      <c r="C3120" s="168">
        <v>42818</v>
      </c>
      <c r="D3120" s="168" t="s">
        <v>4447</v>
      </c>
      <c r="E3120" s="169" t="s">
        <v>3</v>
      </c>
      <c r="F3120" s="169">
        <v>1487111</v>
      </c>
      <c r="G3120" s="169"/>
      <c r="H3120" s="170" t="s">
        <v>4448</v>
      </c>
      <c r="I3120" s="172">
        <v>0</v>
      </c>
      <c r="J3120" s="172">
        <v>1329525</v>
      </c>
      <c r="K3120" s="172">
        <v>1329525</v>
      </c>
      <c r="L3120" s="173" t="s">
        <v>1444</v>
      </c>
    </row>
    <row r="3121" spans="1:12" ht="56.25" customHeight="1">
      <c r="A3121" s="174">
        <v>590</v>
      </c>
      <c r="B3121" s="167" t="s">
        <v>884</v>
      </c>
      <c r="C3121" s="168">
        <v>42818</v>
      </c>
      <c r="D3121" s="168" t="s">
        <v>4449</v>
      </c>
      <c r="E3121" s="169" t="s">
        <v>3</v>
      </c>
      <c r="F3121" s="169">
        <v>1487112</v>
      </c>
      <c r="G3121" s="169"/>
      <c r="H3121" s="170" t="s">
        <v>4450</v>
      </c>
      <c r="I3121" s="172">
        <v>0</v>
      </c>
      <c r="J3121" s="172">
        <v>3132</v>
      </c>
      <c r="K3121" s="172">
        <v>3132</v>
      </c>
      <c r="L3121" s="173" t="s">
        <v>1444</v>
      </c>
    </row>
    <row r="3122" spans="1:12" ht="56.25" customHeight="1">
      <c r="A3122" s="174">
        <v>41</v>
      </c>
      <c r="B3122" s="167" t="s">
        <v>721</v>
      </c>
      <c r="C3122" s="168">
        <v>42818</v>
      </c>
      <c r="D3122" s="168" t="s">
        <v>3050</v>
      </c>
      <c r="E3122" s="169" t="s">
        <v>3</v>
      </c>
      <c r="F3122" s="169">
        <v>1487018</v>
      </c>
      <c r="G3122" s="169"/>
      <c r="H3122" s="170" t="s">
        <v>3051</v>
      </c>
      <c r="I3122" s="172">
        <v>0</v>
      </c>
      <c r="J3122" s="172">
        <v>1822.5</v>
      </c>
      <c r="K3122" s="172">
        <v>1822.5</v>
      </c>
      <c r="L3122" s="173" t="s">
        <v>1444</v>
      </c>
    </row>
    <row r="3123" spans="1:12" ht="56.25" customHeight="1">
      <c r="A3123" s="174">
        <v>41</v>
      </c>
      <c r="B3123" s="167" t="s">
        <v>721</v>
      </c>
      <c r="C3123" s="168">
        <v>42818</v>
      </c>
      <c r="D3123" s="168" t="s">
        <v>3052</v>
      </c>
      <c r="E3123" s="169" t="s">
        <v>3</v>
      </c>
      <c r="F3123" s="169">
        <v>1487019</v>
      </c>
      <c r="G3123" s="169"/>
      <c r="H3123" s="170" t="s">
        <v>3053</v>
      </c>
      <c r="I3123" s="172">
        <v>0</v>
      </c>
      <c r="J3123" s="172">
        <v>1822.5</v>
      </c>
      <c r="K3123" s="172">
        <v>1822.5</v>
      </c>
      <c r="L3123" s="173" t="s">
        <v>1444</v>
      </c>
    </row>
    <row r="3124" spans="1:12" ht="56.25" customHeight="1">
      <c r="A3124" s="174" t="s">
        <v>627</v>
      </c>
      <c r="B3124" s="167" t="s">
        <v>737</v>
      </c>
      <c r="C3124" s="168">
        <v>42818</v>
      </c>
      <c r="D3124" s="168" t="s">
        <v>5195</v>
      </c>
      <c r="E3124" s="169" t="s">
        <v>3</v>
      </c>
      <c r="F3124" s="169">
        <v>1487032</v>
      </c>
      <c r="G3124" s="169"/>
      <c r="H3124" s="170" t="s">
        <v>5196</v>
      </c>
      <c r="I3124" s="172">
        <v>0</v>
      </c>
      <c r="J3124" s="172">
        <v>405</v>
      </c>
      <c r="K3124" s="172">
        <v>405</v>
      </c>
      <c r="L3124" s="173" t="s">
        <v>1444</v>
      </c>
    </row>
    <row r="3125" spans="1:12" ht="56.25" customHeight="1">
      <c r="A3125" s="174" t="s">
        <v>627</v>
      </c>
      <c r="B3125" s="167" t="s">
        <v>737</v>
      </c>
      <c r="C3125" s="168">
        <v>42818</v>
      </c>
      <c r="D3125" s="168" t="s">
        <v>5197</v>
      </c>
      <c r="E3125" s="169" t="s">
        <v>3</v>
      </c>
      <c r="F3125" s="169">
        <v>1487037</v>
      </c>
      <c r="G3125" s="169"/>
      <c r="H3125" s="170" t="s">
        <v>5198</v>
      </c>
      <c r="I3125" s="172">
        <v>0</v>
      </c>
      <c r="J3125" s="172">
        <v>192.92</v>
      </c>
      <c r="K3125" s="172">
        <v>192.92</v>
      </c>
      <c r="L3125" s="173" t="s">
        <v>1444</v>
      </c>
    </row>
    <row r="3126" spans="1:12" ht="56.25" customHeight="1">
      <c r="A3126" s="174" t="s">
        <v>627</v>
      </c>
      <c r="B3126" s="167" t="s">
        <v>737</v>
      </c>
      <c r="C3126" s="168">
        <v>42818</v>
      </c>
      <c r="D3126" s="168" t="s">
        <v>5199</v>
      </c>
      <c r="E3126" s="169" t="s">
        <v>3</v>
      </c>
      <c r="F3126" s="169">
        <v>1487038</v>
      </c>
      <c r="G3126" s="169"/>
      <c r="H3126" s="170" t="s">
        <v>5200</v>
      </c>
      <c r="I3126" s="172">
        <v>0</v>
      </c>
      <c r="J3126" s="172">
        <v>48.23</v>
      </c>
      <c r="K3126" s="172">
        <v>48.23</v>
      </c>
      <c r="L3126" s="173" t="s">
        <v>1444</v>
      </c>
    </row>
    <row r="3127" spans="1:12" ht="56.25" customHeight="1">
      <c r="A3127" s="174" t="s">
        <v>627</v>
      </c>
      <c r="B3127" s="167" t="s">
        <v>737</v>
      </c>
      <c r="C3127" s="168">
        <v>42818</v>
      </c>
      <c r="D3127" s="168" t="s">
        <v>3087</v>
      </c>
      <c r="E3127" s="169" t="s">
        <v>3</v>
      </c>
      <c r="F3127" s="169">
        <v>1487047</v>
      </c>
      <c r="G3127" s="169"/>
      <c r="H3127" s="170" t="s">
        <v>3088</v>
      </c>
      <c r="I3127" s="172">
        <v>0</v>
      </c>
      <c r="J3127" s="172">
        <v>148.54</v>
      </c>
      <c r="K3127" s="172">
        <v>148.54</v>
      </c>
      <c r="L3127" s="173" t="s">
        <v>6022</v>
      </c>
    </row>
    <row r="3128" spans="1:12" ht="56.25" customHeight="1">
      <c r="A3128" s="174" t="s">
        <v>627</v>
      </c>
      <c r="B3128" s="167" t="s">
        <v>737</v>
      </c>
      <c r="C3128" s="168">
        <v>42818</v>
      </c>
      <c r="D3128" s="168" t="s">
        <v>5201</v>
      </c>
      <c r="E3128" s="169" t="s">
        <v>3</v>
      </c>
      <c r="F3128" s="169">
        <v>1487137</v>
      </c>
      <c r="G3128" s="169"/>
      <c r="H3128" s="170" t="s">
        <v>5202</v>
      </c>
      <c r="I3128" s="172">
        <v>0</v>
      </c>
      <c r="J3128" s="172">
        <v>1500</v>
      </c>
      <c r="K3128" s="172">
        <v>1500</v>
      </c>
      <c r="L3128" s="173" t="s">
        <v>1444</v>
      </c>
    </row>
    <row r="3129" spans="1:12" ht="56.25" customHeight="1">
      <c r="A3129" s="174" t="s">
        <v>627</v>
      </c>
      <c r="B3129" s="167" t="s">
        <v>737</v>
      </c>
      <c r="C3129" s="168">
        <v>42818</v>
      </c>
      <c r="D3129" s="168" t="s">
        <v>5203</v>
      </c>
      <c r="E3129" s="169" t="s">
        <v>3</v>
      </c>
      <c r="F3129" s="169">
        <v>1487138</v>
      </c>
      <c r="G3129" s="169"/>
      <c r="H3129" s="170" t="s">
        <v>5204</v>
      </c>
      <c r="I3129" s="172">
        <v>0</v>
      </c>
      <c r="J3129" s="172">
        <v>199.5</v>
      </c>
      <c r="K3129" s="172">
        <v>199.5</v>
      </c>
      <c r="L3129" s="173" t="s">
        <v>1444</v>
      </c>
    </row>
    <row r="3130" spans="1:12" ht="56.25" customHeight="1">
      <c r="A3130" s="174">
        <v>526</v>
      </c>
      <c r="B3130" s="167" t="s">
        <v>870</v>
      </c>
      <c r="C3130" s="168">
        <v>42818</v>
      </c>
      <c r="D3130" s="168" t="s">
        <v>4348</v>
      </c>
      <c r="E3130" s="169" t="s">
        <v>3</v>
      </c>
      <c r="F3130" s="169">
        <v>1487186</v>
      </c>
      <c r="G3130" s="169"/>
      <c r="H3130" s="170" t="s">
        <v>4349</v>
      </c>
      <c r="I3130" s="172">
        <v>0</v>
      </c>
      <c r="J3130" s="172">
        <v>227</v>
      </c>
      <c r="K3130" s="172">
        <v>227</v>
      </c>
      <c r="L3130" s="173" t="s">
        <v>1444</v>
      </c>
    </row>
    <row r="3131" spans="1:12" ht="56.25" customHeight="1">
      <c r="A3131" s="174">
        <v>526</v>
      </c>
      <c r="B3131" s="167" t="s">
        <v>870</v>
      </c>
      <c r="C3131" s="168">
        <v>42818</v>
      </c>
      <c r="D3131" s="168" t="s">
        <v>4350</v>
      </c>
      <c r="E3131" s="169" t="s">
        <v>3</v>
      </c>
      <c r="F3131" s="169">
        <v>1487187</v>
      </c>
      <c r="G3131" s="169"/>
      <c r="H3131" s="170" t="s">
        <v>1323</v>
      </c>
      <c r="I3131" s="172">
        <v>0</v>
      </c>
      <c r="J3131" s="172">
        <v>110</v>
      </c>
      <c r="K3131" s="172">
        <v>110</v>
      </c>
      <c r="L3131" s="173" t="s">
        <v>1444</v>
      </c>
    </row>
    <row r="3132" spans="1:12" ht="56.25" customHeight="1">
      <c r="A3132" s="174">
        <v>526</v>
      </c>
      <c r="B3132" s="167" t="s">
        <v>870</v>
      </c>
      <c r="C3132" s="168">
        <v>42818</v>
      </c>
      <c r="D3132" s="168" t="s">
        <v>4351</v>
      </c>
      <c r="E3132" s="169" t="s">
        <v>3</v>
      </c>
      <c r="F3132" s="169">
        <v>1487189</v>
      </c>
      <c r="G3132" s="169"/>
      <c r="H3132" s="170" t="s">
        <v>1322</v>
      </c>
      <c r="I3132" s="172">
        <v>0</v>
      </c>
      <c r="J3132" s="172">
        <v>305</v>
      </c>
      <c r="K3132" s="177">
        <v>305</v>
      </c>
      <c r="L3132" s="173" t="s">
        <v>1444</v>
      </c>
    </row>
    <row r="3133" spans="1:12" ht="56.25" customHeight="1">
      <c r="A3133" s="174" t="s">
        <v>627</v>
      </c>
      <c r="B3133" s="167" t="s">
        <v>737</v>
      </c>
      <c r="C3133" s="168">
        <v>42818</v>
      </c>
      <c r="D3133" s="168" t="s">
        <v>5205</v>
      </c>
      <c r="E3133" s="169" t="s">
        <v>3</v>
      </c>
      <c r="F3133" s="169">
        <v>1487197</v>
      </c>
      <c r="G3133" s="169"/>
      <c r="H3133" s="170" t="s">
        <v>5206</v>
      </c>
      <c r="I3133" s="172">
        <v>0</v>
      </c>
      <c r="J3133" s="172">
        <v>3423.96</v>
      </c>
      <c r="K3133" s="172">
        <v>3423.96</v>
      </c>
      <c r="L3133" s="173" t="s">
        <v>1444</v>
      </c>
    </row>
    <row r="3134" spans="1:12" ht="56.25" customHeight="1">
      <c r="A3134" s="174">
        <v>70</v>
      </c>
      <c r="B3134" s="167" t="s">
        <v>729</v>
      </c>
      <c r="C3134" s="168">
        <v>42818</v>
      </c>
      <c r="D3134" s="168" t="s">
        <v>3185</v>
      </c>
      <c r="E3134" s="169" t="s">
        <v>3</v>
      </c>
      <c r="F3134" s="169">
        <v>1487214</v>
      </c>
      <c r="G3134" s="169"/>
      <c r="H3134" s="170" t="s">
        <v>3186</v>
      </c>
      <c r="I3134" s="172">
        <v>0</v>
      </c>
      <c r="J3134" s="172">
        <v>50</v>
      </c>
      <c r="K3134" s="172">
        <v>50</v>
      </c>
      <c r="L3134" s="173" t="s">
        <v>1444</v>
      </c>
    </row>
    <row r="3135" spans="1:12" ht="56.25" customHeight="1">
      <c r="A3135" s="174" t="s">
        <v>627</v>
      </c>
      <c r="B3135" s="167" t="s">
        <v>737</v>
      </c>
      <c r="C3135" s="168">
        <v>42818</v>
      </c>
      <c r="D3135" s="168" t="s">
        <v>5207</v>
      </c>
      <c r="E3135" s="169" t="s">
        <v>3</v>
      </c>
      <c r="F3135" s="169">
        <v>1487215</v>
      </c>
      <c r="G3135" s="169"/>
      <c r="H3135" s="170" t="s">
        <v>5208</v>
      </c>
      <c r="I3135" s="172">
        <v>0</v>
      </c>
      <c r="J3135" s="172">
        <v>4602.6499999999996</v>
      </c>
      <c r="K3135" s="172">
        <v>4602.6499999999996</v>
      </c>
      <c r="L3135" s="173" t="s">
        <v>1444</v>
      </c>
    </row>
    <row r="3136" spans="1:12" ht="56.25" customHeight="1">
      <c r="A3136" s="174" t="s">
        <v>627</v>
      </c>
      <c r="B3136" s="167" t="s">
        <v>737</v>
      </c>
      <c r="C3136" s="168">
        <v>42818</v>
      </c>
      <c r="D3136" s="168" t="s">
        <v>5209</v>
      </c>
      <c r="E3136" s="169" t="s">
        <v>3</v>
      </c>
      <c r="F3136" s="169">
        <v>1487236</v>
      </c>
      <c r="G3136" s="169"/>
      <c r="H3136" s="170" t="s">
        <v>1321</v>
      </c>
      <c r="I3136" s="172">
        <v>0</v>
      </c>
      <c r="J3136" s="172">
        <v>198</v>
      </c>
      <c r="K3136" s="172">
        <v>198</v>
      </c>
      <c r="L3136" s="173" t="s">
        <v>1444</v>
      </c>
    </row>
    <row r="3137" spans="1:12" ht="56.25" customHeight="1">
      <c r="A3137" s="174" t="s">
        <v>627</v>
      </c>
      <c r="B3137" s="167" t="s">
        <v>737</v>
      </c>
      <c r="C3137" s="168">
        <v>42818</v>
      </c>
      <c r="D3137" s="168" t="s">
        <v>5210</v>
      </c>
      <c r="E3137" s="169" t="s">
        <v>3</v>
      </c>
      <c r="F3137" s="169">
        <v>1487307</v>
      </c>
      <c r="G3137" s="169"/>
      <c r="H3137" s="170" t="s">
        <v>5211</v>
      </c>
      <c r="I3137" s="172">
        <v>0</v>
      </c>
      <c r="J3137" s="172">
        <v>200</v>
      </c>
      <c r="K3137" s="172">
        <v>200</v>
      </c>
      <c r="L3137" s="173" t="s">
        <v>1444</v>
      </c>
    </row>
    <row r="3138" spans="1:12" ht="56.25" customHeight="1">
      <c r="A3138" s="174">
        <v>315</v>
      </c>
      <c r="B3138" s="167" t="s">
        <v>836</v>
      </c>
      <c r="C3138" s="168">
        <v>42821</v>
      </c>
      <c r="D3138" s="168" t="s">
        <v>3601</v>
      </c>
      <c r="E3138" s="169" t="s">
        <v>3</v>
      </c>
      <c r="F3138" s="169">
        <v>1487435</v>
      </c>
      <c r="G3138" s="169"/>
      <c r="H3138" s="170" t="s">
        <v>3602</v>
      </c>
      <c r="I3138" s="172">
        <v>0</v>
      </c>
      <c r="J3138" s="172">
        <v>8654.41</v>
      </c>
      <c r="K3138" s="172">
        <v>8654.41</v>
      </c>
      <c r="L3138" s="173" t="s">
        <v>1444</v>
      </c>
    </row>
    <row r="3139" spans="1:12" ht="56.25" customHeight="1">
      <c r="A3139" s="174" t="s">
        <v>627</v>
      </c>
      <c r="B3139" s="167" t="s">
        <v>737</v>
      </c>
      <c r="C3139" s="168">
        <v>42821</v>
      </c>
      <c r="D3139" s="168" t="s">
        <v>3103</v>
      </c>
      <c r="E3139" s="169" t="s">
        <v>3</v>
      </c>
      <c r="F3139" s="169">
        <v>1487436</v>
      </c>
      <c r="G3139" s="169"/>
      <c r="H3139" s="170" t="s">
        <v>3104</v>
      </c>
      <c r="I3139" s="172">
        <v>0</v>
      </c>
      <c r="J3139" s="172">
        <v>3472.2</v>
      </c>
      <c r="K3139" s="172">
        <v>3472.2</v>
      </c>
      <c r="L3139" s="173" t="s">
        <v>1444</v>
      </c>
    </row>
    <row r="3140" spans="1:12" ht="56.25" customHeight="1">
      <c r="A3140" s="174">
        <v>87</v>
      </c>
      <c r="B3140" s="167" t="s">
        <v>735</v>
      </c>
      <c r="C3140" s="168">
        <v>42821</v>
      </c>
      <c r="D3140" s="168" t="s">
        <v>3230</v>
      </c>
      <c r="E3140" s="169" t="s">
        <v>3</v>
      </c>
      <c r="F3140" s="169">
        <v>1487437</v>
      </c>
      <c r="G3140" s="169"/>
      <c r="H3140" s="170" t="s">
        <v>3231</v>
      </c>
      <c r="I3140" s="172">
        <v>0</v>
      </c>
      <c r="J3140" s="172">
        <v>4465.5200000000004</v>
      </c>
      <c r="K3140" s="172">
        <v>4465.5200000000004</v>
      </c>
      <c r="L3140" s="173" t="s">
        <v>1444</v>
      </c>
    </row>
    <row r="3141" spans="1:12" ht="56.25" customHeight="1">
      <c r="A3141" s="174" t="s">
        <v>627</v>
      </c>
      <c r="B3141" s="167" t="s">
        <v>737</v>
      </c>
      <c r="C3141" s="168">
        <v>42821</v>
      </c>
      <c r="D3141" s="168" t="s">
        <v>3755</v>
      </c>
      <c r="E3141" s="169" t="s">
        <v>3</v>
      </c>
      <c r="F3141" s="169">
        <v>1487439</v>
      </c>
      <c r="G3141" s="169"/>
      <c r="H3141" s="170" t="s">
        <v>3756</v>
      </c>
      <c r="I3141" s="172">
        <v>0</v>
      </c>
      <c r="J3141" s="172">
        <v>13171.35</v>
      </c>
      <c r="K3141" s="172">
        <v>13171.35</v>
      </c>
      <c r="L3141" s="173" t="s">
        <v>1444</v>
      </c>
    </row>
    <row r="3142" spans="1:12" ht="56.25" customHeight="1">
      <c r="A3142" s="174">
        <v>660</v>
      </c>
      <c r="B3142" s="167" t="s">
        <v>241</v>
      </c>
      <c r="C3142" s="168">
        <v>42821</v>
      </c>
      <c r="D3142" s="168" t="s">
        <v>4488</v>
      </c>
      <c r="E3142" s="169" t="s">
        <v>3</v>
      </c>
      <c r="F3142" s="169">
        <v>1487483</v>
      </c>
      <c r="G3142" s="169"/>
      <c r="H3142" s="170" t="s">
        <v>4489</v>
      </c>
      <c r="I3142" s="172">
        <v>0</v>
      </c>
      <c r="J3142" s="172">
        <v>56</v>
      </c>
      <c r="K3142" s="172">
        <v>56</v>
      </c>
      <c r="L3142" s="173" t="s">
        <v>1444</v>
      </c>
    </row>
    <row r="3143" spans="1:12" ht="56.25" customHeight="1">
      <c r="A3143" s="174">
        <v>340</v>
      </c>
      <c r="B3143" s="167" t="s">
        <v>838</v>
      </c>
      <c r="C3143" s="168">
        <v>42821</v>
      </c>
      <c r="D3143" s="168" t="s">
        <v>3719</v>
      </c>
      <c r="E3143" s="169" t="s">
        <v>3</v>
      </c>
      <c r="F3143" s="169">
        <v>1487498</v>
      </c>
      <c r="G3143" s="169"/>
      <c r="H3143" s="170" t="s">
        <v>3720</v>
      </c>
      <c r="I3143" s="172">
        <v>0</v>
      </c>
      <c r="J3143" s="172">
        <v>14560.59</v>
      </c>
      <c r="K3143" s="172">
        <v>14560.59</v>
      </c>
      <c r="L3143" s="173" t="s">
        <v>1444</v>
      </c>
    </row>
    <row r="3144" spans="1:12" ht="56.25" customHeight="1">
      <c r="A3144" s="174">
        <v>587</v>
      </c>
      <c r="B3144" s="167" t="s">
        <v>882</v>
      </c>
      <c r="C3144" s="168">
        <v>42821</v>
      </c>
      <c r="D3144" s="168" t="s">
        <v>4437</v>
      </c>
      <c r="E3144" s="169" t="s">
        <v>3</v>
      </c>
      <c r="F3144" s="169">
        <v>1487501</v>
      </c>
      <c r="G3144" s="169"/>
      <c r="H3144" s="170" t="s">
        <v>4438</v>
      </c>
      <c r="I3144" s="172">
        <v>0</v>
      </c>
      <c r="J3144" s="172">
        <v>937.5</v>
      </c>
      <c r="K3144" s="172">
        <v>937.5</v>
      </c>
      <c r="L3144" s="173" t="s">
        <v>1444</v>
      </c>
    </row>
    <row r="3145" spans="1:12" ht="56.25" customHeight="1">
      <c r="A3145" s="174">
        <v>340</v>
      </c>
      <c r="B3145" s="167" t="s">
        <v>838</v>
      </c>
      <c r="C3145" s="168">
        <v>42821</v>
      </c>
      <c r="D3145" s="168" t="s">
        <v>3721</v>
      </c>
      <c r="E3145" s="169" t="s">
        <v>3</v>
      </c>
      <c r="F3145" s="169">
        <v>1487503</v>
      </c>
      <c r="G3145" s="169"/>
      <c r="H3145" s="170" t="s">
        <v>3722</v>
      </c>
      <c r="I3145" s="172">
        <v>0</v>
      </c>
      <c r="J3145" s="172">
        <v>22801.63</v>
      </c>
      <c r="K3145" s="172">
        <v>22801.63</v>
      </c>
      <c r="L3145" s="173" t="s">
        <v>1444</v>
      </c>
    </row>
    <row r="3146" spans="1:12" ht="56.25" customHeight="1">
      <c r="A3146" s="174">
        <v>291</v>
      </c>
      <c r="B3146" s="167" t="s">
        <v>818</v>
      </c>
      <c r="C3146" s="168">
        <v>42821</v>
      </c>
      <c r="D3146" s="168" t="s">
        <v>3559</v>
      </c>
      <c r="E3146" s="169" t="s">
        <v>3</v>
      </c>
      <c r="F3146" s="169">
        <v>1487515</v>
      </c>
      <c r="G3146" s="169"/>
      <c r="H3146" s="170" t="s">
        <v>3560</v>
      </c>
      <c r="I3146" s="172">
        <v>0</v>
      </c>
      <c r="J3146" s="172">
        <v>30890.82</v>
      </c>
      <c r="K3146" s="172">
        <v>30890.82</v>
      </c>
      <c r="L3146" s="173" t="s">
        <v>1444</v>
      </c>
    </row>
    <row r="3147" spans="1:12" ht="56.25" customHeight="1">
      <c r="A3147" s="174">
        <v>680</v>
      </c>
      <c r="B3147" s="167" t="s">
        <v>890</v>
      </c>
      <c r="C3147" s="168">
        <v>42821</v>
      </c>
      <c r="D3147" s="168" t="s">
        <v>4540</v>
      </c>
      <c r="E3147" s="169" t="s">
        <v>3</v>
      </c>
      <c r="F3147" s="169">
        <v>1487538</v>
      </c>
      <c r="G3147" s="169"/>
      <c r="H3147" s="170" t="s">
        <v>4541</v>
      </c>
      <c r="I3147" s="172">
        <v>0</v>
      </c>
      <c r="J3147" s="172">
        <v>69146.100000000006</v>
      </c>
      <c r="K3147" s="172">
        <v>69146.100000000006</v>
      </c>
      <c r="L3147" s="173" t="s">
        <v>1444</v>
      </c>
    </row>
    <row r="3148" spans="1:12" ht="56.25" customHeight="1">
      <c r="A3148" s="174">
        <v>291</v>
      </c>
      <c r="B3148" s="167" t="s">
        <v>818</v>
      </c>
      <c r="C3148" s="168">
        <v>42821</v>
      </c>
      <c r="D3148" s="168" t="s">
        <v>3561</v>
      </c>
      <c r="E3148" s="169" t="s">
        <v>3</v>
      </c>
      <c r="F3148" s="169">
        <v>1487540</v>
      </c>
      <c r="G3148" s="169"/>
      <c r="H3148" s="170" t="s">
        <v>3562</v>
      </c>
      <c r="I3148" s="172">
        <v>0</v>
      </c>
      <c r="J3148" s="172">
        <v>1000000</v>
      </c>
      <c r="K3148" s="172">
        <v>1000000</v>
      </c>
      <c r="L3148" s="173" t="s">
        <v>1444</v>
      </c>
    </row>
    <row r="3149" spans="1:12" ht="56.25" customHeight="1">
      <c r="A3149" s="174">
        <v>25</v>
      </c>
      <c r="B3149" s="167" t="s">
        <v>718</v>
      </c>
      <c r="C3149" s="168">
        <v>42821</v>
      </c>
      <c r="D3149" s="168" t="s">
        <v>2990</v>
      </c>
      <c r="E3149" s="169" t="s">
        <v>3</v>
      </c>
      <c r="F3149" s="169">
        <v>1487553</v>
      </c>
      <c r="G3149" s="169"/>
      <c r="H3149" s="170" t="s">
        <v>2991</v>
      </c>
      <c r="I3149" s="172">
        <v>0</v>
      </c>
      <c r="J3149" s="172">
        <v>15591.03</v>
      </c>
      <c r="K3149" s="172">
        <v>15591.03</v>
      </c>
      <c r="L3149" s="173" t="s">
        <v>1444</v>
      </c>
    </row>
    <row r="3150" spans="1:12" ht="56.25" customHeight="1">
      <c r="A3150" s="174">
        <v>25</v>
      </c>
      <c r="B3150" s="167" t="s">
        <v>718</v>
      </c>
      <c r="C3150" s="168">
        <v>42821</v>
      </c>
      <c r="D3150" s="168" t="s">
        <v>2992</v>
      </c>
      <c r="E3150" s="169" t="s">
        <v>3</v>
      </c>
      <c r="F3150" s="169">
        <v>1487554</v>
      </c>
      <c r="G3150" s="169"/>
      <c r="H3150" s="170" t="s">
        <v>2993</v>
      </c>
      <c r="I3150" s="172">
        <v>0</v>
      </c>
      <c r="J3150" s="172">
        <v>65386.59</v>
      </c>
      <c r="K3150" s="172">
        <v>65386.59</v>
      </c>
      <c r="L3150" s="173" t="s">
        <v>1444</v>
      </c>
    </row>
    <row r="3151" spans="1:12" ht="56.25" customHeight="1">
      <c r="A3151" s="174">
        <v>25</v>
      </c>
      <c r="B3151" s="167" t="s">
        <v>718</v>
      </c>
      <c r="C3151" s="168">
        <v>42821</v>
      </c>
      <c r="D3151" s="168" t="s">
        <v>2994</v>
      </c>
      <c r="E3151" s="169" t="s">
        <v>3</v>
      </c>
      <c r="F3151" s="169">
        <v>1487557</v>
      </c>
      <c r="G3151" s="169"/>
      <c r="H3151" s="170" t="s">
        <v>2995</v>
      </c>
      <c r="I3151" s="172">
        <v>0</v>
      </c>
      <c r="J3151" s="172">
        <v>65386.59</v>
      </c>
      <c r="K3151" s="172">
        <v>65386.59</v>
      </c>
      <c r="L3151" s="173" t="s">
        <v>1444</v>
      </c>
    </row>
    <row r="3152" spans="1:12" ht="56.25" customHeight="1">
      <c r="A3152" s="174">
        <v>25</v>
      </c>
      <c r="B3152" s="167" t="s">
        <v>718</v>
      </c>
      <c r="C3152" s="168">
        <v>42821</v>
      </c>
      <c r="D3152" s="168" t="s">
        <v>2996</v>
      </c>
      <c r="E3152" s="169" t="s">
        <v>3</v>
      </c>
      <c r="F3152" s="169">
        <v>1487558</v>
      </c>
      <c r="G3152" s="169"/>
      <c r="H3152" s="170" t="s">
        <v>2997</v>
      </c>
      <c r="I3152" s="172">
        <v>0</v>
      </c>
      <c r="J3152" s="172">
        <v>51758.22</v>
      </c>
      <c r="K3152" s="172">
        <v>51758.22</v>
      </c>
      <c r="L3152" s="173" t="s">
        <v>1444</v>
      </c>
    </row>
    <row r="3153" spans="1:12" ht="56.25" customHeight="1">
      <c r="A3153" s="174">
        <v>25</v>
      </c>
      <c r="B3153" s="167" t="s">
        <v>718</v>
      </c>
      <c r="C3153" s="168">
        <v>42821</v>
      </c>
      <c r="D3153" s="168" t="s">
        <v>2998</v>
      </c>
      <c r="E3153" s="169" t="s">
        <v>3</v>
      </c>
      <c r="F3153" s="169">
        <v>1487560</v>
      </c>
      <c r="G3153" s="169"/>
      <c r="H3153" s="170" t="s">
        <v>2999</v>
      </c>
      <c r="I3153" s="172">
        <v>0</v>
      </c>
      <c r="J3153" s="172">
        <v>4333.88</v>
      </c>
      <c r="K3153" s="172">
        <v>4333.88</v>
      </c>
      <c r="L3153" s="173" t="s">
        <v>1444</v>
      </c>
    </row>
    <row r="3154" spans="1:12" ht="56.25" customHeight="1">
      <c r="A3154" s="174">
        <v>25</v>
      </c>
      <c r="B3154" s="167" t="s">
        <v>718</v>
      </c>
      <c r="C3154" s="168">
        <v>42821</v>
      </c>
      <c r="D3154" s="168" t="s">
        <v>3000</v>
      </c>
      <c r="E3154" s="169" t="s">
        <v>3</v>
      </c>
      <c r="F3154" s="169">
        <v>1487563</v>
      </c>
      <c r="G3154" s="169"/>
      <c r="H3154" s="170" t="s">
        <v>3001</v>
      </c>
      <c r="I3154" s="172">
        <v>0</v>
      </c>
      <c r="J3154" s="172">
        <v>16617.61</v>
      </c>
      <c r="K3154" s="172">
        <v>16617.61</v>
      </c>
      <c r="L3154" s="173" t="s">
        <v>1444</v>
      </c>
    </row>
    <row r="3155" spans="1:12" ht="56.25" customHeight="1">
      <c r="A3155" s="174">
        <v>25</v>
      </c>
      <c r="B3155" s="167" t="s">
        <v>718</v>
      </c>
      <c r="C3155" s="168">
        <v>42821</v>
      </c>
      <c r="D3155" s="168" t="s">
        <v>3002</v>
      </c>
      <c r="E3155" s="169" t="s">
        <v>3</v>
      </c>
      <c r="F3155" s="169">
        <v>1487566</v>
      </c>
      <c r="G3155" s="169"/>
      <c r="H3155" s="170" t="s">
        <v>3003</v>
      </c>
      <c r="I3155" s="172">
        <v>0</v>
      </c>
      <c r="J3155" s="172">
        <v>132071.82</v>
      </c>
      <c r="K3155" s="172">
        <v>132071.82</v>
      </c>
      <c r="L3155" s="173" t="s">
        <v>1444</v>
      </c>
    </row>
    <row r="3156" spans="1:12" ht="56.25" customHeight="1">
      <c r="A3156" s="174">
        <v>25</v>
      </c>
      <c r="B3156" s="167" t="s">
        <v>718</v>
      </c>
      <c r="C3156" s="168">
        <v>42821</v>
      </c>
      <c r="D3156" s="168" t="s">
        <v>3004</v>
      </c>
      <c r="E3156" s="169" t="s">
        <v>3</v>
      </c>
      <c r="F3156" s="169">
        <v>1487568</v>
      </c>
      <c r="G3156" s="169"/>
      <c r="H3156" s="170" t="s">
        <v>3005</v>
      </c>
      <c r="I3156" s="172">
        <v>0</v>
      </c>
      <c r="J3156" s="172">
        <v>130823.43</v>
      </c>
      <c r="K3156" s="172">
        <v>130823.43</v>
      </c>
      <c r="L3156" s="173" t="s">
        <v>1444</v>
      </c>
    </row>
    <row r="3157" spans="1:12" ht="56.25" customHeight="1">
      <c r="A3157" s="174" t="s">
        <v>627</v>
      </c>
      <c r="B3157" s="167" t="s">
        <v>737</v>
      </c>
      <c r="C3157" s="168">
        <v>42821</v>
      </c>
      <c r="D3157" s="168" t="s">
        <v>5212</v>
      </c>
      <c r="E3157" s="169" t="s">
        <v>3</v>
      </c>
      <c r="F3157" s="169">
        <v>1487417</v>
      </c>
      <c r="G3157" s="169"/>
      <c r="H3157" s="170" t="s">
        <v>5213</v>
      </c>
      <c r="I3157" s="172">
        <v>0</v>
      </c>
      <c r="J3157" s="172">
        <v>1693.06</v>
      </c>
      <c r="K3157" s="172">
        <v>1693.06</v>
      </c>
      <c r="L3157" s="173" t="s">
        <v>1444</v>
      </c>
    </row>
    <row r="3158" spans="1:12" ht="56.25" customHeight="1">
      <c r="A3158" s="174">
        <v>591</v>
      </c>
      <c r="B3158" s="167" t="s">
        <v>885</v>
      </c>
      <c r="C3158" s="168">
        <v>42821</v>
      </c>
      <c r="D3158" s="168" t="s">
        <v>4469</v>
      </c>
      <c r="E3158" s="169" t="s">
        <v>3</v>
      </c>
      <c r="F3158" s="169">
        <v>1487447</v>
      </c>
      <c r="G3158" s="169"/>
      <c r="H3158" s="170" t="s">
        <v>4470</v>
      </c>
      <c r="I3158" s="172">
        <v>0</v>
      </c>
      <c r="J3158" s="172">
        <v>78</v>
      </c>
      <c r="K3158" s="172">
        <v>78</v>
      </c>
      <c r="L3158" s="173" t="s">
        <v>1444</v>
      </c>
    </row>
    <row r="3159" spans="1:12" ht="56.25" customHeight="1">
      <c r="A3159" s="174">
        <v>591</v>
      </c>
      <c r="B3159" s="167" t="s">
        <v>885</v>
      </c>
      <c r="C3159" s="168">
        <v>42821</v>
      </c>
      <c r="D3159" s="168" t="s">
        <v>4471</v>
      </c>
      <c r="E3159" s="169" t="s">
        <v>3</v>
      </c>
      <c r="F3159" s="169">
        <v>1487448</v>
      </c>
      <c r="G3159" s="169"/>
      <c r="H3159" s="170" t="s">
        <v>4470</v>
      </c>
      <c r="I3159" s="172">
        <v>0</v>
      </c>
      <c r="J3159" s="172">
        <v>83</v>
      </c>
      <c r="K3159" s="172">
        <v>83</v>
      </c>
      <c r="L3159" s="173" t="s">
        <v>1444</v>
      </c>
    </row>
    <row r="3160" spans="1:12" ht="56.25" customHeight="1">
      <c r="A3160" s="174" t="s">
        <v>627</v>
      </c>
      <c r="B3160" s="167" t="s">
        <v>737</v>
      </c>
      <c r="C3160" s="168">
        <v>42821</v>
      </c>
      <c r="D3160" s="168" t="s">
        <v>5214</v>
      </c>
      <c r="E3160" s="169" t="s">
        <v>3</v>
      </c>
      <c r="F3160" s="169">
        <v>1487472</v>
      </c>
      <c r="G3160" s="169"/>
      <c r="H3160" s="170" t="s">
        <v>5215</v>
      </c>
      <c r="I3160" s="172">
        <v>0</v>
      </c>
      <c r="J3160" s="172">
        <v>5749.26</v>
      </c>
      <c r="K3160" s="172">
        <v>5749.26</v>
      </c>
      <c r="L3160" s="173" t="s">
        <v>1444</v>
      </c>
    </row>
    <row r="3161" spans="1:12" ht="56.25" customHeight="1">
      <c r="A3161" s="174">
        <v>292</v>
      </c>
      <c r="B3161" s="167" t="s">
        <v>159</v>
      </c>
      <c r="C3161" s="168">
        <v>42821</v>
      </c>
      <c r="D3161" s="168" t="s">
        <v>3575</v>
      </c>
      <c r="E3161" s="169" t="s">
        <v>3</v>
      </c>
      <c r="F3161" s="169">
        <v>1487507</v>
      </c>
      <c r="G3161" s="169"/>
      <c r="H3161" s="170" t="s">
        <v>3576</v>
      </c>
      <c r="I3161" s="172">
        <v>0</v>
      </c>
      <c r="J3161" s="172">
        <v>182</v>
      </c>
      <c r="K3161" s="172">
        <v>182</v>
      </c>
      <c r="L3161" s="173" t="s">
        <v>1444</v>
      </c>
    </row>
    <row r="3162" spans="1:12" ht="56.25" customHeight="1">
      <c r="A3162" s="174" t="s">
        <v>627</v>
      </c>
      <c r="B3162" s="167" t="s">
        <v>737</v>
      </c>
      <c r="C3162" s="168">
        <v>42821</v>
      </c>
      <c r="D3162" s="168" t="s">
        <v>5216</v>
      </c>
      <c r="E3162" s="169" t="s">
        <v>3</v>
      </c>
      <c r="F3162" s="169">
        <v>1487529</v>
      </c>
      <c r="G3162" s="169"/>
      <c r="H3162" s="170" t="s">
        <v>5217</v>
      </c>
      <c r="I3162" s="172">
        <v>0</v>
      </c>
      <c r="J3162" s="172">
        <v>2178.81</v>
      </c>
      <c r="K3162" s="172">
        <v>2178.81</v>
      </c>
      <c r="L3162" s="173" t="s">
        <v>1444</v>
      </c>
    </row>
    <row r="3163" spans="1:12" ht="56.25" customHeight="1">
      <c r="A3163" s="174" t="s">
        <v>627</v>
      </c>
      <c r="B3163" s="167" t="s">
        <v>737</v>
      </c>
      <c r="C3163" s="168">
        <v>42821</v>
      </c>
      <c r="D3163" s="168" t="s">
        <v>5218</v>
      </c>
      <c r="E3163" s="169" t="s">
        <v>3</v>
      </c>
      <c r="F3163" s="169">
        <v>1487539</v>
      </c>
      <c r="G3163" s="169"/>
      <c r="H3163" s="170" t="s">
        <v>5219</v>
      </c>
      <c r="I3163" s="172">
        <v>0</v>
      </c>
      <c r="J3163" s="172">
        <v>118920.62</v>
      </c>
      <c r="K3163" s="172">
        <v>118920.62</v>
      </c>
      <c r="L3163" s="173" t="s">
        <v>1444</v>
      </c>
    </row>
    <row r="3164" spans="1:12" ht="56.25" customHeight="1">
      <c r="A3164" s="174">
        <v>291</v>
      </c>
      <c r="B3164" s="167" t="s">
        <v>818</v>
      </c>
      <c r="C3164" s="168">
        <v>42821</v>
      </c>
      <c r="D3164" s="168" t="s">
        <v>3563</v>
      </c>
      <c r="E3164" s="169" t="s">
        <v>3</v>
      </c>
      <c r="F3164" s="169">
        <v>1487559</v>
      </c>
      <c r="G3164" s="169"/>
      <c r="H3164" s="170" t="s">
        <v>3564</v>
      </c>
      <c r="I3164" s="172">
        <v>0</v>
      </c>
      <c r="J3164" s="172">
        <v>2.77</v>
      </c>
      <c r="K3164" s="172">
        <v>2.77</v>
      </c>
      <c r="L3164" s="173" t="s">
        <v>1444</v>
      </c>
    </row>
    <row r="3165" spans="1:12" ht="56.25" customHeight="1">
      <c r="A3165" s="174">
        <v>132</v>
      </c>
      <c r="B3165" s="167" t="s">
        <v>752</v>
      </c>
      <c r="C3165" s="168">
        <v>42821</v>
      </c>
      <c r="D3165" s="168" t="s">
        <v>3408</v>
      </c>
      <c r="E3165" s="169" t="s">
        <v>3</v>
      </c>
      <c r="F3165" s="169">
        <v>1487590</v>
      </c>
      <c r="G3165" s="169"/>
      <c r="H3165" s="170" t="s">
        <v>3409</v>
      </c>
      <c r="I3165" s="172">
        <v>0</v>
      </c>
      <c r="J3165" s="172">
        <v>80</v>
      </c>
      <c r="K3165" s="172">
        <v>80</v>
      </c>
      <c r="L3165" s="173" t="s">
        <v>1444</v>
      </c>
    </row>
    <row r="3166" spans="1:12" ht="56.25" customHeight="1">
      <c r="A3166" s="174" t="s">
        <v>627</v>
      </c>
      <c r="B3166" s="167" t="s">
        <v>737</v>
      </c>
      <c r="C3166" s="168">
        <v>42821</v>
      </c>
      <c r="D3166" s="168" t="s">
        <v>5220</v>
      </c>
      <c r="E3166" s="169" t="s">
        <v>3</v>
      </c>
      <c r="F3166" s="169">
        <v>1487608</v>
      </c>
      <c r="G3166" s="169"/>
      <c r="H3166" s="170" t="s">
        <v>5221</v>
      </c>
      <c r="I3166" s="172">
        <v>0</v>
      </c>
      <c r="J3166" s="172">
        <v>590</v>
      </c>
      <c r="K3166" s="177">
        <v>590</v>
      </c>
      <c r="L3166" s="173" t="s">
        <v>1444</v>
      </c>
    </row>
    <row r="3167" spans="1:12" ht="56.25" customHeight="1">
      <c r="A3167" s="174" t="s">
        <v>627</v>
      </c>
      <c r="B3167" s="167" t="s">
        <v>737</v>
      </c>
      <c r="C3167" s="168">
        <v>42821</v>
      </c>
      <c r="D3167" s="168" t="s">
        <v>5222</v>
      </c>
      <c r="E3167" s="169" t="s">
        <v>3</v>
      </c>
      <c r="F3167" s="169">
        <v>1487609</v>
      </c>
      <c r="G3167" s="169"/>
      <c r="H3167" s="170" t="s">
        <v>5223</v>
      </c>
      <c r="I3167" s="172">
        <v>0</v>
      </c>
      <c r="J3167" s="172">
        <v>67.5</v>
      </c>
      <c r="K3167" s="172">
        <v>67.5</v>
      </c>
      <c r="L3167" s="173" t="s">
        <v>1444</v>
      </c>
    </row>
    <row r="3168" spans="1:12" ht="56.25" customHeight="1">
      <c r="A3168" s="174" t="s">
        <v>627</v>
      </c>
      <c r="B3168" s="167" t="s">
        <v>737</v>
      </c>
      <c r="C3168" s="168">
        <v>42821</v>
      </c>
      <c r="D3168" s="168" t="s">
        <v>5224</v>
      </c>
      <c r="E3168" s="169" t="s">
        <v>3</v>
      </c>
      <c r="F3168" s="169">
        <v>1487632</v>
      </c>
      <c r="G3168" s="169"/>
      <c r="H3168" s="170" t="s">
        <v>5225</v>
      </c>
      <c r="I3168" s="172">
        <v>0</v>
      </c>
      <c r="J3168" s="172">
        <v>2322.16</v>
      </c>
      <c r="K3168" s="172">
        <v>2322.16</v>
      </c>
      <c r="L3168" s="173" t="s">
        <v>1444</v>
      </c>
    </row>
    <row r="3169" spans="1:12" ht="56.25" customHeight="1">
      <c r="A3169" s="174" t="s">
        <v>627</v>
      </c>
      <c r="B3169" s="167" t="s">
        <v>737</v>
      </c>
      <c r="C3169" s="168">
        <v>42821</v>
      </c>
      <c r="D3169" s="168" t="s">
        <v>5226</v>
      </c>
      <c r="E3169" s="169" t="s">
        <v>3</v>
      </c>
      <c r="F3169" s="169">
        <v>1487642</v>
      </c>
      <c r="G3169" s="169"/>
      <c r="H3169" s="170" t="s">
        <v>5227</v>
      </c>
      <c r="I3169" s="172">
        <v>0</v>
      </c>
      <c r="J3169" s="172">
        <v>371</v>
      </c>
      <c r="K3169" s="172">
        <v>371</v>
      </c>
      <c r="L3169" s="173" t="s">
        <v>1444</v>
      </c>
    </row>
    <row r="3170" spans="1:12" ht="56.25" customHeight="1">
      <c r="A3170" s="174" t="s">
        <v>627</v>
      </c>
      <c r="B3170" s="167" t="s">
        <v>737</v>
      </c>
      <c r="C3170" s="168">
        <v>42821</v>
      </c>
      <c r="D3170" s="168" t="s">
        <v>5228</v>
      </c>
      <c r="E3170" s="169" t="s">
        <v>3</v>
      </c>
      <c r="F3170" s="169">
        <v>1487687</v>
      </c>
      <c r="G3170" s="169"/>
      <c r="H3170" s="170" t="s">
        <v>5229</v>
      </c>
      <c r="I3170" s="172">
        <v>0</v>
      </c>
      <c r="J3170" s="172">
        <v>63.46</v>
      </c>
      <c r="K3170" s="172">
        <v>63.46</v>
      </c>
      <c r="L3170" s="173" t="s">
        <v>1444</v>
      </c>
    </row>
    <row r="3171" spans="1:12" ht="56.25" customHeight="1">
      <c r="A3171" s="174" t="s">
        <v>627</v>
      </c>
      <c r="B3171" s="167" t="s">
        <v>737</v>
      </c>
      <c r="C3171" s="168">
        <v>42821</v>
      </c>
      <c r="D3171" s="168" t="s">
        <v>5230</v>
      </c>
      <c r="E3171" s="169" t="s">
        <v>3</v>
      </c>
      <c r="F3171" s="169">
        <v>1487691</v>
      </c>
      <c r="G3171" s="169"/>
      <c r="H3171" s="170" t="s">
        <v>5231</v>
      </c>
      <c r="I3171" s="172">
        <v>0</v>
      </c>
      <c r="J3171" s="172">
        <v>232.8</v>
      </c>
      <c r="K3171" s="172">
        <v>232.8</v>
      </c>
      <c r="L3171" s="173" t="s">
        <v>1444</v>
      </c>
    </row>
    <row r="3172" spans="1:12" ht="56.25" customHeight="1">
      <c r="A3172" s="174">
        <v>266</v>
      </c>
      <c r="B3172" s="167" t="s">
        <v>805</v>
      </c>
      <c r="C3172" s="168">
        <v>42821</v>
      </c>
      <c r="D3172" s="168" t="s">
        <v>3470</v>
      </c>
      <c r="E3172" s="169" t="s">
        <v>3</v>
      </c>
      <c r="F3172" s="169">
        <v>1487718</v>
      </c>
      <c r="G3172" s="169"/>
      <c r="H3172" s="170" t="s">
        <v>3471</v>
      </c>
      <c r="I3172" s="172">
        <v>0</v>
      </c>
      <c r="J3172" s="172">
        <v>4189.05</v>
      </c>
      <c r="K3172" s="172">
        <v>4189.05</v>
      </c>
      <c r="L3172" s="173" t="s">
        <v>1444</v>
      </c>
    </row>
    <row r="3173" spans="1:12" ht="56.25" customHeight="1">
      <c r="A3173" s="174">
        <v>20</v>
      </c>
      <c r="B3173" s="167" t="s">
        <v>717</v>
      </c>
      <c r="C3173" s="168">
        <v>42822</v>
      </c>
      <c r="D3173" s="168" t="s">
        <v>2082</v>
      </c>
      <c r="E3173" s="169" t="s">
        <v>3</v>
      </c>
      <c r="F3173" s="169">
        <v>1487876</v>
      </c>
      <c r="G3173" s="169"/>
      <c r="H3173" s="170" t="s">
        <v>2083</v>
      </c>
      <c r="I3173" s="172">
        <v>0</v>
      </c>
      <c r="J3173" s="172">
        <v>23439.03</v>
      </c>
      <c r="K3173" s="172">
        <v>23439.03</v>
      </c>
      <c r="L3173" s="173" t="s">
        <v>1444</v>
      </c>
    </row>
    <row r="3174" spans="1:12" ht="56.25" customHeight="1">
      <c r="A3174" s="174">
        <v>86</v>
      </c>
      <c r="B3174" s="167" t="s">
        <v>734</v>
      </c>
      <c r="C3174" s="168">
        <v>42822</v>
      </c>
      <c r="D3174" s="168" t="s">
        <v>3218</v>
      </c>
      <c r="E3174" s="169" t="s">
        <v>3</v>
      </c>
      <c r="F3174" s="169">
        <v>1487893</v>
      </c>
      <c r="G3174" s="169"/>
      <c r="H3174" s="170" t="s">
        <v>3219</v>
      </c>
      <c r="I3174" s="172">
        <v>0</v>
      </c>
      <c r="J3174" s="172">
        <v>4914.7</v>
      </c>
      <c r="K3174" s="172">
        <v>4914.7</v>
      </c>
      <c r="L3174" s="173" t="s">
        <v>1444</v>
      </c>
    </row>
    <row r="3175" spans="1:12" ht="56.25" customHeight="1">
      <c r="A3175" s="174">
        <v>670</v>
      </c>
      <c r="B3175" s="167" t="s">
        <v>243</v>
      </c>
      <c r="C3175" s="168">
        <v>42822</v>
      </c>
      <c r="D3175" s="168" t="s">
        <v>4516</v>
      </c>
      <c r="E3175" s="169" t="s">
        <v>3</v>
      </c>
      <c r="F3175" s="169">
        <v>1487915</v>
      </c>
      <c r="G3175" s="169"/>
      <c r="H3175" s="170" t="s">
        <v>4517</v>
      </c>
      <c r="I3175" s="172">
        <v>0</v>
      </c>
      <c r="J3175" s="172">
        <v>130203</v>
      </c>
      <c r="K3175" s="177">
        <v>130203</v>
      </c>
      <c r="L3175" s="173" t="s">
        <v>1444</v>
      </c>
    </row>
    <row r="3176" spans="1:12" ht="56.25" customHeight="1">
      <c r="A3176" s="174">
        <v>35</v>
      </c>
      <c r="B3176" s="167" t="s">
        <v>720</v>
      </c>
      <c r="C3176" s="168">
        <v>42822</v>
      </c>
      <c r="D3176" s="168" t="s">
        <v>3024</v>
      </c>
      <c r="E3176" s="169" t="s">
        <v>3</v>
      </c>
      <c r="F3176" s="169">
        <v>1487939</v>
      </c>
      <c r="G3176" s="169"/>
      <c r="H3176" s="170" t="s">
        <v>3025</v>
      </c>
      <c r="I3176" s="172">
        <v>0</v>
      </c>
      <c r="J3176" s="172">
        <v>4152.72</v>
      </c>
      <c r="K3176" s="172">
        <v>4152.72</v>
      </c>
      <c r="L3176" s="173" t="s">
        <v>1444</v>
      </c>
    </row>
    <row r="3177" spans="1:12" ht="56.25" customHeight="1">
      <c r="A3177" s="174">
        <v>661</v>
      </c>
      <c r="B3177" s="167" t="s">
        <v>242</v>
      </c>
      <c r="C3177" s="168">
        <v>42822</v>
      </c>
      <c r="D3177" s="168" t="s">
        <v>4494</v>
      </c>
      <c r="E3177" s="169" t="s">
        <v>3</v>
      </c>
      <c r="F3177" s="169">
        <v>1487955</v>
      </c>
      <c r="G3177" s="169"/>
      <c r="H3177" s="170" t="s">
        <v>4495</v>
      </c>
      <c r="I3177" s="172">
        <v>0</v>
      </c>
      <c r="J3177" s="172">
        <v>54407.43</v>
      </c>
      <c r="K3177" s="172">
        <v>54407.43</v>
      </c>
      <c r="L3177" s="173" t="s">
        <v>1444</v>
      </c>
    </row>
    <row r="3178" spans="1:12" ht="56.25" customHeight="1">
      <c r="A3178" s="174">
        <v>574</v>
      </c>
      <c r="B3178" s="167" t="s">
        <v>874</v>
      </c>
      <c r="C3178" s="168">
        <v>42822</v>
      </c>
      <c r="D3178" s="168" t="s">
        <v>4378</v>
      </c>
      <c r="E3178" s="169" t="s">
        <v>3</v>
      </c>
      <c r="F3178" s="169">
        <v>1487861</v>
      </c>
      <c r="G3178" s="169"/>
      <c r="H3178" s="170" t="s">
        <v>4379</v>
      </c>
      <c r="I3178" s="172">
        <v>0</v>
      </c>
      <c r="J3178" s="172">
        <v>5.5</v>
      </c>
      <c r="K3178" s="172">
        <v>5.5</v>
      </c>
      <c r="L3178" s="173" t="s">
        <v>1444</v>
      </c>
    </row>
    <row r="3179" spans="1:12" ht="56.25" customHeight="1">
      <c r="A3179" s="174" t="s">
        <v>627</v>
      </c>
      <c r="B3179" s="167" t="s">
        <v>737</v>
      </c>
      <c r="C3179" s="168">
        <v>42822</v>
      </c>
      <c r="D3179" s="168" t="s">
        <v>5232</v>
      </c>
      <c r="E3179" s="169" t="s">
        <v>3</v>
      </c>
      <c r="F3179" s="169">
        <v>1487912</v>
      </c>
      <c r="G3179" s="169"/>
      <c r="H3179" s="170" t="s">
        <v>5233</v>
      </c>
      <c r="I3179" s="172">
        <v>0</v>
      </c>
      <c r="J3179" s="172">
        <v>0.24</v>
      </c>
      <c r="K3179" s="172">
        <v>0.24</v>
      </c>
      <c r="L3179" s="173" t="s">
        <v>1444</v>
      </c>
    </row>
    <row r="3180" spans="1:12" ht="56.25" customHeight="1">
      <c r="A3180" s="174" t="s">
        <v>627</v>
      </c>
      <c r="B3180" s="167" t="s">
        <v>737</v>
      </c>
      <c r="C3180" s="168">
        <v>42822</v>
      </c>
      <c r="D3180" s="168" t="s">
        <v>5234</v>
      </c>
      <c r="E3180" s="169" t="s">
        <v>3</v>
      </c>
      <c r="F3180" s="169">
        <v>1487944</v>
      </c>
      <c r="G3180" s="169"/>
      <c r="H3180" s="170" t="s">
        <v>5235</v>
      </c>
      <c r="I3180" s="172">
        <v>0</v>
      </c>
      <c r="J3180" s="172">
        <v>11968.8</v>
      </c>
      <c r="K3180" s="172">
        <v>11968.8</v>
      </c>
      <c r="L3180" s="173" t="s">
        <v>1444</v>
      </c>
    </row>
    <row r="3181" spans="1:12" ht="56.25" customHeight="1">
      <c r="A3181" s="174" t="s">
        <v>627</v>
      </c>
      <c r="B3181" s="167" t="s">
        <v>737</v>
      </c>
      <c r="C3181" s="168">
        <v>42822</v>
      </c>
      <c r="D3181" s="168" t="s">
        <v>5236</v>
      </c>
      <c r="E3181" s="169" t="s">
        <v>3</v>
      </c>
      <c r="F3181" s="169">
        <v>1488023</v>
      </c>
      <c r="G3181" s="169"/>
      <c r="H3181" s="170" t="s">
        <v>5237</v>
      </c>
      <c r="I3181" s="172">
        <v>0</v>
      </c>
      <c r="J3181" s="172">
        <v>371</v>
      </c>
      <c r="K3181" s="172">
        <v>371</v>
      </c>
      <c r="L3181" s="173" t="s">
        <v>1444</v>
      </c>
    </row>
    <row r="3182" spans="1:12" ht="56.25" customHeight="1">
      <c r="A3182" s="174" t="s">
        <v>627</v>
      </c>
      <c r="B3182" s="167" t="s">
        <v>737</v>
      </c>
      <c r="C3182" s="168">
        <v>42822</v>
      </c>
      <c r="D3182" s="168" t="s">
        <v>5238</v>
      </c>
      <c r="E3182" s="169" t="s">
        <v>3</v>
      </c>
      <c r="F3182" s="169">
        <v>1488026</v>
      </c>
      <c r="G3182" s="169"/>
      <c r="H3182" s="170" t="s">
        <v>5239</v>
      </c>
      <c r="I3182" s="172">
        <v>0</v>
      </c>
      <c r="J3182" s="172">
        <v>503.22</v>
      </c>
      <c r="K3182" s="172">
        <v>503.22</v>
      </c>
      <c r="L3182" s="173" t="s">
        <v>1444</v>
      </c>
    </row>
    <row r="3183" spans="1:12" ht="56.25" customHeight="1">
      <c r="A3183" s="174">
        <v>41</v>
      </c>
      <c r="B3183" s="167" t="s">
        <v>721</v>
      </c>
      <c r="C3183" s="168">
        <v>42822</v>
      </c>
      <c r="D3183" s="168" t="s">
        <v>3054</v>
      </c>
      <c r="E3183" s="169" t="s">
        <v>3</v>
      </c>
      <c r="F3183" s="169">
        <v>1488040</v>
      </c>
      <c r="G3183" s="169"/>
      <c r="H3183" s="170" t="s">
        <v>3055</v>
      </c>
      <c r="I3183" s="172">
        <v>0</v>
      </c>
      <c r="J3183" s="172">
        <v>201.9</v>
      </c>
      <c r="K3183" s="172">
        <v>201.9</v>
      </c>
      <c r="L3183" s="173" t="s">
        <v>1444</v>
      </c>
    </row>
    <row r="3184" spans="1:12" ht="56.25" customHeight="1">
      <c r="A3184" s="174" t="s">
        <v>627</v>
      </c>
      <c r="B3184" s="167" t="s">
        <v>737</v>
      </c>
      <c r="C3184" s="168">
        <v>42822</v>
      </c>
      <c r="D3184" s="168" t="s">
        <v>5240</v>
      </c>
      <c r="E3184" s="169" t="s">
        <v>3</v>
      </c>
      <c r="F3184" s="169">
        <v>1488045</v>
      </c>
      <c r="G3184" s="169"/>
      <c r="H3184" s="170" t="s">
        <v>5241</v>
      </c>
      <c r="I3184" s="172">
        <v>0</v>
      </c>
      <c r="J3184" s="172">
        <v>209</v>
      </c>
      <c r="K3184" s="172">
        <v>209</v>
      </c>
      <c r="L3184" s="173" t="s">
        <v>1444</v>
      </c>
    </row>
    <row r="3185" spans="1:12" ht="56.25" customHeight="1">
      <c r="A3185" s="174" t="s">
        <v>627</v>
      </c>
      <c r="B3185" s="167" t="s">
        <v>737</v>
      </c>
      <c r="C3185" s="168">
        <v>42822</v>
      </c>
      <c r="D3185" s="168" t="s">
        <v>5242</v>
      </c>
      <c r="E3185" s="169" t="s">
        <v>3</v>
      </c>
      <c r="F3185" s="169">
        <v>1488046</v>
      </c>
      <c r="G3185" s="169"/>
      <c r="H3185" s="170" t="s">
        <v>5243</v>
      </c>
      <c r="I3185" s="172">
        <v>0</v>
      </c>
      <c r="J3185" s="172">
        <v>209</v>
      </c>
      <c r="K3185" s="172">
        <v>209</v>
      </c>
      <c r="L3185" s="173" t="s">
        <v>1444</v>
      </c>
    </row>
    <row r="3186" spans="1:12" ht="56.25" customHeight="1">
      <c r="A3186" s="174" t="s">
        <v>627</v>
      </c>
      <c r="B3186" s="167" t="s">
        <v>737</v>
      </c>
      <c r="C3186" s="168">
        <v>42822</v>
      </c>
      <c r="D3186" s="168" t="s">
        <v>5244</v>
      </c>
      <c r="E3186" s="169" t="s">
        <v>3</v>
      </c>
      <c r="F3186" s="169">
        <v>1488048</v>
      </c>
      <c r="G3186" s="169"/>
      <c r="H3186" s="170" t="s">
        <v>5245</v>
      </c>
      <c r="I3186" s="172">
        <v>0</v>
      </c>
      <c r="J3186" s="172">
        <v>700</v>
      </c>
      <c r="K3186" s="172">
        <v>700</v>
      </c>
      <c r="L3186" s="173" t="s">
        <v>1444</v>
      </c>
    </row>
    <row r="3187" spans="1:12" ht="56.25" customHeight="1">
      <c r="A3187" s="174" t="s">
        <v>627</v>
      </c>
      <c r="B3187" s="167" t="s">
        <v>737</v>
      </c>
      <c r="C3187" s="168">
        <v>42822</v>
      </c>
      <c r="D3187" s="168" t="s">
        <v>5246</v>
      </c>
      <c r="E3187" s="169" t="s">
        <v>3</v>
      </c>
      <c r="F3187" s="169">
        <v>1488049</v>
      </c>
      <c r="G3187" s="169"/>
      <c r="H3187" s="170" t="s">
        <v>5247</v>
      </c>
      <c r="I3187" s="172">
        <v>0</v>
      </c>
      <c r="J3187" s="172">
        <v>700</v>
      </c>
      <c r="K3187" s="172">
        <v>700</v>
      </c>
      <c r="L3187" s="173" t="s">
        <v>1444</v>
      </c>
    </row>
    <row r="3188" spans="1:12" ht="56.25" customHeight="1">
      <c r="A3188" s="174" t="s">
        <v>627</v>
      </c>
      <c r="B3188" s="167" t="s">
        <v>737</v>
      </c>
      <c r="C3188" s="168">
        <v>42822</v>
      </c>
      <c r="D3188" s="168" t="s">
        <v>5248</v>
      </c>
      <c r="E3188" s="169" t="s">
        <v>3</v>
      </c>
      <c r="F3188" s="169">
        <v>1488051</v>
      </c>
      <c r="G3188" s="169"/>
      <c r="H3188" s="170" t="s">
        <v>5249</v>
      </c>
      <c r="I3188" s="172">
        <v>0</v>
      </c>
      <c r="J3188" s="172">
        <v>104.5</v>
      </c>
      <c r="K3188" s="172">
        <v>104.5</v>
      </c>
      <c r="L3188" s="173" t="s">
        <v>1444</v>
      </c>
    </row>
    <row r="3189" spans="1:12" ht="56.25" customHeight="1">
      <c r="A3189" s="174">
        <v>346</v>
      </c>
      <c r="B3189" s="167" t="s">
        <v>844</v>
      </c>
      <c r="C3189" s="168">
        <v>42823</v>
      </c>
      <c r="D3189" s="168" t="s">
        <v>3747</v>
      </c>
      <c r="E3189" s="169" t="s">
        <v>3</v>
      </c>
      <c r="F3189" s="169">
        <v>1488325</v>
      </c>
      <c r="G3189" s="169"/>
      <c r="H3189" s="170" t="s">
        <v>3748</v>
      </c>
      <c r="I3189" s="172">
        <v>0</v>
      </c>
      <c r="J3189" s="172">
        <v>7752.94</v>
      </c>
      <c r="K3189" s="172">
        <v>7752.94</v>
      </c>
      <c r="L3189" s="173" t="s">
        <v>1444</v>
      </c>
    </row>
    <row r="3190" spans="1:12" ht="56.25" customHeight="1">
      <c r="A3190" s="174" t="s">
        <v>627</v>
      </c>
      <c r="B3190" s="167" t="s">
        <v>737</v>
      </c>
      <c r="C3190" s="168">
        <v>42823</v>
      </c>
      <c r="D3190" s="168" t="s">
        <v>5250</v>
      </c>
      <c r="E3190" s="169" t="s">
        <v>3</v>
      </c>
      <c r="F3190" s="169">
        <v>1488249</v>
      </c>
      <c r="G3190" s="169"/>
      <c r="H3190" s="170" t="s">
        <v>5251</v>
      </c>
      <c r="I3190" s="172">
        <v>0</v>
      </c>
      <c r="J3190" s="172">
        <v>400</v>
      </c>
      <c r="K3190" s="172">
        <v>400</v>
      </c>
      <c r="L3190" s="173" t="s">
        <v>1444</v>
      </c>
    </row>
    <row r="3191" spans="1:12" ht="56.25" customHeight="1">
      <c r="A3191" s="174">
        <v>41</v>
      </c>
      <c r="B3191" s="167" t="s">
        <v>721</v>
      </c>
      <c r="C3191" s="168">
        <v>42823</v>
      </c>
      <c r="D3191" s="168" t="s">
        <v>3056</v>
      </c>
      <c r="E3191" s="169" t="s">
        <v>3</v>
      </c>
      <c r="F3191" s="169">
        <v>1488269</v>
      </c>
      <c r="G3191" s="169"/>
      <c r="H3191" s="170" t="s">
        <v>3057</v>
      </c>
      <c r="I3191" s="172">
        <v>0</v>
      </c>
      <c r="J3191" s="172">
        <v>70</v>
      </c>
      <c r="K3191" s="172">
        <v>70</v>
      </c>
      <c r="L3191" s="173" t="s">
        <v>1444</v>
      </c>
    </row>
    <row r="3192" spans="1:12" ht="56.25" customHeight="1">
      <c r="A3192" s="174" t="s">
        <v>627</v>
      </c>
      <c r="B3192" s="167" t="s">
        <v>737</v>
      </c>
      <c r="C3192" s="168">
        <v>42823</v>
      </c>
      <c r="D3192" s="168" t="s">
        <v>5252</v>
      </c>
      <c r="E3192" s="169" t="s">
        <v>3</v>
      </c>
      <c r="F3192" s="169">
        <v>1488282</v>
      </c>
      <c r="G3192" s="169"/>
      <c r="H3192" s="170" t="s">
        <v>5253</v>
      </c>
      <c r="I3192" s="172">
        <v>0</v>
      </c>
      <c r="J3192" s="172">
        <v>2200</v>
      </c>
      <c r="K3192" s="172">
        <v>2200</v>
      </c>
      <c r="L3192" s="173" t="s">
        <v>1444</v>
      </c>
    </row>
    <row r="3193" spans="1:12" ht="56.25" customHeight="1">
      <c r="A3193" s="174" t="s">
        <v>627</v>
      </c>
      <c r="B3193" s="167" t="s">
        <v>737</v>
      </c>
      <c r="C3193" s="168">
        <v>42823</v>
      </c>
      <c r="D3193" s="168" t="s">
        <v>5254</v>
      </c>
      <c r="E3193" s="169" t="s">
        <v>3</v>
      </c>
      <c r="F3193" s="169">
        <v>1488290</v>
      </c>
      <c r="G3193" s="169"/>
      <c r="H3193" s="170" t="s">
        <v>5255</v>
      </c>
      <c r="I3193" s="172">
        <v>0</v>
      </c>
      <c r="J3193" s="172">
        <v>672.07</v>
      </c>
      <c r="K3193" s="172">
        <v>672.07</v>
      </c>
      <c r="L3193" s="173" t="s">
        <v>1444</v>
      </c>
    </row>
    <row r="3194" spans="1:12" ht="56.25" customHeight="1">
      <c r="A3194" s="174" t="s">
        <v>627</v>
      </c>
      <c r="B3194" s="167" t="s">
        <v>737</v>
      </c>
      <c r="C3194" s="168">
        <v>42823</v>
      </c>
      <c r="D3194" s="168" t="s">
        <v>5256</v>
      </c>
      <c r="E3194" s="169" t="s">
        <v>3</v>
      </c>
      <c r="F3194" s="169">
        <v>1488319</v>
      </c>
      <c r="G3194" s="169"/>
      <c r="H3194" s="170" t="s">
        <v>5257</v>
      </c>
      <c r="I3194" s="172">
        <v>0</v>
      </c>
      <c r="J3194" s="172">
        <v>278.39999999999998</v>
      </c>
      <c r="K3194" s="172">
        <v>278.39999999999998</v>
      </c>
      <c r="L3194" s="173" t="s">
        <v>1444</v>
      </c>
    </row>
    <row r="3195" spans="1:12" ht="56.25" customHeight="1">
      <c r="A3195" s="174">
        <v>20</v>
      </c>
      <c r="B3195" s="167" t="s">
        <v>717</v>
      </c>
      <c r="C3195" s="168">
        <v>42823</v>
      </c>
      <c r="D3195" s="168" t="s">
        <v>2084</v>
      </c>
      <c r="E3195" s="169" t="s">
        <v>3</v>
      </c>
      <c r="F3195" s="169">
        <v>1488323</v>
      </c>
      <c r="G3195" s="169"/>
      <c r="H3195" s="170" t="s">
        <v>2085</v>
      </c>
      <c r="I3195" s="172">
        <v>0</v>
      </c>
      <c r="J3195" s="172">
        <v>204.8</v>
      </c>
      <c r="K3195" s="172">
        <v>204.8</v>
      </c>
      <c r="L3195" s="173" t="s">
        <v>1444</v>
      </c>
    </row>
    <row r="3196" spans="1:12" ht="56.25" customHeight="1">
      <c r="A3196" s="174">
        <v>20</v>
      </c>
      <c r="B3196" s="167" t="s">
        <v>717</v>
      </c>
      <c r="C3196" s="168">
        <v>42823</v>
      </c>
      <c r="D3196" s="168" t="s">
        <v>2086</v>
      </c>
      <c r="E3196" s="169" t="s">
        <v>3</v>
      </c>
      <c r="F3196" s="169">
        <v>1488324</v>
      </c>
      <c r="G3196" s="169"/>
      <c r="H3196" s="170" t="s">
        <v>2085</v>
      </c>
      <c r="I3196" s="172">
        <v>0</v>
      </c>
      <c r="J3196" s="172">
        <v>228.2</v>
      </c>
      <c r="K3196" s="172">
        <v>228.2</v>
      </c>
      <c r="L3196" s="173" t="s">
        <v>1444</v>
      </c>
    </row>
    <row r="3197" spans="1:12" ht="56.25" customHeight="1">
      <c r="A3197" s="174">
        <v>20</v>
      </c>
      <c r="B3197" s="167" t="s">
        <v>717</v>
      </c>
      <c r="C3197" s="168">
        <v>42823</v>
      </c>
      <c r="D3197" s="168" t="s">
        <v>2087</v>
      </c>
      <c r="E3197" s="169" t="s">
        <v>3</v>
      </c>
      <c r="F3197" s="169">
        <v>1488326</v>
      </c>
      <c r="G3197" s="169"/>
      <c r="H3197" s="170" t="s">
        <v>2085</v>
      </c>
      <c r="I3197" s="172">
        <v>0</v>
      </c>
      <c r="J3197" s="172">
        <v>178.6</v>
      </c>
      <c r="K3197" s="172">
        <v>178.6</v>
      </c>
      <c r="L3197" s="173" t="s">
        <v>1444</v>
      </c>
    </row>
    <row r="3198" spans="1:12" ht="56.25" customHeight="1">
      <c r="A3198" s="174">
        <v>290</v>
      </c>
      <c r="B3198" s="167" t="s">
        <v>817</v>
      </c>
      <c r="C3198" s="168">
        <v>42823</v>
      </c>
      <c r="D3198" s="168" t="s">
        <v>3500</v>
      </c>
      <c r="E3198" s="169" t="s">
        <v>3</v>
      </c>
      <c r="F3198" s="169">
        <v>1488327</v>
      </c>
      <c r="G3198" s="169"/>
      <c r="H3198" s="170" t="s">
        <v>3501</v>
      </c>
      <c r="I3198" s="172">
        <v>0</v>
      </c>
      <c r="J3198" s="172">
        <v>15</v>
      </c>
      <c r="K3198" s="172">
        <v>15</v>
      </c>
      <c r="L3198" s="173" t="s">
        <v>1444</v>
      </c>
    </row>
    <row r="3199" spans="1:12" ht="56.25" customHeight="1">
      <c r="A3199" s="174" t="s">
        <v>627</v>
      </c>
      <c r="B3199" s="167" t="s">
        <v>737</v>
      </c>
      <c r="C3199" s="168">
        <v>42823</v>
      </c>
      <c r="D3199" s="168" t="s">
        <v>5258</v>
      </c>
      <c r="E3199" s="169" t="s">
        <v>3</v>
      </c>
      <c r="F3199" s="169">
        <v>1488343</v>
      </c>
      <c r="G3199" s="169"/>
      <c r="H3199" s="170" t="s">
        <v>5259</v>
      </c>
      <c r="I3199" s="172">
        <v>0</v>
      </c>
      <c r="J3199" s="172">
        <v>277</v>
      </c>
      <c r="K3199" s="172">
        <v>277</v>
      </c>
      <c r="L3199" s="173" t="s">
        <v>1444</v>
      </c>
    </row>
    <row r="3200" spans="1:12" ht="56.25" customHeight="1">
      <c r="A3200" s="174" t="s">
        <v>627</v>
      </c>
      <c r="B3200" s="167" t="s">
        <v>737</v>
      </c>
      <c r="C3200" s="168">
        <v>42823</v>
      </c>
      <c r="D3200" s="168" t="s">
        <v>5260</v>
      </c>
      <c r="E3200" s="169" t="s">
        <v>3</v>
      </c>
      <c r="F3200" s="169">
        <v>1488366</v>
      </c>
      <c r="G3200" s="169"/>
      <c r="H3200" s="170" t="s">
        <v>5261</v>
      </c>
      <c r="I3200" s="172">
        <v>0</v>
      </c>
      <c r="J3200" s="172">
        <v>1164.01</v>
      </c>
      <c r="K3200" s="172">
        <v>1164.01</v>
      </c>
      <c r="L3200" s="173" t="s">
        <v>1444</v>
      </c>
    </row>
    <row r="3201" spans="1:12" ht="56.25" customHeight="1">
      <c r="A3201" s="174" t="s">
        <v>627</v>
      </c>
      <c r="B3201" s="167" t="s">
        <v>737</v>
      </c>
      <c r="C3201" s="168">
        <v>42823</v>
      </c>
      <c r="D3201" s="168" t="s">
        <v>5262</v>
      </c>
      <c r="E3201" s="169" t="s">
        <v>3</v>
      </c>
      <c r="F3201" s="169">
        <v>1488367</v>
      </c>
      <c r="G3201" s="169"/>
      <c r="H3201" s="170" t="s">
        <v>5263</v>
      </c>
      <c r="I3201" s="172">
        <v>0</v>
      </c>
      <c r="J3201" s="172">
        <v>193</v>
      </c>
      <c r="K3201" s="172">
        <v>193</v>
      </c>
      <c r="L3201" s="173" t="s">
        <v>1444</v>
      </c>
    </row>
    <row r="3202" spans="1:12" ht="56.25" customHeight="1">
      <c r="A3202" s="174">
        <v>526</v>
      </c>
      <c r="B3202" s="167" t="s">
        <v>870</v>
      </c>
      <c r="C3202" s="168">
        <v>42823</v>
      </c>
      <c r="D3202" s="168" t="s">
        <v>4352</v>
      </c>
      <c r="E3202" s="169" t="s">
        <v>3</v>
      </c>
      <c r="F3202" s="169">
        <v>1488372</v>
      </c>
      <c r="G3202" s="169"/>
      <c r="H3202" s="170" t="s">
        <v>4353</v>
      </c>
      <c r="I3202" s="172">
        <v>0</v>
      </c>
      <c r="J3202" s="172">
        <v>20</v>
      </c>
      <c r="K3202" s="172">
        <v>20</v>
      </c>
      <c r="L3202" s="173" t="s">
        <v>1444</v>
      </c>
    </row>
    <row r="3203" spans="1:12" ht="56.25" customHeight="1">
      <c r="A3203" s="174">
        <v>48</v>
      </c>
      <c r="B3203" s="167" t="s">
        <v>724</v>
      </c>
      <c r="C3203" s="168">
        <v>42823</v>
      </c>
      <c r="D3203" s="168" t="s">
        <v>3141</v>
      </c>
      <c r="E3203" s="169" t="s">
        <v>3</v>
      </c>
      <c r="F3203" s="169">
        <v>1488375</v>
      </c>
      <c r="G3203" s="169"/>
      <c r="H3203" s="170" t="s">
        <v>3142</v>
      </c>
      <c r="I3203" s="172">
        <v>0</v>
      </c>
      <c r="J3203" s="172">
        <v>403</v>
      </c>
      <c r="K3203" s="172">
        <v>403</v>
      </c>
      <c r="L3203" s="173" t="s">
        <v>1444</v>
      </c>
    </row>
    <row r="3204" spans="1:12" ht="56.25" customHeight="1">
      <c r="A3204" s="174" t="s">
        <v>627</v>
      </c>
      <c r="B3204" s="167" t="s">
        <v>737</v>
      </c>
      <c r="C3204" s="168">
        <v>42823</v>
      </c>
      <c r="D3204" s="168" t="s">
        <v>5264</v>
      </c>
      <c r="E3204" s="169" t="s">
        <v>3</v>
      </c>
      <c r="F3204" s="169">
        <v>1488379</v>
      </c>
      <c r="G3204" s="169"/>
      <c r="H3204" s="170" t="s">
        <v>5265</v>
      </c>
      <c r="I3204" s="172">
        <v>0</v>
      </c>
      <c r="J3204" s="172">
        <v>2316.42</v>
      </c>
      <c r="K3204" s="172">
        <v>2316.42</v>
      </c>
      <c r="L3204" s="173" t="s">
        <v>1444</v>
      </c>
    </row>
    <row r="3205" spans="1:12" ht="56.25" customHeight="1">
      <c r="A3205" s="174" t="s">
        <v>627</v>
      </c>
      <c r="B3205" s="167" t="s">
        <v>737</v>
      </c>
      <c r="C3205" s="168">
        <v>42823</v>
      </c>
      <c r="D3205" s="168" t="s">
        <v>5266</v>
      </c>
      <c r="E3205" s="169" t="s">
        <v>3</v>
      </c>
      <c r="F3205" s="169">
        <v>1488380</v>
      </c>
      <c r="G3205" s="169"/>
      <c r="H3205" s="170" t="s">
        <v>5267</v>
      </c>
      <c r="I3205" s="172">
        <v>0</v>
      </c>
      <c r="J3205" s="172">
        <v>47192.62</v>
      </c>
      <c r="K3205" s="172">
        <v>47192.62</v>
      </c>
      <c r="L3205" s="173" t="s">
        <v>1444</v>
      </c>
    </row>
    <row r="3206" spans="1:12" ht="56.25" customHeight="1">
      <c r="A3206" s="174" t="s">
        <v>627</v>
      </c>
      <c r="B3206" s="167" t="s">
        <v>737</v>
      </c>
      <c r="C3206" s="168">
        <v>42823</v>
      </c>
      <c r="D3206" s="168" t="s">
        <v>5268</v>
      </c>
      <c r="E3206" s="169" t="s">
        <v>3</v>
      </c>
      <c r="F3206" s="169">
        <v>1488396</v>
      </c>
      <c r="G3206" s="169"/>
      <c r="H3206" s="170" t="s">
        <v>5269</v>
      </c>
      <c r="I3206" s="172">
        <v>0</v>
      </c>
      <c r="J3206" s="172">
        <v>6964</v>
      </c>
      <c r="K3206" s="172">
        <v>6964</v>
      </c>
      <c r="L3206" s="173" t="s">
        <v>1444</v>
      </c>
    </row>
    <row r="3207" spans="1:12" ht="56.25" customHeight="1">
      <c r="A3207" s="174" t="s">
        <v>627</v>
      </c>
      <c r="B3207" s="167" t="s">
        <v>737</v>
      </c>
      <c r="C3207" s="168">
        <v>42823</v>
      </c>
      <c r="D3207" s="168" t="s">
        <v>5270</v>
      </c>
      <c r="E3207" s="169" t="s">
        <v>3</v>
      </c>
      <c r="F3207" s="169">
        <v>1488440</v>
      </c>
      <c r="G3207" s="169"/>
      <c r="H3207" s="170" t="s">
        <v>5271</v>
      </c>
      <c r="I3207" s="172">
        <v>0</v>
      </c>
      <c r="J3207" s="172">
        <v>64.5</v>
      </c>
      <c r="K3207" s="172">
        <v>64.5</v>
      </c>
      <c r="L3207" s="173" t="s">
        <v>1444</v>
      </c>
    </row>
    <row r="3208" spans="1:12" ht="56.25" customHeight="1">
      <c r="A3208" s="174" t="s">
        <v>627</v>
      </c>
      <c r="B3208" s="167" t="s">
        <v>737</v>
      </c>
      <c r="C3208" s="168">
        <v>42823</v>
      </c>
      <c r="D3208" s="168" t="s">
        <v>5272</v>
      </c>
      <c r="E3208" s="169" t="s">
        <v>3</v>
      </c>
      <c r="F3208" s="169">
        <v>1488441</v>
      </c>
      <c r="G3208" s="169"/>
      <c r="H3208" s="170" t="s">
        <v>5273</v>
      </c>
      <c r="I3208" s="172">
        <v>0</v>
      </c>
      <c r="J3208" s="172">
        <v>24.38</v>
      </c>
      <c r="K3208" s="172">
        <v>24.38</v>
      </c>
      <c r="L3208" s="173" t="s">
        <v>1444</v>
      </c>
    </row>
    <row r="3209" spans="1:12" ht="56.25" customHeight="1">
      <c r="A3209" s="174" t="s">
        <v>627</v>
      </c>
      <c r="B3209" s="167" t="s">
        <v>737</v>
      </c>
      <c r="C3209" s="168">
        <v>42823</v>
      </c>
      <c r="D3209" s="168" t="s">
        <v>5274</v>
      </c>
      <c r="E3209" s="169" t="s">
        <v>3</v>
      </c>
      <c r="F3209" s="169">
        <v>1488447</v>
      </c>
      <c r="G3209" s="169"/>
      <c r="H3209" s="170" t="s">
        <v>5275</v>
      </c>
      <c r="I3209" s="172">
        <v>0</v>
      </c>
      <c r="J3209" s="172">
        <v>264</v>
      </c>
      <c r="K3209" s="172">
        <v>264</v>
      </c>
      <c r="L3209" s="173" t="s">
        <v>1444</v>
      </c>
    </row>
    <row r="3210" spans="1:12" ht="56.25" customHeight="1">
      <c r="A3210" s="174" t="s">
        <v>627</v>
      </c>
      <c r="B3210" s="167" t="s">
        <v>737</v>
      </c>
      <c r="C3210" s="168">
        <v>42823</v>
      </c>
      <c r="D3210" s="168" t="s">
        <v>5276</v>
      </c>
      <c r="E3210" s="169" t="s">
        <v>3</v>
      </c>
      <c r="F3210" s="169">
        <v>1488449</v>
      </c>
      <c r="G3210" s="169"/>
      <c r="H3210" s="170" t="s">
        <v>5277</v>
      </c>
      <c r="I3210" s="172">
        <v>0</v>
      </c>
      <c r="J3210" s="172">
        <v>264</v>
      </c>
      <c r="K3210" s="172">
        <v>264</v>
      </c>
      <c r="L3210" s="173" t="s">
        <v>1444</v>
      </c>
    </row>
    <row r="3211" spans="1:12" ht="56.25" customHeight="1">
      <c r="A3211" s="174" t="s">
        <v>627</v>
      </c>
      <c r="B3211" s="167" t="s">
        <v>737</v>
      </c>
      <c r="C3211" s="168">
        <v>42823</v>
      </c>
      <c r="D3211" s="168" t="s">
        <v>5278</v>
      </c>
      <c r="E3211" s="169" t="s">
        <v>3</v>
      </c>
      <c r="F3211" s="169">
        <v>1488451</v>
      </c>
      <c r="G3211" s="169"/>
      <c r="H3211" s="170" t="s">
        <v>5279</v>
      </c>
      <c r="I3211" s="172">
        <v>0</v>
      </c>
      <c r="J3211" s="172">
        <v>264</v>
      </c>
      <c r="K3211" s="172">
        <v>264</v>
      </c>
      <c r="L3211" s="173" t="s">
        <v>1444</v>
      </c>
    </row>
    <row r="3212" spans="1:12" ht="56.25" customHeight="1">
      <c r="A3212" s="174" t="s">
        <v>627</v>
      </c>
      <c r="B3212" s="167" t="s">
        <v>737</v>
      </c>
      <c r="C3212" s="168">
        <v>42823</v>
      </c>
      <c r="D3212" s="168" t="s">
        <v>5280</v>
      </c>
      <c r="E3212" s="169" t="s">
        <v>3</v>
      </c>
      <c r="F3212" s="169">
        <v>1488453</v>
      </c>
      <c r="G3212" s="169"/>
      <c r="H3212" s="170" t="s">
        <v>5281</v>
      </c>
      <c r="I3212" s="172">
        <v>0</v>
      </c>
      <c r="J3212" s="172">
        <v>264</v>
      </c>
      <c r="K3212" s="172">
        <v>264</v>
      </c>
      <c r="L3212" s="173" t="s">
        <v>1444</v>
      </c>
    </row>
    <row r="3213" spans="1:12" ht="56.25" customHeight="1">
      <c r="A3213" s="174" t="s">
        <v>627</v>
      </c>
      <c r="B3213" s="167" t="s">
        <v>737</v>
      </c>
      <c r="C3213" s="168">
        <v>42823</v>
      </c>
      <c r="D3213" s="168" t="s">
        <v>5282</v>
      </c>
      <c r="E3213" s="169" t="s">
        <v>3</v>
      </c>
      <c r="F3213" s="169">
        <v>1488456</v>
      </c>
      <c r="G3213" s="169"/>
      <c r="H3213" s="170" t="s">
        <v>5283</v>
      </c>
      <c r="I3213" s="172">
        <v>0</v>
      </c>
      <c r="J3213" s="172">
        <v>264</v>
      </c>
      <c r="K3213" s="172">
        <v>264</v>
      </c>
      <c r="L3213" s="173" t="s">
        <v>1444</v>
      </c>
    </row>
    <row r="3214" spans="1:12" ht="56.25" customHeight="1">
      <c r="A3214" s="174" t="s">
        <v>627</v>
      </c>
      <c r="B3214" s="167" t="s">
        <v>737</v>
      </c>
      <c r="C3214" s="168">
        <v>42823</v>
      </c>
      <c r="D3214" s="168" t="s">
        <v>5284</v>
      </c>
      <c r="E3214" s="169" t="s">
        <v>3</v>
      </c>
      <c r="F3214" s="169">
        <v>1488457</v>
      </c>
      <c r="G3214" s="169"/>
      <c r="H3214" s="170" t="s">
        <v>5285</v>
      </c>
      <c r="I3214" s="172">
        <v>0</v>
      </c>
      <c r="J3214" s="172">
        <v>264</v>
      </c>
      <c r="K3214" s="172">
        <v>264</v>
      </c>
      <c r="L3214" s="173" t="s">
        <v>1444</v>
      </c>
    </row>
    <row r="3215" spans="1:12" ht="56.25" customHeight="1">
      <c r="A3215" s="174">
        <v>342</v>
      </c>
      <c r="B3215" s="167" t="s">
        <v>840</v>
      </c>
      <c r="C3215" s="168">
        <v>42823</v>
      </c>
      <c r="D3215" s="168" t="s">
        <v>3729</v>
      </c>
      <c r="E3215" s="169" t="s">
        <v>3</v>
      </c>
      <c r="F3215" s="169">
        <v>1488475</v>
      </c>
      <c r="G3215" s="169"/>
      <c r="H3215" s="170" t="s">
        <v>3730</v>
      </c>
      <c r="I3215" s="172">
        <v>0</v>
      </c>
      <c r="J3215" s="172">
        <v>120</v>
      </c>
      <c r="K3215" s="172">
        <v>120</v>
      </c>
      <c r="L3215" s="173" t="s">
        <v>1444</v>
      </c>
    </row>
    <row r="3216" spans="1:12" ht="56.25" customHeight="1">
      <c r="A3216" s="174">
        <v>212</v>
      </c>
      <c r="B3216" s="167" t="s">
        <v>785</v>
      </c>
      <c r="C3216" s="168">
        <v>42824</v>
      </c>
      <c r="D3216" s="168" t="s">
        <v>3444</v>
      </c>
      <c r="E3216" s="169" t="s">
        <v>3</v>
      </c>
      <c r="F3216" s="169">
        <v>1488634</v>
      </c>
      <c r="G3216" s="169"/>
      <c r="H3216" s="170" t="s">
        <v>3445</v>
      </c>
      <c r="I3216" s="172">
        <v>0</v>
      </c>
      <c r="J3216" s="172">
        <v>775913.91</v>
      </c>
      <c r="K3216" s="177">
        <v>775913.91</v>
      </c>
      <c r="L3216" s="173" t="s">
        <v>1444</v>
      </c>
    </row>
    <row r="3217" spans="1:12" ht="56.25" customHeight="1">
      <c r="A3217" s="174">
        <v>201</v>
      </c>
      <c r="B3217" s="167" t="s">
        <v>780</v>
      </c>
      <c r="C3217" s="168">
        <v>42824</v>
      </c>
      <c r="D3217" s="168" t="s">
        <v>3428</v>
      </c>
      <c r="E3217" s="169" t="s">
        <v>3</v>
      </c>
      <c r="F3217" s="169">
        <v>1488691</v>
      </c>
      <c r="G3217" s="169"/>
      <c r="H3217" s="170" t="s">
        <v>3429</v>
      </c>
      <c r="I3217" s="172">
        <v>0</v>
      </c>
      <c r="J3217" s="172">
        <v>5840000</v>
      </c>
      <c r="K3217" s="172">
        <v>5840000</v>
      </c>
      <c r="L3217" s="173" t="s">
        <v>1444</v>
      </c>
    </row>
    <row r="3218" spans="1:12" ht="56.25" customHeight="1">
      <c r="A3218" s="174">
        <v>86</v>
      </c>
      <c r="B3218" s="167" t="s">
        <v>734</v>
      </c>
      <c r="C3218" s="168">
        <v>42824</v>
      </c>
      <c r="D3218" s="168" t="s">
        <v>3220</v>
      </c>
      <c r="E3218" s="169" t="s">
        <v>3</v>
      </c>
      <c r="F3218" s="169">
        <v>1488753</v>
      </c>
      <c r="G3218" s="169"/>
      <c r="H3218" s="170" t="s">
        <v>3221</v>
      </c>
      <c r="I3218" s="172">
        <v>0</v>
      </c>
      <c r="J3218" s="172">
        <v>13750</v>
      </c>
      <c r="K3218" s="172">
        <v>13750</v>
      </c>
      <c r="L3218" s="173" t="s">
        <v>1444</v>
      </c>
    </row>
    <row r="3219" spans="1:12" ht="56.25" customHeight="1">
      <c r="A3219" s="174">
        <v>650</v>
      </c>
      <c r="B3219" s="167" t="s">
        <v>240</v>
      </c>
      <c r="C3219" s="168">
        <v>42824</v>
      </c>
      <c r="D3219" s="168" t="s">
        <v>4484</v>
      </c>
      <c r="E3219" s="169" t="s">
        <v>3</v>
      </c>
      <c r="F3219" s="169">
        <v>1488756</v>
      </c>
      <c r="G3219" s="169"/>
      <c r="H3219" s="170" t="s">
        <v>4485</v>
      </c>
      <c r="I3219" s="172">
        <v>0</v>
      </c>
      <c r="J3219" s="172">
        <v>435</v>
      </c>
      <c r="K3219" s="172">
        <v>435</v>
      </c>
      <c r="L3219" s="173" t="s">
        <v>1444</v>
      </c>
    </row>
    <row r="3220" spans="1:12" ht="56.25" customHeight="1">
      <c r="A3220" s="174">
        <v>670</v>
      </c>
      <c r="B3220" s="167" t="s">
        <v>243</v>
      </c>
      <c r="C3220" s="168">
        <v>42824</v>
      </c>
      <c r="D3220" s="168" t="s">
        <v>4518</v>
      </c>
      <c r="E3220" s="169" t="s">
        <v>3</v>
      </c>
      <c r="F3220" s="169">
        <v>1488773</v>
      </c>
      <c r="G3220" s="169"/>
      <c r="H3220" s="170" t="s">
        <v>4519</v>
      </c>
      <c r="I3220" s="172">
        <v>0</v>
      </c>
      <c r="J3220" s="172">
        <v>302369</v>
      </c>
      <c r="K3220" s="172">
        <v>302369</v>
      </c>
      <c r="L3220" s="173" t="s">
        <v>1444</v>
      </c>
    </row>
    <row r="3221" spans="1:12" ht="56.25" customHeight="1">
      <c r="A3221" s="174">
        <v>46</v>
      </c>
      <c r="B3221" s="167" t="s">
        <v>722</v>
      </c>
      <c r="C3221" s="168">
        <v>42824</v>
      </c>
      <c r="D3221" s="168" t="s">
        <v>3089</v>
      </c>
      <c r="E3221" s="169" t="s">
        <v>3</v>
      </c>
      <c r="F3221" s="169">
        <v>1488704</v>
      </c>
      <c r="G3221" s="169"/>
      <c r="H3221" s="170" t="s">
        <v>3090</v>
      </c>
      <c r="I3221" s="172">
        <v>0</v>
      </c>
      <c r="J3221" s="172">
        <v>3837.86</v>
      </c>
      <c r="K3221" s="172">
        <v>3837.86</v>
      </c>
      <c r="L3221" s="173" t="s">
        <v>1444</v>
      </c>
    </row>
    <row r="3222" spans="1:12" ht="56.25" customHeight="1">
      <c r="A3222" s="174" t="s">
        <v>627</v>
      </c>
      <c r="B3222" s="167" t="s">
        <v>737</v>
      </c>
      <c r="C3222" s="168">
        <v>42824</v>
      </c>
      <c r="D3222" s="168" t="s">
        <v>5286</v>
      </c>
      <c r="E3222" s="169" t="s">
        <v>3</v>
      </c>
      <c r="F3222" s="169">
        <v>1488715</v>
      </c>
      <c r="G3222" s="169"/>
      <c r="H3222" s="170" t="s">
        <v>5287</v>
      </c>
      <c r="I3222" s="172">
        <v>0</v>
      </c>
      <c r="J3222" s="172">
        <v>1278</v>
      </c>
      <c r="K3222" s="172">
        <v>1278</v>
      </c>
      <c r="L3222" s="173" t="s">
        <v>1444</v>
      </c>
    </row>
    <row r="3223" spans="1:12" ht="56.25" customHeight="1">
      <c r="A3223" s="174">
        <v>46</v>
      </c>
      <c r="B3223" s="167" t="s">
        <v>722</v>
      </c>
      <c r="C3223" s="168">
        <v>42824</v>
      </c>
      <c r="D3223" s="168" t="s">
        <v>3091</v>
      </c>
      <c r="E3223" s="169" t="s">
        <v>3</v>
      </c>
      <c r="F3223" s="169">
        <v>1488720</v>
      </c>
      <c r="G3223" s="169"/>
      <c r="H3223" s="170" t="s">
        <v>3092</v>
      </c>
      <c r="I3223" s="172">
        <v>0</v>
      </c>
      <c r="J3223" s="172">
        <v>15000</v>
      </c>
      <c r="K3223" s="172">
        <v>15000</v>
      </c>
      <c r="L3223" s="173" t="s">
        <v>1444</v>
      </c>
    </row>
    <row r="3224" spans="1:12" ht="56.25" customHeight="1">
      <c r="A3224" s="174" t="s">
        <v>627</v>
      </c>
      <c r="B3224" s="167" t="s">
        <v>737</v>
      </c>
      <c r="C3224" s="168">
        <v>42824</v>
      </c>
      <c r="D3224" s="168" t="s">
        <v>5288</v>
      </c>
      <c r="E3224" s="169" t="s">
        <v>3</v>
      </c>
      <c r="F3224" s="169">
        <v>1488742</v>
      </c>
      <c r="G3224" s="169"/>
      <c r="H3224" s="170" t="s">
        <v>5289</v>
      </c>
      <c r="I3224" s="172">
        <v>0</v>
      </c>
      <c r="J3224" s="172">
        <v>6160</v>
      </c>
      <c r="K3224" s="172">
        <v>6160</v>
      </c>
      <c r="L3224" s="173" t="s">
        <v>1444</v>
      </c>
    </row>
    <row r="3225" spans="1:12" ht="56.25" customHeight="1">
      <c r="A3225" s="174" t="s">
        <v>627</v>
      </c>
      <c r="B3225" s="167" t="s">
        <v>737</v>
      </c>
      <c r="C3225" s="168">
        <v>42824</v>
      </c>
      <c r="D3225" s="168" t="s">
        <v>5290</v>
      </c>
      <c r="E3225" s="169" t="s">
        <v>3</v>
      </c>
      <c r="F3225" s="169">
        <v>1488746</v>
      </c>
      <c r="G3225" s="169"/>
      <c r="H3225" s="170" t="s">
        <v>5291</v>
      </c>
      <c r="I3225" s="172">
        <v>0</v>
      </c>
      <c r="J3225" s="172">
        <v>66</v>
      </c>
      <c r="K3225" s="172">
        <v>66</v>
      </c>
      <c r="L3225" s="173" t="s">
        <v>1444</v>
      </c>
    </row>
    <row r="3226" spans="1:12" ht="56.25" customHeight="1">
      <c r="A3226" s="174" t="s">
        <v>627</v>
      </c>
      <c r="B3226" s="167" t="s">
        <v>737</v>
      </c>
      <c r="C3226" s="168">
        <v>42824</v>
      </c>
      <c r="D3226" s="168" t="s">
        <v>5292</v>
      </c>
      <c r="E3226" s="169" t="s">
        <v>3</v>
      </c>
      <c r="F3226" s="169">
        <v>1488747</v>
      </c>
      <c r="G3226" s="169"/>
      <c r="H3226" s="170" t="s">
        <v>5293</v>
      </c>
      <c r="I3226" s="172">
        <v>0</v>
      </c>
      <c r="J3226" s="172">
        <v>590</v>
      </c>
      <c r="K3226" s="172">
        <v>590</v>
      </c>
      <c r="L3226" s="173" t="s">
        <v>1444</v>
      </c>
    </row>
    <row r="3227" spans="1:12" ht="56.25" customHeight="1">
      <c r="A3227" s="174" t="s">
        <v>627</v>
      </c>
      <c r="B3227" s="167" t="s">
        <v>737</v>
      </c>
      <c r="C3227" s="168">
        <v>42824</v>
      </c>
      <c r="D3227" s="168" t="s">
        <v>5294</v>
      </c>
      <c r="E3227" s="169" t="s">
        <v>3</v>
      </c>
      <c r="F3227" s="169">
        <v>1488748</v>
      </c>
      <c r="G3227" s="169"/>
      <c r="H3227" s="170" t="s">
        <v>5295</v>
      </c>
      <c r="I3227" s="172">
        <v>0</v>
      </c>
      <c r="J3227" s="172">
        <v>66</v>
      </c>
      <c r="K3227" s="172">
        <v>66</v>
      </c>
      <c r="L3227" s="173" t="s">
        <v>1444</v>
      </c>
    </row>
    <row r="3228" spans="1:12" ht="56.25" customHeight="1">
      <c r="A3228" s="174">
        <v>574</v>
      </c>
      <c r="B3228" s="167" t="s">
        <v>874</v>
      </c>
      <c r="C3228" s="168">
        <v>42824</v>
      </c>
      <c r="D3228" s="168" t="s">
        <v>4380</v>
      </c>
      <c r="E3228" s="169" t="s">
        <v>3</v>
      </c>
      <c r="F3228" s="169">
        <v>1488763</v>
      </c>
      <c r="G3228" s="169"/>
      <c r="H3228" s="170" t="s">
        <v>4381</v>
      </c>
      <c r="I3228" s="172">
        <v>0</v>
      </c>
      <c r="J3228" s="172">
        <v>2662.7</v>
      </c>
      <c r="K3228" s="172">
        <v>2662.7</v>
      </c>
      <c r="L3228" s="173" t="s">
        <v>1444</v>
      </c>
    </row>
    <row r="3229" spans="1:12" ht="56.25" customHeight="1">
      <c r="A3229" s="174">
        <v>574</v>
      </c>
      <c r="B3229" s="167" t="s">
        <v>874</v>
      </c>
      <c r="C3229" s="168">
        <v>42824</v>
      </c>
      <c r="D3229" s="168" t="s">
        <v>4382</v>
      </c>
      <c r="E3229" s="169" t="s">
        <v>3</v>
      </c>
      <c r="F3229" s="169">
        <v>1488764</v>
      </c>
      <c r="G3229" s="169"/>
      <c r="H3229" s="170" t="s">
        <v>4381</v>
      </c>
      <c r="I3229" s="172">
        <v>0</v>
      </c>
      <c r="J3229" s="172">
        <v>1000</v>
      </c>
      <c r="K3229" s="172">
        <v>1000</v>
      </c>
      <c r="L3229" s="173" t="s">
        <v>1444</v>
      </c>
    </row>
    <row r="3230" spans="1:12" ht="56.25" customHeight="1">
      <c r="A3230" s="174">
        <v>574</v>
      </c>
      <c r="B3230" s="167" t="s">
        <v>874</v>
      </c>
      <c r="C3230" s="168">
        <v>42824</v>
      </c>
      <c r="D3230" s="168" t="s">
        <v>4383</v>
      </c>
      <c r="E3230" s="169" t="s">
        <v>3</v>
      </c>
      <c r="F3230" s="169">
        <v>1488765</v>
      </c>
      <c r="G3230" s="169"/>
      <c r="H3230" s="170" t="s">
        <v>4381</v>
      </c>
      <c r="I3230" s="172">
        <v>0</v>
      </c>
      <c r="J3230" s="172">
        <v>427</v>
      </c>
      <c r="K3230" s="172">
        <v>427</v>
      </c>
      <c r="L3230" s="173" t="s">
        <v>1444</v>
      </c>
    </row>
    <row r="3231" spans="1:12" ht="56.25" customHeight="1">
      <c r="A3231" s="174">
        <v>574</v>
      </c>
      <c r="B3231" s="167" t="s">
        <v>874</v>
      </c>
      <c r="C3231" s="168">
        <v>42824</v>
      </c>
      <c r="D3231" s="168" t="s">
        <v>4384</v>
      </c>
      <c r="E3231" s="169" t="s">
        <v>3</v>
      </c>
      <c r="F3231" s="169">
        <v>1488767</v>
      </c>
      <c r="G3231" s="169"/>
      <c r="H3231" s="170" t="s">
        <v>4381</v>
      </c>
      <c r="I3231" s="172">
        <v>0</v>
      </c>
      <c r="J3231" s="172">
        <v>420</v>
      </c>
      <c r="K3231" s="172">
        <v>420</v>
      </c>
      <c r="L3231" s="173" t="s">
        <v>1444</v>
      </c>
    </row>
    <row r="3232" spans="1:12" ht="56.25" customHeight="1">
      <c r="A3232" s="174">
        <v>574</v>
      </c>
      <c r="B3232" s="167" t="s">
        <v>874</v>
      </c>
      <c r="C3232" s="168">
        <v>42824</v>
      </c>
      <c r="D3232" s="168" t="s">
        <v>4385</v>
      </c>
      <c r="E3232" s="169" t="s">
        <v>3</v>
      </c>
      <c r="F3232" s="169">
        <v>1488768</v>
      </c>
      <c r="G3232" s="169"/>
      <c r="H3232" s="170" t="s">
        <v>4381</v>
      </c>
      <c r="I3232" s="172">
        <v>0</v>
      </c>
      <c r="J3232" s="172">
        <v>4</v>
      </c>
      <c r="K3232" s="172">
        <v>4</v>
      </c>
      <c r="L3232" s="173" t="s">
        <v>1444</v>
      </c>
    </row>
    <row r="3233" spans="1:12" ht="56.25" customHeight="1">
      <c r="A3233" s="174">
        <v>574</v>
      </c>
      <c r="B3233" s="167" t="s">
        <v>874</v>
      </c>
      <c r="C3233" s="168">
        <v>42824</v>
      </c>
      <c r="D3233" s="168" t="s">
        <v>4386</v>
      </c>
      <c r="E3233" s="169" t="s">
        <v>3</v>
      </c>
      <c r="F3233" s="169">
        <v>1488769</v>
      </c>
      <c r="G3233" s="169"/>
      <c r="H3233" s="170" t="s">
        <v>4381</v>
      </c>
      <c r="I3233" s="172">
        <v>0</v>
      </c>
      <c r="J3233" s="172">
        <v>400</v>
      </c>
      <c r="K3233" s="172">
        <v>400</v>
      </c>
      <c r="L3233" s="173" t="s">
        <v>1444</v>
      </c>
    </row>
    <row r="3234" spans="1:12" ht="56.25" customHeight="1">
      <c r="A3234" s="174" t="s">
        <v>627</v>
      </c>
      <c r="B3234" s="167" t="s">
        <v>737</v>
      </c>
      <c r="C3234" s="168">
        <v>42824</v>
      </c>
      <c r="D3234" s="168" t="s">
        <v>5296</v>
      </c>
      <c r="E3234" s="169" t="s">
        <v>3</v>
      </c>
      <c r="F3234" s="169">
        <v>1488778</v>
      </c>
      <c r="G3234" s="169"/>
      <c r="H3234" s="170" t="s">
        <v>5297</v>
      </c>
      <c r="I3234" s="172">
        <v>0</v>
      </c>
      <c r="J3234" s="172">
        <v>1</v>
      </c>
      <c r="K3234" s="172">
        <v>1</v>
      </c>
      <c r="L3234" s="173" t="s">
        <v>1444</v>
      </c>
    </row>
    <row r="3235" spans="1:12" ht="56.25" customHeight="1">
      <c r="A3235" s="174" t="s">
        <v>627</v>
      </c>
      <c r="B3235" s="167" t="s">
        <v>737</v>
      </c>
      <c r="C3235" s="168">
        <v>42824</v>
      </c>
      <c r="D3235" s="168" t="s">
        <v>5298</v>
      </c>
      <c r="E3235" s="169" t="s">
        <v>3</v>
      </c>
      <c r="F3235" s="169">
        <v>1488780</v>
      </c>
      <c r="G3235" s="169"/>
      <c r="H3235" s="170" t="s">
        <v>5299</v>
      </c>
      <c r="I3235" s="172">
        <v>0</v>
      </c>
      <c r="J3235" s="172">
        <v>181.68</v>
      </c>
      <c r="K3235" s="172">
        <v>181.68</v>
      </c>
      <c r="L3235" s="173" t="s">
        <v>1444</v>
      </c>
    </row>
    <row r="3236" spans="1:12" ht="56.25" customHeight="1">
      <c r="A3236" s="174" t="s">
        <v>627</v>
      </c>
      <c r="B3236" s="167" t="s">
        <v>737</v>
      </c>
      <c r="C3236" s="168">
        <v>42824</v>
      </c>
      <c r="D3236" s="168" t="s">
        <v>5300</v>
      </c>
      <c r="E3236" s="169" t="s">
        <v>3</v>
      </c>
      <c r="F3236" s="169">
        <v>1488784</v>
      </c>
      <c r="G3236" s="169"/>
      <c r="H3236" s="170" t="s">
        <v>5301</v>
      </c>
      <c r="I3236" s="172">
        <v>0</v>
      </c>
      <c r="J3236" s="172">
        <v>590</v>
      </c>
      <c r="K3236" s="172">
        <v>590</v>
      </c>
      <c r="L3236" s="173" t="s">
        <v>1444</v>
      </c>
    </row>
    <row r="3237" spans="1:12" ht="56.25" customHeight="1">
      <c r="A3237" s="174" t="s">
        <v>627</v>
      </c>
      <c r="B3237" s="167" t="s">
        <v>737</v>
      </c>
      <c r="C3237" s="168">
        <v>42824</v>
      </c>
      <c r="D3237" s="168" t="s">
        <v>5302</v>
      </c>
      <c r="E3237" s="169" t="s">
        <v>3</v>
      </c>
      <c r="F3237" s="169">
        <v>1488834</v>
      </c>
      <c r="G3237" s="169"/>
      <c r="H3237" s="170" t="s">
        <v>5303</v>
      </c>
      <c r="I3237" s="172">
        <v>0</v>
      </c>
      <c r="J3237" s="172">
        <v>41.38</v>
      </c>
      <c r="K3237" s="172">
        <v>41.38</v>
      </c>
      <c r="L3237" s="173" t="s">
        <v>1444</v>
      </c>
    </row>
    <row r="3238" spans="1:12" ht="56.25" customHeight="1">
      <c r="A3238" s="174">
        <v>20</v>
      </c>
      <c r="B3238" s="167" t="s">
        <v>717</v>
      </c>
      <c r="C3238" s="168">
        <v>42824</v>
      </c>
      <c r="D3238" s="168" t="s">
        <v>2088</v>
      </c>
      <c r="E3238" s="169" t="s">
        <v>3</v>
      </c>
      <c r="F3238" s="169">
        <v>1488852</v>
      </c>
      <c r="G3238" s="169"/>
      <c r="H3238" s="170" t="s">
        <v>2089</v>
      </c>
      <c r="I3238" s="172">
        <v>0</v>
      </c>
      <c r="J3238" s="172">
        <v>3820.55</v>
      </c>
      <c r="K3238" s="172">
        <v>3820.55</v>
      </c>
      <c r="L3238" s="173" t="s">
        <v>1444</v>
      </c>
    </row>
    <row r="3239" spans="1:12" ht="56.25" customHeight="1">
      <c r="A3239" s="174">
        <v>20</v>
      </c>
      <c r="B3239" s="167" t="s">
        <v>717</v>
      </c>
      <c r="C3239" s="168">
        <v>42824</v>
      </c>
      <c r="D3239" s="168" t="s">
        <v>2090</v>
      </c>
      <c r="E3239" s="169" t="s">
        <v>3</v>
      </c>
      <c r="F3239" s="169">
        <v>1488853</v>
      </c>
      <c r="G3239" s="169"/>
      <c r="H3239" s="170" t="s">
        <v>2091</v>
      </c>
      <c r="I3239" s="172">
        <v>0</v>
      </c>
      <c r="J3239" s="172">
        <v>3670.55</v>
      </c>
      <c r="K3239" s="172">
        <v>3670.55</v>
      </c>
      <c r="L3239" s="173" t="s">
        <v>1444</v>
      </c>
    </row>
    <row r="3240" spans="1:12" ht="56.25" customHeight="1">
      <c r="A3240" s="174" t="s">
        <v>627</v>
      </c>
      <c r="B3240" s="167" t="s">
        <v>737</v>
      </c>
      <c r="C3240" s="168">
        <v>42824</v>
      </c>
      <c r="D3240" s="168" t="s">
        <v>5304</v>
      </c>
      <c r="E3240" s="169" t="s">
        <v>3</v>
      </c>
      <c r="F3240" s="169">
        <v>1488896</v>
      </c>
      <c r="G3240" s="169"/>
      <c r="H3240" s="170" t="s">
        <v>5305</v>
      </c>
      <c r="I3240" s="172">
        <v>0</v>
      </c>
      <c r="J3240" s="172">
        <v>3565</v>
      </c>
      <c r="K3240" s="172">
        <v>3565</v>
      </c>
      <c r="L3240" s="173" t="s">
        <v>1444</v>
      </c>
    </row>
    <row r="3241" spans="1:12" ht="56.25" customHeight="1">
      <c r="A3241" s="174">
        <v>48</v>
      </c>
      <c r="B3241" s="167" t="s">
        <v>724</v>
      </c>
      <c r="C3241" s="168">
        <v>42824</v>
      </c>
      <c r="D3241" s="168" t="s">
        <v>3143</v>
      </c>
      <c r="E3241" s="169" t="s">
        <v>3</v>
      </c>
      <c r="F3241" s="169">
        <v>1488902</v>
      </c>
      <c r="G3241" s="169"/>
      <c r="H3241" s="170" t="s">
        <v>3144</v>
      </c>
      <c r="I3241" s="172">
        <v>0</v>
      </c>
      <c r="J3241" s="172">
        <v>404</v>
      </c>
      <c r="K3241" s="172">
        <v>404</v>
      </c>
      <c r="L3241" s="173" t="s">
        <v>1444</v>
      </c>
    </row>
    <row r="3242" spans="1:12" ht="56.25" customHeight="1">
      <c r="A3242" s="174">
        <v>48</v>
      </c>
      <c r="B3242" s="167" t="s">
        <v>724</v>
      </c>
      <c r="C3242" s="168">
        <v>42824</v>
      </c>
      <c r="D3242" s="168" t="s">
        <v>3145</v>
      </c>
      <c r="E3242" s="169" t="s">
        <v>3</v>
      </c>
      <c r="F3242" s="169">
        <v>1488903</v>
      </c>
      <c r="G3242" s="169"/>
      <c r="H3242" s="170" t="s">
        <v>3146</v>
      </c>
      <c r="I3242" s="172">
        <v>0</v>
      </c>
      <c r="J3242" s="172">
        <v>186</v>
      </c>
      <c r="K3242" s="172">
        <v>186</v>
      </c>
      <c r="L3242" s="173" t="s">
        <v>1444</v>
      </c>
    </row>
    <row r="3243" spans="1:12" ht="56.25" customHeight="1">
      <c r="A3243" s="174">
        <v>48</v>
      </c>
      <c r="B3243" s="167" t="s">
        <v>724</v>
      </c>
      <c r="C3243" s="168">
        <v>42824</v>
      </c>
      <c r="D3243" s="168" t="s">
        <v>3147</v>
      </c>
      <c r="E3243" s="169" t="s">
        <v>3</v>
      </c>
      <c r="F3243" s="169">
        <v>1488905</v>
      </c>
      <c r="G3243" s="169"/>
      <c r="H3243" s="170" t="s">
        <v>3148</v>
      </c>
      <c r="I3243" s="172">
        <v>0</v>
      </c>
      <c r="J3243" s="172">
        <v>152</v>
      </c>
      <c r="K3243" s="172">
        <v>152</v>
      </c>
      <c r="L3243" s="173" t="s">
        <v>1444</v>
      </c>
    </row>
    <row r="3244" spans="1:12" ht="56.25" customHeight="1">
      <c r="A3244" s="174">
        <v>590</v>
      </c>
      <c r="B3244" s="167" t="s">
        <v>884</v>
      </c>
      <c r="C3244" s="168">
        <v>42824</v>
      </c>
      <c r="D3244" s="168" t="s">
        <v>4451</v>
      </c>
      <c r="E3244" s="169" t="s">
        <v>3</v>
      </c>
      <c r="F3244" s="169">
        <v>1488908</v>
      </c>
      <c r="G3244" s="169"/>
      <c r="H3244" s="170" t="s">
        <v>4452</v>
      </c>
      <c r="I3244" s="172">
        <v>0</v>
      </c>
      <c r="J3244" s="172">
        <v>2478</v>
      </c>
      <c r="K3244" s="172">
        <v>2478</v>
      </c>
      <c r="L3244" s="173" t="s">
        <v>1444</v>
      </c>
    </row>
    <row r="3245" spans="1:12" ht="56.25" customHeight="1">
      <c r="A3245" s="174">
        <v>41</v>
      </c>
      <c r="B3245" s="167" t="s">
        <v>721</v>
      </c>
      <c r="C3245" s="168">
        <v>42824</v>
      </c>
      <c r="D3245" s="168" t="s">
        <v>3058</v>
      </c>
      <c r="E3245" s="169" t="s">
        <v>3</v>
      </c>
      <c r="F3245" s="169">
        <v>1488923</v>
      </c>
      <c r="G3245" s="169"/>
      <c r="H3245" s="170" t="s">
        <v>3059</v>
      </c>
      <c r="I3245" s="172">
        <v>0</v>
      </c>
      <c r="J3245" s="172">
        <v>500</v>
      </c>
      <c r="K3245" s="172">
        <v>500</v>
      </c>
      <c r="L3245" s="173" t="s">
        <v>1444</v>
      </c>
    </row>
    <row r="3246" spans="1:12" ht="56.25" customHeight="1">
      <c r="A3246" s="174">
        <v>574</v>
      </c>
      <c r="B3246" s="167" t="s">
        <v>874</v>
      </c>
      <c r="C3246" s="168">
        <v>42825</v>
      </c>
      <c r="D3246" s="168" t="s">
        <v>4387</v>
      </c>
      <c r="E3246" s="169" t="s">
        <v>3</v>
      </c>
      <c r="F3246" s="169">
        <v>1489049</v>
      </c>
      <c r="G3246" s="169"/>
      <c r="H3246" s="170" t="s">
        <v>4388</v>
      </c>
      <c r="I3246" s="172">
        <v>0</v>
      </c>
      <c r="J3246" s="172">
        <v>1667</v>
      </c>
      <c r="K3246" s="172">
        <v>1667</v>
      </c>
      <c r="L3246" s="173" t="s">
        <v>1444</v>
      </c>
    </row>
    <row r="3247" spans="1:12" ht="56.25" customHeight="1">
      <c r="A3247" s="174">
        <v>574</v>
      </c>
      <c r="B3247" s="167" t="s">
        <v>874</v>
      </c>
      <c r="C3247" s="168">
        <v>42825</v>
      </c>
      <c r="D3247" s="168" t="s">
        <v>4389</v>
      </c>
      <c r="E3247" s="169" t="s">
        <v>3</v>
      </c>
      <c r="F3247" s="169">
        <v>1489050</v>
      </c>
      <c r="G3247" s="169"/>
      <c r="H3247" s="170" t="s">
        <v>4390</v>
      </c>
      <c r="I3247" s="172">
        <v>0</v>
      </c>
      <c r="J3247" s="172">
        <v>4845.76</v>
      </c>
      <c r="K3247" s="172">
        <v>4845.76</v>
      </c>
      <c r="L3247" s="173" t="s">
        <v>1444</v>
      </c>
    </row>
    <row r="3248" spans="1:12" ht="56.25" customHeight="1">
      <c r="A3248" s="174">
        <v>574</v>
      </c>
      <c r="B3248" s="167" t="s">
        <v>874</v>
      </c>
      <c r="C3248" s="168">
        <v>42825</v>
      </c>
      <c r="D3248" s="168" t="s">
        <v>4391</v>
      </c>
      <c r="E3248" s="169" t="s">
        <v>3</v>
      </c>
      <c r="F3248" s="169">
        <v>1489051</v>
      </c>
      <c r="G3248" s="169"/>
      <c r="H3248" s="170" t="s">
        <v>4392</v>
      </c>
      <c r="I3248" s="172">
        <v>0</v>
      </c>
      <c r="J3248" s="172">
        <v>320.39</v>
      </c>
      <c r="K3248" s="172">
        <v>320.39</v>
      </c>
      <c r="L3248" s="173" t="s">
        <v>1444</v>
      </c>
    </row>
    <row r="3249" spans="1:12" ht="56.25" customHeight="1">
      <c r="A3249" s="174">
        <v>574</v>
      </c>
      <c r="B3249" s="167" t="s">
        <v>874</v>
      </c>
      <c r="C3249" s="168">
        <v>42825</v>
      </c>
      <c r="D3249" s="168" t="s">
        <v>4393</v>
      </c>
      <c r="E3249" s="169" t="s">
        <v>3</v>
      </c>
      <c r="F3249" s="169">
        <v>1489053</v>
      </c>
      <c r="G3249" s="169"/>
      <c r="H3249" s="170" t="s">
        <v>4394</v>
      </c>
      <c r="I3249" s="172">
        <v>0</v>
      </c>
      <c r="J3249" s="172">
        <v>849.92</v>
      </c>
      <c r="K3249" s="172">
        <v>849.92</v>
      </c>
      <c r="L3249" s="173" t="s">
        <v>1444</v>
      </c>
    </row>
    <row r="3250" spans="1:12" ht="56.25" customHeight="1">
      <c r="A3250" s="174">
        <v>52</v>
      </c>
      <c r="B3250" s="167" t="s">
        <v>727</v>
      </c>
      <c r="C3250" s="168">
        <v>42825</v>
      </c>
      <c r="D3250" s="168" t="s">
        <v>3161</v>
      </c>
      <c r="E3250" s="169" t="s">
        <v>3</v>
      </c>
      <c r="F3250" s="169">
        <v>1489054</v>
      </c>
      <c r="G3250" s="169"/>
      <c r="H3250" s="170" t="s">
        <v>3162</v>
      </c>
      <c r="I3250" s="172">
        <v>0</v>
      </c>
      <c r="J3250" s="172">
        <v>109000</v>
      </c>
      <c r="K3250" s="172">
        <v>109000</v>
      </c>
      <c r="L3250" s="173" t="s">
        <v>1444</v>
      </c>
    </row>
    <row r="3251" spans="1:12" ht="56.25" customHeight="1">
      <c r="A3251" s="174">
        <v>25</v>
      </c>
      <c r="B3251" s="167" t="s">
        <v>718</v>
      </c>
      <c r="C3251" s="168">
        <v>42825</v>
      </c>
      <c r="D3251" s="168" t="s">
        <v>3006</v>
      </c>
      <c r="E3251" s="169" t="s">
        <v>3</v>
      </c>
      <c r="F3251" s="169">
        <v>1489061</v>
      </c>
      <c r="G3251" s="169"/>
      <c r="H3251" s="170" t="s">
        <v>3007</v>
      </c>
      <c r="I3251" s="172">
        <v>0</v>
      </c>
      <c r="J3251" s="172">
        <v>299080.09000000003</v>
      </c>
      <c r="K3251" s="172">
        <v>299080.09000000003</v>
      </c>
      <c r="L3251" s="173" t="s">
        <v>1444</v>
      </c>
    </row>
    <row r="3252" spans="1:12" ht="56.25" customHeight="1">
      <c r="A3252" s="174">
        <v>670</v>
      </c>
      <c r="B3252" s="167" t="s">
        <v>243</v>
      </c>
      <c r="C3252" s="168">
        <v>42825</v>
      </c>
      <c r="D3252" s="168" t="s">
        <v>4520</v>
      </c>
      <c r="E3252" s="169" t="s">
        <v>3</v>
      </c>
      <c r="F3252" s="169">
        <v>1489068</v>
      </c>
      <c r="G3252" s="169"/>
      <c r="H3252" s="170" t="s">
        <v>4521</v>
      </c>
      <c r="I3252" s="172">
        <v>0</v>
      </c>
      <c r="J3252" s="172">
        <v>374727</v>
      </c>
      <c r="K3252" s="172">
        <v>374727</v>
      </c>
      <c r="L3252" s="173" t="s">
        <v>1444</v>
      </c>
    </row>
    <row r="3253" spans="1:12" ht="56.25" customHeight="1">
      <c r="A3253" s="174">
        <v>670</v>
      </c>
      <c r="B3253" s="167" t="s">
        <v>243</v>
      </c>
      <c r="C3253" s="168">
        <v>42825</v>
      </c>
      <c r="D3253" s="168" t="s">
        <v>4522</v>
      </c>
      <c r="E3253" s="169" t="s">
        <v>3</v>
      </c>
      <c r="F3253" s="169">
        <v>1489078</v>
      </c>
      <c r="G3253" s="169"/>
      <c r="H3253" s="170" t="s">
        <v>4523</v>
      </c>
      <c r="I3253" s="172">
        <v>0</v>
      </c>
      <c r="J3253" s="172">
        <v>134871</v>
      </c>
      <c r="K3253" s="172">
        <v>134871</v>
      </c>
      <c r="L3253" s="173" t="s">
        <v>1444</v>
      </c>
    </row>
    <row r="3254" spans="1:12" ht="56.25" customHeight="1">
      <c r="A3254" s="174">
        <v>660</v>
      </c>
      <c r="B3254" s="167" t="s">
        <v>241</v>
      </c>
      <c r="C3254" s="168">
        <v>42825</v>
      </c>
      <c r="D3254" s="168" t="s">
        <v>4490</v>
      </c>
      <c r="E3254" s="169" t="s">
        <v>3</v>
      </c>
      <c r="F3254" s="169">
        <v>1489083</v>
      </c>
      <c r="G3254" s="169"/>
      <c r="H3254" s="170" t="s">
        <v>4491</v>
      </c>
      <c r="I3254" s="172">
        <v>0</v>
      </c>
      <c r="J3254" s="172">
        <v>2.83</v>
      </c>
      <c r="K3254" s="172">
        <v>2.83</v>
      </c>
      <c r="L3254" s="173" t="s">
        <v>1444</v>
      </c>
    </row>
    <row r="3255" spans="1:12" ht="56.25" customHeight="1">
      <c r="A3255" s="174">
        <v>590</v>
      </c>
      <c r="B3255" s="167" t="s">
        <v>884</v>
      </c>
      <c r="C3255" s="168">
        <v>42825</v>
      </c>
      <c r="D3255" s="168" t="s">
        <v>4453</v>
      </c>
      <c r="E3255" s="169" t="s">
        <v>3</v>
      </c>
      <c r="F3255" s="169">
        <v>1489134</v>
      </c>
      <c r="G3255" s="169"/>
      <c r="H3255" s="170" t="s">
        <v>4454</v>
      </c>
      <c r="I3255" s="172">
        <v>0</v>
      </c>
      <c r="J3255" s="172">
        <v>1890</v>
      </c>
      <c r="K3255" s="172">
        <v>1890</v>
      </c>
      <c r="L3255" s="173" t="s">
        <v>1444</v>
      </c>
    </row>
    <row r="3256" spans="1:12" ht="56.25" customHeight="1">
      <c r="A3256" s="174">
        <v>86</v>
      </c>
      <c r="B3256" s="167" t="s">
        <v>734</v>
      </c>
      <c r="C3256" s="168">
        <v>42825</v>
      </c>
      <c r="D3256" s="168" t="s">
        <v>3222</v>
      </c>
      <c r="E3256" s="169" t="s">
        <v>3</v>
      </c>
      <c r="F3256" s="169">
        <v>1489140</v>
      </c>
      <c r="G3256" s="169"/>
      <c r="H3256" s="170" t="s">
        <v>3223</v>
      </c>
      <c r="I3256" s="172">
        <v>0</v>
      </c>
      <c r="J3256" s="172">
        <v>1259.2</v>
      </c>
      <c r="K3256" s="172">
        <v>1259.2</v>
      </c>
      <c r="L3256" s="173" t="s">
        <v>1444</v>
      </c>
    </row>
    <row r="3257" spans="1:12" ht="56.25" customHeight="1">
      <c r="A3257" s="174" t="s">
        <v>627</v>
      </c>
      <c r="B3257" s="167" t="s">
        <v>737</v>
      </c>
      <c r="C3257" s="168">
        <v>42825</v>
      </c>
      <c r="D3257" s="168" t="s">
        <v>5306</v>
      </c>
      <c r="E3257" s="169" t="s">
        <v>3</v>
      </c>
      <c r="F3257" s="169">
        <v>1489171</v>
      </c>
      <c r="G3257" s="169"/>
      <c r="H3257" s="170" t="s">
        <v>5307</v>
      </c>
      <c r="I3257" s="172">
        <v>0</v>
      </c>
      <c r="J3257" s="172">
        <v>684.67</v>
      </c>
      <c r="K3257" s="172">
        <v>684.67</v>
      </c>
      <c r="L3257" s="173" t="s">
        <v>1444</v>
      </c>
    </row>
    <row r="3258" spans="1:12" ht="56.25" customHeight="1">
      <c r="A3258" s="174">
        <v>163</v>
      </c>
      <c r="B3258" s="167" t="s">
        <v>772</v>
      </c>
      <c r="C3258" s="168">
        <v>42825</v>
      </c>
      <c r="D3258" s="168" t="s">
        <v>3422</v>
      </c>
      <c r="E3258" s="169" t="s">
        <v>3</v>
      </c>
      <c r="F3258" s="169">
        <v>1489183</v>
      </c>
      <c r="G3258" s="169"/>
      <c r="H3258" s="170" t="s">
        <v>3423</v>
      </c>
      <c r="I3258" s="172">
        <v>0</v>
      </c>
      <c r="J3258" s="172">
        <v>9</v>
      </c>
      <c r="K3258" s="172">
        <v>9</v>
      </c>
      <c r="L3258" s="173" t="s">
        <v>1444</v>
      </c>
    </row>
    <row r="3259" spans="1:12" ht="56.25" customHeight="1">
      <c r="A3259" s="174">
        <v>670</v>
      </c>
      <c r="B3259" s="167" t="s">
        <v>243</v>
      </c>
      <c r="C3259" s="168">
        <v>42825</v>
      </c>
      <c r="D3259" s="168" t="s">
        <v>4524</v>
      </c>
      <c r="E3259" s="169" t="s">
        <v>3</v>
      </c>
      <c r="F3259" s="169">
        <v>1489222</v>
      </c>
      <c r="G3259" s="169"/>
      <c r="H3259" s="170" t="s">
        <v>4525</v>
      </c>
      <c r="I3259" s="172">
        <v>0</v>
      </c>
      <c r="J3259" s="172">
        <v>363881</v>
      </c>
      <c r="K3259" s="172">
        <v>363881</v>
      </c>
      <c r="L3259" s="173" t="s">
        <v>1444</v>
      </c>
    </row>
    <row r="3260" spans="1:12" ht="56.25" customHeight="1">
      <c r="A3260" s="174">
        <v>680</v>
      </c>
      <c r="B3260" s="167" t="s">
        <v>890</v>
      </c>
      <c r="C3260" s="168">
        <v>42825</v>
      </c>
      <c r="D3260" s="168" t="s">
        <v>4542</v>
      </c>
      <c r="E3260" s="169" t="s">
        <v>3</v>
      </c>
      <c r="F3260" s="169">
        <v>1489229</v>
      </c>
      <c r="G3260" s="169"/>
      <c r="H3260" s="170" t="s">
        <v>4543</v>
      </c>
      <c r="I3260" s="172">
        <v>0</v>
      </c>
      <c r="J3260" s="172">
        <v>832.27</v>
      </c>
      <c r="K3260" s="172">
        <v>832.27</v>
      </c>
      <c r="L3260" s="173" t="s">
        <v>1444</v>
      </c>
    </row>
    <row r="3261" spans="1:12" ht="56.25" customHeight="1">
      <c r="A3261" s="174">
        <v>373</v>
      </c>
      <c r="B3261" s="167" t="s">
        <v>1299</v>
      </c>
      <c r="C3261" s="168">
        <v>42825</v>
      </c>
      <c r="D3261" s="168" t="s">
        <v>3753</v>
      </c>
      <c r="E3261" s="169" t="s">
        <v>3</v>
      </c>
      <c r="F3261" s="169">
        <v>1489075</v>
      </c>
      <c r="G3261" s="169"/>
      <c r="H3261" s="170" t="s">
        <v>3754</v>
      </c>
      <c r="I3261" s="172">
        <v>0</v>
      </c>
      <c r="J3261" s="172">
        <v>0.96</v>
      </c>
      <c r="K3261" s="172">
        <v>0.96</v>
      </c>
      <c r="L3261" s="173" t="s">
        <v>1444</v>
      </c>
    </row>
    <row r="3262" spans="1:12" ht="56.25" customHeight="1">
      <c r="A3262" s="174" t="s">
        <v>627</v>
      </c>
      <c r="B3262" s="167" t="s">
        <v>737</v>
      </c>
      <c r="C3262" s="168">
        <v>42825</v>
      </c>
      <c r="D3262" s="168" t="s">
        <v>5308</v>
      </c>
      <c r="E3262" s="169" t="s">
        <v>3</v>
      </c>
      <c r="F3262" s="169">
        <v>1489092</v>
      </c>
      <c r="G3262" s="169"/>
      <c r="H3262" s="170" t="s">
        <v>5309</v>
      </c>
      <c r="I3262" s="172">
        <v>0</v>
      </c>
      <c r="J3262" s="172">
        <v>193</v>
      </c>
      <c r="K3262" s="172">
        <v>193</v>
      </c>
      <c r="L3262" s="173" t="s">
        <v>1444</v>
      </c>
    </row>
    <row r="3263" spans="1:12" ht="56.25" customHeight="1">
      <c r="A3263" s="174" t="s">
        <v>627</v>
      </c>
      <c r="B3263" s="167" t="s">
        <v>737</v>
      </c>
      <c r="C3263" s="168">
        <v>42825</v>
      </c>
      <c r="D3263" s="168" t="s">
        <v>5310</v>
      </c>
      <c r="E3263" s="169" t="s">
        <v>3</v>
      </c>
      <c r="F3263" s="169">
        <v>1489097</v>
      </c>
      <c r="G3263" s="169"/>
      <c r="H3263" s="170" t="s">
        <v>5311</v>
      </c>
      <c r="I3263" s="172">
        <v>0</v>
      </c>
      <c r="J3263" s="172">
        <v>37</v>
      </c>
      <c r="K3263" s="172">
        <v>37</v>
      </c>
      <c r="L3263" s="173" t="s">
        <v>1444</v>
      </c>
    </row>
    <row r="3264" spans="1:12" ht="56.25" customHeight="1">
      <c r="A3264" s="174">
        <v>86</v>
      </c>
      <c r="B3264" s="167" t="s">
        <v>734</v>
      </c>
      <c r="C3264" s="168">
        <v>42825</v>
      </c>
      <c r="D3264" s="168" t="s">
        <v>3224</v>
      </c>
      <c r="E3264" s="169" t="s">
        <v>3</v>
      </c>
      <c r="F3264" s="169">
        <v>1489108</v>
      </c>
      <c r="G3264" s="169"/>
      <c r="H3264" s="170" t="s">
        <v>3225</v>
      </c>
      <c r="I3264" s="172">
        <v>0</v>
      </c>
      <c r="J3264" s="172">
        <v>3719</v>
      </c>
      <c r="K3264" s="172">
        <v>3719</v>
      </c>
      <c r="L3264" s="173" t="s">
        <v>1444</v>
      </c>
    </row>
    <row r="3265" spans="1:12" ht="56.25" customHeight="1">
      <c r="A3265" s="174">
        <v>35</v>
      </c>
      <c r="B3265" s="167" t="s">
        <v>720</v>
      </c>
      <c r="C3265" s="168">
        <v>42825</v>
      </c>
      <c r="D3265" s="168" t="s">
        <v>3026</v>
      </c>
      <c r="E3265" s="169" t="s">
        <v>3</v>
      </c>
      <c r="F3265" s="169">
        <v>1489121</v>
      </c>
      <c r="G3265" s="169"/>
      <c r="H3265" s="170" t="s">
        <v>3027</v>
      </c>
      <c r="I3265" s="172">
        <v>0</v>
      </c>
      <c r="J3265" s="172">
        <v>50</v>
      </c>
      <c r="K3265" s="172">
        <v>50</v>
      </c>
      <c r="L3265" s="173" t="s">
        <v>1444</v>
      </c>
    </row>
    <row r="3266" spans="1:12" ht="56.25" customHeight="1">
      <c r="A3266" s="174" t="s">
        <v>627</v>
      </c>
      <c r="B3266" s="167" t="s">
        <v>737</v>
      </c>
      <c r="C3266" s="168">
        <v>42825</v>
      </c>
      <c r="D3266" s="168" t="s">
        <v>5312</v>
      </c>
      <c r="E3266" s="169" t="s">
        <v>3</v>
      </c>
      <c r="F3266" s="169">
        <v>1489135</v>
      </c>
      <c r="G3266" s="169"/>
      <c r="H3266" s="170" t="s">
        <v>5313</v>
      </c>
      <c r="I3266" s="172">
        <v>0</v>
      </c>
      <c r="J3266" s="172">
        <v>268.10000000000002</v>
      </c>
      <c r="K3266" s="172">
        <v>268.10000000000002</v>
      </c>
      <c r="L3266" s="173" t="s">
        <v>1444</v>
      </c>
    </row>
    <row r="3267" spans="1:12" ht="56.25" customHeight="1">
      <c r="A3267" s="174" t="s">
        <v>627</v>
      </c>
      <c r="B3267" s="167" t="s">
        <v>737</v>
      </c>
      <c r="C3267" s="168">
        <v>42825</v>
      </c>
      <c r="D3267" s="168" t="s">
        <v>5314</v>
      </c>
      <c r="E3267" s="169" t="s">
        <v>3</v>
      </c>
      <c r="F3267" s="169">
        <v>1489150</v>
      </c>
      <c r="G3267" s="169"/>
      <c r="H3267" s="170" t="s">
        <v>5315</v>
      </c>
      <c r="I3267" s="172">
        <v>0</v>
      </c>
      <c r="J3267" s="172">
        <v>600</v>
      </c>
      <c r="K3267" s="172">
        <v>600</v>
      </c>
      <c r="L3267" s="173" t="s">
        <v>1444</v>
      </c>
    </row>
    <row r="3268" spans="1:12" ht="56.25" customHeight="1">
      <c r="A3268" s="174">
        <v>41</v>
      </c>
      <c r="B3268" s="167" t="s">
        <v>721</v>
      </c>
      <c r="C3268" s="168">
        <v>42825</v>
      </c>
      <c r="D3268" s="168" t="s">
        <v>3060</v>
      </c>
      <c r="E3268" s="169" t="s">
        <v>3</v>
      </c>
      <c r="F3268" s="169">
        <v>1489152</v>
      </c>
      <c r="G3268" s="169"/>
      <c r="H3268" s="170" t="s">
        <v>3061</v>
      </c>
      <c r="I3268" s="172">
        <v>0</v>
      </c>
      <c r="J3268" s="172">
        <v>1822.5</v>
      </c>
      <c r="K3268" s="172">
        <v>1822.5</v>
      </c>
      <c r="L3268" s="173" t="s">
        <v>1444</v>
      </c>
    </row>
    <row r="3269" spans="1:12" ht="56.25" customHeight="1">
      <c r="A3269" s="174" t="s">
        <v>627</v>
      </c>
      <c r="B3269" s="167" t="s">
        <v>737</v>
      </c>
      <c r="C3269" s="168">
        <v>42825</v>
      </c>
      <c r="D3269" s="168" t="s">
        <v>5316</v>
      </c>
      <c r="E3269" s="169" t="s">
        <v>3</v>
      </c>
      <c r="F3269" s="169">
        <v>1489155</v>
      </c>
      <c r="G3269" s="169"/>
      <c r="H3269" s="170" t="s">
        <v>5317</v>
      </c>
      <c r="I3269" s="172">
        <v>0</v>
      </c>
      <c r="J3269" s="172">
        <v>10</v>
      </c>
      <c r="K3269" s="172">
        <v>10</v>
      </c>
      <c r="L3269" s="173" t="s">
        <v>1444</v>
      </c>
    </row>
    <row r="3270" spans="1:12" ht="56.25" customHeight="1">
      <c r="A3270" s="174" t="s">
        <v>627</v>
      </c>
      <c r="B3270" s="167" t="s">
        <v>737</v>
      </c>
      <c r="C3270" s="168">
        <v>42825</v>
      </c>
      <c r="D3270" s="168" t="s">
        <v>5318</v>
      </c>
      <c r="E3270" s="169" t="s">
        <v>3</v>
      </c>
      <c r="F3270" s="169">
        <v>1489187</v>
      </c>
      <c r="G3270" s="169"/>
      <c r="H3270" s="170" t="s">
        <v>5319</v>
      </c>
      <c r="I3270" s="172">
        <v>0</v>
      </c>
      <c r="J3270" s="172">
        <v>1.24</v>
      </c>
      <c r="K3270" s="172">
        <v>1.24</v>
      </c>
      <c r="L3270" s="173" t="s">
        <v>1444</v>
      </c>
    </row>
    <row r="3271" spans="1:12" ht="56.25" customHeight="1">
      <c r="A3271" s="174" t="s">
        <v>627</v>
      </c>
      <c r="B3271" s="167" t="s">
        <v>737</v>
      </c>
      <c r="C3271" s="168">
        <v>42825</v>
      </c>
      <c r="D3271" s="168" t="s">
        <v>5320</v>
      </c>
      <c r="E3271" s="169" t="s">
        <v>3</v>
      </c>
      <c r="F3271" s="169">
        <v>1489203</v>
      </c>
      <c r="G3271" s="169"/>
      <c r="H3271" s="170" t="s">
        <v>5321</v>
      </c>
      <c r="I3271" s="172">
        <v>0</v>
      </c>
      <c r="J3271" s="172">
        <v>70</v>
      </c>
      <c r="K3271" s="172">
        <v>70</v>
      </c>
      <c r="L3271" s="173" t="s">
        <v>1444</v>
      </c>
    </row>
    <row r="3272" spans="1:12" ht="56.25" customHeight="1">
      <c r="A3272" s="174" t="s">
        <v>627</v>
      </c>
      <c r="B3272" s="167" t="s">
        <v>737</v>
      </c>
      <c r="C3272" s="168">
        <v>42825</v>
      </c>
      <c r="D3272" s="168" t="s">
        <v>5322</v>
      </c>
      <c r="E3272" s="169" t="s">
        <v>3</v>
      </c>
      <c r="F3272" s="169">
        <v>1489206</v>
      </c>
      <c r="G3272" s="169"/>
      <c r="H3272" s="170" t="s">
        <v>5323</v>
      </c>
      <c r="I3272" s="172">
        <v>0</v>
      </c>
      <c r="J3272" s="172">
        <v>70</v>
      </c>
      <c r="K3272" s="172">
        <v>70</v>
      </c>
      <c r="L3272" s="173" t="s">
        <v>1444</v>
      </c>
    </row>
    <row r="3273" spans="1:12" ht="56.25" customHeight="1">
      <c r="A3273" s="174" t="s">
        <v>627</v>
      </c>
      <c r="B3273" s="167" t="s">
        <v>737</v>
      </c>
      <c r="C3273" s="168">
        <v>42825</v>
      </c>
      <c r="D3273" s="168" t="s">
        <v>5324</v>
      </c>
      <c r="E3273" s="169" t="s">
        <v>3</v>
      </c>
      <c r="F3273" s="169">
        <v>1489207</v>
      </c>
      <c r="G3273" s="169"/>
      <c r="H3273" s="170" t="s">
        <v>5325</v>
      </c>
      <c r="I3273" s="172">
        <v>0</v>
      </c>
      <c r="J3273" s="172">
        <v>70</v>
      </c>
      <c r="K3273" s="172">
        <v>70</v>
      </c>
      <c r="L3273" s="173" t="s">
        <v>1444</v>
      </c>
    </row>
    <row r="3274" spans="1:12" ht="56.25" customHeight="1">
      <c r="A3274" s="174" t="s">
        <v>627</v>
      </c>
      <c r="B3274" s="167" t="s">
        <v>737</v>
      </c>
      <c r="C3274" s="168">
        <v>42825</v>
      </c>
      <c r="D3274" s="168" t="s">
        <v>5326</v>
      </c>
      <c r="E3274" s="169" t="s">
        <v>3</v>
      </c>
      <c r="F3274" s="169">
        <v>1489244</v>
      </c>
      <c r="G3274" s="169"/>
      <c r="H3274" s="170" t="s">
        <v>5327</v>
      </c>
      <c r="I3274" s="172">
        <v>0</v>
      </c>
      <c r="J3274" s="172">
        <v>180</v>
      </c>
      <c r="K3274" s="172">
        <v>180</v>
      </c>
      <c r="L3274" s="173" t="s">
        <v>1444</v>
      </c>
    </row>
    <row r="3275" spans="1:12" ht="56.25" customHeight="1">
      <c r="A3275" s="174" t="s">
        <v>627</v>
      </c>
      <c r="B3275" s="167" t="s">
        <v>737</v>
      </c>
      <c r="C3275" s="168">
        <v>42825</v>
      </c>
      <c r="D3275" s="168" t="s">
        <v>5328</v>
      </c>
      <c r="E3275" s="169" t="s">
        <v>3</v>
      </c>
      <c r="F3275" s="169">
        <v>1489246</v>
      </c>
      <c r="G3275" s="169"/>
      <c r="H3275" s="170" t="s">
        <v>5329</v>
      </c>
      <c r="I3275" s="172">
        <v>0</v>
      </c>
      <c r="J3275" s="172">
        <v>232.5</v>
      </c>
      <c r="K3275" s="172">
        <v>232.5</v>
      </c>
      <c r="L3275" s="173" t="s">
        <v>1444</v>
      </c>
    </row>
    <row r="3276" spans="1:12" ht="56.25" customHeight="1">
      <c r="A3276" s="174">
        <v>591</v>
      </c>
      <c r="B3276" s="167" t="s">
        <v>885</v>
      </c>
      <c r="C3276" s="168">
        <v>42825</v>
      </c>
      <c r="D3276" s="168" t="s">
        <v>4472</v>
      </c>
      <c r="E3276" s="169" t="s">
        <v>3</v>
      </c>
      <c r="F3276" s="169">
        <v>1489258</v>
      </c>
      <c r="G3276" s="169"/>
      <c r="H3276" s="170" t="s">
        <v>4473</v>
      </c>
      <c r="I3276" s="172">
        <v>0</v>
      </c>
      <c r="J3276" s="172">
        <v>180</v>
      </c>
      <c r="K3276" s="172">
        <v>180</v>
      </c>
      <c r="L3276" s="173" t="s">
        <v>1444</v>
      </c>
    </row>
    <row r="3277" spans="1:12" ht="56.25" customHeight="1">
      <c r="A3277" s="174" t="s">
        <v>627</v>
      </c>
      <c r="B3277" s="167" t="s">
        <v>737</v>
      </c>
      <c r="C3277" s="168">
        <v>42825</v>
      </c>
      <c r="D3277" s="168" t="s">
        <v>5330</v>
      </c>
      <c r="E3277" s="169" t="s">
        <v>3</v>
      </c>
      <c r="F3277" s="169">
        <v>1489260</v>
      </c>
      <c r="G3277" s="169"/>
      <c r="H3277" s="170" t="s">
        <v>4914</v>
      </c>
      <c r="I3277" s="172">
        <v>0</v>
      </c>
      <c r="J3277" s="172">
        <v>244.34</v>
      </c>
      <c r="K3277" s="172">
        <v>244.34</v>
      </c>
      <c r="L3277" s="173" t="s">
        <v>1444</v>
      </c>
    </row>
    <row r="3278" spans="1:12" ht="56.25" customHeight="1">
      <c r="A3278" s="174">
        <v>20</v>
      </c>
      <c r="B3278" s="167" t="s">
        <v>717</v>
      </c>
      <c r="C3278" s="168">
        <v>42825</v>
      </c>
      <c r="D3278" s="168" t="s">
        <v>2092</v>
      </c>
      <c r="E3278" s="169" t="s">
        <v>3</v>
      </c>
      <c r="F3278" s="169">
        <v>1489263</v>
      </c>
      <c r="G3278" s="169"/>
      <c r="H3278" s="170" t="s">
        <v>2093</v>
      </c>
      <c r="I3278" s="172">
        <v>0</v>
      </c>
      <c r="J3278" s="172">
        <v>1087.5</v>
      </c>
      <c r="K3278" s="172">
        <v>1087.5</v>
      </c>
      <c r="L3278" s="173" t="s">
        <v>1444</v>
      </c>
    </row>
    <row r="3279" spans="1:12" ht="56.25" customHeight="1">
      <c r="A3279" s="174">
        <v>340</v>
      </c>
      <c r="B3279" s="167" t="s">
        <v>838</v>
      </c>
      <c r="C3279" s="168">
        <v>42825</v>
      </c>
      <c r="D3279" s="168" t="s">
        <v>3723</v>
      </c>
      <c r="E3279" s="169" t="s">
        <v>3</v>
      </c>
      <c r="F3279" s="169">
        <v>1489289</v>
      </c>
      <c r="G3279" s="169"/>
      <c r="H3279" s="170" t="s">
        <v>3724</v>
      </c>
      <c r="I3279" s="172">
        <v>0</v>
      </c>
      <c r="J3279" s="172">
        <v>542.5</v>
      </c>
      <c r="K3279" s="172">
        <v>542.5</v>
      </c>
      <c r="L3279" s="173" t="s">
        <v>1444</v>
      </c>
    </row>
    <row r="3280" spans="1:12" ht="56.25" customHeight="1">
      <c r="A3280" s="174" t="s">
        <v>627</v>
      </c>
      <c r="B3280" s="167" t="s">
        <v>737</v>
      </c>
      <c r="C3280" s="168">
        <v>42825</v>
      </c>
      <c r="D3280" s="168" t="s">
        <v>5331</v>
      </c>
      <c r="E3280" s="169" t="s">
        <v>3</v>
      </c>
      <c r="F3280" s="169">
        <v>1489292</v>
      </c>
      <c r="G3280" s="169"/>
      <c r="H3280" s="170" t="s">
        <v>5332</v>
      </c>
      <c r="I3280" s="172">
        <v>0</v>
      </c>
      <c r="J3280" s="172">
        <v>125</v>
      </c>
      <c r="K3280" s="172">
        <v>125</v>
      </c>
      <c r="L3280" s="173" t="s">
        <v>1444</v>
      </c>
    </row>
    <row r="3281" spans="1:12" ht="56.25" customHeight="1">
      <c r="A3281" s="174">
        <v>590</v>
      </c>
      <c r="B3281" s="167" t="s">
        <v>884</v>
      </c>
      <c r="C3281" s="168">
        <v>42825</v>
      </c>
      <c r="D3281" s="168" t="s">
        <v>4455</v>
      </c>
      <c r="E3281" s="169" t="s">
        <v>3</v>
      </c>
      <c r="F3281" s="169">
        <v>1489302</v>
      </c>
      <c r="G3281" s="169"/>
      <c r="H3281" s="170" t="s">
        <v>4456</v>
      </c>
      <c r="I3281" s="172">
        <v>0</v>
      </c>
      <c r="J3281" s="172">
        <v>12304</v>
      </c>
      <c r="K3281" s="172">
        <v>12304</v>
      </c>
      <c r="L3281" s="173" t="s">
        <v>1444</v>
      </c>
    </row>
    <row r="3282" spans="1:12" ht="56.25" customHeight="1">
      <c r="A3282" s="174">
        <v>20</v>
      </c>
      <c r="B3282" s="167" t="s">
        <v>717</v>
      </c>
      <c r="C3282" s="168">
        <v>42825</v>
      </c>
      <c r="D3282" s="168" t="s">
        <v>2094</v>
      </c>
      <c r="E3282" s="169" t="s">
        <v>3</v>
      </c>
      <c r="F3282" s="169">
        <v>1489312</v>
      </c>
      <c r="G3282" s="169"/>
      <c r="H3282" s="170" t="s">
        <v>2095</v>
      </c>
      <c r="I3282" s="172">
        <v>0</v>
      </c>
      <c r="J3282" s="172">
        <v>63.24</v>
      </c>
      <c r="K3282" s="172">
        <v>63.24</v>
      </c>
      <c r="L3282" s="173" t="s">
        <v>1444</v>
      </c>
    </row>
    <row r="3283" spans="1:12" ht="56.25" customHeight="1">
      <c r="A3283" s="174">
        <v>20</v>
      </c>
      <c r="B3283" s="167" t="s">
        <v>717</v>
      </c>
      <c r="C3283" s="168">
        <v>42825</v>
      </c>
      <c r="D3283" s="168" t="s">
        <v>2096</v>
      </c>
      <c r="E3283" s="169" t="s">
        <v>3</v>
      </c>
      <c r="F3283" s="169">
        <v>1489314</v>
      </c>
      <c r="G3283" s="169"/>
      <c r="H3283" s="170" t="s">
        <v>2097</v>
      </c>
      <c r="I3283" s="172">
        <v>0</v>
      </c>
      <c r="J3283" s="172">
        <v>63.24</v>
      </c>
      <c r="K3283" s="172">
        <v>63.24</v>
      </c>
      <c r="L3283" s="173" t="s">
        <v>1444</v>
      </c>
    </row>
    <row r="3284" spans="1:12" ht="56.25" customHeight="1">
      <c r="A3284" s="174" t="s">
        <v>627</v>
      </c>
      <c r="B3284" s="167" t="s">
        <v>737</v>
      </c>
      <c r="C3284" s="168">
        <v>42825</v>
      </c>
      <c r="D3284" s="168" t="s">
        <v>5333</v>
      </c>
      <c r="E3284" s="169" t="s">
        <v>3</v>
      </c>
      <c r="F3284" s="169">
        <v>1489318</v>
      </c>
      <c r="G3284" s="169"/>
      <c r="H3284" s="170" t="s">
        <v>5334</v>
      </c>
      <c r="I3284" s="172">
        <v>0</v>
      </c>
      <c r="J3284" s="172">
        <v>1256.02</v>
      </c>
      <c r="K3284" s="172">
        <v>1256.02</v>
      </c>
      <c r="L3284" s="173" t="s">
        <v>1444</v>
      </c>
    </row>
    <row r="3285" spans="1:12" ht="56.25" customHeight="1">
      <c r="A3285" s="174" t="s">
        <v>627</v>
      </c>
      <c r="B3285" s="167" t="s">
        <v>737</v>
      </c>
      <c r="C3285" s="168">
        <v>42825</v>
      </c>
      <c r="D3285" s="168" t="s">
        <v>5335</v>
      </c>
      <c r="E3285" s="169" t="s">
        <v>3</v>
      </c>
      <c r="F3285" s="169">
        <v>1489323</v>
      </c>
      <c r="G3285" s="169"/>
      <c r="H3285" s="170" t="s">
        <v>5336</v>
      </c>
      <c r="I3285" s="172">
        <v>0</v>
      </c>
      <c r="J3285" s="172">
        <v>18906.080000000002</v>
      </c>
      <c r="K3285" s="172">
        <v>18906.080000000002</v>
      </c>
      <c r="L3285" s="173" t="s">
        <v>1444</v>
      </c>
    </row>
    <row r="3286" spans="1:12" ht="56.25" customHeight="1">
      <c r="A3286" s="174" t="s">
        <v>627</v>
      </c>
      <c r="B3286" s="167" t="s">
        <v>737</v>
      </c>
      <c r="C3286" s="168">
        <v>42828</v>
      </c>
      <c r="D3286" s="168" t="s">
        <v>7651</v>
      </c>
      <c r="E3286" s="169" t="s">
        <v>6</v>
      </c>
      <c r="F3286" s="169">
        <v>414083</v>
      </c>
      <c r="G3286" s="169"/>
      <c r="H3286" s="170" t="s">
        <v>7652</v>
      </c>
      <c r="I3286" s="172">
        <v>0</v>
      </c>
      <c r="J3286" s="172">
        <v>1027687.5</v>
      </c>
      <c r="K3286" s="172">
        <v>1027687.5</v>
      </c>
      <c r="L3286" s="173" t="s">
        <v>1444</v>
      </c>
    </row>
    <row r="3287" spans="1:12" ht="56.25" customHeight="1">
      <c r="A3287" s="174" t="s">
        <v>627</v>
      </c>
      <c r="B3287" s="167" t="s">
        <v>737</v>
      </c>
      <c r="C3287" s="168">
        <v>42828</v>
      </c>
      <c r="D3287" s="168" t="s">
        <v>7653</v>
      </c>
      <c r="E3287" s="169" t="s">
        <v>1286</v>
      </c>
      <c r="F3287" s="169">
        <v>13113621</v>
      </c>
      <c r="G3287" s="169"/>
      <c r="H3287" s="170" t="s">
        <v>7654</v>
      </c>
      <c r="I3287" s="172">
        <v>0</v>
      </c>
      <c r="J3287" s="172">
        <v>116345.38</v>
      </c>
      <c r="K3287" s="172">
        <v>116345.38</v>
      </c>
      <c r="L3287" s="173" t="s">
        <v>1444</v>
      </c>
    </row>
    <row r="3288" spans="1:12" ht="56.25" customHeight="1">
      <c r="A3288" s="174" t="s">
        <v>628</v>
      </c>
      <c r="B3288" s="167" t="s">
        <v>738</v>
      </c>
      <c r="C3288" s="168">
        <v>42828</v>
      </c>
      <c r="D3288" s="168" t="s">
        <v>7655</v>
      </c>
      <c r="E3288" s="169" t="s">
        <v>6</v>
      </c>
      <c r="F3288" s="169">
        <v>820532</v>
      </c>
      <c r="G3288" s="169"/>
      <c r="H3288" s="170" t="s">
        <v>7656</v>
      </c>
      <c r="I3288" s="172">
        <v>0</v>
      </c>
      <c r="J3288" s="172">
        <v>100000</v>
      </c>
      <c r="K3288" s="172">
        <v>100000</v>
      </c>
      <c r="L3288" s="173" t="s">
        <v>1444</v>
      </c>
    </row>
    <row r="3289" spans="1:12" ht="56.25" customHeight="1">
      <c r="A3289" s="174">
        <v>46</v>
      </c>
      <c r="B3289" s="167" t="s">
        <v>722</v>
      </c>
      <c r="C3289" s="168">
        <v>42828</v>
      </c>
      <c r="D3289" s="168" t="s">
        <v>7657</v>
      </c>
      <c r="E3289" s="169" t="s">
        <v>6</v>
      </c>
      <c r="F3289" s="169">
        <v>883889</v>
      </c>
      <c r="G3289" s="169"/>
      <c r="H3289" s="170" t="s">
        <v>7658</v>
      </c>
      <c r="I3289" s="172">
        <v>0</v>
      </c>
      <c r="J3289" s="172">
        <v>762.61</v>
      </c>
      <c r="K3289" s="172">
        <v>762.61</v>
      </c>
      <c r="L3289" s="173" t="s">
        <v>1444</v>
      </c>
    </row>
    <row r="3290" spans="1:12" ht="56.25" customHeight="1">
      <c r="A3290" s="174" t="s">
        <v>627</v>
      </c>
      <c r="B3290" s="167" t="s">
        <v>737</v>
      </c>
      <c r="C3290" s="168">
        <v>42828</v>
      </c>
      <c r="D3290" s="168" t="s">
        <v>7659</v>
      </c>
      <c r="E3290" s="169" t="s">
        <v>11</v>
      </c>
      <c r="F3290" s="169">
        <v>883827</v>
      </c>
      <c r="G3290" s="169"/>
      <c r="H3290" s="170" t="s">
        <v>7660</v>
      </c>
      <c r="I3290" s="172">
        <v>433.47</v>
      </c>
      <c r="J3290" s="172">
        <v>0</v>
      </c>
      <c r="K3290" s="172">
        <v>433.47</v>
      </c>
      <c r="L3290" s="173" t="s">
        <v>1444</v>
      </c>
    </row>
    <row r="3291" spans="1:12" ht="56.25" customHeight="1">
      <c r="A3291" s="174">
        <v>117</v>
      </c>
      <c r="B3291" s="167" t="s">
        <v>746</v>
      </c>
      <c r="C3291" s="168">
        <v>42828</v>
      </c>
      <c r="D3291" s="168" t="s">
        <v>7661</v>
      </c>
      <c r="E3291" s="169" t="s">
        <v>11</v>
      </c>
      <c r="F3291" s="169">
        <v>883843</v>
      </c>
      <c r="G3291" s="169"/>
      <c r="H3291" s="170" t="s">
        <v>7662</v>
      </c>
      <c r="I3291" s="172">
        <v>50</v>
      </c>
      <c r="J3291" s="172">
        <v>0</v>
      </c>
      <c r="K3291" s="172">
        <v>50</v>
      </c>
      <c r="L3291" s="173" t="s">
        <v>1444</v>
      </c>
    </row>
    <row r="3292" spans="1:12" ht="56.25" customHeight="1">
      <c r="A3292" s="174" t="s">
        <v>627</v>
      </c>
      <c r="B3292" s="167" t="s">
        <v>737</v>
      </c>
      <c r="C3292" s="168">
        <v>42828</v>
      </c>
      <c r="D3292" s="168" t="s">
        <v>7663</v>
      </c>
      <c r="E3292" s="169" t="s">
        <v>11</v>
      </c>
      <c r="F3292" s="169">
        <v>883900</v>
      </c>
      <c r="G3292" s="169"/>
      <c r="H3292" s="170" t="s">
        <v>7664</v>
      </c>
      <c r="I3292" s="172">
        <v>50</v>
      </c>
      <c r="J3292" s="172">
        <v>0</v>
      </c>
      <c r="K3292" s="172">
        <v>50</v>
      </c>
      <c r="L3292" s="173" t="s">
        <v>1444</v>
      </c>
    </row>
    <row r="3293" spans="1:12" ht="56.25" customHeight="1">
      <c r="A3293" s="174" t="s">
        <v>628</v>
      </c>
      <c r="B3293" s="167" t="s">
        <v>738</v>
      </c>
      <c r="C3293" s="168">
        <v>42828</v>
      </c>
      <c r="D3293" s="168" t="s">
        <v>7665</v>
      </c>
      <c r="E3293" s="169" t="s">
        <v>13</v>
      </c>
      <c r="F3293" s="169">
        <v>45756</v>
      </c>
      <c r="G3293" s="169"/>
      <c r="H3293" s="170" t="s">
        <v>1279</v>
      </c>
      <c r="I3293" s="172">
        <v>330.75</v>
      </c>
      <c r="J3293" s="172">
        <v>0</v>
      </c>
      <c r="K3293" s="172">
        <v>330.75</v>
      </c>
      <c r="L3293" s="173" t="s">
        <v>1444</v>
      </c>
    </row>
    <row r="3294" spans="1:12" ht="56.25" customHeight="1">
      <c r="A3294" s="174" t="s">
        <v>628</v>
      </c>
      <c r="B3294" s="167" t="s">
        <v>738</v>
      </c>
      <c r="C3294" s="168">
        <v>42828</v>
      </c>
      <c r="D3294" s="168" t="s">
        <v>7666</v>
      </c>
      <c r="E3294" s="169" t="s">
        <v>13</v>
      </c>
      <c r="F3294" s="169">
        <v>45759</v>
      </c>
      <c r="G3294" s="169"/>
      <c r="H3294" s="170" t="s">
        <v>1279</v>
      </c>
      <c r="I3294" s="172">
        <v>20.07</v>
      </c>
      <c r="J3294" s="172">
        <v>0</v>
      </c>
      <c r="K3294" s="172">
        <v>20.07</v>
      </c>
      <c r="L3294" s="173" t="s">
        <v>1444</v>
      </c>
    </row>
    <row r="3295" spans="1:12" ht="56.25" customHeight="1">
      <c r="A3295" s="174" t="s">
        <v>628</v>
      </c>
      <c r="B3295" s="167" t="s">
        <v>738</v>
      </c>
      <c r="C3295" s="168">
        <v>42828</v>
      </c>
      <c r="D3295" s="168" t="s">
        <v>7667</v>
      </c>
      <c r="E3295" s="169" t="s">
        <v>13</v>
      </c>
      <c r="F3295" s="169">
        <v>45762</v>
      </c>
      <c r="G3295" s="169"/>
      <c r="H3295" s="170" t="s">
        <v>1279</v>
      </c>
      <c r="I3295" s="172">
        <v>330.75</v>
      </c>
      <c r="J3295" s="172">
        <v>0</v>
      </c>
      <c r="K3295" s="172">
        <v>330.75</v>
      </c>
      <c r="L3295" s="173" t="s">
        <v>1444</v>
      </c>
    </row>
    <row r="3296" spans="1:12" ht="56.25" customHeight="1">
      <c r="A3296" s="174" t="s">
        <v>628</v>
      </c>
      <c r="B3296" s="167" t="s">
        <v>738</v>
      </c>
      <c r="C3296" s="168">
        <v>42828</v>
      </c>
      <c r="D3296" s="168" t="s">
        <v>7668</v>
      </c>
      <c r="E3296" s="169" t="s">
        <v>13</v>
      </c>
      <c r="F3296" s="169">
        <v>45765</v>
      </c>
      <c r="G3296" s="169"/>
      <c r="H3296" s="170" t="s">
        <v>1279</v>
      </c>
      <c r="I3296" s="172">
        <v>20.07</v>
      </c>
      <c r="J3296" s="172">
        <v>0</v>
      </c>
      <c r="K3296" s="172">
        <v>20.07</v>
      </c>
      <c r="L3296" s="173" t="s">
        <v>1444</v>
      </c>
    </row>
    <row r="3297" spans="1:12" ht="56.25" customHeight="1">
      <c r="A3297" s="174" t="s">
        <v>627</v>
      </c>
      <c r="B3297" s="167" t="s">
        <v>737</v>
      </c>
      <c r="C3297" s="168">
        <v>42828</v>
      </c>
      <c r="D3297" s="168" t="s">
        <v>7669</v>
      </c>
      <c r="E3297" s="169" t="s">
        <v>13</v>
      </c>
      <c r="F3297" s="169">
        <v>45766</v>
      </c>
      <c r="G3297" s="169"/>
      <c r="H3297" s="170" t="s">
        <v>1280</v>
      </c>
      <c r="I3297" s="172">
        <v>50</v>
      </c>
      <c r="J3297" s="172">
        <v>0</v>
      </c>
      <c r="K3297" s="172">
        <v>50</v>
      </c>
      <c r="L3297" s="173" t="s">
        <v>1444</v>
      </c>
    </row>
    <row r="3298" spans="1:12" ht="56.25" customHeight="1">
      <c r="A3298" s="174" t="s">
        <v>628</v>
      </c>
      <c r="B3298" s="167" t="s">
        <v>738</v>
      </c>
      <c r="C3298" s="168">
        <v>42828</v>
      </c>
      <c r="D3298" s="168" t="s">
        <v>7670</v>
      </c>
      <c r="E3298" s="169" t="s">
        <v>11</v>
      </c>
      <c r="F3298" s="169">
        <v>9150</v>
      </c>
      <c r="G3298" s="169"/>
      <c r="H3298" s="170" t="s">
        <v>7671</v>
      </c>
      <c r="I3298" s="172">
        <v>447.81</v>
      </c>
      <c r="J3298" s="172">
        <v>0</v>
      </c>
      <c r="K3298" s="172">
        <v>447.81</v>
      </c>
      <c r="L3298" s="173" t="s">
        <v>1444</v>
      </c>
    </row>
    <row r="3299" spans="1:12" ht="56.25" customHeight="1">
      <c r="A3299" s="174">
        <v>513</v>
      </c>
      <c r="B3299" s="167" t="s">
        <v>208</v>
      </c>
      <c r="C3299" s="168">
        <v>42828</v>
      </c>
      <c r="D3299" s="168" t="s">
        <v>7672</v>
      </c>
      <c r="E3299" s="169" t="s">
        <v>15</v>
      </c>
      <c r="F3299" s="169">
        <v>414091</v>
      </c>
      <c r="G3299" s="169"/>
      <c r="H3299" s="170" t="s">
        <v>7673</v>
      </c>
      <c r="I3299" s="172">
        <v>50</v>
      </c>
      <c r="J3299" s="172">
        <v>0</v>
      </c>
      <c r="K3299" s="172">
        <v>50</v>
      </c>
      <c r="L3299" s="173" t="s">
        <v>1444</v>
      </c>
    </row>
    <row r="3300" spans="1:12" ht="56.25" customHeight="1">
      <c r="A3300" s="174" t="s">
        <v>628</v>
      </c>
      <c r="B3300" s="167" t="s">
        <v>738</v>
      </c>
      <c r="C3300" s="168">
        <v>42828</v>
      </c>
      <c r="D3300" s="168" t="s">
        <v>7674</v>
      </c>
      <c r="E3300" s="169" t="s">
        <v>11</v>
      </c>
      <c r="F3300" s="169">
        <v>9268</v>
      </c>
      <c r="G3300" s="169"/>
      <c r="H3300" s="170" t="s">
        <v>7675</v>
      </c>
      <c r="I3300" s="172">
        <v>20157.55</v>
      </c>
      <c r="J3300" s="172">
        <v>0</v>
      </c>
      <c r="K3300" s="172">
        <v>20157.55</v>
      </c>
      <c r="L3300" s="173" t="s">
        <v>1444</v>
      </c>
    </row>
    <row r="3301" spans="1:12" ht="56.25" customHeight="1">
      <c r="A3301" s="174" t="s">
        <v>628</v>
      </c>
      <c r="B3301" s="167" t="s">
        <v>738</v>
      </c>
      <c r="C3301" s="168">
        <v>42828</v>
      </c>
      <c r="D3301" s="168" t="s">
        <v>7676</v>
      </c>
      <c r="E3301" s="169" t="s">
        <v>11</v>
      </c>
      <c r="F3301" s="169">
        <v>9267</v>
      </c>
      <c r="G3301" s="169"/>
      <c r="H3301" s="170" t="s">
        <v>7677</v>
      </c>
      <c r="I3301" s="172">
        <v>11183.23</v>
      </c>
      <c r="J3301" s="172">
        <v>0</v>
      </c>
      <c r="K3301" s="172">
        <v>11183.23</v>
      </c>
      <c r="L3301" s="173" t="s">
        <v>1444</v>
      </c>
    </row>
    <row r="3302" spans="1:12" ht="56.25" customHeight="1">
      <c r="A3302" s="174">
        <v>340</v>
      </c>
      <c r="B3302" s="167" t="s">
        <v>838</v>
      </c>
      <c r="C3302" s="168">
        <v>42828</v>
      </c>
      <c r="D3302" s="168" t="s">
        <v>7678</v>
      </c>
      <c r="E3302" s="169" t="s">
        <v>15</v>
      </c>
      <c r="F3302" s="169">
        <v>2017</v>
      </c>
      <c r="G3302" s="169"/>
      <c r="H3302" s="170" t="s">
        <v>7679</v>
      </c>
      <c r="I3302" s="172">
        <v>273.08999999999997</v>
      </c>
      <c r="J3302" s="172">
        <v>0</v>
      </c>
      <c r="K3302" s="172">
        <v>273.08999999999997</v>
      </c>
      <c r="L3302" s="173" t="s">
        <v>1444</v>
      </c>
    </row>
    <row r="3303" spans="1:12" ht="56.25" customHeight="1">
      <c r="A3303" s="174">
        <v>10</v>
      </c>
      <c r="B3303" s="167" t="s">
        <v>714</v>
      </c>
      <c r="C3303" s="168">
        <v>42828</v>
      </c>
      <c r="D3303" s="168" t="s">
        <v>7680</v>
      </c>
      <c r="E3303" s="169" t="s">
        <v>15</v>
      </c>
      <c r="F3303" s="169">
        <v>2012</v>
      </c>
      <c r="G3303" s="169"/>
      <c r="H3303" s="170" t="s">
        <v>7681</v>
      </c>
      <c r="I3303" s="172">
        <v>1024.26</v>
      </c>
      <c r="J3303" s="172">
        <v>0</v>
      </c>
      <c r="K3303" s="172">
        <v>1024.26</v>
      </c>
      <c r="L3303" s="173" t="s">
        <v>1444</v>
      </c>
    </row>
    <row r="3304" spans="1:12" ht="56.25" customHeight="1">
      <c r="A3304" s="174">
        <v>10</v>
      </c>
      <c r="B3304" s="167" t="s">
        <v>714</v>
      </c>
      <c r="C3304" s="168">
        <v>42828</v>
      </c>
      <c r="D3304" s="168" t="s">
        <v>7682</v>
      </c>
      <c r="E3304" s="169" t="s">
        <v>15</v>
      </c>
      <c r="F3304" s="169">
        <v>2018</v>
      </c>
      <c r="G3304" s="169"/>
      <c r="H3304" s="170" t="s">
        <v>7683</v>
      </c>
      <c r="I3304" s="172">
        <v>783.26</v>
      </c>
      <c r="J3304" s="172">
        <v>0</v>
      </c>
      <c r="K3304" s="172">
        <v>783.26</v>
      </c>
      <c r="L3304" s="173" t="s">
        <v>1444</v>
      </c>
    </row>
    <row r="3305" spans="1:12" ht="56.25" customHeight="1">
      <c r="A3305" s="174">
        <v>10</v>
      </c>
      <c r="B3305" s="167" t="s">
        <v>714</v>
      </c>
      <c r="C3305" s="168">
        <v>42828</v>
      </c>
      <c r="D3305" s="168" t="s">
        <v>7684</v>
      </c>
      <c r="E3305" s="169" t="s">
        <v>15</v>
      </c>
      <c r="F3305" s="169">
        <v>2019</v>
      </c>
      <c r="G3305" s="169"/>
      <c r="H3305" s="170" t="s">
        <v>7685</v>
      </c>
      <c r="I3305" s="172">
        <v>315.14</v>
      </c>
      <c r="J3305" s="172">
        <v>0</v>
      </c>
      <c r="K3305" s="172">
        <v>315.14</v>
      </c>
      <c r="L3305" s="173" t="s">
        <v>1444</v>
      </c>
    </row>
    <row r="3306" spans="1:12" ht="56.25" customHeight="1">
      <c r="A3306" s="174">
        <v>224</v>
      </c>
      <c r="B3306" s="167" t="s">
        <v>127</v>
      </c>
      <c r="C3306" s="168">
        <v>42828</v>
      </c>
      <c r="D3306" s="168" t="s">
        <v>7686</v>
      </c>
      <c r="E3306" s="169" t="s">
        <v>1287</v>
      </c>
      <c r="F3306" s="169">
        <v>1996</v>
      </c>
      <c r="G3306" s="169"/>
      <c r="H3306" s="170" t="s">
        <v>7687</v>
      </c>
      <c r="I3306" s="172">
        <v>11.43</v>
      </c>
      <c r="J3306" s="172">
        <v>0</v>
      </c>
      <c r="K3306" s="172">
        <v>11.43</v>
      </c>
      <c r="L3306" s="173" t="s">
        <v>1444</v>
      </c>
    </row>
    <row r="3307" spans="1:12" ht="56.25" customHeight="1">
      <c r="A3307" s="174">
        <v>224</v>
      </c>
      <c r="B3307" s="167" t="s">
        <v>127</v>
      </c>
      <c r="C3307" s="168">
        <v>42828</v>
      </c>
      <c r="D3307" s="168" t="s">
        <v>7688</v>
      </c>
      <c r="E3307" s="169" t="s">
        <v>15</v>
      </c>
      <c r="F3307" s="169">
        <v>1996</v>
      </c>
      <c r="G3307" s="169"/>
      <c r="H3307" s="170" t="s">
        <v>7689</v>
      </c>
      <c r="I3307" s="172">
        <v>270.33999999999997</v>
      </c>
      <c r="J3307" s="172">
        <v>0</v>
      </c>
      <c r="K3307" s="172">
        <v>270.33999999999997</v>
      </c>
      <c r="L3307" s="173" t="s">
        <v>1444</v>
      </c>
    </row>
    <row r="3308" spans="1:12" ht="56.25" customHeight="1">
      <c r="A3308" s="174">
        <v>222</v>
      </c>
      <c r="B3308" s="167" t="s">
        <v>788</v>
      </c>
      <c r="C3308" s="168">
        <v>42828</v>
      </c>
      <c r="D3308" s="168" t="s">
        <v>7690</v>
      </c>
      <c r="E3308" s="169" t="s">
        <v>1287</v>
      </c>
      <c r="F3308" s="169">
        <v>1998</v>
      </c>
      <c r="G3308" s="169"/>
      <c r="H3308" s="170" t="s">
        <v>7691</v>
      </c>
      <c r="I3308" s="172">
        <v>350.12</v>
      </c>
      <c r="J3308" s="172">
        <v>0</v>
      </c>
      <c r="K3308" s="172">
        <v>350.12</v>
      </c>
      <c r="L3308" s="173" t="s">
        <v>1444</v>
      </c>
    </row>
    <row r="3309" spans="1:12" ht="56.25" customHeight="1">
      <c r="A3309" s="174">
        <v>222</v>
      </c>
      <c r="B3309" s="167" t="s">
        <v>788</v>
      </c>
      <c r="C3309" s="168">
        <v>42828</v>
      </c>
      <c r="D3309" s="168" t="s">
        <v>7692</v>
      </c>
      <c r="E3309" s="169" t="s">
        <v>15</v>
      </c>
      <c r="F3309" s="169">
        <v>1998</v>
      </c>
      <c r="G3309" s="169"/>
      <c r="H3309" s="170" t="s">
        <v>7693</v>
      </c>
      <c r="I3309" s="172">
        <v>284.41000000000003</v>
      </c>
      <c r="J3309" s="172">
        <v>0</v>
      </c>
      <c r="K3309" s="172">
        <v>284.41000000000003</v>
      </c>
      <c r="L3309" s="173" t="s">
        <v>1444</v>
      </c>
    </row>
    <row r="3310" spans="1:12" ht="56.25" customHeight="1">
      <c r="A3310" s="174">
        <v>25</v>
      </c>
      <c r="B3310" s="167" t="s">
        <v>718</v>
      </c>
      <c r="C3310" s="168">
        <v>42828</v>
      </c>
      <c r="D3310" s="168" t="s">
        <v>7694</v>
      </c>
      <c r="E3310" s="169" t="s">
        <v>1500</v>
      </c>
      <c r="F3310" s="169">
        <v>13082422</v>
      </c>
      <c r="G3310" s="169"/>
      <c r="H3310" s="170" t="s">
        <v>7695</v>
      </c>
      <c r="I3310" s="172">
        <v>719856.78</v>
      </c>
      <c r="J3310" s="172">
        <v>0</v>
      </c>
      <c r="K3310" s="172">
        <v>719856.78</v>
      </c>
      <c r="L3310" s="173" t="s">
        <v>1444</v>
      </c>
    </row>
    <row r="3311" spans="1:12" ht="56.25" customHeight="1">
      <c r="A3311" s="174" t="s">
        <v>634</v>
      </c>
      <c r="B3311" s="167" t="s">
        <v>1258</v>
      </c>
      <c r="C3311" s="168">
        <v>42829</v>
      </c>
      <c r="D3311" s="168" t="s">
        <v>7696</v>
      </c>
      <c r="E3311" s="169" t="s">
        <v>6</v>
      </c>
      <c r="F3311" s="169">
        <v>821144</v>
      </c>
      <c r="G3311" s="169"/>
      <c r="H3311" s="170" t="s">
        <v>7697</v>
      </c>
      <c r="I3311" s="172">
        <v>0</v>
      </c>
      <c r="J3311" s="172">
        <v>87.35</v>
      </c>
      <c r="K3311" s="172">
        <v>87.35</v>
      </c>
      <c r="L3311" s="173" t="s">
        <v>1444</v>
      </c>
    </row>
    <row r="3312" spans="1:12" ht="56.25" customHeight="1">
      <c r="A3312" s="174">
        <v>513</v>
      </c>
      <c r="B3312" s="167" t="s">
        <v>208</v>
      </c>
      <c r="C3312" s="168">
        <v>42829</v>
      </c>
      <c r="D3312" s="168" t="s">
        <v>7698</v>
      </c>
      <c r="E3312" s="169" t="s">
        <v>11</v>
      </c>
      <c r="F3312" s="169">
        <v>883933</v>
      </c>
      <c r="G3312" s="169"/>
      <c r="H3312" s="170" t="s">
        <v>7699</v>
      </c>
      <c r="I3312" s="172">
        <v>1265.6600000000001</v>
      </c>
      <c r="J3312" s="172">
        <v>0</v>
      </c>
      <c r="K3312" s="172">
        <v>1265.6600000000001</v>
      </c>
      <c r="L3312" s="173" t="s">
        <v>1444</v>
      </c>
    </row>
    <row r="3313" spans="1:12" ht="56.25" customHeight="1">
      <c r="A3313" s="174">
        <v>117</v>
      </c>
      <c r="B3313" s="167" t="s">
        <v>746</v>
      </c>
      <c r="C3313" s="168">
        <v>42829</v>
      </c>
      <c r="D3313" s="168" t="s">
        <v>7700</v>
      </c>
      <c r="E3313" s="169" t="s">
        <v>11</v>
      </c>
      <c r="F3313" s="169">
        <v>883974</v>
      </c>
      <c r="G3313" s="169"/>
      <c r="H3313" s="170" t="s">
        <v>7701</v>
      </c>
      <c r="I3313" s="172">
        <v>50</v>
      </c>
      <c r="J3313" s="172">
        <v>0</v>
      </c>
      <c r="K3313" s="172">
        <v>50</v>
      </c>
      <c r="L3313" s="173" t="s">
        <v>1444</v>
      </c>
    </row>
    <row r="3314" spans="1:12" ht="56.25" customHeight="1">
      <c r="A3314" s="174">
        <v>513</v>
      </c>
      <c r="B3314" s="167" t="s">
        <v>208</v>
      </c>
      <c r="C3314" s="168">
        <v>42829</v>
      </c>
      <c r="D3314" s="168" t="s">
        <v>7702</v>
      </c>
      <c r="E3314" s="169" t="s">
        <v>15</v>
      </c>
      <c r="F3314" s="169">
        <v>415249</v>
      </c>
      <c r="G3314" s="169"/>
      <c r="H3314" s="170" t="s">
        <v>7703</v>
      </c>
      <c r="I3314" s="172">
        <v>50</v>
      </c>
      <c r="J3314" s="172">
        <v>0</v>
      </c>
      <c r="K3314" s="172">
        <v>50</v>
      </c>
      <c r="L3314" s="173" t="s">
        <v>1444</v>
      </c>
    </row>
    <row r="3315" spans="1:12" ht="56.25" customHeight="1">
      <c r="A3315" s="174">
        <v>513</v>
      </c>
      <c r="B3315" s="167" t="s">
        <v>208</v>
      </c>
      <c r="C3315" s="168">
        <v>42829</v>
      </c>
      <c r="D3315" s="168" t="s">
        <v>7704</v>
      </c>
      <c r="E3315" s="169" t="s">
        <v>15</v>
      </c>
      <c r="F3315" s="169">
        <v>415258</v>
      </c>
      <c r="G3315" s="169"/>
      <c r="H3315" s="170" t="s">
        <v>7705</v>
      </c>
      <c r="I3315" s="172">
        <v>50</v>
      </c>
      <c r="J3315" s="172">
        <v>0</v>
      </c>
      <c r="K3315" s="172">
        <v>50</v>
      </c>
      <c r="L3315" s="173" t="s">
        <v>1444</v>
      </c>
    </row>
    <row r="3316" spans="1:12" ht="56.25" customHeight="1">
      <c r="A3316" s="174">
        <v>197</v>
      </c>
      <c r="B3316" s="167" t="s">
        <v>778</v>
      </c>
      <c r="C3316" s="168">
        <v>42829</v>
      </c>
      <c r="D3316" s="168" t="s">
        <v>7706</v>
      </c>
      <c r="E3316" s="169" t="s">
        <v>1287</v>
      </c>
      <c r="F3316" s="169">
        <v>2016</v>
      </c>
      <c r="G3316" s="169"/>
      <c r="H3316" s="170" t="s">
        <v>7707</v>
      </c>
      <c r="I3316" s="172">
        <v>34.22</v>
      </c>
      <c r="J3316" s="172">
        <v>0</v>
      </c>
      <c r="K3316" s="172">
        <v>34.22</v>
      </c>
      <c r="L3316" s="173" t="s">
        <v>1444</v>
      </c>
    </row>
    <row r="3317" spans="1:12" ht="56.25" customHeight="1">
      <c r="A3317" s="174">
        <v>197</v>
      </c>
      <c r="B3317" s="167" t="s">
        <v>778</v>
      </c>
      <c r="C3317" s="168">
        <v>42829</v>
      </c>
      <c r="D3317" s="168" t="s">
        <v>7708</v>
      </c>
      <c r="E3317" s="169" t="s">
        <v>15</v>
      </c>
      <c r="F3317" s="169">
        <v>2016</v>
      </c>
      <c r="G3317" s="169"/>
      <c r="H3317" s="170" t="s">
        <v>7709</v>
      </c>
      <c r="I3317" s="172">
        <v>272.54000000000002</v>
      </c>
      <c r="J3317" s="172">
        <v>0</v>
      </c>
      <c r="K3317" s="172">
        <v>272.54000000000002</v>
      </c>
      <c r="L3317" s="173" t="s">
        <v>1444</v>
      </c>
    </row>
    <row r="3318" spans="1:12" ht="56.25" customHeight="1">
      <c r="A3318" s="174">
        <v>197</v>
      </c>
      <c r="B3318" s="167" t="s">
        <v>778</v>
      </c>
      <c r="C3318" s="168">
        <v>42829</v>
      </c>
      <c r="D3318" s="168" t="s">
        <v>7710</v>
      </c>
      <c r="E3318" s="169" t="s">
        <v>1287</v>
      </c>
      <c r="F3318" s="169">
        <v>2015</v>
      </c>
      <c r="G3318" s="169"/>
      <c r="H3318" s="170" t="s">
        <v>7711</v>
      </c>
      <c r="I3318" s="172">
        <v>1978.97</v>
      </c>
      <c r="J3318" s="172">
        <v>0</v>
      </c>
      <c r="K3318" s="172">
        <v>1978.97</v>
      </c>
      <c r="L3318" s="173" t="s">
        <v>1444</v>
      </c>
    </row>
    <row r="3319" spans="1:12" ht="56.25" customHeight="1">
      <c r="A3319" s="174">
        <v>197</v>
      </c>
      <c r="B3319" s="167" t="s">
        <v>778</v>
      </c>
      <c r="C3319" s="168">
        <v>42829</v>
      </c>
      <c r="D3319" s="168" t="s">
        <v>7712</v>
      </c>
      <c r="E3319" s="169" t="s">
        <v>15</v>
      </c>
      <c r="F3319" s="169">
        <v>2015</v>
      </c>
      <c r="G3319" s="169"/>
      <c r="H3319" s="170" t="s">
        <v>7713</v>
      </c>
      <c r="I3319" s="172">
        <v>418.11</v>
      </c>
      <c r="J3319" s="172">
        <v>0</v>
      </c>
      <c r="K3319" s="172">
        <v>418.11</v>
      </c>
      <c r="L3319" s="173" t="s">
        <v>1444</v>
      </c>
    </row>
    <row r="3320" spans="1:12" ht="56.25" customHeight="1">
      <c r="A3320" s="174">
        <v>197</v>
      </c>
      <c r="B3320" s="167" t="s">
        <v>778</v>
      </c>
      <c r="C3320" s="168">
        <v>42829</v>
      </c>
      <c r="D3320" s="168" t="s">
        <v>7714</v>
      </c>
      <c r="E3320" s="169" t="s">
        <v>1287</v>
      </c>
      <c r="F3320" s="169">
        <v>2010</v>
      </c>
      <c r="G3320" s="169"/>
      <c r="H3320" s="170" t="s">
        <v>7715</v>
      </c>
      <c r="I3320" s="172">
        <v>3981.38</v>
      </c>
      <c r="J3320" s="172">
        <v>0</v>
      </c>
      <c r="K3320" s="172">
        <v>3981.38</v>
      </c>
      <c r="L3320" s="173" t="s">
        <v>1444</v>
      </c>
    </row>
    <row r="3321" spans="1:12" ht="56.25" customHeight="1">
      <c r="A3321" s="174">
        <v>197</v>
      </c>
      <c r="B3321" s="167" t="s">
        <v>778</v>
      </c>
      <c r="C3321" s="168">
        <v>42829</v>
      </c>
      <c r="D3321" s="168" t="s">
        <v>7716</v>
      </c>
      <c r="E3321" s="169" t="s">
        <v>15</v>
      </c>
      <c r="F3321" s="169">
        <v>2010</v>
      </c>
      <c r="G3321" s="169"/>
      <c r="H3321" s="170" t="s">
        <v>7717</v>
      </c>
      <c r="I3321" s="172">
        <v>534.52</v>
      </c>
      <c r="J3321" s="172">
        <v>0</v>
      </c>
      <c r="K3321" s="172">
        <v>534.52</v>
      </c>
      <c r="L3321" s="173" t="s">
        <v>1444</v>
      </c>
    </row>
    <row r="3322" spans="1:12" ht="56.25" customHeight="1">
      <c r="A3322" s="174">
        <v>10</v>
      </c>
      <c r="B3322" s="167" t="s">
        <v>714</v>
      </c>
      <c r="C3322" s="168">
        <v>42829</v>
      </c>
      <c r="D3322" s="168" t="s">
        <v>7718</v>
      </c>
      <c r="E3322" s="169" t="s">
        <v>15</v>
      </c>
      <c r="F3322" s="169">
        <v>415284</v>
      </c>
      <c r="G3322" s="169"/>
      <c r="H3322" s="170" t="s">
        <v>7719</v>
      </c>
      <c r="I3322" s="172">
        <v>50</v>
      </c>
      <c r="J3322" s="172">
        <v>0</v>
      </c>
      <c r="K3322" s="172">
        <v>50</v>
      </c>
      <c r="L3322" s="173" t="s">
        <v>1444</v>
      </c>
    </row>
    <row r="3323" spans="1:12" ht="56.25" customHeight="1">
      <c r="A3323" s="174">
        <v>10</v>
      </c>
      <c r="B3323" s="167" t="s">
        <v>714</v>
      </c>
      <c r="C3323" s="168">
        <v>42829</v>
      </c>
      <c r="D3323" s="168" t="s">
        <v>7720</v>
      </c>
      <c r="E3323" s="169" t="s">
        <v>15</v>
      </c>
      <c r="F3323" s="169">
        <v>415286</v>
      </c>
      <c r="G3323" s="169"/>
      <c r="H3323" s="170" t="s">
        <v>7721</v>
      </c>
      <c r="I3323" s="172">
        <v>50</v>
      </c>
      <c r="J3323" s="172">
        <v>0</v>
      </c>
      <c r="K3323" s="172">
        <v>50</v>
      </c>
      <c r="L3323" s="173" t="s">
        <v>1444</v>
      </c>
    </row>
    <row r="3324" spans="1:12" ht="56.25" customHeight="1">
      <c r="A3324" s="174">
        <v>224</v>
      </c>
      <c r="B3324" s="167" t="s">
        <v>127</v>
      </c>
      <c r="C3324" s="168">
        <v>42829</v>
      </c>
      <c r="D3324" s="168" t="s">
        <v>7722</v>
      </c>
      <c r="E3324" s="169" t="s">
        <v>1287</v>
      </c>
      <c r="F3324" s="169">
        <v>1995</v>
      </c>
      <c r="G3324" s="169"/>
      <c r="H3324" s="170" t="s">
        <v>7723</v>
      </c>
      <c r="I3324" s="172">
        <v>359.95</v>
      </c>
      <c r="J3324" s="172">
        <v>0</v>
      </c>
      <c r="K3324" s="172">
        <v>359.95</v>
      </c>
      <c r="L3324" s="173" t="s">
        <v>1444</v>
      </c>
    </row>
    <row r="3325" spans="1:12" ht="56.25" customHeight="1">
      <c r="A3325" s="174">
        <v>224</v>
      </c>
      <c r="B3325" s="167" t="s">
        <v>127</v>
      </c>
      <c r="C3325" s="168">
        <v>42829</v>
      </c>
      <c r="D3325" s="168" t="s">
        <v>7724</v>
      </c>
      <c r="E3325" s="169" t="s">
        <v>15</v>
      </c>
      <c r="F3325" s="169">
        <v>1995</v>
      </c>
      <c r="G3325" s="169"/>
      <c r="H3325" s="170" t="s">
        <v>7725</v>
      </c>
      <c r="I3325" s="172">
        <v>280.63</v>
      </c>
      <c r="J3325" s="172">
        <v>0</v>
      </c>
      <c r="K3325" s="172">
        <v>280.63</v>
      </c>
      <c r="L3325" s="173" t="s">
        <v>1444</v>
      </c>
    </row>
    <row r="3326" spans="1:12" ht="56.25" customHeight="1">
      <c r="A3326" s="174">
        <v>513</v>
      </c>
      <c r="B3326" s="167" t="s">
        <v>208</v>
      </c>
      <c r="C3326" s="168">
        <v>42829</v>
      </c>
      <c r="D3326" s="168" t="s">
        <v>7726</v>
      </c>
      <c r="E3326" s="169" t="s">
        <v>15</v>
      </c>
      <c r="F3326" s="169">
        <v>2023</v>
      </c>
      <c r="G3326" s="169"/>
      <c r="H3326" s="170" t="s">
        <v>7727</v>
      </c>
      <c r="I3326" s="172">
        <v>116327.62</v>
      </c>
      <c r="J3326" s="172">
        <v>0</v>
      </c>
      <c r="K3326" s="172">
        <v>116327.62</v>
      </c>
      <c r="L3326" s="173" t="s">
        <v>1444</v>
      </c>
    </row>
    <row r="3327" spans="1:12" ht="56.25" customHeight="1">
      <c r="A3327" s="174">
        <v>25</v>
      </c>
      <c r="B3327" s="167" t="s">
        <v>718</v>
      </c>
      <c r="C3327" s="168">
        <v>42829</v>
      </c>
      <c r="D3327" s="168" t="s">
        <v>7728</v>
      </c>
      <c r="E3327" s="169" t="s">
        <v>15</v>
      </c>
      <c r="F3327" s="169">
        <v>2022</v>
      </c>
      <c r="G3327" s="169"/>
      <c r="H3327" s="170" t="s">
        <v>7729</v>
      </c>
      <c r="I3327" s="172">
        <v>275.35000000000002</v>
      </c>
      <c r="J3327" s="172">
        <v>0</v>
      </c>
      <c r="K3327" s="172">
        <v>275.35000000000002</v>
      </c>
      <c r="L3327" s="173" t="s">
        <v>1444</v>
      </c>
    </row>
    <row r="3328" spans="1:12" ht="56.25" customHeight="1">
      <c r="A3328" s="174">
        <v>25</v>
      </c>
      <c r="B3328" s="167" t="s">
        <v>718</v>
      </c>
      <c r="C3328" s="168">
        <v>42829</v>
      </c>
      <c r="D3328" s="168" t="s">
        <v>7730</v>
      </c>
      <c r="E3328" s="169" t="s">
        <v>15</v>
      </c>
      <c r="F3328" s="169">
        <v>2020</v>
      </c>
      <c r="G3328" s="169"/>
      <c r="H3328" s="170" t="s">
        <v>7731</v>
      </c>
      <c r="I3328" s="172">
        <v>894.95</v>
      </c>
      <c r="J3328" s="172">
        <v>0</v>
      </c>
      <c r="K3328" s="172">
        <v>894.95</v>
      </c>
      <c r="L3328" s="173" t="s">
        <v>1444</v>
      </c>
    </row>
    <row r="3329" spans="1:12" ht="56.25" customHeight="1">
      <c r="A3329" s="174">
        <v>25</v>
      </c>
      <c r="B3329" s="167" t="s">
        <v>718</v>
      </c>
      <c r="C3329" s="168">
        <v>42829</v>
      </c>
      <c r="D3329" s="168" t="s">
        <v>7732</v>
      </c>
      <c r="E3329" s="169" t="s">
        <v>15</v>
      </c>
      <c r="F3329" s="169">
        <v>2021</v>
      </c>
      <c r="G3329" s="169"/>
      <c r="H3329" s="170" t="s">
        <v>7733</v>
      </c>
      <c r="I3329" s="172">
        <v>272.39999999999998</v>
      </c>
      <c r="J3329" s="172">
        <v>0</v>
      </c>
      <c r="K3329" s="172">
        <v>272.39999999999998</v>
      </c>
      <c r="L3329" s="173" t="s">
        <v>1444</v>
      </c>
    </row>
    <row r="3330" spans="1:12" ht="56.25" customHeight="1">
      <c r="A3330" s="174" t="s">
        <v>628</v>
      </c>
      <c r="B3330" s="167" t="s">
        <v>738</v>
      </c>
      <c r="C3330" s="168">
        <v>42829</v>
      </c>
      <c r="D3330" s="168" t="s">
        <v>7734</v>
      </c>
      <c r="E3330" s="169" t="s">
        <v>11</v>
      </c>
      <c r="F3330" s="169">
        <v>9159</v>
      </c>
      <c r="G3330" s="169"/>
      <c r="H3330" s="170" t="s">
        <v>7735</v>
      </c>
      <c r="I3330" s="172">
        <v>30788.77</v>
      </c>
      <c r="J3330" s="172">
        <v>0</v>
      </c>
      <c r="K3330" s="172">
        <v>30788.77</v>
      </c>
      <c r="L3330" s="173" t="s">
        <v>1444</v>
      </c>
    </row>
    <row r="3331" spans="1:12" ht="56.25" customHeight="1">
      <c r="A3331" s="174">
        <v>670</v>
      </c>
      <c r="B3331" s="167" t="s">
        <v>243</v>
      </c>
      <c r="C3331" s="168">
        <v>42830</v>
      </c>
      <c r="D3331" s="168" t="s">
        <v>7736</v>
      </c>
      <c r="E3331" s="169" t="s">
        <v>6</v>
      </c>
      <c r="F3331" s="169">
        <v>884113</v>
      </c>
      <c r="G3331" s="169"/>
      <c r="H3331" s="170" t="s">
        <v>7737</v>
      </c>
      <c r="I3331" s="172">
        <v>0</v>
      </c>
      <c r="J3331" s="172">
        <v>585135</v>
      </c>
      <c r="K3331" s="172">
        <v>585135</v>
      </c>
      <c r="L3331" s="173" t="s">
        <v>1444</v>
      </c>
    </row>
    <row r="3332" spans="1:12" ht="56.25" customHeight="1">
      <c r="A3332" s="174">
        <v>25</v>
      </c>
      <c r="B3332" s="167" t="s">
        <v>718</v>
      </c>
      <c r="C3332" s="168">
        <v>42830</v>
      </c>
      <c r="D3332" s="168" t="s">
        <v>7738</v>
      </c>
      <c r="E3332" s="169" t="s">
        <v>6</v>
      </c>
      <c r="F3332" s="169">
        <v>884115</v>
      </c>
      <c r="G3332" s="169"/>
      <c r="H3332" s="170" t="s">
        <v>7739</v>
      </c>
      <c r="I3332" s="172">
        <v>0</v>
      </c>
      <c r="J3332" s="172">
        <v>9950.2900000000009</v>
      </c>
      <c r="K3332" s="172">
        <v>9950.2900000000009</v>
      </c>
      <c r="L3332" s="173" t="s">
        <v>1444</v>
      </c>
    </row>
    <row r="3333" spans="1:12" ht="56.25" customHeight="1">
      <c r="A3333" s="174">
        <v>10</v>
      </c>
      <c r="B3333" s="167" t="s">
        <v>714</v>
      </c>
      <c r="C3333" s="168">
        <v>42830</v>
      </c>
      <c r="D3333" s="168" t="s">
        <v>7740</v>
      </c>
      <c r="E3333" s="169" t="s">
        <v>15</v>
      </c>
      <c r="F3333" s="169">
        <v>416474</v>
      </c>
      <c r="G3333" s="169"/>
      <c r="H3333" s="170" t="s">
        <v>7741</v>
      </c>
      <c r="I3333" s="172">
        <v>50</v>
      </c>
      <c r="J3333" s="172">
        <v>0</v>
      </c>
      <c r="K3333" s="172">
        <v>50</v>
      </c>
      <c r="L3333" s="173" t="s">
        <v>1444</v>
      </c>
    </row>
    <row r="3334" spans="1:12" ht="56.25" customHeight="1">
      <c r="A3334" s="174">
        <v>291</v>
      </c>
      <c r="B3334" s="167" t="s">
        <v>818</v>
      </c>
      <c r="C3334" s="168">
        <v>42830</v>
      </c>
      <c r="D3334" s="168" t="s">
        <v>7742</v>
      </c>
      <c r="E3334" s="169" t="s">
        <v>11</v>
      </c>
      <c r="F3334" s="169">
        <v>416477</v>
      </c>
      <c r="G3334" s="169"/>
      <c r="H3334" s="170" t="s">
        <v>7743</v>
      </c>
      <c r="I3334" s="172">
        <v>50</v>
      </c>
      <c r="J3334" s="172">
        <v>0</v>
      </c>
      <c r="K3334" s="172">
        <v>50</v>
      </c>
      <c r="L3334" s="173" t="s">
        <v>1444</v>
      </c>
    </row>
    <row r="3335" spans="1:12" ht="56.25" customHeight="1">
      <c r="A3335" s="174">
        <v>287</v>
      </c>
      <c r="B3335" s="167" t="s">
        <v>814</v>
      </c>
      <c r="C3335" s="168">
        <v>42830</v>
      </c>
      <c r="D3335" s="168" t="s">
        <v>7744</v>
      </c>
      <c r="E3335" s="169" t="s">
        <v>11</v>
      </c>
      <c r="F3335" s="169">
        <v>416478</v>
      </c>
      <c r="G3335" s="169"/>
      <c r="H3335" s="170" t="s">
        <v>7745</v>
      </c>
      <c r="I3335" s="172">
        <v>50</v>
      </c>
      <c r="J3335" s="172">
        <v>0</v>
      </c>
      <c r="K3335" s="172">
        <v>50</v>
      </c>
      <c r="L3335" s="173" t="s">
        <v>1444</v>
      </c>
    </row>
    <row r="3336" spans="1:12" ht="56.25" customHeight="1">
      <c r="A3336" s="174">
        <v>10</v>
      </c>
      <c r="B3336" s="167" t="s">
        <v>714</v>
      </c>
      <c r="C3336" s="168">
        <v>42830</v>
      </c>
      <c r="D3336" s="168" t="s">
        <v>7746</v>
      </c>
      <c r="E3336" s="169" t="s">
        <v>15</v>
      </c>
      <c r="F3336" s="169">
        <v>416480</v>
      </c>
      <c r="G3336" s="169"/>
      <c r="H3336" s="170" t="s">
        <v>7747</v>
      </c>
      <c r="I3336" s="172">
        <v>50</v>
      </c>
      <c r="J3336" s="172">
        <v>0</v>
      </c>
      <c r="K3336" s="172">
        <v>50</v>
      </c>
      <c r="L3336" s="173" t="s">
        <v>1444</v>
      </c>
    </row>
    <row r="3337" spans="1:12" ht="56.25" customHeight="1">
      <c r="A3337" s="174">
        <v>513</v>
      </c>
      <c r="B3337" s="167" t="s">
        <v>208</v>
      </c>
      <c r="C3337" s="168">
        <v>42830</v>
      </c>
      <c r="D3337" s="168" t="s">
        <v>7748</v>
      </c>
      <c r="E3337" s="169" t="s">
        <v>15</v>
      </c>
      <c r="F3337" s="169">
        <v>416482</v>
      </c>
      <c r="G3337" s="169"/>
      <c r="H3337" s="170" t="s">
        <v>7749</v>
      </c>
      <c r="I3337" s="172">
        <v>50</v>
      </c>
      <c r="J3337" s="172">
        <v>0</v>
      </c>
      <c r="K3337" s="172">
        <v>50</v>
      </c>
      <c r="L3337" s="173" t="s">
        <v>1444</v>
      </c>
    </row>
    <row r="3338" spans="1:12" ht="56.25" customHeight="1">
      <c r="A3338" s="174">
        <v>513</v>
      </c>
      <c r="B3338" s="167" t="s">
        <v>208</v>
      </c>
      <c r="C3338" s="168">
        <v>42830</v>
      </c>
      <c r="D3338" s="168" t="s">
        <v>7750</v>
      </c>
      <c r="E3338" s="169" t="s">
        <v>15</v>
      </c>
      <c r="F3338" s="169">
        <v>416484</v>
      </c>
      <c r="G3338" s="169"/>
      <c r="H3338" s="170" t="s">
        <v>7751</v>
      </c>
      <c r="I3338" s="172">
        <v>50</v>
      </c>
      <c r="J3338" s="172">
        <v>0</v>
      </c>
      <c r="K3338" s="172">
        <v>50</v>
      </c>
      <c r="L3338" s="173" t="s">
        <v>1444</v>
      </c>
    </row>
    <row r="3339" spans="1:12" ht="56.25" customHeight="1">
      <c r="A3339" s="174">
        <v>513</v>
      </c>
      <c r="B3339" s="167" t="s">
        <v>208</v>
      </c>
      <c r="C3339" s="168">
        <v>42830</v>
      </c>
      <c r="D3339" s="168" t="s">
        <v>7752</v>
      </c>
      <c r="E3339" s="169" t="s">
        <v>15</v>
      </c>
      <c r="F3339" s="169">
        <v>416486</v>
      </c>
      <c r="G3339" s="169"/>
      <c r="H3339" s="170" t="s">
        <v>7753</v>
      </c>
      <c r="I3339" s="172">
        <v>50</v>
      </c>
      <c r="J3339" s="172">
        <v>0</v>
      </c>
      <c r="K3339" s="172">
        <v>50</v>
      </c>
      <c r="L3339" s="173" t="s">
        <v>1444</v>
      </c>
    </row>
    <row r="3340" spans="1:12" ht="56.25" customHeight="1">
      <c r="A3340" s="174">
        <v>513</v>
      </c>
      <c r="B3340" s="167" t="s">
        <v>208</v>
      </c>
      <c r="C3340" s="168">
        <v>42830</v>
      </c>
      <c r="D3340" s="168" t="s">
        <v>7754</v>
      </c>
      <c r="E3340" s="169" t="s">
        <v>15</v>
      </c>
      <c r="F3340" s="169">
        <v>416488</v>
      </c>
      <c r="G3340" s="169"/>
      <c r="H3340" s="170" t="s">
        <v>7755</v>
      </c>
      <c r="I3340" s="172">
        <v>50</v>
      </c>
      <c r="J3340" s="172">
        <v>0</v>
      </c>
      <c r="K3340" s="172">
        <v>50</v>
      </c>
      <c r="L3340" s="173" t="s">
        <v>1444</v>
      </c>
    </row>
    <row r="3341" spans="1:12" ht="56.25" customHeight="1">
      <c r="A3341" s="174" t="s">
        <v>628</v>
      </c>
      <c r="B3341" s="167" t="s">
        <v>738</v>
      </c>
      <c r="C3341" s="168">
        <v>42830</v>
      </c>
      <c r="D3341" s="168" t="s">
        <v>7756</v>
      </c>
      <c r="E3341" s="169" t="s">
        <v>11</v>
      </c>
      <c r="F3341" s="169">
        <v>9213</v>
      </c>
      <c r="G3341" s="169"/>
      <c r="H3341" s="170" t="s">
        <v>7757</v>
      </c>
      <c r="I3341" s="172">
        <v>670.83</v>
      </c>
      <c r="J3341" s="172">
        <v>0</v>
      </c>
      <c r="K3341" s="172">
        <v>670.83</v>
      </c>
      <c r="L3341" s="173" t="s">
        <v>1444</v>
      </c>
    </row>
    <row r="3342" spans="1:12" ht="56.25" customHeight="1">
      <c r="A3342" s="174" t="s">
        <v>628</v>
      </c>
      <c r="B3342" s="167" t="s">
        <v>738</v>
      </c>
      <c r="C3342" s="168">
        <v>42830</v>
      </c>
      <c r="D3342" s="168" t="s">
        <v>7758</v>
      </c>
      <c r="E3342" s="169" t="s">
        <v>11</v>
      </c>
      <c r="F3342" s="169">
        <v>9214</v>
      </c>
      <c r="G3342" s="169"/>
      <c r="H3342" s="170" t="s">
        <v>7759</v>
      </c>
      <c r="I3342" s="172">
        <v>278.99</v>
      </c>
      <c r="J3342" s="172">
        <v>0</v>
      </c>
      <c r="K3342" s="172">
        <v>278.99</v>
      </c>
      <c r="L3342" s="173" t="s">
        <v>1444</v>
      </c>
    </row>
    <row r="3343" spans="1:12" ht="56.25" customHeight="1">
      <c r="A3343" s="174" t="s">
        <v>628</v>
      </c>
      <c r="B3343" s="167" t="s">
        <v>738</v>
      </c>
      <c r="C3343" s="168">
        <v>42830</v>
      </c>
      <c r="D3343" s="168" t="s">
        <v>7760</v>
      </c>
      <c r="E3343" s="169" t="s">
        <v>11</v>
      </c>
      <c r="F3343" s="169">
        <v>9228</v>
      </c>
      <c r="G3343" s="169"/>
      <c r="H3343" s="170" t="s">
        <v>7761</v>
      </c>
      <c r="I3343" s="172">
        <v>294.76</v>
      </c>
      <c r="J3343" s="172">
        <v>0</v>
      </c>
      <c r="K3343" s="172">
        <v>294.76</v>
      </c>
      <c r="L3343" s="173" t="s">
        <v>1444</v>
      </c>
    </row>
    <row r="3344" spans="1:12" ht="56.25" customHeight="1">
      <c r="A3344" s="174">
        <v>10</v>
      </c>
      <c r="B3344" s="167" t="s">
        <v>714</v>
      </c>
      <c r="C3344" s="168">
        <v>42830</v>
      </c>
      <c r="D3344" s="168" t="s">
        <v>7762</v>
      </c>
      <c r="E3344" s="169" t="s">
        <v>15</v>
      </c>
      <c r="F3344" s="169">
        <v>417349</v>
      </c>
      <c r="G3344" s="169"/>
      <c r="H3344" s="170" t="s">
        <v>7763</v>
      </c>
      <c r="I3344" s="172">
        <v>50</v>
      </c>
      <c r="J3344" s="172">
        <v>0</v>
      </c>
      <c r="K3344" s="172">
        <v>50</v>
      </c>
      <c r="L3344" s="173" t="s">
        <v>1444</v>
      </c>
    </row>
    <row r="3345" spans="1:12" ht="56.25" customHeight="1">
      <c r="A3345" s="174">
        <v>10</v>
      </c>
      <c r="B3345" s="167" t="s">
        <v>714</v>
      </c>
      <c r="C3345" s="168">
        <v>42830</v>
      </c>
      <c r="D3345" s="168" t="s">
        <v>7764</v>
      </c>
      <c r="E3345" s="169" t="s">
        <v>15</v>
      </c>
      <c r="F3345" s="169">
        <v>417351</v>
      </c>
      <c r="G3345" s="169"/>
      <c r="H3345" s="170" t="s">
        <v>7765</v>
      </c>
      <c r="I3345" s="172">
        <v>50</v>
      </c>
      <c r="J3345" s="172">
        <v>0</v>
      </c>
      <c r="K3345" s="172">
        <v>50</v>
      </c>
      <c r="L3345" s="173" t="s">
        <v>1444</v>
      </c>
    </row>
    <row r="3346" spans="1:12" ht="56.25" customHeight="1">
      <c r="A3346" s="174">
        <v>10</v>
      </c>
      <c r="B3346" s="167" t="s">
        <v>714</v>
      </c>
      <c r="C3346" s="168">
        <v>42830</v>
      </c>
      <c r="D3346" s="168" t="s">
        <v>7766</v>
      </c>
      <c r="E3346" s="169" t="s">
        <v>15</v>
      </c>
      <c r="F3346" s="169">
        <v>417480</v>
      </c>
      <c r="G3346" s="169"/>
      <c r="H3346" s="170" t="s">
        <v>7767</v>
      </c>
      <c r="I3346" s="172">
        <v>50</v>
      </c>
      <c r="J3346" s="172">
        <v>0</v>
      </c>
      <c r="K3346" s="172">
        <v>50</v>
      </c>
      <c r="L3346" s="173" t="s">
        <v>1444</v>
      </c>
    </row>
    <row r="3347" spans="1:12" ht="56.25" customHeight="1">
      <c r="A3347" s="174">
        <v>291</v>
      </c>
      <c r="B3347" s="167" t="s">
        <v>818</v>
      </c>
      <c r="C3347" s="168">
        <v>42830</v>
      </c>
      <c r="D3347" s="168" t="s">
        <v>7768</v>
      </c>
      <c r="E3347" s="169" t="s">
        <v>11</v>
      </c>
      <c r="F3347" s="169">
        <v>417487</v>
      </c>
      <c r="G3347" s="169"/>
      <c r="H3347" s="170" t="s">
        <v>7769</v>
      </c>
      <c r="I3347" s="172">
        <v>50</v>
      </c>
      <c r="J3347" s="172">
        <v>0</v>
      </c>
      <c r="K3347" s="172">
        <v>50</v>
      </c>
      <c r="L3347" s="173" t="s">
        <v>1444</v>
      </c>
    </row>
    <row r="3348" spans="1:12" ht="56.25" customHeight="1">
      <c r="A3348" s="174">
        <v>10</v>
      </c>
      <c r="B3348" s="167" t="s">
        <v>714</v>
      </c>
      <c r="C3348" s="168">
        <v>42830</v>
      </c>
      <c r="D3348" s="168" t="s">
        <v>7770</v>
      </c>
      <c r="E3348" s="169" t="s">
        <v>11</v>
      </c>
      <c r="F3348" s="169">
        <v>883999</v>
      </c>
      <c r="G3348" s="169"/>
      <c r="H3348" s="170" t="s">
        <v>7771</v>
      </c>
      <c r="I3348" s="172">
        <v>50</v>
      </c>
      <c r="J3348" s="172">
        <v>0</v>
      </c>
      <c r="K3348" s="172">
        <v>50</v>
      </c>
      <c r="L3348" s="173" t="s">
        <v>1444</v>
      </c>
    </row>
    <row r="3349" spans="1:12" ht="56.25" customHeight="1">
      <c r="A3349" s="174">
        <v>513</v>
      </c>
      <c r="B3349" s="167" t="s">
        <v>208</v>
      </c>
      <c r="C3349" s="168">
        <v>42830</v>
      </c>
      <c r="D3349" s="168" t="s">
        <v>7772</v>
      </c>
      <c r="E3349" s="169" t="s">
        <v>11</v>
      </c>
      <c r="F3349" s="169">
        <v>884021</v>
      </c>
      <c r="G3349" s="169"/>
      <c r="H3349" s="170" t="s">
        <v>7773</v>
      </c>
      <c r="I3349" s="172">
        <v>50</v>
      </c>
      <c r="J3349" s="172">
        <v>0</v>
      </c>
      <c r="K3349" s="172">
        <v>50</v>
      </c>
      <c r="L3349" s="173" t="s">
        <v>1444</v>
      </c>
    </row>
    <row r="3350" spans="1:12" ht="56.25" customHeight="1">
      <c r="A3350" s="174">
        <v>513</v>
      </c>
      <c r="B3350" s="167" t="s">
        <v>208</v>
      </c>
      <c r="C3350" s="168">
        <v>42830</v>
      </c>
      <c r="D3350" s="168" t="s">
        <v>7774</v>
      </c>
      <c r="E3350" s="169" t="s">
        <v>11</v>
      </c>
      <c r="F3350" s="169">
        <v>884027</v>
      </c>
      <c r="G3350" s="169"/>
      <c r="H3350" s="170" t="s">
        <v>7775</v>
      </c>
      <c r="I3350" s="172">
        <v>50</v>
      </c>
      <c r="J3350" s="172">
        <v>0</v>
      </c>
      <c r="K3350" s="172">
        <v>50</v>
      </c>
      <c r="L3350" s="173" t="s">
        <v>1444</v>
      </c>
    </row>
    <row r="3351" spans="1:12" ht="56.25" customHeight="1">
      <c r="A3351" s="174">
        <v>10</v>
      </c>
      <c r="B3351" s="167" t="s">
        <v>714</v>
      </c>
      <c r="C3351" s="168">
        <v>42830</v>
      </c>
      <c r="D3351" s="168" t="s">
        <v>7776</v>
      </c>
      <c r="E3351" s="169" t="s">
        <v>15</v>
      </c>
      <c r="F3351" s="169">
        <v>416476</v>
      </c>
      <c r="G3351" s="169"/>
      <c r="H3351" s="170" t="s">
        <v>7777</v>
      </c>
      <c r="I3351" s="172">
        <v>50</v>
      </c>
      <c r="J3351" s="172">
        <v>0</v>
      </c>
      <c r="K3351" s="172">
        <v>50</v>
      </c>
      <c r="L3351" s="173" t="s">
        <v>1444</v>
      </c>
    </row>
    <row r="3352" spans="1:12" ht="56.25" customHeight="1">
      <c r="A3352" s="167">
        <v>373</v>
      </c>
      <c r="B3352" s="167" t="s">
        <v>1299</v>
      </c>
      <c r="C3352" s="168">
        <v>42831</v>
      </c>
      <c r="D3352" s="168" t="s">
        <v>7778</v>
      </c>
      <c r="E3352" s="169" t="s">
        <v>1500</v>
      </c>
      <c r="F3352" s="169">
        <v>13157097</v>
      </c>
      <c r="G3352" s="169"/>
      <c r="H3352" s="170" t="s">
        <v>7779</v>
      </c>
      <c r="I3352" s="172">
        <v>0</v>
      </c>
      <c r="J3352" s="172">
        <v>802681.8</v>
      </c>
      <c r="K3352" s="172">
        <v>802681.8</v>
      </c>
      <c r="L3352" s="173" t="s">
        <v>1444</v>
      </c>
    </row>
    <row r="3353" spans="1:12" ht="56.25" customHeight="1">
      <c r="A3353" s="167" t="s">
        <v>630</v>
      </c>
      <c r="B3353" s="167" t="s">
        <v>739</v>
      </c>
      <c r="C3353" s="168">
        <v>42831</v>
      </c>
      <c r="D3353" s="168" t="s">
        <v>7780</v>
      </c>
      <c r="E3353" s="169" t="s">
        <v>1286</v>
      </c>
      <c r="F3353" s="169">
        <v>13157296</v>
      </c>
      <c r="G3353" s="169"/>
      <c r="H3353" s="170" t="s">
        <v>7781</v>
      </c>
      <c r="I3353" s="172">
        <v>0</v>
      </c>
      <c r="J3353" s="172">
        <v>188616.35</v>
      </c>
      <c r="K3353" s="172">
        <v>188616.35</v>
      </c>
      <c r="L3353" s="173" t="s">
        <v>1444</v>
      </c>
    </row>
    <row r="3354" spans="1:12" ht="56.25" customHeight="1">
      <c r="A3354" s="174" t="s">
        <v>630</v>
      </c>
      <c r="B3354" s="167" t="s">
        <v>739</v>
      </c>
      <c r="C3354" s="168">
        <v>42831</v>
      </c>
      <c r="D3354" s="168" t="s">
        <v>7782</v>
      </c>
      <c r="E3354" s="169" t="s">
        <v>1286</v>
      </c>
      <c r="F3354" s="169">
        <v>13157378</v>
      </c>
      <c r="G3354" s="169"/>
      <c r="H3354" s="170" t="s">
        <v>7783</v>
      </c>
      <c r="I3354" s="172">
        <v>0</v>
      </c>
      <c r="J3354" s="172">
        <v>587864.15</v>
      </c>
      <c r="K3354" s="172">
        <v>587864.15</v>
      </c>
      <c r="L3354" s="173" t="s">
        <v>1444</v>
      </c>
    </row>
    <row r="3355" spans="1:12" ht="56.25" customHeight="1">
      <c r="A3355" s="174" t="s">
        <v>630</v>
      </c>
      <c r="B3355" s="167" t="s">
        <v>739</v>
      </c>
      <c r="C3355" s="168">
        <v>42831</v>
      </c>
      <c r="D3355" s="168" t="s">
        <v>7784</v>
      </c>
      <c r="E3355" s="169" t="s">
        <v>1286</v>
      </c>
      <c r="F3355" s="169">
        <v>13157475</v>
      </c>
      <c r="G3355" s="169"/>
      <c r="H3355" s="170" t="s">
        <v>7785</v>
      </c>
      <c r="I3355" s="172">
        <v>0</v>
      </c>
      <c r="J3355" s="172">
        <v>10212.049999999999</v>
      </c>
      <c r="K3355" s="172">
        <v>10212.049999999999</v>
      </c>
      <c r="L3355" s="173" t="s">
        <v>1444</v>
      </c>
    </row>
    <row r="3356" spans="1:12" ht="56.25" customHeight="1">
      <c r="A3356" s="174">
        <v>76</v>
      </c>
      <c r="B3356" s="167" t="s">
        <v>730</v>
      </c>
      <c r="C3356" s="168">
        <v>42831</v>
      </c>
      <c r="D3356" s="168" t="s">
        <v>7786</v>
      </c>
      <c r="E3356" s="169" t="s">
        <v>1500</v>
      </c>
      <c r="F3356" s="169">
        <v>13128791</v>
      </c>
      <c r="G3356" s="169"/>
      <c r="H3356" s="170" t="s">
        <v>7787</v>
      </c>
      <c r="I3356" s="172">
        <v>0</v>
      </c>
      <c r="J3356" s="172">
        <v>1000000</v>
      </c>
      <c r="K3356" s="172">
        <v>1000000</v>
      </c>
      <c r="L3356" s="173" t="s">
        <v>1444</v>
      </c>
    </row>
    <row r="3357" spans="1:12" ht="56.25" customHeight="1">
      <c r="A3357" s="174" t="s">
        <v>628</v>
      </c>
      <c r="B3357" s="167" t="s">
        <v>738</v>
      </c>
      <c r="C3357" s="168">
        <v>42831</v>
      </c>
      <c r="D3357" s="168" t="s">
        <v>7788</v>
      </c>
      <c r="E3357" s="169" t="s">
        <v>6</v>
      </c>
      <c r="F3357" s="169">
        <v>822084</v>
      </c>
      <c r="G3357" s="169"/>
      <c r="H3357" s="170" t="s">
        <v>7789</v>
      </c>
      <c r="I3357" s="172">
        <v>0</v>
      </c>
      <c r="J3357" s="172">
        <v>10000</v>
      </c>
      <c r="K3357" s="172">
        <v>10000</v>
      </c>
      <c r="L3357" s="173" t="s">
        <v>1444</v>
      </c>
    </row>
    <row r="3358" spans="1:12" ht="56.25" customHeight="1">
      <c r="A3358" s="174" t="s">
        <v>634</v>
      </c>
      <c r="B3358" s="167" t="s">
        <v>1258</v>
      </c>
      <c r="C3358" s="168">
        <v>42831</v>
      </c>
      <c r="D3358" s="168" t="s">
        <v>7790</v>
      </c>
      <c r="E3358" s="169" t="s">
        <v>6</v>
      </c>
      <c r="F3358" s="169">
        <v>822136</v>
      </c>
      <c r="G3358" s="169"/>
      <c r="H3358" s="170" t="s">
        <v>7791</v>
      </c>
      <c r="I3358" s="172">
        <v>0</v>
      </c>
      <c r="J3358" s="172">
        <v>568952.21</v>
      </c>
      <c r="K3358" s="172">
        <v>568952.21</v>
      </c>
      <c r="L3358" s="173" t="s">
        <v>1444</v>
      </c>
    </row>
    <row r="3359" spans="1:12" ht="56.25" customHeight="1">
      <c r="A3359" s="174" t="s">
        <v>630</v>
      </c>
      <c r="B3359" s="167" t="s">
        <v>739</v>
      </c>
      <c r="C3359" s="168">
        <v>42831</v>
      </c>
      <c r="D3359" s="168" t="s">
        <v>7792</v>
      </c>
      <c r="E3359" s="169" t="s">
        <v>6</v>
      </c>
      <c r="F3359" s="169">
        <v>884165</v>
      </c>
      <c r="G3359" s="169"/>
      <c r="H3359" s="170" t="s">
        <v>7793</v>
      </c>
      <c r="I3359" s="172">
        <v>0</v>
      </c>
      <c r="J3359" s="172">
        <v>244015.75</v>
      </c>
      <c r="K3359" s="172">
        <v>244015.75</v>
      </c>
      <c r="L3359" s="173" t="s">
        <v>1444</v>
      </c>
    </row>
    <row r="3360" spans="1:12" ht="56.25" customHeight="1">
      <c r="A3360" s="174">
        <v>670</v>
      </c>
      <c r="B3360" s="167" t="s">
        <v>243</v>
      </c>
      <c r="C3360" s="168">
        <v>42831</v>
      </c>
      <c r="D3360" s="168" t="s">
        <v>7794</v>
      </c>
      <c r="E3360" s="169" t="s">
        <v>6</v>
      </c>
      <c r="F3360" s="169">
        <v>884175</v>
      </c>
      <c r="G3360" s="169"/>
      <c r="H3360" s="170" t="s">
        <v>7795</v>
      </c>
      <c r="I3360" s="172">
        <v>0</v>
      </c>
      <c r="J3360" s="172">
        <v>399281</v>
      </c>
      <c r="K3360" s="172">
        <v>399281</v>
      </c>
      <c r="L3360" s="173" t="s">
        <v>1444</v>
      </c>
    </row>
    <row r="3361" spans="1:12" ht="56.25" customHeight="1">
      <c r="A3361" s="174">
        <v>670</v>
      </c>
      <c r="B3361" s="167" t="s">
        <v>243</v>
      </c>
      <c r="C3361" s="168">
        <v>42831</v>
      </c>
      <c r="D3361" s="168" t="s">
        <v>7796</v>
      </c>
      <c r="E3361" s="169" t="s">
        <v>6</v>
      </c>
      <c r="F3361" s="169">
        <v>884180</v>
      </c>
      <c r="G3361" s="169"/>
      <c r="H3361" s="170" t="s">
        <v>7797</v>
      </c>
      <c r="I3361" s="172">
        <v>0</v>
      </c>
      <c r="J3361" s="172">
        <v>110000</v>
      </c>
      <c r="K3361" s="172">
        <v>110000</v>
      </c>
      <c r="L3361" s="173" t="s">
        <v>1444</v>
      </c>
    </row>
    <row r="3362" spans="1:12" ht="56.25" customHeight="1">
      <c r="A3362" s="174">
        <v>10</v>
      </c>
      <c r="B3362" s="167" t="s">
        <v>714</v>
      </c>
      <c r="C3362" s="168">
        <v>42831</v>
      </c>
      <c r="D3362" s="168" t="s">
        <v>7798</v>
      </c>
      <c r="E3362" s="169" t="s">
        <v>15</v>
      </c>
      <c r="F3362" s="169">
        <v>417695</v>
      </c>
      <c r="G3362" s="169"/>
      <c r="H3362" s="170" t="s">
        <v>7799</v>
      </c>
      <c r="I3362" s="172">
        <v>50</v>
      </c>
      <c r="J3362" s="172">
        <v>0</v>
      </c>
      <c r="K3362" s="172">
        <v>50</v>
      </c>
      <c r="L3362" s="173" t="s">
        <v>1444</v>
      </c>
    </row>
    <row r="3363" spans="1:12" ht="56.25" customHeight="1">
      <c r="A3363" s="174">
        <v>87</v>
      </c>
      <c r="B3363" s="167" t="s">
        <v>735</v>
      </c>
      <c r="C3363" s="168">
        <v>42831</v>
      </c>
      <c r="D3363" s="168" t="s">
        <v>7800</v>
      </c>
      <c r="E3363" s="169" t="s">
        <v>11</v>
      </c>
      <c r="F3363" s="169">
        <v>884192</v>
      </c>
      <c r="G3363" s="169"/>
      <c r="H3363" s="170" t="s">
        <v>7801</v>
      </c>
      <c r="I3363" s="172">
        <v>7015.51</v>
      </c>
      <c r="J3363" s="172">
        <v>0</v>
      </c>
      <c r="K3363" s="172">
        <v>7015.51</v>
      </c>
      <c r="L3363" s="173" t="s">
        <v>1444</v>
      </c>
    </row>
    <row r="3364" spans="1:12" ht="56.25" customHeight="1">
      <c r="A3364" s="174">
        <v>10</v>
      </c>
      <c r="B3364" s="167" t="s">
        <v>714</v>
      </c>
      <c r="C3364" s="168">
        <v>42831</v>
      </c>
      <c r="D3364" s="168" t="s">
        <v>7802</v>
      </c>
      <c r="E3364" s="169" t="s">
        <v>15</v>
      </c>
      <c r="F3364" s="169">
        <v>417699</v>
      </c>
      <c r="G3364" s="169"/>
      <c r="H3364" s="170" t="s">
        <v>7803</v>
      </c>
      <c r="I3364" s="172">
        <v>50</v>
      </c>
      <c r="J3364" s="172">
        <v>0</v>
      </c>
      <c r="K3364" s="172">
        <v>50</v>
      </c>
      <c r="L3364" s="173" t="s">
        <v>1444</v>
      </c>
    </row>
    <row r="3365" spans="1:12" ht="56.25" customHeight="1">
      <c r="A3365" s="174">
        <v>10</v>
      </c>
      <c r="B3365" s="167" t="s">
        <v>714</v>
      </c>
      <c r="C3365" s="168">
        <v>42831</v>
      </c>
      <c r="D3365" s="168" t="s">
        <v>7804</v>
      </c>
      <c r="E3365" s="169" t="s">
        <v>15</v>
      </c>
      <c r="F3365" s="169">
        <v>417701</v>
      </c>
      <c r="G3365" s="169"/>
      <c r="H3365" s="170" t="s">
        <v>7805</v>
      </c>
      <c r="I3365" s="172">
        <v>50</v>
      </c>
      <c r="J3365" s="172">
        <v>0</v>
      </c>
      <c r="K3365" s="172">
        <v>50</v>
      </c>
      <c r="L3365" s="173" t="s">
        <v>1444</v>
      </c>
    </row>
    <row r="3366" spans="1:12" ht="56.25" customHeight="1">
      <c r="A3366" s="174">
        <v>52</v>
      </c>
      <c r="B3366" s="167" t="s">
        <v>727</v>
      </c>
      <c r="C3366" s="168">
        <v>42831</v>
      </c>
      <c r="D3366" s="168" t="s">
        <v>7806</v>
      </c>
      <c r="E3366" s="169" t="s">
        <v>15</v>
      </c>
      <c r="F3366" s="169">
        <v>2041</v>
      </c>
      <c r="G3366" s="169"/>
      <c r="H3366" s="170" t="s">
        <v>7807</v>
      </c>
      <c r="I3366" s="172">
        <v>412.83</v>
      </c>
      <c r="J3366" s="172">
        <v>0</v>
      </c>
      <c r="K3366" s="172">
        <v>412.83</v>
      </c>
      <c r="L3366" s="173" t="s">
        <v>1444</v>
      </c>
    </row>
    <row r="3367" spans="1:12" ht="56.25" customHeight="1">
      <c r="A3367" s="174">
        <v>10</v>
      </c>
      <c r="B3367" s="167" t="s">
        <v>714</v>
      </c>
      <c r="C3367" s="168">
        <v>42831</v>
      </c>
      <c r="D3367" s="168" t="s">
        <v>7808</v>
      </c>
      <c r="E3367" s="169" t="s">
        <v>15</v>
      </c>
      <c r="F3367" s="169">
        <v>2042</v>
      </c>
      <c r="G3367" s="169"/>
      <c r="H3367" s="170" t="s">
        <v>7809</v>
      </c>
      <c r="I3367" s="172">
        <v>359.25</v>
      </c>
      <c r="J3367" s="172">
        <v>0</v>
      </c>
      <c r="K3367" s="172">
        <v>359.25</v>
      </c>
      <c r="L3367" s="173" t="s">
        <v>1444</v>
      </c>
    </row>
    <row r="3368" spans="1:12" ht="56.25" customHeight="1">
      <c r="A3368" s="174">
        <v>10</v>
      </c>
      <c r="B3368" s="167" t="s">
        <v>714</v>
      </c>
      <c r="C3368" s="168">
        <v>42831</v>
      </c>
      <c r="D3368" s="168" t="s">
        <v>7810</v>
      </c>
      <c r="E3368" s="169" t="s">
        <v>15</v>
      </c>
      <c r="F3368" s="169">
        <v>2043</v>
      </c>
      <c r="G3368" s="169"/>
      <c r="H3368" s="170" t="s">
        <v>7811</v>
      </c>
      <c r="I3368" s="172">
        <v>308.76</v>
      </c>
      <c r="J3368" s="172">
        <v>0</v>
      </c>
      <c r="K3368" s="177">
        <v>308.76</v>
      </c>
      <c r="L3368" s="173" t="s">
        <v>1444</v>
      </c>
    </row>
    <row r="3369" spans="1:12" ht="56.25" customHeight="1">
      <c r="A3369" s="174">
        <v>513</v>
      </c>
      <c r="B3369" s="167" t="s">
        <v>208</v>
      </c>
      <c r="C3369" s="168">
        <v>42831</v>
      </c>
      <c r="D3369" s="168" t="s">
        <v>7812</v>
      </c>
      <c r="E3369" s="169" t="s">
        <v>15</v>
      </c>
      <c r="F3369" s="169">
        <v>2044</v>
      </c>
      <c r="G3369" s="169"/>
      <c r="H3369" s="170" t="s">
        <v>7813</v>
      </c>
      <c r="I3369" s="172">
        <v>1514.54</v>
      </c>
      <c r="J3369" s="172">
        <v>0</v>
      </c>
      <c r="K3369" s="172">
        <v>1514.54</v>
      </c>
      <c r="L3369" s="173" t="s">
        <v>1444</v>
      </c>
    </row>
    <row r="3370" spans="1:12" ht="56.25" customHeight="1">
      <c r="A3370" s="174">
        <v>132</v>
      </c>
      <c r="B3370" s="167" t="s">
        <v>752</v>
      </c>
      <c r="C3370" s="168">
        <v>42831</v>
      </c>
      <c r="D3370" s="168" t="s">
        <v>7814</v>
      </c>
      <c r="E3370" s="169" t="s">
        <v>15</v>
      </c>
      <c r="F3370" s="169">
        <v>2039</v>
      </c>
      <c r="G3370" s="169"/>
      <c r="H3370" s="170" t="s">
        <v>7815</v>
      </c>
      <c r="I3370" s="172">
        <v>1310.94</v>
      </c>
      <c r="J3370" s="172">
        <v>0</v>
      </c>
      <c r="K3370" s="172">
        <v>1310.94</v>
      </c>
      <c r="L3370" s="173" t="s">
        <v>1444</v>
      </c>
    </row>
    <row r="3371" spans="1:12" ht="56.25" customHeight="1">
      <c r="A3371" s="174">
        <v>513</v>
      </c>
      <c r="B3371" s="167" t="s">
        <v>208</v>
      </c>
      <c r="C3371" s="168">
        <v>42831</v>
      </c>
      <c r="D3371" s="168" t="s">
        <v>7816</v>
      </c>
      <c r="E3371" s="169" t="s">
        <v>15</v>
      </c>
      <c r="F3371" s="169">
        <v>2035</v>
      </c>
      <c r="G3371" s="169"/>
      <c r="H3371" s="170" t="s">
        <v>7817</v>
      </c>
      <c r="I3371" s="172">
        <v>103069.5</v>
      </c>
      <c r="J3371" s="172">
        <v>0</v>
      </c>
      <c r="K3371" s="177">
        <v>103069.5</v>
      </c>
      <c r="L3371" s="173" t="s">
        <v>1444</v>
      </c>
    </row>
    <row r="3372" spans="1:12" ht="56.25" customHeight="1">
      <c r="A3372" s="174">
        <v>10</v>
      </c>
      <c r="B3372" s="167" t="s">
        <v>714</v>
      </c>
      <c r="C3372" s="168">
        <v>42831</v>
      </c>
      <c r="D3372" s="168" t="s">
        <v>7818</v>
      </c>
      <c r="E3372" s="169" t="s">
        <v>15</v>
      </c>
      <c r="F3372" s="169">
        <v>418547</v>
      </c>
      <c r="G3372" s="169"/>
      <c r="H3372" s="170" t="s">
        <v>7819</v>
      </c>
      <c r="I3372" s="172">
        <v>50</v>
      </c>
      <c r="J3372" s="172">
        <v>0</v>
      </c>
      <c r="K3372" s="177">
        <v>50</v>
      </c>
      <c r="L3372" s="173" t="s">
        <v>1444</v>
      </c>
    </row>
    <row r="3373" spans="1:12" ht="56.25" customHeight="1">
      <c r="A3373" s="174">
        <v>513</v>
      </c>
      <c r="B3373" s="167" t="s">
        <v>208</v>
      </c>
      <c r="C3373" s="168">
        <v>42831</v>
      </c>
      <c r="D3373" s="168" t="s">
        <v>7820</v>
      </c>
      <c r="E3373" s="169" t="s">
        <v>15</v>
      </c>
      <c r="F3373" s="169">
        <v>418549</v>
      </c>
      <c r="G3373" s="169"/>
      <c r="H3373" s="170" t="s">
        <v>7821</v>
      </c>
      <c r="I3373" s="172">
        <v>50</v>
      </c>
      <c r="J3373" s="172">
        <v>0</v>
      </c>
      <c r="K3373" s="172">
        <v>50</v>
      </c>
      <c r="L3373" s="173" t="s">
        <v>1444</v>
      </c>
    </row>
    <row r="3374" spans="1:12" ht="56.25" customHeight="1">
      <c r="A3374" s="174">
        <v>513</v>
      </c>
      <c r="B3374" s="167" t="s">
        <v>208</v>
      </c>
      <c r="C3374" s="168">
        <v>42831</v>
      </c>
      <c r="D3374" s="168" t="s">
        <v>7822</v>
      </c>
      <c r="E3374" s="169" t="s">
        <v>15</v>
      </c>
      <c r="F3374" s="169">
        <v>418551</v>
      </c>
      <c r="G3374" s="169"/>
      <c r="H3374" s="170" t="s">
        <v>7823</v>
      </c>
      <c r="I3374" s="172">
        <v>50</v>
      </c>
      <c r="J3374" s="172">
        <v>0</v>
      </c>
      <c r="K3374" s="172">
        <v>50</v>
      </c>
      <c r="L3374" s="173" t="s">
        <v>1444</v>
      </c>
    </row>
    <row r="3375" spans="1:12" ht="56.25" customHeight="1">
      <c r="A3375" s="174">
        <v>513</v>
      </c>
      <c r="B3375" s="167" t="s">
        <v>208</v>
      </c>
      <c r="C3375" s="168">
        <v>42831</v>
      </c>
      <c r="D3375" s="168" t="s">
        <v>7824</v>
      </c>
      <c r="E3375" s="169" t="s">
        <v>11</v>
      </c>
      <c r="F3375" s="169">
        <v>884140</v>
      </c>
      <c r="G3375" s="169"/>
      <c r="H3375" s="170" t="s">
        <v>7825</v>
      </c>
      <c r="I3375" s="172">
        <v>270</v>
      </c>
      <c r="J3375" s="172">
        <v>0</v>
      </c>
      <c r="K3375" s="172">
        <v>270</v>
      </c>
      <c r="L3375" s="173" t="s">
        <v>1444</v>
      </c>
    </row>
    <row r="3376" spans="1:12" ht="56.25" customHeight="1">
      <c r="A3376" s="174">
        <v>291</v>
      </c>
      <c r="B3376" s="167" t="s">
        <v>818</v>
      </c>
      <c r="C3376" s="168">
        <v>42831</v>
      </c>
      <c r="D3376" s="168" t="s">
        <v>7826</v>
      </c>
      <c r="E3376" s="169" t="s">
        <v>13</v>
      </c>
      <c r="F3376" s="169">
        <v>884181</v>
      </c>
      <c r="G3376" s="169"/>
      <c r="H3376" s="170" t="s">
        <v>7827</v>
      </c>
      <c r="I3376" s="172">
        <v>471.47</v>
      </c>
      <c r="J3376" s="172">
        <v>0</v>
      </c>
      <c r="K3376" s="172">
        <v>471.47</v>
      </c>
      <c r="L3376" s="173" t="s">
        <v>1444</v>
      </c>
    </row>
    <row r="3377" spans="1:12" ht="56.25" customHeight="1">
      <c r="A3377" s="174">
        <v>291</v>
      </c>
      <c r="B3377" s="167" t="s">
        <v>818</v>
      </c>
      <c r="C3377" s="168">
        <v>42831</v>
      </c>
      <c r="D3377" s="168" t="s">
        <v>7828</v>
      </c>
      <c r="E3377" s="169" t="s">
        <v>11</v>
      </c>
      <c r="F3377" s="169">
        <v>884181</v>
      </c>
      <c r="G3377" s="169"/>
      <c r="H3377" s="170" t="s">
        <v>7829</v>
      </c>
      <c r="I3377" s="172">
        <v>50</v>
      </c>
      <c r="J3377" s="172">
        <v>0</v>
      </c>
      <c r="K3377" s="172">
        <v>50</v>
      </c>
      <c r="L3377" s="173" t="s">
        <v>1444</v>
      </c>
    </row>
    <row r="3378" spans="1:12" ht="56.25" customHeight="1">
      <c r="A3378" s="174">
        <v>513</v>
      </c>
      <c r="B3378" s="167" t="s">
        <v>208</v>
      </c>
      <c r="C3378" s="168">
        <v>42831</v>
      </c>
      <c r="D3378" s="168" t="s">
        <v>7830</v>
      </c>
      <c r="E3378" s="169" t="s">
        <v>11</v>
      </c>
      <c r="F3378" s="169">
        <v>884184</v>
      </c>
      <c r="G3378" s="169"/>
      <c r="H3378" s="170" t="s">
        <v>7831</v>
      </c>
      <c r="I3378" s="172">
        <v>490</v>
      </c>
      <c r="J3378" s="172">
        <v>0</v>
      </c>
      <c r="K3378" s="177">
        <v>490</v>
      </c>
      <c r="L3378" s="173" t="s">
        <v>1444</v>
      </c>
    </row>
    <row r="3379" spans="1:12" ht="56.25" customHeight="1">
      <c r="A3379" s="174">
        <v>10</v>
      </c>
      <c r="B3379" s="167" t="s">
        <v>714</v>
      </c>
      <c r="C3379" s="168">
        <v>42831</v>
      </c>
      <c r="D3379" s="168" t="s">
        <v>7832</v>
      </c>
      <c r="E3379" s="169" t="s">
        <v>15</v>
      </c>
      <c r="F3379" s="169">
        <v>417697</v>
      </c>
      <c r="G3379" s="169"/>
      <c r="H3379" s="170" t="s">
        <v>7833</v>
      </c>
      <c r="I3379" s="172">
        <v>50</v>
      </c>
      <c r="J3379" s="172">
        <v>0</v>
      </c>
      <c r="K3379" s="177">
        <v>50</v>
      </c>
      <c r="L3379" s="173" t="s">
        <v>1444</v>
      </c>
    </row>
    <row r="3380" spans="1:12" ht="56.25" customHeight="1">
      <c r="A3380" s="174" t="s">
        <v>628</v>
      </c>
      <c r="B3380" s="167" t="s">
        <v>738</v>
      </c>
      <c r="C3380" s="168">
        <v>42832</v>
      </c>
      <c r="D3380" s="168" t="s">
        <v>7834</v>
      </c>
      <c r="E3380" s="169" t="s">
        <v>6</v>
      </c>
      <c r="F3380" s="169">
        <v>822545</v>
      </c>
      <c r="G3380" s="169"/>
      <c r="H3380" s="170" t="s">
        <v>7835</v>
      </c>
      <c r="I3380" s="172">
        <v>0</v>
      </c>
      <c r="J3380" s="172">
        <v>292000</v>
      </c>
      <c r="K3380" s="177">
        <v>292000</v>
      </c>
      <c r="L3380" s="173" t="s">
        <v>1444</v>
      </c>
    </row>
    <row r="3381" spans="1:12" ht="56.25" customHeight="1">
      <c r="A3381" s="174">
        <v>291</v>
      </c>
      <c r="B3381" s="167" t="s">
        <v>818</v>
      </c>
      <c r="C3381" s="168">
        <v>42832</v>
      </c>
      <c r="D3381" s="168" t="s">
        <v>7836</v>
      </c>
      <c r="E3381" s="169" t="s">
        <v>6</v>
      </c>
      <c r="F3381" s="169">
        <v>822553</v>
      </c>
      <c r="G3381" s="169"/>
      <c r="H3381" s="170" t="s">
        <v>7837</v>
      </c>
      <c r="I3381" s="172">
        <v>0</v>
      </c>
      <c r="J3381" s="172">
        <v>88451.23</v>
      </c>
      <c r="K3381" s="177">
        <v>88451.23</v>
      </c>
      <c r="L3381" s="173" t="s">
        <v>1444</v>
      </c>
    </row>
    <row r="3382" spans="1:12" ht="56.25" customHeight="1">
      <c r="A3382" s="174">
        <v>132</v>
      </c>
      <c r="B3382" s="167" t="s">
        <v>752</v>
      </c>
      <c r="C3382" s="168">
        <v>42832</v>
      </c>
      <c r="D3382" s="168" t="s">
        <v>7838</v>
      </c>
      <c r="E3382" s="169" t="s">
        <v>6</v>
      </c>
      <c r="F3382" s="169">
        <v>884220</v>
      </c>
      <c r="G3382" s="169"/>
      <c r="H3382" s="170" t="s">
        <v>7839</v>
      </c>
      <c r="I3382" s="172">
        <v>0</v>
      </c>
      <c r="J3382" s="172">
        <v>22618264.390000001</v>
      </c>
      <c r="K3382" s="177">
        <v>22618264.390000001</v>
      </c>
      <c r="L3382" s="173" t="s">
        <v>1444</v>
      </c>
    </row>
    <row r="3383" spans="1:12" ht="56.25" customHeight="1">
      <c r="A3383" s="174">
        <v>10</v>
      </c>
      <c r="B3383" s="167" t="s">
        <v>714</v>
      </c>
      <c r="C3383" s="168">
        <v>42832</v>
      </c>
      <c r="D3383" s="168" t="s">
        <v>7840</v>
      </c>
      <c r="E3383" s="169" t="s">
        <v>6</v>
      </c>
      <c r="F3383" s="169">
        <v>884280</v>
      </c>
      <c r="G3383" s="169"/>
      <c r="H3383" s="170" t="s">
        <v>7841</v>
      </c>
      <c r="I3383" s="172">
        <v>0</v>
      </c>
      <c r="J3383" s="172">
        <v>29935.33</v>
      </c>
      <c r="K3383" s="172">
        <v>29935.33</v>
      </c>
      <c r="L3383" s="173" t="s">
        <v>1444</v>
      </c>
    </row>
    <row r="3384" spans="1:12" ht="56.25" customHeight="1">
      <c r="A3384" s="174">
        <v>582</v>
      </c>
      <c r="B3384" s="167" t="s">
        <v>880</v>
      </c>
      <c r="C3384" s="168">
        <v>42832</v>
      </c>
      <c r="D3384" s="168" t="s">
        <v>7842</v>
      </c>
      <c r="E3384" s="169" t="s">
        <v>6</v>
      </c>
      <c r="F3384" s="169">
        <v>884320</v>
      </c>
      <c r="G3384" s="169"/>
      <c r="H3384" s="170" t="s">
        <v>7843</v>
      </c>
      <c r="I3384" s="172">
        <v>0</v>
      </c>
      <c r="J3384" s="172">
        <v>1213</v>
      </c>
      <c r="K3384" s="172">
        <v>1213</v>
      </c>
      <c r="L3384" s="173" t="s">
        <v>1444</v>
      </c>
    </row>
    <row r="3385" spans="1:12" ht="56.25" customHeight="1">
      <c r="A3385" s="174">
        <v>25</v>
      </c>
      <c r="B3385" s="167" t="s">
        <v>718</v>
      </c>
      <c r="C3385" s="168">
        <v>42832</v>
      </c>
      <c r="D3385" s="168" t="s">
        <v>7844</v>
      </c>
      <c r="E3385" s="169" t="s">
        <v>1500</v>
      </c>
      <c r="F3385" s="169">
        <v>13158045</v>
      </c>
      <c r="G3385" s="169"/>
      <c r="H3385" s="170" t="s">
        <v>7845</v>
      </c>
      <c r="I3385" s="172">
        <v>189660.56</v>
      </c>
      <c r="J3385" s="172">
        <v>0</v>
      </c>
      <c r="K3385" s="172">
        <v>189660.56</v>
      </c>
      <c r="L3385" s="173" t="s">
        <v>1444</v>
      </c>
    </row>
    <row r="3386" spans="1:12" ht="56.25" customHeight="1">
      <c r="A3386" s="174">
        <v>25</v>
      </c>
      <c r="B3386" s="167" t="s">
        <v>718</v>
      </c>
      <c r="C3386" s="168">
        <v>42832</v>
      </c>
      <c r="D3386" s="168" t="s">
        <v>7846</v>
      </c>
      <c r="E3386" s="169" t="s">
        <v>1500</v>
      </c>
      <c r="F3386" s="169">
        <v>13158043</v>
      </c>
      <c r="G3386" s="169"/>
      <c r="H3386" s="170" t="s">
        <v>7847</v>
      </c>
      <c r="I3386" s="172">
        <v>185648.68</v>
      </c>
      <c r="J3386" s="172">
        <v>0</v>
      </c>
      <c r="K3386" s="172">
        <v>185648.68</v>
      </c>
      <c r="L3386" s="173" t="s">
        <v>1444</v>
      </c>
    </row>
    <row r="3387" spans="1:12" ht="56.25" customHeight="1">
      <c r="A3387" s="174">
        <v>25</v>
      </c>
      <c r="B3387" s="167" t="s">
        <v>718</v>
      </c>
      <c r="C3387" s="168">
        <v>42832</v>
      </c>
      <c r="D3387" s="168" t="s">
        <v>7848</v>
      </c>
      <c r="E3387" s="169" t="s">
        <v>1500</v>
      </c>
      <c r="F3387" s="169">
        <v>13158042</v>
      </c>
      <c r="G3387" s="169"/>
      <c r="H3387" s="170" t="s">
        <v>7849</v>
      </c>
      <c r="I3387" s="172">
        <v>313906.3</v>
      </c>
      <c r="J3387" s="172">
        <v>0</v>
      </c>
      <c r="K3387" s="172">
        <v>313906.3</v>
      </c>
      <c r="L3387" s="173" t="s">
        <v>1444</v>
      </c>
    </row>
    <row r="3388" spans="1:12" ht="56.25" customHeight="1">
      <c r="A3388" s="174">
        <v>25</v>
      </c>
      <c r="B3388" s="167" t="s">
        <v>718</v>
      </c>
      <c r="C3388" s="168">
        <v>42832</v>
      </c>
      <c r="D3388" s="168" t="s">
        <v>7850</v>
      </c>
      <c r="E3388" s="169" t="s">
        <v>1500</v>
      </c>
      <c r="F3388" s="169">
        <v>13157772</v>
      </c>
      <c r="G3388" s="169"/>
      <c r="H3388" s="170" t="s">
        <v>7851</v>
      </c>
      <c r="I3388" s="172">
        <v>270932.36</v>
      </c>
      <c r="J3388" s="172">
        <v>0</v>
      </c>
      <c r="K3388" s="172">
        <v>270932.36</v>
      </c>
      <c r="L3388" s="173" t="s">
        <v>1444</v>
      </c>
    </row>
    <row r="3389" spans="1:12" ht="56.25" customHeight="1">
      <c r="A3389" s="174">
        <v>25</v>
      </c>
      <c r="B3389" s="167" t="s">
        <v>718</v>
      </c>
      <c r="C3389" s="168">
        <v>42832</v>
      </c>
      <c r="D3389" s="168" t="s">
        <v>7852</v>
      </c>
      <c r="E3389" s="169" t="s">
        <v>1500</v>
      </c>
      <c r="F3389" s="169">
        <v>13157691</v>
      </c>
      <c r="G3389" s="169"/>
      <c r="H3389" s="170" t="s">
        <v>7853</v>
      </c>
      <c r="I3389" s="172">
        <v>1481768.12</v>
      </c>
      <c r="J3389" s="172">
        <v>0</v>
      </c>
      <c r="K3389" s="172">
        <v>1481768.12</v>
      </c>
      <c r="L3389" s="173" t="s">
        <v>1444</v>
      </c>
    </row>
    <row r="3390" spans="1:12" ht="56.25" customHeight="1">
      <c r="A3390" s="174">
        <v>25</v>
      </c>
      <c r="B3390" s="167" t="s">
        <v>718</v>
      </c>
      <c r="C3390" s="168">
        <v>42832</v>
      </c>
      <c r="D3390" s="168" t="s">
        <v>7854</v>
      </c>
      <c r="E3390" s="169" t="s">
        <v>1500</v>
      </c>
      <c r="F3390" s="169">
        <v>13157671</v>
      </c>
      <c r="G3390" s="169"/>
      <c r="H3390" s="170" t="s">
        <v>7855</v>
      </c>
      <c r="I3390" s="172">
        <v>549005.98</v>
      </c>
      <c r="J3390" s="172">
        <v>0</v>
      </c>
      <c r="K3390" s="172">
        <v>549005.98</v>
      </c>
      <c r="L3390" s="173" t="s">
        <v>1444</v>
      </c>
    </row>
    <row r="3391" spans="1:12" ht="56.25" customHeight="1">
      <c r="A3391" s="174">
        <v>513</v>
      </c>
      <c r="B3391" s="167" t="s">
        <v>208</v>
      </c>
      <c r="C3391" s="168">
        <v>42832</v>
      </c>
      <c r="D3391" s="168" t="s">
        <v>7856</v>
      </c>
      <c r="E3391" s="169" t="s">
        <v>11</v>
      </c>
      <c r="F3391" s="169">
        <v>884205</v>
      </c>
      <c r="G3391" s="169"/>
      <c r="H3391" s="170" t="s">
        <v>7857</v>
      </c>
      <c r="I3391" s="172">
        <v>270</v>
      </c>
      <c r="J3391" s="172">
        <v>0</v>
      </c>
      <c r="K3391" s="172">
        <v>270</v>
      </c>
      <c r="L3391" s="173" t="s">
        <v>1444</v>
      </c>
    </row>
    <row r="3392" spans="1:12" ht="56.25" customHeight="1">
      <c r="A3392" s="174">
        <v>10</v>
      </c>
      <c r="B3392" s="167" t="s">
        <v>714</v>
      </c>
      <c r="C3392" s="168">
        <v>42832</v>
      </c>
      <c r="D3392" s="168" t="s">
        <v>7858</v>
      </c>
      <c r="E3392" s="169" t="s">
        <v>11</v>
      </c>
      <c r="F3392" s="169">
        <v>884280</v>
      </c>
      <c r="G3392" s="169"/>
      <c r="H3392" s="170" t="s">
        <v>7859</v>
      </c>
      <c r="I3392" s="172">
        <v>50</v>
      </c>
      <c r="J3392" s="172">
        <v>0</v>
      </c>
      <c r="K3392" s="172">
        <v>50</v>
      </c>
      <c r="L3392" s="173" t="s">
        <v>1444</v>
      </c>
    </row>
    <row r="3393" spans="1:12" ht="56.25" customHeight="1">
      <c r="A3393" s="174">
        <v>513</v>
      </c>
      <c r="B3393" s="167" t="s">
        <v>208</v>
      </c>
      <c r="C3393" s="168">
        <v>42832</v>
      </c>
      <c r="D3393" s="168" t="s">
        <v>7860</v>
      </c>
      <c r="E3393" s="169" t="s">
        <v>13</v>
      </c>
      <c r="F3393" s="169">
        <v>884308</v>
      </c>
      <c r="G3393" s="169"/>
      <c r="H3393" s="170" t="s">
        <v>7861</v>
      </c>
      <c r="I3393" s="172">
        <v>38898.879999999997</v>
      </c>
      <c r="J3393" s="172">
        <v>0</v>
      </c>
      <c r="K3393" s="172">
        <v>38898.879999999997</v>
      </c>
      <c r="L3393" s="173" t="s">
        <v>1444</v>
      </c>
    </row>
    <row r="3394" spans="1:12" ht="56.25" customHeight="1">
      <c r="A3394" s="174">
        <v>10</v>
      </c>
      <c r="B3394" s="167" t="s">
        <v>714</v>
      </c>
      <c r="C3394" s="168">
        <v>42832</v>
      </c>
      <c r="D3394" s="168" t="s">
        <v>7862</v>
      </c>
      <c r="E3394" s="169" t="s">
        <v>15</v>
      </c>
      <c r="F3394" s="169">
        <v>418935</v>
      </c>
      <c r="G3394" s="169"/>
      <c r="H3394" s="170" t="s">
        <v>7863</v>
      </c>
      <c r="I3394" s="172">
        <v>50</v>
      </c>
      <c r="J3394" s="172">
        <v>0</v>
      </c>
      <c r="K3394" s="172">
        <v>50</v>
      </c>
      <c r="L3394" s="173" t="s">
        <v>1444</v>
      </c>
    </row>
    <row r="3395" spans="1:12" ht="56.25" customHeight="1">
      <c r="A3395" s="174">
        <v>10</v>
      </c>
      <c r="B3395" s="167" t="s">
        <v>714</v>
      </c>
      <c r="C3395" s="168">
        <v>42832</v>
      </c>
      <c r="D3395" s="168" t="s">
        <v>7864</v>
      </c>
      <c r="E3395" s="169" t="s">
        <v>15</v>
      </c>
      <c r="F3395" s="169">
        <v>418937</v>
      </c>
      <c r="G3395" s="169"/>
      <c r="H3395" s="170" t="s">
        <v>1571</v>
      </c>
      <c r="I3395" s="172">
        <v>50</v>
      </c>
      <c r="J3395" s="172">
        <v>0</v>
      </c>
      <c r="K3395" s="172">
        <v>50</v>
      </c>
      <c r="L3395" s="173" t="s">
        <v>1444</v>
      </c>
    </row>
    <row r="3396" spans="1:12" ht="56.25" customHeight="1">
      <c r="A3396" s="174">
        <v>10</v>
      </c>
      <c r="B3396" s="167" t="s">
        <v>714</v>
      </c>
      <c r="C3396" s="168">
        <v>42832</v>
      </c>
      <c r="D3396" s="168" t="s">
        <v>7865</v>
      </c>
      <c r="E3396" s="169" t="s">
        <v>15</v>
      </c>
      <c r="F3396" s="169">
        <v>418939</v>
      </c>
      <c r="G3396" s="169"/>
      <c r="H3396" s="170" t="s">
        <v>7866</v>
      </c>
      <c r="I3396" s="172">
        <v>50</v>
      </c>
      <c r="J3396" s="172">
        <v>0</v>
      </c>
      <c r="K3396" s="172">
        <v>50</v>
      </c>
      <c r="L3396" s="173" t="s">
        <v>1444</v>
      </c>
    </row>
    <row r="3397" spans="1:12" ht="56.25" customHeight="1">
      <c r="A3397" s="174">
        <v>10</v>
      </c>
      <c r="B3397" s="167" t="s">
        <v>714</v>
      </c>
      <c r="C3397" s="168">
        <v>42832</v>
      </c>
      <c r="D3397" s="168" t="s">
        <v>7867</v>
      </c>
      <c r="E3397" s="169" t="s">
        <v>15</v>
      </c>
      <c r="F3397" s="169">
        <v>2040</v>
      </c>
      <c r="G3397" s="169"/>
      <c r="H3397" s="170" t="s">
        <v>7868</v>
      </c>
      <c r="I3397" s="172">
        <v>24956.93</v>
      </c>
      <c r="J3397" s="172">
        <v>0</v>
      </c>
      <c r="K3397" s="172">
        <v>24956.93</v>
      </c>
      <c r="L3397" s="173" t="s">
        <v>1444</v>
      </c>
    </row>
    <row r="3398" spans="1:12" ht="56.25" customHeight="1">
      <c r="A3398" s="174">
        <v>197</v>
      </c>
      <c r="B3398" s="167" t="s">
        <v>778</v>
      </c>
      <c r="C3398" s="168">
        <v>42832</v>
      </c>
      <c r="D3398" s="168" t="s">
        <v>7869</v>
      </c>
      <c r="E3398" s="169" t="s">
        <v>1287</v>
      </c>
      <c r="F3398" s="169">
        <v>2025</v>
      </c>
      <c r="G3398" s="169"/>
      <c r="H3398" s="170" t="s">
        <v>7870</v>
      </c>
      <c r="I3398" s="172">
        <v>3865.9</v>
      </c>
      <c r="J3398" s="172">
        <v>0</v>
      </c>
      <c r="K3398" s="172">
        <v>3865.9</v>
      </c>
      <c r="L3398" s="173" t="s">
        <v>1444</v>
      </c>
    </row>
    <row r="3399" spans="1:12" ht="56.25" customHeight="1">
      <c r="A3399" s="174">
        <v>197</v>
      </c>
      <c r="B3399" s="167" t="s">
        <v>778</v>
      </c>
      <c r="C3399" s="168">
        <v>42832</v>
      </c>
      <c r="D3399" s="168" t="s">
        <v>7871</v>
      </c>
      <c r="E3399" s="169" t="s">
        <v>15</v>
      </c>
      <c r="F3399" s="169">
        <v>2025</v>
      </c>
      <c r="G3399" s="169"/>
      <c r="H3399" s="170" t="s">
        <v>7872</v>
      </c>
      <c r="I3399" s="172">
        <v>541.24</v>
      </c>
      <c r="J3399" s="172">
        <v>0</v>
      </c>
      <c r="K3399" s="172">
        <v>541.24</v>
      </c>
      <c r="L3399" s="173" t="s">
        <v>1444</v>
      </c>
    </row>
    <row r="3400" spans="1:12" ht="56.25" customHeight="1">
      <c r="A3400" s="174">
        <v>10</v>
      </c>
      <c r="B3400" s="167" t="s">
        <v>714</v>
      </c>
      <c r="C3400" s="168">
        <v>42832</v>
      </c>
      <c r="D3400" s="168" t="s">
        <v>7873</v>
      </c>
      <c r="E3400" s="169" t="s">
        <v>15</v>
      </c>
      <c r="F3400" s="169">
        <v>419192</v>
      </c>
      <c r="G3400" s="169"/>
      <c r="H3400" s="170" t="s">
        <v>7874</v>
      </c>
      <c r="I3400" s="172">
        <v>50</v>
      </c>
      <c r="J3400" s="172">
        <v>0</v>
      </c>
      <c r="K3400" s="172">
        <v>50</v>
      </c>
      <c r="L3400" s="173" t="s">
        <v>1444</v>
      </c>
    </row>
    <row r="3401" spans="1:12" ht="56.25" customHeight="1">
      <c r="A3401" s="174">
        <v>513</v>
      </c>
      <c r="B3401" s="167" t="s">
        <v>208</v>
      </c>
      <c r="C3401" s="168">
        <v>42832</v>
      </c>
      <c r="D3401" s="168" t="s">
        <v>7875</v>
      </c>
      <c r="E3401" s="169" t="s">
        <v>15</v>
      </c>
      <c r="F3401" s="169">
        <v>2046</v>
      </c>
      <c r="G3401" s="169"/>
      <c r="H3401" s="170" t="s">
        <v>7876</v>
      </c>
      <c r="I3401" s="172">
        <v>102932.3</v>
      </c>
      <c r="J3401" s="172">
        <v>0</v>
      </c>
      <c r="K3401" s="172">
        <v>102932.3</v>
      </c>
      <c r="L3401" s="173" t="s">
        <v>1444</v>
      </c>
    </row>
    <row r="3402" spans="1:12" ht="56.25" customHeight="1">
      <c r="A3402" s="174">
        <v>513</v>
      </c>
      <c r="B3402" s="167" t="s">
        <v>208</v>
      </c>
      <c r="C3402" s="168">
        <v>42832</v>
      </c>
      <c r="D3402" s="168" t="s">
        <v>7877</v>
      </c>
      <c r="E3402" s="169" t="s">
        <v>15</v>
      </c>
      <c r="F3402" s="169">
        <v>2047</v>
      </c>
      <c r="G3402" s="169"/>
      <c r="H3402" s="170" t="s">
        <v>7878</v>
      </c>
      <c r="I3402" s="172">
        <v>9368.14</v>
      </c>
      <c r="J3402" s="172">
        <v>0</v>
      </c>
      <c r="K3402" s="172">
        <v>9368.14</v>
      </c>
      <c r="L3402" s="173" t="s">
        <v>1444</v>
      </c>
    </row>
    <row r="3403" spans="1:12" ht="56.25" customHeight="1">
      <c r="A3403" s="174">
        <v>10</v>
      </c>
      <c r="B3403" s="167" t="s">
        <v>714</v>
      </c>
      <c r="C3403" s="168">
        <v>42832</v>
      </c>
      <c r="D3403" s="168" t="s">
        <v>7879</v>
      </c>
      <c r="E3403" s="169" t="s">
        <v>15</v>
      </c>
      <c r="F3403" s="169">
        <v>419829</v>
      </c>
      <c r="G3403" s="169"/>
      <c r="H3403" s="170" t="s">
        <v>7880</v>
      </c>
      <c r="I3403" s="172">
        <v>50</v>
      </c>
      <c r="J3403" s="172">
        <v>0</v>
      </c>
      <c r="K3403" s="172">
        <v>50</v>
      </c>
      <c r="L3403" s="173" t="s">
        <v>1444</v>
      </c>
    </row>
    <row r="3404" spans="1:12" ht="56.25" customHeight="1">
      <c r="A3404" s="174">
        <v>513</v>
      </c>
      <c r="B3404" s="167" t="s">
        <v>208</v>
      </c>
      <c r="C3404" s="168">
        <v>42832</v>
      </c>
      <c r="D3404" s="168" t="s">
        <v>7881</v>
      </c>
      <c r="E3404" s="169" t="s">
        <v>15</v>
      </c>
      <c r="F3404" s="169">
        <v>419831</v>
      </c>
      <c r="G3404" s="169"/>
      <c r="H3404" s="170" t="s">
        <v>7882</v>
      </c>
      <c r="I3404" s="172">
        <v>50</v>
      </c>
      <c r="J3404" s="172">
        <v>0</v>
      </c>
      <c r="K3404" s="172">
        <v>50</v>
      </c>
      <c r="L3404" s="173" t="s">
        <v>1444</v>
      </c>
    </row>
    <row r="3405" spans="1:12" ht="56.25" customHeight="1">
      <c r="A3405" s="174">
        <v>513</v>
      </c>
      <c r="B3405" s="167" t="s">
        <v>208</v>
      </c>
      <c r="C3405" s="168">
        <v>42832</v>
      </c>
      <c r="D3405" s="168" t="s">
        <v>7883</v>
      </c>
      <c r="E3405" s="169" t="s">
        <v>15</v>
      </c>
      <c r="F3405" s="169">
        <v>419833</v>
      </c>
      <c r="G3405" s="169"/>
      <c r="H3405" s="170" t="s">
        <v>7884</v>
      </c>
      <c r="I3405" s="172">
        <v>50</v>
      </c>
      <c r="J3405" s="172">
        <v>0</v>
      </c>
      <c r="K3405" s="172">
        <v>50</v>
      </c>
      <c r="L3405" s="173" t="s">
        <v>1444</v>
      </c>
    </row>
    <row r="3406" spans="1:12" ht="56.25" customHeight="1">
      <c r="A3406" s="174">
        <v>513</v>
      </c>
      <c r="B3406" s="167" t="s">
        <v>208</v>
      </c>
      <c r="C3406" s="168">
        <v>42832</v>
      </c>
      <c r="D3406" s="168" t="s">
        <v>7885</v>
      </c>
      <c r="E3406" s="169" t="s">
        <v>15</v>
      </c>
      <c r="F3406" s="169">
        <v>419835</v>
      </c>
      <c r="G3406" s="169"/>
      <c r="H3406" s="170" t="s">
        <v>7886</v>
      </c>
      <c r="I3406" s="172">
        <v>50</v>
      </c>
      <c r="J3406" s="172">
        <v>0</v>
      </c>
      <c r="K3406" s="172">
        <v>50</v>
      </c>
      <c r="L3406" s="173" t="s">
        <v>1444</v>
      </c>
    </row>
    <row r="3407" spans="1:12" ht="56.25" customHeight="1">
      <c r="A3407" s="174">
        <v>513</v>
      </c>
      <c r="B3407" s="167" t="s">
        <v>208</v>
      </c>
      <c r="C3407" s="168">
        <v>42832</v>
      </c>
      <c r="D3407" s="168" t="s">
        <v>7887</v>
      </c>
      <c r="E3407" s="169" t="s">
        <v>15</v>
      </c>
      <c r="F3407" s="169">
        <v>419842</v>
      </c>
      <c r="G3407" s="169"/>
      <c r="H3407" s="170" t="s">
        <v>7888</v>
      </c>
      <c r="I3407" s="172">
        <v>50</v>
      </c>
      <c r="J3407" s="172">
        <v>0</v>
      </c>
      <c r="K3407" s="172">
        <v>50</v>
      </c>
      <c r="L3407" s="173" t="s">
        <v>1444</v>
      </c>
    </row>
    <row r="3408" spans="1:12" ht="56.25" customHeight="1">
      <c r="A3408" s="174">
        <v>291</v>
      </c>
      <c r="B3408" s="167" t="s">
        <v>818</v>
      </c>
      <c r="C3408" s="168">
        <v>42832</v>
      </c>
      <c r="D3408" s="168" t="s">
        <v>7889</v>
      </c>
      <c r="E3408" s="169" t="s">
        <v>11</v>
      </c>
      <c r="F3408" s="169">
        <v>419850</v>
      </c>
      <c r="G3408" s="169"/>
      <c r="H3408" s="170" t="s">
        <v>7890</v>
      </c>
      <c r="I3408" s="172">
        <v>50</v>
      </c>
      <c r="J3408" s="172">
        <v>0</v>
      </c>
      <c r="K3408" s="172">
        <v>50</v>
      </c>
      <c r="L3408" s="173" t="s">
        <v>1444</v>
      </c>
    </row>
    <row r="3409" spans="1:12" ht="56.25" customHeight="1">
      <c r="A3409" s="174">
        <v>25</v>
      </c>
      <c r="B3409" s="167" t="s">
        <v>718</v>
      </c>
      <c r="C3409" s="168">
        <v>42832</v>
      </c>
      <c r="D3409" s="168" t="s">
        <v>7891</v>
      </c>
      <c r="E3409" s="169" t="s">
        <v>1500</v>
      </c>
      <c r="F3409" s="169">
        <v>13158044</v>
      </c>
      <c r="G3409" s="169"/>
      <c r="H3409" s="170" t="s">
        <v>7892</v>
      </c>
      <c r="I3409" s="172">
        <v>56016.15</v>
      </c>
      <c r="J3409" s="172">
        <v>0</v>
      </c>
      <c r="K3409" s="172">
        <v>56016.15</v>
      </c>
      <c r="L3409" s="173" t="s">
        <v>1444</v>
      </c>
    </row>
    <row r="3410" spans="1:12" ht="56.25" customHeight="1">
      <c r="A3410" s="174" t="s">
        <v>627</v>
      </c>
      <c r="B3410" s="167" t="s">
        <v>737</v>
      </c>
      <c r="C3410" s="168">
        <v>42835</v>
      </c>
      <c r="D3410" s="168" t="s">
        <v>7893</v>
      </c>
      <c r="E3410" s="169" t="s">
        <v>6</v>
      </c>
      <c r="F3410" s="169">
        <v>884580</v>
      </c>
      <c r="G3410" s="169"/>
      <c r="H3410" s="170" t="s">
        <v>7894</v>
      </c>
      <c r="I3410" s="172">
        <v>0</v>
      </c>
      <c r="J3410" s="172">
        <v>10541.83</v>
      </c>
      <c r="K3410" s="172">
        <v>10541.83</v>
      </c>
      <c r="L3410" s="173" t="s">
        <v>1444</v>
      </c>
    </row>
    <row r="3411" spans="1:12" ht="56.25" customHeight="1">
      <c r="A3411" s="174">
        <v>680</v>
      </c>
      <c r="B3411" s="167" t="s">
        <v>890</v>
      </c>
      <c r="C3411" s="168">
        <v>42835</v>
      </c>
      <c r="D3411" s="168" t="s">
        <v>7895</v>
      </c>
      <c r="E3411" s="169" t="s">
        <v>13</v>
      </c>
      <c r="F3411" s="169">
        <v>884621</v>
      </c>
      <c r="G3411" s="169"/>
      <c r="H3411" s="170" t="s">
        <v>7896</v>
      </c>
      <c r="I3411" s="172">
        <v>110.59</v>
      </c>
      <c r="J3411" s="172">
        <v>0</v>
      </c>
      <c r="K3411" s="172">
        <v>110.59</v>
      </c>
      <c r="L3411" s="173" t="s">
        <v>1444</v>
      </c>
    </row>
    <row r="3412" spans="1:12" ht="56.25" customHeight="1">
      <c r="A3412" s="174">
        <v>680</v>
      </c>
      <c r="B3412" s="167" t="s">
        <v>890</v>
      </c>
      <c r="C3412" s="168">
        <v>42835</v>
      </c>
      <c r="D3412" s="168" t="s">
        <v>7897</v>
      </c>
      <c r="E3412" s="169" t="s">
        <v>11</v>
      </c>
      <c r="F3412" s="169">
        <v>884621</v>
      </c>
      <c r="G3412" s="169"/>
      <c r="H3412" s="170" t="s">
        <v>7898</v>
      </c>
      <c r="I3412" s="172">
        <v>50</v>
      </c>
      <c r="J3412" s="172">
        <v>0</v>
      </c>
      <c r="K3412" s="172">
        <v>50</v>
      </c>
      <c r="L3412" s="173" t="s">
        <v>1444</v>
      </c>
    </row>
    <row r="3413" spans="1:12" ht="56.25" customHeight="1">
      <c r="A3413" s="174">
        <v>680</v>
      </c>
      <c r="B3413" s="167" t="s">
        <v>890</v>
      </c>
      <c r="C3413" s="168">
        <v>42835</v>
      </c>
      <c r="D3413" s="168" t="s">
        <v>7899</v>
      </c>
      <c r="E3413" s="169" t="s">
        <v>13</v>
      </c>
      <c r="F3413" s="169">
        <v>884634</v>
      </c>
      <c r="G3413" s="169"/>
      <c r="H3413" s="170" t="s">
        <v>7900</v>
      </c>
      <c r="I3413" s="172">
        <v>110.59</v>
      </c>
      <c r="J3413" s="172">
        <v>0</v>
      </c>
      <c r="K3413" s="172">
        <v>110.59</v>
      </c>
      <c r="L3413" s="173" t="s">
        <v>1444</v>
      </c>
    </row>
    <row r="3414" spans="1:12" ht="56.25" customHeight="1">
      <c r="A3414" s="174">
        <v>680</v>
      </c>
      <c r="B3414" s="167" t="s">
        <v>890</v>
      </c>
      <c r="C3414" s="168">
        <v>42835</v>
      </c>
      <c r="D3414" s="168" t="s">
        <v>7901</v>
      </c>
      <c r="E3414" s="169" t="s">
        <v>11</v>
      </c>
      <c r="F3414" s="169">
        <v>884634</v>
      </c>
      <c r="G3414" s="169"/>
      <c r="H3414" s="170" t="s">
        <v>7902</v>
      </c>
      <c r="I3414" s="172">
        <v>50</v>
      </c>
      <c r="J3414" s="172">
        <v>0</v>
      </c>
      <c r="K3414" s="172">
        <v>50</v>
      </c>
      <c r="L3414" s="173" t="s">
        <v>1444</v>
      </c>
    </row>
    <row r="3415" spans="1:12" ht="56.25" customHeight="1">
      <c r="A3415" s="174" t="s">
        <v>627</v>
      </c>
      <c r="B3415" s="167" t="s">
        <v>737</v>
      </c>
      <c r="C3415" s="168">
        <v>42835</v>
      </c>
      <c r="D3415" s="168" t="s">
        <v>7903</v>
      </c>
      <c r="E3415" s="169" t="s">
        <v>11</v>
      </c>
      <c r="F3415" s="169">
        <v>884670</v>
      </c>
      <c r="G3415" s="169"/>
      <c r="H3415" s="170" t="s">
        <v>7904</v>
      </c>
      <c r="I3415" s="172">
        <v>50</v>
      </c>
      <c r="J3415" s="172">
        <v>0</v>
      </c>
      <c r="K3415" s="172">
        <v>50</v>
      </c>
      <c r="L3415" s="173" t="s">
        <v>1444</v>
      </c>
    </row>
    <row r="3416" spans="1:12" ht="56.25" customHeight="1">
      <c r="A3416" s="174" t="s">
        <v>628</v>
      </c>
      <c r="B3416" s="167" t="s">
        <v>738</v>
      </c>
      <c r="C3416" s="168">
        <v>42835</v>
      </c>
      <c r="D3416" s="168" t="s">
        <v>7905</v>
      </c>
      <c r="E3416" s="169" t="s">
        <v>13</v>
      </c>
      <c r="F3416" s="169">
        <v>884729</v>
      </c>
      <c r="G3416" s="169"/>
      <c r="H3416" s="170" t="s">
        <v>7906</v>
      </c>
      <c r="I3416" s="172">
        <v>1202658.02</v>
      </c>
      <c r="J3416" s="172">
        <v>0</v>
      </c>
      <c r="K3416" s="172">
        <v>1202658.02</v>
      </c>
      <c r="L3416" s="173" t="s">
        <v>1444</v>
      </c>
    </row>
    <row r="3417" spans="1:12" ht="56.25" customHeight="1">
      <c r="A3417" s="174" t="s">
        <v>628</v>
      </c>
      <c r="B3417" s="167" t="s">
        <v>738</v>
      </c>
      <c r="C3417" s="168">
        <v>42835</v>
      </c>
      <c r="D3417" s="168" t="s">
        <v>7907</v>
      </c>
      <c r="E3417" s="169" t="s">
        <v>11</v>
      </c>
      <c r="F3417" s="169">
        <v>884729</v>
      </c>
      <c r="G3417" s="169"/>
      <c r="H3417" s="170" t="s">
        <v>7908</v>
      </c>
      <c r="I3417" s="172">
        <v>50</v>
      </c>
      <c r="J3417" s="172">
        <v>0</v>
      </c>
      <c r="K3417" s="172">
        <v>50</v>
      </c>
      <c r="L3417" s="173" t="s">
        <v>1444</v>
      </c>
    </row>
    <row r="3418" spans="1:12" ht="56.25" customHeight="1">
      <c r="A3418" s="174">
        <v>10</v>
      </c>
      <c r="B3418" s="167" t="s">
        <v>714</v>
      </c>
      <c r="C3418" s="168">
        <v>42835</v>
      </c>
      <c r="D3418" s="168" t="s">
        <v>7909</v>
      </c>
      <c r="E3418" s="169" t="s">
        <v>11</v>
      </c>
      <c r="F3418" s="169">
        <v>884419</v>
      </c>
      <c r="G3418" s="169"/>
      <c r="H3418" s="170" t="s">
        <v>7910</v>
      </c>
      <c r="I3418" s="172">
        <v>50</v>
      </c>
      <c r="J3418" s="172">
        <v>0</v>
      </c>
      <c r="K3418" s="172">
        <v>50</v>
      </c>
      <c r="L3418" s="173" t="s">
        <v>1444</v>
      </c>
    </row>
    <row r="3419" spans="1:12" ht="56.25" customHeight="1">
      <c r="A3419" s="174">
        <v>117</v>
      </c>
      <c r="B3419" s="167" t="s">
        <v>746</v>
      </c>
      <c r="C3419" s="168">
        <v>42835</v>
      </c>
      <c r="D3419" s="168" t="s">
        <v>7911</v>
      </c>
      <c r="E3419" s="169" t="s">
        <v>11</v>
      </c>
      <c r="F3419" s="169">
        <v>884510</v>
      </c>
      <c r="G3419" s="169"/>
      <c r="H3419" s="170" t="s">
        <v>7912</v>
      </c>
      <c r="I3419" s="172">
        <v>50</v>
      </c>
      <c r="J3419" s="172">
        <v>0</v>
      </c>
      <c r="K3419" s="172">
        <v>50</v>
      </c>
      <c r="L3419" s="173" t="s">
        <v>1444</v>
      </c>
    </row>
    <row r="3420" spans="1:12" ht="56.25" customHeight="1">
      <c r="A3420" s="174">
        <v>197</v>
      </c>
      <c r="B3420" s="167" t="s">
        <v>778</v>
      </c>
      <c r="C3420" s="168">
        <v>42835</v>
      </c>
      <c r="D3420" s="168" t="s">
        <v>7913</v>
      </c>
      <c r="E3420" s="169" t="s">
        <v>13</v>
      </c>
      <c r="F3420" s="169">
        <v>884599</v>
      </c>
      <c r="G3420" s="169"/>
      <c r="H3420" s="170" t="s">
        <v>7914</v>
      </c>
      <c r="I3420" s="172">
        <v>49.56</v>
      </c>
      <c r="J3420" s="172">
        <v>0</v>
      </c>
      <c r="K3420" s="172">
        <v>49.56</v>
      </c>
      <c r="L3420" s="173" t="s">
        <v>1444</v>
      </c>
    </row>
    <row r="3421" spans="1:12" ht="56.25" customHeight="1">
      <c r="A3421" s="174">
        <v>197</v>
      </c>
      <c r="B3421" s="167" t="s">
        <v>778</v>
      </c>
      <c r="C3421" s="168">
        <v>42835</v>
      </c>
      <c r="D3421" s="168" t="s">
        <v>7915</v>
      </c>
      <c r="E3421" s="169" t="s">
        <v>11</v>
      </c>
      <c r="F3421" s="169">
        <v>884599</v>
      </c>
      <c r="G3421" s="169"/>
      <c r="H3421" s="170" t="s">
        <v>7916</v>
      </c>
      <c r="I3421" s="172">
        <v>50</v>
      </c>
      <c r="J3421" s="172">
        <v>0</v>
      </c>
      <c r="K3421" s="172">
        <v>50</v>
      </c>
      <c r="L3421" s="173" t="s">
        <v>1444</v>
      </c>
    </row>
    <row r="3422" spans="1:12" ht="56.25" customHeight="1">
      <c r="A3422" s="174">
        <v>197</v>
      </c>
      <c r="B3422" s="167" t="s">
        <v>778</v>
      </c>
      <c r="C3422" s="168">
        <v>42835</v>
      </c>
      <c r="D3422" s="168" t="s">
        <v>7917</v>
      </c>
      <c r="E3422" s="169" t="s">
        <v>13</v>
      </c>
      <c r="F3422" s="169">
        <v>884606</v>
      </c>
      <c r="G3422" s="169"/>
      <c r="H3422" s="170" t="s">
        <v>7918</v>
      </c>
      <c r="I3422" s="172">
        <v>49.56</v>
      </c>
      <c r="J3422" s="172">
        <v>0</v>
      </c>
      <c r="K3422" s="172">
        <v>49.56</v>
      </c>
      <c r="L3422" s="173" t="s">
        <v>1444</v>
      </c>
    </row>
    <row r="3423" spans="1:12" ht="56.25" customHeight="1">
      <c r="A3423" s="174">
        <v>197</v>
      </c>
      <c r="B3423" s="167" t="s">
        <v>778</v>
      </c>
      <c r="C3423" s="168">
        <v>42835</v>
      </c>
      <c r="D3423" s="168" t="s">
        <v>7919</v>
      </c>
      <c r="E3423" s="169" t="s">
        <v>11</v>
      </c>
      <c r="F3423" s="169">
        <v>884606</v>
      </c>
      <c r="G3423" s="169"/>
      <c r="H3423" s="170" t="s">
        <v>7920</v>
      </c>
      <c r="I3423" s="172">
        <v>50</v>
      </c>
      <c r="J3423" s="172">
        <v>0</v>
      </c>
      <c r="K3423" s="172">
        <v>50</v>
      </c>
      <c r="L3423" s="173" t="s">
        <v>1444</v>
      </c>
    </row>
    <row r="3424" spans="1:12" ht="56.25" customHeight="1">
      <c r="A3424" s="174" t="s">
        <v>628</v>
      </c>
      <c r="B3424" s="167" t="s">
        <v>738</v>
      </c>
      <c r="C3424" s="168">
        <v>42835</v>
      </c>
      <c r="D3424" s="168" t="s">
        <v>7921</v>
      </c>
      <c r="E3424" s="169" t="s">
        <v>11</v>
      </c>
      <c r="F3424" s="169">
        <v>9154</v>
      </c>
      <c r="G3424" s="169"/>
      <c r="H3424" s="170" t="s">
        <v>7922</v>
      </c>
      <c r="I3424" s="172">
        <v>606.14</v>
      </c>
      <c r="J3424" s="172">
        <v>0</v>
      </c>
      <c r="K3424" s="172">
        <v>606.14</v>
      </c>
      <c r="L3424" s="173" t="s">
        <v>1444</v>
      </c>
    </row>
    <row r="3425" spans="1:12" ht="56.25" customHeight="1">
      <c r="A3425" s="174" t="s">
        <v>628</v>
      </c>
      <c r="B3425" s="167" t="s">
        <v>738</v>
      </c>
      <c r="C3425" s="168">
        <v>42835</v>
      </c>
      <c r="D3425" s="168" t="s">
        <v>7923</v>
      </c>
      <c r="E3425" s="169" t="s">
        <v>11</v>
      </c>
      <c r="F3425" s="169">
        <v>9153</v>
      </c>
      <c r="G3425" s="169"/>
      <c r="H3425" s="170" t="s">
        <v>7924</v>
      </c>
      <c r="I3425" s="172">
        <v>4045.4</v>
      </c>
      <c r="J3425" s="172">
        <v>0</v>
      </c>
      <c r="K3425" s="172">
        <v>4045.4</v>
      </c>
      <c r="L3425" s="173" t="s">
        <v>1444</v>
      </c>
    </row>
    <row r="3426" spans="1:12" ht="56.25" customHeight="1">
      <c r="A3426" s="174" t="s">
        <v>628</v>
      </c>
      <c r="B3426" s="167" t="s">
        <v>738</v>
      </c>
      <c r="C3426" s="168">
        <v>42835</v>
      </c>
      <c r="D3426" s="168" t="s">
        <v>7925</v>
      </c>
      <c r="E3426" s="169" t="s">
        <v>11</v>
      </c>
      <c r="F3426" s="169">
        <v>9151</v>
      </c>
      <c r="G3426" s="169"/>
      <c r="H3426" s="170" t="s">
        <v>7926</v>
      </c>
      <c r="I3426" s="172">
        <v>913.33</v>
      </c>
      <c r="J3426" s="172">
        <v>0</v>
      </c>
      <c r="K3426" s="172">
        <v>913.33</v>
      </c>
      <c r="L3426" s="173" t="s">
        <v>1444</v>
      </c>
    </row>
    <row r="3427" spans="1:12" ht="56.25" customHeight="1">
      <c r="A3427" s="174" t="s">
        <v>628</v>
      </c>
      <c r="B3427" s="167" t="s">
        <v>738</v>
      </c>
      <c r="C3427" s="168">
        <v>42835</v>
      </c>
      <c r="D3427" s="168" t="s">
        <v>7927</v>
      </c>
      <c r="E3427" s="169" t="s">
        <v>11</v>
      </c>
      <c r="F3427" s="169">
        <v>9152</v>
      </c>
      <c r="G3427" s="169"/>
      <c r="H3427" s="170" t="s">
        <v>7928</v>
      </c>
      <c r="I3427" s="172">
        <v>279.26</v>
      </c>
      <c r="J3427" s="172">
        <v>0</v>
      </c>
      <c r="K3427" s="172">
        <v>279.26</v>
      </c>
      <c r="L3427" s="173" t="s">
        <v>1444</v>
      </c>
    </row>
    <row r="3428" spans="1:12" ht="56.25" customHeight="1">
      <c r="A3428" s="174" t="s">
        <v>628</v>
      </c>
      <c r="B3428" s="167" t="s">
        <v>738</v>
      </c>
      <c r="C3428" s="168">
        <v>42835</v>
      </c>
      <c r="D3428" s="168" t="s">
        <v>7929</v>
      </c>
      <c r="E3428" s="169" t="s">
        <v>11</v>
      </c>
      <c r="F3428" s="169">
        <v>9204</v>
      </c>
      <c r="G3428" s="169"/>
      <c r="H3428" s="170" t="s">
        <v>7930</v>
      </c>
      <c r="I3428" s="172">
        <v>277.48</v>
      </c>
      <c r="J3428" s="172">
        <v>0</v>
      </c>
      <c r="K3428" s="172">
        <v>277.48</v>
      </c>
      <c r="L3428" s="173" t="s">
        <v>1444</v>
      </c>
    </row>
    <row r="3429" spans="1:12" ht="56.25" customHeight="1">
      <c r="A3429" s="174" t="s">
        <v>628</v>
      </c>
      <c r="B3429" s="167" t="s">
        <v>738</v>
      </c>
      <c r="C3429" s="168">
        <v>42835</v>
      </c>
      <c r="D3429" s="168" t="s">
        <v>7931</v>
      </c>
      <c r="E3429" s="169" t="s">
        <v>11</v>
      </c>
      <c r="F3429" s="169">
        <v>9203</v>
      </c>
      <c r="G3429" s="169"/>
      <c r="H3429" s="170" t="s">
        <v>7932</v>
      </c>
      <c r="I3429" s="172">
        <v>573.55999999999995</v>
      </c>
      <c r="J3429" s="172">
        <v>0</v>
      </c>
      <c r="K3429" s="172">
        <v>573.55999999999995</v>
      </c>
      <c r="L3429" s="173" t="s">
        <v>1444</v>
      </c>
    </row>
    <row r="3430" spans="1:12" ht="56.25" customHeight="1">
      <c r="A3430" s="174">
        <v>10</v>
      </c>
      <c r="B3430" s="167" t="s">
        <v>714</v>
      </c>
      <c r="C3430" s="168">
        <v>42835</v>
      </c>
      <c r="D3430" s="168" t="s">
        <v>7933</v>
      </c>
      <c r="E3430" s="169" t="s">
        <v>15</v>
      </c>
      <c r="F3430" s="169">
        <v>419967</v>
      </c>
      <c r="G3430" s="169"/>
      <c r="H3430" s="170" t="s">
        <v>7934</v>
      </c>
      <c r="I3430" s="172">
        <v>50</v>
      </c>
      <c r="J3430" s="172">
        <v>0</v>
      </c>
      <c r="K3430" s="172">
        <v>50</v>
      </c>
      <c r="L3430" s="173" t="s">
        <v>1444</v>
      </c>
    </row>
    <row r="3431" spans="1:12" ht="56.25" customHeight="1">
      <c r="A3431" s="174">
        <v>10</v>
      </c>
      <c r="B3431" s="167" t="s">
        <v>714</v>
      </c>
      <c r="C3431" s="168">
        <v>42835</v>
      </c>
      <c r="D3431" s="168" t="s">
        <v>7935</v>
      </c>
      <c r="E3431" s="169" t="s">
        <v>15</v>
      </c>
      <c r="F3431" s="169">
        <v>419969</v>
      </c>
      <c r="G3431" s="169"/>
      <c r="H3431" s="170" t="s">
        <v>7936</v>
      </c>
      <c r="I3431" s="172">
        <v>50</v>
      </c>
      <c r="J3431" s="172">
        <v>0</v>
      </c>
      <c r="K3431" s="172">
        <v>50</v>
      </c>
      <c r="L3431" s="173" t="s">
        <v>1444</v>
      </c>
    </row>
    <row r="3432" spans="1:12" ht="56.25" customHeight="1">
      <c r="A3432" s="174">
        <v>513</v>
      </c>
      <c r="B3432" s="167" t="s">
        <v>208</v>
      </c>
      <c r="C3432" s="168">
        <v>42835</v>
      </c>
      <c r="D3432" s="168" t="s">
        <v>7937</v>
      </c>
      <c r="E3432" s="169" t="s">
        <v>15</v>
      </c>
      <c r="F3432" s="169">
        <v>419973</v>
      </c>
      <c r="G3432" s="169"/>
      <c r="H3432" s="170" t="s">
        <v>7938</v>
      </c>
      <c r="I3432" s="172">
        <v>50</v>
      </c>
      <c r="J3432" s="172">
        <v>0</v>
      </c>
      <c r="K3432" s="172">
        <v>50</v>
      </c>
      <c r="L3432" s="173" t="s">
        <v>1444</v>
      </c>
    </row>
    <row r="3433" spans="1:12" ht="56.25" customHeight="1">
      <c r="A3433" s="174" t="s">
        <v>628</v>
      </c>
      <c r="B3433" s="167" t="s">
        <v>738</v>
      </c>
      <c r="C3433" s="168">
        <v>42835</v>
      </c>
      <c r="D3433" s="168" t="s">
        <v>7939</v>
      </c>
      <c r="E3433" s="169" t="s">
        <v>11</v>
      </c>
      <c r="F3433" s="169">
        <v>9211</v>
      </c>
      <c r="G3433" s="169"/>
      <c r="H3433" s="170" t="s">
        <v>7940</v>
      </c>
      <c r="I3433" s="172">
        <v>298.39999999999998</v>
      </c>
      <c r="J3433" s="172">
        <v>0</v>
      </c>
      <c r="K3433" s="172">
        <v>298.39999999999998</v>
      </c>
      <c r="L3433" s="173" t="s">
        <v>1444</v>
      </c>
    </row>
    <row r="3434" spans="1:12" ht="56.25" customHeight="1">
      <c r="A3434" s="174" t="s">
        <v>628</v>
      </c>
      <c r="B3434" s="167" t="s">
        <v>738</v>
      </c>
      <c r="C3434" s="168">
        <v>42835</v>
      </c>
      <c r="D3434" s="168" t="s">
        <v>7941</v>
      </c>
      <c r="E3434" s="169" t="s">
        <v>11</v>
      </c>
      <c r="F3434" s="169">
        <v>9212</v>
      </c>
      <c r="G3434" s="169"/>
      <c r="H3434" s="170" t="s">
        <v>7942</v>
      </c>
      <c r="I3434" s="172">
        <v>1517.29</v>
      </c>
      <c r="J3434" s="172">
        <v>0</v>
      </c>
      <c r="K3434" s="172">
        <v>1517.29</v>
      </c>
      <c r="L3434" s="173" t="s">
        <v>1444</v>
      </c>
    </row>
    <row r="3435" spans="1:12" ht="56.25" customHeight="1">
      <c r="A3435" s="174">
        <v>287</v>
      </c>
      <c r="B3435" s="167" t="s">
        <v>814</v>
      </c>
      <c r="C3435" s="168">
        <v>42835</v>
      </c>
      <c r="D3435" s="168" t="s">
        <v>7943</v>
      </c>
      <c r="E3435" s="169" t="s">
        <v>11</v>
      </c>
      <c r="F3435" s="169">
        <v>420151</v>
      </c>
      <c r="G3435" s="169"/>
      <c r="H3435" s="170" t="s">
        <v>7944</v>
      </c>
      <c r="I3435" s="172">
        <v>50</v>
      </c>
      <c r="J3435" s="172">
        <v>0</v>
      </c>
      <c r="K3435" s="172">
        <v>50</v>
      </c>
      <c r="L3435" s="173" t="s">
        <v>1444</v>
      </c>
    </row>
    <row r="3436" spans="1:12" ht="56.25" customHeight="1">
      <c r="A3436" s="174">
        <v>287</v>
      </c>
      <c r="B3436" s="167" t="s">
        <v>814</v>
      </c>
      <c r="C3436" s="168">
        <v>42835</v>
      </c>
      <c r="D3436" s="168" t="s">
        <v>7945</v>
      </c>
      <c r="E3436" s="169" t="s">
        <v>11</v>
      </c>
      <c r="F3436" s="169">
        <v>420152</v>
      </c>
      <c r="G3436" s="169"/>
      <c r="H3436" s="170" t="s">
        <v>7946</v>
      </c>
      <c r="I3436" s="172">
        <v>50</v>
      </c>
      <c r="J3436" s="172">
        <v>0</v>
      </c>
      <c r="K3436" s="172">
        <v>50</v>
      </c>
      <c r="L3436" s="173" t="s">
        <v>1444</v>
      </c>
    </row>
    <row r="3437" spans="1:12" ht="56.25" customHeight="1">
      <c r="A3437" s="174">
        <v>10</v>
      </c>
      <c r="B3437" s="167" t="s">
        <v>714</v>
      </c>
      <c r="C3437" s="168">
        <v>42835</v>
      </c>
      <c r="D3437" s="168" t="s">
        <v>7947</v>
      </c>
      <c r="E3437" s="169" t="s">
        <v>15</v>
      </c>
      <c r="F3437" s="169">
        <v>420154</v>
      </c>
      <c r="G3437" s="169"/>
      <c r="H3437" s="170" t="s">
        <v>7948</v>
      </c>
      <c r="I3437" s="172">
        <v>50</v>
      </c>
      <c r="J3437" s="172">
        <v>0</v>
      </c>
      <c r="K3437" s="172">
        <v>50</v>
      </c>
      <c r="L3437" s="173" t="s">
        <v>1444</v>
      </c>
    </row>
    <row r="3438" spans="1:12" ht="56.25" customHeight="1">
      <c r="A3438" s="174">
        <v>10</v>
      </c>
      <c r="B3438" s="167" t="s">
        <v>714</v>
      </c>
      <c r="C3438" s="168">
        <v>42835</v>
      </c>
      <c r="D3438" s="168" t="s">
        <v>7949</v>
      </c>
      <c r="E3438" s="169" t="s">
        <v>15</v>
      </c>
      <c r="F3438" s="169">
        <v>2051</v>
      </c>
      <c r="G3438" s="169"/>
      <c r="H3438" s="170" t="s">
        <v>7950</v>
      </c>
      <c r="I3438" s="172">
        <v>523.82000000000005</v>
      </c>
      <c r="J3438" s="172">
        <v>0</v>
      </c>
      <c r="K3438" s="172">
        <v>523.82000000000005</v>
      </c>
      <c r="L3438" s="173" t="s">
        <v>1444</v>
      </c>
    </row>
    <row r="3439" spans="1:12" ht="56.25" customHeight="1">
      <c r="A3439" s="174">
        <v>10</v>
      </c>
      <c r="B3439" s="167" t="s">
        <v>714</v>
      </c>
      <c r="C3439" s="168">
        <v>42835</v>
      </c>
      <c r="D3439" s="168" t="s">
        <v>7951</v>
      </c>
      <c r="E3439" s="169" t="s">
        <v>15</v>
      </c>
      <c r="F3439" s="169">
        <v>2054</v>
      </c>
      <c r="G3439" s="169"/>
      <c r="H3439" s="170" t="s">
        <v>7952</v>
      </c>
      <c r="I3439" s="172">
        <v>21222.62</v>
      </c>
      <c r="J3439" s="172">
        <v>0</v>
      </c>
      <c r="K3439" s="172">
        <v>21222.62</v>
      </c>
      <c r="L3439" s="173" t="s">
        <v>1444</v>
      </c>
    </row>
    <row r="3440" spans="1:12" ht="56.25" customHeight="1">
      <c r="A3440" s="174">
        <v>10</v>
      </c>
      <c r="B3440" s="167" t="s">
        <v>714</v>
      </c>
      <c r="C3440" s="168">
        <v>42835</v>
      </c>
      <c r="D3440" s="168" t="s">
        <v>7953</v>
      </c>
      <c r="E3440" s="169" t="s">
        <v>15</v>
      </c>
      <c r="F3440" s="169">
        <v>2049</v>
      </c>
      <c r="G3440" s="169"/>
      <c r="H3440" s="170" t="s">
        <v>7954</v>
      </c>
      <c r="I3440" s="172">
        <v>359.87</v>
      </c>
      <c r="J3440" s="172">
        <v>0</v>
      </c>
      <c r="K3440" s="172">
        <v>359.87</v>
      </c>
      <c r="L3440" s="173" t="s">
        <v>1444</v>
      </c>
    </row>
    <row r="3441" spans="1:12" ht="56.25" customHeight="1">
      <c r="A3441" s="174">
        <v>10</v>
      </c>
      <c r="B3441" s="167" t="s">
        <v>714</v>
      </c>
      <c r="C3441" s="168">
        <v>42835</v>
      </c>
      <c r="D3441" s="168" t="s">
        <v>7955</v>
      </c>
      <c r="E3441" s="169" t="s">
        <v>15</v>
      </c>
      <c r="F3441" s="169">
        <v>2050</v>
      </c>
      <c r="G3441" s="169"/>
      <c r="H3441" s="170" t="s">
        <v>7956</v>
      </c>
      <c r="I3441" s="172">
        <v>357.05</v>
      </c>
      <c r="J3441" s="172">
        <v>0</v>
      </c>
      <c r="K3441" s="172">
        <v>357.05</v>
      </c>
      <c r="L3441" s="173" t="s">
        <v>1444</v>
      </c>
    </row>
    <row r="3442" spans="1:12" ht="56.25" customHeight="1">
      <c r="A3442" s="174">
        <v>10</v>
      </c>
      <c r="B3442" s="167" t="s">
        <v>714</v>
      </c>
      <c r="C3442" s="168">
        <v>42835</v>
      </c>
      <c r="D3442" s="168" t="s">
        <v>7957</v>
      </c>
      <c r="E3442" s="169" t="s">
        <v>15</v>
      </c>
      <c r="F3442" s="169">
        <v>2052</v>
      </c>
      <c r="G3442" s="169"/>
      <c r="H3442" s="170" t="s">
        <v>7958</v>
      </c>
      <c r="I3442" s="172">
        <v>276.86</v>
      </c>
      <c r="J3442" s="172">
        <v>0</v>
      </c>
      <c r="K3442" s="172">
        <v>276.86</v>
      </c>
      <c r="L3442" s="173" t="s">
        <v>1444</v>
      </c>
    </row>
    <row r="3443" spans="1:12" ht="56.25" customHeight="1">
      <c r="A3443" s="174">
        <v>10</v>
      </c>
      <c r="B3443" s="167" t="s">
        <v>714</v>
      </c>
      <c r="C3443" s="168">
        <v>42835</v>
      </c>
      <c r="D3443" s="168" t="s">
        <v>7959</v>
      </c>
      <c r="E3443" s="169" t="s">
        <v>15</v>
      </c>
      <c r="F3443" s="169">
        <v>420238</v>
      </c>
      <c r="G3443" s="169"/>
      <c r="H3443" s="170" t="s">
        <v>7960</v>
      </c>
      <c r="I3443" s="172">
        <v>50</v>
      </c>
      <c r="J3443" s="172">
        <v>0</v>
      </c>
      <c r="K3443" s="172">
        <v>50</v>
      </c>
      <c r="L3443" s="173" t="s">
        <v>1444</v>
      </c>
    </row>
    <row r="3444" spans="1:12" ht="56.25" customHeight="1">
      <c r="A3444" s="174">
        <v>10</v>
      </c>
      <c r="B3444" s="167" t="s">
        <v>714</v>
      </c>
      <c r="C3444" s="168">
        <v>42835</v>
      </c>
      <c r="D3444" s="168" t="s">
        <v>7961</v>
      </c>
      <c r="E3444" s="169" t="s">
        <v>15</v>
      </c>
      <c r="F3444" s="169">
        <v>420240</v>
      </c>
      <c r="G3444" s="169"/>
      <c r="H3444" s="170" t="s">
        <v>7962</v>
      </c>
      <c r="I3444" s="172">
        <v>50</v>
      </c>
      <c r="J3444" s="172">
        <v>0</v>
      </c>
      <c r="K3444" s="172">
        <v>50</v>
      </c>
      <c r="L3444" s="173" t="s">
        <v>1444</v>
      </c>
    </row>
    <row r="3445" spans="1:12" ht="56.25" customHeight="1">
      <c r="A3445" s="174">
        <v>513</v>
      </c>
      <c r="B3445" s="167" t="s">
        <v>208</v>
      </c>
      <c r="C3445" s="168">
        <v>42835</v>
      </c>
      <c r="D3445" s="168" t="s">
        <v>7963</v>
      </c>
      <c r="E3445" s="169" t="s">
        <v>15</v>
      </c>
      <c r="F3445" s="169">
        <v>420243</v>
      </c>
      <c r="G3445" s="169"/>
      <c r="H3445" s="170" t="s">
        <v>7964</v>
      </c>
      <c r="I3445" s="172">
        <v>50</v>
      </c>
      <c r="J3445" s="172">
        <v>0</v>
      </c>
      <c r="K3445" s="172">
        <v>50</v>
      </c>
      <c r="L3445" s="173" t="s">
        <v>1444</v>
      </c>
    </row>
    <row r="3446" spans="1:12" ht="56.25" customHeight="1">
      <c r="A3446" s="174">
        <v>513</v>
      </c>
      <c r="B3446" s="167" t="s">
        <v>208</v>
      </c>
      <c r="C3446" s="168">
        <v>42835</v>
      </c>
      <c r="D3446" s="168" t="s">
        <v>7965</v>
      </c>
      <c r="E3446" s="169" t="s">
        <v>15</v>
      </c>
      <c r="F3446" s="169">
        <v>420450</v>
      </c>
      <c r="G3446" s="169"/>
      <c r="H3446" s="170" t="s">
        <v>7966</v>
      </c>
      <c r="I3446" s="172">
        <v>50</v>
      </c>
      <c r="J3446" s="172">
        <v>0</v>
      </c>
      <c r="K3446" s="172">
        <v>50</v>
      </c>
      <c r="L3446" s="173" t="s">
        <v>1444</v>
      </c>
    </row>
    <row r="3447" spans="1:12" ht="56.25" customHeight="1">
      <c r="A3447" s="174">
        <v>10</v>
      </c>
      <c r="B3447" s="167" t="s">
        <v>714</v>
      </c>
      <c r="C3447" s="168">
        <v>42835</v>
      </c>
      <c r="D3447" s="168" t="s">
        <v>7967</v>
      </c>
      <c r="E3447" s="169" t="s">
        <v>11</v>
      </c>
      <c r="F3447" s="169">
        <v>884417</v>
      </c>
      <c r="G3447" s="169"/>
      <c r="H3447" s="170" t="s">
        <v>7968</v>
      </c>
      <c r="I3447" s="172">
        <v>50</v>
      </c>
      <c r="J3447" s="172">
        <v>0</v>
      </c>
      <c r="K3447" s="172">
        <v>50</v>
      </c>
      <c r="L3447" s="173" t="s">
        <v>1444</v>
      </c>
    </row>
    <row r="3448" spans="1:12" ht="56.25" customHeight="1">
      <c r="A3448" s="174" t="s">
        <v>627</v>
      </c>
      <c r="B3448" s="167" t="s">
        <v>737</v>
      </c>
      <c r="C3448" s="168">
        <v>42836</v>
      </c>
      <c r="D3448" s="168" t="s">
        <v>7969</v>
      </c>
      <c r="E3448" s="169" t="s">
        <v>6</v>
      </c>
      <c r="F3448" s="169">
        <v>823766</v>
      </c>
      <c r="G3448" s="169"/>
      <c r="H3448" s="170" t="s">
        <v>7970</v>
      </c>
      <c r="I3448" s="172">
        <v>0</v>
      </c>
      <c r="J3448" s="172">
        <v>10557.94</v>
      </c>
      <c r="K3448" s="172">
        <v>10557.94</v>
      </c>
      <c r="L3448" s="173" t="s">
        <v>1444</v>
      </c>
    </row>
    <row r="3449" spans="1:12" ht="56.25" customHeight="1">
      <c r="A3449" s="174" t="s">
        <v>627</v>
      </c>
      <c r="B3449" s="167" t="s">
        <v>737</v>
      </c>
      <c r="C3449" s="168">
        <v>42836</v>
      </c>
      <c r="D3449" s="168" t="s">
        <v>7971</v>
      </c>
      <c r="E3449" s="169" t="s">
        <v>6</v>
      </c>
      <c r="F3449" s="169">
        <v>823767</v>
      </c>
      <c r="G3449" s="169"/>
      <c r="H3449" s="170" t="s">
        <v>7972</v>
      </c>
      <c r="I3449" s="172">
        <v>0</v>
      </c>
      <c r="J3449" s="172">
        <v>799</v>
      </c>
      <c r="K3449" s="172">
        <v>799</v>
      </c>
      <c r="L3449" s="173" t="s">
        <v>1444</v>
      </c>
    </row>
    <row r="3450" spans="1:12" ht="56.25" customHeight="1">
      <c r="A3450" s="174" t="s">
        <v>627</v>
      </c>
      <c r="B3450" s="167" t="s">
        <v>737</v>
      </c>
      <c r="C3450" s="168">
        <v>42836</v>
      </c>
      <c r="D3450" s="168" t="s">
        <v>7973</v>
      </c>
      <c r="E3450" s="169" t="s">
        <v>6</v>
      </c>
      <c r="F3450" s="169">
        <v>823768</v>
      </c>
      <c r="G3450" s="169"/>
      <c r="H3450" s="170" t="s">
        <v>7974</v>
      </c>
      <c r="I3450" s="172">
        <v>0</v>
      </c>
      <c r="J3450" s="172">
        <v>603.17999999999995</v>
      </c>
      <c r="K3450" s="172">
        <v>603.17999999999995</v>
      </c>
      <c r="L3450" s="173" t="s">
        <v>1444</v>
      </c>
    </row>
    <row r="3451" spans="1:12" ht="56.25" customHeight="1">
      <c r="A3451" s="174" t="s">
        <v>627</v>
      </c>
      <c r="B3451" s="167" t="s">
        <v>737</v>
      </c>
      <c r="C3451" s="168">
        <v>42836</v>
      </c>
      <c r="D3451" s="168" t="s">
        <v>7975</v>
      </c>
      <c r="E3451" s="169" t="s">
        <v>6</v>
      </c>
      <c r="F3451" s="169">
        <v>884825</v>
      </c>
      <c r="G3451" s="169"/>
      <c r="H3451" s="170" t="s">
        <v>7976</v>
      </c>
      <c r="I3451" s="172">
        <v>0</v>
      </c>
      <c r="J3451" s="172">
        <v>2000</v>
      </c>
      <c r="K3451" s="172">
        <v>2000</v>
      </c>
      <c r="L3451" s="173" t="s">
        <v>1444</v>
      </c>
    </row>
    <row r="3452" spans="1:12" ht="56.25" customHeight="1">
      <c r="A3452" s="174">
        <v>10</v>
      </c>
      <c r="B3452" s="167" t="s">
        <v>714</v>
      </c>
      <c r="C3452" s="168">
        <v>42836</v>
      </c>
      <c r="D3452" s="168" t="s">
        <v>7977</v>
      </c>
      <c r="E3452" s="169" t="s">
        <v>6</v>
      </c>
      <c r="F3452" s="169">
        <v>884831</v>
      </c>
      <c r="G3452" s="169"/>
      <c r="H3452" s="170" t="s">
        <v>7978</v>
      </c>
      <c r="I3452" s="172">
        <v>0</v>
      </c>
      <c r="J3452" s="172">
        <v>0.02</v>
      </c>
      <c r="K3452" s="172">
        <v>0.02</v>
      </c>
      <c r="L3452" s="173" t="s">
        <v>1444</v>
      </c>
    </row>
    <row r="3453" spans="1:12" ht="56.25" customHeight="1">
      <c r="A3453" s="174" t="s">
        <v>627</v>
      </c>
      <c r="B3453" s="167" t="s">
        <v>737</v>
      </c>
      <c r="C3453" s="168">
        <v>42836</v>
      </c>
      <c r="D3453" s="168" t="s">
        <v>7979</v>
      </c>
      <c r="E3453" s="169" t="s">
        <v>6</v>
      </c>
      <c r="F3453" s="169">
        <v>884834</v>
      </c>
      <c r="G3453" s="169"/>
      <c r="H3453" s="170" t="s">
        <v>7980</v>
      </c>
      <c r="I3453" s="172">
        <v>0</v>
      </c>
      <c r="J3453" s="172">
        <v>0.02</v>
      </c>
      <c r="K3453" s="172">
        <v>0.02</v>
      </c>
      <c r="L3453" s="173" t="s">
        <v>1444</v>
      </c>
    </row>
    <row r="3454" spans="1:12" ht="56.25" customHeight="1">
      <c r="A3454" s="174">
        <v>25</v>
      </c>
      <c r="B3454" s="167" t="s">
        <v>718</v>
      </c>
      <c r="C3454" s="168">
        <v>42836</v>
      </c>
      <c r="D3454" s="168" t="s">
        <v>7981</v>
      </c>
      <c r="E3454" s="169" t="s">
        <v>1500</v>
      </c>
      <c r="F3454" s="169">
        <v>13171865</v>
      </c>
      <c r="G3454" s="169"/>
      <c r="H3454" s="170" t="s">
        <v>7982</v>
      </c>
      <c r="I3454" s="172">
        <v>1</v>
      </c>
      <c r="J3454" s="172">
        <v>0</v>
      </c>
      <c r="K3454" s="172">
        <v>1</v>
      </c>
      <c r="L3454" s="173" t="s">
        <v>1444</v>
      </c>
    </row>
    <row r="3455" spans="1:12" ht="56.25" customHeight="1">
      <c r="A3455" s="174">
        <v>25</v>
      </c>
      <c r="B3455" s="167" t="s">
        <v>718</v>
      </c>
      <c r="C3455" s="168">
        <v>42836</v>
      </c>
      <c r="D3455" s="168" t="s">
        <v>7983</v>
      </c>
      <c r="E3455" s="169" t="s">
        <v>1500</v>
      </c>
      <c r="F3455" s="169">
        <v>13171868</v>
      </c>
      <c r="G3455" s="169"/>
      <c r="H3455" s="170" t="s">
        <v>7984</v>
      </c>
      <c r="I3455" s="172">
        <v>2.21</v>
      </c>
      <c r="J3455" s="172">
        <v>0</v>
      </c>
      <c r="K3455" s="172">
        <v>2.21</v>
      </c>
      <c r="L3455" s="173" t="s">
        <v>1444</v>
      </c>
    </row>
    <row r="3456" spans="1:12" ht="56.25" customHeight="1">
      <c r="A3456" s="174">
        <v>25</v>
      </c>
      <c r="B3456" s="167" t="s">
        <v>718</v>
      </c>
      <c r="C3456" s="168">
        <v>42836</v>
      </c>
      <c r="D3456" s="168" t="s">
        <v>7985</v>
      </c>
      <c r="E3456" s="169" t="s">
        <v>1500</v>
      </c>
      <c r="F3456" s="169">
        <v>13171909</v>
      </c>
      <c r="G3456" s="169"/>
      <c r="H3456" s="170" t="s">
        <v>7986</v>
      </c>
      <c r="I3456" s="172">
        <v>9853.59</v>
      </c>
      <c r="J3456" s="172">
        <v>0</v>
      </c>
      <c r="K3456" s="172">
        <v>9853.59</v>
      </c>
      <c r="L3456" s="173" t="s">
        <v>1444</v>
      </c>
    </row>
    <row r="3457" spans="1:12" ht="56.25" customHeight="1">
      <c r="A3457" s="174">
        <v>25</v>
      </c>
      <c r="B3457" s="167" t="s">
        <v>718</v>
      </c>
      <c r="C3457" s="168">
        <v>42836</v>
      </c>
      <c r="D3457" s="168" t="s">
        <v>7987</v>
      </c>
      <c r="E3457" s="169" t="s">
        <v>1500</v>
      </c>
      <c r="F3457" s="169">
        <v>13171932</v>
      </c>
      <c r="G3457" s="169"/>
      <c r="H3457" s="170" t="s">
        <v>7988</v>
      </c>
      <c r="I3457" s="172">
        <v>919.42</v>
      </c>
      <c r="J3457" s="172">
        <v>0</v>
      </c>
      <c r="K3457" s="172">
        <v>919.42</v>
      </c>
      <c r="L3457" s="173" t="s">
        <v>1444</v>
      </c>
    </row>
    <row r="3458" spans="1:12" ht="56.25" customHeight="1">
      <c r="A3458" s="174">
        <v>25</v>
      </c>
      <c r="B3458" s="167" t="s">
        <v>718</v>
      </c>
      <c r="C3458" s="168">
        <v>42836</v>
      </c>
      <c r="D3458" s="168" t="s">
        <v>7989</v>
      </c>
      <c r="E3458" s="169" t="s">
        <v>1500</v>
      </c>
      <c r="F3458" s="169">
        <v>13171933</v>
      </c>
      <c r="G3458" s="169"/>
      <c r="H3458" s="170" t="s">
        <v>7990</v>
      </c>
      <c r="I3458" s="172">
        <v>36041.53</v>
      </c>
      <c r="J3458" s="172">
        <v>0</v>
      </c>
      <c r="K3458" s="172">
        <v>36041.53</v>
      </c>
      <c r="L3458" s="173" t="s">
        <v>1444</v>
      </c>
    </row>
    <row r="3459" spans="1:12" ht="56.25" customHeight="1">
      <c r="A3459" s="174">
        <v>25</v>
      </c>
      <c r="B3459" s="167" t="s">
        <v>718</v>
      </c>
      <c r="C3459" s="168">
        <v>42836</v>
      </c>
      <c r="D3459" s="168" t="s">
        <v>7991</v>
      </c>
      <c r="E3459" s="169" t="s">
        <v>1500</v>
      </c>
      <c r="F3459" s="169">
        <v>13171953</v>
      </c>
      <c r="G3459" s="169"/>
      <c r="H3459" s="170" t="s">
        <v>7992</v>
      </c>
      <c r="I3459" s="172">
        <v>144937.59</v>
      </c>
      <c r="J3459" s="172">
        <v>0</v>
      </c>
      <c r="K3459" s="172">
        <v>144937.59</v>
      </c>
      <c r="L3459" s="173" t="s">
        <v>1444</v>
      </c>
    </row>
    <row r="3460" spans="1:12" ht="56.25" customHeight="1">
      <c r="A3460" s="174">
        <v>25</v>
      </c>
      <c r="B3460" s="167" t="s">
        <v>718</v>
      </c>
      <c r="C3460" s="168">
        <v>42836</v>
      </c>
      <c r="D3460" s="168" t="s">
        <v>7993</v>
      </c>
      <c r="E3460" s="169" t="s">
        <v>1500</v>
      </c>
      <c r="F3460" s="169">
        <v>13171954</v>
      </c>
      <c r="G3460" s="169"/>
      <c r="H3460" s="170" t="s">
        <v>7994</v>
      </c>
      <c r="I3460" s="172">
        <v>148166.13</v>
      </c>
      <c r="J3460" s="172">
        <v>0</v>
      </c>
      <c r="K3460" s="172">
        <v>148166.13</v>
      </c>
      <c r="L3460" s="173" t="s">
        <v>1444</v>
      </c>
    </row>
    <row r="3461" spans="1:12" ht="56.25" customHeight="1">
      <c r="A3461" s="174">
        <v>25</v>
      </c>
      <c r="B3461" s="167" t="s">
        <v>718</v>
      </c>
      <c r="C3461" s="168">
        <v>42836</v>
      </c>
      <c r="D3461" s="168" t="s">
        <v>7995</v>
      </c>
      <c r="E3461" s="169" t="s">
        <v>1500</v>
      </c>
      <c r="F3461" s="169">
        <v>13171980</v>
      </c>
      <c r="G3461" s="169"/>
      <c r="H3461" s="170" t="s">
        <v>7996</v>
      </c>
      <c r="I3461" s="172">
        <v>41619.89</v>
      </c>
      <c r="J3461" s="172">
        <v>0</v>
      </c>
      <c r="K3461" s="172">
        <v>41619.89</v>
      </c>
      <c r="L3461" s="173" t="s">
        <v>1444</v>
      </c>
    </row>
    <row r="3462" spans="1:12" ht="56.25" customHeight="1">
      <c r="A3462" s="174">
        <v>25</v>
      </c>
      <c r="B3462" s="167" t="s">
        <v>718</v>
      </c>
      <c r="C3462" s="168">
        <v>42836</v>
      </c>
      <c r="D3462" s="168" t="s">
        <v>7997</v>
      </c>
      <c r="E3462" s="169" t="s">
        <v>1500</v>
      </c>
      <c r="F3462" s="169">
        <v>13172156</v>
      </c>
      <c r="G3462" s="169"/>
      <c r="H3462" s="170" t="s">
        <v>7998</v>
      </c>
      <c r="I3462" s="172">
        <v>43420.76</v>
      </c>
      <c r="J3462" s="172">
        <v>0</v>
      </c>
      <c r="K3462" s="172">
        <v>43420.76</v>
      </c>
      <c r="L3462" s="173" t="s">
        <v>1444</v>
      </c>
    </row>
    <row r="3463" spans="1:12" ht="56.25" customHeight="1">
      <c r="A3463" s="174">
        <v>25</v>
      </c>
      <c r="B3463" s="167" t="s">
        <v>718</v>
      </c>
      <c r="C3463" s="168">
        <v>42836</v>
      </c>
      <c r="D3463" s="168" t="s">
        <v>7999</v>
      </c>
      <c r="E3463" s="169" t="s">
        <v>1500</v>
      </c>
      <c r="F3463" s="169">
        <v>13172158</v>
      </c>
      <c r="G3463" s="169"/>
      <c r="H3463" s="170" t="s">
        <v>8000</v>
      </c>
      <c r="I3463" s="172">
        <v>43420.76</v>
      </c>
      <c r="J3463" s="172">
        <v>0</v>
      </c>
      <c r="K3463" s="172">
        <v>43420.76</v>
      </c>
      <c r="L3463" s="173" t="s">
        <v>1444</v>
      </c>
    </row>
    <row r="3464" spans="1:12" ht="56.25" customHeight="1">
      <c r="A3464" s="174">
        <v>25</v>
      </c>
      <c r="B3464" s="167" t="s">
        <v>718</v>
      </c>
      <c r="C3464" s="168">
        <v>42836</v>
      </c>
      <c r="D3464" s="168" t="s">
        <v>8001</v>
      </c>
      <c r="E3464" s="169" t="s">
        <v>1500</v>
      </c>
      <c r="F3464" s="169">
        <v>13172162</v>
      </c>
      <c r="G3464" s="169"/>
      <c r="H3464" s="170" t="s">
        <v>8002</v>
      </c>
      <c r="I3464" s="172">
        <v>44175.51</v>
      </c>
      <c r="J3464" s="172">
        <v>0</v>
      </c>
      <c r="K3464" s="172">
        <v>44175.51</v>
      </c>
      <c r="L3464" s="173" t="s">
        <v>1444</v>
      </c>
    </row>
    <row r="3465" spans="1:12" ht="56.25" customHeight="1">
      <c r="A3465" s="174">
        <v>25</v>
      </c>
      <c r="B3465" s="167" t="s">
        <v>718</v>
      </c>
      <c r="C3465" s="168">
        <v>42836</v>
      </c>
      <c r="D3465" s="168" t="s">
        <v>8003</v>
      </c>
      <c r="E3465" s="169" t="s">
        <v>1500</v>
      </c>
      <c r="F3465" s="169">
        <v>13172175</v>
      </c>
      <c r="G3465" s="169"/>
      <c r="H3465" s="170" t="s">
        <v>8004</v>
      </c>
      <c r="I3465" s="172">
        <v>40254.019999999997</v>
      </c>
      <c r="J3465" s="172">
        <v>0</v>
      </c>
      <c r="K3465" s="172">
        <v>40254.019999999997</v>
      </c>
      <c r="L3465" s="173" t="s">
        <v>1444</v>
      </c>
    </row>
    <row r="3466" spans="1:12" ht="56.25" customHeight="1">
      <c r="A3466" s="174">
        <v>25</v>
      </c>
      <c r="B3466" s="167" t="s">
        <v>718</v>
      </c>
      <c r="C3466" s="168">
        <v>42836</v>
      </c>
      <c r="D3466" s="168" t="s">
        <v>8005</v>
      </c>
      <c r="E3466" s="169" t="s">
        <v>1500</v>
      </c>
      <c r="F3466" s="169">
        <v>13172196</v>
      </c>
      <c r="G3466" s="169"/>
      <c r="H3466" s="170" t="s">
        <v>8006</v>
      </c>
      <c r="I3466" s="172">
        <v>38942.92</v>
      </c>
      <c r="J3466" s="172">
        <v>0</v>
      </c>
      <c r="K3466" s="172">
        <v>38942.92</v>
      </c>
      <c r="L3466" s="173" t="s">
        <v>1444</v>
      </c>
    </row>
    <row r="3467" spans="1:12" ht="56.25" customHeight="1">
      <c r="A3467" s="174">
        <v>25</v>
      </c>
      <c r="B3467" s="167" t="s">
        <v>718</v>
      </c>
      <c r="C3467" s="168">
        <v>42836</v>
      </c>
      <c r="D3467" s="168" t="s">
        <v>8007</v>
      </c>
      <c r="E3467" s="169" t="s">
        <v>1500</v>
      </c>
      <c r="F3467" s="169">
        <v>13172157</v>
      </c>
      <c r="G3467" s="169"/>
      <c r="H3467" s="170" t="s">
        <v>8008</v>
      </c>
      <c r="I3467" s="172">
        <v>100000</v>
      </c>
      <c r="J3467" s="172">
        <v>0</v>
      </c>
      <c r="K3467" s="172">
        <v>100000</v>
      </c>
      <c r="L3467" s="173" t="s">
        <v>1444</v>
      </c>
    </row>
    <row r="3468" spans="1:12" ht="56.25" customHeight="1">
      <c r="A3468" s="174">
        <v>25</v>
      </c>
      <c r="B3468" s="167" t="s">
        <v>718</v>
      </c>
      <c r="C3468" s="168">
        <v>42836</v>
      </c>
      <c r="D3468" s="168" t="s">
        <v>8009</v>
      </c>
      <c r="E3468" s="169" t="s">
        <v>1500</v>
      </c>
      <c r="F3468" s="169">
        <v>13172176</v>
      </c>
      <c r="G3468" s="169"/>
      <c r="H3468" s="170" t="s">
        <v>8010</v>
      </c>
      <c r="I3468" s="172">
        <v>200000</v>
      </c>
      <c r="J3468" s="172">
        <v>0</v>
      </c>
      <c r="K3468" s="172">
        <v>200000</v>
      </c>
      <c r="L3468" s="173" t="s">
        <v>1444</v>
      </c>
    </row>
    <row r="3469" spans="1:12" ht="56.25" customHeight="1">
      <c r="A3469" s="174">
        <v>25</v>
      </c>
      <c r="B3469" s="167" t="s">
        <v>718</v>
      </c>
      <c r="C3469" s="168">
        <v>42836</v>
      </c>
      <c r="D3469" s="168" t="s">
        <v>8011</v>
      </c>
      <c r="E3469" s="169" t="s">
        <v>1500</v>
      </c>
      <c r="F3469" s="169">
        <v>13172227</v>
      </c>
      <c r="G3469" s="169"/>
      <c r="H3469" s="170" t="s">
        <v>8012</v>
      </c>
      <c r="I3469" s="172">
        <v>375200</v>
      </c>
      <c r="J3469" s="172">
        <v>0</v>
      </c>
      <c r="K3469" s="172">
        <v>375200</v>
      </c>
      <c r="L3469" s="173" t="s">
        <v>1444</v>
      </c>
    </row>
    <row r="3470" spans="1:12" ht="56.25" customHeight="1">
      <c r="A3470" s="174">
        <v>25</v>
      </c>
      <c r="B3470" s="167" t="s">
        <v>718</v>
      </c>
      <c r="C3470" s="168">
        <v>42836</v>
      </c>
      <c r="D3470" s="168" t="s">
        <v>8013</v>
      </c>
      <c r="E3470" s="169" t="s">
        <v>1500</v>
      </c>
      <c r="F3470" s="169">
        <v>13172228</v>
      </c>
      <c r="G3470" s="169"/>
      <c r="H3470" s="170" t="s">
        <v>8014</v>
      </c>
      <c r="I3470" s="172">
        <v>24800</v>
      </c>
      <c r="J3470" s="172">
        <v>0</v>
      </c>
      <c r="K3470" s="172">
        <v>24800</v>
      </c>
      <c r="L3470" s="173" t="s">
        <v>1444</v>
      </c>
    </row>
    <row r="3471" spans="1:12" ht="56.25" customHeight="1">
      <c r="A3471" s="174">
        <v>10</v>
      </c>
      <c r="B3471" s="167" t="s">
        <v>714</v>
      </c>
      <c r="C3471" s="168">
        <v>42836</v>
      </c>
      <c r="D3471" s="168" t="s">
        <v>8015</v>
      </c>
      <c r="E3471" s="169" t="s">
        <v>11</v>
      </c>
      <c r="F3471" s="169">
        <v>884770</v>
      </c>
      <c r="G3471" s="169"/>
      <c r="H3471" s="170" t="s">
        <v>8016</v>
      </c>
      <c r="I3471" s="172">
        <v>50</v>
      </c>
      <c r="J3471" s="172">
        <v>0</v>
      </c>
      <c r="K3471" s="172">
        <v>50</v>
      </c>
      <c r="L3471" s="173" t="s">
        <v>1444</v>
      </c>
    </row>
    <row r="3472" spans="1:12" ht="56.25" customHeight="1">
      <c r="A3472" s="174">
        <v>10</v>
      </c>
      <c r="B3472" s="167" t="s">
        <v>714</v>
      </c>
      <c r="C3472" s="168">
        <v>42836</v>
      </c>
      <c r="D3472" s="168" t="s">
        <v>8017</v>
      </c>
      <c r="E3472" s="169" t="s">
        <v>11</v>
      </c>
      <c r="F3472" s="169">
        <v>884771</v>
      </c>
      <c r="G3472" s="169"/>
      <c r="H3472" s="170" t="s">
        <v>8018</v>
      </c>
      <c r="I3472" s="172">
        <v>50</v>
      </c>
      <c r="J3472" s="172">
        <v>0</v>
      </c>
      <c r="K3472" s="172">
        <v>50</v>
      </c>
      <c r="L3472" s="173" t="s">
        <v>1444</v>
      </c>
    </row>
    <row r="3473" spans="1:12" ht="56.25" customHeight="1">
      <c r="A3473" s="174">
        <v>10</v>
      </c>
      <c r="B3473" s="167" t="s">
        <v>714</v>
      </c>
      <c r="C3473" s="168">
        <v>42836</v>
      </c>
      <c r="D3473" s="168" t="s">
        <v>8019</v>
      </c>
      <c r="E3473" s="169" t="s">
        <v>11</v>
      </c>
      <c r="F3473" s="169">
        <v>884772</v>
      </c>
      <c r="G3473" s="169"/>
      <c r="H3473" s="170" t="s">
        <v>8020</v>
      </c>
      <c r="I3473" s="172">
        <v>50</v>
      </c>
      <c r="J3473" s="172">
        <v>0</v>
      </c>
      <c r="K3473" s="172">
        <v>50</v>
      </c>
      <c r="L3473" s="173" t="s">
        <v>1444</v>
      </c>
    </row>
    <row r="3474" spans="1:12" ht="56.25" customHeight="1">
      <c r="A3474" s="174">
        <v>10</v>
      </c>
      <c r="B3474" s="167" t="s">
        <v>714</v>
      </c>
      <c r="C3474" s="168">
        <v>42836</v>
      </c>
      <c r="D3474" s="168" t="s">
        <v>8021</v>
      </c>
      <c r="E3474" s="169" t="s">
        <v>11</v>
      </c>
      <c r="F3474" s="169">
        <v>884775</v>
      </c>
      <c r="G3474" s="169"/>
      <c r="H3474" s="170" t="s">
        <v>8022</v>
      </c>
      <c r="I3474" s="172">
        <v>50</v>
      </c>
      <c r="J3474" s="172">
        <v>0</v>
      </c>
      <c r="K3474" s="172">
        <v>50</v>
      </c>
      <c r="L3474" s="173" t="s">
        <v>1444</v>
      </c>
    </row>
    <row r="3475" spans="1:12" ht="56.25" customHeight="1">
      <c r="A3475" s="174">
        <v>310</v>
      </c>
      <c r="B3475" s="167" t="s">
        <v>831</v>
      </c>
      <c r="C3475" s="168">
        <v>42836</v>
      </c>
      <c r="D3475" s="168" t="s">
        <v>8023</v>
      </c>
      <c r="E3475" s="169" t="s">
        <v>13</v>
      </c>
      <c r="F3475" s="169">
        <v>884793</v>
      </c>
      <c r="G3475" s="169"/>
      <c r="H3475" s="170" t="s">
        <v>8024</v>
      </c>
      <c r="I3475" s="172">
        <v>348</v>
      </c>
      <c r="J3475" s="172">
        <v>0</v>
      </c>
      <c r="K3475" s="172">
        <v>348</v>
      </c>
      <c r="L3475" s="173" t="s">
        <v>1444</v>
      </c>
    </row>
    <row r="3476" spans="1:12" ht="56.25" customHeight="1">
      <c r="A3476" s="174">
        <v>310</v>
      </c>
      <c r="B3476" s="167" t="s">
        <v>831</v>
      </c>
      <c r="C3476" s="168">
        <v>42836</v>
      </c>
      <c r="D3476" s="168" t="s">
        <v>8025</v>
      </c>
      <c r="E3476" s="169" t="s">
        <v>11</v>
      </c>
      <c r="F3476" s="169">
        <v>884793</v>
      </c>
      <c r="G3476" s="169"/>
      <c r="H3476" s="170" t="s">
        <v>8026</v>
      </c>
      <c r="I3476" s="172">
        <v>50</v>
      </c>
      <c r="J3476" s="172">
        <v>0</v>
      </c>
      <c r="K3476" s="172">
        <v>50</v>
      </c>
      <c r="L3476" s="173" t="s">
        <v>1444</v>
      </c>
    </row>
    <row r="3477" spans="1:12" ht="56.25" customHeight="1">
      <c r="A3477" s="174">
        <v>249</v>
      </c>
      <c r="B3477" s="167" t="s">
        <v>799</v>
      </c>
      <c r="C3477" s="168">
        <v>42836</v>
      </c>
      <c r="D3477" s="168" t="s">
        <v>8027</v>
      </c>
      <c r="E3477" s="169" t="s">
        <v>11</v>
      </c>
      <c r="F3477" s="169">
        <v>884800</v>
      </c>
      <c r="G3477" s="169"/>
      <c r="H3477" s="170" t="s">
        <v>8028</v>
      </c>
      <c r="I3477" s="172">
        <v>490</v>
      </c>
      <c r="J3477" s="172">
        <v>0</v>
      </c>
      <c r="K3477" s="172">
        <v>490</v>
      </c>
      <c r="L3477" s="173" t="s">
        <v>1444</v>
      </c>
    </row>
    <row r="3478" spans="1:12" ht="56.25" customHeight="1">
      <c r="A3478" s="174" t="s">
        <v>627</v>
      </c>
      <c r="B3478" s="167" t="s">
        <v>737</v>
      </c>
      <c r="C3478" s="168">
        <v>42836</v>
      </c>
      <c r="D3478" s="168" t="s">
        <v>8029</v>
      </c>
      <c r="E3478" s="169" t="s">
        <v>11</v>
      </c>
      <c r="F3478" s="169">
        <v>884839</v>
      </c>
      <c r="G3478" s="169"/>
      <c r="H3478" s="170" t="s">
        <v>8030</v>
      </c>
      <c r="I3478" s="172">
        <v>50</v>
      </c>
      <c r="J3478" s="172">
        <v>0</v>
      </c>
      <c r="K3478" s="172">
        <v>50</v>
      </c>
      <c r="L3478" s="173" t="s">
        <v>1444</v>
      </c>
    </row>
    <row r="3479" spans="1:12" ht="56.25" customHeight="1">
      <c r="A3479" s="174">
        <v>10</v>
      </c>
      <c r="B3479" s="167" t="s">
        <v>714</v>
      </c>
      <c r="C3479" s="168">
        <v>42836</v>
      </c>
      <c r="D3479" s="168" t="s">
        <v>8031</v>
      </c>
      <c r="E3479" s="169" t="s">
        <v>11</v>
      </c>
      <c r="F3479" s="169">
        <v>884841</v>
      </c>
      <c r="G3479" s="169"/>
      <c r="H3479" s="170" t="s">
        <v>8032</v>
      </c>
      <c r="I3479" s="172">
        <v>50</v>
      </c>
      <c r="J3479" s="172">
        <v>0</v>
      </c>
      <c r="K3479" s="172">
        <v>50</v>
      </c>
      <c r="L3479" s="173" t="s">
        <v>1444</v>
      </c>
    </row>
    <row r="3480" spans="1:12" ht="56.25" customHeight="1">
      <c r="A3480" s="174">
        <v>513</v>
      </c>
      <c r="B3480" s="167" t="s">
        <v>208</v>
      </c>
      <c r="C3480" s="168">
        <v>42836</v>
      </c>
      <c r="D3480" s="168" t="s">
        <v>8033</v>
      </c>
      <c r="E3480" s="169" t="s">
        <v>15</v>
      </c>
      <c r="F3480" s="169">
        <v>420635</v>
      </c>
      <c r="G3480" s="169"/>
      <c r="H3480" s="170" t="s">
        <v>8034</v>
      </c>
      <c r="I3480" s="172">
        <v>50</v>
      </c>
      <c r="J3480" s="172">
        <v>0</v>
      </c>
      <c r="K3480" s="172">
        <v>50</v>
      </c>
      <c r="L3480" s="173" t="s">
        <v>1444</v>
      </c>
    </row>
    <row r="3481" spans="1:12" ht="56.25" customHeight="1">
      <c r="A3481" s="174" t="s">
        <v>628</v>
      </c>
      <c r="B3481" s="167" t="s">
        <v>738</v>
      </c>
      <c r="C3481" s="168">
        <v>42836</v>
      </c>
      <c r="D3481" s="168" t="s">
        <v>8035</v>
      </c>
      <c r="E3481" s="169" t="s">
        <v>11</v>
      </c>
      <c r="F3481" s="169">
        <v>9178</v>
      </c>
      <c r="G3481" s="169"/>
      <c r="H3481" s="170" t="s">
        <v>8036</v>
      </c>
      <c r="I3481" s="172">
        <v>3139.74</v>
      </c>
      <c r="J3481" s="172">
        <v>0</v>
      </c>
      <c r="K3481" s="172">
        <v>3139.74</v>
      </c>
      <c r="L3481" s="173" t="s">
        <v>1444</v>
      </c>
    </row>
    <row r="3482" spans="1:12" ht="56.25" customHeight="1">
      <c r="A3482" s="174">
        <v>513</v>
      </c>
      <c r="B3482" s="167" t="s">
        <v>208</v>
      </c>
      <c r="C3482" s="168">
        <v>42836</v>
      </c>
      <c r="D3482" s="168" t="s">
        <v>8037</v>
      </c>
      <c r="E3482" s="169" t="s">
        <v>15</v>
      </c>
      <c r="F3482" s="169">
        <v>420876</v>
      </c>
      <c r="G3482" s="169"/>
      <c r="H3482" s="170" t="s">
        <v>7753</v>
      </c>
      <c r="I3482" s="172">
        <v>50</v>
      </c>
      <c r="J3482" s="172">
        <v>0</v>
      </c>
      <c r="K3482" s="172">
        <v>50</v>
      </c>
      <c r="L3482" s="173" t="s">
        <v>1444</v>
      </c>
    </row>
    <row r="3483" spans="1:12" ht="56.25" customHeight="1">
      <c r="A3483" s="174">
        <v>225</v>
      </c>
      <c r="B3483" s="167" t="s">
        <v>790</v>
      </c>
      <c r="C3483" s="168">
        <v>42836</v>
      </c>
      <c r="D3483" s="168" t="s">
        <v>8038</v>
      </c>
      <c r="E3483" s="169" t="s">
        <v>11</v>
      </c>
      <c r="F3483" s="169">
        <v>421014</v>
      </c>
      <c r="G3483" s="169"/>
      <c r="H3483" s="170" t="s">
        <v>8039</v>
      </c>
      <c r="I3483" s="172">
        <v>50</v>
      </c>
      <c r="J3483" s="172">
        <v>0</v>
      </c>
      <c r="K3483" s="172">
        <v>50</v>
      </c>
      <c r="L3483" s="173" t="s">
        <v>1444</v>
      </c>
    </row>
    <row r="3484" spans="1:12" ht="56.25" customHeight="1">
      <c r="A3484" s="174">
        <v>225</v>
      </c>
      <c r="B3484" s="167" t="s">
        <v>790</v>
      </c>
      <c r="C3484" s="168">
        <v>42836</v>
      </c>
      <c r="D3484" s="168" t="s">
        <v>8040</v>
      </c>
      <c r="E3484" s="169" t="s">
        <v>11</v>
      </c>
      <c r="F3484" s="169">
        <v>421015</v>
      </c>
      <c r="G3484" s="169"/>
      <c r="H3484" s="170" t="s">
        <v>8041</v>
      </c>
      <c r="I3484" s="172">
        <v>50</v>
      </c>
      <c r="J3484" s="172">
        <v>0</v>
      </c>
      <c r="K3484" s="172">
        <v>50</v>
      </c>
      <c r="L3484" s="173" t="s">
        <v>1444</v>
      </c>
    </row>
    <row r="3485" spans="1:12" ht="56.25" customHeight="1">
      <c r="A3485" s="174">
        <v>513</v>
      </c>
      <c r="B3485" s="167" t="s">
        <v>208</v>
      </c>
      <c r="C3485" s="168">
        <v>42836</v>
      </c>
      <c r="D3485" s="168" t="s">
        <v>8042</v>
      </c>
      <c r="E3485" s="169" t="s">
        <v>15</v>
      </c>
      <c r="F3485" s="169">
        <v>2060</v>
      </c>
      <c r="G3485" s="169"/>
      <c r="H3485" s="170" t="s">
        <v>8043</v>
      </c>
      <c r="I3485" s="172">
        <v>115676.95</v>
      </c>
      <c r="J3485" s="172">
        <v>0</v>
      </c>
      <c r="K3485" s="172">
        <v>115676.95</v>
      </c>
      <c r="L3485" s="173" t="s">
        <v>1444</v>
      </c>
    </row>
    <row r="3486" spans="1:12" ht="56.25" customHeight="1">
      <c r="A3486" s="174">
        <v>513</v>
      </c>
      <c r="B3486" s="167" t="s">
        <v>208</v>
      </c>
      <c r="C3486" s="168">
        <v>42836</v>
      </c>
      <c r="D3486" s="168" t="s">
        <v>8044</v>
      </c>
      <c r="E3486" s="169" t="s">
        <v>15</v>
      </c>
      <c r="F3486" s="169">
        <v>2059</v>
      </c>
      <c r="G3486" s="169"/>
      <c r="H3486" s="170" t="s">
        <v>8045</v>
      </c>
      <c r="I3486" s="172">
        <v>771.47</v>
      </c>
      <c r="J3486" s="172">
        <v>0</v>
      </c>
      <c r="K3486" s="172">
        <v>771.47</v>
      </c>
      <c r="L3486" s="173" t="s">
        <v>1444</v>
      </c>
    </row>
    <row r="3487" spans="1:12" ht="56.25" customHeight="1">
      <c r="A3487" s="174">
        <v>513</v>
      </c>
      <c r="B3487" s="167" t="s">
        <v>208</v>
      </c>
      <c r="C3487" s="168">
        <v>42836</v>
      </c>
      <c r="D3487" s="168" t="s">
        <v>8046</v>
      </c>
      <c r="E3487" s="169" t="s">
        <v>15</v>
      </c>
      <c r="F3487" s="169">
        <v>421465</v>
      </c>
      <c r="G3487" s="169"/>
      <c r="H3487" s="170" t="s">
        <v>8047</v>
      </c>
      <c r="I3487" s="172">
        <v>50</v>
      </c>
      <c r="J3487" s="172">
        <v>0</v>
      </c>
      <c r="K3487" s="172">
        <v>50</v>
      </c>
      <c r="L3487" s="173" t="s">
        <v>1444</v>
      </c>
    </row>
    <row r="3488" spans="1:12" ht="56.25" customHeight="1">
      <c r="A3488" s="174">
        <v>513</v>
      </c>
      <c r="B3488" s="167" t="s">
        <v>208</v>
      </c>
      <c r="C3488" s="168">
        <v>42836</v>
      </c>
      <c r="D3488" s="168" t="s">
        <v>8048</v>
      </c>
      <c r="E3488" s="169" t="s">
        <v>15</v>
      </c>
      <c r="F3488" s="169">
        <v>421601</v>
      </c>
      <c r="G3488" s="169"/>
      <c r="H3488" s="170" t="s">
        <v>8049</v>
      </c>
      <c r="I3488" s="172">
        <v>50</v>
      </c>
      <c r="J3488" s="172">
        <v>0</v>
      </c>
      <c r="K3488" s="172">
        <v>50</v>
      </c>
      <c r="L3488" s="173" t="s">
        <v>1444</v>
      </c>
    </row>
    <row r="3489" spans="1:12" ht="56.25" customHeight="1">
      <c r="A3489" s="174">
        <v>513</v>
      </c>
      <c r="B3489" s="167" t="s">
        <v>208</v>
      </c>
      <c r="C3489" s="168">
        <v>42836</v>
      </c>
      <c r="D3489" s="168" t="s">
        <v>8050</v>
      </c>
      <c r="E3489" s="169" t="s">
        <v>15</v>
      </c>
      <c r="F3489" s="169">
        <v>421603</v>
      </c>
      <c r="G3489" s="169"/>
      <c r="H3489" s="170" t="s">
        <v>8051</v>
      </c>
      <c r="I3489" s="172">
        <v>50</v>
      </c>
      <c r="J3489" s="172">
        <v>0</v>
      </c>
      <c r="K3489" s="172">
        <v>50</v>
      </c>
      <c r="L3489" s="173" t="s">
        <v>1444</v>
      </c>
    </row>
    <row r="3490" spans="1:12" ht="56.25" customHeight="1">
      <c r="A3490" s="174">
        <v>25</v>
      </c>
      <c r="B3490" s="167" t="s">
        <v>718</v>
      </c>
      <c r="C3490" s="168">
        <v>42836</v>
      </c>
      <c r="D3490" s="168" t="s">
        <v>8052</v>
      </c>
      <c r="E3490" s="169" t="s">
        <v>1500</v>
      </c>
      <c r="F3490" s="169">
        <v>13159948</v>
      </c>
      <c r="G3490" s="169"/>
      <c r="H3490" s="170" t="s">
        <v>8053</v>
      </c>
      <c r="I3490" s="172">
        <v>2.44</v>
      </c>
      <c r="J3490" s="172">
        <v>0</v>
      </c>
      <c r="K3490" s="172">
        <v>2.44</v>
      </c>
      <c r="L3490" s="173" t="s">
        <v>1444</v>
      </c>
    </row>
    <row r="3491" spans="1:12" ht="56.25" customHeight="1">
      <c r="A3491" s="174">
        <v>25</v>
      </c>
      <c r="B3491" s="167" t="s">
        <v>718</v>
      </c>
      <c r="C3491" s="168">
        <v>42836</v>
      </c>
      <c r="D3491" s="168" t="s">
        <v>8054</v>
      </c>
      <c r="E3491" s="169" t="s">
        <v>1500</v>
      </c>
      <c r="F3491" s="169">
        <v>13159949</v>
      </c>
      <c r="G3491" s="169"/>
      <c r="H3491" s="170" t="s">
        <v>8055</v>
      </c>
      <c r="I3491" s="172">
        <v>95681.68</v>
      </c>
      <c r="J3491" s="172">
        <v>0</v>
      </c>
      <c r="K3491" s="172">
        <v>95681.68</v>
      </c>
      <c r="L3491" s="173" t="s">
        <v>1444</v>
      </c>
    </row>
    <row r="3492" spans="1:12" ht="56.25" customHeight="1">
      <c r="A3492" s="174">
        <v>25</v>
      </c>
      <c r="B3492" s="167" t="s">
        <v>718</v>
      </c>
      <c r="C3492" s="168">
        <v>42836</v>
      </c>
      <c r="D3492" s="168" t="s">
        <v>8056</v>
      </c>
      <c r="E3492" s="169" t="s">
        <v>1500</v>
      </c>
      <c r="F3492" s="169">
        <v>13159953</v>
      </c>
      <c r="G3492" s="169"/>
      <c r="H3492" s="170" t="s">
        <v>8057</v>
      </c>
      <c r="I3492" s="172">
        <v>52804.82</v>
      </c>
      <c r="J3492" s="172">
        <v>0</v>
      </c>
      <c r="K3492" s="172">
        <v>52804.82</v>
      </c>
      <c r="L3492" s="173" t="s">
        <v>1444</v>
      </c>
    </row>
    <row r="3493" spans="1:12" ht="56.25" customHeight="1">
      <c r="A3493" s="174">
        <v>25</v>
      </c>
      <c r="B3493" s="167" t="s">
        <v>718</v>
      </c>
      <c r="C3493" s="168">
        <v>42836</v>
      </c>
      <c r="D3493" s="168" t="s">
        <v>8058</v>
      </c>
      <c r="E3493" s="169" t="s">
        <v>1500</v>
      </c>
      <c r="F3493" s="169">
        <v>13159956</v>
      </c>
      <c r="G3493" s="169"/>
      <c r="H3493" s="170" t="s">
        <v>8059</v>
      </c>
      <c r="I3493" s="172">
        <v>199997.26</v>
      </c>
      <c r="J3493" s="172">
        <v>0</v>
      </c>
      <c r="K3493" s="172">
        <v>199997.26</v>
      </c>
      <c r="L3493" s="173" t="s">
        <v>1444</v>
      </c>
    </row>
    <row r="3494" spans="1:12" ht="56.25" customHeight="1">
      <c r="A3494" s="174">
        <v>25</v>
      </c>
      <c r="B3494" s="167" t="s">
        <v>718</v>
      </c>
      <c r="C3494" s="168">
        <v>42836</v>
      </c>
      <c r="D3494" s="168" t="s">
        <v>8060</v>
      </c>
      <c r="E3494" s="169" t="s">
        <v>1500</v>
      </c>
      <c r="F3494" s="169">
        <v>13159957</v>
      </c>
      <c r="G3494" s="169"/>
      <c r="H3494" s="170" t="s">
        <v>8061</v>
      </c>
      <c r="I3494" s="172">
        <v>19888.32</v>
      </c>
      <c r="J3494" s="172">
        <v>0</v>
      </c>
      <c r="K3494" s="172">
        <v>19888.32</v>
      </c>
      <c r="L3494" s="173" t="s">
        <v>1444</v>
      </c>
    </row>
    <row r="3495" spans="1:12" ht="56.25" customHeight="1">
      <c r="A3495" s="174">
        <v>25</v>
      </c>
      <c r="B3495" s="167" t="s">
        <v>718</v>
      </c>
      <c r="C3495" s="168">
        <v>42836</v>
      </c>
      <c r="D3495" s="168" t="s">
        <v>8062</v>
      </c>
      <c r="E3495" s="169" t="s">
        <v>1500</v>
      </c>
      <c r="F3495" s="169">
        <v>13159958</v>
      </c>
      <c r="G3495" s="169"/>
      <c r="H3495" s="170" t="s">
        <v>8063</v>
      </c>
      <c r="I3495" s="172">
        <v>17342.669999999998</v>
      </c>
      <c r="J3495" s="172">
        <v>0</v>
      </c>
      <c r="K3495" s="172">
        <v>17342.669999999998</v>
      </c>
      <c r="L3495" s="173" t="s">
        <v>1444</v>
      </c>
    </row>
    <row r="3496" spans="1:12" ht="56.25" customHeight="1">
      <c r="A3496" s="174">
        <v>25</v>
      </c>
      <c r="B3496" s="167" t="s">
        <v>718</v>
      </c>
      <c r="C3496" s="168">
        <v>42836</v>
      </c>
      <c r="D3496" s="168" t="s">
        <v>8064</v>
      </c>
      <c r="E3496" s="169" t="s">
        <v>1500</v>
      </c>
      <c r="F3496" s="169">
        <v>13173719</v>
      </c>
      <c r="G3496" s="169"/>
      <c r="H3496" s="170" t="s">
        <v>7849</v>
      </c>
      <c r="I3496" s="172">
        <v>682553.91</v>
      </c>
      <c r="J3496" s="172">
        <v>0</v>
      </c>
      <c r="K3496" s="172">
        <v>682553.91</v>
      </c>
      <c r="L3496" s="173" t="s">
        <v>1444</v>
      </c>
    </row>
    <row r="3497" spans="1:12" ht="56.25" customHeight="1">
      <c r="A3497" s="174">
        <v>25</v>
      </c>
      <c r="B3497" s="167" t="s">
        <v>718</v>
      </c>
      <c r="C3497" s="168">
        <v>42836</v>
      </c>
      <c r="D3497" s="168" t="s">
        <v>8065</v>
      </c>
      <c r="E3497" s="169" t="s">
        <v>1500</v>
      </c>
      <c r="F3497" s="169">
        <v>13173730</v>
      </c>
      <c r="G3497" s="169"/>
      <c r="H3497" s="170" t="s">
        <v>8066</v>
      </c>
      <c r="I3497" s="172">
        <v>157842.67000000001</v>
      </c>
      <c r="J3497" s="172">
        <v>0</v>
      </c>
      <c r="K3497" s="172">
        <v>157842.67000000001</v>
      </c>
      <c r="L3497" s="173" t="s">
        <v>1444</v>
      </c>
    </row>
    <row r="3498" spans="1:12" ht="56.25" customHeight="1">
      <c r="A3498" s="174">
        <v>25</v>
      </c>
      <c r="B3498" s="167" t="s">
        <v>718</v>
      </c>
      <c r="C3498" s="168">
        <v>42836</v>
      </c>
      <c r="D3498" s="168" t="s">
        <v>8067</v>
      </c>
      <c r="E3498" s="169" t="s">
        <v>1500</v>
      </c>
      <c r="F3498" s="169">
        <v>13173731</v>
      </c>
      <c r="G3498" s="169"/>
      <c r="H3498" s="170" t="s">
        <v>8068</v>
      </c>
      <c r="I3498" s="172">
        <v>1381146.75</v>
      </c>
      <c r="J3498" s="172">
        <v>0</v>
      </c>
      <c r="K3498" s="172">
        <v>1381146.75</v>
      </c>
      <c r="L3498" s="173" t="s">
        <v>1444</v>
      </c>
    </row>
    <row r="3499" spans="1:12" ht="56.25" customHeight="1">
      <c r="A3499" s="174">
        <v>25</v>
      </c>
      <c r="B3499" s="167" t="s">
        <v>718</v>
      </c>
      <c r="C3499" s="168">
        <v>42836</v>
      </c>
      <c r="D3499" s="168" t="s">
        <v>8069</v>
      </c>
      <c r="E3499" s="169" t="s">
        <v>1500</v>
      </c>
      <c r="F3499" s="169">
        <v>13173732</v>
      </c>
      <c r="G3499" s="169"/>
      <c r="H3499" s="170" t="s">
        <v>8070</v>
      </c>
      <c r="I3499" s="172">
        <v>1000683.02</v>
      </c>
      <c r="J3499" s="172">
        <v>0</v>
      </c>
      <c r="K3499" s="172">
        <v>1000683.02</v>
      </c>
      <c r="L3499" s="173" t="s">
        <v>1444</v>
      </c>
    </row>
    <row r="3500" spans="1:12" ht="56.25" customHeight="1">
      <c r="A3500" s="174">
        <v>25</v>
      </c>
      <c r="B3500" s="167" t="s">
        <v>718</v>
      </c>
      <c r="C3500" s="168">
        <v>42836</v>
      </c>
      <c r="D3500" s="168" t="s">
        <v>8071</v>
      </c>
      <c r="E3500" s="169" t="s">
        <v>1500</v>
      </c>
      <c r="F3500" s="169">
        <v>13173733</v>
      </c>
      <c r="G3500" s="169"/>
      <c r="H3500" s="170" t="s">
        <v>8072</v>
      </c>
      <c r="I3500" s="172">
        <v>1419376.77</v>
      </c>
      <c r="J3500" s="172">
        <v>0</v>
      </c>
      <c r="K3500" s="172">
        <v>1419376.77</v>
      </c>
      <c r="L3500" s="173" t="s">
        <v>1444</v>
      </c>
    </row>
    <row r="3501" spans="1:12" ht="56.25" customHeight="1">
      <c r="A3501" s="174">
        <v>25</v>
      </c>
      <c r="B3501" s="167" t="s">
        <v>718</v>
      </c>
      <c r="C3501" s="168">
        <v>42836</v>
      </c>
      <c r="D3501" s="168" t="s">
        <v>8073</v>
      </c>
      <c r="E3501" s="169" t="s">
        <v>1500</v>
      </c>
      <c r="F3501" s="169">
        <v>13173734</v>
      </c>
      <c r="G3501" s="169"/>
      <c r="H3501" s="170" t="s">
        <v>8074</v>
      </c>
      <c r="I3501" s="172">
        <v>63467.64</v>
      </c>
      <c r="J3501" s="172">
        <v>0</v>
      </c>
      <c r="K3501" s="172">
        <v>63467.64</v>
      </c>
      <c r="L3501" s="173" t="s">
        <v>1444</v>
      </c>
    </row>
    <row r="3502" spans="1:12" ht="56.25" customHeight="1">
      <c r="A3502" s="174">
        <v>25</v>
      </c>
      <c r="B3502" s="167" t="s">
        <v>718</v>
      </c>
      <c r="C3502" s="168">
        <v>42836</v>
      </c>
      <c r="D3502" s="168" t="s">
        <v>8075</v>
      </c>
      <c r="E3502" s="169" t="s">
        <v>1500</v>
      </c>
      <c r="F3502" s="169">
        <v>13159787</v>
      </c>
      <c r="G3502" s="169"/>
      <c r="H3502" s="170" t="s">
        <v>8076</v>
      </c>
      <c r="I3502" s="172">
        <v>276861.96999999997</v>
      </c>
      <c r="J3502" s="172">
        <v>0</v>
      </c>
      <c r="K3502" s="172">
        <v>276861.96999999997</v>
      </c>
      <c r="L3502" s="173" t="s">
        <v>1444</v>
      </c>
    </row>
    <row r="3503" spans="1:12" ht="56.25" customHeight="1">
      <c r="A3503" s="174">
        <v>25</v>
      </c>
      <c r="B3503" s="167" t="s">
        <v>718</v>
      </c>
      <c r="C3503" s="168">
        <v>42836</v>
      </c>
      <c r="D3503" s="168" t="s">
        <v>8077</v>
      </c>
      <c r="E3503" s="169" t="s">
        <v>1500</v>
      </c>
      <c r="F3503" s="169">
        <v>13159873</v>
      </c>
      <c r="G3503" s="169"/>
      <c r="H3503" s="170" t="s">
        <v>8078</v>
      </c>
      <c r="I3503" s="172">
        <v>123138.03</v>
      </c>
      <c r="J3503" s="172">
        <v>0</v>
      </c>
      <c r="K3503" s="172">
        <v>123138.03</v>
      </c>
      <c r="L3503" s="173" t="s">
        <v>1444</v>
      </c>
    </row>
    <row r="3504" spans="1:12" ht="56.25" customHeight="1">
      <c r="A3504" s="174">
        <v>25</v>
      </c>
      <c r="B3504" s="167" t="s">
        <v>718</v>
      </c>
      <c r="C3504" s="168">
        <v>42836</v>
      </c>
      <c r="D3504" s="168" t="s">
        <v>8079</v>
      </c>
      <c r="E3504" s="169" t="s">
        <v>1500</v>
      </c>
      <c r="F3504" s="169">
        <v>13159939</v>
      </c>
      <c r="G3504" s="169"/>
      <c r="H3504" s="170" t="s">
        <v>8080</v>
      </c>
      <c r="I3504" s="172">
        <v>80000</v>
      </c>
      <c r="J3504" s="172">
        <v>0</v>
      </c>
      <c r="K3504" s="172">
        <v>80000</v>
      </c>
      <c r="L3504" s="173" t="s">
        <v>1444</v>
      </c>
    </row>
    <row r="3505" spans="1:12" ht="56.25" customHeight="1">
      <c r="A3505" s="174">
        <v>25</v>
      </c>
      <c r="B3505" s="167" t="s">
        <v>718</v>
      </c>
      <c r="C3505" s="168">
        <v>42836</v>
      </c>
      <c r="D3505" s="168" t="s">
        <v>8081</v>
      </c>
      <c r="E3505" s="169" t="s">
        <v>1500</v>
      </c>
      <c r="F3505" s="169">
        <v>13159940</v>
      </c>
      <c r="G3505" s="169"/>
      <c r="H3505" s="170" t="s">
        <v>8082</v>
      </c>
      <c r="I3505" s="172">
        <v>80000</v>
      </c>
      <c r="J3505" s="172">
        <v>0</v>
      </c>
      <c r="K3505" s="172">
        <v>80000</v>
      </c>
      <c r="L3505" s="173" t="s">
        <v>1444</v>
      </c>
    </row>
    <row r="3506" spans="1:12" ht="56.25" customHeight="1">
      <c r="A3506" s="174">
        <v>25</v>
      </c>
      <c r="B3506" s="167" t="s">
        <v>718</v>
      </c>
      <c r="C3506" s="168">
        <v>42836</v>
      </c>
      <c r="D3506" s="168" t="s">
        <v>8083</v>
      </c>
      <c r="E3506" s="169" t="s">
        <v>1500</v>
      </c>
      <c r="F3506" s="169">
        <v>13159942</v>
      </c>
      <c r="G3506" s="169"/>
      <c r="H3506" s="170" t="s">
        <v>8084</v>
      </c>
      <c r="I3506" s="172">
        <v>80000</v>
      </c>
      <c r="J3506" s="172">
        <v>0</v>
      </c>
      <c r="K3506" s="172">
        <v>80000</v>
      </c>
      <c r="L3506" s="173" t="s">
        <v>1444</v>
      </c>
    </row>
    <row r="3507" spans="1:12" ht="56.25" customHeight="1">
      <c r="A3507" s="174">
        <v>25</v>
      </c>
      <c r="B3507" s="167" t="s">
        <v>718</v>
      </c>
      <c r="C3507" s="168">
        <v>42836</v>
      </c>
      <c r="D3507" s="168" t="s">
        <v>8085</v>
      </c>
      <c r="E3507" s="169" t="s">
        <v>1500</v>
      </c>
      <c r="F3507" s="169">
        <v>13159943</v>
      </c>
      <c r="G3507" s="169"/>
      <c r="H3507" s="170" t="s">
        <v>8086</v>
      </c>
      <c r="I3507" s="172">
        <v>80000</v>
      </c>
      <c r="J3507" s="172">
        <v>0</v>
      </c>
      <c r="K3507" s="172">
        <v>80000</v>
      </c>
      <c r="L3507" s="173" t="s">
        <v>1444</v>
      </c>
    </row>
    <row r="3508" spans="1:12" ht="56.25" customHeight="1">
      <c r="A3508" s="174">
        <v>25</v>
      </c>
      <c r="B3508" s="167" t="s">
        <v>718</v>
      </c>
      <c r="C3508" s="168">
        <v>42836</v>
      </c>
      <c r="D3508" s="168" t="s">
        <v>8087</v>
      </c>
      <c r="E3508" s="169" t="s">
        <v>1500</v>
      </c>
      <c r="F3508" s="169">
        <v>13159945</v>
      </c>
      <c r="G3508" s="169"/>
      <c r="H3508" s="170" t="s">
        <v>8088</v>
      </c>
      <c r="I3508" s="172">
        <v>80000</v>
      </c>
      <c r="J3508" s="172">
        <v>0</v>
      </c>
      <c r="K3508" s="172">
        <v>80000</v>
      </c>
      <c r="L3508" s="173" t="s">
        <v>1444</v>
      </c>
    </row>
    <row r="3509" spans="1:12" ht="56.25" customHeight="1">
      <c r="A3509" s="174">
        <v>25</v>
      </c>
      <c r="B3509" s="167" t="s">
        <v>718</v>
      </c>
      <c r="C3509" s="168">
        <v>42836</v>
      </c>
      <c r="D3509" s="168" t="s">
        <v>8089</v>
      </c>
      <c r="E3509" s="169" t="s">
        <v>1500</v>
      </c>
      <c r="F3509" s="169">
        <v>13171701</v>
      </c>
      <c r="G3509" s="169"/>
      <c r="H3509" s="170" t="s">
        <v>8090</v>
      </c>
      <c r="I3509" s="172">
        <v>477101.83</v>
      </c>
      <c r="J3509" s="172">
        <v>0</v>
      </c>
      <c r="K3509" s="172">
        <v>477101.83</v>
      </c>
      <c r="L3509" s="173" t="s">
        <v>1444</v>
      </c>
    </row>
    <row r="3510" spans="1:12" ht="56.25" customHeight="1">
      <c r="A3510" s="174">
        <v>25</v>
      </c>
      <c r="B3510" s="167" t="s">
        <v>718</v>
      </c>
      <c r="C3510" s="168">
        <v>42836</v>
      </c>
      <c r="D3510" s="168" t="s">
        <v>8091</v>
      </c>
      <c r="E3510" s="169" t="s">
        <v>1500</v>
      </c>
      <c r="F3510" s="169">
        <v>13171717</v>
      </c>
      <c r="G3510" s="169"/>
      <c r="H3510" s="170" t="s">
        <v>8092</v>
      </c>
      <c r="I3510" s="172">
        <v>400000</v>
      </c>
      <c r="J3510" s="172">
        <v>0</v>
      </c>
      <c r="K3510" s="172">
        <v>400000</v>
      </c>
      <c r="L3510" s="173" t="s">
        <v>1444</v>
      </c>
    </row>
    <row r="3511" spans="1:12" ht="56.25" customHeight="1">
      <c r="A3511" s="174">
        <v>25</v>
      </c>
      <c r="B3511" s="167" t="s">
        <v>718</v>
      </c>
      <c r="C3511" s="168">
        <v>42836</v>
      </c>
      <c r="D3511" s="168" t="s">
        <v>8093</v>
      </c>
      <c r="E3511" s="169" t="s">
        <v>1500</v>
      </c>
      <c r="F3511" s="169">
        <v>13171719</v>
      </c>
      <c r="G3511" s="169"/>
      <c r="H3511" s="170" t="s">
        <v>8094</v>
      </c>
      <c r="I3511" s="172">
        <v>600000</v>
      </c>
      <c r="J3511" s="172">
        <v>0</v>
      </c>
      <c r="K3511" s="172">
        <v>600000</v>
      </c>
      <c r="L3511" s="173" t="s">
        <v>1444</v>
      </c>
    </row>
    <row r="3512" spans="1:12" ht="56.25" customHeight="1">
      <c r="A3512" s="174">
        <v>25</v>
      </c>
      <c r="B3512" s="167" t="s">
        <v>718</v>
      </c>
      <c r="C3512" s="168">
        <v>42836</v>
      </c>
      <c r="D3512" s="168" t="s">
        <v>8095</v>
      </c>
      <c r="E3512" s="169" t="s">
        <v>1500</v>
      </c>
      <c r="F3512" s="169">
        <v>13171760</v>
      </c>
      <c r="G3512" s="169"/>
      <c r="H3512" s="170" t="s">
        <v>8096</v>
      </c>
      <c r="I3512" s="172">
        <v>52271.46</v>
      </c>
      <c r="J3512" s="172">
        <v>0</v>
      </c>
      <c r="K3512" s="172">
        <v>52271.46</v>
      </c>
      <c r="L3512" s="173" t="s">
        <v>1444</v>
      </c>
    </row>
    <row r="3513" spans="1:12" ht="56.25" customHeight="1">
      <c r="A3513" s="174">
        <v>25</v>
      </c>
      <c r="B3513" s="167" t="s">
        <v>718</v>
      </c>
      <c r="C3513" s="168">
        <v>42836</v>
      </c>
      <c r="D3513" s="168" t="s">
        <v>8097</v>
      </c>
      <c r="E3513" s="169" t="s">
        <v>1500</v>
      </c>
      <c r="F3513" s="169">
        <v>13171808</v>
      </c>
      <c r="G3513" s="169"/>
      <c r="H3513" s="170" t="s">
        <v>8098</v>
      </c>
      <c r="I3513" s="172">
        <v>11596.27</v>
      </c>
      <c r="J3513" s="172">
        <v>0</v>
      </c>
      <c r="K3513" s="172">
        <v>11596.27</v>
      </c>
      <c r="L3513" s="173" t="s">
        <v>1444</v>
      </c>
    </row>
    <row r="3514" spans="1:12" ht="56.25" customHeight="1">
      <c r="A3514" s="174">
        <v>25</v>
      </c>
      <c r="B3514" s="167" t="s">
        <v>718</v>
      </c>
      <c r="C3514" s="168">
        <v>42836</v>
      </c>
      <c r="D3514" s="168" t="s">
        <v>8099</v>
      </c>
      <c r="E3514" s="169" t="s">
        <v>1500</v>
      </c>
      <c r="F3514" s="169">
        <v>13171791</v>
      </c>
      <c r="G3514" s="169"/>
      <c r="H3514" s="170" t="s">
        <v>8100</v>
      </c>
      <c r="I3514" s="172">
        <v>4527.7299999999996</v>
      </c>
      <c r="J3514" s="172">
        <v>0</v>
      </c>
      <c r="K3514" s="172">
        <v>4527.7299999999996</v>
      </c>
      <c r="L3514" s="173" t="s">
        <v>1444</v>
      </c>
    </row>
    <row r="3515" spans="1:12" ht="56.25" customHeight="1">
      <c r="A3515" s="174">
        <v>25</v>
      </c>
      <c r="B3515" s="167" t="s">
        <v>718</v>
      </c>
      <c r="C3515" s="168">
        <v>42836</v>
      </c>
      <c r="D3515" s="168" t="s">
        <v>8101</v>
      </c>
      <c r="E3515" s="169" t="s">
        <v>1500</v>
      </c>
      <c r="F3515" s="169">
        <v>13171789</v>
      </c>
      <c r="G3515" s="169"/>
      <c r="H3515" s="170" t="s">
        <v>8102</v>
      </c>
      <c r="I3515" s="172">
        <v>289267.77</v>
      </c>
      <c r="J3515" s="172">
        <v>0</v>
      </c>
      <c r="K3515" s="172">
        <v>289267.77</v>
      </c>
      <c r="L3515" s="173" t="s">
        <v>1444</v>
      </c>
    </row>
    <row r="3516" spans="1:12" ht="56.25" customHeight="1">
      <c r="A3516" s="174">
        <v>25</v>
      </c>
      <c r="B3516" s="167" t="s">
        <v>718</v>
      </c>
      <c r="C3516" s="168">
        <v>42836</v>
      </c>
      <c r="D3516" s="168" t="s">
        <v>8103</v>
      </c>
      <c r="E3516" s="169" t="s">
        <v>1500</v>
      </c>
      <c r="F3516" s="169">
        <v>13171788</v>
      </c>
      <c r="G3516" s="169"/>
      <c r="H3516" s="170" t="s">
        <v>8104</v>
      </c>
      <c r="I3516" s="172">
        <v>54096.58</v>
      </c>
      <c r="J3516" s="172">
        <v>0</v>
      </c>
      <c r="K3516" s="172">
        <v>54096.58</v>
      </c>
      <c r="L3516" s="173" t="s">
        <v>1444</v>
      </c>
    </row>
    <row r="3517" spans="1:12" ht="56.25" customHeight="1">
      <c r="A3517" s="174">
        <v>25</v>
      </c>
      <c r="B3517" s="167" t="s">
        <v>718</v>
      </c>
      <c r="C3517" s="168">
        <v>42836</v>
      </c>
      <c r="D3517" s="168" t="s">
        <v>8105</v>
      </c>
      <c r="E3517" s="169" t="s">
        <v>1500</v>
      </c>
      <c r="F3517" s="169">
        <v>13171807</v>
      </c>
      <c r="G3517" s="169"/>
      <c r="H3517" s="170" t="s">
        <v>8106</v>
      </c>
      <c r="I3517" s="172">
        <v>173937.54</v>
      </c>
      <c r="J3517" s="172">
        <v>0</v>
      </c>
      <c r="K3517" s="172">
        <v>173937.54</v>
      </c>
      <c r="L3517" s="173" t="s">
        <v>1444</v>
      </c>
    </row>
    <row r="3518" spans="1:12" ht="56.25" customHeight="1">
      <c r="A3518" s="174">
        <v>25</v>
      </c>
      <c r="B3518" s="167" t="s">
        <v>718</v>
      </c>
      <c r="C3518" s="168">
        <v>42836</v>
      </c>
      <c r="D3518" s="168" t="s">
        <v>8107</v>
      </c>
      <c r="E3518" s="169" t="s">
        <v>1500</v>
      </c>
      <c r="F3518" s="169">
        <v>13171810</v>
      </c>
      <c r="G3518" s="169"/>
      <c r="H3518" s="170" t="s">
        <v>8108</v>
      </c>
      <c r="I3518" s="172">
        <v>2.33</v>
      </c>
      <c r="J3518" s="172">
        <v>0</v>
      </c>
      <c r="K3518" s="172">
        <v>2.33</v>
      </c>
      <c r="L3518" s="173" t="s">
        <v>1444</v>
      </c>
    </row>
    <row r="3519" spans="1:12" ht="56.25" customHeight="1">
      <c r="A3519" s="174">
        <v>25</v>
      </c>
      <c r="B3519" s="167" t="s">
        <v>718</v>
      </c>
      <c r="C3519" s="168">
        <v>42836</v>
      </c>
      <c r="D3519" s="168" t="s">
        <v>8109</v>
      </c>
      <c r="E3519" s="169" t="s">
        <v>1500</v>
      </c>
      <c r="F3519" s="169">
        <v>13171811</v>
      </c>
      <c r="G3519" s="169"/>
      <c r="H3519" s="170" t="s">
        <v>8110</v>
      </c>
      <c r="I3519" s="172">
        <v>2.33</v>
      </c>
      <c r="J3519" s="172">
        <v>0</v>
      </c>
      <c r="K3519" s="172">
        <v>2.33</v>
      </c>
      <c r="L3519" s="173" t="s">
        <v>1444</v>
      </c>
    </row>
    <row r="3520" spans="1:12" ht="56.25" customHeight="1">
      <c r="A3520" s="174">
        <v>25</v>
      </c>
      <c r="B3520" s="167" t="s">
        <v>718</v>
      </c>
      <c r="C3520" s="168">
        <v>42836</v>
      </c>
      <c r="D3520" s="168" t="s">
        <v>8111</v>
      </c>
      <c r="E3520" s="169" t="s">
        <v>1500</v>
      </c>
      <c r="F3520" s="169">
        <v>13171829</v>
      </c>
      <c r="G3520" s="169"/>
      <c r="H3520" s="170" t="s">
        <v>8112</v>
      </c>
      <c r="I3520" s="172">
        <v>3.26</v>
      </c>
      <c r="J3520" s="172">
        <v>0</v>
      </c>
      <c r="K3520" s="172">
        <v>3.26</v>
      </c>
      <c r="L3520" s="173" t="s">
        <v>1444</v>
      </c>
    </row>
    <row r="3521" spans="1:12" ht="56.25" customHeight="1">
      <c r="A3521" s="174">
        <v>25</v>
      </c>
      <c r="B3521" s="167" t="s">
        <v>718</v>
      </c>
      <c r="C3521" s="168">
        <v>42836</v>
      </c>
      <c r="D3521" s="168" t="s">
        <v>8113</v>
      </c>
      <c r="E3521" s="169" t="s">
        <v>1500</v>
      </c>
      <c r="F3521" s="169">
        <v>13171860</v>
      </c>
      <c r="G3521" s="169"/>
      <c r="H3521" s="170" t="s">
        <v>8114</v>
      </c>
      <c r="I3521" s="172">
        <v>1.82</v>
      </c>
      <c r="J3521" s="172">
        <v>0</v>
      </c>
      <c r="K3521" s="172">
        <v>1.82</v>
      </c>
      <c r="L3521" s="173" t="s">
        <v>1444</v>
      </c>
    </row>
    <row r="3522" spans="1:12" ht="56.25" customHeight="1">
      <c r="A3522" s="174">
        <v>25</v>
      </c>
      <c r="B3522" s="167" t="s">
        <v>718</v>
      </c>
      <c r="C3522" s="168">
        <v>42836</v>
      </c>
      <c r="D3522" s="168" t="s">
        <v>8115</v>
      </c>
      <c r="E3522" s="169" t="s">
        <v>1500</v>
      </c>
      <c r="F3522" s="169">
        <v>13171814</v>
      </c>
      <c r="G3522" s="169"/>
      <c r="H3522" s="170" t="s">
        <v>8116</v>
      </c>
      <c r="I3522" s="172">
        <v>70.09</v>
      </c>
      <c r="J3522" s="172">
        <v>0</v>
      </c>
      <c r="K3522" s="172">
        <v>70.09</v>
      </c>
      <c r="L3522" s="173" t="s">
        <v>1444</v>
      </c>
    </row>
    <row r="3523" spans="1:12" ht="56.25" customHeight="1">
      <c r="A3523" s="174">
        <v>25</v>
      </c>
      <c r="B3523" s="167" t="s">
        <v>718</v>
      </c>
      <c r="C3523" s="168">
        <v>42836</v>
      </c>
      <c r="D3523" s="168" t="s">
        <v>8117</v>
      </c>
      <c r="E3523" s="169" t="s">
        <v>1500</v>
      </c>
      <c r="F3523" s="169">
        <v>13171830</v>
      </c>
      <c r="G3523" s="169"/>
      <c r="H3523" s="170" t="s">
        <v>8118</v>
      </c>
      <c r="I3523" s="172">
        <v>6.39</v>
      </c>
      <c r="J3523" s="172">
        <v>0</v>
      </c>
      <c r="K3523" s="172">
        <v>6.39</v>
      </c>
      <c r="L3523" s="173" t="s">
        <v>1444</v>
      </c>
    </row>
    <row r="3524" spans="1:12" ht="56.25" customHeight="1">
      <c r="A3524" s="174">
        <v>340</v>
      </c>
      <c r="B3524" s="167" t="s">
        <v>838</v>
      </c>
      <c r="C3524" s="168">
        <v>42837</v>
      </c>
      <c r="D3524" s="168" t="s">
        <v>8119</v>
      </c>
      <c r="E3524" s="169" t="s">
        <v>6</v>
      </c>
      <c r="F3524" s="169">
        <v>421918</v>
      </c>
      <c r="G3524" s="169"/>
      <c r="H3524" s="170" t="s">
        <v>8120</v>
      </c>
      <c r="I3524" s="172">
        <v>0</v>
      </c>
      <c r="J3524" s="172">
        <v>3683.82</v>
      </c>
      <c r="K3524" s="172">
        <v>3683.82</v>
      </c>
      <c r="L3524" s="173" t="s">
        <v>1444</v>
      </c>
    </row>
    <row r="3525" spans="1:12" ht="56.25" customHeight="1">
      <c r="A3525" s="174">
        <v>340</v>
      </c>
      <c r="B3525" s="167" t="s">
        <v>838</v>
      </c>
      <c r="C3525" s="168">
        <v>42837</v>
      </c>
      <c r="D3525" s="168" t="s">
        <v>8121</v>
      </c>
      <c r="E3525" s="169" t="s">
        <v>6</v>
      </c>
      <c r="F3525" s="169">
        <v>422556</v>
      </c>
      <c r="G3525" s="169"/>
      <c r="H3525" s="170" t="s">
        <v>8122</v>
      </c>
      <c r="I3525" s="172">
        <v>0</v>
      </c>
      <c r="J3525" s="172">
        <v>32845.68</v>
      </c>
      <c r="K3525" s="172">
        <v>32845.68</v>
      </c>
      <c r="L3525" s="173" t="s">
        <v>1444</v>
      </c>
    </row>
    <row r="3526" spans="1:12" ht="56.25" customHeight="1">
      <c r="A3526" s="174" t="s">
        <v>628</v>
      </c>
      <c r="B3526" s="167" t="s">
        <v>738</v>
      </c>
      <c r="C3526" s="168">
        <v>42837</v>
      </c>
      <c r="D3526" s="168" t="s">
        <v>8123</v>
      </c>
      <c r="E3526" s="169" t="s">
        <v>6</v>
      </c>
      <c r="F3526" s="169">
        <v>824288</v>
      </c>
      <c r="G3526" s="169"/>
      <c r="H3526" s="170" t="s">
        <v>8124</v>
      </c>
      <c r="I3526" s="172">
        <v>0</v>
      </c>
      <c r="J3526" s="172">
        <v>58000</v>
      </c>
      <c r="K3526" s="172">
        <v>58000</v>
      </c>
      <c r="L3526" s="173" t="s">
        <v>1444</v>
      </c>
    </row>
    <row r="3527" spans="1:12" ht="56.25" customHeight="1">
      <c r="A3527" s="174">
        <v>10</v>
      </c>
      <c r="B3527" s="167" t="s">
        <v>714</v>
      </c>
      <c r="C3527" s="168">
        <v>42837</v>
      </c>
      <c r="D3527" s="168" t="s">
        <v>8125</v>
      </c>
      <c r="E3527" s="169" t="s">
        <v>6</v>
      </c>
      <c r="F3527" s="169">
        <v>824343</v>
      </c>
      <c r="G3527" s="169"/>
      <c r="H3527" s="170" t="s">
        <v>8126</v>
      </c>
      <c r="I3527" s="172">
        <v>0</v>
      </c>
      <c r="J3527" s="172">
        <v>3000000</v>
      </c>
      <c r="K3527" s="172">
        <v>3000000</v>
      </c>
      <c r="L3527" s="173" t="s">
        <v>1444</v>
      </c>
    </row>
    <row r="3528" spans="1:12" ht="56.25" customHeight="1">
      <c r="A3528" s="174" t="s">
        <v>627</v>
      </c>
      <c r="B3528" s="167" t="s">
        <v>737</v>
      </c>
      <c r="C3528" s="168">
        <v>42837</v>
      </c>
      <c r="D3528" s="168" t="s">
        <v>8127</v>
      </c>
      <c r="E3528" s="169" t="s">
        <v>6</v>
      </c>
      <c r="F3528" s="169">
        <v>824346</v>
      </c>
      <c r="G3528" s="169"/>
      <c r="H3528" s="170" t="s">
        <v>8128</v>
      </c>
      <c r="I3528" s="172">
        <v>0</v>
      </c>
      <c r="J3528" s="172">
        <v>14020.29</v>
      </c>
      <c r="K3528" s="172">
        <v>14020.29</v>
      </c>
      <c r="L3528" s="173" t="s">
        <v>1444</v>
      </c>
    </row>
    <row r="3529" spans="1:12" ht="56.25" customHeight="1">
      <c r="A3529" s="174">
        <v>586</v>
      </c>
      <c r="B3529" s="167" t="s">
        <v>230</v>
      </c>
      <c r="C3529" s="168">
        <v>42837</v>
      </c>
      <c r="D3529" s="168" t="s">
        <v>8129</v>
      </c>
      <c r="E3529" s="169" t="s">
        <v>6</v>
      </c>
      <c r="F3529" s="169">
        <v>884911</v>
      </c>
      <c r="G3529" s="169"/>
      <c r="H3529" s="170" t="s">
        <v>8130</v>
      </c>
      <c r="I3529" s="172">
        <v>0</v>
      </c>
      <c r="J3529" s="172">
        <v>16848.400000000001</v>
      </c>
      <c r="K3529" s="172">
        <v>16848.400000000001</v>
      </c>
      <c r="L3529" s="173" t="s">
        <v>6022</v>
      </c>
    </row>
    <row r="3530" spans="1:12" ht="56.25" customHeight="1">
      <c r="A3530" s="174">
        <v>586</v>
      </c>
      <c r="B3530" s="167" t="s">
        <v>230</v>
      </c>
      <c r="C3530" s="168">
        <v>42837</v>
      </c>
      <c r="D3530" s="168" t="s">
        <v>8131</v>
      </c>
      <c r="E3530" s="169" t="s">
        <v>6</v>
      </c>
      <c r="F3530" s="169">
        <v>884911</v>
      </c>
      <c r="G3530" s="169"/>
      <c r="H3530" s="170" t="s">
        <v>8132</v>
      </c>
      <c r="I3530" s="172">
        <v>0</v>
      </c>
      <c r="J3530" s="172">
        <v>253977.78</v>
      </c>
      <c r="K3530" s="172">
        <v>253977.78</v>
      </c>
      <c r="L3530" s="173" t="s">
        <v>1444</v>
      </c>
    </row>
    <row r="3531" spans="1:12" ht="56.25" customHeight="1">
      <c r="A3531" s="174">
        <v>10</v>
      </c>
      <c r="B3531" s="167" t="s">
        <v>714</v>
      </c>
      <c r="C3531" s="168">
        <v>42837</v>
      </c>
      <c r="D3531" s="168" t="s">
        <v>8133</v>
      </c>
      <c r="E3531" s="169" t="s">
        <v>15</v>
      </c>
      <c r="F3531" s="169">
        <v>421915</v>
      </c>
      <c r="G3531" s="169"/>
      <c r="H3531" s="170" t="s">
        <v>1402</v>
      </c>
      <c r="I3531" s="172">
        <v>50</v>
      </c>
      <c r="J3531" s="172">
        <v>0</v>
      </c>
      <c r="K3531" s="172">
        <v>50</v>
      </c>
      <c r="L3531" s="173" t="s">
        <v>1444</v>
      </c>
    </row>
    <row r="3532" spans="1:12" ht="56.25" customHeight="1">
      <c r="A3532" s="174">
        <v>586</v>
      </c>
      <c r="B3532" s="167" t="s">
        <v>230</v>
      </c>
      <c r="C3532" s="168">
        <v>42837</v>
      </c>
      <c r="D3532" s="168" t="s">
        <v>8134</v>
      </c>
      <c r="E3532" s="169" t="s">
        <v>11</v>
      </c>
      <c r="F3532" s="169">
        <v>884911</v>
      </c>
      <c r="G3532" s="169"/>
      <c r="H3532" s="170" t="s">
        <v>8135</v>
      </c>
      <c r="I3532" s="172">
        <v>50</v>
      </c>
      <c r="J3532" s="172">
        <v>0</v>
      </c>
      <c r="K3532" s="172">
        <v>50</v>
      </c>
      <c r="L3532" s="173" t="s">
        <v>1444</v>
      </c>
    </row>
    <row r="3533" spans="1:12" ht="56.25" customHeight="1">
      <c r="A3533" s="174">
        <v>340</v>
      </c>
      <c r="B3533" s="167" t="s">
        <v>838</v>
      </c>
      <c r="C3533" s="168">
        <v>42837</v>
      </c>
      <c r="D3533" s="168" t="s">
        <v>8136</v>
      </c>
      <c r="E3533" s="169" t="s">
        <v>15</v>
      </c>
      <c r="F3533" s="169">
        <v>421919</v>
      </c>
      <c r="G3533" s="169"/>
      <c r="H3533" s="170" t="s">
        <v>8137</v>
      </c>
      <c r="I3533" s="172">
        <v>50</v>
      </c>
      <c r="J3533" s="172">
        <v>0</v>
      </c>
      <c r="K3533" s="177">
        <v>50</v>
      </c>
      <c r="L3533" s="173" t="s">
        <v>1444</v>
      </c>
    </row>
    <row r="3534" spans="1:12" ht="56.25" customHeight="1">
      <c r="A3534" s="174" t="s">
        <v>628</v>
      </c>
      <c r="B3534" s="167" t="s">
        <v>738</v>
      </c>
      <c r="C3534" s="168">
        <v>42837</v>
      </c>
      <c r="D3534" s="168" t="s">
        <v>8138</v>
      </c>
      <c r="E3534" s="169" t="s">
        <v>11</v>
      </c>
      <c r="F3534" s="169">
        <v>9158</v>
      </c>
      <c r="G3534" s="169"/>
      <c r="H3534" s="170" t="s">
        <v>8139</v>
      </c>
      <c r="I3534" s="172">
        <v>4810.1499999999996</v>
      </c>
      <c r="J3534" s="172">
        <v>0</v>
      </c>
      <c r="K3534" s="172">
        <v>4810.1499999999996</v>
      </c>
      <c r="L3534" s="173" t="s">
        <v>1444</v>
      </c>
    </row>
    <row r="3535" spans="1:12" ht="56.25" customHeight="1">
      <c r="A3535" s="174">
        <v>10</v>
      </c>
      <c r="B3535" s="167" t="s">
        <v>714</v>
      </c>
      <c r="C3535" s="168">
        <v>42837</v>
      </c>
      <c r="D3535" s="168" t="s">
        <v>8140</v>
      </c>
      <c r="E3535" s="169" t="s">
        <v>15</v>
      </c>
      <c r="F3535" s="169">
        <v>422049</v>
      </c>
      <c r="G3535" s="169"/>
      <c r="H3535" s="170" t="s">
        <v>8141</v>
      </c>
      <c r="I3535" s="172">
        <v>50</v>
      </c>
      <c r="J3535" s="172">
        <v>0</v>
      </c>
      <c r="K3535" s="172">
        <v>50</v>
      </c>
      <c r="L3535" s="173" t="s">
        <v>1444</v>
      </c>
    </row>
    <row r="3536" spans="1:12" ht="56.25" customHeight="1">
      <c r="A3536" s="174">
        <v>10</v>
      </c>
      <c r="B3536" s="167" t="s">
        <v>714</v>
      </c>
      <c r="C3536" s="168">
        <v>42837</v>
      </c>
      <c r="D3536" s="168" t="s">
        <v>8142</v>
      </c>
      <c r="E3536" s="169" t="s">
        <v>15</v>
      </c>
      <c r="F3536" s="169">
        <v>422243</v>
      </c>
      <c r="G3536" s="169"/>
      <c r="H3536" s="170" t="s">
        <v>8143</v>
      </c>
      <c r="I3536" s="172">
        <v>50</v>
      </c>
      <c r="J3536" s="172">
        <v>0</v>
      </c>
      <c r="K3536" s="172">
        <v>50</v>
      </c>
      <c r="L3536" s="173" t="s">
        <v>1444</v>
      </c>
    </row>
    <row r="3537" spans="1:12" ht="56.25" customHeight="1">
      <c r="A3537" s="174">
        <v>25</v>
      </c>
      <c r="B3537" s="167" t="s">
        <v>718</v>
      </c>
      <c r="C3537" s="168">
        <v>42837</v>
      </c>
      <c r="D3537" s="168" t="s">
        <v>8144</v>
      </c>
      <c r="E3537" s="169" t="s">
        <v>15</v>
      </c>
      <c r="F3537" s="169">
        <v>2063</v>
      </c>
      <c r="G3537" s="169"/>
      <c r="H3537" s="170" t="s">
        <v>8145</v>
      </c>
      <c r="I3537" s="172">
        <v>638.59</v>
      </c>
      <c r="J3537" s="172">
        <v>0</v>
      </c>
      <c r="K3537" s="172">
        <v>638.59</v>
      </c>
      <c r="L3537" s="173" t="s">
        <v>1444</v>
      </c>
    </row>
    <row r="3538" spans="1:12" ht="56.25" customHeight="1">
      <c r="A3538" s="174">
        <v>340</v>
      </c>
      <c r="B3538" s="167" t="s">
        <v>838</v>
      </c>
      <c r="C3538" s="168">
        <v>42837</v>
      </c>
      <c r="D3538" s="168" t="s">
        <v>8146</v>
      </c>
      <c r="E3538" s="169" t="s">
        <v>15</v>
      </c>
      <c r="F3538" s="169">
        <v>422557</v>
      </c>
      <c r="G3538" s="169"/>
      <c r="H3538" s="170" t="s">
        <v>8147</v>
      </c>
      <c r="I3538" s="172">
        <v>50</v>
      </c>
      <c r="J3538" s="172">
        <v>0</v>
      </c>
      <c r="K3538" s="172">
        <v>50</v>
      </c>
      <c r="L3538" s="173" t="s">
        <v>1444</v>
      </c>
    </row>
    <row r="3539" spans="1:12" ht="56.25" customHeight="1">
      <c r="A3539" s="174">
        <v>513</v>
      </c>
      <c r="B3539" s="167" t="s">
        <v>208</v>
      </c>
      <c r="C3539" s="168">
        <v>42837</v>
      </c>
      <c r="D3539" s="168" t="s">
        <v>8148</v>
      </c>
      <c r="E3539" s="169" t="s">
        <v>15</v>
      </c>
      <c r="F3539" s="169">
        <v>422563</v>
      </c>
      <c r="G3539" s="169"/>
      <c r="H3539" s="170" t="s">
        <v>8149</v>
      </c>
      <c r="I3539" s="172">
        <v>50</v>
      </c>
      <c r="J3539" s="172">
        <v>0</v>
      </c>
      <c r="K3539" s="172">
        <v>50</v>
      </c>
      <c r="L3539" s="173" t="s">
        <v>1444</v>
      </c>
    </row>
    <row r="3540" spans="1:12" ht="56.25" customHeight="1">
      <c r="A3540" s="174">
        <v>513</v>
      </c>
      <c r="B3540" s="167" t="s">
        <v>208</v>
      </c>
      <c r="C3540" s="168">
        <v>42837</v>
      </c>
      <c r="D3540" s="168" t="s">
        <v>8150</v>
      </c>
      <c r="E3540" s="169" t="s">
        <v>15</v>
      </c>
      <c r="F3540" s="169">
        <v>422683</v>
      </c>
      <c r="G3540" s="169"/>
      <c r="H3540" s="170" t="s">
        <v>1404</v>
      </c>
      <c r="I3540" s="172">
        <v>50</v>
      </c>
      <c r="J3540" s="172">
        <v>0</v>
      </c>
      <c r="K3540" s="172">
        <v>50</v>
      </c>
      <c r="L3540" s="173" t="s">
        <v>1444</v>
      </c>
    </row>
    <row r="3541" spans="1:12" ht="56.25" customHeight="1">
      <c r="A3541" s="174">
        <v>513</v>
      </c>
      <c r="B3541" s="167" t="s">
        <v>208</v>
      </c>
      <c r="C3541" s="168">
        <v>42837</v>
      </c>
      <c r="D3541" s="168" t="s">
        <v>8151</v>
      </c>
      <c r="E3541" s="169" t="s">
        <v>15</v>
      </c>
      <c r="F3541" s="169">
        <v>422685</v>
      </c>
      <c r="G3541" s="169"/>
      <c r="H3541" s="170" t="s">
        <v>1404</v>
      </c>
      <c r="I3541" s="172">
        <v>50</v>
      </c>
      <c r="J3541" s="172">
        <v>0</v>
      </c>
      <c r="K3541" s="172">
        <v>50</v>
      </c>
      <c r="L3541" s="173" t="s">
        <v>1444</v>
      </c>
    </row>
    <row r="3542" spans="1:12" ht="56.25" customHeight="1">
      <c r="A3542" s="174">
        <v>10</v>
      </c>
      <c r="B3542" s="167" t="s">
        <v>714</v>
      </c>
      <c r="C3542" s="168">
        <v>42837</v>
      </c>
      <c r="D3542" s="168" t="s">
        <v>8152</v>
      </c>
      <c r="E3542" s="169" t="s">
        <v>15</v>
      </c>
      <c r="F3542" s="169">
        <v>422892</v>
      </c>
      <c r="G3542" s="169"/>
      <c r="H3542" s="170" t="s">
        <v>8153</v>
      </c>
      <c r="I3542" s="172">
        <v>50</v>
      </c>
      <c r="J3542" s="172">
        <v>0</v>
      </c>
      <c r="K3542" s="172">
        <v>50</v>
      </c>
      <c r="L3542" s="173" t="s">
        <v>1444</v>
      </c>
    </row>
    <row r="3543" spans="1:12" ht="56.25" customHeight="1">
      <c r="A3543" s="174">
        <v>25</v>
      </c>
      <c r="B3543" s="167" t="s">
        <v>718</v>
      </c>
      <c r="C3543" s="168">
        <v>42837</v>
      </c>
      <c r="D3543" s="168" t="s">
        <v>8154</v>
      </c>
      <c r="E3543" s="169" t="s">
        <v>1500</v>
      </c>
      <c r="F3543" s="169">
        <v>13159947</v>
      </c>
      <c r="G3543" s="169"/>
      <c r="H3543" s="170" t="s">
        <v>8155</v>
      </c>
      <c r="I3543" s="172">
        <v>14216.59</v>
      </c>
      <c r="J3543" s="172">
        <v>0</v>
      </c>
      <c r="K3543" s="172">
        <v>14216.59</v>
      </c>
      <c r="L3543" s="173" t="s">
        <v>1444</v>
      </c>
    </row>
    <row r="3544" spans="1:12" ht="56.25" customHeight="1">
      <c r="A3544" s="174">
        <v>25</v>
      </c>
      <c r="B3544" s="167" t="s">
        <v>718</v>
      </c>
      <c r="C3544" s="168">
        <v>42837</v>
      </c>
      <c r="D3544" s="168" t="s">
        <v>8156</v>
      </c>
      <c r="E3544" s="169" t="s">
        <v>1500</v>
      </c>
      <c r="F3544" s="169">
        <v>13185690</v>
      </c>
      <c r="G3544" s="169"/>
      <c r="H3544" s="170" t="s">
        <v>8157</v>
      </c>
      <c r="I3544" s="172">
        <v>0.01</v>
      </c>
      <c r="J3544" s="172">
        <v>0</v>
      </c>
      <c r="K3544" s="172">
        <v>0.01</v>
      </c>
      <c r="L3544" s="173" t="s">
        <v>1444</v>
      </c>
    </row>
    <row r="3545" spans="1:12" ht="56.25" customHeight="1">
      <c r="A3545" s="174">
        <v>25</v>
      </c>
      <c r="B3545" s="167" t="s">
        <v>718</v>
      </c>
      <c r="C3545" s="168">
        <v>42837</v>
      </c>
      <c r="D3545" s="168" t="s">
        <v>8158</v>
      </c>
      <c r="E3545" s="169" t="s">
        <v>1500</v>
      </c>
      <c r="F3545" s="169">
        <v>13214731</v>
      </c>
      <c r="G3545" s="169"/>
      <c r="H3545" s="170" t="s">
        <v>8159</v>
      </c>
      <c r="I3545" s="172">
        <v>7.45</v>
      </c>
      <c r="J3545" s="172">
        <v>0</v>
      </c>
      <c r="K3545" s="172">
        <v>7.45</v>
      </c>
      <c r="L3545" s="173" t="s">
        <v>1444</v>
      </c>
    </row>
    <row r="3546" spans="1:12" ht="56.25" customHeight="1">
      <c r="A3546" s="174">
        <v>25</v>
      </c>
      <c r="B3546" s="167" t="s">
        <v>718</v>
      </c>
      <c r="C3546" s="168">
        <v>42837</v>
      </c>
      <c r="D3546" s="168" t="s">
        <v>8160</v>
      </c>
      <c r="E3546" s="169" t="s">
        <v>1500</v>
      </c>
      <c r="F3546" s="169">
        <v>13214740</v>
      </c>
      <c r="G3546" s="169"/>
      <c r="H3546" s="170" t="s">
        <v>8161</v>
      </c>
      <c r="I3546" s="172">
        <v>0.01</v>
      </c>
      <c r="J3546" s="172">
        <v>0</v>
      </c>
      <c r="K3546" s="172">
        <v>0.01</v>
      </c>
      <c r="L3546" s="173" t="s">
        <v>1444</v>
      </c>
    </row>
    <row r="3547" spans="1:12" ht="56.25" customHeight="1">
      <c r="A3547" s="174">
        <v>25</v>
      </c>
      <c r="B3547" s="167" t="s">
        <v>718</v>
      </c>
      <c r="C3547" s="168">
        <v>42837</v>
      </c>
      <c r="D3547" s="168" t="s">
        <v>8162</v>
      </c>
      <c r="E3547" s="169" t="s">
        <v>1500</v>
      </c>
      <c r="F3547" s="169">
        <v>13214751</v>
      </c>
      <c r="G3547" s="169"/>
      <c r="H3547" s="170" t="s">
        <v>8161</v>
      </c>
      <c r="I3547" s="172">
        <v>20</v>
      </c>
      <c r="J3547" s="172">
        <v>0</v>
      </c>
      <c r="K3547" s="172">
        <v>20</v>
      </c>
      <c r="L3547" s="173" t="s">
        <v>1444</v>
      </c>
    </row>
    <row r="3548" spans="1:12" ht="56.25" customHeight="1">
      <c r="A3548" s="174">
        <v>10</v>
      </c>
      <c r="B3548" s="167" t="s">
        <v>714</v>
      </c>
      <c r="C3548" s="168">
        <v>42837</v>
      </c>
      <c r="D3548" s="168" t="s">
        <v>8163</v>
      </c>
      <c r="E3548" s="169" t="s">
        <v>11</v>
      </c>
      <c r="F3548" s="169">
        <v>884899</v>
      </c>
      <c r="G3548" s="169"/>
      <c r="H3548" s="170" t="s">
        <v>8164</v>
      </c>
      <c r="I3548" s="172">
        <v>50</v>
      </c>
      <c r="J3548" s="172">
        <v>0</v>
      </c>
      <c r="K3548" s="172">
        <v>50</v>
      </c>
      <c r="L3548" s="173" t="s">
        <v>1444</v>
      </c>
    </row>
    <row r="3549" spans="1:12" ht="56.25" customHeight="1">
      <c r="A3549" s="174">
        <v>10</v>
      </c>
      <c r="B3549" s="167" t="s">
        <v>714</v>
      </c>
      <c r="C3549" s="168">
        <v>42837</v>
      </c>
      <c r="D3549" s="168" t="s">
        <v>8165</v>
      </c>
      <c r="E3549" s="169" t="s">
        <v>11</v>
      </c>
      <c r="F3549" s="169">
        <v>884901</v>
      </c>
      <c r="G3549" s="169"/>
      <c r="H3549" s="170" t="s">
        <v>8166</v>
      </c>
      <c r="I3549" s="172">
        <v>50</v>
      </c>
      <c r="J3549" s="172">
        <v>0</v>
      </c>
      <c r="K3549" s="172">
        <v>50</v>
      </c>
      <c r="L3549" s="173" t="s">
        <v>1444</v>
      </c>
    </row>
    <row r="3550" spans="1:12" ht="56.25" customHeight="1">
      <c r="A3550" s="174">
        <v>10</v>
      </c>
      <c r="B3550" s="167" t="s">
        <v>714</v>
      </c>
      <c r="C3550" s="168">
        <v>42837</v>
      </c>
      <c r="D3550" s="168" t="s">
        <v>8167</v>
      </c>
      <c r="E3550" s="169" t="s">
        <v>11</v>
      </c>
      <c r="F3550" s="169">
        <v>884903</v>
      </c>
      <c r="G3550" s="169"/>
      <c r="H3550" s="170" t="s">
        <v>8168</v>
      </c>
      <c r="I3550" s="172">
        <v>50</v>
      </c>
      <c r="J3550" s="172">
        <v>0</v>
      </c>
      <c r="K3550" s="172">
        <v>50</v>
      </c>
      <c r="L3550" s="173" t="s">
        <v>1444</v>
      </c>
    </row>
    <row r="3551" spans="1:12" ht="56.25" customHeight="1">
      <c r="A3551" s="174">
        <v>117</v>
      </c>
      <c r="B3551" s="167" t="s">
        <v>746</v>
      </c>
      <c r="C3551" s="168">
        <v>42837</v>
      </c>
      <c r="D3551" s="168" t="s">
        <v>8169</v>
      </c>
      <c r="E3551" s="169" t="s">
        <v>11</v>
      </c>
      <c r="F3551" s="169">
        <v>884904</v>
      </c>
      <c r="G3551" s="169"/>
      <c r="H3551" s="170" t="s">
        <v>8170</v>
      </c>
      <c r="I3551" s="172">
        <v>50</v>
      </c>
      <c r="J3551" s="172">
        <v>0</v>
      </c>
      <c r="K3551" s="172">
        <v>50</v>
      </c>
      <c r="L3551" s="173" t="s">
        <v>1444</v>
      </c>
    </row>
    <row r="3552" spans="1:12" ht="56.25" customHeight="1">
      <c r="A3552" s="174">
        <v>10</v>
      </c>
      <c r="B3552" s="167" t="s">
        <v>714</v>
      </c>
      <c r="C3552" s="168">
        <v>42837</v>
      </c>
      <c r="D3552" s="168" t="s">
        <v>8171</v>
      </c>
      <c r="E3552" s="169" t="s">
        <v>15</v>
      </c>
      <c r="F3552" s="169">
        <v>421917</v>
      </c>
      <c r="G3552" s="169"/>
      <c r="H3552" s="170" t="s">
        <v>8172</v>
      </c>
      <c r="I3552" s="172">
        <v>50</v>
      </c>
      <c r="J3552" s="172">
        <v>0</v>
      </c>
      <c r="K3552" s="172">
        <v>50</v>
      </c>
      <c r="L3552" s="173" t="s">
        <v>1444</v>
      </c>
    </row>
    <row r="3553" spans="1:12" ht="56.25" customHeight="1">
      <c r="A3553" s="174">
        <v>25</v>
      </c>
      <c r="B3553" s="167" t="s">
        <v>718</v>
      </c>
      <c r="C3553" s="168">
        <v>42838</v>
      </c>
      <c r="D3553" s="168" t="s">
        <v>8173</v>
      </c>
      <c r="E3553" s="169" t="s">
        <v>1500</v>
      </c>
      <c r="F3553" s="169">
        <v>13229328</v>
      </c>
      <c r="G3553" s="169"/>
      <c r="H3553" s="170" t="s">
        <v>8174</v>
      </c>
      <c r="I3553" s="172">
        <v>558785.25</v>
      </c>
      <c r="J3553" s="172">
        <v>0</v>
      </c>
      <c r="K3553" s="172">
        <v>558785.25</v>
      </c>
      <c r="L3553" s="173" t="s">
        <v>1444</v>
      </c>
    </row>
    <row r="3554" spans="1:12" ht="56.25" customHeight="1">
      <c r="A3554" s="174">
        <v>25</v>
      </c>
      <c r="B3554" s="167" t="s">
        <v>718</v>
      </c>
      <c r="C3554" s="168">
        <v>42838</v>
      </c>
      <c r="D3554" s="168" t="s">
        <v>8175</v>
      </c>
      <c r="E3554" s="169" t="s">
        <v>1500</v>
      </c>
      <c r="F3554" s="169">
        <v>13229374</v>
      </c>
      <c r="G3554" s="169"/>
      <c r="H3554" s="170" t="s">
        <v>8176</v>
      </c>
      <c r="I3554" s="172">
        <v>15652.45</v>
      </c>
      <c r="J3554" s="172">
        <v>0</v>
      </c>
      <c r="K3554" s="172">
        <v>15652.45</v>
      </c>
      <c r="L3554" s="173" t="s">
        <v>1444</v>
      </c>
    </row>
    <row r="3555" spans="1:12" ht="56.25" customHeight="1">
      <c r="A3555" s="174">
        <v>87</v>
      </c>
      <c r="B3555" s="167" t="s">
        <v>735</v>
      </c>
      <c r="C3555" s="168">
        <v>42838</v>
      </c>
      <c r="D3555" s="168" t="s">
        <v>8177</v>
      </c>
      <c r="E3555" s="169" t="s">
        <v>11</v>
      </c>
      <c r="F3555" s="169">
        <v>884929</v>
      </c>
      <c r="G3555" s="169"/>
      <c r="H3555" s="170" t="s">
        <v>8178</v>
      </c>
      <c r="I3555" s="172">
        <v>2251.5100000000002</v>
      </c>
      <c r="J3555" s="172">
        <v>0</v>
      </c>
      <c r="K3555" s="172">
        <v>2251.5100000000002</v>
      </c>
      <c r="L3555" s="173" t="s">
        <v>1444</v>
      </c>
    </row>
    <row r="3556" spans="1:12" ht="56.25" customHeight="1">
      <c r="A3556" s="174">
        <v>117</v>
      </c>
      <c r="B3556" s="167" t="s">
        <v>746</v>
      </c>
      <c r="C3556" s="168">
        <v>42838</v>
      </c>
      <c r="D3556" s="168" t="s">
        <v>8179</v>
      </c>
      <c r="E3556" s="169" t="s">
        <v>11</v>
      </c>
      <c r="F3556" s="169">
        <v>884967</v>
      </c>
      <c r="G3556" s="169"/>
      <c r="H3556" s="170" t="s">
        <v>8180</v>
      </c>
      <c r="I3556" s="172">
        <v>50</v>
      </c>
      <c r="J3556" s="172">
        <v>0</v>
      </c>
      <c r="K3556" s="172">
        <v>50</v>
      </c>
      <c r="L3556" s="173" t="s">
        <v>1444</v>
      </c>
    </row>
    <row r="3557" spans="1:12" ht="56.25" customHeight="1">
      <c r="A3557" s="174">
        <v>117</v>
      </c>
      <c r="B3557" s="167" t="s">
        <v>746</v>
      </c>
      <c r="C3557" s="168">
        <v>42838</v>
      </c>
      <c r="D3557" s="168" t="s">
        <v>8181</v>
      </c>
      <c r="E3557" s="169" t="s">
        <v>11</v>
      </c>
      <c r="F3557" s="169">
        <v>884991</v>
      </c>
      <c r="G3557" s="169"/>
      <c r="H3557" s="170" t="s">
        <v>8182</v>
      </c>
      <c r="I3557" s="172">
        <v>50</v>
      </c>
      <c r="J3557" s="172">
        <v>0</v>
      </c>
      <c r="K3557" s="172">
        <v>50</v>
      </c>
      <c r="L3557" s="173" t="s">
        <v>1444</v>
      </c>
    </row>
    <row r="3558" spans="1:12" ht="56.25" customHeight="1">
      <c r="A3558" s="174">
        <v>197</v>
      </c>
      <c r="B3558" s="167" t="s">
        <v>778</v>
      </c>
      <c r="C3558" s="168">
        <v>42838</v>
      </c>
      <c r="D3558" s="168" t="s">
        <v>8183</v>
      </c>
      <c r="E3558" s="169" t="s">
        <v>1287</v>
      </c>
      <c r="F3558" s="169">
        <v>2064</v>
      </c>
      <c r="G3558" s="169"/>
      <c r="H3558" s="170" t="s">
        <v>8184</v>
      </c>
      <c r="I3558" s="172">
        <v>2273.81</v>
      </c>
      <c r="J3558" s="172">
        <v>0</v>
      </c>
      <c r="K3558" s="172">
        <v>2273.81</v>
      </c>
      <c r="L3558" s="173" t="s">
        <v>1444</v>
      </c>
    </row>
    <row r="3559" spans="1:12" ht="56.25" customHeight="1">
      <c r="A3559" s="174">
        <v>197</v>
      </c>
      <c r="B3559" s="167" t="s">
        <v>778</v>
      </c>
      <c r="C3559" s="168">
        <v>42838</v>
      </c>
      <c r="D3559" s="168" t="s">
        <v>8185</v>
      </c>
      <c r="E3559" s="169" t="s">
        <v>15</v>
      </c>
      <c r="F3559" s="169">
        <v>2064</v>
      </c>
      <c r="G3559" s="169"/>
      <c r="H3559" s="170" t="s">
        <v>8186</v>
      </c>
      <c r="I3559" s="172">
        <v>382.57</v>
      </c>
      <c r="J3559" s="172">
        <v>0</v>
      </c>
      <c r="K3559" s="172">
        <v>382.57</v>
      </c>
      <c r="L3559" s="173" t="s">
        <v>1444</v>
      </c>
    </row>
    <row r="3560" spans="1:12" ht="56.25" customHeight="1">
      <c r="A3560" s="174">
        <v>10</v>
      </c>
      <c r="B3560" s="167" t="s">
        <v>714</v>
      </c>
      <c r="C3560" s="168">
        <v>42838</v>
      </c>
      <c r="D3560" s="168" t="s">
        <v>8187</v>
      </c>
      <c r="E3560" s="169" t="s">
        <v>15</v>
      </c>
      <c r="F3560" s="169">
        <v>422956</v>
      </c>
      <c r="G3560" s="169"/>
      <c r="H3560" s="170" t="s">
        <v>8188</v>
      </c>
      <c r="I3560" s="172">
        <v>50</v>
      </c>
      <c r="J3560" s="172">
        <v>0</v>
      </c>
      <c r="K3560" s="172">
        <v>50</v>
      </c>
      <c r="L3560" s="173" t="s">
        <v>1444</v>
      </c>
    </row>
    <row r="3561" spans="1:12" ht="56.25" customHeight="1">
      <c r="A3561" s="174">
        <v>594</v>
      </c>
      <c r="B3561" s="167" t="s">
        <v>120</v>
      </c>
      <c r="C3561" s="168">
        <v>42838</v>
      </c>
      <c r="D3561" s="168" t="s">
        <v>8189</v>
      </c>
      <c r="E3561" s="169" t="s">
        <v>15</v>
      </c>
      <c r="F3561" s="169">
        <v>2076</v>
      </c>
      <c r="G3561" s="169"/>
      <c r="H3561" s="170" t="s">
        <v>8190</v>
      </c>
      <c r="I3561" s="172">
        <v>326.32</v>
      </c>
      <c r="J3561" s="172">
        <v>0</v>
      </c>
      <c r="K3561" s="172">
        <v>326.32</v>
      </c>
      <c r="L3561" s="173" t="s">
        <v>1444</v>
      </c>
    </row>
    <row r="3562" spans="1:12" ht="56.25" customHeight="1">
      <c r="A3562" s="174">
        <v>35</v>
      </c>
      <c r="B3562" s="167" t="s">
        <v>720</v>
      </c>
      <c r="C3562" s="168">
        <v>42838</v>
      </c>
      <c r="D3562" s="168" t="s">
        <v>8191</v>
      </c>
      <c r="E3562" s="169" t="s">
        <v>15</v>
      </c>
      <c r="F3562" s="169">
        <v>2075</v>
      </c>
      <c r="G3562" s="169"/>
      <c r="H3562" s="170" t="s">
        <v>8192</v>
      </c>
      <c r="I3562" s="172">
        <v>295.11</v>
      </c>
      <c r="J3562" s="172">
        <v>0</v>
      </c>
      <c r="K3562" s="172">
        <v>295.11</v>
      </c>
      <c r="L3562" s="173" t="s">
        <v>1444</v>
      </c>
    </row>
    <row r="3563" spans="1:12" ht="56.25" customHeight="1">
      <c r="A3563" s="174">
        <v>16</v>
      </c>
      <c r="B3563" s="167" t="s">
        <v>716</v>
      </c>
      <c r="C3563" s="168">
        <v>42838</v>
      </c>
      <c r="D3563" s="168" t="s">
        <v>8193</v>
      </c>
      <c r="E3563" s="169" t="s">
        <v>15</v>
      </c>
      <c r="F3563" s="169">
        <v>2068</v>
      </c>
      <c r="G3563" s="169"/>
      <c r="H3563" s="170" t="s">
        <v>8194</v>
      </c>
      <c r="I3563" s="172">
        <v>275.49</v>
      </c>
      <c r="J3563" s="172">
        <v>0</v>
      </c>
      <c r="K3563" s="172">
        <v>275.49</v>
      </c>
      <c r="L3563" s="173" t="s">
        <v>1444</v>
      </c>
    </row>
    <row r="3564" spans="1:12" ht="56.25" customHeight="1">
      <c r="A3564" s="174">
        <v>313</v>
      </c>
      <c r="B3564" s="167" t="s">
        <v>834</v>
      </c>
      <c r="C3564" s="168">
        <v>42838</v>
      </c>
      <c r="D3564" s="168" t="s">
        <v>8195</v>
      </c>
      <c r="E3564" s="169" t="s">
        <v>15</v>
      </c>
      <c r="F3564" s="169">
        <v>2070</v>
      </c>
      <c r="G3564" s="169"/>
      <c r="H3564" s="170" t="s">
        <v>8196</v>
      </c>
      <c r="I3564" s="172">
        <v>283.72000000000003</v>
      </c>
      <c r="J3564" s="172">
        <v>0</v>
      </c>
      <c r="K3564" s="172">
        <v>283.72000000000003</v>
      </c>
      <c r="L3564" s="173" t="s">
        <v>1444</v>
      </c>
    </row>
    <row r="3565" spans="1:12" ht="56.25" customHeight="1">
      <c r="A3565" s="174">
        <v>578</v>
      </c>
      <c r="B3565" s="167" t="s">
        <v>877</v>
      </c>
      <c r="C3565" s="168">
        <v>42838</v>
      </c>
      <c r="D3565" s="168" t="s">
        <v>8197</v>
      </c>
      <c r="E3565" s="169" t="s">
        <v>15</v>
      </c>
      <c r="F3565" s="169">
        <v>2074</v>
      </c>
      <c r="G3565" s="169"/>
      <c r="H3565" s="170" t="s">
        <v>8198</v>
      </c>
      <c r="I3565" s="172">
        <v>2493.7399999999998</v>
      </c>
      <c r="J3565" s="172">
        <v>0</v>
      </c>
      <c r="K3565" s="172">
        <v>2493.7399999999998</v>
      </c>
      <c r="L3565" s="173" t="s">
        <v>1444</v>
      </c>
    </row>
    <row r="3566" spans="1:12" ht="56.25" customHeight="1">
      <c r="A3566" s="174">
        <v>513</v>
      </c>
      <c r="B3566" s="167" t="s">
        <v>208</v>
      </c>
      <c r="C3566" s="168">
        <v>42838</v>
      </c>
      <c r="D3566" s="168" t="s">
        <v>8199</v>
      </c>
      <c r="E3566" s="169" t="s">
        <v>15</v>
      </c>
      <c r="F3566" s="169">
        <v>2089</v>
      </c>
      <c r="G3566" s="169"/>
      <c r="H3566" s="170" t="s">
        <v>8200</v>
      </c>
      <c r="I3566" s="172">
        <v>415.29</v>
      </c>
      <c r="J3566" s="172">
        <v>0</v>
      </c>
      <c r="K3566" s="172">
        <v>415.29</v>
      </c>
      <c r="L3566" s="173" t="s">
        <v>1444</v>
      </c>
    </row>
    <row r="3567" spans="1:12" ht="56.25" customHeight="1">
      <c r="A3567" s="174">
        <v>513</v>
      </c>
      <c r="B3567" s="167" t="s">
        <v>208</v>
      </c>
      <c r="C3567" s="168">
        <v>42838</v>
      </c>
      <c r="D3567" s="168" t="s">
        <v>8201</v>
      </c>
      <c r="E3567" s="169" t="s">
        <v>15</v>
      </c>
      <c r="F3567" s="169">
        <v>2090</v>
      </c>
      <c r="G3567" s="169"/>
      <c r="H3567" s="170" t="s">
        <v>8202</v>
      </c>
      <c r="I3567" s="172">
        <v>325.5</v>
      </c>
      <c r="J3567" s="172">
        <v>0</v>
      </c>
      <c r="K3567" s="172">
        <v>325.5</v>
      </c>
      <c r="L3567" s="173" t="s">
        <v>1444</v>
      </c>
    </row>
    <row r="3568" spans="1:12" ht="56.25" customHeight="1">
      <c r="A3568" s="174">
        <v>513</v>
      </c>
      <c r="B3568" s="167" t="s">
        <v>208</v>
      </c>
      <c r="C3568" s="168">
        <v>42838</v>
      </c>
      <c r="D3568" s="168" t="s">
        <v>8203</v>
      </c>
      <c r="E3568" s="169" t="s">
        <v>15</v>
      </c>
      <c r="F3568" s="169">
        <v>2091</v>
      </c>
      <c r="G3568" s="169"/>
      <c r="H3568" s="170" t="s">
        <v>8204</v>
      </c>
      <c r="I3568" s="172">
        <v>18523.23</v>
      </c>
      <c r="J3568" s="172">
        <v>0</v>
      </c>
      <c r="K3568" s="172">
        <v>18523.23</v>
      </c>
      <c r="L3568" s="173" t="s">
        <v>1444</v>
      </c>
    </row>
    <row r="3569" spans="1:12" ht="56.25" customHeight="1">
      <c r="A3569" s="174">
        <v>513</v>
      </c>
      <c r="B3569" s="167" t="s">
        <v>208</v>
      </c>
      <c r="C3569" s="168">
        <v>42838</v>
      </c>
      <c r="D3569" s="168" t="s">
        <v>8205</v>
      </c>
      <c r="E3569" s="169" t="s">
        <v>15</v>
      </c>
      <c r="F3569" s="169">
        <v>2092</v>
      </c>
      <c r="G3569" s="169"/>
      <c r="H3569" s="170" t="s">
        <v>8206</v>
      </c>
      <c r="I3569" s="172">
        <v>26562.6</v>
      </c>
      <c r="J3569" s="172">
        <v>0</v>
      </c>
      <c r="K3569" s="172">
        <v>26562.6</v>
      </c>
      <c r="L3569" s="173" t="s">
        <v>1444</v>
      </c>
    </row>
    <row r="3570" spans="1:12" ht="56.25" customHeight="1">
      <c r="A3570" s="174">
        <v>513</v>
      </c>
      <c r="B3570" s="167" t="s">
        <v>208</v>
      </c>
      <c r="C3570" s="168">
        <v>42838</v>
      </c>
      <c r="D3570" s="168" t="s">
        <v>8207</v>
      </c>
      <c r="E3570" s="169" t="s">
        <v>15</v>
      </c>
      <c r="F3570" s="169">
        <v>2088</v>
      </c>
      <c r="G3570" s="169"/>
      <c r="H3570" s="170" t="s">
        <v>8208</v>
      </c>
      <c r="I3570" s="172">
        <v>17996.169999999998</v>
      </c>
      <c r="J3570" s="172">
        <v>0</v>
      </c>
      <c r="K3570" s="172">
        <v>17996.169999999998</v>
      </c>
      <c r="L3570" s="173" t="s">
        <v>1444</v>
      </c>
    </row>
    <row r="3571" spans="1:12" ht="56.25" customHeight="1">
      <c r="A3571" s="174">
        <v>25</v>
      </c>
      <c r="B3571" s="167" t="s">
        <v>718</v>
      </c>
      <c r="C3571" s="168">
        <v>42838</v>
      </c>
      <c r="D3571" s="168" t="s">
        <v>8209</v>
      </c>
      <c r="E3571" s="169" t="s">
        <v>1500</v>
      </c>
      <c r="F3571" s="169">
        <v>13217111</v>
      </c>
      <c r="G3571" s="169"/>
      <c r="H3571" s="170" t="s">
        <v>8210</v>
      </c>
      <c r="I3571" s="172">
        <v>543449.36</v>
      </c>
      <c r="J3571" s="172">
        <v>0</v>
      </c>
      <c r="K3571" s="172">
        <v>543449.36</v>
      </c>
      <c r="L3571" s="173" t="s">
        <v>1444</v>
      </c>
    </row>
    <row r="3572" spans="1:12" ht="56.25" customHeight="1">
      <c r="A3572" s="174">
        <v>25</v>
      </c>
      <c r="B3572" s="167" t="s">
        <v>718</v>
      </c>
      <c r="C3572" s="168">
        <v>42838</v>
      </c>
      <c r="D3572" s="168" t="s">
        <v>8211</v>
      </c>
      <c r="E3572" s="169" t="s">
        <v>1500</v>
      </c>
      <c r="F3572" s="169">
        <v>13217162</v>
      </c>
      <c r="G3572" s="169"/>
      <c r="H3572" s="170" t="s">
        <v>8212</v>
      </c>
      <c r="I3572" s="172">
        <v>602323.93000000005</v>
      </c>
      <c r="J3572" s="172">
        <v>0</v>
      </c>
      <c r="K3572" s="172">
        <v>602323.93000000005</v>
      </c>
      <c r="L3572" s="173" t="s">
        <v>1444</v>
      </c>
    </row>
    <row r="3573" spans="1:12" ht="56.25" customHeight="1">
      <c r="A3573" s="174">
        <v>25</v>
      </c>
      <c r="B3573" s="167" t="s">
        <v>718</v>
      </c>
      <c r="C3573" s="168">
        <v>42838</v>
      </c>
      <c r="D3573" s="168" t="s">
        <v>8213</v>
      </c>
      <c r="E3573" s="169" t="s">
        <v>1500</v>
      </c>
      <c r="F3573" s="169">
        <v>13217163</v>
      </c>
      <c r="G3573" s="169"/>
      <c r="H3573" s="170" t="s">
        <v>8214</v>
      </c>
      <c r="I3573" s="172">
        <v>588456.37</v>
      </c>
      <c r="J3573" s="172">
        <v>0</v>
      </c>
      <c r="K3573" s="172">
        <v>588456.37</v>
      </c>
      <c r="L3573" s="173" t="s">
        <v>1444</v>
      </c>
    </row>
    <row r="3574" spans="1:12" ht="56.25" customHeight="1">
      <c r="A3574" s="174">
        <v>25</v>
      </c>
      <c r="B3574" s="167" t="s">
        <v>718</v>
      </c>
      <c r="C3574" s="168">
        <v>42838</v>
      </c>
      <c r="D3574" s="168" t="s">
        <v>8215</v>
      </c>
      <c r="E3574" s="169" t="s">
        <v>1500</v>
      </c>
      <c r="F3574" s="169">
        <v>13159955</v>
      </c>
      <c r="G3574" s="169"/>
      <c r="H3574" s="170" t="s">
        <v>8216</v>
      </c>
      <c r="I3574" s="172">
        <v>1592533.41</v>
      </c>
      <c r="J3574" s="172">
        <v>0</v>
      </c>
      <c r="K3574" s="172">
        <v>1592533.41</v>
      </c>
      <c r="L3574" s="173" t="s">
        <v>1444</v>
      </c>
    </row>
    <row r="3575" spans="1:12" ht="56.25" customHeight="1">
      <c r="A3575" s="174">
        <v>25</v>
      </c>
      <c r="B3575" s="167" t="s">
        <v>718</v>
      </c>
      <c r="C3575" s="168">
        <v>42838</v>
      </c>
      <c r="D3575" s="168" t="s">
        <v>8217</v>
      </c>
      <c r="E3575" s="169" t="s">
        <v>1500</v>
      </c>
      <c r="F3575" s="169">
        <v>13214966</v>
      </c>
      <c r="G3575" s="169"/>
      <c r="H3575" s="170" t="s">
        <v>8218</v>
      </c>
      <c r="I3575" s="172">
        <v>192747.06</v>
      </c>
      <c r="J3575" s="172">
        <v>0</v>
      </c>
      <c r="K3575" s="172">
        <v>192747.06</v>
      </c>
      <c r="L3575" s="173" t="s">
        <v>1444</v>
      </c>
    </row>
    <row r="3576" spans="1:12" ht="56.25" customHeight="1">
      <c r="A3576" s="174">
        <v>25</v>
      </c>
      <c r="B3576" s="167" t="s">
        <v>718</v>
      </c>
      <c r="C3576" s="168">
        <v>42838</v>
      </c>
      <c r="D3576" s="168" t="s">
        <v>8219</v>
      </c>
      <c r="E3576" s="169" t="s">
        <v>1500</v>
      </c>
      <c r="F3576" s="169">
        <v>13214968</v>
      </c>
      <c r="G3576" s="169"/>
      <c r="H3576" s="170" t="s">
        <v>8220</v>
      </c>
      <c r="I3576" s="172">
        <v>519040.77</v>
      </c>
      <c r="J3576" s="172">
        <v>0</v>
      </c>
      <c r="K3576" s="172">
        <v>519040.77</v>
      </c>
      <c r="L3576" s="173" t="s">
        <v>1444</v>
      </c>
    </row>
    <row r="3577" spans="1:12" ht="56.25" customHeight="1">
      <c r="A3577" s="174">
        <v>25</v>
      </c>
      <c r="B3577" s="167" t="s">
        <v>718</v>
      </c>
      <c r="C3577" s="168">
        <v>42838</v>
      </c>
      <c r="D3577" s="168" t="s">
        <v>8221</v>
      </c>
      <c r="E3577" s="169" t="s">
        <v>1500</v>
      </c>
      <c r="F3577" s="169">
        <v>13215719</v>
      </c>
      <c r="G3577" s="169"/>
      <c r="H3577" s="170" t="s">
        <v>2108</v>
      </c>
      <c r="I3577" s="172">
        <v>195694.45</v>
      </c>
      <c r="J3577" s="172">
        <v>0</v>
      </c>
      <c r="K3577" s="172">
        <v>195694.45</v>
      </c>
      <c r="L3577" s="173" t="s">
        <v>1444</v>
      </c>
    </row>
    <row r="3578" spans="1:12" ht="56.25" customHeight="1">
      <c r="A3578" s="174">
        <v>25</v>
      </c>
      <c r="B3578" s="167" t="s">
        <v>718</v>
      </c>
      <c r="C3578" s="168">
        <v>42838</v>
      </c>
      <c r="D3578" s="168" t="s">
        <v>8222</v>
      </c>
      <c r="E3578" s="169" t="s">
        <v>1500</v>
      </c>
      <c r="F3578" s="169">
        <v>13216165</v>
      </c>
      <c r="G3578" s="169"/>
      <c r="H3578" s="170" t="s">
        <v>8223</v>
      </c>
      <c r="I3578" s="172">
        <v>149306.76999999999</v>
      </c>
      <c r="J3578" s="172">
        <v>0</v>
      </c>
      <c r="K3578" s="172">
        <v>149306.76999999999</v>
      </c>
      <c r="L3578" s="173" t="s">
        <v>1444</v>
      </c>
    </row>
    <row r="3579" spans="1:12" ht="56.25" customHeight="1">
      <c r="A3579" s="174">
        <v>25</v>
      </c>
      <c r="B3579" s="167" t="s">
        <v>718</v>
      </c>
      <c r="C3579" s="168">
        <v>42838</v>
      </c>
      <c r="D3579" s="168" t="s">
        <v>8224</v>
      </c>
      <c r="E3579" s="169" t="s">
        <v>1500</v>
      </c>
      <c r="F3579" s="169">
        <v>13216348</v>
      </c>
      <c r="G3579" s="169"/>
      <c r="H3579" s="170" t="s">
        <v>8225</v>
      </c>
      <c r="I3579" s="172">
        <v>237197.39</v>
      </c>
      <c r="J3579" s="172">
        <v>0</v>
      </c>
      <c r="K3579" s="172">
        <v>237197.39</v>
      </c>
      <c r="L3579" s="173" t="s">
        <v>1444</v>
      </c>
    </row>
    <row r="3580" spans="1:12" ht="56.25" customHeight="1">
      <c r="A3580" s="174">
        <v>25</v>
      </c>
      <c r="B3580" s="167" t="s">
        <v>718</v>
      </c>
      <c r="C3580" s="168">
        <v>42838</v>
      </c>
      <c r="D3580" s="168" t="s">
        <v>8226</v>
      </c>
      <c r="E3580" s="169" t="s">
        <v>1500</v>
      </c>
      <c r="F3580" s="169">
        <v>13216350</v>
      </c>
      <c r="G3580" s="169"/>
      <c r="H3580" s="170" t="s">
        <v>8227</v>
      </c>
      <c r="I3580" s="172">
        <v>478613.41</v>
      </c>
      <c r="J3580" s="172">
        <v>0</v>
      </c>
      <c r="K3580" s="172">
        <v>478613.41</v>
      </c>
      <c r="L3580" s="173" t="s">
        <v>1444</v>
      </c>
    </row>
    <row r="3581" spans="1:12" ht="56.25" customHeight="1">
      <c r="A3581" s="174">
        <v>25</v>
      </c>
      <c r="B3581" s="167" t="s">
        <v>718</v>
      </c>
      <c r="C3581" s="168">
        <v>42838</v>
      </c>
      <c r="D3581" s="168" t="s">
        <v>8228</v>
      </c>
      <c r="E3581" s="169" t="s">
        <v>1500</v>
      </c>
      <c r="F3581" s="169">
        <v>13216351</v>
      </c>
      <c r="G3581" s="169"/>
      <c r="H3581" s="170" t="s">
        <v>8229</v>
      </c>
      <c r="I3581" s="172">
        <v>1033904.36</v>
      </c>
      <c r="J3581" s="172">
        <v>0</v>
      </c>
      <c r="K3581" s="172">
        <v>1033904.36</v>
      </c>
      <c r="L3581" s="173" t="s">
        <v>1444</v>
      </c>
    </row>
    <row r="3582" spans="1:12" ht="56.25" customHeight="1">
      <c r="A3582" s="174">
        <v>25</v>
      </c>
      <c r="B3582" s="167" t="s">
        <v>718</v>
      </c>
      <c r="C3582" s="168">
        <v>42838</v>
      </c>
      <c r="D3582" s="168" t="s">
        <v>8230</v>
      </c>
      <c r="E3582" s="169" t="s">
        <v>1500</v>
      </c>
      <c r="F3582" s="169">
        <v>13216353</v>
      </c>
      <c r="G3582" s="169"/>
      <c r="H3582" s="170" t="s">
        <v>8231</v>
      </c>
      <c r="I3582" s="172">
        <v>450566.94</v>
      </c>
      <c r="J3582" s="172">
        <v>0</v>
      </c>
      <c r="K3582" s="172">
        <v>450566.94</v>
      </c>
      <c r="L3582" s="173" t="s">
        <v>1444</v>
      </c>
    </row>
    <row r="3583" spans="1:12" ht="56.25" customHeight="1">
      <c r="A3583" s="174">
        <v>25</v>
      </c>
      <c r="B3583" s="167" t="s">
        <v>718</v>
      </c>
      <c r="C3583" s="168">
        <v>42838</v>
      </c>
      <c r="D3583" s="168" t="s">
        <v>8232</v>
      </c>
      <c r="E3583" s="169" t="s">
        <v>1500</v>
      </c>
      <c r="F3583" s="169">
        <v>13216424</v>
      </c>
      <c r="G3583" s="169"/>
      <c r="H3583" s="170" t="s">
        <v>8233</v>
      </c>
      <c r="I3583" s="172">
        <v>114432.12</v>
      </c>
      <c r="J3583" s="172">
        <v>0</v>
      </c>
      <c r="K3583" s="172">
        <v>114432.12</v>
      </c>
      <c r="L3583" s="173" t="s">
        <v>1444</v>
      </c>
    </row>
    <row r="3584" spans="1:12" ht="56.25" customHeight="1">
      <c r="A3584" s="174">
        <v>25</v>
      </c>
      <c r="B3584" s="167" t="s">
        <v>718</v>
      </c>
      <c r="C3584" s="168">
        <v>42838</v>
      </c>
      <c r="D3584" s="168" t="s">
        <v>8234</v>
      </c>
      <c r="E3584" s="169" t="s">
        <v>1500</v>
      </c>
      <c r="F3584" s="169">
        <v>13216437</v>
      </c>
      <c r="G3584" s="169"/>
      <c r="H3584" s="170" t="s">
        <v>8235</v>
      </c>
      <c r="I3584" s="172">
        <v>330670.44</v>
      </c>
      <c r="J3584" s="172">
        <v>0</v>
      </c>
      <c r="K3584" s="172">
        <v>330670.44</v>
      </c>
      <c r="L3584" s="173" t="s">
        <v>1444</v>
      </c>
    </row>
    <row r="3585" spans="1:12" ht="56.25" customHeight="1">
      <c r="A3585" s="174">
        <v>25</v>
      </c>
      <c r="B3585" s="167" t="s">
        <v>718</v>
      </c>
      <c r="C3585" s="168">
        <v>42838</v>
      </c>
      <c r="D3585" s="168" t="s">
        <v>8236</v>
      </c>
      <c r="E3585" s="169" t="s">
        <v>1500</v>
      </c>
      <c r="F3585" s="169">
        <v>13216439</v>
      </c>
      <c r="G3585" s="169"/>
      <c r="H3585" s="170" t="s">
        <v>8237</v>
      </c>
      <c r="I3585" s="172">
        <v>390402.31</v>
      </c>
      <c r="J3585" s="172">
        <v>0</v>
      </c>
      <c r="K3585" s="172">
        <v>390402.31</v>
      </c>
      <c r="L3585" s="173" t="s">
        <v>1444</v>
      </c>
    </row>
    <row r="3586" spans="1:12" ht="56.25" customHeight="1">
      <c r="A3586" s="174">
        <v>25</v>
      </c>
      <c r="B3586" s="167" t="s">
        <v>718</v>
      </c>
      <c r="C3586" s="168">
        <v>42838</v>
      </c>
      <c r="D3586" s="168" t="s">
        <v>8238</v>
      </c>
      <c r="E3586" s="169" t="s">
        <v>1500</v>
      </c>
      <c r="F3586" s="169">
        <v>13216444</v>
      </c>
      <c r="G3586" s="169"/>
      <c r="H3586" s="170" t="s">
        <v>8239</v>
      </c>
      <c r="I3586" s="172">
        <v>333454.98</v>
      </c>
      <c r="J3586" s="172">
        <v>0</v>
      </c>
      <c r="K3586" s="172">
        <v>333454.98</v>
      </c>
      <c r="L3586" s="173" t="s">
        <v>1444</v>
      </c>
    </row>
    <row r="3587" spans="1:12" ht="56.25" customHeight="1">
      <c r="A3587" s="174">
        <v>25</v>
      </c>
      <c r="B3587" s="167" t="s">
        <v>718</v>
      </c>
      <c r="C3587" s="168">
        <v>42838</v>
      </c>
      <c r="D3587" s="168" t="s">
        <v>8240</v>
      </c>
      <c r="E3587" s="169" t="s">
        <v>1500</v>
      </c>
      <c r="F3587" s="169">
        <v>13216447</v>
      </c>
      <c r="G3587" s="169"/>
      <c r="H3587" s="170" t="s">
        <v>8241</v>
      </c>
      <c r="I3587" s="172">
        <v>766610.92</v>
      </c>
      <c r="J3587" s="172">
        <v>0</v>
      </c>
      <c r="K3587" s="172">
        <v>766610.92</v>
      </c>
      <c r="L3587" s="173" t="s">
        <v>1444</v>
      </c>
    </row>
    <row r="3588" spans="1:12" ht="56.25" customHeight="1">
      <c r="A3588" s="174">
        <v>25</v>
      </c>
      <c r="B3588" s="167" t="s">
        <v>718</v>
      </c>
      <c r="C3588" s="168">
        <v>42838</v>
      </c>
      <c r="D3588" s="168" t="s">
        <v>8242</v>
      </c>
      <c r="E3588" s="169" t="s">
        <v>1500</v>
      </c>
      <c r="F3588" s="169">
        <v>13217106</v>
      </c>
      <c r="G3588" s="169"/>
      <c r="H3588" s="170" t="s">
        <v>8243</v>
      </c>
      <c r="I3588" s="172">
        <v>383186.75</v>
      </c>
      <c r="J3588" s="172">
        <v>0</v>
      </c>
      <c r="K3588" s="172">
        <v>383186.75</v>
      </c>
      <c r="L3588" s="173" t="s">
        <v>1444</v>
      </c>
    </row>
    <row r="3589" spans="1:12" ht="56.25" customHeight="1">
      <c r="A3589" s="174">
        <v>25</v>
      </c>
      <c r="B3589" s="167" t="s">
        <v>718</v>
      </c>
      <c r="C3589" s="168">
        <v>42838</v>
      </c>
      <c r="D3589" s="168" t="s">
        <v>8244</v>
      </c>
      <c r="E3589" s="169" t="s">
        <v>1500</v>
      </c>
      <c r="F3589" s="169">
        <v>13217107</v>
      </c>
      <c r="G3589" s="169"/>
      <c r="H3589" s="170" t="s">
        <v>8245</v>
      </c>
      <c r="I3589" s="172">
        <v>427327.08</v>
      </c>
      <c r="J3589" s="172">
        <v>0</v>
      </c>
      <c r="K3589" s="172">
        <v>427327.08</v>
      </c>
      <c r="L3589" s="173" t="s">
        <v>1444</v>
      </c>
    </row>
    <row r="3590" spans="1:12" ht="56.25" customHeight="1">
      <c r="A3590" s="174">
        <v>25</v>
      </c>
      <c r="B3590" s="167" t="s">
        <v>718</v>
      </c>
      <c r="C3590" s="168">
        <v>42838</v>
      </c>
      <c r="D3590" s="168" t="s">
        <v>8246</v>
      </c>
      <c r="E3590" s="169" t="s">
        <v>1500</v>
      </c>
      <c r="F3590" s="169">
        <v>13217108</v>
      </c>
      <c r="G3590" s="169"/>
      <c r="H3590" s="170" t="s">
        <v>8247</v>
      </c>
      <c r="I3590" s="172">
        <v>639922.19999999995</v>
      </c>
      <c r="J3590" s="172">
        <v>0</v>
      </c>
      <c r="K3590" s="172">
        <v>639922.19999999995</v>
      </c>
      <c r="L3590" s="173" t="s">
        <v>1444</v>
      </c>
    </row>
    <row r="3591" spans="1:12" ht="56.25" customHeight="1">
      <c r="A3591" s="174">
        <v>25</v>
      </c>
      <c r="B3591" s="167" t="s">
        <v>718</v>
      </c>
      <c r="C3591" s="168">
        <v>42838</v>
      </c>
      <c r="D3591" s="168" t="s">
        <v>8248</v>
      </c>
      <c r="E3591" s="169" t="s">
        <v>1500</v>
      </c>
      <c r="F3591" s="169">
        <v>13217109</v>
      </c>
      <c r="G3591" s="169"/>
      <c r="H3591" s="170" t="s">
        <v>8249</v>
      </c>
      <c r="I3591" s="172">
        <v>305758.23</v>
      </c>
      <c r="J3591" s="172">
        <v>0</v>
      </c>
      <c r="K3591" s="172">
        <v>305758.23</v>
      </c>
      <c r="L3591" s="173" t="s">
        <v>1444</v>
      </c>
    </row>
    <row r="3592" spans="1:12" ht="56.25" customHeight="1">
      <c r="A3592" s="174">
        <v>25</v>
      </c>
      <c r="B3592" s="167" t="s">
        <v>718</v>
      </c>
      <c r="C3592" s="168">
        <v>42838</v>
      </c>
      <c r="D3592" s="168" t="s">
        <v>8250</v>
      </c>
      <c r="E3592" s="169" t="s">
        <v>1500</v>
      </c>
      <c r="F3592" s="169">
        <v>13217110</v>
      </c>
      <c r="G3592" s="169"/>
      <c r="H3592" s="170" t="s">
        <v>8251</v>
      </c>
      <c r="I3592" s="172">
        <v>820513.72</v>
      </c>
      <c r="J3592" s="172">
        <v>0</v>
      </c>
      <c r="K3592" s="172">
        <v>820513.72</v>
      </c>
      <c r="L3592" s="173" t="s">
        <v>1444</v>
      </c>
    </row>
    <row r="3593" spans="1:12" ht="56.25" customHeight="1">
      <c r="A3593" s="174" t="s">
        <v>628</v>
      </c>
      <c r="B3593" s="167" t="s">
        <v>738</v>
      </c>
      <c r="C3593" s="168">
        <v>42842</v>
      </c>
      <c r="D3593" s="168" t="s">
        <v>8252</v>
      </c>
      <c r="E3593" s="169" t="s">
        <v>6</v>
      </c>
      <c r="F3593" s="169">
        <v>425094</v>
      </c>
      <c r="G3593" s="169"/>
      <c r="H3593" s="170" t="s">
        <v>8253</v>
      </c>
      <c r="I3593" s="172">
        <v>0</v>
      </c>
      <c r="J3593" s="172">
        <v>2833259.12</v>
      </c>
      <c r="K3593" s="172">
        <v>2833259.12</v>
      </c>
      <c r="L3593" s="173" t="s">
        <v>1444</v>
      </c>
    </row>
    <row r="3594" spans="1:12" ht="56.25" customHeight="1">
      <c r="A3594" s="174">
        <v>340</v>
      </c>
      <c r="B3594" s="167" t="s">
        <v>838</v>
      </c>
      <c r="C3594" s="168">
        <v>42842</v>
      </c>
      <c r="D3594" s="168" t="s">
        <v>8254</v>
      </c>
      <c r="E3594" s="169" t="s">
        <v>6</v>
      </c>
      <c r="F3594" s="169">
        <v>425209</v>
      </c>
      <c r="G3594" s="169"/>
      <c r="H3594" s="170" t="s">
        <v>8255</v>
      </c>
      <c r="I3594" s="172">
        <v>0</v>
      </c>
      <c r="J3594" s="172">
        <v>17314.64</v>
      </c>
      <c r="K3594" s="172">
        <v>17314.64</v>
      </c>
      <c r="L3594" s="173" t="s">
        <v>1444</v>
      </c>
    </row>
    <row r="3595" spans="1:12" ht="56.25" customHeight="1">
      <c r="A3595" s="174">
        <v>35</v>
      </c>
      <c r="B3595" s="167" t="s">
        <v>720</v>
      </c>
      <c r="C3595" s="168">
        <v>42842</v>
      </c>
      <c r="D3595" s="168" t="s">
        <v>8256</v>
      </c>
      <c r="E3595" s="169" t="s">
        <v>1500</v>
      </c>
      <c r="F3595" s="169">
        <v>13217195</v>
      </c>
      <c r="G3595" s="169"/>
      <c r="H3595" s="170" t="s">
        <v>8257</v>
      </c>
      <c r="I3595" s="172">
        <v>0</v>
      </c>
      <c r="J3595" s="172">
        <v>22500</v>
      </c>
      <c r="K3595" s="172">
        <v>22500</v>
      </c>
      <c r="L3595" s="173" t="s">
        <v>1444</v>
      </c>
    </row>
    <row r="3596" spans="1:12" ht="56.25" customHeight="1">
      <c r="A3596" s="174" t="s">
        <v>628</v>
      </c>
      <c r="B3596" s="167" t="s">
        <v>738</v>
      </c>
      <c r="C3596" s="168">
        <v>42842</v>
      </c>
      <c r="D3596" s="168" t="s">
        <v>8258</v>
      </c>
      <c r="E3596" s="169" t="s">
        <v>1500</v>
      </c>
      <c r="F3596" s="169">
        <v>13159872</v>
      </c>
      <c r="G3596" s="169"/>
      <c r="H3596" s="170" t="s">
        <v>8259</v>
      </c>
      <c r="I3596" s="172">
        <v>0</v>
      </c>
      <c r="J3596" s="172">
        <v>5774.16</v>
      </c>
      <c r="K3596" s="172">
        <v>5774.16</v>
      </c>
      <c r="L3596" s="173" t="s">
        <v>1444</v>
      </c>
    </row>
    <row r="3597" spans="1:12" ht="56.25" customHeight="1">
      <c r="A3597" s="174" t="s">
        <v>628</v>
      </c>
      <c r="B3597" s="167" t="s">
        <v>738</v>
      </c>
      <c r="C3597" s="168">
        <v>42842</v>
      </c>
      <c r="D3597" s="168" t="s">
        <v>8260</v>
      </c>
      <c r="E3597" s="169" t="s">
        <v>1500</v>
      </c>
      <c r="F3597" s="169">
        <v>13159941</v>
      </c>
      <c r="G3597" s="169"/>
      <c r="H3597" s="170" t="s">
        <v>8259</v>
      </c>
      <c r="I3597" s="172">
        <v>0</v>
      </c>
      <c r="J3597" s="172">
        <v>900.93</v>
      </c>
      <c r="K3597" s="172">
        <v>900.93</v>
      </c>
      <c r="L3597" s="173" t="s">
        <v>1444</v>
      </c>
    </row>
    <row r="3598" spans="1:12" ht="56.25" customHeight="1">
      <c r="A3598" s="174">
        <v>76</v>
      </c>
      <c r="B3598" s="167" t="s">
        <v>730</v>
      </c>
      <c r="C3598" s="168">
        <v>42842</v>
      </c>
      <c r="D3598" s="168" t="s">
        <v>8261</v>
      </c>
      <c r="E3598" s="169" t="s">
        <v>6</v>
      </c>
      <c r="F3598" s="169">
        <v>885058</v>
      </c>
      <c r="G3598" s="169"/>
      <c r="H3598" s="170" t="s">
        <v>8262</v>
      </c>
      <c r="I3598" s="172">
        <v>0</v>
      </c>
      <c r="J3598" s="172">
        <v>2516681.87</v>
      </c>
      <c r="K3598" s="172">
        <v>2516681.87</v>
      </c>
      <c r="L3598" s="173" t="s">
        <v>1444</v>
      </c>
    </row>
    <row r="3599" spans="1:12" ht="56.25" customHeight="1">
      <c r="A3599" s="174" t="s">
        <v>628</v>
      </c>
      <c r="B3599" s="167" t="s">
        <v>738</v>
      </c>
      <c r="C3599" s="168">
        <v>42842</v>
      </c>
      <c r="D3599" s="168" t="s">
        <v>8263</v>
      </c>
      <c r="E3599" s="169" t="s">
        <v>13</v>
      </c>
      <c r="F3599" s="169">
        <v>45779</v>
      </c>
      <c r="G3599" s="169"/>
      <c r="H3599" s="170" t="s">
        <v>1279</v>
      </c>
      <c r="I3599" s="172">
        <v>137.81</v>
      </c>
      <c r="J3599" s="172">
        <v>0</v>
      </c>
      <c r="K3599" s="172">
        <v>137.81</v>
      </c>
      <c r="L3599" s="173" t="s">
        <v>1444</v>
      </c>
    </row>
    <row r="3600" spans="1:12" ht="56.25" customHeight="1">
      <c r="A3600" s="174" t="s">
        <v>627</v>
      </c>
      <c r="B3600" s="167" t="s">
        <v>737</v>
      </c>
      <c r="C3600" s="168">
        <v>42842</v>
      </c>
      <c r="D3600" s="168" t="s">
        <v>8264</v>
      </c>
      <c r="E3600" s="169" t="s">
        <v>13</v>
      </c>
      <c r="F3600" s="169">
        <v>45783</v>
      </c>
      <c r="G3600" s="169"/>
      <c r="H3600" s="170" t="s">
        <v>1280</v>
      </c>
      <c r="I3600" s="172">
        <v>50</v>
      </c>
      <c r="J3600" s="172">
        <v>0</v>
      </c>
      <c r="K3600" s="172">
        <v>50</v>
      </c>
      <c r="L3600" s="173" t="s">
        <v>1444</v>
      </c>
    </row>
    <row r="3601" spans="1:12" ht="56.25" customHeight="1">
      <c r="A3601" s="174" t="s">
        <v>628</v>
      </c>
      <c r="B3601" s="167" t="s">
        <v>738</v>
      </c>
      <c r="C3601" s="168">
        <v>42842</v>
      </c>
      <c r="D3601" s="168" t="s">
        <v>8265</v>
      </c>
      <c r="E3601" s="169" t="s">
        <v>11</v>
      </c>
      <c r="F3601" s="169">
        <v>9240</v>
      </c>
      <c r="G3601" s="169"/>
      <c r="H3601" s="170" t="s">
        <v>8266</v>
      </c>
      <c r="I3601" s="172">
        <v>712.61</v>
      </c>
      <c r="J3601" s="172">
        <v>0</v>
      </c>
      <c r="K3601" s="172">
        <v>712.61</v>
      </c>
      <c r="L3601" s="173" t="s">
        <v>1444</v>
      </c>
    </row>
    <row r="3602" spans="1:12" ht="56.25" customHeight="1">
      <c r="A3602" s="174" t="s">
        <v>628</v>
      </c>
      <c r="B3602" s="167" t="s">
        <v>738</v>
      </c>
      <c r="C3602" s="168">
        <v>42842</v>
      </c>
      <c r="D3602" s="168" t="s">
        <v>8267</v>
      </c>
      <c r="E3602" s="169" t="s">
        <v>11</v>
      </c>
      <c r="F3602" s="169">
        <v>9173</v>
      </c>
      <c r="G3602" s="169"/>
      <c r="H3602" s="170" t="s">
        <v>8268</v>
      </c>
      <c r="I3602" s="172">
        <v>488.49</v>
      </c>
      <c r="J3602" s="172">
        <v>0</v>
      </c>
      <c r="K3602" s="172">
        <v>488.49</v>
      </c>
      <c r="L3602" s="173" t="s">
        <v>1444</v>
      </c>
    </row>
    <row r="3603" spans="1:12" ht="56.25" customHeight="1">
      <c r="A3603" s="174" t="s">
        <v>628</v>
      </c>
      <c r="B3603" s="167" t="s">
        <v>738</v>
      </c>
      <c r="C3603" s="168">
        <v>42842</v>
      </c>
      <c r="D3603" s="168" t="s">
        <v>8269</v>
      </c>
      <c r="E3603" s="169" t="s">
        <v>11</v>
      </c>
      <c r="F3603" s="169">
        <v>9160</v>
      </c>
      <c r="G3603" s="169"/>
      <c r="H3603" s="170" t="s">
        <v>8270</v>
      </c>
      <c r="I3603" s="172">
        <v>733.6</v>
      </c>
      <c r="J3603" s="172">
        <v>0</v>
      </c>
      <c r="K3603" s="172">
        <v>733.6</v>
      </c>
      <c r="L3603" s="173" t="s">
        <v>1444</v>
      </c>
    </row>
    <row r="3604" spans="1:12" ht="56.25" customHeight="1">
      <c r="A3604" s="174">
        <v>10</v>
      </c>
      <c r="B3604" s="167" t="s">
        <v>714</v>
      </c>
      <c r="C3604" s="168">
        <v>42842</v>
      </c>
      <c r="D3604" s="168" t="s">
        <v>8271</v>
      </c>
      <c r="E3604" s="169" t="s">
        <v>15</v>
      </c>
      <c r="F3604" s="169">
        <v>424470</v>
      </c>
      <c r="G3604" s="169"/>
      <c r="H3604" s="170" t="s">
        <v>8272</v>
      </c>
      <c r="I3604" s="172">
        <v>50</v>
      </c>
      <c r="J3604" s="172">
        <v>0</v>
      </c>
      <c r="K3604" s="172">
        <v>50</v>
      </c>
      <c r="L3604" s="173" t="s">
        <v>1444</v>
      </c>
    </row>
    <row r="3605" spans="1:12" ht="56.25" customHeight="1">
      <c r="A3605" s="174" t="s">
        <v>628</v>
      </c>
      <c r="B3605" s="167" t="s">
        <v>738</v>
      </c>
      <c r="C3605" s="168">
        <v>42842</v>
      </c>
      <c r="D3605" s="168" t="s">
        <v>8273</v>
      </c>
      <c r="E3605" s="169" t="s">
        <v>11</v>
      </c>
      <c r="F3605" s="169">
        <v>9149</v>
      </c>
      <c r="G3605" s="169"/>
      <c r="H3605" s="170" t="s">
        <v>8274</v>
      </c>
      <c r="I3605" s="172">
        <v>336.06</v>
      </c>
      <c r="J3605" s="172">
        <v>0</v>
      </c>
      <c r="K3605" s="172">
        <v>336.06</v>
      </c>
      <c r="L3605" s="173" t="s">
        <v>1444</v>
      </c>
    </row>
    <row r="3606" spans="1:12" ht="56.25" customHeight="1">
      <c r="A3606" s="174" t="s">
        <v>628</v>
      </c>
      <c r="B3606" s="167" t="s">
        <v>738</v>
      </c>
      <c r="C3606" s="168">
        <v>42842</v>
      </c>
      <c r="D3606" s="168" t="s">
        <v>8275</v>
      </c>
      <c r="E3606" s="169" t="s">
        <v>11</v>
      </c>
      <c r="F3606" s="169">
        <v>9165</v>
      </c>
      <c r="G3606" s="169"/>
      <c r="H3606" s="170" t="s">
        <v>8276</v>
      </c>
      <c r="I3606" s="172">
        <v>270.82</v>
      </c>
      <c r="J3606" s="172">
        <v>0</v>
      </c>
      <c r="K3606" s="172">
        <v>270.82</v>
      </c>
      <c r="L3606" s="173" t="s">
        <v>1444</v>
      </c>
    </row>
    <row r="3607" spans="1:12" ht="56.25" customHeight="1">
      <c r="A3607" s="174" t="s">
        <v>628</v>
      </c>
      <c r="B3607" s="167" t="s">
        <v>738</v>
      </c>
      <c r="C3607" s="168">
        <v>42842</v>
      </c>
      <c r="D3607" s="168" t="s">
        <v>8277</v>
      </c>
      <c r="E3607" s="169" t="s">
        <v>11</v>
      </c>
      <c r="F3607" s="169">
        <v>9174</v>
      </c>
      <c r="G3607" s="169"/>
      <c r="H3607" s="170" t="s">
        <v>8278</v>
      </c>
      <c r="I3607" s="172">
        <v>701.91</v>
      </c>
      <c r="J3607" s="172">
        <v>0</v>
      </c>
      <c r="K3607" s="172">
        <v>701.91</v>
      </c>
      <c r="L3607" s="173" t="s">
        <v>1444</v>
      </c>
    </row>
    <row r="3608" spans="1:12" ht="56.25" customHeight="1">
      <c r="A3608" s="174">
        <v>287</v>
      </c>
      <c r="B3608" s="167" t="s">
        <v>814</v>
      </c>
      <c r="C3608" s="168">
        <v>42842</v>
      </c>
      <c r="D3608" s="168" t="s">
        <v>8279</v>
      </c>
      <c r="E3608" s="169" t="s">
        <v>11</v>
      </c>
      <c r="F3608" s="169">
        <v>424538</v>
      </c>
      <c r="G3608" s="169"/>
      <c r="H3608" s="170" t="s">
        <v>8280</v>
      </c>
      <c r="I3608" s="172">
        <v>50</v>
      </c>
      <c r="J3608" s="172">
        <v>0</v>
      </c>
      <c r="K3608" s="172">
        <v>50</v>
      </c>
      <c r="L3608" s="173" t="s">
        <v>1444</v>
      </c>
    </row>
    <row r="3609" spans="1:12" ht="56.25" customHeight="1">
      <c r="A3609" s="174">
        <v>513</v>
      </c>
      <c r="B3609" s="167" t="s">
        <v>208</v>
      </c>
      <c r="C3609" s="168">
        <v>42842</v>
      </c>
      <c r="D3609" s="168" t="s">
        <v>8281</v>
      </c>
      <c r="E3609" s="169" t="s">
        <v>15</v>
      </c>
      <c r="F3609" s="169">
        <v>2100</v>
      </c>
      <c r="G3609" s="169"/>
      <c r="H3609" s="170" t="s">
        <v>8282</v>
      </c>
      <c r="I3609" s="172">
        <v>2328</v>
      </c>
      <c r="J3609" s="172">
        <v>0</v>
      </c>
      <c r="K3609" s="172">
        <v>2328</v>
      </c>
      <c r="L3609" s="173" t="s">
        <v>1444</v>
      </c>
    </row>
    <row r="3610" spans="1:12" ht="56.25" customHeight="1">
      <c r="A3610" s="174">
        <v>513</v>
      </c>
      <c r="B3610" s="167" t="s">
        <v>208</v>
      </c>
      <c r="C3610" s="168">
        <v>42842</v>
      </c>
      <c r="D3610" s="168" t="s">
        <v>8283</v>
      </c>
      <c r="E3610" s="169" t="s">
        <v>15</v>
      </c>
      <c r="F3610" s="169">
        <v>2102</v>
      </c>
      <c r="G3610" s="169"/>
      <c r="H3610" s="170" t="s">
        <v>8284</v>
      </c>
      <c r="I3610" s="172">
        <v>6821.3</v>
      </c>
      <c r="J3610" s="172">
        <v>0</v>
      </c>
      <c r="K3610" s="172">
        <v>6821.3</v>
      </c>
      <c r="L3610" s="173" t="s">
        <v>1444</v>
      </c>
    </row>
    <row r="3611" spans="1:12" ht="56.25" customHeight="1">
      <c r="A3611" s="174">
        <v>16</v>
      </c>
      <c r="B3611" s="167" t="s">
        <v>716</v>
      </c>
      <c r="C3611" s="168">
        <v>42842</v>
      </c>
      <c r="D3611" s="168" t="s">
        <v>8285</v>
      </c>
      <c r="E3611" s="169" t="s">
        <v>15</v>
      </c>
      <c r="F3611" s="169">
        <v>2097</v>
      </c>
      <c r="G3611" s="169"/>
      <c r="H3611" s="170" t="s">
        <v>8286</v>
      </c>
      <c r="I3611" s="172">
        <v>399.93</v>
      </c>
      <c r="J3611" s="172">
        <v>0</v>
      </c>
      <c r="K3611" s="172">
        <v>399.93</v>
      </c>
      <c r="L3611" s="173" t="s">
        <v>1444</v>
      </c>
    </row>
    <row r="3612" spans="1:12" ht="56.25" customHeight="1">
      <c r="A3612" s="174">
        <v>16</v>
      </c>
      <c r="B3612" s="167" t="s">
        <v>716</v>
      </c>
      <c r="C3612" s="168">
        <v>42842</v>
      </c>
      <c r="D3612" s="168" t="s">
        <v>8287</v>
      </c>
      <c r="E3612" s="169" t="s">
        <v>15</v>
      </c>
      <c r="F3612" s="169">
        <v>2098</v>
      </c>
      <c r="G3612" s="169"/>
      <c r="H3612" s="170" t="s">
        <v>8288</v>
      </c>
      <c r="I3612" s="172">
        <v>335.58</v>
      </c>
      <c r="J3612" s="172">
        <v>0</v>
      </c>
      <c r="K3612" s="172">
        <v>335.58</v>
      </c>
      <c r="L3612" s="173" t="s">
        <v>1444</v>
      </c>
    </row>
    <row r="3613" spans="1:12" ht="56.25" customHeight="1">
      <c r="A3613" s="174" t="s">
        <v>628</v>
      </c>
      <c r="B3613" s="167" t="s">
        <v>738</v>
      </c>
      <c r="C3613" s="168">
        <v>42842</v>
      </c>
      <c r="D3613" s="168" t="s">
        <v>8289</v>
      </c>
      <c r="E3613" s="169" t="s">
        <v>11</v>
      </c>
      <c r="F3613" s="169">
        <v>424955</v>
      </c>
      <c r="G3613" s="169"/>
      <c r="H3613" s="170" t="s">
        <v>8290</v>
      </c>
      <c r="I3613" s="172">
        <v>50</v>
      </c>
      <c r="J3613" s="172">
        <v>0</v>
      </c>
      <c r="K3613" s="172">
        <v>50</v>
      </c>
      <c r="L3613" s="173" t="s">
        <v>1444</v>
      </c>
    </row>
    <row r="3614" spans="1:12" ht="56.25" customHeight="1">
      <c r="A3614" s="174">
        <v>513</v>
      </c>
      <c r="B3614" s="167" t="s">
        <v>208</v>
      </c>
      <c r="C3614" s="168">
        <v>42842</v>
      </c>
      <c r="D3614" s="168" t="s">
        <v>8291</v>
      </c>
      <c r="E3614" s="169" t="s">
        <v>15</v>
      </c>
      <c r="F3614" s="169">
        <v>425208</v>
      </c>
      <c r="G3614" s="169"/>
      <c r="H3614" s="170" t="s">
        <v>8292</v>
      </c>
      <c r="I3614" s="172">
        <v>50</v>
      </c>
      <c r="J3614" s="172">
        <v>0</v>
      </c>
      <c r="K3614" s="172">
        <v>50</v>
      </c>
      <c r="L3614" s="173" t="s">
        <v>1444</v>
      </c>
    </row>
    <row r="3615" spans="1:12" ht="56.25" customHeight="1">
      <c r="A3615" s="174">
        <v>340</v>
      </c>
      <c r="B3615" s="167" t="s">
        <v>838</v>
      </c>
      <c r="C3615" s="168">
        <v>42842</v>
      </c>
      <c r="D3615" s="168" t="s">
        <v>8293</v>
      </c>
      <c r="E3615" s="169" t="s">
        <v>15</v>
      </c>
      <c r="F3615" s="169">
        <v>425210</v>
      </c>
      <c r="G3615" s="169"/>
      <c r="H3615" s="170" t="s">
        <v>8294</v>
      </c>
      <c r="I3615" s="172">
        <v>50</v>
      </c>
      <c r="J3615" s="172">
        <v>0</v>
      </c>
      <c r="K3615" s="172">
        <v>50</v>
      </c>
      <c r="L3615" s="173" t="s">
        <v>1444</v>
      </c>
    </row>
    <row r="3616" spans="1:12" ht="56.25" customHeight="1">
      <c r="A3616" s="174">
        <v>513</v>
      </c>
      <c r="B3616" s="167" t="s">
        <v>208</v>
      </c>
      <c r="C3616" s="168">
        <v>42842</v>
      </c>
      <c r="D3616" s="168" t="s">
        <v>8295</v>
      </c>
      <c r="E3616" s="169" t="s">
        <v>15</v>
      </c>
      <c r="F3616" s="169">
        <v>425212</v>
      </c>
      <c r="G3616" s="169"/>
      <c r="H3616" s="170" t="s">
        <v>8296</v>
      </c>
      <c r="I3616" s="172">
        <v>50</v>
      </c>
      <c r="J3616" s="172">
        <v>0</v>
      </c>
      <c r="K3616" s="172">
        <v>50</v>
      </c>
      <c r="L3616" s="173" t="s">
        <v>1444</v>
      </c>
    </row>
    <row r="3617" spans="1:12" ht="56.25" customHeight="1">
      <c r="A3617" s="174">
        <v>586</v>
      </c>
      <c r="B3617" s="167" t="s">
        <v>230</v>
      </c>
      <c r="C3617" s="168">
        <v>42842</v>
      </c>
      <c r="D3617" s="168" t="s">
        <v>8297</v>
      </c>
      <c r="E3617" s="169" t="s">
        <v>11</v>
      </c>
      <c r="F3617" s="169">
        <v>885042</v>
      </c>
      <c r="G3617" s="169"/>
      <c r="H3617" s="170" t="s">
        <v>8298</v>
      </c>
      <c r="I3617" s="172">
        <v>280.02</v>
      </c>
      <c r="J3617" s="172">
        <v>0</v>
      </c>
      <c r="K3617" s="172">
        <v>280.02</v>
      </c>
      <c r="L3617" s="173" t="s">
        <v>1444</v>
      </c>
    </row>
    <row r="3618" spans="1:12" ht="56.25" customHeight="1">
      <c r="A3618" s="174" t="s">
        <v>628</v>
      </c>
      <c r="B3618" s="167" t="s">
        <v>738</v>
      </c>
      <c r="C3618" s="168">
        <v>42842</v>
      </c>
      <c r="D3618" s="168" t="s">
        <v>8299</v>
      </c>
      <c r="E3618" s="169" t="s">
        <v>13</v>
      </c>
      <c r="F3618" s="169">
        <v>45782</v>
      </c>
      <c r="G3618" s="169"/>
      <c r="H3618" s="170" t="s">
        <v>1279</v>
      </c>
      <c r="I3618" s="172">
        <v>8.36</v>
      </c>
      <c r="J3618" s="172">
        <v>0</v>
      </c>
      <c r="K3618" s="172">
        <v>8.36</v>
      </c>
      <c r="L3618" s="173" t="s">
        <v>1444</v>
      </c>
    </row>
    <row r="3619" spans="1:12" ht="56.25" customHeight="1">
      <c r="A3619" s="174" t="s">
        <v>628</v>
      </c>
      <c r="B3619" s="167" t="s">
        <v>738</v>
      </c>
      <c r="C3619" s="168">
        <v>42843</v>
      </c>
      <c r="D3619" s="168" t="s">
        <v>8300</v>
      </c>
      <c r="E3619" s="169" t="s">
        <v>6</v>
      </c>
      <c r="F3619" s="169">
        <v>885116</v>
      </c>
      <c r="G3619" s="169"/>
      <c r="H3619" s="170" t="s">
        <v>8301</v>
      </c>
      <c r="I3619" s="172">
        <v>0</v>
      </c>
      <c r="J3619" s="172">
        <v>9699.84</v>
      </c>
      <c r="K3619" s="172">
        <v>9699.84</v>
      </c>
      <c r="L3619" s="173" t="s">
        <v>1444</v>
      </c>
    </row>
    <row r="3620" spans="1:12" ht="56.25" customHeight="1">
      <c r="A3620" s="174">
        <v>86</v>
      </c>
      <c r="B3620" s="167" t="s">
        <v>734</v>
      </c>
      <c r="C3620" s="168">
        <v>42843</v>
      </c>
      <c r="D3620" s="168" t="s">
        <v>8302</v>
      </c>
      <c r="E3620" s="169" t="s">
        <v>6</v>
      </c>
      <c r="F3620" s="169">
        <v>885134</v>
      </c>
      <c r="G3620" s="169"/>
      <c r="H3620" s="170" t="s">
        <v>8303</v>
      </c>
      <c r="I3620" s="172">
        <v>0</v>
      </c>
      <c r="J3620" s="172">
        <v>100</v>
      </c>
      <c r="K3620" s="172">
        <v>100</v>
      </c>
      <c r="L3620" s="173" t="s">
        <v>1444</v>
      </c>
    </row>
    <row r="3621" spans="1:12" ht="56.25" customHeight="1">
      <c r="A3621" s="174">
        <v>513</v>
      </c>
      <c r="B3621" s="167" t="s">
        <v>208</v>
      </c>
      <c r="C3621" s="168">
        <v>42843</v>
      </c>
      <c r="D3621" s="168" t="s">
        <v>8304</v>
      </c>
      <c r="E3621" s="169" t="s">
        <v>11</v>
      </c>
      <c r="F3621" s="169">
        <v>885087</v>
      </c>
      <c r="G3621" s="169"/>
      <c r="H3621" s="170" t="s">
        <v>8305</v>
      </c>
      <c r="I3621" s="172">
        <v>1161.8</v>
      </c>
      <c r="J3621" s="172">
        <v>0</v>
      </c>
      <c r="K3621" s="172">
        <v>1161.8</v>
      </c>
      <c r="L3621" s="173" t="s">
        <v>1444</v>
      </c>
    </row>
    <row r="3622" spans="1:12" ht="56.25" customHeight="1">
      <c r="A3622" s="174">
        <v>16</v>
      </c>
      <c r="B3622" s="167" t="s">
        <v>716</v>
      </c>
      <c r="C3622" s="168">
        <v>42843</v>
      </c>
      <c r="D3622" s="168" t="s">
        <v>8306</v>
      </c>
      <c r="E3622" s="169" t="s">
        <v>1287</v>
      </c>
      <c r="F3622" s="169">
        <v>2069</v>
      </c>
      <c r="G3622" s="169"/>
      <c r="H3622" s="170" t="s">
        <v>8307</v>
      </c>
      <c r="I3622" s="172">
        <v>13.15</v>
      </c>
      <c r="J3622" s="172">
        <v>0</v>
      </c>
      <c r="K3622" s="172">
        <v>13.15</v>
      </c>
      <c r="L3622" s="173" t="s">
        <v>1444</v>
      </c>
    </row>
    <row r="3623" spans="1:12" ht="56.25" customHeight="1">
      <c r="A3623" s="174">
        <v>16</v>
      </c>
      <c r="B3623" s="167" t="s">
        <v>716</v>
      </c>
      <c r="C3623" s="168">
        <v>42843</v>
      </c>
      <c r="D3623" s="168" t="s">
        <v>8308</v>
      </c>
      <c r="E3623" s="169" t="s">
        <v>15</v>
      </c>
      <c r="F3623" s="169">
        <v>2069</v>
      </c>
      <c r="G3623" s="169"/>
      <c r="H3623" s="170" t="s">
        <v>8309</v>
      </c>
      <c r="I3623" s="172">
        <v>271.10000000000002</v>
      </c>
      <c r="J3623" s="172">
        <v>0</v>
      </c>
      <c r="K3623" s="172">
        <v>271.10000000000002</v>
      </c>
      <c r="L3623" s="173" t="s">
        <v>1444</v>
      </c>
    </row>
    <row r="3624" spans="1:12" ht="56.25" customHeight="1">
      <c r="A3624" s="174">
        <v>582</v>
      </c>
      <c r="B3624" s="167" t="s">
        <v>880</v>
      </c>
      <c r="C3624" s="168">
        <v>42843</v>
      </c>
      <c r="D3624" s="168" t="s">
        <v>8310</v>
      </c>
      <c r="E3624" s="169" t="s">
        <v>1287</v>
      </c>
      <c r="F3624" s="169">
        <v>2101</v>
      </c>
      <c r="G3624" s="169"/>
      <c r="H3624" s="170" t="s">
        <v>8311</v>
      </c>
      <c r="I3624" s="172">
        <v>119.27</v>
      </c>
      <c r="J3624" s="172">
        <v>0</v>
      </c>
      <c r="K3624" s="172">
        <v>119.27</v>
      </c>
      <c r="L3624" s="173" t="s">
        <v>1444</v>
      </c>
    </row>
    <row r="3625" spans="1:12" ht="56.25" customHeight="1">
      <c r="A3625" s="174">
        <v>582</v>
      </c>
      <c r="B3625" s="167" t="s">
        <v>880</v>
      </c>
      <c r="C3625" s="168">
        <v>42843</v>
      </c>
      <c r="D3625" s="168" t="s">
        <v>8312</v>
      </c>
      <c r="E3625" s="169" t="s">
        <v>15</v>
      </c>
      <c r="F3625" s="169">
        <v>2101</v>
      </c>
      <c r="G3625" s="169"/>
      <c r="H3625" s="170" t="s">
        <v>8313</v>
      </c>
      <c r="I3625" s="172">
        <v>276.58999999999997</v>
      </c>
      <c r="J3625" s="172">
        <v>0</v>
      </c>
      <c r="K3625" s="172">
        <v>276.58999999999997</v>
      </c>
      <c r="L3625" s="173" t="s">
        <v>1444</v>
      </c>
    </row>
    <row r="3626" spans="1:12" ht="56.25" customHeight="1">
      <c r="A3626" s="174">
        <v>16</v>
      </c>
      <c r="B3626" s="167" t="s">
        <v>716</v>
      </c>
      <c r="C3626" s="168">
        <v>42843</v>
      </c>
      <c r="D3626" s="168" t="s">
        <v>8314</v>
      </c>
      <c r="E3626" s="169" t="s">
        <v>1287</v>
      </c>
      <c r="F3626" s="169">
        <v>2067</v>
      </c>
      <c r="G3626" s="169"/>
      <c r="H3626" s="170" t="s">
        <v>8315</v>
      </c>
      <c r="I3626" s="172">
        <v>120.51</v>
      </c>
      <c r="J3626" s="172">
        <v>0</v>
      </c>
      <c r="K3626" s="172">
        <v>120.51</v>
      </c>
      <c r="L3626" s="173" t="s">
        <v>1444</v>
      </c>
    </row>
    <row r="3627" spans="1:12" ht="56.25" customHeight="1">
      <c r="A3627" s="174">
        <v>16</v>
      </c>
      <c r="B3627" s="167" t="s">
        <v>716</v>
      </c>
      <c r="C3627" s="168">
        <v>42843</v>
      </c>
      <c r="D3627" s="168" t="s">
        <v>8316</v>
      </c>
      <c r="E3627" s="169" t="s">
        <v>15</v>
      </c>
      <c r="F3627" s="169">
        <v>2067</v>
      </c>
      <c r="G3627" s="169"/>
      <c r="H3627" s="170" t="s">
        <v>8317</v>
      </c>
      <c r="I3627" s="172">
        <v>280.02</v>
      </c>
      <c r="J3627" s="172">
        <v>0</v>
      </c>
      <c r="K3627" s="172">
        <v>280.02</v>
      </c>
      <c r="L3627" s="173" t="s">
        <v>1444</v>
      </c>
    </row>
    <row r="3628" spans="1:12" ht="56.25" customHeight="1">
      <c r="A3628" s="174">
        <v>35</v>
      </c>
      <c r="B3628" s="167" t="s">
        <v>720</v>
      </c>
      <c r="C3628" s="168">
        <v>42843</v>
      </c>
      <c r="D3628" s="168" t="s">
        <v>8318</v>
      </c>
      <c r="E3628" s="169" t="s">
        <v>1287</v>
      </c>
      <c r="F3628" s="169">
        <v>2094</v>
      </c>
      <c r="G3628" s="169"/>
      <c r="H3628" s="170" t="s">
        <v>8319</v>
      </c>
      <c r="I3628" s="172">
        <v>1815.53</v>
      </c>
      <c r="J3628" s="172">
        <v>0</v>
      </c>
      <c r="K3628" s="172">
        <v>1815.53</v>
      </c>
      <c r="L3628" s="173" t="s">
        <v>1444</v>
      </c>
    </row>
    <row r="3629" spans="1:12" ht="56.25" customHeight="1">
      <c r="A3629" s="174">
        <v>35</v>
      </c>
      <c r="B3629" s="167" t="s">
        <v>720</v>
      </c>
      <c r="C3629" s="168">
        <v>42843</v>
      </c>
      <c r="D3629" s="168" t="s">
        <v>8320</v>
      </c>
      <c r="E3629" s="169" t="s">
        <v>15</v>
      </c>
      <c r="F3629" s="169">
        <v>2094</v>
      </c>
      <c r="G3629" s="169"/>
      <c r="H3629" s="170" t="s">
        <v>8321</v>
      </c>
      <c r="I3629" s="172">
        <v>370.02</v>
      </c>
      <c r="J3629" s="172">
        <v>0</v>
      </c>
      <c r="K3629" s="172">
        <v>370.02</v>
      </c>
      <c r="L3629" s="173" t="s">
        <v>1444</v>
      </c>
    </row>
    <row r="3630" spans="1:12" ht="56.25" customHeight="1">
      <c r="A3630" s="174" t="s">
        <v>628</v>
      </c>
      <c r="B3630" s="167" t="s">
        <v>738</v>
      </c>
      <c r="C3630" s="168">
        <v>42843</v>
      </c>
      <c r="D3630" s="168" t="s">
        <v>8322</v>
      </c>
      <c r="E3630" s="169" t="s">
        <v>11</v>
      </c>
      <c r="F3630" s="169">
        <v>9206</v>
      </c>
      <c r="G3630" s="169"/>
      <c r="H3630" s="170" t="s">
        <v>8323</v>
      </c>
      <c r="I3630" s="172">
        <v>685.72</v>
      </c>
      <c r="J3630" s="172">
        <v>0</v>
      </c>
      <c r="K3630" s="172">
        <v>685.72</v>
      </c>
      <c r="L3630" s="173" t="s">
        <v>1444</v>
      </c>
    </row>
    <row r="3631" spans="1:12" ht="56.25" customHeight="1">
      <c r="A3631" s="174">
        <v>594</v>
      </c>
      <c r="B3631" s="167" t="s">
        <v>120</v>
      </c>
      <c r="C3631" s="168">
        <v>42843</v>
      </c>
      <c r="D3631" s="168" t="s">
        <v>8324</v>
      </c>
      <c r="E3631" s="169" t="s">
        <v>15</v>
      </c>
      <c r="F3631" s="169">
        <v>2103</v>
      </c>
      <c r="G3631" s="169"/>
      <c r="H3631" s="170" t="s">
        <v>8325</v>
      </c>
      <c r="I3631" s="172">
        <v>290.02999999999997</v>
      </c>
      <c r="J3631" s="172">
        <v>0</v>
      </c>
      <c r="K3631" s="172">
        <v>290.02999999999997</v>
      </c>
      <c r="L3631" s="173" t="s">
        <v>1444</v>
      </c>
    </row>
    <row r="3632" spans="1:12" ht="56.25" customHeight="1">
      <c r="A3632" s="174">
        <v>513</v>
      </c>
      <c r="B3632" s="167" t="s">
        <v>208</v>
      </c>
      <c r="C3632" s="168">
        <v>42843</v>
      </c>
      <c r="D3632" s="168" t="s">
        <v>8326</v>
      </c>
      <c r="E3632" s="169" t="s">
        <v>15</v>
      </c>
      <c r="F3632" s="169">
        <v>2104</v>
      </c>
      <c r="G3632" s="169"/>
      <c r="H3632" s="170" t="s">
        <v>8327</v>
      </c>
      <c r="I3632" s="172">
        <v>284.47000000000003</v>
      </c>
      <c r="J3632" s="172">
        <v>0</v>
      </c>
      <c r="K3632" s="172">
        <v>284.47000000000003</v>
      </c>
      <c r="L3632" s="173" t="s">
        <v>1444</v>
      </c>
    </row>
    <row r="3633" spans="1:12" ht="56.25" customHeight="1">
      <c r="A3633" s="174">
        <v>513</v>
      </c>
      <c r="B3633" s="167" t="s">
        <v>208</v>
      </c>
      <c r="C3633" s="168">
        <v>42843</v>
      </c>
      <c r="D3633" s="168" t="s">
        <v>8328</v>
      </c>
      <c r="E3633" s="169" t="s">
        <v>15</v>
      </c>
      <c r="F3633" s="169">
        <v>2105</v>
      </c>
      <c r="G3633" s="169"/>
      <c r="H3633" s="170" t="s">
        <v>8329</v>
      </c>
      <c r="I3633" s="172">
        <v>316.64999999999998</v>
      </c>
      <c r="J3633" s="172">
        <v>0</v>
      </c>
      <c r="K3633" s="172">
        <v>316.64999999999998</v>
      </c>
      <c r="L3633" s="173" t="s">
        <v>1444</v>
      </c>
    </row>
    <row r="3634" spans="1:12" ht="56.25" customHeight="1">
      <c r="A3634" s="174">
        <v>594</v>
      </c>
      <c r="B3634" s="167" t="s">
        <v>120</v>
      </c>
      <c r="C3634" s="168">
        <v>42843</v>
      </c>
      <c r="D3634" s="168" t="s">
        <v>8330</v>
      </c>
      <c r="E3634" s="169" t="s">
        <v>15</v>
      </c>
      <c r="F3634" s="169">
        <v>2106</v>
      </c>
      <c r="G3634" s="169"/>
      <c r="H3634" s="170" t="s">
        <v>8331</v>
      </c>
      <c r="I3634" s="172">
        <v>272.68</v>
      </c>
      <c r="J3634" s="172">
        <v>0</v>
      </c>
      <c r="K3634" s="172">
        <v>272.68</v>
      </c>
      <c r="L3634" s="173" t="s">
        <v>1444</v>
      </c>
    </row>
    <row r="3635" spans="1:12" ht="56.25" customHeight="1">
      <c r="A3635" s="174" t="s">
        <v>628</v>
      </c>
      <c r="B3635" s="167" t="s">
        <v>738</v>
      </c>
      <c r="C3635" s="168">
        <v>42843</v>
      </c>
      <c r="D3635" s="168" t="s">
        <v>8332</v>
      </c>
      <c r="E3635" s="169" t="s">
        <v>11</v>
      </c>
      <c r="F3635" s="169">
        <v>426106</v>
      </c>
      <c r="G3635" s="169"/>
      <c r="H3635" s="170" t="s">
        <v>8333</v>
      </c>
      <c r="I3635" s="172">
        <v>460.93</v>
      </c>
      <c r="J3635" s="172">
        <v>0</v>
      </c>
      <c r="K3635" s="172">
        <v>460.93</v>
      </c>
      <c r="L3635" s="173" t="s">
        <v>1444</v>
      </c>
    </row>
    <row r="3636" spans="1:12" ht="56.25" customHeight="1">
      <c r="A3636" s="174">
        <v>513</v>
      </c>
      <c r="B3636" s="167" t="s">
        <v>208</v>
      </c>
      <c r="C3636" s="168">
        <v>42843</v>
      </c>
      <c r="D3636" s="168" t="s">
        <v>8334</v>
      </c>
      <c r="E3636" s="169" t="s">
        <v>15</v>
      </c>
      <c r="F3636" s="169">
        <v>426484</v>
      </c>
      <c r="G3636" s="169"/>
      <c r="H3636" s="170" t="s">
        <v>8335</v>
      </c>
      <c r="I3636" s="172">
        <v>50</v>
      </c>
      <c r="J3636" s="172">
        <v>0</v>
      </c>
      <c r="K3636" s="172">
        <v>50</v>
      </c>
      <c r="L3636" s="173" t="s">
        <v>1444</v>
      </c>
    </row>
    <row r="3637" spans="1:12" ht="56.25" customHeight="1">
      <c r="A3637" s="174">
        <v>25</v>
      </c>
      <c r="B3637" s="167" t="s">
        <v>718</v>
      </c>
      <c r="C3637" s="168">
        <v>42843</v>
      </c>
      <c r="D3637" s="168" t="s">
        <v>8336</v>
      </c>
      <c r="E3637" s="169" t="s">
        <v>1500</v>
      </c>
      <c r="F3637" s="169">
        <v>13229368</v>
      </c>
      <c r="G3637" s="169"/>
      <c r="H3637" s="170" t="s">
        <v>8337</v>
      </c>
      <c r="I3637" s="172">
        <v>775121.16</v>
      </c>
      <c r="J3637" s="172">
        <v>0</v>
      </c>
      <c r="K3637" s="172">
        <v>775121.16</v>
      </c>
      <c r="L3637" s="173" t="s">
        <v>1444</v>
      </c>
    </row>
    <row r="3638" spans="1:12" ht="56.25" customHeight="1">
      <c r="A3638" s="174">
        <v>340</v>
      </c>
      <c r="B3638" s="167" t="s">
        <v>838</v>
      </c>
      <c r="C3638" s="168">
        <v>42844</v>
      </c>
      <c r="D3638" s="168" t="s">
        <v>8338</v>
      </c>
      <c r="E3638" s="169" t="s">
        <v>6</v>
      </c>
      <c r="F3638" s="169">
        <v>426907</v>
      </c>
      <c r="G3638" s="169"/>
      <c r="H3638" s="170" t="s">
        <v>8339</v>
      </c>
      <c r="I3638" s="172">
        <v>0</v>
      </c>
      <c r="J3638" s="172">
        <v>66000.06</v>
      </c>
      <c r="K3638" s="172">
        <v>66000.06</v>
      </c>
      <c r="L3638" s="173" t="s">
        <v>1444</v>
      </c>
    </row>
    <row r="3639" spans="1:12" ht="56.25" customHeight="1">
      <c r="A3639" s="174" t="s">
        <v>630</v>
      </c>
      <c r="B3639" s="167" t="s">
        <v>739</v>
      </c>
      <c r="C3639" s="168">
        <v>42844</v>
      </c>
      <c r="D3639" s="168" t="s">
        <v>8340</v>
      </c>
      <c r="E3639" s="169" t="s">
        <v>1286</v>
      </c>
      <c r="F3639" s="169">
        <v>13273064</v>
      </c>
      <c r="G3639" s="169"/>
      <c r="H3639" s="170" t="s">
        <v>8341</v>
      </c>
      <c r="I3639" s="172">
        <v>0</v>
      </c>
      <c r="J3639" s="172">
        <v>12333.68</v>
      </c>
      <c r="K3639" s="172">
        <v>12333.68</v>
      </c>
      <c r="L3639" s="173" t="s">
        <v>1444</v>
      </c>
    </row>
    <row r="3640" spans="1:12" ht="56.25" customHeight="1">
      <c r="A3640" s="174" t="s">
        <v>628</v>
      </c>
      <c r="B3640" s="167" t="s">
        <v>738</v>
      </c>
      <c r="C3640" s="168">
        <v>42844</v>
      </c>
      <c r="D3640" s="168" t="s">
        <v>8342</v>
      </c>
      <c r="E3640" s="169" t="s">
        <v>6</v>
      </c>
      <c r="F3640" s="169">
        <v>826649</v>
      </c>
      <c r="G3640" s="169"/>
      <c r="H3640" s="170" t="s">
        <v>8343</v>
      </c>
      <c r="I3640" s="172">
        <v>0</v>
      </c>
      <c r="J3640" s="172">
        <v>408000</v>
      </c>
      <c r="K3640" s="172">
        <v>408000</v>
      </c>
      <c r="L3640" s="173" t="s">
        <v>1444</v>
      </c>
    </row>
    <row r="3641" spans="1:12" ht="56.25" customHeight="1">
      <c r="A3641" s="174" t="s">
        <v>627</v>
      </c>
      <c r="B3641" s="167" t="s">
        <v>737</v>
      </c>
      <c r="C3641" s="168">
        <v>42844</v>
      </c>
      <c r="D3641" s="168" t="s">
        <v>8344</v>
      </c>
      <c r="E3641" s="169" t="s">
        <v>6</v>
      </c>
      <c r="F3641" s="169">
        <v>885204</v>
      </c>
      <c r="G3641" s="169"/>
      <c r="H3641" s="170" t="s">
        <v>8345</v>
      </c>
      <c r="I3641" s="172">
        <v>0</v>
      </c>
      <c r="J3641" s="172">
        <v>58769.17</v>
      </c>
      <c r="K3641" s="172">
        <v>58769.17</v>
      </c>
      <c r="L3641" s="173" t="s">
        <v>1444</v>
      </c>
    </row>
    <row r="3642" spans="1:12" ht="56.25" customHeight="1">
      <c r="A3642" s="174">
        <v>513</v>
      </c>
      <c r="B3642" s="167" t="s">
        <v>208</v>
      </c>
      <c r="C3642" s="168">
        <v>42844</v>
      </c>
      <c r="D3642" s="168" t="s">
        <v>8346</v>
      </c>
      <c r="E3642" s="169" t="s">
        <v>11</v>
      </c>
      <c r="F3642" s="169">
        <v>885171</v>
      </c>
      <c r="G3642" s="169"/>
      <c r="H3642" s="170" t="s">
        <v>8347</v>
      </c>
      <c r="I3642" s="172">
        <v>490</v>
      </c>
      <c r="J3642" s="172">
        <v>0</v>
      </c>
      <c r="K3642" s="172">
        <v>490</v>
      </c>
      <c r="L3642" s="173" t="s">
        <v>1444</v>
      </c>
    </row>
    <row r="3643" spans="1:12" ht="56.25" customHeight="1">
      <c r="A3643" s="174">
        <v>117</v>
      </c>
      <c r="B3643" s="167" t="s">
        <v>746</v>
      </c>
      <c r="C3643" s="168">
        <v>42844</v>
      </c>
      <c r="D3643" s="168" t="s">
        <v>8348</v>
      </c>
      <c r="E3643" s="169" t="s">
        <v>11</v>
      </c>
      <c r="F3643" s="169">
        <v>885208</v>
      </c>
      <c r="G3643" s="169"/>
      <c r="H3643" s="170" t="s">
        <v>8349</v>
      </c>
      <c r="I3643" s="172">
        <v>50</v>
      </c>
      <c r="J3643" s="172">
        <v>0</v>
      </c>
      <c r="K3643" s="172">
        <v>50</v>
      </c>
      <c r="L3643" s="173" t="s">
        <v>1444</v>
      </c>
    </row>
    <row r="3644" spans="1:12" ht="56.25" customHeight="1">
      <c r="A3644" s="174">
        <v>513</v>
      </c>
      <c r="B3644" s="167" t="s">
        <v>208</v>
      </c>
      <c r="C3644" s="168">
        <v>42844</v>
      </c>
      <c r="D3644" s="168" t="s">
        <v>8350</v>
      </c>
      <c r="E3644" s="169" t="s">
        <v>15</v>
      </c>
      <c r="F3644" s="169">
        <v>426659</v>
      </c>
      <c r="G3644" s="169"/>
      <c r="H3644" s="170" t="s">
        <v>8351</v>
      </c>
      <c r="I3644" s="172">
        <v>50</v>
      </c>
      <c r="J3644" s="172">
        <v>0</v>
      </c>
      <c r="K3644" s="172">
        <v>50</v>
      </c>
      <c r="L3644" s="173" t="s">
        <v>1444</v>
      </c>
    </row>
    <row r="3645" spans="1:12" ht="56.25" customHeight="1">
      <c r="A3645" s="174">
        <v>513</v>
      </c>
      <c r="B3645" s="167" t="s">
        <v>208</v>
      </c>
      <c r="C3645" s="168">
        <v>42844</v>
      </c>
      <c r="D3645" s="168" t="s">
        <v>8352</v>
      </c>
      <c r="E3645" s="169" t="s">
        <v>15</v>
      </c>
      <c r="F3645" s="169">
        <v>426661</v>
      </c>
      <c r="G3645" s="169"/>
      <c r="H3645" s="170" t="s">
        <v>8353</v>
      </c>
      <c r="I3645" s="172">
        <v>50</v>
      </c>
      <c r="J3645" s="172">
        <v>0</v>
      </c>
      <c r="K3645" s="172">
        <v>50</v>
      </c>
      <c r="L3645" s="173" t="s">
        <v>1444</v>
      </c>
    </row>
    <row r="3646" spans="1:12" ht="56.25" customHeight="1">
      <c r="A3646" s="174">
        <v>513</v>
      </c>
      <c r="B3646" s="167" t="s">
        <v>208</v>
      </c>
      <c r="C3646" s="168">
        <v>42844</v>
      </c>
      <c r="D3646" s="168" t="s">
        <v>8354</v>
      </c>
      <c r="E3646" s="169" t="s">
        <v>15</v>
      </c>
      <c r="F3646" s="169">
        <v>426663</v>
      </c>
      <c r="G3646" s="169"/>
      <c r="H3646" s="170" t="s">
        <v>8355</v>
      </c>
      <c r="I3646" s="172">
        <v>50</v>
      </c>
      <c r="J3646" s="172">
        <v>0</v>
      </c>
      <c r="K3646" s="177">
        <v>50</v>
      </c>
      <c r="L3646" s="173" t="s">
        <v>1444</v>
      </c>
    </row>
    <row r="3647" spans="1:12" ht="56.25" customHeight="1">
      <c r="A3647" s="174">
        <v>340</v>
      </c>
      <c r="B3647" s="167" t="s">
        <v>838</v>
      </c>
      <c r="C3647" s="168">
        <v>42844</v>
      </c>
      <c r="D3647" s="168" t="s">
        <v>8356</v>
      </c>
      <c r="E3647" s="169" t="s">
        <v>15</v>
      </c>
      <c r="F3647" s="169">
        <v>426908</v>
      </c>
      <c r="G3647" s="169"/>
      <c r="H3647" s="170" t="s">
        <v>8357</v>
      </c>
      <c r="I3647" s="172">
        <v>50</v>
      </c>
      <c r="J3647" s="172">
        <v>0</v>
      </c>
      <c r="K3647" s="172">
        <v>50</v>
      </c>
      <c r="L3647" s="173" t="s">
        <v>1444</v>
      </c>
    </row>
    <row r="3648" spans="1:12" ht="56.25" customHeight="1">
      <c r="A3648" s="174">
        <v>10</v>
      </c>
      <c r="B3648" s="167" t="s">
        <v>714</v>
      </c>
      <c r="C3648" s="168">
        <v>42844</v>
      </c>
      <c r="D3648" s="168" t="s">
        <v>8358</v>
      </c>
      <c r="E3648" s="169" t="s">
        <v>15</v>
      </c>
      <c r="F3648" s="169">
        <v>426912</v>
      </c>
      <c r="G3648" s="169"/>
      <c r="H3648" s="170" t="s">
        <v>8359</v>
      </c>
      <c r="I3648" s="172">
        <v>50</v>
      </c>
      <c r="J3648" s="172">
        <v>0</v>
      </c>
      <c r="K3648" s="172">
        <v>50</v>
      </c>
      <c r="L3648" s="173" t="s">
        <v>1444</v>
      </c>
    </row>
    <row r="3649" spans="1:12" ht="56.25" customHeight="1">
      <c r="A3649" s="174" t="s">
        <v>628</v>
      </c>
      <c r="B3649" s="167" t="s">
        <v>738</v>
      </c>
      <c r="C3649" s="168">
        <v>42844</v>
      </c>
      <c r="D3649" s="168" t="s">
        <v>8360</v>
      </c>
      <c r="E3649" s="169" t="s">
        <v>11</v>
      </c>
      <c r="F3649" s="169">
        <v>9155</v>
      </c>
      <c r="G3649" s="169"/>
      <c r="H3649" s="170" t="s">
        <v>8361</v>
      </c>
      <c r="I3649" s="172">
        <v>616.16</v>
      </c>
      <c r="J3649" s="172">
        <v>0</v>
      </c>
      <c r="K3649" s="172">
        <v>616.16</v>
      </c>
      <c r="L3649" s="173" t="s">
        <v>1444</v>
      </c>
    </row>
    <row r="3650" spans="1:12" ht="56.25" customHeight="1">
      <c r="A3650" s="174">
        <v>526</v>
      </c>
      <c r="B3650" s="167" t="s">
        <v>870</v>
      </c>
      <c r="C3650" s="168">
        <v>42844</v>
      </c>
      <c r="D3650" s="168" t="s">
        <v>8362</v>
      </c>
      <c r="E3650" s="169" t="s">
        <v>15</v>
      </c>
      <c r="F3650" s="169">
        <v>2116</v>
      </c>
      <c r="G3650" s="169"/>
      <c r="H3650" s="170" t="s">
        <v>8363</v>
      </c>
      <c r="I3650" s="172">
        <v>486.78</v>
      </c>
      <c r="J3650" s="172">
        <v>0</v>
      </c>
      <c r="K3650" s="172">
        <v>486.78</v>
      </c>
      <c r="L3650" s="173" t="s">
        <v>1444</v>
      </c>
    </row>
    <row r="3651" spans="1:12" ht="56.25" customHeight="1">
      <c r="A3651" s="174">
        <v>526</v>
      </c>
      <c r="B3651" s="167" t="s">
        <v>870</v>
      </c>
      <c r="C3651" s="168">
        <v>42844</v>
      </c>
      <c r="D3651" s="168" t="s">
        <v>8364</v>
      </c>
      <c r="E3651" s="169" t="s">
        <v>15</v>
      </c>
      <c r="F3651" s="169">
        <v>2117</v>
      </c>
      <c r="G3651" s="169"/>
      <c r="H3651" s="170" t="s">
        <v>8365</v>
      </c>
      <c r="I3651" s="172">
        <v>486.78</v>
      </c>
      <c r="J3651" s="172">
        <v>0</v>
      </c>
      <c r="K3651" s="172">
        <v>486.78</v>
      </c>
      <c r="L3651" s="173" t="s">
        <v>1444</v>
      </c>
    </row>
    <row r="3652" spans="1:12" ht="56.25" customHeight="1">
      <c r="A3652" s="174">
        <v>526</v>
      </c>
      <c r="B3652" s="167" t="s">
        <v>870</v>
      </c>
      <c r="C3652" s="168">
        <v>42844</v>
      </c>
      <c r="D3652" s="168" t="s">
        <v>8366</v>
      </c>
      <c r="E3652" s="169" t="s">
        <v>15</v>
      </c>
      <c r="F3652" s="169">
        <v>2114</v>
      </c>
      <c r="G3652" s="169"/>
      <c r="H3652" s="170" t="s">
        <v>8367</v>
      </c>
      <c r="I3652" s="172">
        <v>376.47</v>
      </c>
      <c r="J3652" s="172">
        <v>0</v>
      </c>
      <c r="K3652" s="172">
        <v>376.47</v>
      </c>
      <c r="L3652" s="173" t="s">
        <v>1444</v>
      </c>
    </row>
    <row r="3653" spans="1:12" ht="56.25" customHeight="1">
      <c r="A3653" s="174">
        <v>526</v>
      </c>
      <c r="B3653" s="167" t="s">
        <v>870</v>
      </c>
      <c r="C3653" s="168">
        <v>42844</v>
      </c>
      <c r="D3653" s="168" t="s">
        <v>8368</v>
      </c>
      <c r="E3653" s="169" t="s">
        <v>15</v>
      </c>
      <c r="F3653" s="169">
        <v>2115</v>
      </c>
      <c r="G3653" s="169"/>
      <c r="H3653" s="170" t="s">
        <v>8369</v>
      </c>
      <c r="I3653" s="172">
        <v>376.47</v>
      </c>
      <c r="J3653" s="172">
        <v>0</v>
      </c>
      <c r="K3653" s="172">
        <v>376.47</v>
      </c>
      <c r="L3653" s="173" t="s">
        <v>1444</v>
      </c>
    </row>
    <row r="3654" spans="1:12" ht="56.25" customHeight="1">
      <c r="A3654" s="174">
        <v>10</v>
      </c>
      <c r="B3654" s="167" t="s">
        <v>714</v>
      </c>
      <c r="C3654" s="168">
        <v>42844</v>
      </c>
      <c r="D3654" s="168" t="s">
        <v>8370</v>
      </c>
      <c r="E3654" s="169" t="s">
        <v>15</v>
      </c>
      <c r="F3654" s="169">
        <v>2113</v>
      </c>
      <c r="G3654" s="169"/>
      <c r="H3654" s="170" t="s">
        <v>8371</v>
      </c>
      <c r="I3654" s="172">
        <v>453.16</v>
      </c>
      <c r="J3654" s="172">
        <v>0</v>
      </c>
      <c r="K3654" s="172">
        <v>453.16</v>
      </c>
      <c r="L3654" s="173" t="s">
        <v>1444</v>
      </c>
    </row>
    <row r="3655" spans="1:12" ht="56.25" customHeight="1">
      <c r="A3655" s="174">
        <v>10</v>
      </c>
      <c r="B3655" s="167" t="s">
        <v>714</v>
      </c>
      <c r="C3655" s="168">
        <v>42844</v>
      </c>
      <c r="D3655" s="168" t="s">
        <v>8372</v>
      </c>
      <c r="E3655" s="169" t="s">
        <v>15</v>
      </c>
      <c r="F3655" s="169">
        <v>2112</v>
      </c>
      <c r="G3655" s="169"/>
      <c r="H3655" s="170" t="s">
        <v>8373</v>
      </c>
      <c r="I3655" s="172">
        <v>350.26</v>
      </c>
      <c r="J3655" s="172">
        <v>0</v>
      </c>
      <c r="K3655" s="172">
        <v>350.26</v>
      </c>
      <c r="L3655" s="173" t="s">
        <v>1444</v>
      </c>
    </row>
    <row r="3656" spans="1:12" ht="56.25" customHeight="1">
      <c r="A3656" s="174" t="s">
        <v>628</v>
      </c>
      <c r="B3656" s="167" t="s">
        <v>738</v>
      </c>
      <c r="C3656" s="168">
        <v>42844</v>
      </c>
      <c r="D3656" s="168" t="s">
        <v>8374</v>
      </c>
      <c r="E3656" s="169" t="s">
        <v>11</v>
      </c>
      <c r="F3656" s="169">
        <v>9166</v>
      </c>
      <c r="G3656" s="169"/>
      <c r="H3656" s="170" t="s">
        <v>8375</v>
      </c>
      <c r="I3656" s="172">
        <v>21664.49</v>
      </c>
      <c r="J3656" s="172">
        <v>0</v>
      </c>
      <c r="K3656" s="172">
        <v>21664.49</v>
      </c>
      <c r="L3656" s="173" t="s">
        <v>1444</v>
      </c>
    </row>
    <row r="3657" spans="1:12" ht="56.25" customHeight="1">
      <c r="A3657" s="174" t="s">
        <v>628</v>
      </c>
      <c r="B3657" s="167" t="s">
        <v>738</v>
      </c>
      <c r="C3657" s="168">
        <v>42844</v>
      </c>
      <c r="D3657" s="168" t="s">
        <v>8376</v>
      </c>
      <c r="E3657" s="169" t="s">
        <v>11</v>
      </c>
      <c r="F3657" s="169">
        <v>9167</v>
      </c>
      <c r="G3657" s="169"/>
      <c r="H3657" s="170" t="s">
        <v>8377</v>
      </c>
      <c r="I3657" s="172">
        <v>58539.94</v>
      </c>
      <c r="J3657" s="172">
        <v>0</v>
      </c>
      <c r="K3657" s="172">
        <v>58539.94</v>
      </c>
      <c r="L3657" s="173" t="s">
        <v>1444</v>
      </c>
    </row>
    <row r="3658" spans="1:12" ht="56.25" customHeight="1">
      <c r="A3658" s="174">
        <v>513</v>
      </c>
      <c r="B3658" s="167" t="s">
        <v>208</v>
      </c>
      <c r="C3658" s="168">
        <v>42844</v>
      </c>
      <c r="D3658" s="168" t="s">
        <v>8378</v>
      </c>
      <c r="E3658" s="169" t="s">
        <v>15</v>
      </c>
      <c r="F3658" s="169">
        <v>427390</v>
      </c>
      <c r="G3658" s="169"/>
      <c r="H3658" s="170" t="s">
        <v>7821</v>
      </c>
      <c r="I3658" s="172">
        <v>50</v>
      </c>
      <c r="J3658" s="172">
        <v>0</v>
      </c>
      <c r="K3658" s="172">
        <v>50</v>
      </c>
      <c r="L3658" s="173" t="s">
        <v>1444</v>
      </c>
    </row>
    <row r="3659" spans="1:12" ht="56.25" customHeight="1">
      <c r="A3659" s="174">
        <v>10</v>
      </c>
      <c r="B3659" s="167" t="s">
        <v>714</v>
      </c>
      <c r="C3659" s="168">
        <v>42844</v>
      </c>
      <c r="D3659" s="168" t="s">
        <v>8379</v>
      </c>
      <c r="E3659" s="169" t="s">
        <v>15</v>
      </c>
      <c r="F3659" s="169">
        <v>427392</v>
      </c>
      <c r="G3659" s="169"/>
      <c r="H3659" s="170" t="s">
        <v>1377</v>
      </c>
      <c r="I3659" s="172">
        <v>50</v>
      </c>
      <c r="J3659" s="172">
        <v>0</v>
      </c>
      <c r="K3659" s="172">
        <v>50</v>
      </c>
      <c r="L3659" s="173" t="s">
        <v>1444</v>
      </c>
    </row>
    <row r="3660" spans="1:12" ht="56.25" customHeight="1">
      <c r="A3660" s="174">
        <v>10</v>
      </c>
      <c r="B3660" s="167" t="s">
        <v>714</v>
      </c>
      <c r="C3660" s="168">
        <v>42844</v>
      </c>
      <c r="D3660" s="168" t="s">
        <v>8380</v>
      </c>
      <c r="E3660" s="169" t="s">
        <v>15</v>
      </c>
      <c r="F3660" s="169">
        <v>427394</v>
      </c>
      <c r="G3660" s="169"/>
      <c r="H3660" s="170" t="s">
        <v>8381</v>
      </c>
      <c r="I3660" s="172">
        <v>50</v>
      </c>
      <c r="J3660" s="172">
        <v>0</v>
      </c>
      <c r="K3660" s="172">
        <v>50</v>
      </c>
      <c r="L3660" s="173" t="s">
        <v>1444</v>
      </c>
    </row>
    <row r="3661" spans="1:12" ht="56.25" customHeight="1">
      <c r="A3661" s="174">
        <v>513</v>
      </c>
      <c r="B3661" s="167" t="s">
        <v>208</v>
      </c>
      <c r="C3661" s="168">
        <v>42844</v>
      </c>
      <c r="D3661" s="168" t="s">
        <v>8382</v>
      </c>
      <c r="E3661" s="169" t="s">
        <v>15</v>
      </c>
      <c r="F3661" s="169">
        <v>427532</v>
      </c>
      <c r="G3661" s="169"/>
      <c r="H3661" s="170" t="s">
        <v>8383</v>
      </c>
      <c r="I3661" s="172">
        <v>50</v>
      </c>
      <c r="J3661" s="172">
        <v>0</v>
      </c>
      <c r="K3661" s="172">
        <v>50</v>
      </c>
      <c r="L3661" s="173" t="s">
        <v>1444</v>
      </c>
    </row>
    <row r="3662" spans="1:12" ht="56.25" customHeight="1">
      <c r="A3662" s="174">
        <v>513</v>
      </c>
      <c r="B3662" s="167" t="s">
        <v>208</v>
      </c>
      <c r="C3662" s="168">
        <v>42844</v>
      </c>
      <c r="D3662" s="168" t="s">
        <v>8384</v>
      </c>
      <c r="E3662" s="169" t="s">
        <v>15</v>
      </c>
      <c r="F3662" s="169">
        <v>427534</v>
      </c>
      <c r="G3662" s="169"/>
      <c r="H3662" s="170" t="s">
        <v>8385</v>
      </c>
      <c r="I3662" s="172">
        <v>50</v>
      </c>
      <c r="J3662" s="172">
        <v>0</v>
      </c>
      <c r="K3662" s="172">
        <v>50</v>
      </c>
      <c r="L3662" s="173" t="s">
        <v>1444</v>
      </c>
    </row>
    <row r="3663" spans="1:12" ht="56.25" customHeight="1">
      <c r="A3663" s="174">
        <v>513</v>
      </c>
      <c r="B3663" s="167" t="s">
        <v>208</v>
      </c>
      <c r="C3663" s="168">
        <v>42844</v>
      </c>
      <c r="D3663" s="168" t="s">
        <v>8386</v>
      </c>
      <c r="E3663" s="169" t="s">
        <v>15</v>
      </c>
      <c r="F3663" s="169">
        <v>427536</v>
      </c>
      <c r="G3663" s="169"/>
      <c r="H3663" s="170" t="s">
        <v>8387</v>
      </c>
      <c r="I3663" s="172">
        <v>50</v>
      </c>
      <c r="J3663" s="172">
        <v>0</v>
      </c>
      <c r="K3663" s="172">
        <v>50</v>
      </c>
      <c r="L3663" s="173" t="s">
        <v>1444</v>
      </c>
    </row>
    <row r="3664" spans="1:12" ht="56.25" customHeight="1">
      <c r="A3664" s="174">
        <v>25</v>
      </c>
      <c r="B3664" s="167" t="s">
        <v>718</v>
      </c>
      <c r="C3664" s="168">
        <v>42844</v>
      </c>
      <c r="D3664" s="168" t="s">
        <v>8388</v>
      </c>
      <c r="E3664" s="169" t="s">
        <v>1500</v>
      </c>
      <c r="F3664" s="169">
        <v>13259612</v>
      </c>
      <c r="G3664" s="169"/>
      <c r="H3664" s="170" t="s">
        <v>8389</v>
      </c>
      <c r="I3664" s="172">
        <v>799850.86</v>
      </c>
      <c r="J3664" s="172">
        <v>0</v>
      </c>
      <c r="K3664" s="172">
        <v>799850.86</v>
      </c>
      <c r="L3664" s="173" t="s">
        <v>1444</v>
      </c>
    </row>
    <row r="3665" spans="1:12" ht="56.25" customHeight="1">
      <c r="A3665" s="174">
        <v>25</v>
      </c>
      <c r="B3665" s="167" t="s">
        <v>718</v>
      </c>
      <c r="C3665" s="168">
        <v>42844</v>
      </c>
      <c r="D3665" s="168" t="s">
        <v>8390</v>
      </c>
      <c r="E3665" s="169" t="s">
        <v>1500</v>
      </c>
      <c r="F3665" s="169">
        <v>13259637</v>
      </c>
      <c r="G3665" s="169"/>
      <c r="H3665" s="170" t="s">
        <v>8391</v>
      </c>
      <c r="I3665" s="172">
        <v>335856.89</v>
      </c>
      <c r="J3665" s="172">
        <v>0</v>
      </c>
      <c r="K3665" s="172">
        <v>335856.89</v>
      </c>
      <c r="L3665" s="173" t="s">
        <v>1444</v>
      </c>
    </row>
    <row r="3666" spans="1:12" ht="56.25" customHeight="1">
      <c r="A3666" s="174">
        <v>25</v>
      </c>
      <c r="B3666" s="167" t="s">
        <v>718</v>
      </c>
      <c r="C3666" s="168">
        <v>42844</v>
      </c>
      <c r="D3666" s="168" t="s">
        <v>8392</v>
      </c>
      <c r="E3666" s="169" t="s">
        <v>1500</v>
      </c>
      <c r="F3666" s="169">
        <v>13259806</v>
      </c>
      <c r="G3666" s="169"/>
      <c r="H3666" s="170" t="s">
        <v>8393</v>
      </c>
      <c r="I3666" s="172">
        <v>435013.55</v>
      </c>
      <c r="J3666" s="172">
        <v>0</v>
      </c>
      <c r="K3666" s="172">
        <v>435013.55</v>
      </c>
      <c r="L3666" s="173" t="s">
        <v>1444</v>
      </c>
    </row>
    <row r="3667" spans="1:12" ht="56.25" customHeight="1">
      <c r="A3667" s="174">
        <v>25</v>
      </c>
      <c r="B3667" s="167" t="s">
        <v>718</v>
      </c>
      <c r="C3667" s="168">
        <v>42844</v>
      </c>
      <c r="D3667" s="168" t="s">
        <v>8394</v>
      </c>
      <c r="E3667" s="169" t="s">
        <v>1500</v>
      </c>
      <c r="F3667" s="169">
        <v>13259807</v>
      </c>
      <c r="G3667" s="169"/>
      <c r="H3667" s="170" t="s">
        <v>8395</v>
      </c>
      <c r="I3667" s="172">
        <v>39241.019999999997</v>
      </c>
      <c r="J3667" s="172">
        <v>0</v>
      </c>
      <c r="K3667" s="172">
        <v>39241.019999999997</v>
      </c>
      <c r="L3667" s="173" t="s">
        <v>1444</v>
      </c>
    </row>
    <row r="3668" spans="1:12" ht="56.25" customHeight="1">
      <c r="A3668" s="174">
        <v>25</v>
      </c>
      <c r="B3668" s="167" t="s">
        <v>718</v>
      </c>
      <c r="C3668" s="168">
        <v>42844</v>
      </c>
      <c r="D3668" s="168" t="s">
        <v>8396</v>
      </c>
      <c r="E3668" s="169" t="s">
        <v>1500</v>
      </c>
      <c r="F3668" s="169">
        <v>13259808</v>
      </c>
      <c r="G3668" s="169"/>
      <c r="H3668" s="170" t="s">
        <v>8397</v>
      </c>
      <c r="I3668" s="172">
        <v>1061517</v>
      </c>
      <c r="J3668" s="172">
        <v>0</v>
      </c>
      <c r="K3668" s="172">
        <v>1061517</v>
      </c>
      <c r="L3668" s="173" t="s">
        <v>1444</v>
      </c>
    </row>
    <row r="3669" spans="1:12" ht="56.25" customHeight="1">
      <c r="A3669" s="174">
        <v>25</v>
      </c>
      <c r="B3669" s="167" t="s">
        <v>718</v>
      </c>
      <c r="C3669" s="168">
        <v>42844</v>
      </c>
      <c r="D3669" s="168" t="s">
        <v>8398</v>
      </c>
      <c r="E3669" s="169" t="s">
        <v>1500</v>
      </c>
      <c r="F3669" s="169">
        <v>13259809</v>
      </c>
      <c r="G3669" s="169"/>
      <c r="H3669" s="170" t="s">
        <v>8399</v>
      </c>
      <c r="I3669" s="172">
        <v>324031.90999999997</v>
      </c>
      <c r="J3669" s="172">
        <v>0</v>
      </c>
      <c r="K3669" s="172">
        <v>324031.90999999997</v>
      </c>
      <c r="L3669" s="173" t="s">
        <v>1444</v>
      </c>
    </row>
    <row r="3670" spans="1:12" ht="56.25" customHeight="1">
      <c r="A3670" s="174">
        <v>25</v>
      </c>
      <c r="B3670" s="167" t="s">
        <v>718</v>
      </c>
      <c r="C3670" s="168">
        <v>42844</v>
      </c>
      <c r="D3670" s="168" t="s">
        <v>8400</v>
      </c>
      <c r="E3670" s="169" t="s">
        <v>1500</v>
      </c>
      <c r="F3670" s="169">
        <v>13272608</v>
      </c>
      <c r="G3670" s="169"/>
      <c r="H3670" s="170" t="s">
        <v>8401</v>
      </c>
      <c r="I3670" s="172">
        <v>942212.02</v>
      </c>
      <c r="J3670" s="172">
        <v>0</v>
      </c>
      <c r="K3670" s="172">
        <v>942212.02</v>
      </c>
      <c r="L3670" s="173" t="s">
        <v>1444</v>
      </c>
    </row>
    <row r="3671" spans="1:12" ht="56.25" customHeight="1">
      <c r="A3671" s="174">
        <v>25</v>
      </c>
      <c r="B3671" s="167" t="s">
        <v>718</v>
      </c>
      <c r="C3671" s="168">
        <v>42844</v>
      </c>
      <c r="D3671" s="168" t="s">
        <v>8402</v>
      </c>
      <c r="E3671" s="169" t="s">
        <v>1500</v>
      </c>
      <c r="F3671" s="169">
        <v>13272609</v>
      </c>
      <c r="G3671" s="169"/>
      <c r="H3671" s="170" t="s">
        <v>8403</v>
      </c>
      <c r="I3671" s="172">
        <v>735862.23</v>
      </c>
      <c r="J3671" s="172">
        <v>0</v>
      </c>
      <c r="K3671" s="172">
        <v>735862.23</v>
      </c>
      <c r="L3671" s="173" t="s">
        <v>1444</v>
      </c>
    </row>
    <row r="3672" spans="1:12" ht="56.25" customHeight="1">
      <c r="A3672" s="174">
        <v>25</v>
      </c>
      <c r="B3672" s="167" t="s">
        <v>718</v>
      </c>
      <c r="C3672" s="168">
        <v>42844</v>
      </c>
      <c r="D3672" s="168" t="s">
        <v>8404</v>
      </c>
      <c r="E3672" s="169" t="s">
        <v>1500</v>
      </c>
      <c r="F3672" s="169">
        <v>13272653</v>
      </c>
      <c r="G3672" s="169"/>
      <c r="H3672" s="170" t="s">
        <v>8405</v>
      </c>
      <c r="I3672" s="172">
        <v>50666.2</v>
      </c>
      <c r="J3672" s="172">
        <v>0</v>
      </c>
      <c r="K3672" s="172">
        <v>50666.2</v>
      </c>
      <c r="L3672" s="173" t="s">
        <v>1444</v>
      </c>
    </row>
    <row r="3673" spans="1:12" ht="56.25" customHeight="1">
      <c r="A3673" s="174">
        <v>25</v>
      </c>
      <c r="B3673" s="167" t="s">
        <v>718</v>
      </c>
      <c r="C3673" s="168">
        <v>42844</v>
      </c>
      <c r="D3673" s="168" t="s">
        <v>8406</v>
      </c>
      <c r="E3673" s="169" t="s">
        <v>1500</v>
      </c>
      <c r="F3673" s="169">
        <v>13272664</v>
      </c>
      <c r="G3673" s="169"/>
      <c r="H3673" s="170" t="s">
        <v>8407</v>
      </c>
      <c r="I3673" s="172">
        <v>182359.34</v>
      </c>
      <c r="J3673" s="172">
        <v>0</v>
      </c>
      <c r="K3673" s="172">
        <v>182359.34</v>
      </c>
      <c r="L3673" s="173" t="s">
        <v>1444</v>
      </c>
    </row>
    <row r="3674" spans="1:12" ht="56.25" customHeight="1">
      <c r="A3674" s="174">
        <v>25</v>
      </c>
      <c r="B3674" s="167" t="s">
        <v>718</v>
      </c>
      <c r="C3674" s="168">
        <v>42844</v>
      </c>
      <c r="D3674" s="168" t="s">
        <v>8408</v>
      </c>
      <c r="E3674" s="169" t="s">
        <v>1500</v>
      </c>
      <c r="F3674" s="169">
        <v>13272912</v>
      </c>
      <c r="G3674" s="169"/>
      <c r="H3674" s="170" t="s">
        <v>8409</v>
      </c>
      <c r="I3674" s="172">
        <v>517297.87</v>
      </c>
      <c r="J3674" s="172">
        <v>0</v>
      </c>
      <c r="K3674" s="172">
        <v>517297.87</v>
      </c>
      <c r="L3674" s="173" t="s">
        <v>1444</v>
      </c>
    </row>
    <row r="3675" spans="1:12" ht="56.25" customHeight="1">
      <c r="A3675" s="174">
        <v>25</v>
      </c>
      <c r="B3675" s="167" t="s">
        <v>718</v>
      </c>
      <c r="C3675" s="168">
        <v>42844</v>
      </c>
      <c r="D3675" s="168" t="s">
        <v>8410</v>
      </c>
      <c r="E3675" s="169" t="s">
        <v>1500</v>
      </c>
      <c r="F3675" s="169">
        <v>13272955</v>
      </c>
      <c r="G3675" s="169"/>
      <c r="H3675" s="170" t="s">
        <v>8411</v>
      </c>
      <c r="I3675" s="172">
        <v>752688.19</v>
      </c>
      <c r="J3675" s="172">
        <v>0</v>
      </c>
      <c r="K3675" s="172">
        <v>752688.19</v>
      </c>
      <c r="L3675" s="173" t="s">
        <v>1444</v>
      </c>
    </row>
    <row r="3676" spans="1:12" ht="56.25" customHeight="1">
      <c r="A3676" s="174">
        <v>25</v>
      </c>
      <c r="B3676" s="167" t="s">
        <v>718</v>
      </c>
      <c r="C3676" s="168">
        <v>42844</v>
      </c>
      <c r="D3676" s="168" t="s">
        <v>8412</v>
      </c>
      <c r="E3676" s="169" t="s">
        <v>1500</v>
      </c>
      <c r="F3676" s="169">
        <v>13272976</v>
      </c>
      <c r="G3676" s="169"/>
      <c r="H3676" s="170" t="s">
        <v>8413</v>
      </c>
      <c r="I3676" s="172">
        <v>272528.67</v>
      </c>
      <c r="J3676" s="172">
        <v>0</v>
      </c>
      <c r="K3676" s="172">
        <v>272528.67</v>
      </c>
      <c r="L3676" s="173" t="s">
        <v>1444</v>
      </c>
    </row>
    <row r="3677" spans="1:12" ht="56.25" customHeight="1">
      <c r="A3677" s="174">
        <v>340</v>
      </c>
      <c r="B3677" s="167" t="s">
        <v>838</v>
      </c>
      <c r="C3677" s="168">
        <v>42845</v>
      </c>
      <c r="D3677" s="168" t="s">
        <v>8414</v>
      </c>
      <c r="E3677" s="169" t="s">
        <v>6</v>
      </c>
      <c r="F3677" s="169">
        <v>428507</v>
      </c>
      <c r="G3677" s="169"/>
      <c r="H3677" s="170" t="s">
        <v>8415</v>
      </c>
      <c r="I3677" s="172">
        <v>0</v>
      </c>
      <c r="J3677" s="172">
        <v>17711.97</v>
      </c>
      <c r="K3677" s="172">
        <v>17711.97</v>
      </c>
      <c r="L3677" s="173" t="s">
        <v>1444</v>
      </c>
    </row>
    <row r="3678" spans="1:12" ht="56.25" customHeight="1">
      <c r="A3678" s="174" t="s">
        <v>627</v>
      </c>
      <c r="B3678" s="167" t="s">
        <v>737</v>
      </c>
      <c r="C3678" s="168">
        <v>42845</v>
      </c>
      <c r="D3678" s="168" t="s">
        <v>8416</v>
      </c>
      <c r="E3678" s="169" t="s">
        <v>6</v>
      </c>
      <c r="F3678" s="169">
        <v>827310</v>
      </c>
      <c r="G3678" s="169"/>
      <c r="H3678" s="170" t="s">
        <v>8417</v>
      </c>
      <c r="I3678" s="172">
        <v>0</v>
      </c>
      <c r="J3678" s="172">
        <v>1075.51</v>
      </c>
      <c r="K3678" s="172">
        <v>1075.51</v>
      </c>
      <c r="L3678" s="173" t="s">
        <v>1444</v>
      </c>
    </row>
    <row r="3679" spans="1:12" ht="56.25" customHeight="1">
      <c r="A3679" s="174">
        <v>117</v>
      </c>
      <c r="B3679" s="167" t="s">
        <v>746</v>
      </c>
      <c r="C3679" s="168">
        <v>42845</v>
      </c>
      <c r="D3679" s="168" t="s">
        <v>8418</v>
      </c>
      <c r="E3679" s="169" t="s">
        <v>11</v>
      </c>
      <c r="F3679" s="169">
        <v>885284</v>
      </c>
      <c r="G3679" s="169"/>
      <c r="H3679" s="170" t="s">
        <v>8419</v>
      </c>
      <c r="I3679" s="172">
        <v>50</v>
      </c>
      <c r="J3679" s="172">
        <v>0</v>
      </c>
      <c r="K3679" s="172">
        <v>50</v>
      </c>
      <c r="L3679" s="173" t="s">
        <v>1444</v>
      </c>
    </row>
    <row r="3680" spans="1:12" ht="56.25" customHeight="1">
      <c r="A3680" s="174">
        <v>513</v>
      </c>
      <c r="B3680" s="167" t="s">
        <v>208</v>
      </c>
      <c r="C3680" s="168">
        <v>42845</v>
      </c>
      <c r="D3680" s="168" t="s">
        <v>8420</v>
      </c>
      <c r="E3680" s="169" t="s">
        <v>15</v>
      </c>
      <c r="F3680" s="169">
        <v>2118</v>
      </c>
      <c r="G3680" s="169"/>
      <c r="H3680" s="170" t="s">
        <v>8421</v>
      </c>
      <c r="I3680" s="172">
        <v>542.54999999999995</v>
      </c>
      <c r="J3680" s="172">
        <v>0</v>
      </c>
      <c r="K3680" s="172">
        <v>542.54999999999995</v>
      </c>
      <c r="L3680" s="173" t="s">
        <v>1444</v>
      </c>
    </row>
    <row r="3681" spans="1:12" ht="56.25" customHeight="1">
      <c r="A3681" s="174">
        <v>594</v>
      </c>
      <c r="B3681" s="167" t="s">
        <v>120</v>
      </c>
      <c r="C3681" s="168">
        <v>42845</v>
      </c>
      <c r="D3681" s="168" t="s">
        <v>8422</v>
      </c>
      <c r="E3681" s="169" t="s">
        <v>15</v>
      </c>
      <c r="F3681" s="169">
        <v>2121</v>
      </c>
      <c r="G3681" s="169"/>
      <c r="H3681" s="170" t="s">
        <v>8423</v>
      </c>
      <c r="I3681" s="172">
        <v>2890.18</v>
      </c>
      <c r="J3681" s="172">
        <v>0</v>
      </c>
      <c r="K3681" s="172">
        <v>2890.18</v>
      </c>
      <c r="L3681" s="173" t="s">
        <v>1444</v>
      </c>
    </row>
    <row r="3682" spans="1:12" ht="56.25" customHeight="1">
      <c r="A3682" s="174">
        <v>340</v>
      </c>
      <c r="B3682" s="167" t="s">
        <v>838</v>
      </c>
      <c r="C3682" s="168">
        <v>42845</v>
      </c>
      <c r="D3682" s="168" t="s">
        <v>8424</v>
      </c>
      <c r="E3682" s="169" t="s">
        <v>15</v>
      </c>
      <c r="F3682" s="169">
        <v>428508</v>
      </c>
      <c r="G3682" s="169"/>
      <c r="H3682" s="170" t="s">
        <v>8425</v>
      </c>
      <c r="I3682" s="172">
        <v>50</v>
      </c>
      <c r="J3682" s="172">
        <v>0</v>
      </c>
      <c r="K3682" s="172">
        <v>50</v>
      </c>
      <c r="L3682" s="173" t="s">
        <v>1444</v>
      </c>
    </row>
    <row r="3683" spans="1:12" ht="56.25" customHeight="1">
      <c r="A3683" s="174">
        <v>10</v>
      </c>
      <c r="B3683" s="167" t="s">
        <v>714</v>
      </c>
      <c r="C3683" s="168">
        <v>42845</v>
      </c>
      <c r="D3683" s="168" t="s">
        <v>8426</v>
      </c>
      <c r="E3683" s="169" t="s">
        <v>15</v>
      </c>
      <c r="F3683" s="169">
        <v>428512</v>
      </c>
      <c r="G3683" s="169"/>
      <c r="H3683" s="170" t="s">
        <v>8427</v>
      </c>
      <c r="I3683" s="172">
        <v>50</v>
      </c>
      <c r="J3683" s="172">
        <v>0</v>
      </c>
      <c r="K3683" s="172">
        <v>50</v>
      </c>
      <c r="L3683" s="173" t="s">
        <v>1444</v>
      </c>
    </row>
    <row r="3684" spans="1:12" ht="56.25" customHeight="1">
      <c r="A3684" s="174">
        <v>273</v>
      </c>
      <c r="B3684" s="167" t="s">
        <v>812</v>
      </c>
      <c r="C3684" s="168">
        <v>42846</v>
      </c>
      <c r="D3684" s="168" t="s">
        <v>8428</v>
      </c>
      <c r="E3684" s="169" t="s">
        <v>6</v>
      </c>
      <c r="F3684" s="169">
        <v>827469</v>
      </c>
      <c r="G3684" s="169"/>
      <c r="H3684" s="170" t="s">
        <v>8429</v>
      </c>
      <c r="I3684" s="172">
        <v>0</v>
      </c>
      <c r="J3684" s="172">
        <v>147892</v>
      </c>
      <c r="K3684" s="172">
        <v>147892</v>
      </c>
      <c r="L3684" s="173" t="s">
        <v>1444</v>
      </c>
    </row>
    <row r="3685" spans="1:12" ht="56.25" customHeight="1">
      <c r="A3685" s="174" t="s">
        <v>628</v>
      </c>
      <c r="B3685" s="167" t="s">
        <v>738</v>
      </c>
      <c r="C3685" s="168">
        <v>42846</v>
      </c>
      <c r="D3685" s="168" t="s">
        <v>8430</v>
      </c>
      <c r="E3685" s="169" t="s">
        <v>6</v>
      </c>
      <c r="F3685" s="169">
        <v>827710</v>
      </c>
      <c r="G3685" s="169"/>
      <c r="H3685" s="170" t="s">
        <v>8431</v>
      </c>
      <c r="I3685" s="172">
        <v>0</v>
      </c>
      <c r="J3685" s="172">
        <v>20000</v>
      </c>
      <c r="K3685" s="172">
        <v>20000</v>
      </c>
      <c r="L3685" s="173" t="s">
        <v>1444</v>
      </c>
    </row>
    <row r="3686" spans="1:12" ht="56.25" customHeight="1">
      <c r="A3686" s="174" t="s">
        <v>627</v>
      </c>
      <c r="B3686" s="167" t="s">
        <v>737</v>
      </c>
      <c r="C3686" s="168">
        <v>42846</v>
      </c>
      <c r="D3686" s="168" t="s">
        <v>8432</v>
      </c>
      <c r="E3686" s="169" t="s">
        <v>6</v>
      </c>
      <c r="F3686" s="169">
        <v>827818</v>
      </c>
      <c r="G3686" s="169"/>
      <c r="H3686" s="170" t="s">
        <v>8433</v>
      </c>
      <c r="I3686" s="172">
        <v>0</v>
      </c>
      <c r="J3686" s="172">
        <v>205717.76000000001</v>
      </c>
      <c r="K3686" s="172">
        <v>205717.76000000001</v>
      </c>
      <c r="L3686" s="173" t="s">
        <v>1444</v>
      </c>
    </row>
    <row r="3687" spans="1:12" ht="56.25" customHeight="1">
      <c r="A3687" s="174" t="s">
        <v>628</v>
      </c>
      <c r="B3687" s="167" t="s">
        <v>738</v>
      </c>
      <c r="C3687" s="168">
        <v>42846</v>
      </c>
      <c r="D3687" s="168" t="s">
        <v>8434</v>
      </c>
      <c r="E3687" s="169" t="s">
        <v>6</v>
      </c>
      <c r="F3687" s="169">
        <v>885381</v>
      </c>
      <c r="G3687" s="169"/>
      <c r="H3687" s="170" t="s">
        <v>8435</v>
      </c>
      <c r="I3687" s="172">
        <v>0</v>
      </c>
      <c r="J3687" s="172">
        <v>10711.33</v>
      </c>
      <c r="K3687" s="172">
        <v>10711.33</v>
      </c>
      <c r="L3687" s="173" t="s">
        <v>1444</v>
      </c>
    </row>
    <row r="3688" spans="1:12" ht="56.25" customHeight="1">
      <c r="A3688" s="174" t="s">
        <v>627</v>
      </c>
      <c r="B3688" s="167" t="s">
        <v>737</v>
      </c>
      <c r="C3688" s="168">
        <v>42846</v>
      </c>
      <c r="D3688" s="168" t="s">
        <v>8436</v>
      </c>
      <c r="E3688" s="169" t="s">
        <v>6</v>
      </c>
      <c r="F3688" s="169">
        <v>885457</v>
      </c>
      <c r="G3688" s="169"/>
      <c r="H3688" s="170" t="s">
        <v>8437</v>
      </c>
      <c r="I3688" s="172">
        <v>0</v>
      </c>
      <c r="J3688" s="172">
        <v>22482755</v>
      </c>
      <c r="K3688" s="172">
        <v>22482755</v>
      </c>
      <c r="L3688" s="173" t="s">
        <v>1444</v>
      </c>
    </row>
    <row r="3689" spans="1:12" ht="56.25" customHeight="1">
      <c r="A3689" s="174">
        <v>25</v>
      </c>
      <c r="B3689" s="167" t="s">
        <v>718</v>
      </c>
      <c r="C3689" s="168">
        <v>42846</v>
      </c>
      <c r="D3689" s="168" t="s">
        <v>8438</v>
      </c>
      <c r="E3689" s="169" t="s">
        <v>1500</v>
      </c>
      <c r="F3689" s="169">
        <v>13304020</v>
      </c>
      <c r="G3689" s="169"/>
      <c r="H3689" s="170" t="s">
        <v>8439</v>
      </c>
      <c r="I3689" s="172">
        <v>773869.32</v>
      </c>
      <c r="J3689" s="172">
        <v>0</v>
      </c>
      <c r="K3689" s="172">
        <v>773869.32</v>
      </c>
      <c r="L3689" s="173" t="s">
        <v>1444</v>
      </c>
    </row>
    <row r="3690" spans="1:12" ht="56.25" customHeight="1">
      <c r="A3690" s="174">
        <v>25</v>
      </c>
      <c r="B3690" s="167" t="s">
        <v>718</v>
      </c>
      <c r="C3690" s="168">
        <v>42846</v>
      </c>
      <c r="D3690" s="168" t="s">
        <v>8440</v>
      </c>
      <c r="E3690" s="169" t="s">
        <v>1500</v>
      </c>
      <c r="F3690" s="169">
        <v>13304049</v>
      </c>
      <c r="G3690" s="169"/>
      <c r="H3690" s="170" t="s">
        <v>8441</v>
      </c>
      <c r="I3690" s="172">
        <v>1835508.05</v>
      </c>
      <c r="J3690" s="172">
        <v>0</v>
      </c>
      <c r="K3690" s="172">
        <v>1835508.05</v>
      </c>
      <c r="L3690" s="173" t="s">
        <v>1444</v>
      </c>
    </row>
    <row r="3691" spans="1:12" ht="56.25" customHeight="1">
      <c r="A3691" s="174">
        <v>25</v>
      </c>
      <c r="B3691" s="167" t="s">
        <v>718</v>
      </c>
      <c r="C3691" s="168">
        <v>42846</v>
      </c>
      <c r="D3691" s="168" t="s">
        <v>8442</v>
      </c>
      <c r="E3691" s="169" t="s">
        <v>1500</v>
      </c>
      <c r="F3691" s="169">
        <v>13304412</v>
      </c>
      <c r="G3691" s="169"/>
      <c r="H3691" s="170" t="s">
        <v>8443</v>
      </c>
      <c r="I3691" s="172">
        <v>713231.34</v>
      </c>
      <c r="J3691" s="172">
        <v>0</v>
      </c>
      <c r="K3691" s="172">
        <v>713231.34</v>
      </c>
      <c r="L3691" s="173" t="s">
        <v>1444</v>
      </c>
    </row>
    <row r="3692" spans="1:12" ht="56.25" customHeight="1">
      <c r="A3692" s="174">
        <v>25</v>
      </c>
      <c r="B3692" s="167" t="s">
        <v>718</v>
      </c>
      <c r="C3692" s="168">
        <v>42846</v>
      </c>
      <c r="D3692" s="168" t="s">
        <v>8444</v>
      </c>
      <c r="E3692" s="169" t="s">
        <v>1500</v>
      </c>
      <c r="F3692" s="169">
        <v>13304413</v>
      </c>
      <c r="G3692" s="169"/>
      <c r="H3692" s="170" t="s">
        <v>8445</v>
      </c>
      <c r="I3692" s="172">
        <v>5033601.25</v>
      </c>
      <c r="J3692" s="172">
        <v>0</v>
      </c>
      <c r="K3692" s="172">
        <v>5033601.25</v>
      </c>
      <c r="L3692" s="173" t="s">
        <v>1444</v>
      </c>
    </row>
    <row r="3693" spans="1:12" ht="56.25" customHeight="1">
      <c r="A3693" s="174">
        <v>25</v>
      </c>
      <c r="B3693" s="167" t="s">
        <v>718</v>
      </c>
      <c r="C3693" s="168">
        <v>42846</v>
      </c>
      <c r="D3693" s="168" t="s">
        <v>8446</v>
      </c>
      <c r="E3693" s="169" t="s">
        <v>1500</v>
      </c>
      <c r="F3693" s="169">
        <v>13304629</v>
      </c>
      <c r="G3693" s="169"/>
      <c r="H3693" s="170" t="s">
        <v>8447</v>
      </c>
      <c r="I3693" s="172">
        <v>265264.99</v>
      </c>
      <c r="J3693" s="172">
        <v>0</v>
      </c>
      <c r="K3693" s="172">
        <v>265264.99</v>
      </c>
      <c r="L3693" s="173" t="s">
        <v>1444</v>
      </c>
    </row>
    <row r="3694" spans="1:12" ht="56.25" customHeight="1">
      <c r="A3694" s="174">
        <v>25</v>
      </c>
      <c r="B3694" s="167" t="s">
        <v>718</v>
      </c>
      <c r="C3694" s="168">
        <v>42846</v>
      </c>
      <c r="D3694" s="168" t="s">
        <v>8448</v>
      </c>
      <c r="E3694" s="169" t="s">
        <v>1500</v>
      </c>
      <c r="F3694" s="169">
        <v>13305336</v>
      </c>
      <c r="G3694" s="169"/>
      <c r="H3694" s="170" t="s">
        <v>8449</v>
      </c>
      <c r="I3694" s="172">
        <v>804553.85</v>
      </c>
      <c r="J3694" s="172">
        <v>0</v>
      </c>
      <c r="K3694" s="172">
        <v>804553.85</v>
      </c>
      <c r="L3694" s="173" t="s">
        <v>1444</v>
      </c>
    </row>
    <row r="3695" spans="1:12" ht="56.25" customHeight="1">
      <c r="A3695" s="174">
        <v>25</v>
      </c>
      <c r="B3695" s="167" t="s">
        <v>718</v>
      </c>
      <c r="C3695" s="168">
        <v>42846</v>
      </c>
      <c r="D3695" s="168" t="s">
        <v>8450</v>
      </c>
      <c r="E3695" s="169" t="s">
        <v>1500</v>
      </c>
      <c r="F3695" s="169">
        <v>13305213</v>
      </c>
      <c r="G3695" s="169"/>
      <c r="H3695" s="170" t="s">
        <v>8451</v>
      </c>
      <c r="I3695" s="172">
        <v>328140.84000000003</v>
      </c>
      <c r="J3695" s="172">
        <v>0</v>
      </c>
      <c r="K3695" s="172">
        <v>328140.84000000003</v>
      </c>
      <c r="L3695" s="173" t="s">
        <v>1444</v>
      </c>
    </row>
    <row r="3696" spans="1:12" ht="56.25" customHeight="1">
      <c r="A3696" s="174">
        <v>25</v>
      </c>
      <c r="B3696" s="167" t="s">
        <v>718</v>
      </c>
      <c r="C3696" s="168">
        <v>42846</v>
      </c>
      <c r="D3696" s="168" t="s">
        <v>8452</v>
      </c>
      <c r="E3696" s="169" t="s">
        <v>1500</v>
      </c>
      <c r="F3696" s="169">
        <v>13305358</v>
      </c>
      <c r="G3696" s="169"/>
      <c r="H3696" s="170" t="s">
        <v>8453</v>
      </c>
      <c r="I3696" s="172">
        <v>262017.46</v>
      </c>
      <c r="J3696" s="172">
        <v>0</v>
      </c>
      <c r="K3696" s="172">
        <v>262017.46</v>
      </c>
      <c r="L3696" s="173" t="s">
        <v>1444</v>
      </c>
    </row>
    <row r="3697" spans="1:12" ht="56.25" customHeight="1">
      <c r="A3697" s="174">
        <v>25</v>
      </c>
      <c r="B3697" s="167" t="s">
        <v>718</v>
      </c>
      <c r="C3697" s="168">
        <v>42846</v>
      </c>
      <c r="D3697" s="168" t="s">
        <v>8454</v>
      </c>
      <c r="E3697" s="169" t="s">
        <v>1500</v>
      </c>
      <c r="F3697" s="169">
        <v>13306294</v>
      </c>
      <c r="G3697" s="169"/>
      <c r="H3697" s="170" t="s">
        <v>8455</v>
      </c>
      <c r="I3697" s="172">
        <v>91473.86</v>
      </c>
      <c r="J3697" s="172">
        <v>0</v>
      </c>
      <c r="K3697" s="172">
        <v>91473.86</v>
      </c>
      <c r="L3697" s="173" t="s">
        <v>1444</v>
      </c>
    </row>
    <row r="3698" spans="1:12" ht="56.25" customHeight="1">
      <c r="A3698" s="174">
        <v>25</v>
      </c>
      <c r="B3698" s="167" t="s">
        <v>718</v>
      </c>
      <c r="C3698" s="168">
        <v>42846</v>
      </c>
      <c r="D3698" s="168" t="s">
        <v>8456</v>
      </c>
      <c r="E3698" s="169" t="s">
        <v>1500</v>
      </c>
      <c r="F3698" s="169">
        <v>13306767</v>
      </c>
      <c r="G3698" s="169"/>
      <c r="H3698" s="170" t="s">
        <v>8457</v>
      </c>
      <c r="I3698" s="172">
        <v>1181053.3400000001</v>
      </c>
      <c r="J3698" s="172">
        <v>0</v>
      </c>
      <c r="K3698" s="172">
        <v>1181053.3400000001</v>
      </c>
      <c r="L3698" s="173" t="s">
        <v>1444</v>
      </c>
    </row>
    <row r="3699" spans="1:12" ht="56.25" customHeight="1">
      <c r="A3699" s="174">
        <v>25</v>
      </c>
      <c r="B3699" s="167" t="s">
        <v>718</v>
      </c>
      <c r="C3699" s="168">
        <v>42846</v>
      </c>
      <c r="D3699" s="168" t="s">
        <v>8458</v>
      </c>
      <c r="E3699" s="169" t="s">
        <v>1500</v>
      </c>
      <c r="F3699" s="169">
        <v>13307820</v>
      </c>
      <c r="G3699" s="169"/>
      <c r="H3699" s="170" t="s">
        <v>8459</v>
      </c>
      <c r="I3699" s="172">
        <v>491652.91</v>
      </c>
      <c r="J3699" s="172">
        <v>0</v>
      </c>
      <c r="K3699" s="172">
        <v>491652.91</v>
      </c>
      <c r="L3699" s="173" t="s">
        <v>1444</v>
      </c>
    </row>
    <row r="3700" spans="1:12" ht="56.25" customHeight="1">
      <c r="A3700" s="174">
        <v>25</v>
      </c>
      <c r="B3700" s="167" t="s">
        <v>718</v>
      </c>
      <c r="C3700" s="168">
        <v>42846</v>
      </c>
      <c r="D3700" s="168" t="s">
        <v>8460</v>
      </c>
      <c r="E3700" s="169" t="s">
        <v>1500</v>
      </c>
      <c r="F3700" s="169">
        <v>13308037</v>
      </c>
      <c r="G3700" s="169"/>
      <c r="H3700" s="170" t="s">
        <v>8461</v>
      </c>
      <c r="I3700" s="172">
        <v>1273487.6599999999</v>
      </c>
      <c r="J3700" s="172">
        <v>0</v>
      </c>
      <c r="K3700" s="172">
        <v>1273487.6599999999</v>
      </c>
      <c r="L3700" s="173" t="s">
        <v>1444</v>
      </c>
    </row>
    <row r="3701" spans="1:12" ht="56.25" customHeight="1">
      <c r="A3701" s="174">
        <v>25</v>
      </c>
      <c r="B3701" s="167" t="s">
        <v>718</v>
      </c>
      <c r="C3701" s="168">
        <v>42846</v>
      </c>
      <c r="D3701" s="168" t="s">
        <v>8462</v>
      </c>
      <c r="E3701" s="169" t="s">
        <v>1500</v>
      </c>
      <c r="F3701" s="169">
        <v>13308039</v>
      </c>
      <c r="G3701" s="169"/>
      <c r="H3701" s="170" t="s">
        <v>8463</v>
      </c>
      <c r="I3701" s="172">
        <v>35901.03</v>
      </c>
      <c r="J3701" s="172">
        <v>0</v>
      </c>
      <c r="K3701" s="172">
        <v>35901.03</v>
      </c>
      <c r="L3701" s="173" t="s">
        <v>1444</v>
      </c>
    </row>
    <row r="3702" spans="1:12" ht="56.25" customHeight="1">
      <c r="A3702" s="174">
        <v>25</v>
      </c>
      <c r="B3702" s="167" t="s">
        <v>718</v>
      </c>
      <c r="C3702" s="168">
        <v>42846</v>
      </c>
      <c r="D3702" s="168" t="s">
        <v>8464</v>
      </c>
      <c r="E3702" s="169" t="s">
        <v>1500</v>
      </c>
      <c r="F3702" s="169">
        <v>13308041</v>
      </c>
      <c r="G3702" s="169"/>
      <c r="H3702" s="170" t="s">
        <v>8465</v>
      </c>
      <c r="I3702" s="172">
        <v>176116.63</v>
      </c>
      <c r="J3702" s="172">
        <v>0</v>
      </c>
      <c r="K3702" s="172">
        <v>176116.63</v>
      </c>
      <c r="L3702" s="173" t="s">
        <v>1444</v>
      </c>
    </row>
    <row r="3703" spans="1:12" ht="56.25" customHeight="1">
      <c r="A3703" s="174">
        <v>25</v>
      </c>
      <c r="B3703" s="167" t="s">
        <v>718</v>
      </c>
      <c r="C3703" s="168">
        <v>42846</v>
      </c>
      <c r="D3703" s="168" t="s">
        <v>8466</v>
      </c>
      <c r="E3703" s="169" t="s">
        <v>1500</v>
      </c>
      <c r="F3703" s="169">
        <v>13308045</v>
      </c>
      <c r="G3703" s="169"/>
      <c r="H3703" s="170" t="s">
        <v>8467</v>
      </c>
      <c r="I3703" s="172">
        <v>738911.06</v>
      </c>
      <c r="J3703" s="172">
        <v>0</v>
      </c>
      <c r="K3703" s="172">
        <v>738911.06</v>
      </c>
      <c r="L3703" s="173" t="s">
        <v>1444</v>
      </c>
    </row>
    <row r="3704" spans="1:12" ht="56.25" customHeight="1">
      <c r="A3704" s="174">
        <v>132</v>
      </c>
      <c r="B3704" s="167" t="s">
        <v>752</v>
      </c>
      <c r="C3704" s="168">
        <v>42846</v>
      </c>
      <c r="D3704" s="168" t="s">
        <v>8468</v>
      </c>
      <c r="E3704" s="169" t="s">
        <v>11</v>
      </c>
      <c r="F3704" s="169">
        <v>885390</v>
      </c>
      <c r="G3704" s="169"/>
      <c r="H3704" s="170" t="s">
        <v>8469</v>
      </c>
      <c r="I3704" s="172">
        <v>270</v>
      </c>
      <c r="J3704" s="172">
        <v>0</v>
      </c>
      <c r="K3704" s="172">
        <v>270</v>
      </c>
      <c r="L3704" s="173" t="s">
        <v>1444</v>
      </c>
    </row>
    <row r="3705" spans="1:12" ht="56.25" customHeight="1">
      <c r="A3705" s="174">
        <v>117</v>
      </c>
      <c r="B3705" s="167" t="s">
        <v>746</v>
      </c>
      <c r="C3705" s="168">
        <v>42846</v>
      </c>
      <c r="D3705" s="168" t="s">
        <v>8470</v>
      </c>
      <c r="E3705" s="169" t="s">
        <v>11</v>
      </c>
      <c r="F3705" s="169">
        <v>885424</v>
      </c>
      <c r="G3705" s="169"/>
      <c r="H3705" s="170" t="s">
        <v>8471</v>
      </c>
      <c r="I3705" s="172">
        <v>50</v>
      </c>
      <c r="J3705" s="172">
        <v>0</v>
      </c>
      <c r="K3705" s="172">
        <v>50</v>
      </c>
      <c r="L3705" s="173" t="s">
        <v>1444</v>
      </c>
    </row>
    <row r="3706" spans="1:12" ht="56.25" customHeight="1">
      <c r="A3706" s="174">
        <v>117</v>
      </c>
      <c r="B3706" s="167" t="s">
        <v>746</v>
      </c>
      <c r="C3706" s="168">
        <v>42846</v>
      </c>
      <c r="D3706" s="168" t="s">
        <v>8472</v>
      </c>
      <c r="E3706" s="169" t="s">
        <v>11</v>
      </c>
      <c r="F3706" s="169">
        <v>885475</v>
      </c>
      <c r="G3706" s="169"/>
      <c r="H3706" s="170" t="s">
        <v>8473</v>
      </c>
      <c r="I3706" s="172">
        <v>50</v>
      </c>
      <c r="J3706" s="172">
        <v>0</v>
      </c>
      <c r="K3706" s="172">
        <v>50</v>
      </c>
      <c r="L3706" s="173" t="s">
        <v>1444</v>
      </c>
    </row>
    <row r="3707" spans="1:12" ht="56.25" customHeight="1">
      <c r="A3707" s="174">
        <v>117</v>
      </c>
      <c r="B3707" s="167" t="s">
        <v>746</v>
      </c>
      <c r="C3707" s="168">
        <v>42846</v>
      </c>
      <c r="D3707" s="168" t="s">
        <v>8474</v>
      </c>
      <c r="E3707" s="169" t="s">
        <v>11</v>
      </c>
      <c r="F3707" s="169">
        <v>885476</v>
      </c>
      <c r="G3707" s="169"/>
      <c r="H3707" s="170" t="s">
        <v>8475</v>
      </c>
      <c r="I3707" s="172">
        <v>50</v>
      </c>
      <c r="J3707" s="172">
        <v>0</v>
      </c>
      <c r="K3707" s="172">
        <v>50</v>
      </c>
      <c r="L3707" s="173" t="s">
        <v>1444</v>
      </c>
    </row>
    <row r="3708" spans="1:12" ht="56.25" customHeight="1">
      <c r="A3708" s="174" t="s">
        <v>627</v>
      </c>
      <c r="B3708" s="167" t="s">
        <v>737</v>
      </c>
      <c r="C3708" s="168">
        <v>42846</v>
      </c>
      <c r="D3708" s="168" t="s">
        <v>8476</v>
      </c>
      <c r="E3708" s="169" t="s">
        <v>11</v>
      </c>
      <c r="F3708" s="169">
        <v>885477</v>
      </c>
      <c r="G3708" s="169"/>
      <c r="H3708" s="170" t="s">
        <v>8477</v>
      </c>
      <c r="I3708" s="172">
        <v>50</v>
      </c>
      <c r="J3708" s="172">
        <v>0</v>
      </c>
      <c r="K3708" s="172">
        <v>50</v>
      </c>
      <c r="L3708" s="173" t="s">
        <v>1444</v>
      </c>
    </row>
    <row r="3709" spans="1:12" ht="56.25" customHeight="1">
      <c r="A3709" s="174">
        <v>117</v>
      </c>
      <c r="B3709" s="167" t="s">
        <v>746</v>
      </c>
      <c r="C3709" s="168">
        <v>42846</v>
      </c>
      <c r="D3709" s="168" t="s">
        <v>8478</v>
      </c>
      <c r="E3709" s="169" t="s">
        <v>11</v>
      </c>
      <c r="F3709" s="169">
        <v>885481</v>
      </c>
      <c r="G3709" s="169"/>
      <c r="H3709" s="170" t="s">
        <v>8479</v>
      </c>
      <c r="I3709" s="172">
        <v>50</v>
      </c>
      <c r="J3709" s="172">
        <v>0</v>
      </c>
      <c r="K3709" s="172">
        <v>50</v>
      </c>
      <c r="L3709" s="173" t="s">
        <v>1444</v>
      </c>
    </row>
    <row r="3710" spans="1:12" ht="56.25" customHeight="1">
      <c r="A3710" s="174">
        <v>513</v>
      </c>
      <c r="B3710" s="167" t="s">
        <v>208</v>
      </c>
      <c r="C3710" s="168">
        <v>42846</v>
      </c>
      <c r="D3710" s="168" t="s">
        <v>8480</v>
      </c>
      <c r="E3710" s="169" t="s">
        <v>13</v>
      </c>
      <c r="F3710" s="169">
        <v>885483</v>
      </c>
      <c r="G3710" s="169"/>
      <c r="H3710" s="170" t="s">
        <v>8481</v>
      </c>
      <c r="I3710" s="172">
        <v>84703.2</v>
      </c>
      <c r="J3710" s="172">
        <v>0</v>
      </c>
      <c r="K3710" s="172">
        <v>84703.2</v>
      </c>
      <c r="L3710" s="173" t="s">
        <v>1444</v>
      </c>
    </row>
    <row r="3711" spans="1:12" ht="56.25" customHeight="1">
      <c r="A3711" s="174">
        <v>25</v>
      </c>
      <c r="B3711" s="167" t="s">
        <v>718</v>
      </c>
      <c r="C3711" s="168">
        <v>42846</v>
      </c>
      <c r="D3711" s="168" t="s">
        <v>8482</v>
      </c>
      <c r="E3711" s="169" t="s">
        <v>15</v>
      </c>
      <c r="F3711" s="169">
        <v>2125</v>
      </c>
      <c r="G3711" s="169"/>
      <c r="H3711" s="170" t="s">
        <v>8483</v>
      </c>
      <c r="I3711" s="172">
        <v>50</v>
      </c>
      <c r="J3711" s="172">
        <v>0</v>
      </c>
      <c r="K3711" s="172">
        <v>50</v>
      </c>
      <c r="L3711" s="173" t="s">
        <v>1444</v>
      </c>
    </row>
    <row r="3712" spans="1:12" ht="56.25" customHeight="1">
      <c r="A3712" s="174">
        <v>513</v>
      </c>
      <c r="B3712" s="167" t="s">
        <v>208</v>
      </c>
      <c r="C3712" s="168">
        <v>42846</v>
      </c>
      <c r="D3712" s="168" t="s">
        <v>8484</v>
      </c>
      <c r="E3712" s="169" t="s">
        <v>15</v>
      </c>
      <c r="F3712" s="169">
        <v>428877</v>
      </c>
      <c r="G3712" s="169"/>
      <c r="H3712" s="170" t="s">
        <v>1311</v>
      </c>
      <c r="I3712" s="172">
        <v>50</v>
      </c>
      <c r="J3712" s="172">
        <v>0</v>
      </c>
      <c r="K3712" s="172">
        <v>50</v>
      </c>
      <c r="L3712" s="173" t="s">
        <v>1444</v>
      </c>
    </row>
    <row r="3713" spans="1:12" ht="56.25" customHeight="1">
      <c r="A3713" s="174">
        <v>10</v>
      </c>
      <c r="B3713" s="167" t="s">
        <v>714</v>
      </c>
      <c r="C3713" s="168">
        <v>42846</v>
      </c>
      <c r="D3713" s="168" t="s">
        <v>8485</v>
      </c>
      <c r="E3713" s="169" t="s">
        <v>15</v>
      </c>
      <c r="F3713" s="169">
        <v>428879</v>
      </c>
      <c r="G3713" s="169"/>
      <c r="H3713" s="170" t="s">
        <v>8486</v>
      </c>
      <c r="I3713" s="172">
        <v>50</v>
      </c>
      <c r="J3713" s="172">
        <v>0</v>
      </c>
      <c r="K3713" s="172">
        <v>50</v>
      </c>
      <c r="L3713" s="173" t="s">
        <v>1444</v>
      </c>
    </row>
    <row r="3714" spans="1:12" ht="56.25" customHeight="1">
      <c r="A3714" s="174">
        <v>41</v>
      </c>
      <c r="B3714" s="167" t="s">
        <v>721</v>
      </c>
      <c r="C3714" s="168">
        <v>42846</v>
      </c>
      <c r="D3714" s="168" t="s">
        <v>8487</v>
      </c>
      <c r="E3714" s="169" t="s">
        <v>15</v>
      </c>
      <c r="F3714" s="169">
        <v>2127</v>
      </c>
      <c r="G3714" s="169"/>
      <c r="H3714" s="170" t="s">
        <v>8488</v>
      </c>
      <c r="I3714" s="172">
        <v>400.34</v>
      </c>
      <c r="J3714" s="172">
        <v>0</v>
      </c>
      <c r="K3714" s="172">
        <v>400.34</v>
      </c>
      <c r="L3714" s="173" t="s">
        <v>1444</v>
      </c>
    </row>
    <row r="3715" spans="1:12" ht="56.25" customHeight="1">
      <c r="A3715" s="174">
        <v>526</v>
      </c>
      <c r="B3715" s="167" t="s">
        <v>870</v>
      </c>
      <c r="C3715" s="168">
        <v>42846</v>
      </c>
      <c r="D3715" s="168" t="s">
        <v>8489</v>
      </c>
      <c r="E3715" s="169" t="s">
        <v>15</v>
      </c>
      <c r="F3715" s="169">
        <v>2128</v>
      </c>
      <c r="G3715" s="169"/>
      <c r="H3715" s="170" t="s">
        <v>8490</v>
      </c>
      <c r="I3715" s="172">
        <v>486.78</v>
      </c>
      <c r="J3715" s="172">
        <v>0</v>
      </c>
      <c r="K3715" s="172">
        <v>486.78</v>
      </c>
      <c r="L3715" s="173" t="s">
        <v>1444</v>
      </c>
    </row>
    <row r="3716" spans="1:12" ht="56.25" customHeight="1">
      <c r="A3716" s="174">
        <v>526</v>
      </c>
      <c r="B3716" s="167" t="s">
        <v>870</v>
      </c>
      <c r="C3716" s="168">
        <v>42846</v>
      </c>
      <c r="D3716" s="168" t="s">
        <v>8491</v>
      </c>
      <c r="E3716" s="169" t="s">
        <v>15</v>
      </c>
      <c r="F3716" s="169">
        <v>2129</v>
      </c>
      <c r="G3716" s="169"/>
      <c r="H3716" s="170" t="s">
        <v>8492</v>
      </c>
      <c r="I3716" s="172">
        <v>376.47</v>
      </c>
      <c r="J3716" s="172">
        <v>0</v>
      </c>
      <c r="K3716" s="172">
        <v>376.47</v>
      </c>
      <c r="L3716" s="173" t="s">
        <v>1444</v>
      </c>
    </row>
    <row r="3717" spans="1:12" ht="56.25" customHeight="1">
      <c r="A3717" s="174">
        <v>25</v>
      </c>
      <c r="B3717" s="167" t="s">
        <v>718</v>
      </c>
      <c r="C3717" s="168">
        <v>42846</v>
      </c>
      <c r="D3717" s="168" t="s">
        <v>8493</v>
      </c>
      <c r="E3717" s="169" t="s">
        <v>1500</v>
      </c>
      <c r="F3717" s="169">
        <v>13304046</v>
      </c>
      <c r="G3717" s="169"/>
      <c r="H3717" s="170" t="s">
        <v>8494</v>
      </c>
      <c r="I3717" s="172">
        <v>487585.73</v>
      </c>
      <c r="J3717" s="172">
        <v>0</v>
      </c>
      <c r="K3717" s="172">
        <v>487585.73</v>
      </c>
      <c r="L3717" s="173" t="s">
        <v>1444</v>
      </c>
    </row>
    <row r="3718" spans="1:12" ht="56.25" customHeight="1">
      <c r="A3718" s="174">
        <v>25</v>
      </c>
      <c r="B3718" s="167" t="s">
        <v>718</v>
      </c>
      <c r="C3718" s="168">
        <v>42846</v>
      </c>
      <c r="D3718" s="168" t="s">
        <v>8495</v>
      </c>
      <c r="E3718" s="169" t="s">
        <v>1500</v>
      </c>
      <c r="F3718" s="169">
        <v>13307541</v>
      </c>
      <c r="G3718" s="169"/>
      <c r="H3718" s="170" t="s">
        <v>8496</v>
      </c>
      <c r="I3718" s="172">
        <v>674444.74</v>
      </c>
      <c r="J3718" s="172">
        <v>0</v>
      </c>
      <c r="K3718" s="172">
        <v>674444.74</v>
      </c>
      <c r="L3718" s="173" t="s">
        <v>1444</v>
      </c>
    </row>
    <row r="3719" spans="1:12" ht="56.25" customHeight="1">
      <c r="A3719" s="174">
        <v>25</v>
      </c>
      <c r="B3719" s="167" t="s">
        <v>718</v>
      </c>
      <c r="C3719" s="168">
        <v>42846</v>
      </c>
      <c r="D3719" s="168" t="s">
        <v>8497</v>
      </c>
      <c r="E3719" s="169" t="s">
        <v>1500</v>
      </c>
      <c r="F3719" s="169">
        <v>13307094</v>
      </c>
      <c r="G3719" s="169"/>
      <c r="H3719" s="170" t="s">
        <v>8498</v>
      </c>
      <c r="I3719" s="172">
        <v>1218144.77</v>
      </c>
      <c r="J3719" s="172">
        <v>0</v>
      </c>
      <c r="K3719" s="172">
        <v>1218144.77</v>
      </c>
      <c r="L3719" s="173" t="s">
        <v>1444</v>
      </c>
    </row>
    <row r="3720" spans="1:12" ht="56.25" customHeight="1">
      <c r="A3720" s="174">
        <v>25</v>
      </c>
      <c r="B3720" s="167" t="s">
        <v>718</v>
      </c>
      <c r="C3720" s="168">
        <v>42846</v>
      </c>
      <c r="D3720" s="168" t="s">
        <v>8499</v>
      </c>
      <c r="E3720" s="169" t="s">
        <v>1500</v>
      </c>
      <c r="F3720" s="169">
        <v>13307064</v>
      </c>
      <c r="G3720" s="169"/>
      <c r="H3720" s="170" t="s">
        <v>8500</v>
      </c>
      <c r="I3720" s="172">
        <v>487585.73</v>
      </c>
      <c r="J3720" s="172">
        <v>0</v>
      </c>
      <c r="K3720" s="172">
        <v>487585.73</v>
      </c>
      <c r="L3720" s="173" t="s">
        <v>1444</v>
      </c>
    </row>
    <row r="3721" spans="1:12" ht="56.25" customHeight="1">
      <c r="A3721" s="174">
        <v>25</v>
      </c>
      <c r="B3721" s="167" t="s">
        <v>718</v>
      </c>
      <c r="C3721" s="168">
        <v>42846</v>
      </c>
      <c r="D3721" s="168" t="s">
        <v>8501</v>
      </c>
      <c r="E3721" s="169" t="s">
        <v>1500</v>
      </c>
      <c r="F3721" s="169">
        <v>13303993</v>
      </c>
      <c r="G3721" s="169"/>
      <c r="H3721" s="170" t="s">
        <v>8502</v>
      </c>
      <c r="I3721" s="172">
        <v>16543.78</v>
      </c>
      <c r="J3721" s="172">
        <v>0</v>
      </c>
      <c r="K3721" s="172">
        <v>16543.78</v>
      </c>
      <c r="L3721" s="173" t="s">
        <v>1444</v>
      </c>
    </row>
    <row r="3722" spans="1:12" ht="56.25" customHeight="1">
      <c r="A3722" s="174">
        <v>35</v>
      </c>
      <c r="B3722" s="167" t="s">
        <v>720</v>
      </c>
      <c r="C3722" s="168">
        <v>42849</v>
      </c>
      <c r="D3722" s="168" t="s">
        <v>8503</v>
      </c>
      <c r="E3722" s="169" t="s">
        <v>1500</v>
      </c>
      <c r="F3722" s="169">
        <v>13288080</v>
      </c>
      <c r="G3722" s="169"/>
      <c r="H3722" s="170" t="s">
        <v>8504</v>
      </c>
      <c r="I3722" s="172">
        <v>0</v>
      </c>
      <c r="J3722" s="172">
        <v>7963.12</v>
      </c>
      <c r="K3722" s="172">
        <v>7963.12</v>
      </c>
      <c r="L3722" s="173" t="s">
        <v>1444</v>
      </c>
    </row>
    <row r="3723" spans="1:12" ht="56.25" customHeight="1">
      <c r="A3723" s="174" t="s">
        <v>630</v>
      </c>
      <c r="B3723" s="167" t="s">
        <v>739</v>
      </c>
      <c r="C3723" s="168">
        <v>42849</v>
      </c>
      <c r="D3723" s="168" t="s">
        <v>8505</v>
      </c>
      <c r="E3723" s="169" t="s">
        <v>6</v>
      </c>
      <c r="F3723" s="169">
        <v>828397</v>
      </c>
      <c r="G3723" s="169"/>
      <c r="H3723" s="170" t="s">
        <v>8506</v>
      </c>
      <c r="I3723" s="172">
        <v>0</v>
      </c>
      <c r="J3723" s="172">
        <v>343000</v>
      </c>
      <c r="K3723" s="172">
        <v>343000</v>
      </c>
      <c r="L3723" s="173" t="s">
        <v>1444</v>
      </c>
    </row>
    <row r="3724" spans="1:12" ht="56.25" customHeight="1">
      <c r="A3724" s="174" t="s">
        <v>628</v>
      </c>
      <c r="B3724" s="167" t="s">
        <v>738</v>
      </c>
      <c r="C3724" s="168">
        <v>42849</v>
      </c>
      <c r="D3724" s="168" t="s">
        <v>8507</v>
      </c>
      <c r="E3724" s="169" t="s">
        <v>6</v>
      </c>
      <c r="F3724" s="169">
        <v>828415</v>
      </c>
      <c r="G3724" s="169"/>
      <c r="H3724" s="170" t="s">
        <v>8508</v>
      </c>
      <c r="I3724" s="172">
        <v>0</v>
      </c>
      <c r="J3724" s="172">
        <v>117000</v>
      </c>
      <c r="K3724" s="172">
        <v>117000</v>
      </c>
      <c r="L3724" s="173" t="s">
        <v>1444</v>
      </c>
    </row>
    <row r="3725" spans="1:12" ht="56.25" customHeight="1">
      <c r="A3725" s="174" t="s">
        <v>628</v>
      </c>
      <c r="B3725" s="167" t="s">
        <v>738</v>
      </c>
      <c r="C3725" s="168">
        <v>42849</v>
      </c>
      <c r="D3725" s="168" t="s">
        <v>8509</v>
      </c>
      <c r="E3725" s="169" t="s">
        <v>6</v>
      </c>
      <c r="F3725" s="169">
        <v>828441</v>
      </c>
      <c r="G3725" s="169"/>
      <c r="H3725" s="170" t="s">
        <v>8510</v>
      </c>
      <c r="I3725" s="172">
        <v>0</v>
      </c>
      <c r="J3725" s="172">
        <v>2100</v>
      </c>
      <c r="K3725" s="172">
        <v>2100</v>
      </c>
      <c r="L3725" s="173" t="s">
        <v>1444</v>
      </c>
    </row>
    <row r="3726" spans="1:12" ht="56.25" customHeight="1">
      <c r="A3726" s="174">
        <v>86</v>
      </c>
      <c r="B3726" s="167" t="s">
        <v>734</v>
      </c>
      <c r="C3726" s="168">
        <v>42849</v>
      </c>
      <c r="D3726" s="168" t="s">
        <v>8511</v>
      </c>
      <c r="E3726" s="169" t="s">
        <v>6</v>
      </c>
      <c r="F3726" s="169">
        <v>885628</v>
      </c>
      <c r="G3726" s="169"/>
      <c r="H3726" s="170" t="s">
        <v>8512</v>
      </c>
      <c r="I3726" s="172">
        <v>0</v>
      </c>
      <c r="J3726" s="172">
        <v>225065.21</v>
      </c>
      <c r="K3726" s="172">
        <v>225065.21</v>
      </c>
      <c r="L3726" s="173" t="s">
        <v>1444</v>
      </c>
    </row>
    <row r="3727" spans="1:12" ht="56.25" customHeight="1">
      <c r="A3727" s="174" t="s">
        <v>627</v>
      </c>
      <c r="B3727" s="167" t="s">
        <v>737</v>
      </c>
      <c r="C3727" s="168">
        <v>42849</v>
      </c>
      <c r="D3727" s="168" t="s">
        <v>8513</v>
      </c>
      <c r="E3727" s="169" t="s">
        <v>11</v>
      </c>
      <c r="F3727" s="169">
        <v>885522</v>
      </c>
      <c r="G3727" s="169"/>
      <c r="H3727" s="170" t="s">
        <v>8514</v>
      </c>
      <c r="I3727" s="172">
        <v>50</v>
      </c>
      <c r="J3727" s="172">
        <v>0</v>
      </c>
      <c r="K3727" s="172">
        <v>50</v>
      </c>
      <c r="L3727" s="173" t="s">
        <v>1444</v>
      </c>
    </row>
    <row r="3728" spans="1:12" ht="56.25" customHeight="1">
      <c r="A3728" s="174">
        <v>117</v>
      </c>
      <c r="B3728" s="167" t="s">
        <v>746</v>
      </c>
      <c r="C3728" s="168">
        <v>42849</v>
      </c>
      <c r="D3728" s="168" t="s">
        <v>8515</v>
      </c>
      <c r="E3728" s="169" t="s">
        <v>11</v>
      </c>
      <c r="F3728" s="169">
        <v>885571</v>
      </c>
      <c r="G3728" s="169"/>
      <c r="H3728" s="170" t="s">
        <v>8516</v>
      </c>
      <c r="I3728" s="172">
        <v>50</v>
      </c>
      <c r="J3728" s="172">
        <v>0</v>
      </c>
      <c r="K3728" s="172">
        <v>50</v>
      </c>
      <c r="L3728" s="173" t="s">
        <v>1444</v>
      </c>
    </row>
    <row r="3729" spans="1:12" ht="56.25" customHeight="1">
      <c r="A3729" s="174">
        <v>117</v>
      </c>
      <c r="B3729" s="167" t="s">
        <v>746</v>
      </c>
      <c r="C3729" s="168">
        <v>42849</v>
      </c>
      <c r="D3729" s="168" t="s">
        <v>8517</v>
      </c>
      <c r="E3729" s="169" t="s">
        <v>11</v>
      </c>
      <c r="F3729" s="169">
        <v>885619</v>
      </c>
      <c r="G3729" s="169"/>
      <c r="H3729" s="170" t="s">
        <v>8518</v>
      </c>
      <c r="I3729" s="172">
        <v>50</v>
      </c>
      <c r="J3729" s="172">
        <v>0</v>
      </c>
      <c r="K3729" s="172">
        <v>50</v>
      </c>
      <c r="L3729" s="173" t="s">
        <v>1444</v>
      </c>
    </row>
    <row r="3730" spans="1:12" ht="56.25" customHeight="1">
      <c r="A3730" s="174">
        <v>513</v>
      </c>
      <c r="B3730" s="167" t="s">
        <v>208</v>
      </c>
      <c r="C3730" s="168">
        <v>42849</v>
      </c>
      <c r="D3730" s="168" t="s">
        <v>8519</v>
      </c>
      <c r="E3730" s="169" t="s">
        <v>11</v>
      </c>
      <c r="F3730" s="169">
        <v>885625</v>
      </c>
      <c r="G3730" s="169"/>
      <c r="H3730" s="170" t="s">
        <v>8520</v>
      </c>
      <c r="I3730" s="172">
        <v>3000</v>
      </c>
      <c r="J3730" s="172">
        <v>0</v>
      </c>
      <c r="K3730" s="172">
        <v>3000</v>
      </c>
      <c r="L3730" s="173" t="s">
        <v>1444</v>
      </c>
    </row>
    <row r="3731" spans="1:12" ht="56.25" customHeight="1">
      <c r="A3731" s="174">
        <v>513</v>
      </c>
      <c r="B3731" s="167" t="s">
        <v>208</v>
      </c>
      <c r="C3731" s="168">
        <v>42849</v>
      </c>
      <c r="D3731" s="168" t="s">
        <v>8521</v>
      </c>
      <c r="E3731" s="169" t="s">
        <v>15</v>
      </c>
      <c r="F3731" s="169">
        <v>430290</v>
      </c>
      <c r="G3731" s="169"/>
      <c r="H3731" s="170" t="s">
        <v>8522</v>
      </c>
      <c r="I3731" s="172">
        <v>50</v>
      </c>
      <c r="J3731" s="172">
        <v>0</v>
      </c>
      <c r="K3731" s="172">
        <v>50</v>
      </c>
      <c r="L3731" s="173" t="s">
        <v>1444</v>
      </c>
    </row>
    <row r="3732" spans="1:12" ht="56.25" customHeight="1">
      <c r="A3732" s="174">
        <v>513</v>
      </c>
      <c r="B3732" s="167" t="s">
        <v>208</v>
      </c>
      <c r="C3732" s="168">
        <v>42849</v>
      </c>
      <c r="D3732" s="168" t="s">
        <v>8523</v>
      </c>
      <c r="E3732" s="169" t="s">
        <v>15</v>
      </c>
      <c r="F3732" s="169">
        <v>430293</v>
      </c>
      <c r="G3732" s="169"/>
      <c r="H3732" s="170" t="s">
        <v>8524</v>
      </c>
      <c r="I3732" s="172">
        <v>50</v>
      </c>
      <c r="J3732" s="172">
        <v>0</v>
      </c>
      <c r="K3732" s="172">
        <v>50</v>
      </c>
      <c r="L3732" s="173" t="s">
        <v>1444</v>
      </c>
    </row>
    <row r="3733" spans="1:12" ht="56.25" customHeight="1">
      <c r="A3733" s="174">
        <v>16</v>
      </c>
      <c r="B3733" s="167" t="s">
        <v>716</v>
      </c>
      <c r="C3733" s="168">
        <v>42849</v>
      </c>
      <c r="D3733" s="168" t="s">
        <v>8525</v>
      </c>
      <c r="E3733" s="169" t="s">
        <v>1287</v>
      </c>
      <c r="F3733" s="169">
        <v>2111</v>
      </c>
      <c r="G3733" s="169"/>
      <c r="H3733" s="170" t="s">
        <v>8526</v>
      </c>
      <c r="I3733" s="172">
        <v>3222.24</v>
      </c>
      <c r="J3733" s="172">
        <v>0</v>
      </c>
      <c r="K3733" s="172">
        <v>3222.24</v>
      </c>
      <c r="L3733" s="173" t="s">
        <v>1444</v>
      </c>
    </row>
    <row r="3734" spans="1:12" ht="56.25" customHeight="1">
      <c r="A3734" s="174">
        <v>16</v>
      </c>
      <c r="B3734" s="167" t="s">
        <v>716</v>
      </c>
      <c r="C3734" s="168">
        <v>42849</v>
      </c>
      <c r="D3734" s="168" t="s">
        <v>8527</v>
      </c>
      <c r="E3734" s="169" t="s">
        <v>15</v>
      </c>
      <c r="F3734" s="169">
        <v>2111</v>
      </c>
      <c r="G3734" s="169"/>
      <c r="H3734" s="170" t="s">
        <v>8528</v>
      </c>
      <c r="I3734" s="172">
        <v>364.67</v>
      </c>
      <c r="J3734" s="172">
        <v>0</v>
      </c>
      <c r="K3734" s="172">
        <v>364.67</v>
      </c>
      <c r="L3734" s="173" t="s">
        <v>1444</v>
      </c>
    </row>
    <row r="3735" spans="1:12" ht="56.25" customHeight="1">
      <c r="A3735" s="174">
        <v>10</v>
      </c>
      <c r="B3735" s="167" t="s">
        <v>714</v>
      </c>
      <c r="C3735" s="168">
        <v>42849</v>
      </c>
      <c r="D3735" s="168" t="s">
        <v>8529</v>
      </c>
      <c r="E3735" s="169" t="s">
        <v>15</v>
      </c>
      <c r="F3735" s="169">
        <v>2136</v>
      </c>
      <c r="G3735" s="169"/>
      <c r="H3735" s="170" t="s">
        <v>8530</v>
      </c>
      <c r="I3735" s="172">
        <v>778.81</v>
      </c>
      <c r="J3735" s="172">
        <v>0</v>
      </c>
      <c r="K3735" s="172">
        <v>778.81</v>
      </c>
      <c r="L3735" s="173" t="s">
        <v>1444</v>
      </c>
    </row>
    <row r="3736" spans="1:12" ht="56.25" customHeight="1">
      <c r="A3736" s="174">
        <v>513</v>
      </c>
      <c r="B3736" s="167" t="s">
        <v>208</v>
      </c>
      <c r="C3736" s="168">
        <v>42849</v>
      </c>
      <c r="D3736" s="168" t="s">
        <v>8531</v>
      </c>
      <c r="E3736" s="169" t="s">
        <v>15</v>
      </c>
      <c r="F3736" s="169">
        <v>2137</v>
      </c>
      <c r="G3736" s="169"/>
      <c r="H3736" s="170" t="s">
        <v>8532</v>
      </c>
      <c r="I3736" s="172">
        <v>404.04</v>
      </c>
      <c r="J3736" s="172">
        <v>0</v>
      </c>
      <c r="K3736" s="172">
        <v>404.04</v>
      </c>
      <c r="L3736" s="173" t="s">
        <v>1444</v>
      </c>
    </row>
    <row r="3737" spans="1:12" ht="56.25" customHeight="1">
      <c r="A3737" s="174" t="s">
        <v>628</v>
      </c>
      <c r="B3737" s="167" t="s">
        <v>738</v>
      </c>
      <c r="C3737" s="168">
        <v>42849</v>
      </c>
      <c r="D3737" s="168" t="s">
        <v>8533</v>
      </c>
      <c r="E3737" s="169" t="s">
        <v>11</v>
      </c>
      <c r="F3737" s="169">
        <v>9210</v>
      </c>
      <c r="G3737" s="169"/>
      <c r="H3737" s="170" t="s">
        <v>8534</v>
      </c>
      <c r="I3737" s="172">
        <v>291.75</v>
      </c>
      <c r="J3737" s="172">
        <v>0</v>
      </c>
      <c r="K3737" s="172">
        <v>291.75</v>
      </c>
      <c r="L3737" s="173" t="s">
        <v>1444</v>
      </c>
    </row>
    <row r="3738" spans="1:12" ht="56.25" customHeight="1">
      <c r="A3738" s="174" t="s">
        <v>628</v>
      </c>
      <c r="B3738" s="167" t="s">
        <v>738</v>
      </c>
      <c r="C3738" s="168">
        <v>42849</v>
      </c>
      <c r="D3738" s="168" t="s">
        <v>8535</v>
      </c>
      <c r="E3738" s="169" t="s">
        <v>11</v>
      </c>
      <c r="F3738" s="169">
        <v>9209</v>
      </c>
      <c r="G3738" s="169"/>
      <c r="H3738" s="170" t="s">
        <v>8536</v>
      </c>
      <c r="I3738" s="172">
        <v>1403.75</v>
      </c>
      <c r="J3738" s="172">
        <v>0</v>
      </c>
      <c r="K3738" s="172">
        <v>1403.75</v>
      </c>
      <c r="L3738" s="173" t="s">
        <v>1444</v>
      </c>
    </row>
    <row r="3739" spans="1:12" ht="56.25" customHeight="1">
      <c r="A3739" s="174" t="s">
        <v>628</v>
      </c>
      <c r="B3739" s="167" t="s">
        <v>738</v>
      </c>
      <c r="C3739" s="168">
        <v>42849</v>
      </c>
      <c r="D3739" s="168" t="s">
        <v>8537</v>
      </c>
      <c r="E3739" s="169" t="s">
        <v>11</v>
      </c>
      <c r="F3739" s="169">
        <v>9194</v>
      </c>
      <c r="G3739" s="169"/>
      <c r="H3739" s="170" t="s">
        <v>8538</v>
      </c>
      <c r="I3739" s="172">
        <v>818.11</v>
      </c>
      <c r="J3739" s="172">
        <v>0</v>
      </c>
      <c r="K3739" s="172">
        <v>818.11</v>
      </c>
      <c r="L3739" s="173" t="s">
        <v>1444</v>
      </c>
    </row>
    <row r="3740" spans="1:12" ht="56.25" customHeight="1">
      <c r="A3740" s="174" t="s">
        <v>628</v>
      </c>
      <c r="B3740" s="167" t="s">
        <v>738</v>
      </c>
      <c r="C3740" s="168">
        <v>42849</v>
      </c>
      <c r="D3740" s="168" t="s">
        <v>8539</v>
      </c>
      <c r="E3740" s="169" t="s">
        <v>11</v>
      </c>
      <c r="F3740" s="169">
        <v>9196</v>
      </c>
      <c r="G3740" s="169"/>
      <c r="H3740" s="170" t="s">
        <v>8540</v>
      </c>
      <c r="I3740" s="172">
        <v>439.65</v>
      </c>
      <c r="J3740" s="172">
        <v>0</v>
      </c>
      <c r="K3740" s="177">
        <v>439.65</v>
      </c>
      <c r="L3740" s="173" t="s">
        <v>1444</v>
      </c>
    </row>
    <row r="3741" spans="1:12" ht="56.25" customHeight="1">
      <c r="A3741" s="174" t="s">
        <v>628</v>
      </c>
      <c r="B3741" s="167" t="s">
        <v>738</v>
      </c>
      <c r="C3741" s="168">
        <v>42849</v>
      </c>
      <c r="D3741" s="168" t="s">
        <v>8541</v>
      </c>
      <c r="E3741" s="169" t="s">
        <v>11</v>
      </c>
      <c r="F3741" s="169">
        <v>9195</v>
      </c>
      <c r="G3741" s="169"/>
      <c r="H3741" s="170" t="s">
        <v>8542</v>
      </c>
      <c r="I3741" s="172">
        <v>600.65</v>
      </c>
      <c r="J3741" s="172">
        <v>0</v>
      </c>
      <c r="K3741" s="172">
        <v>600.65</v>
      </c>
      <c r="L3741" s="173" t="s">
        <v>1444</v>
      </c>
    </row>
    <row r="3742" spans="1:12" ht="56.25" customHeight="1">
      <c r="A3742" s="174" t="s">
        <v>628</v>
      </c>
      <c r="B3742" s="167" t="s">
        <v>738</v>
      </c>
      <c r="C3742" s="168">
        <v>42849</v>
      </c>
      <c r="D3742" s="168" t="s">
        <v>8543</v>
      </c>
      <c r="E3742" s="169" t="s">
        <v>11</v>
      </c>
      <c r="F3742" s="169">
        <v>9252</v>
      </c>
      <c r="G3742" s="169"/>
      <c r="H3742" s="170" t="s">
        <v>8544</v>
      </c>
      <c r="I3742" s="172">
        <v>998.67</v>
      </c>
      <c r="J3742" s="172">
        <v>0</v>
      </c>
      <c r="K3742" s="172">
        <v>998.67</v>
      </c>
      <c r="L3742" s="173" t="s">
        <v>1444</v>
      </c>
    </row>
    <row r="3743" spans="1:12" ht="56.25" customHeight="1">
      <c r="A3743" s="174" t="s">
        <v>628</v>
      </c>
      <c r="B3743" s="167" t="s">
        <v>738</v>
      </c>
      <c r="C3743" s="168">
        <v>42849</v>
      </c>
      <c r="D3743" s="168" t="s">
        <v>8545</v>
      </c>
      <c r="E3743" s="169" t="s">
        <v>11</v>
      </c>
      <c r="F3743" s="169">
        <v>9277</v>
      </c>
      <c r="G3743" s="169"/>
      <c r="H3743" s="170" t="s">
        <v>8546</v>
      </c>
      <c r="I3743" s="172">
        <v>490.82</v>
      </c>
      <c r="J3743" s="172">
        <v>0</v>
      </c>
      <c r="K3743" s="172">
        <v>490.82</v>
      </c>
      <c r="L3743" s="173" t="s">
        <v>1444</v>
      </c>
    </row>
    <row r="3744" spans="1:12" ht="56.25" customHeight="1">
      <c r="A3744" s="174" t="s">
        <v>628</v>
      </c>
      <c r="B3744" s="167" t="s">
        <v>738</v>
      </c>
      <c r="C3744" s="168">
        <v>42849</v>
      </c>
      <c r="D3744" s="168" t="s">
        <v>8547</v>
      </c>
      <c r="E3744" s="169" t="s">
        <v>11</v>
      </c>
      <c r="F3744" s="169">
        <v>9201</v>
      </c>
      <c r="G3744" s="169"/>
      <c r="H3744" s="170" t="s">
        <v>8548</v>
      </c>
      <c r="I3744" s="172">
        <v>684.14</v>
      </c>
      <c r="J3744" s="172">
        <v>0</v>
      </c>
      <c r="K3744" s="172">
        <v>684.14</v>
      </c>
      <c r="L3744" s="173" t="s">
        <v>1444</v>
      </c>
    </row>
    <row r="3745" spans="1:12" ht="56.25" customHeight="1">
      <c r="A3745" s="174">
        <v>291</v>
      </c>
      <c r="B3745" s="167" t="s">
        <v>818</v>
      </c>
      <c r="C3745" s="168">
        <v>42849</v>
      </c>
      <c r="D3745" s="168" t="s">
        <v>8549</v>
      </c>
      <c r="E3745" s="169" t="s">
        <v>11</v>
      </c>
      <c r="F3745" s="169">
        <v>430849</v>
      </c>
      <c r="G3745" s="169"/>
      <c r="H3745" s="170" t="s">
        <v>8550</v>
      </c>
      <c r="I3745" s="172">
        <v>50</v>
      </c>
      <c r="J3745" s="172">
        <v>0</v>
      </c>
      <c r="K3745" s="172">
        <v>50</v>
      </c>
      <c r="L3745" s="173" t="s">
        <v>1444</v>
      </c>
    </row>
    <row r="3746" spans="1:12" ht="56.25" customHeight="1">
      <c r="A3746" s="174" t="s">
        <v>628</v>
      </c>
      <c r="B3746" s="167" t="s">
        <v>738</v>
      </c>
      <c r="C3746" s="168">
        <v>42849</v>
      </c>
      <c r="D3746" s="168" t="s">
        <v>8551</v>
      </c>
      <c r="E3746" s="169" t="s">
        <v>11</v>
      </c>
      <c r="F3746" s="169">
        <v>9231</v>
      </c>
      <c r="G3746" s="169"/>
      <c r="H3746" s="170" t="s">
        <v>8552</v>
      </c>
      <c r="I3746" s="172">
        <v>382.64</v>
      </c>
      <c r="J3746" s="172">
        <v>0</v>
      </c>
      <c r="K3746" s="172">
        <v>382.64</v>
      </c>
      <c r="L3746" s="173" t="s">
        <v>1444</v>
      </c>
    </row>
    <row r="3747" spans="1:12" ht="56.25" customHeight="1">
      <c r="A3747" s="174" t="s">
        <v>628</v>
      </c>
      <c r="B3747" s="167" t="s">
        <v>738</v>
      </c>
      <c r="C3747" s="168">
        <v>42849</v>
      </c>
      <c r="D3747" s="168" t="s">
        <v>8553</v>
      </c>
      <c r="E3747" s="169" t="s">
        <v>11</v>
      </c>
      <c r="F3747" s="169">
        <v>9276</v>
      </c>
      <c r="G3747" s="169"/>
      <c r="H3747" s="170" t="s">
        <v>8554</v>
      </c>
      <c r="I3747" s="172">
        <v>1001.41</v>
      </c>
      <c r="J3747" s="172">
        <v>0</v>
      </c>
      <c r="K3747" s="172">
        <v>1001.41</v>
      </c>
      <c r="L3747" s="173" t="s">
        <v>1444</v>
      </c>
    </row>
    <row r="3748" spans="1:12" ht="56.25" customHeight="1">
      <c r="A3748" s="174">
        <v>25</v>
      </c>
      <c r="B3748" s="167" t="s">
        <v>718</v>
      </c>
      <c r="C3748" s="168">
        <v>42849</v>
      </c>
      <c r="D3748" s="168" t="s">
        <v>8555</v>
      </c>
      <c r="E3748" s="169" t="s">
        <v>1500</v>
      </c>
      <c r="F3748" s="169">
        <v>13319828</v>
      </c>
      <c r="G3748" s="169"/>
      <c r="H3748" s="170" t="s">
        <v>8556</v>
      </c>
      <c r="I3748" s="172">
        <v>1205867.75</v>
      </c>
      <c r="J3748" s="172">
        <v>0</v>
      </c>
      <c r="K3748" s="172">
        <v>1205867.75</v>
      </c>
      <c r="L3748" s="173" t="s">
        <v>1444</v>
      </c>
    </row>
    <row r="3749" spans="1:12" ht="56.25" customHeight="1">
      <c r="A3749" s="174">
        <v>25</v>
      </c>
      <c r="B3749" s="167" t="s">
        <v>718</v>
      </c>
      <c r="C3749" s="168">
        <v>42849</v>
      </c>
      <c r="D3749" s="168" t="s">
        <v>8557</v>
      </c>
      <c r="E3749" s="169" t="s">
        <v>1500</v>
      </c>
      <c r="F3749" s="169">
        <v>13308063</v>
      </c>
      <c r="G3749" s="169"/>
      <c r="H3749" s="170" t="s">
        <v>8558</v>
      </c>
      <c r="I3749" s="172">
        <v>599929.85</v>
      </c>
      <c r="J3749" s="172">
        <v>0</v>
      </c>
      <c r="K3749" s="172">
        <v>599929.85</v>
      </c>
      <c r="L3749" s="173" t="s">
        <v>1444</v>
      </c>
    </row>
    <row r="3750" spans="1:12" ht="56.25" customHeight="1">
      <c r="A3750" s="174">
        <v>25</v>
      </c>
      <c r="B3750" s="167" t="s">
        <v>718</v>
      </c>
      <c r="C3750" s="168">
        <v>42849</v>
      </c>
      <c r="D3750" s="168" t="s">
        <v>8559</v>
      </c>
      <c r="E3750" s="169" t="s">
        <v>1500</v>
      </c>
      <c r="F3750" s="169">
        <v>13308062</v>
      </c>
      <c r="G3750" s="169"/>
      <c r="H3750" s="170" t="s">
        <v>8560</v>
      </c>
      <c r="I3750" s="172">
        <v>587421.88</v>
      </c>
      <c r="J3750" s="172">
        <v>0</v>
      </c>
      <c r="K3750" s="172">
        <v>587421.88</v>
      </c>
      <c r="L3750" s="173" t="s">
        <v>1444</v>
      </c>
    </row>
    <row r="3751" spans="1:12" ht="56.25" customHeight="1">
      <c r="A3751" s="174">
        <v>25</v>
      </c>
      <c r="B3751" s="167" t="s">
        <v>718</v>
      </c>
      <c r="C3751" s="168">
        <v>42849</v>
      </c>
      <c r="D3751" s="168" t="s">
        <v>8561</v>
      </c>
      <c r="E3751" s="169" t="s">
        <v>1500</v>
      </c>
      <c r="F3751" s="169">
        <v>13308061</v>
      </c>
      <c r="G3751" s="169"/>
      <c r="H3751" s="170" t="s">
        <v>8562</v>
      </c>
      <c r="I3751" s="172">
        <v>582169.30000000005</v>
      </c>
      <c r="J3751" s="172">
        <v>0</v>
      </c>
      <c r="K3751" s="172">
        <v>582169.30000000005</v>
      </c>
      <c r="L3751" s="173" t="s">
        <v>1444</v>
      </c>
    </row>
    <row r="3752" spans="1:12" ht="56.25" customHeight="1">
      <c r="A3752" s="174">
        <v>25</v>
      </c>
      <c r="B3752" s="167" t="s">
        <v>718</v>
      </c>
      <c r="C3752" s="168">
        <v>42849</v>
      </c>
      <c r="D3752" s="168" t="s">
        <v>8563</v>
      </c>
      <c r="E3752" s="169" t="s">
        <v>1500</v>
      </c>
      <c r="F3752" s="169">
        <v>13308055</v>
      </c>
      <c r="G3752" s="169"/>
      <c r="H3752" s="170" t="s">
        <v>8564</v>
      </c>
      <c r="I3752" s="172">
        <v>296711.28999999998</v>
      </c>
      <c r="J3752" s="172">
        <v>0</v>
      </c>
      <c r="K3752" s="172">
        <v>296711.28999999998</v>
      </c>
      <c r="L3752" s="173" t="s">
        <v>1444</v>
      </c>
    </row>
    <row r="3753" spans="1:12" ht="56.25" customHeight="1">
      <c r="A3753" s="174">
        <v>25</v>
      </c>
      <c r="B3753" s="167" t="s">
        <v>718</v>
      </c>
      <c r="C3753" s="168">
        <v>42849</v>
      </c>
      <c r="D3753" s="168" t="s">
        <v>8565</v>
      </c>
      <c r="E3753" s="169" t="s">
        <v>1500</v>
      </c>
      <c r="F3753" s="169">
        <v>13308057</v>
      </c>
      <c r="G3753" s="169"/>
      <c r="H3753" s="170" t="s">
        <v>8566</v>
      </c>
      <c r="I3753" s="172">
        <v>151516.97</v>
      </c>
      <c r="J3753" s="172">
        <v>0</v>
      </c>
      <c r="K3753" s="172">
        <v>151516.97</v>
      </c>
      <c r="L3753" s="173" t="s">
        <v>1444</v>
      </c>
    </row>
    <row r="3754" spans="1:12" ht="56.25" customHeight="1">
      <c r="A3754" s="174">
        <v>25</v>
      </c>
      <c r="B3754" s="167" t="s">
        <v>718</v>
      </c>
      <c r="C3754" s="168">
        <v>42849</v>
      </c>
      <c r="D3754" s="168" t="s">
        <v>8567</v>
      </c>
      <c r="E3754" s="169" t="s">
        <v>1500</v>
      </c>
      <c r="F3754" s="169">
        <v>13308058</v>
      </c>
      <c r="G3754" s="169"/>
      <c r="H3754" s="170" t="s">
        <v>8568</v>
      </c>
      <c r="I3754" s="172">
        <v>151516.97</v>
      </c>
      <c r="J3754" s="172">
        <v>0</v>
      </c>
      <c r="K3754" s="172">
        <v>151516.97</v>
      </c>
      <c r="L3754" s="173" t="s">
        <v>1444</v>
      </c>
    </row>
    <row r="3755" spans="1:12" ht="56.25" customHeight="1">
      <c r="A3755" s="174">
        <v>25</v>
      </c>
      <c r="B3755" s="167" t="s">
        <v>718</v>
      </c>
      <c r="C3755" s="168">
        <v>42849</v>
      </c>
      <c r="D3755" s="168" t="s">
        <v>8569</v>
      </c>
      <c r="E3755" s="169" t="s">
        <v>1500</v>
      </c>
      <c r="F3755" s="169">
        <v>13308052</v>
      </c>
      <c r="G3755" s="169"/>
      <c r="H3755" s="170" t="s">
        <v>8570</v>
      </c>
      <c r="I3755" s="172">
        <v>592583.34</v>
      </c>
      <c r="J3755" s="172">
        <v>0</v>
      </c>
      <c r="K3755" s="172">
        <v>592583.34</v>
      </c>
      <c r="L3755" s="173" t="s">
        <v>1444</v>
      </c>
    </row>
    <row r="3756" spans="1:12" ht="56.25" customHeight="1">
      <c r="A3756" s="174">
        <v>25</v>
      </c>
      <c r="B3756" s="167" t="s">
        <v>718</v>
      </c>
      <c r="C3756" s="168">
        <v>42849</v>
      </c>
      <c r="D3756" s="168" t="s">
        <v>8571</v>
      </c>
      <c r="E3756" s="169" t="s">
        <v>1500</v>
      </c>
      <c r="F3756" s="169">
        <v>13308051</v>
      </c>
      <c r="G3756" s="169"/>
      <c r="H3756" s="170" t="s">
        <v>8572</v>
      </c>
      <c r="I3756" s="172">
        <v>597683.56999999995</v>
      </c>
      <c r="J3756" s="172">
        <v>0</v>
      </c>
      <c r="K3756" s="172">
        <v>597683.56999999995</v>
      </c>
      <c r="L3756" s="173" t="s">
        <v>1444</v>
      </c>
    </row>
    <row r="3757" spans="1:12" ht="56.25" customHeight="1">
      <c r="A3757" s="174">
        <v>25</v>
      </c>
      <c r="B3757" s="167" t="s">
        <v>718</v>
      </c>
      <c r="C3757" s="168">
        <v>42849</v>
      </c>
      <c r="D3757" s="168" t="s">
        <v>8573</v>
      </c>
      <c r="E3757" s="169" t="s">
        <v>1500</v>
      </c>
      <c r="F3757" s="169">
        <v>13308050</v>
      </c>
      <c r="G3757" s="169"/>
      <c r="H3757" s="170" t="s">
        <v>8574</v>
      </c>
      <c r="I3757" s="172">
        <v>600000</v>
      </c>
      <c r="J3757" s="172">
        <v>0</v>
      </c>
      <c r="K3757" s="172">
        <v>600000</v>
      </c>
      <c r="L3757" s="173" t="s">
        <v>1444</v>
      </c>
    </row>
    <row r="3758" spans="1:12" ht="56.25" customHeight="1">
      <c r="A3758" s="174">
        <v>25</v>
      </c>
      <c r="B3758" s="167" t="s">
        <v>718</v>
      </c>
      <c r="C3758" s="168">
        <v>42849</v>
      </c>
      <c r="D3758" s="168" t="s">
        <v>8575</v>
      </c>
      <c r="E3758" s="169" t="s">
        <v>1500</v>
      </c>
      <c r="F3758" s="169">
        <v>13308038</v>
      </c>
      <c r="G3758" s="169"/>
      <c r="H3758" s="170" t="s">
        <v>8576</v>
      </c>
      <c r="I3758" s="172">
        <v>170706.06</v>
      </c>
      <c r="J3758" s="172">
        <v>0</v>
      </c>
      <c r="K3758" s="172">
        <v>170706.06</v>
      </c>
      <c r="L3758" s="173" t="s">
        <v>1444</v>
      </c>
    </row>
    <row r="3759" spans="1:12" ht="56.25" customHeight="1">
      <c r="A3759" s="174">
        <v>25</v>
      </c>
      <c r="B3759" s="167" t="s">
        <v>718</v>
      </c>
      <c r="C3759" s="168">
        <v>42849</v>
      </c>
      <c r="D3759" s="168" t="s">
        <v>8577</v>
      </c>
      <c r="E3759" s="169" t="s">
        <v>1500</v>
      </c>
      <c r="F3759" s="169">
        <v>13308040</v>
      </c>
      <c r="G3759" s="169"/>
      <c r="H3759" s="170" t="s">
        <v>8578</v>
      </c>
      <c r="I3759" s="172">
        <v>170706.06</v>
      </c>
      <c r="J3759" s="172">
        <v>0</v>
      </c>
      <c r="K3759" s="172">
        <v>170706.06</v>
      </c>
      <c r="L3759" s="173" t="s">
        <v>1444</v>
      </c>
    </row>
    <row r="3760" spans="1:12" ht="56.25" customHeight="1">
      <c r="A3760" s="174">
        <v>25</v>
      </c>
      <c r="B3760" s="167" t="s">
        <v>718</v>
      </c>
      <c r="C3760" s="168">
        <v>42849</v>
      </c>
      <c r="D3760" s="168" t="s">
        <v>8579</v>
      </c>
      <c r="E3760" s="169" t="s">
        <v>1500</v>
      </c>
      <c r="F3760" s="169">
        <v>13308042</v>
      </c>
      <c r="G3760" s="169"/>
      <c r="H3760" s="170" t="s">
        <v>8580</v>
      </c>
      <c r="I3760" s="172">
        <v>170706.06</v>
      </c>
      <c r="J3760" s="172">
        <v>0</v>
      </c>
      <c r="K3760" s="172">
        <v>170706.06</v>
      </c>
      <c r="L3760" s="173" t="s">
        <v>1444</v>
      </c>
    </row>
    <row r="3761" spans="1:12" ht="56.25" customHeight="1">
      <c r="A3761" s="174">
        <v>25</v>
      </c>
      <c r="B3761" s="167" t="s">
        <v>718</v>
      </c>
      <c r="C3761" s="168">
        <v>42849</v>
      </c>
      <c r="D3761" s="168" t="s">
        <v>8581</v>
      </c>
      <c r="E3761" s="169" t="s">
        <v>1500</v>
      </c>
      <c r="F3761" s="169">
        <v>13308044</v>
      </c>
      <c r="G3761" s="169"/>
      <c r="H3761" s="170" t="s">
        <v>8582</v>
      </c>
      <c r="I3761" s="172">
        <v>56102.1</v>
      </c>
      <c r="J3761" s="172">
        <v>0</v>
      </c>
      <c r="K3761" s="172">
        <v>56102.1</v>
      </c>
      <c r="L3761" s="173" t="s">
        <v>1444</v>
      </c>
    </row>
    <row r="3762" spans="1:12" ht="56.25" customHeight="1">
      <c r="A3762" s="174">
        <v>572</v>
      </c>
      <c r="B3762" s="167" t="s">
        <v>872</v>
      </c>
      <c r="C3762" s="168">
        <v>42849</v>
      </c>
      <c r="D3762" s="168" t="s">
        <v>8583</v>
      </c>
      <c r="E3762" s="169" t="s">
        <v>1500</v>
      </c>
      <c r="F3762" s="169">
        <v>13308067</v>
      </c>
      <c r="G3762" s="169"/>
      <c r="H3762" s="170" t="s">
        <v>8584</v>
      </c>
      <c r="I3762" s="172">
        <v>144</v>
      </c>
      <c r="J3762" s="172">
        <v>0</v>
      </c>
      <c r="K3762" s="172">
        <v>144</v>
      </c>
      <c r="L3762" s="173" t="s">
        <v>1444</v>
      </c>
    </row>
    <row r="3763" spans="1:12" ht="56.25" customHeight="1">
      <c r="A3763" s="174">
        <v>513</v>
      </c>
      <c r="B3763" s="167" t="s">
        <v>208</v>
      </c>
      <c r="C3763" s="168">
        <v>42849</v>
      </c>
      <c r="D3763" s="168" t="s">
        <v>8585</v>
      </c>
      <c r="E3763" s="169" t="s">
        <v>1500</v>
      </c>
      <c r="F3763" s="169">
        <v>13276187</v>
      </c>
      <c r="G3763" s="169"/>
      <c r="H3763" s="170" t="s">
        <v>8586</v>
      </c>
      <c r="I3763" s="172">
        <v>21247.599999999999</v>
      </c>
      <c r="J3763" s="172">
        <v>0</v>
      </c>
      <c r="K3763" s="172">
        <v>21247.599999999999</v>
      </c>
      <c r="L3763" s="173" t="s">
        <v>1444</v>
      </c>
    </row>
    <row r="3764" spans="1:12" ht="56.25" customHeight="1">
      <c r="A3764" s="174">
        <v>47</v>
      </c>
      <c r="B3764" s="167" t="s">
        <v>723</v>
      </c>
      <c r="C3764" s="168">
        <v>42849</v>
      </c>
      <c r="D3764" s="168" t="s">
        <v>8587</v>
      </c>
      <c r="E3764" s="169" t="s">
        <v>1500</v>
      </c>
      <c r="F3764" s="169">
        <v>13246923</v>
      </c>
      <c r="G3764" s="169"/>
      <c r="H3764" s="170" t="s">
        <v>8588</v>
      </c>
      <c r="I3764" s="172">
        <v>19.850000000000001</v>
      </c>
      <c r="J3764" s="172">
        <v>0</v>
      </c>
      <c r="K3764" s="172">
        <v>19.850000000000001</v>
      </c>
      <c r="L3764" s="173" t="s">
        <v>1444</v>
      </c>
    </row>
    <row r="3765" spans="1:12" ht="56.25" customHeight="1">
      <c r="A3765" s="174">
        <v>340</v>
      </c>
      <c r="B3765" s="167" t="s">
        <v>838</v>
      </c>
      <c r="C3765" s="168">
        <v>42850</v>
      </c>
      <c r="D3765" s="168" t="s">
        <v>8589</v>
      </c>
      <c r="E3765" s="169" t="s">
        <v>6</v>
      </c>
      <c r="F3765" s="169">
        <v>431981</v>
      </c>
      <c r="G3765" s="169"/>
      <c r="H3765" s="170" t="s">
        <v>8590</v>
      </c>
      <c r="I3765" s="172">
        <v>0</v>
      </c>
      <c r="J3765" s="172">
        <v>72619.55</v>
      </c>
      <c r="K3765" s="172">
        <v>72619.55</v>
      </c>
      <c r="L3765" s="173" t="s">
        <v>1444</v>
      </c>
    </row>
    <row r="3766" spans="1:12" ht="56.25" customHeight="1">
      <c r="A3766" s="174">
        <v>25</v>
      </c>
      <c r="B3766" s="167" t="s">
        <v>718</v>
      </c>
      <c r="C3766" s="168">
        <v>42850</v>
      </c>
      <c r="D3766" s="168" t="s">
        <v>8591</v>
      </c>
      <c r="E3766" s="169" t="s">
        <v>1286</v>
      </c>
      <c r="F3766" s="169">
        <v>13319764</v>
      </c>
      <c r="G3766" s="169"/>
      <c r="H3766" s="170" t="s">
        <v>8592</v>
      </c>
      <c r="I3766" s="172">
        <v>0</v>
      </c>
      <c r="J3766" s="172">
        <v>13456.5</v>
      </c>
      <c r="K3766" s="172">
        <v>13456.5</v>
      </c>
      <c r="L3766" s="173" t="s">
        <v>1444</v>
      </c>
    </row>
    <row r="3767" spans="1:12" ht="56.25" customHeight="1">
      <c r="A3767" s="174" t="s">
        <v>628</v>
      </c>
      <c r="B3767" s="167" t="s">
        <v>738</v>
      </c>
      <c r="C3767" s="168">
        <v>42850</v>
      </c>
      <c r="D3767" s="168" t="s">
        <v>8593</v>
      </c>
      <c r="E3767" s="169" t="s">
        <v>6</v>
      </c>
      <c r="F3767" s="169">
        <v>829015</v>
      </c>
      <c r="G3767" s="169"/>
      <c r="H3767" s="170" t="s">
        <v>8594</v>
      </c>
      <c r="I3767" s="172">
        <v>0</v>
      </c>
      <c r="J3767" s="172">
        <v>60000</v>
      </c>
      <c r="K3767" s="172">
        <v>60000</v>
      </c>
      <c r="L3767" s="173" t="s">
        <v>1444</v>
      </c>
    </row>
    <row r="3768" spans="1:12" ht="56.25" customHeight="1">
      <c r="A3768" s="174">
        <v>513</v>
      </c>
      <c r="B3768" s="167" t="s">
        <v>208</v>
      </c>
      <c r="C3768" s="168">
        <v>42850</v>
      </c>
      <c r="D3768" s="168" t="s">
        <v>8595</v>
      </c>
      <c r="E3768" s="169" t="s">
        <v>1500</v>
      </c>
      <c r="F3768" s="169">
        <v>13319830</v>
      </c>
      <c r="G3768" s="169"/>
      <c r="H3768" s="170" t="s">
        <v>8596</v>
      </c>
      <c r="I3768" s="172">
        <v>70715.600000000006</v>
      </c>
      <c r="J3768" s="172">
        <v>0</v>
      </c>
      <c r="K3768" s="172">
        <v>70715.600000000006</v>
      </c>
      <c r="L3768" s="173" t="s">
        <v>1444</v>
      </c>
    </row>
    <row r="3769" spans="1:12" ht="56.25" customHeight="1">
      <c r="A3769" s="174">
        <v>513</v>
      </c>
      <c r="B3769" s="167" t="s">
        <v>208</v>
      </c>
      <c r="C3769" s="168">
        <v>42850</v>
      </c>
      <c r="D3769" s="168" t="s">
        <v>8597</v>
      </c>
      <c r="E3769" s="169" t="s">
        <v>1500</v>
      </c>
      <c r="F3769" s="169">
        <v>13336948</v>
      </c>
      <c r="G3769" s="169"/>
      <c r="H3769" s="170" t="s">
        <v>8598</v>
      </c>
      <c r="I3769" s="172">
        <v>1466192.73</v>
      </c>
      <c r="J3769" s="172">
        <v>0</v>
      </c>
      <c r="K3769" s="172">
        <v>1466192.73</v>
      </c>
      <c r="L3769" s="173" t="s">
        <v>1444</v>
      </c>
    </row>
    <row r="3770" spans="1:12" ht="56.25" customHeight="1">
      <c r="A3770" s="174">
        <v>586</v>
      </c>
      <c r="B3770" s="167" t="s">
        <v>230</v>
      </c>
      <c r="C3770" s="168">
        <v>42850</v>
      </c>
      <c r="D3770" s="168" t="s">
        <v>8599</v>
      </c>
      <c r="E3770" s="169" t="s">
        <v>11</v>
      </c>
      <c r="F3770" s="169">
        <v>885649</v>
      </c>
      <c r="G3770" s="169"/>
      <c r="H3770" s="170" t="s">
        <v>8600</v>
      </c>
      <c r="I3770" s="172">
        <v>454.81</v>
      </c>
      <c r="J3770" s="172">
        <v>0</v>
      </c>
      <c r="K3770" s="172">
        <v>454.81</v>
      </c>
      <c r="L3770" s="173" t="s">
        <v>1444</v>
      </c>
    </row>
    <row r="3771" spans="1:12" ht="56.25" customHeight="1">
      <c r="A3771" s="174">
        <v>117</v>
      </c>
      <c r="B3771" s="167" t="s">
        <v>746</v>
      </c>
      <c r="C3771" s="168">
        <v>42850</v>
      </c>
      <c r="D3771" s="168" t="s">
        <v>8601</v>
      </c>
      <c r="E3771" s="169" t="s">
        <v>11</v>
      </c>
      <c r="F3771" s="169">
        <v>885650</v>
      </c>
      <c r="G3771" s="169"/>
      <c r="H3771" s="170" t="s">
        <v>8602</v>
      </c>
      <c r="I3771" s="172">
        <v>50</v>
      </c>
      <c r="J3771" s="172">
        <v>0</v>
      </c>
      <c r="K3771" s="172">
        <v>50</v>
      </c>
      <c r="L3771" s="173" t="s">
        <v>1444</v>
      </c>
    </row>
    <row r="3772" spans="1:12" ht="56.25" customHeight="1">
      <c r="A3772" s="174">
        <v>117</v>
      </c>
      <c r="B3772" s="167" t="s">
        <v>746</v>
      </c>
      <c r="C3772" s="168">
        <v>42850</v>
      </c>
      <c r="D3772" s="168" t="s">
        <v>8603</v>
      </c>
      <c r="E3772" s="169" t="s">
        <v>11</v>
      </c>
      <c r="F3772" s="169">
        <v>885652</v>
      </c>
      <c r="G3772" s="169"/>
      <c r="H3772" s="170" t="s">
        <v>8604</v>
      </c>
      <c r="I3772" s="172">
        <v>50</v>
      </c>
      <c r="J3772" s="172">
        <v>0</v>
      </c>
      <c r="K3772" s="172">
        <v>50</v>
      </c>
      <c r="L3772" s="173" t="s">
        <v>1444</v>
      </c>
    </row>
    <row r="3773" spans="1:12" ht="56.25" customHeight="1">
      <c r="A3773" s="174">
        <v>117</v>
      </c>
      <c r="B3773" s="167" t="s">
        <v>746</v>
      </c>
      <c r="C3773" s="168">
        <v>42850</v>
      </c>
      <c r="D3773" s="168" t="s">
        <v>8605</v>
      </c>
      <c r="E3773" s="169" t="s">
        <v>11</v>
      </c>
      <c r="F3773" s="169">
        <v>885746</v>
      </c>
      <c r="G3773" s="169"/>
      <c r="H3773" s="170" t="s">
        <v>8606</v>
      </c>
      <c r="I3773" s="172">
        <v>50</v>
      </c>
      <c r="J3773" s="172">
        <v>0</v>
      </c>
      <c r="K3773" s="172">
        <v>50</v>
      </c>
      <c r="L3773" s="173" t="s">
        <v>1444</v>
      </c>
    </row>
    <row r="3774" spans="1:12" ht="56.25" customHeight="1">
      <c r="A3774" s="174">
        <v>513</v>
      </c>
      <c r="B3774" s="167" t="s">
        <v>208</v>
      </c>
      <c r="C3774" s="168">
        <v>42850</v>
      </c>
      <c r="D3774" s="168" t="s">
        <v>8607</v>
      </c>
      <c r="E3774" s="169" t="s">
        <v>11</v>
      </c>
      <c r="F3774" s="169">
        <v>885749</v>
      </c>
      <c r="G3774" s="169"/>
      <c r="H3774" s="170" t="s">
        <v>8608</v>
      </c>
      <c r="I3774" s="172">
        <v>270</v>
      </c>
      <c r="J3774" s="172">
        <v>0</v>
      </c>
      <c r="K3774" s="172">
        <v>270</v>
      </c>
      <c r="L3774" s="173" t="s">
        <v>1444</v>
      </c>
    </row>
    <row r="3775" spans="1:12" ht="56.25" customHeight="1">
      <c r="A3775" s="174" t="s">
        <v>628</v>
      </c>
      <c r="B3775" s="167" t="s">
        <v>738</v>
      </c>
      <c r="C3775" s="168">
        <v>42850</v>
      </c>
      <c r="D3775" s="168" t="s">
        <v>8609</v>
      </c>
      <c r="E3775" s="169" t="s">
        <v>13</v>
      </c>
      <c r="F3775" s="169">
        <v>45819</v>
      </c>
      <c r="G3775" s="169"/>
      <c r="H3775" s="170" t="s">
        <v>1279</v>
      </c>
      <c r="I3775" s="172">
        <v>523.67999999999995</v>
      </c>
      <c r="J3775" s="172">
        <v>0</v>
      </c>
      <c r="K3775" s="172">
        <v>523.67999999999995</v>
      </c>
      <c r="L3775" s="173" t="s">
        <v>1444</v>
      </c>
    </row>
    <row r="3776" spans="1:12" ht="56.25" customHeight="1">
      <c r="A3776" s="174" t="s">
        <v>628</v>
      </c>
      <c r="B3776" s="167" t="s">
        <v>738</v>
      </c>
      <c r="C3776" s="168">
        <v>42850</v>
      </c>
      <c r="D3776" s="168" t="s">
        <v>8610</v>
      </c>
      <c r="E3776" s="169" t="s">
        <v>13</v>
      </c>
      <c r="F3776" s="169">
        <v>45822</v>
      </c>
      <c r="G3776" s="169"/>
      <c r="H3776" s="170" t="s">
        <v>1279</v>
      </c>
      <c r="I3776" s="172">
        <v>31.77</v>
      </c>
      <c r="J3776" s="172">
        <v>0</v>
      </c>
      <c r="K3776" s="172">
        <v>31.77</v>
      </c>
      <c r="L3776" s="173" t="s">
        <v>1444</v>
      </c>
    </row>
    <row r="3777" spans="1:12" ht="56.25" customHeight="1">
      <c r="A3777" s="174" t="s">
        <v>628</v>
      </c>
      <c r="B3777" s="167" t="s">
        <v>738</v>
      </c>
      <c r="C3777" s="168">
        <v>42850</v>
      </c>
      <c r="D3777" s="168" t="s">
        <v>8611</v>
      </c>
      <c r="E3777" s="169" t="s">
        <v>13</v>
      </c>
      <c r="F3777" s="169">
        <v>45825</v>
      </c>
      <c r="G3777" s="169"/>
      <c r="H3777" s="170" t="s">
        <v>1279</v>
      </c>
      <c r="I3777" s="172">
        <v>358.31</v>
      </c>
      <c r="J3777" s="172">
        <v>0</v>
      </c>
      <c r="K3777" s="172">
        <v>358.31</v>
      </c>
      <c r="L3777" s="173" t="s">
        <v>1444</v>
      </c>
    </row>
    <row r="3778" spans="1:12" ht="56.25" customHeight="1">
      <c r="A3778" s="174" t="s">
        <v>628</v>
      </c>
      <c r="B3778" s="167" t="s">
        <v>738</v>
      </c>
      <c r="C3778" s="168">
        <v>42850</v>
      </c>
      <c r="D3778" s="168" t="s">
        <v>8612</v>
      </c>
      <c r="E3778" s="169" t="s">
        <v>13</v>
      </c>
      <c r="F3778" s="169">
        <v>45828</v>
      </c>
      <c r="G3778" s="169"/>
      <c r="H3778" s="170" t="s">
        <v>1279</v>
      </c>
      <c r="I3778" s="172">
        <v>21.74</v>
      </c>
      <c r="J3778" s="172">
        <v>0</v>
      </c>
      <c r="K3778" s="172">
        <v>21.74</v>
      </c>
      <c r="L3778" s="173" t="s">
        <v>1444</v>
      </c>
    </row>
    <row r="3779" spans="1:12" ht="56.25" customHeight="1">
      <c r="A3779" s="174" t="s">
        <v>628</v>
      </c>
      <c r="B3779" s="167" t="s">
        <v>738</v>
      </c>
      <c r="C3779" s="168">
        <v>42850</v>
      </c>
      <c r="D3779" s="168" t="s">
        <v>8613</v>
      </c>
      <c r="E3779" s="169" t="s">
        <v>13</v>
      </c>
      <c r="F3779" s="169">
        <v>45831</v>
      </c>
      <c r="G3779" s="169"/>
      <c r="H3779" s="170" t="s">
        <v>1279</v>
      </c>
      <c r="I3779" s="172">
        <v>192.94</v>
      </c>
      <c r="J3779" s="172">
        <v>0</v>
      </c>
      <c r="K3779" s="172">
        <v>192.94</v>
      </c>
      <c r="L3779" s="173" t="s">
        <v>1444</v>
      </c>
    </row>
    <row r="3780" spans="1:12" ht="56.25" customHeight="1">
      <c r="A3780" s="174" t="s">
        <v>628</v>
      </c>
      <c r="B3780" s="167" t="s">
        <v>738</v>
      </c>
      <c r="C3780" s="168">
        <v>42850</v>
      </c>
      <c r="D3780" s="168" t="s">
        <v>8614</v>
      </c>
      <c r="E3780" s="169" t="s">
        <v>13</v>
      </c>
      <c r="F3780" s="169">
        <v>45834</v>
      </c>
      <c r="G3780" s="169"/>
      <c r="H3780" s="170" t="s">
        <v>1279</v>
      </c>
      <c r="I3780" s="172">
        <v>11.7</v>
      </c>
      <c r="J3780" s="172">
        <v>0</v>
      </c>
      <c r="K3780" s="172">
        <v>11.7</v>
      </c>
      <c r="L3780" s="173" t="s">
        <v>1444</v>
      </c>
    </row>
    <row r="3781" spans="1:12" ht="56.25" customHeight="1">
      <c r="A3781" s="174" t="s">
        <v>627</v>
      </c>
      <c r="B3781" s="167" t="s">
        <v>737</v>
      </c>
      <c r="C3781" s="168">
        <v>42850</v>
      </c>
      <c r="D3781" s="168" t="s">
        <v>8615</v>
      </c>
      <c r="E3781" s="169" t="s">
        <v>13</v>
      </c>
      <c r="F3781" s="169">
        <v>45835</v>
      </c>
      <c r="G3781" s="169"/>
      <c r="H3781" s="170" t="s">
        <v>1280</v>
      </c>
      <c r="I3781" s="172">
        <v>50</v>
      </c>
      <c r="J3781" s="172">
        <v>0</v>
      </c>
      <c r="K3781" s="172">
        <v>50</v>
      </c>
      <c r="L3781" s="173" t="s">
        <v>1444</v>
      </c>
    </row>
    <row r="3782" spans="1:12" ht="56.25" customHeight="1">
      <c r="A3782" s="174">
        <v>291</v>
      </c>
      <c r="B3782" s="167" t="s">
        <v>818</v>
      </c>
      <c r="C3782" s="168">
        <v>42850</v>
      </c>
      <c r="D3782" s="168" t="s">
        <v>8616</v>
      </c>
      <c r="E3782" s="169" t="s">
        <v>11</v>
      </c>
      <c r="F3782" s="169">
        <v>431495</v>
      </c>
      <c r="G3782" s="169"/>
      <c r="H3782" s="170" t="s">
        <v>8617</v>
      </c>
      <c r="I3782" s="172">
        <v>50</v>
      </c>
      <c r="J3782" s="172">
        <v>0</v>
      </c>
      <c r="K3782" s="172">
        <v>50</v>
      </c>
      <c r="L3782" s="173" t="s">
        <v>1444</v>
      </c>
    </row>
    <row r="3783" spans="1:12" ht="56.25" customHeight="1">
      <c r="A3783" s="174">
        <v>10</v>
      </c>
      <c r="B3783" s="167" t="s">
        <v>714</v>
      </c>
      <c r="C3783" s="168">
        <v>42850</v>
      </c>
      <c r="D3783" s="168" t="s">
        <v>8618</v>
      </c>
      <c r="E3783" s="169" t="s">
        <v>15</v>
      </c>
      <c r="F3783" s="169">
        <v>2147</v>
      </c>
      <c r="G3783" s="169"/>
      <c r="H3783" s="170" t="s">
        <v>8619</v>
      </c>
      <c r="I3783" s="172">
        <v>328.31</v>
      </c>
      <c r="J3783" s="172">
        <v>0</v>
      </c>
      <c r="K3783" s="172">
        <v>328.31</v>
      </c>
      <c r="L3783" s="173" t="s">
        <v>1444</v>
      </c>
    </row>
    <row r="3784" spans="1:12" ht="56.25" customHeight="1">
      <c r="A3784" s="174">
        <v>526</v>
      </c>
      <c r="B3784" s="167" t="s">
        <v>870</v>
      </c>
      <c r="C3784" s="168">
        <v>42850</v>
      </c>
      <c r="D3784" s="168" t="s">
        <v>8620</v>
      </c>
      <c r="E3784" s="169" t="s">
        <v>15</v>
      </c>
      <c r="F3784" s="169">
        <v>2144</v>
      </c>
      <c r="G3784" s="169"/>
      <c r="H3784" s="170" t="s">
        <v>8621</v>
      </c>
      <c r="I3784" s="172">
        <v>486.78</v>
      </c>
      <c r="J3784" s="172">
        <v>0</v>
      </c>
      <c r="K3784" s="172">
        <v>486.78</v>
      </c>
      <c r="L3784" s="173" t="s">
        <v>1444</v>
      </c>
    </row>
    <row r="3785" spans="1:12" ht="56.25" customHeight="1">
      <c r="A3785" s="174">
        <v>513</v>
      </c>
      <c r="B3785" s="167" t="s">
        <v>208</v>
      </c>
      <c r="C3785" s="168">
        <v>42850</v>
      </c>
      <c r="D3785" s="168" t="s">
        <v>8622</v>
      </c>
      <c r="E3785" s="169" t="s">
        <v>15</v>
      </c>
      <c r="F3785" s="169">
        <v>2145</v>
      </c>
      <c r="G3785" s="169"/>
      <c r="H3785" s="170" t="s">
        <v>8623</v>
      </c>
      <c r="I3785" s="172">
        <v>2988.55</v>
      </c>
      <c r="J3785" s="172">
        <v>0</v>
      </c>
      <c r="K3785" s="172">
        <v>2988.55</v>
      </c>
      <c r="L3785" s="173" t="s">
        <v>1444</v>
      </c>
    </row>
    <row r="3786" spans="1:12" ht="56.25" customHeight="1">
      <c r="A3786" s="174">
        <v>594</v>
      </c>
      <c r="B3786" s="167" t="s">
        <v>120</v>
      </c>
      <c r="C3786" s="168">
        <v>42850</v>
      </c>
      <c r="D3786" s="168" t="s">
        <v>8624</v>
      </c>
      <c r="E3786" s="169" t="s">
        <v>15</v>
      </c>
      <c r="F3786" s="169">
        <v>2139</v>
      </c>
      <c r="G3786" s="169"/>
      <c r="H3786" s="170" t="s">
        <v>8625</v>
      </c>
      <c r="I3786" s="172">
        <v>273.98</v>
      </c>
      <c r="J3786" s="172">
        <v>0</v>
      </c>
      <c r="K3786" s="172">
        <v>273.98</v>
      </c>
      <c r="L3786" s="173" t="s">
        <v>1444</v>
      </c>
    </row>
    <row r="3787" spans="1:12" ht="56.25" customHeight="1">
      <c r="A3787" s="174">
        <v>526</v>
      </c>
      <c r="B3787" s="167" t="s">
        <v>870</v>
      </c>
      <c r="C3787" s="168">
        <v>42850</v>
      </c>
      <c r="D3787" s="168" t="s">
        <v>8626</v>
      </c>
      <c r="E3787" s="169" t="s">
        <v>15</v>
      </c>
      <c r="F3787" s="169">
        <v>2142</v>
      </c>
      <c r="G3787" s="169"/>
      <c r="H3787" s="170" t="s">
        <v>8627</v>
      </c>
      <c r="I3787" s="172">
        <v>376.47</v>
      </c>
      <c r="J3787" s="172">
        <v>0</v>
      </c>
      <c r="K3787" s="172">
        <v>376.47</v>
      </c>
      <c r="L3787" s="173" t="s">
        <v>1444</v>
      </c>
    </row>
    <row r="3788" spans="1:12" ht="56.25" customHeight="1">
      <c r="A3788" s="174">
        <v>594</v>
      </c>
      <c r="B3788" s="167" t="s">
        <v>120</v>
      </c>
      <c r="C3788" s="168">
        <v>42850</v>
      </c>
      <c r="D3788" s="168" t="s">
        <v>8628</v>
      </c>
      <c r="E3788" s="169" t="s">
        <v>15</v>
      </c>
      <c r="F3788" s="169">
        <v>2141</v>
      </c>
      <c r="G3788" s="169"/>
      <c r="H3788" s="170" t="s">
        <v>8629</v>
      </c>
      <c r="I3788" s="172">
        <v>306.22000000000003</v>
      </c>
      <c r="J3788" s="172">
        <v>0</v>
      </c>
      <c r="K3788" s="172">
        <v>306.22000000000003</v>
      </c>
      <c r="L3788" s="173" t="s">
        <v>1444</v>
      </c>
    </row>
    <row r="3789" spans="1:12" ht="56.25" customHeight="1">
      <c r="A3789" s="174">
        <v>10</v>
      </c>
      <c r="B3789" s="167" t="s">
        <v>714</v>
      </c>
      <c r="C3789" s="168">
        <v>42850</v>
      </c>
      <c r="D3789" s="168" t="s">
        <v>8630</v>
      </c>
      <c r="E3789" s="169" t="s">
        <v>15</v>
      </c>
      <c r="F3789" s="169">
        <v>2146</v>
      </c>
      <c r="G3789" s="169"/>
      <c r="H3789" s="170" t="s">
        <v>8631</v>
      </c>
      <c r="I3789" s="172">
        <v>278.16000000000003</v>
      </c>
      <c r="J3789" s="172">
        <v>0</v>
      </c>
      <c r="K3789" s="172">
        <v>278.16000000000003</v>
      </c>
      <c r="L3789" s="173" t="s">
        <v>1444</v>
      </c>
    </row>
    <row r="3790" spans="1:12" ht="56.25" customHeight="1">
      <c r="A3790" s="174">
        <v>291</v>
      </c>
      <c r="B3790" s="167" t="s">
        <v>818</v>
      </c>
      <c r="C3790" s="168">
        <v>42850</v>
      </c>
      <c r="D3790" s="168" t="s">
        <v>8632</v>
      </c>
      <c r="E3790" s="169" t="s">
        <v>11</v>
      </c>
      <c r="F3790" s="169">
        <v>431978</v>
      </c>
      <c r="G3790" s="169"/>
      <c r="H3790" s="170" t="s">
        <v>8633</v>
      </c>
      <c r="I3790" s="172">
        <v>50</v>
      </c>
      <c r="J3790" s="172">
        <v>0</v>
      </c>
      <c r="K3790" s="172">
        <v>50</v>
      </c>
      <c r="L3790" s="173" t="s">
        <v>1444</v>
      </c>
    </row>
    <row r="3791" spans="1:12" ht="56.25" customHeight="1">
      <c r="A3791" s="174">
        <v>513</v>
      </c>
      <c r="B3791" s="167" t="s">
        <v>208</v>
      </c>
      <c r="C3791" s="168">
        <v>42850</v>
      </c>
      <c r="D3791" s="168" t="s">
        <v>8634</v>
      </c>
      <c r="E3791" s="169" t="s">
        <v>15</v>
      </c>
      <c r="F3791" s="169">
        <v>431980</v>
      </c>
      <c r="G3791" s="169"/>
      <c r="H3791" s="170" t="s">
        <v>8635</v>
      </c>
      <c r="I3791" s="172">
        <v>50</v>
      </c>
      <c r="J3791" s="172">
        <v>0</v>
      </c>
      <c r="K3791" s="172">
        <v>50</v>
      </c>
      <c r="L3791" s="173" t="s">
        <v>1444</v>
      </c>
    </row>
    <row r="3792" spans="1:12" ht="56.25" customHeight="1">
      <c r="A3792" s="174">
        <v>340</v>
      </c>
      <c r="B3792" s="167" t="s">
        <v>838</v>
      </c>
      <c r="C3792" s="168">
        <v>42850</v>
      </c>
      <c r="D3792" s="168" t="s">
        <v>8636</v>
      </c>
      <c r="E3792" s="169" t="s">
        <v>15</v>
      </c>
      <c r="F3792" s="169">
        <v>431982</v>
      </c>
      <c r="G3792" s="169"/>
      <c r="H3792" s="170" t="s">
        <v>8637</v>
      </c>
      <c r="I3792" s="172">
        <v>50</v>
      </c>
      <c r="J3792" s="172">
        <v>0</v>
      </c>
      <c r="K3792" s="172">
        <v>50</v>
      </c>
      <c r="L3792" s="173" t="s">
        <v>1444</v>
      </c>
    </row>
    <row r="3793" spans="1:12" ht="56.25" customHeight="1">
      <c r="A3793" s="174">
        <v>513</v>
      </c>
      <c r="B3793" s="167" t="s">
        <v>208</v>
      </c>
      <c r="C3793" s="168">
        <v>42850</v>
      </c>
      <c r="D3793" s="168" t="s">
        <v>8638</v>
      </c>
      <c r="E3793" s="169" t="s">
        <v>1500</v>
      </c>
      <c r="F3793" s="169">
        <v>13319829</v>
      </c>
      <c r="G3793" s="169"/>
      <c r="H3793" s="170" t="s">
        <v>8639</v>
      </c>
      <c r="I3793" s="172">
        <v>2616</v>
      </c>
      <c r="J3793" s="172">
        <v>0</v>
      </c>
      <c r="K3793" s="172">
        <v>2616</v>
      </c>
      <c r="L3793" s="173" t="s">
        <v>1444</v>
      </c>
    </row>
    <row r="3794" spans="1:12" ht="56.25" customHeight="1">
      <c r="A3794" s="174" t="s">
        <v>628</v>
      </c>
      <c r="B3794" s="167" t="s">
        <v>738</v>
      </c>
      <c r="C3794" s="168">
        <v>42851</v>
      </c>
      <c r="D3794" s="168" t="s">
        <v>8640</v>
      </c>
      <c r="E3794" s="169" t="s">
        <v>6</v>
      </c>
      <c r="F3794" s="169">
        <v>829567</v>
      </c>
      <c r="G3794" s="169"/>
      <c r="H3794" s="170" t="s">
        <v>8641</v>
      </c>
      <c r="I3794" s="172">
        <v>0</v>
      </c>
      <c r="J3794" s="172">
        <v>32000</v>
      </c>
      <c r="K3794" s="172">
        <v>32000</v>
      </c>
      <c r="L3794" s="173" t="s">
        <v>1444</v>
      </c>
    </row>
    <row r="3795" spans="1:12" ht="56.25" customHeight="1">
      <c r="A3795" s="174">
        <v>513</v>
      </c>
      <c r="B3795" s="167" t="s">
        <v>208</v>
      </c>
      <c r="C3795" s="168">
        <v>42851</v>
      </c>
      <c r="D3795" s="168" t="s">
        <v>8642</v>
      </c>
      <c r="E3795" s="169" t="s">
        <v>11</v>
      </c>
      <c r="F3795" s="169">
        <v>885771</v>
      </c>
      <c r="G3795" s="169"/>
      <c r="H3795" s="170" t="s">
        <v>8643</v>
      </c>
      <c r="I3795" s="172">
        <v>50</v>
      </c>
      <c r="J3795" s="172">
        <v>0</v>
      </c>
      <c r="K3795" s="172">
        <v>50</v>
      </c>
      <c r="L3795" s="173" t="s">
        <v>1444</v>
      </c>
    </row>
    <row r="3796" spans="1:12" ht="56.25" customHeight="1">
      <c r="A3796" s="174">
        <v>117</v>
      </c>
      <c r="B3796" s="167" t="s">
        <v>746</v>
      </c>
      <c r="C3796" s="168">
        <v>42851</v>
      </c>
      <c r="D3796" s="168" t="s">
        <v>8644</v>
      </c>
      <c r="E3796" s="169" t="s">
        <v>11</v>
      </c>
      <c r="F3796" s="169">
        <v>885859</v>
      </c>
      <c r="G3796" s="169"/>
      <c r="H3796" s="170" t="s">
        <v>8645</v>
      </c>
      <c r="I3796" s="172">
        <v>50</v>
      </c>
      <c r="J3796" s="172">
        <v>0</v>
      </c>
      <c r="K3796" s="172">
        <v>50</v>
      </c>
      <c r="L3796" s="173" t="s">
        <v>1444</v>
      </c>
    </row>
    <row r="3797" spans="1:12" ht="56.25" customHeight="1">
      <c r="A3797" s="174">
        <v>117</v>
      </c>
      <c r="B3797" s="167" t="s">
        <v>746</v>
      </c>
      <c r="C3797" s="168">
        <v>42851</v>
      </c>
      <c r="D3797" s="168" t="s">
        <v>8646</v>
      </c>
      <c r="E3797" s="169" t="s">
        <v>11</v>
      </c>
      <c r="F3797" s="169">
        <v>885869</v>
      </c>
      <c r="G3797" s="169"/>
      <c r="H3797" s="170" t="s">
        <v>8647</v>
      </c>
      <c r="I3797" s="172">
        <v>50</v>
      </c>
      <c r="J3797" s="172">
        <v>0</v>
      </c>
      <c r="K3797" s="172">
        <v>50</v>
      </c>
      <c r="L3797" s="173" t="s">
        <v>1444</v>
      </c>
    </row>
    <row r="3798" spans="1:12" ht="56.25" customHeight="1">
      <c r="A3798" s="174">
        <v>117</v>
      </c>
      <c r="B3798" s="167" t="s">
        <v>746</v>
      </c>
      <c r="C3798" s="168">
        <v>42851</v>
      </c>
      <c r="D3798" s="168" t="s">
        <v>8648</v>
      </c>
      <c r="E3798" s="169" t="s">
        <v>11</v>
      </c>
      <c r="F3798" s="169">
        <v>885897</v>
      </c>
      <c r="G3798" s="169"/>
      <c r="H3798" s="170" t="s">
        <v>8649</v>
      </c>
      <c r="I3798" s="172">
        <v>50</v>
      </c>
      <c r="J3798" s="172">
        <v>0</v>
      </c>
      <c r="K3798" s="172">
        <v>50</v>
      </c>
      <c r="L3798" s="173" t="s">
        <v>1444</v>
      </c>
    </row>
    <row r="3799" spans="1:12" ht="56.25" customHeight="1">
      <c r="A3799" s="174">
        <v>117</v>
      </c>
      <c r="B3799" s="167" t="s">
        <v>746</v>
      </c>
      <c r="C3799" s="168">
        <v>42851</v>
      </c>
      <c r="D3799" s="168" t="s">
        <v>8650</v>
      </c>
      <c r="E3799" s="169" t="s">
        <v>11</v>
      </c>
      <c r="F3799" s="169">
        <v>885900</v>
      </c>
      <c r="G3799" s="169"/>
      <c r="H3799" s="170" t="s">
        <v>8651</v>
      </c>
      <c r="I3799" s="172">
        <v>50</v>
      </c>
      <c r="J3799" s="172">
        <v>0</v>
      </c>
      <c r="K3799" s="172">
        <v>50</v>
      </c>
      <c r="L3799" s="173" t="s">
        <v>1444</v>
      </c>
    </row>
    <row r="3800" spans="1:12" ht="56.25" customHeight="1">
      <c r="A3800" s="174">
        <v>197</v>
      </c>
      <c r="B3800" s="167" t="s">
        <v>778</v>
      </c>
      <c r="C3800" s="168">
        <v>42851</v>
      </c>
      <c r="D3800" s="168" t="s">
        <v>8652</v>
      </c>
      <c r="E3800" s="169" t="s">
        <v>1287</v>
      </c>
      <c r="F3800" s="169">
        <v>2140</v>
      </c>
      <c r="G3800" s="169"/>
      <c r="H3800" s="170" t="s">
        <v>8653</v>
      </c>
      <c r="I3800" s="172">
        <v>4245.54</v>
      </c>
      <c r="J3800" s="172">
        <v>0</v>
      </c>
      <c r="K3800" s="172">
        <v>4245.54</v>
      </c>
      <c r="L3800" s="173" t="s">
        <v>1444</v>
      </c>
    </row>
    <row r="3801" spans="1:12" ht="56.25" customHeight="1">
      <c r="A3801" s="174">
        <v>197</v>
      </c>
      <c r="B3801" s="167" t="s">
        <v>778</v>
      </c>
      <c r="C3801" s="168">
        <v>42851</v>
      </c>
      <c r="D3801" s="168" t="s">
        <v>8654</v>
      </c>
      <c r="E3801" s="169" t="s">
        <v>15</v>
      </c>
      <c r="F3801" s="169">
        <v>2140</v>
      </c>
      <c r="G3801" s="169"/>
      <c r="H3801" s="170" t="s">
        <v>8655</v>
      </c>
      <c r="I3801" s="172">
        <v>388.27</v>
      </c>
      <c r="J3801" s="172">
        <v>0</v>
      </c>
      <c r="K3801" s="172">
        <v>388.27</v>
      </c>
      <c r="L3801" s="173" t="s">
        <v>1444</v>
      </c>
    </row>
    <row r="3802" spans="1:12" ht="56.25" customHeight="1">
      <c r="A3802" s="174">
        <v>513</v>
      </c>
      <c r="B3802" s="167" t="s">
        <v>208</v>
      </c>
      <c r="C3802" s="168">
        <v>42851</v>
      </c>
      <c r="D3802" s="168" t="s">
        <v>8656</v>
      </c>
      <c r="E3802" s="169" t="s">
        <v>15</v>
      </c>
      <c r="F3802" s="169">
        <v>432469</v>
      </c>
      <c r="G3802" s="169"/>
      <c r="H3802" s="170" t="s">
        <v>8657</v>
      </c>
      <c r="I3802" s="172">
        <v>50</v>
      </c>
      <c r="J3802" s="172">
        <v>0</v>
      </c>
      <c r="K3802" s="172">
        <v>50</v>
      </c>
      <c r="L3802" s="173" t="s">
        <v>1444</v>
      </c>
    </row>
    <row r="3803" spans="1:12" ht="56.25" customHeight="1">
      <c r="A3803" s="174">
        <v>513</v>
      </c>
      <c r="B3803" s="167" t="s">
        <v>208</v>
      </c>
      <c r="C3803" s="168">
        <v>42851</v>
      </c>
      <c r="D3803" s="168" t="s">
        <v>8658</v>
      </c>
      <c r="E3803" s="169" t="s">
        <v>15</v>
      </c>
      <c r="F3803" s="169">
        <v>432471</v>
      </c>
      <c r="G3803" s="169"/>
      <c r="H3803" s="170" t="s">
        <v>8659</v>
      </c>
      <c r="I3803" s="172">
        <v>50</v>
      </c>
      <c r="J3803" s="172">
        <v>0</v>
      </c>
      <c r="K3803" s="172">
        <v>50</v>
      </c>
      <c r="L3803" s="173" t="s">
        <v>1444</v>
      </c>
    </row>
    <row r="3804" spans="1:12" ht="56.25" customHeight="1">
      <c r="A3804" s="174">
        <v>513</v>
      </c>
      <c r="B3804" s="167" t="s">
        <v>208</v>
      </c>
      <c r="C3804" s="168">
        <v>42851</v>
      </c>
      <c r="D3804" s="168" t="s">
        <v>8660</v>
      </c>
      <c r="E3804" s="169" t="s">
        <v>15</v>
      </c>
      <c r="F3804" s="169">
        <v>2150</v>
      </c>
      <c r="G3804" s="169"/>
      <c r="H3804" s="170" t="s">
        <v>8661</v>
      </c>
      <c r="I3804" s="172">
        <v>9894.31</v>
      </c>
      <c r="J3804" s="172">
        <v>0</v>
      </c>
      <c r="K3804" s="172">
        <v>9894.31</v>
      </c>
      <c r="L3804" s="173" t="s">
        <v>1444</v>
      </c>
    </row>
    <row r="3805" spans="1:12" ht="56.25" customHeight="1">
      <c r="A3805" s="174">
        <v>513</v>
      </c>
      <c r="B3805" s="167" t="s">
        <v>208</v>
      </c>
      <c r="C3805" s="168">
        <v>42851</v>
      </c>
      <c r="D3805" s="168" t="s">
        <v>8662</v>
      </c>
      <c r="E3805" s="169" t="s">
        <v>15</v>
      </c>
      <c r="F3805" s="169">
        <v>433108</v>
      </c>
      <c r="G3805" s="169"/>
      <c r="H3805" s="170" t="s">
        <v>8663</v>
      </c>
      <c r="I3805" s="172">
        <v>50</v>
      </c>
      <c r="J3805" s="172">
        <v>0</v>
      </c>
      <c r="K3805" s="172">
        <v>50</v>
      </c>
      <c r="L3805" s="173" t="s">
        <v>1444</v>
      </c>
    </row>
    <row r="3806" spans="1:12" ht="56.25" customHeight="1">
      <c r="A3806" s="174">
        <v>25</v>
      </c>
      <c r="B3806" s="167" t="s">
        <v>718</v>
      </c>
      <c r="C3806" s="168">
        <v>42851</v>
      </c>
      <c r="D3806" s="168" t="s">
        <v>8664</v>
      </c>
      <c r="E3806" s="169" t="s">
        <v>1500</v>
      </c>
      <c r="F3806" s="169">
        <v>13337747</v>
      </c>
      <c r="G3806" s="169"/>
      <c r="H3806" s="170" t="s">
        <v>8665</v>
      </c>
      <c r="I3806" s="172">
        <v>598069.99</v>
      </c>
      <c r="J3806" s="172">
        <v>0</v>
      </c>
      <c r="K3806" s="172">
        <v>598069.99</v>
      </c>
      <c r="L3806" s="173" t="s">
        <v>1444</v>
      </c>
    </row>
    <row r="3807" spans="1:12" ht="56.25" customHeight="1">
      <c r="A3807" s="174">
        <v>25</v>
      </c>
      <c r="B3807" s="167" t="s">
        <v>718</v>
      </c>
      <c r="C3807" s="168">
        <v>42851</v>
      </c>
      <c r="D3807" s="168" t="s">
        <v>8666</v>
      </c>
      <c r="E3807" s="169" t="s">
        <v>1500</v>
      </c>
      <c r="F3807" s="169">
        <v>13337745</v>
      </c>
      <c r="G3807" s="169"/>
      <c r="H3807" s="170" t="s">
        <v>8667</v>
      </c>
      <c r="I3807" s="172">
        <v>995585.62</v>
      </c>
      <c r="J3807" s="172">
        <v>0</v>
      </c>
      <c r="K3807" s="172">
        <v>995585.62</v>
      </c>
      <c r="L3807" s="173" t="s">
        <v>1444</v>
      </c>
    </row>
    <row r="3808" spans="1:12" ht="56.25" customHeight="1">
      <c r="A3808" s="174">
        <v>25</v>
      </c>
      <c r="B3808" s="167" t="s">
        <v>718</v>
      </c>
      <c r="C3808" s="168">
        <v>42851</v>
      </c>
      <c r="D3808" s="168" t="s">
        <v>8668</v>
      </c>
      <c r="E3808" s="169" t="s">
        <v>1500</v>
      </c>
      <c r="F3808" s="169">
        <v>13337743</v>
      </c>
      <c r="G3808" s="169"/>
      <c r="H3808" s="170" t="s">
        <v>8669</v>
      </c>
      <c r="I3808" s="172">
        <v>402901.4</v>
      </c>
      <c r="J3808" s="172">
        <v>0</v>
      </c>
      <c r="K3808" s="172">
        <v>402901.4</v>
      </c>
      <c r="L3808" s="173" t="s">
        <v>1444</v>
      </c>
    </row>
    <row r="3809" spans="1:12" ht="56.25" customHeight="1">
      <c r="A3809" s="174">
        <v>25</v>
      </c>
      <c r="B3809" s="167" t="s">
        <v>718</v>
      </c>
      <c r="C3809" s="168">
        <v>42851</v>
      </c>
      <c r="D3809" s="168" t="s">
        <v>8670</v>
      </c>
      <c r="E3809" s="169" t="s">
        <v>1500</v>
      </c>
      <c r="F3809" s="169">
        <v>13337742</v>
      </c>
      <c r="G3809" s="169"/>
      <c r="H3809" s="170" t="s">
        <v>8671</v>
      </c>
      <c r="I3809" s="172">
        <v>2098170.29</v>
      </c>
      <c r="J3809" s="172">
        <v>0</v>
      </c>
      <c r="K3809" s="172">
        <v>2098170.29</v>
      </c>
      <c r="L3809" s="173" t="s">
        <v>1444</v>
      </c>
    </row>
    <row r="3810" spans="1:12" ht="56.25" customHeight="1">
      <c r="A3810" s="174">
        <v>25</v>
      </c>
      <c r="B3810" s="167" t="s">
        <v>718</v>
      </c>
      <c r="C3810" s="168">
        <v>42851</v>
      </c>
      <c r="D3810" s="168" t="s">
        <v>8672</v>
      </c>
      <c r="E3810" s="169" t="s">
        <v>1500</v>
      </c>
      <c r="F3810" s="169">
        <v>13337741</v>
      </c>
      <c r="G3810" s="169"/>
      <c r="H3810" s="170" t="s">
        <v>8673</v>
      </c>
      <c r="I3810" s="172">
        <v>380637.75</v>
      </c>
      <c r="J3810" s="172">
        <v>0</v>
      </c>
      <c r="K3810" s="172">
        <v>380637.75</v>
      </c>
      <c r="L3810" s="173" t="s">
        <v>1444</v>
      </c>
    </row>
    <row r="3811" spans="1:12" ht="56.25" customHeight="1">
      <c r="A3811" s="174">
        <v>25</v>
      </c>
      <c r="B3811" s="167" t="s">
        <v>718</v>
      </c>
      <c r="C3811" s="168">
        <v>42851</v>
      </c>
      <c r="D3811" s="168" t="s">
        <v>8674</v>
      </c>
      <c r="E3811" s="169" t="s">
        <v>1500</v>
      </c>
      <c r="F3811" s="169">
        <v>13308059</v>
      </c>
      <c r="G3811" s="169"/>
      <c r="H3811" s="170" t="s">
        <v>8675</v>
      </c>
      <c r="I3811" s="172">
        <v>485014.45</v>
      </c>
      <c r="J3811" s="172">
        <v>0</v>
      </c>
      <c r="K3811" s="172">
        <v>485014.45</v>
      </c>
      <c r="L3811" s="173" t="s">
        <v>1444</v>
      </c>
    </row>
    <row r="3812" spans="1:12" ht="56.25" customHeight="1">
      <c r="A3812" s="174">
        <v>25</v>
      </c>
      <c r="B3812" s="167" t="s">
        <v>718</v>
      </c>
      <c r="C3812" s="168">
        <v>42851</v>
      </c>
      <c r="D3812" s="168" t="s">
        <v>8676</v>
      </c>
      <c r="E3812" s="169" t="s">
        <v>1500</v>
      </c>
      <c r="F3812" s="169">
        <v>13308060</v>
      </c>
      <c r="G3812" s="169"/>
      <c r="H3812" s="170" t="s">
        <v>8677</v>
      </c>
      <c r="I3812" s="172">
        <v>114942.2</v>
      </c>
      <c r="J3812" s="172">
        <v>0</v>
      </c>
      <c r="K3812" s="172">
        <v>114942.2</v>
      </c>
      <c r="L3812" s="173" t="s">
        <v>1444</v>
      </c>
    </row>
    <row r="3813" spans="1:12" ht="56.25" customHeight="1">
      <c r="A3813" s="174">
        <v>25</v>
      </c>
      <c r="B3813" s="167" t="s">
        <v>718</v>
      </c>
      <c r="C3813" s="168">
        <v>42851</v>
      </c>
      <c r="D3813" s="168" t="s">
        <v>8678</v>
      </c>
      <c r="E3813" s="169" t="s">
        <v>1500</v>
      </c>
      <c r="F3813" s="169">
        <v>13349295</v>
      </c>
      <c r="G3813" s="169"/>
      <c r="H3813" s="170" t="s">
        <v>8679</v>
      </c>
      <c r="I3813" s="172">
        <v>177079.53</v>
      </c>
      <c r="J3813" s="172">
        <v>0</v>
      </c>
      <c r="K3813" s="172">
        <v>177079.53</v>
      </c>
      <c r="L3813" s="173" t="s">
        <v>1444</v>
      </c>
    </row>
    <row r="3814" spans="1:12" ht="56.25" customHeight="1">
      <c r="A3814" s="174">
        <v>25</v>
      </c>
      <c r="B3814" s="167" t="s">
        <v>718</v>
      </c>
      <c r="C3814" s="168">
        <v>42851</v>
      </c>
      <c r="D3814" s="168" t="s">
        <v>8680</v>
      </c>
      <c r="E3814" s="169" t="s">
        <v>1500</v>
      </c>
      <c r="F3814" s="169">
        <v>13349412</v>
      </c>
      <c r="G3814" s="169"/>
      <c r="H3814" s="170" t="s">
        <v>8681</v>
      </c>
      <c r="I3814" s="172">
        <v>535167.99</v>
      </c>
      <c r="J3814" s="172">
        <v>0</v>
      </c>
      <c r="K3814" s="172">
        <v>535167.99</v>
      </c>
      <c r="L3814" s="173" t="s">
        <v>1444</v>
      </c>
    </row>
    <row r="3815" spans="1:12" ht="56.25" customHeight="1">
      <c r="A3815" s="174">
        <v>25</v>
      </c>
      <c r="B3815" s="167" t="s">
        <v>718</v>
      </c>
      <c r="C3815" s="168">
        <v>42851</v>
      </c>
      <c r="D3815" s="168" t="s">
        <v>8682</v>
      </c>
      <c r="E3815" s="169" t="s">
        <v>1500</v>
      </c>
      <c r="F3815" s="169">
        <v>13349409</v>
      </c>
      <c r="G3815" s="169"/>
      <c r="H3815" s="170" t="s">
        <v>8683</v>
      </c>
      <c r="I3815" s="172">
        <v>565322.36</v>
      </c>
      <c r="J3815" s="172">
        <v>0</v>
      </c>
      <c r="K3815" s="172">
        <v>565322.36</v>
      </c>
      <c r="L3815" s="173" t="s">
        <v>1444</v>
      </c>
    </row>
    <row r="3816" spans="1:12" ht="56.25" customHeight="1">
      <c r="A3816" s="174">
        <v>25</v>
      </c>
      <c r="B3816" s="167" t="s">
        <v>718</v>
      </c>
      <c r="C3816" s="168">
        <v>42851</v>
      </c>
      <c r="D3816" s="168" t="s">
        <v>8684</v>
      </c>
      <c r="E3816" s="169" t="s">
        <v>1500</v>
      </c>
      <c r="F3816" s="169">
        <v>13349367</v>
      </c>
      <c r="G3816" s="169"/>
      <c r="H3816" s="170" t="s">
        <v>8685</v>
      </c>
      <c r="I3816" s="172">
        <v>638851.55000000005</v>
      </c>
      <c r="J3816" s="172">
        <v>0</v>
      </c>
      <c r="K3816" s="172">
        <v>638851.55000000005</v>
      </c>
      <c r="L3816" s="173" t="s">
        <v>1444</v>
      </c>
    </row>
    <row r="3817" spans="1:12" ht="56.25" customHeight="1">
      <c r="A3817" s="174">
        <v>25</v>
      </c>
      <c r="B3817" s="167" t="s">
        <v>718</v>
      </c>
      <c r="C3817" s="168">
        <v>42851</v>
      </c>
      <c r="D3817" s="168" t="s">
        <v>8686</v>
      </c>
      <c r="E3817" s="169" t="s">
        <v>1500</v>
      </c>
      <c r="F3817" s="169">
        <v>13337750</v>
      </c>
      <c r="G3817" s="169"/>
      <c r="H3817" s="170" t="s">
        <v>8687</v>
      </c>
      <c r="I3817" s="172">
        <v>1218829.8</v>
      </c>
      <c r="J3817" s="172">
        <v>0</v>
      </c>
      <c r="K3817" s="172">
        <v>1218829.8</v>
      </c>
      <c r="L3817" s="173" t="s">
        <v>1444</v>
      </c>
    </row>
    <row r="3818" spans="1:12" ht="56.25" customHeight="1">
      <c r="A3818" s="174" t="s">
        <v>627</v>
      </c>
      <c r="B3818" s="167" t="s">
        <v>737</v>
      </c>
      <c r="C3818" s="168">
        <v>42852</v>
      </c>
      <c r="D3818" s="168" t="s">
        <v>8688</v>
      </c>
      <c r="E3818" s="169" t="s">
        <v>6</v>
      </c>
      <c r="F3818" s="169">
        <v>433390</v>
      </c>
      <c r="G3818" s="169"/>
      <c r="H3818" s="170" t="s">
        <v>8689</v>
      </c>
      <c r="I3818" s="172">
        <v>0</v>
      </c>
      <c r="J3818" s="172">
        <v>28354.639999999999</v>
      </c>
      <c r="K3818" s="172">
        <v>28354.639999999999</v>
      </c>
      <c r="L3818" s="173" t="s">
        <v>1444</v>
      </c>
    </row>
    <row r="3819" spans="1:12" ht="56.25" customHeight="1">
      <c r="A3819" s="174" t="s">
        <v>627</v>
      </c>
      <c r="B3819" s="167" t="s">
        <v>737</v>
      </c>
      <c r="C3819" s="168">
        <v>42852</v>
      </c>
      <c r="D3819" s="168" t="s">
        <v>8690</v>
      </c>
      <c r="E3819" s="169" t="s">
        <v>6</v>
      </c>
      <c r="F3819" s="169">
        <v>830064</v>
      </c>
      <c r="G3819" s="169"/>
      <c r="H3819" s="170" t="s">
        <v>8691</v>
      </c>
      <c r="I3819" s="172">
        <v>0</v>
      </c>
      <c r="J3819" s="172">
        <v>3307.98</v>
      </c>
      <c r="K3819" s="172">
        <v>3307.98</v>
      </c>
      <c r="L3819" s="173" t="s">
        <v>1444</v>
      </c>
    </row>
    <row r="3820" spans="1:12" ht="56.25" customHeight="1">
      <c r="A3820" s="174">
        <v>16</v>
      </c>
      <c r="B3820" s="167" t="s">
        <v>716</v>
      </c>
      <c r="C3820" s="168">
        <v>42852</v>
      </c>
      <c r="D3820" s="168" t="s">
        <v>8692</v>
      </c>
      <c r="E3820" s="169" t="s">
        <v>13</v>
      </c>
      <c r="F3820" s="169">
        <v>886055</v>
      </c>
      <c r="G3820" s="169"/>
      <c r="H3820" s="170" t="s">
        <v>8693</v>
      </c>
      <c r="I3820" s="172">
        <v>126.74</v>
      </c>
      <c r="J3820" s="172">
        <v>0</v>
      </c>
      <c r="K3820" s="172">
        <v>126.74</v>
      </c>
      <c r="L3820" s="173" t="s">
        <v>1444</v>
      </c>
    </row>
    <row r="3821" spans="1:12" ht="56.25" customHeight="1">
      <c r="A3821" s="174">
        <v>16</v>
      </c>
      <c r="B3821" s="167" t="s">
        <v>716</v>
      </c>
      <c r="C3821" s="168">
        <v>42852</v>
      </c>
      <c r="D3821" s="168" t="s">
        <v>8694</v>
      </c>
      <c r="E3821" s="169" t="s">
        <v>11</v>
      </c>
      <c r="F3821" s="169">
        <v>886055</v>
      </c>
      <c r="G3821" s="169"/>
      <c r="H3821" s="170" t="s">
        <v>8695</v>
      </c>
      <c r="I3821" s="172">
        <v>50</v>
      </c>
      <c r="J3821" s="172">
        <v>0</v>
      </c>
      <c r="K3821" s="172">
        <v>50</v>
      </c>
      <c r="L3821" s="173" t="s">
        <v>1444</v>
      </c>
    </row>
    <row r="3822" spans="1:12" ht="56.25" customHeight="1">
      <c r="A3822" s="174">
        <v>291</v>
      </c>
      <c r="B3822" s="167" t="s">
        <v>818</v>
      </c>
      <c r="C3822" s="168">
        <v>42852</v>
      </c>
      <c r="D3822" s="168" t="s">
        <v>8696</v>
      </c>
      <c r="E3822" s="169" t="s">
        <v>13</v>
      </c>
      <c r="F3822" s="169">
        <v>886060</v>
      </c>
      <c r="G3822" s="169"/>
      <c r="H3822" s="170" t="s">
        <v>8697</v>
      </c>
      <c r="I3822" s="172">
        <v>113.87</v>
      </c>
      <c r="J3822" s="172">
        <v>0</v>
      </c>
      <c r="K3822" s="172">
        <v>113.87</v>
      </c>
      <c r="L3822" s="173" t="s">
        <v>1444</v>
      </c>
    </row>
    <row r="3823" spans="1:12" ht="56.25" customHeight="1">
      <c r="A3823" s="174">
        <v>291</v>
      </c>
      <c r="B3823" s="167" t="s">
        <v>818</v>
      </c>
      <c r="C3823" s="168">
        <v>42852</v>
      </c>
      <c r="D3823" s="168" t="s">
        <v>8698</v>
      </c>
      <c r="E3823" s="169" t="s">
        <v>11</v>
      </c>
      <c r="F3823" s="169">
        <v>886060</v>
      </c>
      <c r="G3823" s="169"/>
      <c r="H3823" s="170" t="s">
        <v>8699</v>
      </c>
      <c r="I3823" s="172">
        <v>50</v>
      </c>
      <c r="J3823" s="172">
        <v>0</v>
      </c>
      <c r="K3823" s="177">
        <v>50</v>
      </c>
      <c r="L3823" s="173" t="s">
        <v>1444</v>
      </c>
    </row>
    <row r="3824" spans="1:12" ht="56.25" customHeight="1">
      <c r="A3824" s="174">
        <v>197</v>
      </c>
      <c r="B3824" s="167" t="s">
        <v>778</v>
      </c>
      <c r="C3824" s="168">
        <v>42852</v>
      </c>
      <c r="D3824" s="168" t="s">
        <v>8700</v>
      </c>
      <c r="E3824" s="169" t="s">
        <v>13</v>
      </c>
      <c r="F3824" s="169">
        <v>886068</v>
      </c>
      <c r="G3824" s="169"/>
      <c r="H3824" s="170" t="s">
        <v>8701</v>
      </c>
      <c r="I3824" s="172">
        <v>94.86</v>
      </c>
      <c r="J3824" s="172">
        <v>0</v>
      </c>
      <c r="K3824" s="172">
        <v>94.86</v>
      </c>
      <c r="L3824" s="173" t="s">
        <v>1444</v>
      </c>
    </row>
    <row r="3825" spans="1:12" ht="56.25" customHeight="1">
      <c r="A3825" s="174">
        <v>197</v>
      </c>
      <c r="B3825" s="167" t="s">
        <v>778</v>
      </c>
      <c r="C3825" s="168">
        <v>42852</v>
      </c>
      <c r="D3825" s="168" t="s">
        <v>8702</v>
      </c>
      <c r="E3825" s="169" t="s">
        <v>11</v>
      </c>
      <c r="F3825" s="169">
        <v>886068</v>
      </c>
      <c r="G3825" s="169"/>
      <c r="H3825" s="170" t="s">
        <v>8703</v>
      </c>
      <c r="I3825" s="172">
        <v>50</v>
      </c>
      <c r="J3825" s="172">
        <v>0</v>
      </c>
      <c r="K3825" s="172">
        <v>50</v>
      </c>
      <c r="L3825" s="173" t="s">
        <v>1444</v>
      </c>
    </row>
    <row r="3826" spans="1:12" ht="56.25" customHeight="1">
      <c r="A3826" s="174" t="s">
        <v>627</v>
      </c>
      <c r="B3826" s="167" t="s">
        <v>737</v>
      </c>
      <c r="C3826" s="168">
        <v>42852</v>
      </c>
      <c r="D3826" s="168" t="s">
        <v>8704</v>
      </c>
      <c r="E3826" s="169" t="s">
        <v>15</v>
      </c>
      <c r="F3826" s="169">
        <v>433391</v>
      </c>
      <c r="G3826" s="169"/>
      <c r="H3826" s="170" t="s">
        <v>8705</v>
      </c>
      <c r="I3826" s="172">
        <v>50</v>
      </c>
      <c r="J3826" s="172">
        <v>0</v>
      </c>
      <c r="K3826" s="172">
        <v>50</v>
      </c>
      <c r="L3826" s="173" t="s">
        <v>1444</v>
      </c>
    </row>
    <row r="3827" spans="1:12" ht="56.25" customHeight="1">
      <c r="A3827" s="174">
        <v>513</v>
      </c>
      <c r="B3827" s="167" t="s">
        <v>208</v>
      </c>
      <c r="C3827" s="168">
        <v>42852</v>
      </c>
      <c r="D3827" s="168" t="s">
        <v>8706</v>
      </c>
      <c r="E3827" s="169" t="s">
        <v>15</v>
      </c>
      <c r="F3827" s="169">
        <v>433630</v>
      </c>
      <c r="G3827" s="169"/>
      <c r="H3827" s="170" t="s">
        <v>8707</v>
      </c>
      <c r="I3827" s="172">
        <v>50</v>
      </c>
      <c r="J3827" s="172">
        <v>0</v>
      </c>
      <c r="K3827" s="172">
        <v>50</v>
      </c>
      <c r="L3827" s="173" t="s">
        <v>1444</v>
      </c>
    </row>
    <row r="3828" spans="1:12" ht="56.25" customHeight="1">
      <c r="A3828" s="174">
        <v>513</v>
      </c>
      <c r="B3828" s="167" t="s">
        <v>208</v>
      </c>
      <c r="C3828" s="168">
        <v>42852</v>
      </c>
      <c r="D3828" s="168" t="s">
        <v>8708</v>
      </c>
      <c r="E3828" s="169" t="s">
        <v>15</v>
      </c>
      <c r="F3828" s="169">
        <v>433644</v>
      </c>
      <c r="G3828" s="169"/>
      <c r="H3828" s="170" t="s">
        <v>8709</v>
      </c>
      <c r="I3828" s="172">
        <v>50</v>
      </c>
      <c r="J3828" s="172">
        <v>0</v>
      </c>
      <c r="K3828" s="172">
        <v>50</v>
      </c>
      <c r="L3828" s="173" t="s">
        <v>1444</v>
      </c>
    </row>
    <row r="3829" spans="1:12" ht="56.25" customHeight="1">
      <c r="A3829" s="174">
        <v>340</v>
      </c>
      <c r="B3829" s="167" t="s">
        <v>838</v>
      </c>
      <c r="C3829" s="168">
        <v>42852</v>
      </c>
      <c r="D3829" s="168" t="s">
        <v>8710</v>
      </c>
      <c r="E3829" s="169" t="s">
        <v>15</v>
      </c>
      <c r="F3829" s="169">
        <v>2163</v>
      </c>
      <c r="G3829" s="169"/>
      <c r="H3829" s="170" t="s">
        <v>8711</v>
      </c>
      <c r="I3829" s="172">
        <v>301.97000000000003</v>
      </c>
      <c r="J3829" s="172">
        <v>0</v>
      </c>
      <c r="K3829" s="172">
        <v>301.97000000000003</v>
      </c>
      <c r="L3829" s="173" t="s">
        <v>1444</v>
      </c>
    </row>
    <row r="3830" spans="1:12" ht="56.25" customHeight="1">
      <c r="A3830" s="174">
        <v>340</v>
      </c>
      <c r="B3830" s="167" t="s">
        <v>838</v>
      </c>
      <c r="C3830" s="168">
        <v>42852</v>
      </c>
      <c r="D3830" s="168" t="s">
        <v>8712</v>
      </c>
      <c r="E3830" s="169" t="s">
        <v>15</v>
      </c>
      <c r="F3830" s="169">
        <v>2165</v>
      </c>
      <c r="G3830" s="169"/>
      <c r="H3830" s="170" t="s">
        <v>8713</v>
      </c>
      <c r="I3830" s="172">
        <v>270.55</v>
      </c>
      <c r="J3830" s="172">
        <v>0</v>
      </c>
      <c r="K3830" s="172">
        <v>270.55</v>
      </c>
      <c r="L3830" s="173" t="s">
        <v>1444</v>
      </c>
    </row>
    <row r="3831" spans="1:12" ht="56.25" customHeight="1">
      <c r="A3831" s="174">
        <v>340</v>
      </c>
      <c r="B3831" s="167" t="s">
        <v>838</v>
      </c>
      <c r="C3831" s="168">
        <v>42852</v>
      </c>
      <c r="D3831" s="168" t="s">
        <v>8714</v>
      </c>
      <c r="E3831" s="169" t="s">
        <v>15</v>
      </c>
      <c r="F3831" s="169">
        <v>2164</v>
      </c>
      <c r="G3831" s="169"/>
      <c r="H3831" s="170" t="s">
        <v>8715</v>
      </c>
      <c r="I3831" s="172">
        <v>281.66000000000003</v>
      </c>
      <c r="J3831" s="172">
        <v>0</v>
      </c>
      <c r="K3831" s="172">
        <v>281.66000000000003</v>
      </c>
      <c r="L3831" s="173" t="s">
        <v>1444</v>
      </c>
    </row>
    <row r="3832" spans="1:12" ht="56.25" customHeight="1">
      <c r="A3832" s="174">
        <v>340</v>
      </c>
      <c r="B3832" s="167" t="s">
        <v>838</v>
      </c>
      <c r="C3832" s="168">
        <v>42852</v>
      </c>
      <c r="D3832" s="168" t="s">
        <v>8716</v>
      </c>
      <c r="E3832" s="169" t="s">
        <v>15</v>
      </c>
      <c r="F3832" s="169">
        <v>2161</v>
      </c>
      <c r="G3832" s="169"/>
      <c r="H3832" s="170" t="s">
        <v>8717</v>
      </c>
      <c r="I3832" s="172">
        <v>299.98</v>
      </c>
      <c r="J3832" s="172">
        <v>0</v>
      </c>
      <c r="K3832" s="172">
        <v>299.98</v>
      </c>
      <c r="L3832" s="173" t="s">
        <v>1444</v>
      </c>
    </row>
    <row r="3833" spans="1:12" ht="56.25" customHeight="1">
      <c r="A3833" s="174">
        <v>340</v>
      </c>
      <c r="B3833" s="167" t="s">
        <v>838</v>
      </c>
      <c r="C3833" s="168">
        <v>42852</v>
      </c>
      <c r="D3833" s="168" t="s">
        <v>8718</v>
      </c>
      <c r="E3833" s="169" t="s">
        <v>15</v>
      </c>
      <c r="F3833" s="169">
        <v>2160</v>
      </c>
      <c r="G3833" s="169"/>
      <c r="H3833" s="170" t="s">
        <v>8719</v>
      </c>
      <c r="I3833" s="172">
        <v>281.8</v>
      </c>
      <c r="J3833" s="172">
        <v>0</v>
      </c>
      <c r="K3833" s="172">
        <v>281.8</v>
      </c>
      <c r="L3833" s="173" t="s">
        <v>1444</v>
      </c>
    </row>
    <row r="3834" spans="1:12" ht="56.25" customHeight="1">
      <c r="A3834" s="174">
        <v>340</v>
      </c>
      <c r="B3834" s="167" t="s">
        <v>838</v>
      </c>
      <c r="C3834" s="168">
        <v>42852</v>
      </c>
      <c r="D3834" s="168" t="s">
        <v>8720</v>
      </c>
      <c r="E3834" s="169" t="s">
        <v>15</v>
      </c>
      <c r="F3834" s="169">
        <v>2159</v>
      </c>
      <c r="G3834" s="169"/>
      <c r="H3834" s="170" t="s">
        <v>8721</v>
      </c>
      <c r="I3834" s="172">
        <v>272.81</v>
      </c>
      <c r="J3834" s="172">
        <v>0</v>
      </c>
      <c r="K3834" s="172">
        <v>272.81</v>
      </c>
      <c r="L3834" s="173" t="s">
        <v>1444</v>
      </c>
    </row>
    <row r="3835" spans="1:12" ht="56.25" customHeight="1">
      <c r="A3835" s="174">
        <v>340</v>
      </c>
      <c r="B3835" s="167" t="s">
        <v>838</v>
      </c>
      <c r="C3835" s="168">
        <v>42852</v>
      </c>
      <c r="D3835" s="168" t="s">
        <v>8722</v>
      </c>
      <c r="E3835" s="169" t="s">
        <v>15</v>
      </c>
      <c r="F3835" s="169">
        <v>2158</v>
      </c>
      <c r="G3835" s="169"/>
      <c r="H3835" s="170" t="s">
        <v>8723</v>
      </c>
      <c r="I3835" s="172">
        <v>301.97000000000003</v>
      </c>
      <c r="J3835" s="172">
        <v>0</v>
      </c>
      <c r="K3835" s="172">
        <v>301.97000000000003</v>
      </c>
      <c r="L3835" s="173" t="s">
        <v>1444</v>
      </c>
    </row>
    <row r="3836" spans="1:12" ht="56.25" customHeight="1">
      <c r="A3836" s="174">
        <v>10</v>
      </c>
      <c r="B3836" s="167" t="s">
        <v>714</v>
      </c>
      <c r="C3836" s="168">
        <v>42852</v>
      </c>
      <c r="D3836" s="168" t="s">
        <v>8724</v>
      </c>
      <c r="E3836" s="169" t="s">
        <v>15</v>
      </c>
      <c r="F3836" s="169">
        <v>2155</v>
      </c>
      <c r="G3836" s="169"/>
      <c r="H3836" s="170" t="s">
        <v>8725</v>
      </c>
      <c r="I3836" s="172">
        <v>328.31</v>
      </c>
      <c r="J3836" s="172">
        <v>0</v>
      </c>
      <c r="K3836" s="172">
        <v>328.31</v>
      </c>
      <c r="L3836" s="173" t="s">
        <v>1444</v>
      </c>
    </row>
    <row r="3837" spans="1:12" ht="56.25" customHeight="1">
      <c r="A3837" s="174">
        <v>10</v>
      </c>
      <c r="B3837" s="167" t="s">
        <v>714</v>
      </c>
      <c r="C3837" s="168">
        <v>42852</v>
      </c>
      <c r="D3837" s="168" t="s">
        <v>8726</v>
      </c>
      <c r="E3837" s="169" t="s">
        <v>15</v>
      </c>
      <c r="F3837" s="169">
        <v>2154</v>
      </c>
      <c r="G3837" s="169"/>
      <c r="H3837" s="170" t="s">
        <v>8727</v>
      </c>
      <c r="I3837" s="172">
        <v>756.44</v>
      </c>
      <c r="J3837" s="172">
        <v>0</v>
      </c>
      <c r="K3837" s="172">
        <v>756.44</v>
      </c>
      <c r="L3837" s="173" t="s">
        <v>1444</v>
      </c>
    </row>
    <row r="3838" spans="1:12" ht="56.25" customHeight="1">
      <c r="A3838" s="174">
        <v>513</v>
      </c>
      <c r="B3838" s="167" t="s">
        <v>208</v>
      </c>
      <c r="C3838" s="168">
        <v>42852</v>
      </c>
      <c r="D3838" s="168" t="s">
        <v>8728</v>
      </c>
      <c r="E3838" s="169" t="s">
        <v>15</v>
      </c>
      <c r="F3838" s="169">
        <v>434316</v>
      </c>
      <c r="G3838" s="169"/>
      <c r="H3838" s="170" t="s">
        <v>7882</v>
      </c>
      <c r="I3838" s="172">
        <v>50</v>
      </c>
      <c r="J3838" s="172">
        <v>0</v>
      </c>
      <c r="K3838" s="172">
        <v>50</v>
      </c>
      <c r="L3838" s="173" t="s">
        <v>1444</v>
      </c>
    </row>
    <row r="3839" spans="1:12" ht="56.25" customHeight="1">
      <c r="A3839" s="174">
        <v>513</v>
      </c>
      <c r="B3839" s="167" t="s">
        <v>208</v>
      </c>
      <c r="C3839" s="168">
        <v>42852</v>
      </c>
      <c r="D3839" s="168" t="s">
        <v>8729</v>
      </c>
      <c r="E3839" s="169" t="s">
        <v>15</v>
      </c>
      <c r="F3839" s="169">
        <v>434318</v>
      </c>
      <c r="G3839" s="169"/>
      <c r="H3839" s="170" t="s">
        <v>8730</v>
      </c>
      <c r="I3839" s="172">
        <v>50</v>
      </c>
      <c r="J3839" s="172">
        <v>0</v>
      </c>
      <c r="K3839" s="172">
        <v>50</v>
      </c>
      <c r="L3839" s="173" t="s">
        <v>1444</v>
      </c>
    </row>
    <row r="3840" spans="1:12" ht="56.25" customHeight="1">
      <c r="A3840" s="174">
        <v>513</v>
      </c>
      <c r="B3840" s="167" t="s">
        <v>208</v>
      </c>
      <c r="C3840" s="168">
        <v>42852</v>
      </c>
      <c r="D3840" s="168" t="s">
        <v>8731</v>
      </c>
      <c r="E3840" s="169" t="s">
        <v>15</v>
      </c>
      <c r="F3840" s="169">
        <v>434320</v>
      </c>
      <c r="G3840" s="169"/>
      <c r="H3840" s="170" t="s">
        <v>8387</v>
      </c>
      <c r="I3840" s="172">
        <v>50</v>
      </c>
      <c r="J3840" s="172">
        <v>0</v>
      </c>
      <c r="K3840" s="172">
        <v>50</v>
      </c>
      <c r="L3840" s="173" t="s">
        <v>1444</v>
      </c>
    </row>
    <row r="3841" spans="1:12" ht="56.25" customHeight="1">
      <c r="A3841" s="174">
        <v>291</v>
      </c>
      <c r="B3841" s="167" t="s">
        <v>818</v>
      </c>
      <c r="C3841" s="168">
        <v>42852</v>
      </c>
      <c r="D3841" s="168" t="s">
        <v>8732</v>
      </c>
      <c r="E3841" s="169" t="s">
        <v>11</v>
      </c>
      <c r="F3841" s="169">
        <v>434465</v>
      </c>
      <c r="G3841" s="169"/>
      <c r="H3841" s="170" t="s">
        <v>8733</v>
      </c>
      <c r="I3841" s="172">
        <v>50</v>
      </c>
      <c r="J3841" s="172">
        <v>0</v>
      </c>
      <c r="K3841" s="172">
        <v>50</v>
      </c>
      <c r="L3841" s="173" t="s">
        <v>1444</v>
      </c>
    </row>
    <row r="3842" spans="1:12" ht="56.25" customHeight="1">
      <c r="A3842" s="174">
        <v>513</v>
      </c>
      <c r="B3842" s="167" t="s">
        <v>208</v>
      </c>
      <c r="C3842" s="168">
        <v>42852</v>
      </c>
      <c r="D3842" s="168" t="s">
        <v>8734</v>
      </c>
      <c r="E3842" s="169" t="s">
        <v>15</v>
      </c>
      <c r="F3842" s="169">
        <v>434467</v>
      </c>
      <c r="G3842" s="169"/>
      <c r="H3842" s="170" t="s">
        <v>8735</v>
      </c>
      <c r="I3842" s="172">
        <v>50</v>
      </c>
      <c r="J3842" s="172">
        <v>0</v>
      </c>
      <c r="K3842" s="172">
        <v>50</v>
      </c>
      <c r="L3842" s="173" t="s">
        <v>1444</v>
      </c>
    </row>
    <row r="3843" spans="1:12" ht="56.25" customHeight="1">
      <c r="A3843" s="174">
        <v>35</v>
      </c>
      <c r="B3843" s="167" t="s">
        <v>720</v>
      </c>
      <c r="C3843" s="168">
        <v>42853</v>
      </c>
      <c r="D3843" s="168" t="s">
        <v>8736</v>
      </c>
      <c r="E3843" s="169" t="s">
        <v>1500</v>
      </c>
      <c r="F3843" s="169">
        <v>13334149</v>
      </c>
      <c r="G3843" s="169"/>
      <c r="H3843" s="170" t="s">
        <v>8737</v>
      </c>
      <c r="I3843" s="172">
        <v>0</v>
      </c>
      <c r="J3843" s="172">
        <v>1547.41</v>
      </c>
      <c r="K3843" s="172">
        <v>1547.41</v>
      </c>
      <c r="L3843" s="173" t="s">
        <v>1444</v>
      </c>
    </row>
    <row r="3844" spans="1:12" ht="56.25" customHeight="1">
      <c r="A3844" s="174">
        <v>35</v>
      </c>
      <c r="B3844" s="167" t="s">
        <v>720</v>
      </c>
      <c r="C3844" s="168">
        <v>42853</v>
      </c>
      <c r="D3844" s="168" t="s">
        <v>8738</v>
      </c>
      <c r="E3844" s="169" t="s">
        <v>1500</v>
      </c>
      <c r="F3844" s="169">
        <v>13334154</v>
      </c>
      <c r="G3844" s="169"/>
      <c r="H3844" s="170" t="s">
        <v>8739</v>
      </c>
      <c r="I3844" s="172">
        <v>0</v>
      </c>
      <c r="J3844" s="172">
        <v>12325.65</v>
      </c>
      <c r="K3844" s="172">
        <v>12325.65</v>
      </c>
      <c r="L3844" s="173" t="s">
        <v>1444</v>
      </c>
    </row>
    <row r="3845" spans="1:12" ht="56.25" customHeight="1">
      <c r="A3845" s="174">
        <v>35</v>
      </c>
      <c r="B3845" s="167" t="s">
        <v>720</v>
      </c>
      <c r="C3845" s="168">
        <v>42853</v>
      </c>
      <c r="D3845" s="168" t="s">
        <v>8740</v>
      </c>
      <c r="E3845" s="169" t="s">
        <v>1500</v>
      </c>
      <c r="F3845" s="169">
        <v>13334532</v>
      </c>
      <c r="G3845" s="169"/>
      <c r="H3845" s="170" t="s">
        <v>8741</v>
      </c>
      <c r="I3845" s="172">
        <v>0</v>
      </c>
      <c r="J3845" s="172">
        <v>97246.33</v>
      </c>
      <c r="K3845" s="172">
        <v>97246.33</v>
      </c>
      <c r="L3845" s="173" t="s">
        <v>1444</v>
      </c>
    </row>
    <row r="3846" spans="1:12" ht="56.25" customHeight="1">
      <c r="A3846" s="174">
        <v>35</v>
      </c>
      <c r="B3846" s="167" t="s">
        <v>720</v>
      </c>
      <c r="C3846" s="168">
        <v>42853</v>
      </c>
      <c r="D3846" s="168" t="s">
        <v>8742</v>
      </c>
      <c r="E3846" s="169" t="s">
        <v>1500</v>
      </c>
      <c r="F3846" s="169">
        <v>13334534</v>
      </c>
      <c r="G3846" s="169"/>
      <c r="H3846" s="170" t="s">
        <v>8743</v>
      </c>
      <c r="I3846" s="172">
        <v>0</v>
      </c>
      <c r="J3846" s="172">
        <v>138661.68</v>
      </c>
      <c r="K3846" s="172">
        <v>138661.68</v>
      </c>
      <c r="L3846" s="173" t="s">
        <v>1444</v>
      </c>
    </row>
    <row r="3847" spans="1:12" ht="56.25" customHeight="1">
      <c r="A3847" s="174">
        <v>35</v>
      </c>
      <c r="B3847" s="167" t="s">
        <v>720</v>
      </c>
      <c r="C3847" s="168">
        <v>42853</v>
      </c>
      <c r="D3847" s="168" t="s">
        <v>8744</v>
      </c>
      <c r="E3847" s="169" t="s">
        <v>1500</v>
      </c>
      <c r="F3847" s="169">
        <v>13334535</v>
      </c>
      <c r="G3847" s="169"/>
      <c r="H3847" s="170" t="s">
        <v>8745</v>
      </c>
      <c r="I3847" s="172">
        <v>0</v>
      </c>
      <c r="J3847" s="172">
        <v>293737.7</v>
      </c>
      <c r="K3847" s="172">
        <v>293737.7</v>
      </c>
      <c r="L3847" s="173" t="s">
        <v>1444</v>
      </c>
    </row>
    <row r="3848" spans="1:12" ht="56.25" customHeight="1">
      <c r="A3848" s="174" t="s">
        <v>627</v>
      </c>
      <c r="B3848" s="167" t="s">
        <v>737</v>
      </c>
      <c r="C3848" s="168">
        <v>42853</v>
      </c>
      <c r="D3848" s="168" t="s">
        <v>8746</v>
      </c>
      <c r="E3848" s="169" t="s">
        <v>1500</v>
      </c>
      <c r="F3848" s="169">
        <v>13334537</v>
      </c>
      <c r="G3848" s="169"/>
      <c r="H3848" s="170" t="s">
        <v>8747</v>
      </c>
      <c r="I3848" s="172">
        <v>0</v>
      </c>
      <c r="J3848" s="172">
        <v>49505.04</v>
      </c>
      <c r="K3848" s="172">
        <v>49505.04</v>
      </c>
      <c r="L3848" s="173" t="s">
        <v>1444</v>
      </c>
    </row>
    <row r="3849" spans="1:12" ht="56.25" customHeight="1">
      <c r="A3849" s="174" t="s">
        <v>627</v>
      </c>
      <c r="B3849" s="167" t="s">
        <v>737</v>
      </c>
      <c r="C3849" s="168">
        <v>42853</v>
      </c>
      <c r="D3849" s="168" t="s">
        <v>8748</v>
      </c>
      <c r="E3849" s="169" t="s">
        <v>1286</v>
      </c>
      <c r="F3849" s="169">
        <v>13378865</v>
      </c>
      <c r="G3849" s="169"/>
      <c r="H3849" s="170" t="s">
        <v>8749</v>
      </c>
      <c r="I3849" s="172">
        <v>0</v>
      </c>
      <c r="J3849" s="172">
        <v>227393.29</v>
      </c>
      <c r="K3849" s="172">
        <v>227393.29</v>
      </c>
      <c r="L3849" s="173" t="s">
        <v>1444</v>
      </c>
    </row>
    <row r="3850" spans="1:12" ht="56.25" customHeight="1">
      <c r="A3850" s="174">
        <v>15</v>
      </c>
      <c r="B3850" s="167" t="s">
        <v>715</v>
      </c>
      <c r="C3850" s="168">
        <v>42853</v>
      </c>
      <c r="D3850" s="168" t="s">
        <v>8750</v>
      </c>
      <c r="E3850" s="169" t="s">
        <v>1286</v>
      </c>
      <c r="F3850" s="169">
        <v>13378799</v>
      </c>
      <c r="G3850" s="169"/>
      <c r="H3850" s="170" t="s">
        <v>8751</v>
      </c>
      <c r="I3850" s="172">
        <v>0</v>
      </c>
      <c r="J3850" s="172">
        <v>412152.96</v>
      </c>
      <c r="K3850" s="172">
        <v>412152.96</v>
      </c>
      <c r="L3850" s="173" t="s">
        <v>1444</v>
      </c>
    </row>
    <row r="3851" spans="1:12" ht="56.25" customHeight="1">
      <c r="A3851" s="174">
        <v>290</v>
      </c>
      <c r="B3851" s="167" t="s">
        <v>817</v>
      </c>
      <c r="C3851" s="168">
        <v>42853</v>
      </c>
      <c r="D3851" s="168" t="s">
        <v>8752</v>
      </c>
      <c r="E3851" s="169" t="s">
        <v>1286</v>
      </c>
      <c r="F3851" s="169">
        <v>13378622</v>
      </c>
      <c r="G3851" s="169"/>
      <c r="H3851" s="170" t="s">
        <v>8753</v>
      </c>
      <c r="I3851" s="172">
        <v>0</v>
      </c>
      <c r="J3851" s="172">
        <v>75229.440000000002</v>
      </c>
      <c r="K3851" s="172">
        <v>75229.440000000002</v>
      </c>
      <c r="L3851" s="173" t="s">
        <v>1444</v>
      </c>
    </row>
    <row r="3852" spans="1:12" ht="56.25" customHeight="1">
      <c r="A3852" s="174">
        <v>272</v>
      </c>
      <c r="B3852" s="167" t="s">
        <v>811</v>
      </c>
      <c r="C3852" s="168">
        <v>42853</v>
      </c>
      <c r="D3852" s="168" t="s">
        <v>8754</v>
      </c>
      <c r="E3852" s="169" t="s">
        <v>6</v>
      </c>
      <c r="F3852" s="169">
        <v>830497</v>
      </c>
      <c r="G3852" s="169"/>
      <c r="H3852" s="170" t="s">
        <v>8755</v>
      </c>
      <c r="I3852" s="172">
        <v>0</v>
      </c>
      <c r="J3852" s="172">
        <v>139256</v>
      </c>
      <c r="K3852" s="172">
        <v>139256</v>
      </c>
      <c r="L3852" s="173" t="s">
        <v>1444</v>
      </c>
    </row>
    <row r="3853" spans="1:12" ht="56.25" customHeight="1">
      <c r="A3853" s="174" t="s">
        <v>628</v>
      </c>
      <c r="B3853" s="167" t="s">
        <v>738</v>
      </c>
      <c r="C3853" s="168">
        <v>42853</v>
      </c>
      <c r="D3853" s="168" t="s">
        <v>8756</v>
      </c>
      <c r="E3853" s="169" t="s">
        <v>6</v>
      </c>
      <c r="F3853" s="169">
        <v>830666</v>
      </c>
      <c r="G3853" s="169"/>
      <c r="H3853" s="170" t="s">
        <v>8757</v>
      </c>
      <c r="I3853" s="172">
        <v>0</v>
      </c>
      <c r="J3853" s="172">
        <v>5000</v>
      </c>
      <c r="K3853" s="172">
        <v>5000</v>
      </c>
      <c r="L3853" s="173" t="s">
        <v>1444</v>
      </c>
    </row>
    <row r="3854" spans="1:12" ht="56.25" customHeight="1">
      <c r="A3854" s="174">
        <v>574</v>
      </c>
      <c r="B3854" s="167" t="s">
        <v>874</v>
      </c>
      <c r="C3854" s="168">
        <v>42853</v>
      </c>
      <c r="D3854" s="168" t="s">
        <v>8758</v>
      </c>
      <c r="E3854" s="169" t="s">
        <v>6</v>
      </c>
      <c r="F3854" s="169">
        <v>886196</v>
      </c>
      <c r="G3854" s="169"/>
      <c r="H3854" s="170" t="s">
        <v>8759</v>
      </c>
      <c r="I3854" s="172">
        <v>0</v>
      </c>
      <c r="J3854" s="172">
        <v>1820000</v>
      </c>
      <c r="K3854" s="172">
        <v>1820000</v>
      </c>
      <c r="L3854" s="173" t="s">
        <v>1444</v>
      </c>
    </row>
    <row r="3855" spans="1:12" ht="56.25" customHeight="1">
      <c r="A3855" s="174">
        <v>574</v>
      </c>
      <c r="B3855" s="167" t="s">
        <v>874</v>
      </c>
      <c r="C3855" s="168">
        <v>42853</v>
      </c>
      <c r="D3855" s="168" t="s">
        <v>8760</v>
      </c>
      <c r="E3855" s="169" t="s">
        <v>6</v>
      </c>
      <c r="F3855" s="169">
        <v>886202</v>
      </c>
      <c r="G3855" s="169"/>
      <c r="H3855" s="170" t="s">
        <v>8761</v>
      </c>
      <c r="I3855" s="172">
        <v>0</v>
      </c>
      <c r="J3855" s="172">
        <v>6167700</v>
      </c>
      <c r="K3855" s="172">
        <v>6167700</v>
      </c>
      <c r="L3855" s="173" t="s">
        <v>1444</v>
      </c>
    </row>
    <row r="3856" spans="1:12" ht="56.25" customHeight="1">
      <c r="A3856" s="174" t="s">
        <v>627</v>
      </c>
      <c r="B3856" s="167" t="s">
        <v>737</v>
      </c>
      <c r="C3856" s="168">
        <v>42853</v>
      </c>
      <c r="D3856" s="168" t="s">
        <v>8762</v>
      </c>
      <c r="E3856" s="169" t="s">
        <v>6</v>
      </c>
      <c r="F3856" s="169">
        <v>886359</v>
      </c>
      <c r="G3856" s="169"/>
      <c r="H3856" s="170" t="s">
        <v>8763</v>
      </c>
      <c r="I3856" s="172">
        <v>0</v>
      </c>
      <c r="J3856" s="172">
        <v>3400000</v>
      </c>
      <c r="K3856" s="172">
        <v>3400000</v>
      </c>
      <c r="L3856" s="173" t="s">
        <v>1444</v>
      </c>
    </row>
    <row r="3857" spans="1:12" ht="56.25" customHeight="1">
      <c r="A3857" s="174" t="s">
        <v>627</v>
      </c>
      <c r="B3857" s="167" t="s">
        <v>737</v>
      </c>
      <c r="C3857" s="168">
        <v>42853</v>
      </c>
      <c r="D3857" s="168" t="s">
        <v>8764</v>
      </c>
      <c r="E3857" s="169" t="s">
        <v>6</v>
      </c>
      <c r="F3857" s="169">
        <v>886362</v>
      </c>
      <c r="G3857" s="169"/>
      <c r="H3857" s="170" t="s">
        <v>8765</v>
      </c>
      <c r="I3857" s="172">
        <v>0</v>
      </c>
      <c r="J3857" s="172">
        <v>3400000</v>
      </c>
      <c r="K3857" s="172">
        <v>3400000</v>
      </c>
      <c r="L3857" s="173" t="s">
        <v>1444</v>
      </c>
    </row>
    <row r="3858" spans="1:12" ht="56.25" customHeight="1">
      <c r="A3858" s="174" t="s">
        <v>627</v>
      </c>
      <c r="B3858" s="167" t="s">
        <v>737</v>
      </c>
      <c r="C3858" s="168">
        <v>42853</v>
      </c>
      <c r="D3858" s="168" t="s">
        <v>8766</v>
      </c>
      <c r="E3858" s="169" t="s">
        <v>6</v>
      </c>
      <c r="F3858" s="169">
        <v>886387</v>
      </c>
      <c r="G3858" s="169"/>
      <c r="H3858" s="170" t="s">
        <v>8767</v>
      </c>
      <c r="I3858" s="172">
        <v>0</v>
      </c>
      <c r="J3858" s="172">
        <v>1713909.69</v>
      </c>
      <c r="K3858" s="172">
        <v>1713909.69</v>
      </c>
      <c r="L3858" s="173" t="s">
        <v>1444</v>
      </c>
    </row>
    <row r="3859" spans="1:12" ht="56.25" customHeight="1">
      <c r="A3859" s="174" t="s">
        <v>1308</v>
      </c>
      <c r="B3859" s="167" t="s">
        <v>1308</v>
      </c>
      <c r="C3859" s="168">
        <v>42853</v>
      </c>
      <c r="D3859" s="168" t="s">
        <v>8768</v>
      </c>
      <c r="E3859" s="169" t="s">
        <v>13</v>
      </c>
      <c r="F3859" s="169">
        <v>368563</v>
      </c>
      <c r="G3859" s="169"/>
      <c r="H3859" s="170" t="s">
        <v>1309</v>
      </c>
      <c r="I3859" s="172">
        <v>1925305.99</v>
      </c>
      <c r="J3859" s="172">
        <v>0</v>
      </c>
      <c r="K3859" s="177">
        <v>1925305.99</v>
      </c>
      <c r="L3859" s="173" t="s">
        <v>1444</v>
      </c>
    </row>
    <row r="3860" spans="1:12" ht="56.25" customHeight="1">
      <c r="A3860" s="174" t="s">
        <v>1308</v>
      </c>
      <c r="B3860" s="167" t="s">
        <v>1308</v>
      </c>
      <c r="C3860" s="168">
        <v>42853</v>
      </c>
      <c r="D3860" s="168" t="s">
        <v>8769</v>
      </c>
      <c r="E3860" s="169" t="s">
        <v>13</v>
      </c>
      <c r="F3860" s="169">
        <v>368565</v>
      </c>
      <c r="G3860" s="169"/>
      <c r="H3860" s="170" t="s">
        <v>1309</v>
      </c>
      <c r="I3860" s="172">
        <v>1925305.99</v>
      </c>
      <c r="J3860" s="172">
        <v>0</v>
      </c>
      <c r="K3860" s="172">
        <v>1925305.99</v>
      </c>
      <c r="L3860" s="173" t="s">
        <v>1444</v>
      </c>
    </row>
    <row r="3861" spans="1:12" ht="56.25" customHeight="1">
      <c r="A3861" s="174" t="s">
        <v>1308</v>
      </c>
      <c r="B3861" s="167" t="s">
        <v>1308</v>
      </c>
      <c r="C3861" s="168">
        <v>42853</v>
      </c>
      <c r="D3861" s="168" t="s">
        <v>8770</v>
      </c>
      <c r="E3861" s="169" t="s">
        <v>13</v>
      </c>
      <c r="F3861" s="169">
        <v>368567</v>
      </c>
      <c r="G3861" s="169"/>
      <c r="H3861" s="170" t="s">
        <v>1309</v>
      </c>
      <c r="I3861" s="172">
        <v>167960.58</v>
      </c>
      <c r="J3861" s="172">
        <v>0</v>
      </c>
      <c r="K3861" s="172">
        <v>167960.58</v>
      </c>
      <c r="L3861" s="173" t="s">
        <v>1444</v>
      </c>
    </row>
    <row r="3862" spans="1:12" ht="56.25" customHeight="1">
      <c r="A3862" s="174" t="s">
        <v>1308</v>
      </c>
      <c r="B3862" s="167" t="s">
        <v>1308</v>
      </c>
      <c r="C3862" s="168">
        <v>42853</v>
      </c>
      <c r="D3862" s="168" t="s">
        <v>8771</v>
      </c>
      <c r="E3862" s="169" t="s">
        <v>13</v>
      </c>
      <c r="F3862" s="169">
        <v>368569</v>
      </c>
      <c r="G3862" s="169"/>
      <c r="H3862" s="170" t="s">
        <v>1309</v>
      </c>
      <c r="I3862" s="172">
        <v>1795679.16</v>
      </c>
      <c r="J3862" s="172">
        <v>0</v>
      </c>
      <c r="K3862" s="172">
        <v>1795679.16</v>
      </c>
      <c r="L3862" s="173" t="s">
        <v>1444</v>
      </c>
    </row>
    <row r="3863" spans="1:12" ht="56.25" customHeight="1">
      <c r="A3863" s="174" t="s">
        <v>1308</v>
      </c>
      <c r="B3863" s="167" t="s">
        <v>1308</v>
      </c>
      <c r="C3863" s="168">
        <v>42853</v>
      </c>
      <c r="D3863" s="168" t="s">
        <v>8772</v>
      </c>
      <c r="E3863" s="169" t="s">
        <v>13</v>
      </c>
      <c r="F3863" s="169">
        <v>368571</v>
      </c>
      <c r="G3863" s="169"/>
      <c r="H3863" s="170" t="s">
        <v>1309</v>
      </c>
      <c r="I3863" s="172">
        <v>427856.9</v>
      </c>
      <c r="J3863" s="172">
        <v>0</v>
      </c>
      <c r="K3863" s="172">
        <v>427856.9</v>
      </c>
      <c r="L3863" s="173" t="s">
        <v>1444</v>
      </c>
    </row>
    <row r="3864" spans="1:12" ht="56.25" customHeight="1">
      <c r="A3864" s="174" t="s">
        <v>1308</v>
      </c>
      <c r="B3864" s="167" t="s">
        <v>1308</v>
      </c>
      <c r="C3864" s="168">
        <v>42853</v>
      </c>
      <c r="D3864" s="168" t="s">
        <v>8773</v>
      </c>
      <c r="E3864" s="169" t="s">
        <v>13</v>
      </c>
      <c r="F3864" s="169">
        <v>368573</v>
      </c>
      <c r="G3864" s="169"/>
      <c r="H3864" s="170" t="s">
        <v>1309</v>
      </c>
      <c r="I3864" s="172">
        <v>2426929.5</v>
      </c>
      <c r="J3864" s="172">
        <v>0</v>
      </c>
      <c r="K3864" s="177">
        <v>2426929.5</v>
      </c>
      <c r="L3864" s="173" t="s">
        <v>1444</v>
      </c>
    </row>
    <row r="3865" spans="1:12" ht="56.25" customHeight="1">
      <c r="A3865" s="174" t="s">
        <v>1308</v>
      </c>
      <c r="B3865" s="167" t="s">
        <v>1308</v>
      </c>
      <c r="C3865" s="168">
        <v>42853</v>
      </c>
      <c r="D3865" s="168" t="s">
        <v>8774</v>
      </c>
      <c r="E3865" s="169" t="s">
        <v>13</v>
      </c>
      <c r="F3865" s="169">
        <v>368575</v>
      </c>
      <c r="G3865" s="169"/>
      <c r="H3865" s="170" t="s">
        <v>1309</v>
      </c>
      <c r="I3865" s="172">
        <v>1175159.1599999999</v>
      </c>
      <c r="J3865" s="172">
        <v>0</v>
      </c>
      <c r="K3865" s="172">
        <v>1175159.1599999999</v>
      </c>
      <c r="L3865" s="173" t="s">
        <v>1444</v>
      </c>
    </row>
    <row r="3866" spans="1:12" ht="56.25" customHeight="1">
      <c r="A3866" s="174" t="s">
        <v>1308</v>
      </c>
      <c r="B3866" s="167" t="s">
        <v>1308</v>
      </c>
      <c r="C3866" s="168">
        <v>42853</v>
      </c>
      <c r="D3866" s="168" t="s">
        <v>8775</v>
      </c>
      <c r="E3866" s="169" t="s">
        <v>13</v>
      </c>
      <c r="F3866" s="169">
        <v>368577</v>
      </c>
      <c r="G3866" s="169"/>
      <c r="H3866" s="170" t="s">
        <v>1309</v>
      </c>
      <c r="I3866" s="172">
        <v>4932043.79</v>
      </c>
      <c r="J3866" s="172">
        <v>0</v>
      </c>
      <c r="K3866" s="172">
        <v>4932043.79</v>
      </c>
      <c r="L3866" s="173" t="s">
        <v>1444</v>
      </c>
    </row>
    <row r="3867" spans="1:12" ht="56.25" customHeight="1">
      <c r="A3867" s="174" t="s">
        <v>1308</v>
      </c>
      <c r="B3867" s="167" t="s">
        <v>1308</v>
      </c>
      <c r="C3867" s="168">
        <v>42853</v>
      </c>
      <c r="D3867" s="168" t="s">
        <v>8776</v>
      </c>
      <c r="E3867" s="169" t="s">
        <v>13</v>
      </c>
      <c r="F3867" s="169">
        <v>368579</v>
      </c>
      <c r="G3867" s="169"/>
      <c r="H3867" s="170" t="s">
        <v>1309</v>
      </c>
      <c r="I3867" s="172">
        <v>461323.41</v>
      </c>
      <c r="J3867" s="172">
        <v>0</v>
      </c>
      <c r="K3867" s="172">
        <v>461323.41</v>
      </c>
      <c r="L3867" s="173" t="s">
        <v>1444</v>
      </c>
    </row>
    <row r="3868" spans="1:12" ht="56.25" customHeight="1">
      <c r="A3868" s="174" t="s">
        <v>1308</v>
      </c>
      <c r="B3868" s="167" t="s">
        <v>1308</v>
      </c>
      <c r="C3868" s="168">
        <v>42853</v>
      </c>
      <c r="D3868" s="168" t="s">
        <v>8777</v>
      </c>
      <c r="E3868" s="169" t="s">
        <v>13</v>
      </c>
      <c r="F3868" s="169">
        <v>368581</v>
      </c>
      <c r="G3868" s="169"/>
      <c r="H3868" s="170" t="s">
        <v>1309</v>
      </c>
      <c r="I3868" s="172">
        <v>2055858.17</v>
      </c>
      <c r="J3868" s="172">
        <v>0</v>
      </c>
      <c r="K3868" s="172">
        <v>2055858.17</v>
      </c>
      <c r="L3868" s="173" t="s">
        <v>1444</v>
      </c>
    </row>
    <row r="3869" spans="1:12" ht="56.25" customHeight="1">
      <c r="A3869" s="174" t="s">
        <v>1308</v>
      </c>
      <c r="B3869" s="167" t="s">
        <v>1308</v>
      </c>
      <c r="C3869" s="168">
        <v>42853</v>
      </c>
      <c r="D3869" s="168" t="s">
        <v>8778</v>
      </c>
      <c r="E3869" s="169" t="s">
        <v>13</v>
      </c>
      <c r="F3869" s="169">
        <v>368583</v>
      </c>
      <c r="G3869" s="169"/>
      <c r="H3869" s="170" t="s">
        <v>1309</v>
      </c>
      <c r="I3869" s="172">
        <v>4177946.9</v>
      </c>
      <c r="J3869" s="172">
        <v>0</v>
      </c>
      <c r="K3869" s="172">
        <v>4177946.9</v>
      </c>
      <c r="L3869" s="173" t="s">
        <v>1444</v>
      </c>
    </row>
    <row r="3870" spans="1:12" ht="56.25" customHeight="1">
      <c r="A3870" s="174" t="s">
        <v>1308</v>
      </c>
      <c r="B3870" s="167" t="s">
        <v>1308</v>
      </c>
      <c r="C3870" s="168">
        <v>42853</v>
      </c>
      <c r="D3870" s="168" t="s">
        <v>8779</v>
      </c>
      <c r="E3870" s="169" t="s">
        <v>13</v>
      </c>
      <c r="F3870" s="169">
        <v>368585</v>
      </c>
      <c r="G3870" s="169"/>
      <c r="H3870" s="170" t="s">
        <v>1309</v>
      </c>
      <c r="I3870" s="172">
        <v>390788.2</v>
      </c>
      <c r="J3870" s="172">
        <v>0</v>
      </c>
      <c r="K3870" s="172">
        <v>390788.2</v>
      </c>
      <c r="L3870" s="173" t="s">
        <v>1444</v>
      </c>
    </row>
    <row r="3871" spans="1:12" ht="56.25" customHeight="1">
      <c r="A3871" s="174" t="s">
        <v>1308</v>
      </c>
      <c r="B3871" s="167" t="s">
        <v>1308</v>
      </c>
      <c r="C3871" s="168">
        <v>42853</v>
      </c>
      <c r="D3871" s="168" t="s">
        <v>8780</v>
      </c>
      <c r="E3871" s="169" t="s">
        <v>13</v>
      </c>
      <c r="F3871" s="169">
        <v>368587</v>
      </c>
      <c r="G3871" s="169"/>
      <c r="H3871" s="170" t="s">
        <v>1309</v>
      </c>
      <c r="I3871" s="172">
        <v>1073345.72</v>
      </c>
      <c r="J3871" s="172">
        <v>0</v>
      </c>
      <c r="K3871" s="172">
        <v>1073345.72</v>
      </c>
      <c r="L3871" s="173" t="s">
        <v>1444</v>
      </c>
    </row>
    <row r="3872" spans="1:12" ht="56.25" customHeight="1">
      <c r="A3872" s="174" t="s">
        <v>1308</v>
      </c>
      <c r="B3872" s="167" t="s">
        <v>1308</v>
      </c>
      <c r="C3872" s="168">
        <v>42853</v>
      </c>
      <c r="D3872" s="168" t="s">
        <v>8781</v>
      </c>
      <c r="E3872" s="169" t="s">
        <v>13</v>
      </c>
      <c r="F3872" s="169">
        <v>368589</v>
      </c>
      <c r="G3872" s="169"/>
      <c r="H3872" s="170" t="s">
        <v>1309</v>
      </c>
      <c r="I3872" s="172">
        <v>11475221.890000001</v>
      </c>
      <c r="J3872" s="172">
        <v>0</v>
      </c>
      <c r="K3872" s="172">
        <v>11475221.890000001</v>
      </c>
      <c r="L3872" s="173" t="s">
        <v>1444</v>
      </c>
    </row>
    <row r="3873" spans="1:12" ht="56.25" customHeight="1">
      <c r="A3873" s="174" t="s">
        <v>1308</v>
      </c>
      <c r="B3873" s="167" t="s">
        <v>1308</v>
      </c>
      <c r="C3873" s="168">
        <v>42853</v>
      </c>
      <c r="D3873" s="168" t="s">
        <v>8782</v>
      </c>
      <c r="E3873" s="169" t="s">
        <v>13</v>
      </c>
      <c r="F3873" s="169">
        <v>368591</v>
      </c>
      <c r="G3873" s="169"/>
      <c r="H3873" s="170" t="s">
        <v>1309</v>
      </c>
      <c r="I3873" s="172">
        <v>2734203.71</v>
      </c>
      <c r="J3873" s="172">
        <v>0</v>
      </c>
      <c r="K3873" s="172">
        <v>2734203.71</v>
      </c>
      <c r="L3873" s="173" t="s">
        <v>1444</v>
      </c>
    </row>
    <row r="3874" spans="1:12" ht="56.25" customHeight="1">
      <c r="A3874" s="174" t="s">
        <v>1308</v>
      </c>
      <c r="B3874" s="167" t="s">
        <v>1308</v>
      </c>
      <c r="C3874" s="168">
        <v>42853</v>
      </c>
      <c r="D3874" s="168" t="s">
        <v>8783</v>
      </c>
      <c r="E3874" s="169" t="s">
        <v>13</v>
      </c>
      <c r="F3874" s="169">
        <v>368593</v>
      </c>
      <c r="G3874" s="169"/>
      <c r="H3874" s="170" t="s">
        <v>1309</v>
      </c>
      <c r="I3874" s="172">
        <v>5646655.9500000002</v>
      </c>
      <c r="J3874" s="172">
        <v>0</v>
      </c>
      <c r="K3874" s="172">
        <v>5646655.9500000002</v>
      </c>
      <c r="L3874" s="173" t="s">
        <v>1444</v>
      </c>
    </row>
    <row r="3875" spans="1:12" ht="56.25" customHeight="1">
      <c r="A3875" s="174" t="s">
        <v>1308</v>
      </c>
      <c r="B3875" s="167" t="s">
        <v>1308</v>
      </c>
      <c r="C3875" s="168">
        <v>42853</v>
      </c>
      <c r="D3875" s="168" t="s">
        <v>8784</v>
      </c>
      <c r="E3875" s="169" t="s">
        <v>13</v>
      </c>
      <c r="F3875" s="169">
        <v>368595</v>
      </c>
      <c r="G3875" s="169"/>
      <c r="H3875" s="170" t="s">
        <v>1309</v>
      </c>
      <c r="I3875" s="172">
        <v>2111220.02</v>
      </c>
      <c r="J3875" s="172">
        <v>0</v>
      </c>
      <c r="K3875" s="172">
        <v>2111220.02</v>
      </c>
      <c r="L3875" s="173" t="s">
        <v>1444</v>
      </c>
    </row>
    <row r="3876" spans="1:12" ht="56.25" customHeight="1">
      <c r="A3876" s="174" t="s">
        <v>1308</v>
      </c>
      <c r="B3876" s="167" t="s">
        <v>1308</v>
      </c>
      <c r="C3876" s="168">
        <v>42853</v>
      </c>
      <c r="D3876" s="168" t="s">
        <v>8785</v>
      </c>
      <c r="E3876" s="169" t="s">
        <v>13</v>
      </c>
      <c r="F3876" s="169">
        <v>368597</v>
      </c>
      <c r="G3876" s="169"/>
      <c r="H3876" s="170" t="s">
        <v>1309</v>
      </c>
      <c r="I3876" s="172">
        <v>503040.85</v>
      </c>
      <c r="J3876" s="172">
        <v>0</v>
      </c>
      <c r="K3876" s="172">
        <v>503040.85</v>
      </c>
      <c r="L3876" s="173" t="s">
        <v>1444</v>
      </c>
    </row>
    <row r="3877" spans="1:12" ht="56.25" customHeight="1">
      <c r="A3877" s="174" t="s">
        <v>1308</v>
      </c>
      <c r="B3877" s="167" t="s">
        <v>1308</v>
      </c>
      <c r="C3877" s="168">
        <v>42853</v>
      </c>
      <c r="D3877" s="168" t="s">
        <v>8786</v>
      </c>
      <c r="E3877" s="169" t="s">
        <v>13</v>
      </c>
      <c r="F3877" s="169">
        <v>368599</v>
      </c>
      <c r="G3877" s="169"/>
      <c r="H3877" s="170" t="s">
        <v>1309</v>
      </c>
      <c r="I3877" s="172">
        <v>197474.98</v>
      </c>
      <c r="J3877" s="172">
        <v>0</v>
      </c>
      <c r="K3877" s="172">
        <v>197474.98</v>
      </c>
      <c r="L3877" s="173" t="s">
        <v>1444</v>
      </c>
    </row>
    <row r="3878" spans="1:12" ht="56.25" customHeight="1">
      <c r="A3878" s="174" t="s">
        <v>1308</v>
      </c>
      <c r="B3878" s="167" t="s">
        <v>1308</v>
      </c>
      <c r="C3878" s="168">
        <v>42853</v>
      </c>
      <c r="D3878" s="168" t="s">
        <v>8787</v>
      </c>
      <c r="E3878" s="169" t="s">
        <v>13</v>
      </c>
      <c r="F3878" s="169">
        <v>368601</v>
      </c>
      <c r="G3878" s="169"/>
      <c r="H3878" s="170" t="s">
        <v>1309</v>
      </c>
      <c r="I3878" s="172">
        <v>1038876.07</v>
      </c>
      <c r="J3878" s="172">
        <v>0</v>
      </c>
      <c r="K3878" s="172">
        <v>1038876.07</v>
      </c>
      <c r="L3878" s="173" t="s">
        <v>1444</v>
      </c>
    </row>
    <row r="3879" spans="1:12" ht="56.25" customHeight="1">
      <c r="A3879" s="174" t="s">
        <v>1308</v>
      </c>
      <c r="B3879" s="167" t="s">
        <v>1308</v>
      </c>
      <c r="C3879" s="168">
        <v>42853</v>
      </c>
      <c r="D3879" s="168" t="s">
        <v>8788</v>
      </c>
      <c r="E3879" s="169" t="s">
        <v>13</v>
      </c>
      <c r="F3879" s="169">
        <v>368603</v>
      </c>
      <c r="G3879" s="169"/>
      <c r="H3879" s="170" t="s">
        <v>1309</v>
      </c>
      <c r="I3879" s="172">
        <v>1469591.11</v>
      </c>
      <c r="J3879" s="172">
        <v>0</v>
      </c>
      <c r="K3879" s="172">
        <v>1469591.11</v>
      </c>
      <c r="L3879" s="173" t="s">
        <v>1444</v>
      </c>
    </row>
    <row r="3880" spans="1:12" ht="56.25" customHeight="1">
      <c r="A3880" s="174" t="s">
        <v>1308</v>
      </c>
      <c r="B3880" s="167" t="s">
        <v>1308</v>
      </c>
      <c r="C3880" s="168">
        <v>42853</v>
      </c>
      <c r="D3880" s="168" t="s">
        <v>8789</v>
      </c>
      <c r="E3880" s="169" t="s">
        <v>13</v>
      </c>
      <c r="F3880" s="169">
        <v>368605</v>
      </c>
      <c r="G3880" s="169"/>
      <c r="H3880" s="170" t="s">
        <v>1309</v>
      </c>
      <c r="I3880" s="172">
        <v>753945.01</v>
      </c>
      <c r="J3880" s="172">
        <v>0</v>
      </c>
      <c r="K3880" s="172">
        <v>753945.01</v>
      </c>
      <c r="L3880" s="173" t="s">
        <v>1444</v>
      </c>
    </row>
    <row r="3881" spans="1:12" ht="56.25" customHeight="1">
      <c r="A3881" s="174" t="s">
        <v>1308</v>
      </c>
      <c r="B3881" s="167" t="s">
        <v>1308</v>
      </c>
      <c r="C3881" s="168">
        <v>42853</v>
      </c>
      <c r="D3881" s="168" t="s">
        <v>8790</v>
      </c>
      <c r="E3881" s="169" t="s">
        <v>13</v>
      </c>
      <c r="F3881" s="169">
        <v>368607</v>
      </c>
      <c r="G3881" s="169"/>
      <c r="H3881" s="170" t="s">
        <v>1309</v>
      </c>
      <c r="I3881" s="172">
        <v>2070798.43</v>
      </c>
      <c r="J3881" s="172">
        <v>0</v>
      </c>
      <c r="K3881" s="172">
        <v>2070798.43</v>
      </c>
      <c r="L3881" s="173" t="s">
        <v>1444</v>
      </c>
    </row>
    <row r="3882" spans="1:12" ht="56.25" customHeight="1">
      <c r="A3882" s="174" t="s">
        <v>1308</v>
      </c>
      <c r="B3882" s="167" t="s">
        <v>1308</v>
      </c>
      <c r="C3882" s="168">
        <v>42853</v>
      </c>
      <c r="D3882" s="168" t="s">
        <v>8791</v>
      </c>
      <c r="E3882" s="169" t="s">
        <v>13</v>
      </c>
      <c r="F3882" s="169">
        <v>368609</v>
      </c>
      <c r="G3882" s="169"/>
      <c r="H3882" s="170" t="s">
        <v>1309</v>
      </c>
      <c r="I3882" s="172">
        <v>3419248.6</v>
      </c>
      <c r="J3882" s="172">
        <v>0</v>
      </c>
      <c r="K3882" s="172">
        <v>3419248.6</v>
      </c>
      <c r="L3882" s="173" t="s">
        <v>1444</v>
      </c>
    </row>
    <row r="3883" spans="1:12" ht="56.25" customHeight="1">
      <c r="A3883" s="174" t="s">
        <v>1308</v>
      </c>
      <c r="B3883" s="167" t="s">
        <v>1308</v>
      </c>
      <c r="C3883" s="168">
        <v>42853</v>
      </c>
      <c r="D3883" s="168" t="s">
        <v>8792</v>
      </c>
      <c r="E3883" s="169" t="s">
        <v>13</v>
      </c>
      <c r="F3883" s="169">
        <v>368611</v>
      </c>
      <c r="G3883" s="169"/>
      <c r="H3883" s="170" t="s">
        <v>1309</v>
      </c>
      <c r="I3883" s="172">
        <v>1727831.01</v>
      </c>
      <c r="J3883" s="172">
        <v>0</v>
      </c>
      <c r="K3883" s="172">
        <v>1727831.01</v>
      </c>
      <c r="L3883" s="173" t="s">
        <v>1444</v>
      </c>
    </row>
    <row r="3884" spans="1:12" ht="56.25" customHeight="1">
      <c r="A3884" s="174" t="s">
        <v>1308</v>
      </c>
      <c r="B3884" s="167" t="s">
        <v>1308</v>
      </c>
      <c r="C3884" s="168">
        <v>42853</v>
      </c>
      <c r="D3884" s="168" t="s">
        <v>8793</v>
      </c>
      <c r="E3884" s="169" t="s">
        <v>13</v>
      </c>
      <c r="F3884" s="169">
        <v>368613</v>
      </c>
      <c r="G3884" s="169"/>
      <c r="H3884" s="170" t="s">
        <v>1309</v>
      </c>
      <c r="I3884" s="172">
        <v>30773325.66</v>
      </c>
      <c r="J3884" s="172">
        <v>0</v>
      </c>
      <c r="K3884" s="172">
        <v>30773325.66</v>
      </c>
      <c r="L3884" s="173" t="s">
        <v>1444</v>
      </c>
    </row>
    <row r="3885" spans="1:12" ht="56.25" customHeight="1">
      <c r="A3885" s="174" t="s">
        <v>1308</v>
      </c>
      <c r="B3885" s="167" t="s">
        <v>1308</v>
      </c>
      <c r="C3885" s="168">
        <v>42853</v>
      </c>
      <c r="D3885" s="168" t="s">
        <v>8794</v>
      </c>
      <c r="E3885" s="169" t="s">
        <v>13</v>
      </c>
      <c r="F3885" s="169">
        <v>368615</v>
      </c>
      <c r="G3885" s="169"/>
      <c r="H3885" s="170" t="s">
        <v>1309</v>
      </c>
      <c r="I3885" s="172">
        <v>1119.76</v>
      </c>
      <c r="J3885" s="172">
        <v>0</v>
      </c>
      <c r="K3885" s="172">
        <v>1119.76</v>
      </c>
      <c r="L3885" s="173" t="s">
        <v>1444</v>
      </c>
    </row>
    <row r="3886" spans="1:12" ht="56.25" customHeight="1">
      <c r="A3886" s="174" t="s">
        <v>1308</v>
      </c>
      <c r="B3886" s="167" t="s">
        <v>1308</v>
      </c>
      <c r="C3886" s="168">
        <v>42853</v>
      </c>
      <c r="D3886" s="168" t="s">
        <v>8795</v>
      </c>
      <c r="E3886" s="169" t="s">
        <v>13</v>
      </c>
      <c r="F3886" s="169">
        <v>368617</v>
      </c>
      <c r="G3886" s="169"/>
      <c r="H3886" s="170" t="s">
        <v>1309</v>
      </c>
      <c r="I3886" s="172">
        <v>10917</v>
      </c>
      <c r="J3886" s="172">
        <v>0</v>
      </c>
      <c r="K3886" s="172">
        <v>10917</v>
      </c>
      <c r="L3886" s="173" t="s">
        <v>1444</v>
      </c>
    </row>
    <row r="3887" spans="1:12" ht="56.25" customHeight="1">
      <c r="A3887" s="174" t="s">
        <v>1308</v>
      </c>
      <c r="B3887" s="167" t="s">
        <v>1308</v>
      </c>
      <c r="C3887" s="168">
        <v>42853</v>
      </c>
      <c r="D3887" s="168" t="s">
        <v>8796</v>
      </c>
      <c r="E3887" s="169" t="s">
        <v>13</v>
      </c>
      <c r="F3887" s="169">
        <v>368619</v>
      </c>
      <c r="G3887" s="169"/>
      <c r="H3887" s="170" t="s">
        <v>1309</v>
      </c>
      <c r="I3887" s="172">
        <v>4230.91</v>
      </c>
      <c r="J3887" s="172">
        <v>0</v>
      </c>
      <c r="K3887" s="172">
        <v>4230.91</v>
      </c>
      <c r="L3887" s="173" t="s">
        <v>1444</v>
      </c>
    </row>
    <row r="3888" spans="1:12" ht="56.25" customHeight="1">
      <c r="A3888" s="174" t="s">
        <v>1308</v>
      </c>
      <c r="B3888" s="167" t="s">
        <v>1308</v>
      </c>
      <c r="C3888" s="168">
        <v>42853</v>
      </c>
      <c r="D3888" s="168" t="s">
        <v>8797</v>
      </c>
      <c r="E3888" s="169" t="s">
        <v>13</v>
      </c>
      <c r="F3888" s="169">
        <v>368621</v>
      </c>
      <c r="G3888" s="169"/>
      <c r="H3888" s="170" t="s">
        <v>1309</v>
      </c>
      <c r="I3888" s="172">
        <v>3858.34</v>
      </c>
      <c r="J3888" s="172">
        <v>0</v>
      </c>
      <c r="K3888" s="172">
        <v>3858.34</v>
      </c>
      <c r="L3888" s="173" t="s">
        <v>1444</v>
      </c>
    </row>
    <row r="3889" spans="1:12" ht="56.25" customHeight="1">
      <c r="A3889" s="174" t="s">
        <v>1308</v>
      </c>
      <c r="B3889" s="167" t="s">
        <v>1308</v>
      </c>
      <c r="C3889" s="168">
        <v>42853</v>
      </c>
      <c r="D3889" s="168" t="s">
        <v>8798</v>
      </c>
      <c r="E3889" s="169" t="s">
        <v>13</v>
      </c>
      <c r="F3889" s="169">
        <v>368623</v>
      </c>
      <c r="G3889" s="169"/>
      <c r="H3889" s="170" t="s">
        <v>1309</v>
      </c>
      <c r="I3889" s="172">
        <v>3858.34</v>
      </c>
      <c r="J3889" s="172">
        <v>0</v>
      </c>
      <c r="K3889" s="172">
        <v>3858.34</v>
      </c>
      <c r="L3889" s="173" t="s">
        <v>1444</v>
      </c>
    </row>
    <row r="3890" spans="1:12" ht="56.25" customHeight="1">
      <c r="A3890" s="174" t="s">
        <v>1308</v>
      </c>
      <c r="B3890" s="167" t="s">
        <v>1308</v>
      </c>
      <c r="C3890" s="168">
        <v>42853</v>
      </c>
      <c r="D3890" s="168" t="s">
        <v>8799</v>
      </c>
      <c r="E3890" s="169" t="s">
        <v>13</v>
      </c>
      <c r="F3890" s="169">
        <v>368625</v>
      </c>
      <c r="G3890" s="169"/>
      <c r="H3890" s="170" t="s">
        <v>1309</v>
      </c>
      <c r="I3890" s="172">
        <v>7834.39</v>
      </c>
      <c r="J3890" s="172">
        <v>0</v>
      </c>
      <c r="K3890" s="172">
        <v>7834.39</v>
      </c>
      <c r="L3890" s="173" t="s">
        <v>1444</v>
      </c>
    </row>
    <row r="3891" spans="1:12" ht="56.25" customHeight="1">
      <c r="A3891" s="174" t="s">
        <v>1308</v>
      </c>
      <c r="B3891" s="167" t="s">
        <v>1308</v>
      </c>
      <c r="C3891" s="168">
        <v>42853</v>
      </c>
      <c r="D3891" s="168" t="s">
        <v>8800</v>
      </c>
      <c r="E3891" s="169" t="s">
        <v>13</v>
      </c>
      <c r="F3891" s="169">
        <v>368627</v>
      </c>
      <c r="G3891" s="169"/>
      <c r="H3891" s="170" t="s">
        <v>1309</v>
      </c>
      <c r="I3891" s="172">
        <v>29984.85</v>
      </c>
      <c r="J3891" s="172">
        <v>0</v>
      </c>
      <c r="K3891" s="172">
        <v>29984.85</v>
      </c>
      <c r="L3891" s="173" t="s">
        <v>1444</v>
      </c>
    </row>
    <row r="3892" spans="1:12" ht="56.25" customHeight="1">
      <c r="A3892" s="174" t="s">
        <v>1308</v>
      </c>
      <c r="B3892" s="167" t="s">
        <v>1308</v>
      </c>
      <c r="C3892" s="168">
        <v>42853</v>
      </c>
      <c r="D3892" s="168" t="s">
        <v>8801</v>
      </c>
      <c r="E3892" s="169" t="s">
        <v>13</v>
      </c>
      <c r="F3892" s="169">
        <v>368629</v>
      </c>
      <c r="G3892" s="169"/>
      <c r="H3892" s="170" t="s">
        <v>1309</v>
      </c>
      <c r="I3892" s="172">
        <v>3462.59</v>
      </c>
      <c r="J3892" s="172">
        <v>0</v>
      </c>
      <c r="K3892" s="172">
        <v>3462.59</v>
      </c>
      <c r="L3892" s="173" t="s">
        <v>1444</v>
      </c>
    </row>
    <row r="3893" spans="1:12" ht="56.25" customHeight="1">
      <c r="A3893" s="174" t="s">
        <v>1308</v>
      </c>
      <c r="B3893" s="167" t="s">
        <v>1308</v>
      </c>
      <c r="C3893" s="168">
        <v>42853</v>
      </c>
      <c r="D3893" s="168" t="s">
        <v>8802</v>
      </c>
      <c r="E3893" s="169" t="s">
        <v>13</v>
      </c>
      <c r="F3893" s="169">
        <v>368434</v>
      </c>
      <c r="G3893" s="169"/>
      <c r="H3893" s="170" t="s">
        <v>1309</v>
      </c>
      <c r="I3893" s="172">
        <v>10917</v>
      </c>
      <c r="J3893" s="172">
        <v>0</v>
      </c>
      <c r="K3893" s="172">
        <v>10917</v>
      </c>
      <c r="L3893" s="173" t="s">
        <v>1444</v>
      </c>
    </row>
    <row r="3894" spans="1:12" ht="56.25" customHeight="1">
      <c r="A3894" s="174" t="s">
        <v>1308</v>
      </c>
      <c r="B3894" s="167" t="s">
        <v>1308</v>
      </c>
      <c r="C3894" s="168">
        <v>42853</v>
      </c>
      <c r="D3894" s="168" t="s">
        <v>8803</v>
      </c>
      <c r="E3894" s="169" t="s">
        <v>13</v>
      </c>
      <c r="F3894" s="169">
        <v>368436</v>
      </c>
      <c r="G3894" s="169"/>
      <c r="H3894" s="170" t="s">
        <v>1309</v>
      </c>
      <c r="I3894" s="172">
        <v>10917</v>
      </c>
      <c r="J3894" s="172">
        <v>0</v>
      </c>
      <c r="K3894" s="172">
        <v>10917</v>
      </c>
      <c r="L3894" s="173" t="s">
        <v>1444</v>
      </c>
    </row>
    <row r="3895" spans="1:12" ht="56.25" customHeight="1">
      <c r="A3895" s="174" t="s">
        <v>1308</v>
      </c>
      <c r="B3895" s="167" t="s">
        <v>1308</v>
      </c>
      <c r="C3895" s="168">
        <v>42853</v>
      </c>
      <c r="D3895" s="168" t="s">
        <v>8804</v>
      </c>
      <c r="E3895" s="169" t="s">
        <v>13</v>
      </c>
      <c r="F3895" s="169">
        <v>368438</v>
      </c>
      <c r="G3895" s="169"/>
      <c r="H3895" s="170" t="s">
        <v>1309</v>
      </c>
      <c r="I3895" s="172">
        <v>10917</v>
      </c>
      <c r="J3895" s="172">
        <v>0</v>
      </c>
      <c r="K3895" s="172">
        <v>10917</v>
      </c>
      <c r="L3895" s="173" t="s">
        <v>1444</v>
      </c>
    </row>
    <row r="3896" spans="1:12" ht="56.25" customHeight="1">
      <c r="A3896" s="174" t="s">
        <v>1308</v>
      </c>
      <c r="B3896" s="167" t="s">
        <v>1308</v>
      </c>
      <c r="C3896" s="168">
        <v>42853</v>
      </c>
      <c r="D3896" s="168" t="s">
        <v>8805</v>
      </c>
      <c r="E3896" s="169" t="s">
        <v>13</v>
      </c>
      <c r="F3896" s="169">
        <v>368440</v>
      </c>
      <c r="G3896" s="169"/>
      <c r="H3896" s="170" t="s">
        <v>1309</v>
      </c>
      <c r="I3896" s="172">
        <v>205155.5</v>
      </c>
      <c r="J3896" s="172">
        <v>0</v>
      </c>
      <c r="K3896" s="172">
        <v>205155.5</v>
      </c>
      <c r="L3896" s="173" t="s">
        <v>1444</v>
      </c>
    </row>
    <row r="3897" spans="1:12" ht="56.25" customHeight="1">
      <c r="A3897" s="174" t="s">
        <v>1308</v>
      </c>
      <c r="B3897" s="167" t="s">
        <v>1308</v>
      </c>
      <c r="C3897" s="168">
        <v>42853</v>
      </c>
      <c r="D3897" s="168" t="s">
        <v>8806</v>
      </c>
      <c r="E3897" s="169" t="s">
        <v>13</v>
      </c>
      <c r="F3897" s="169">
        <v>368442</v>
      </c>
      <c r="G3897" s="169"/>
      <c r="H3897" s="170" t="s">
        <v>1309</v>
      </c>
      <c r="I3897" s="172">
        <v>2081.94</v>
      </c>
      <c r="J3897" s="172">
        <v>0</v>
      </c>
      <c r="K3897" s="172">
        <v>2081.94</v>
      </c>
      <c r="L3897" s="173" t="s">
        <v>1444</v>
      </c>
    </row>
    <row r="3898" spans="1:12" ht="56.25" customHeight="1">
      <c r="A3898" s="174" t="s">
        <v>1308</v>
      </c>
      <c r="B3898" s="167" t="s">
        <v>1308</v>
      </c>
      <c r="C3898" s="168">
        <v>42853</v>
      </c>
      <c r="D3898" s="168" t="s">
        <v>8807</v>
      </c>
      <c r="E3898" s="169" t="s">
        <v>13</v>
      </c>
      <c r="F3898" s="169">
        <v>368444</v>
      </c>
      <c r="G3898" s="169"/>
      <c r="H3898" s="170" t="s">
        <v>1309</v>
      </c>
      <c r="I3898" s="172">
        <v>395.75</v>
      </c>
      <c r="J3898" s="172">
        <v>0</v>
      </c>
      <c r="K3898" s="172">
        <v>395.75</v>
      </c>
      <c r="L3898" s="173" t="s">
        <v>1444</v>
      </c>
    </row>
    <row r="3899" spans="1:12" ht="56.25" customHeight="1">
      <c r="A3899" s="174" t="s">
        <v>1308</v>
      </c>
      <c r="B3899" s="167" t="s">
        <v>1308</v>
      </c>
      <c r="C3899" s="168">
        <v>42853</v>
      </c>
      <c r="D3899" s="168" t="s">
        <v>8808</v>
      </c>
      <c r="E3899" s="169" t="s">
        <v>13</v>
      </c>
      <c r="F3899" s="169">
        <v>368446</v>
      </c>
      <c r="G3899" s="169"/>
      <c r="H3899" s="170" t="s">
        <v>1309</v>
      </c>
      <c r="I3899" s="172">
        <v>1008.08</v>
      </c>
      <c r="J3899" s="172">
        <v>0</v>
      </c>
      <c r="K3899" s="172">
        <v>1008.08</v>
      </c>
      <c r="L3899" s="173" t="s">
        <v>1444</v>
      </c>
    </row>
    <row r="3900" spans="1:12" ht="56.25" customHeight="1">
      <c r="A3900" s="174" t="s">
        <v>1308</v>
      </c>
      <c r="B3900" s="167" t="s">
        <v>1308</v>
      </c>
      <c r="C3900" s="168">
        <v>42853</v>
      </c>
      <c r="D3900" s="168" t="s">
        <v>8809</v>
      </c>
      <c r="E3900" s="169" t="s">
        <v>13</v>
      </c>
      <c r="F3900" s="169">
        <v>368448</v>
      </c>
      <c r="G3900" s="169"/>
      <c r="H3900" s="170" t="s">
        <v>1309</v>
      </c>
      <c r="I3900" s="172">
        <v>3858.34</v>
      </c>
      <c r="J3900" s="172">
        <v>0</v>
      </c>
      <c r="K3900" s="172">
        <v>3858.34</v>
      </c>
      <c r="L3900" s="173" t="s">
        <v>1444</v>
      </c>
    </row>
    <row r="3901" spans="1:12" ht="56.25" customHeight="1">
      <c r="A3901" s="174" t="s">
        <v>1308</v>
      </c>
      <c r="B3901" s="167" t="s">
        <v>1308</v>
      </c>
      <c r="C3901" s="168">
        <v>42853</v>
      </c>
      <c r="D3901" s="168" t="s">
        <v>8810</v>
      </c>
      <c r="E3901" s="169" t="s">
        <v>13</v>
      </c>
      <c r="F3901" s="169">
        <v>368450</v>
      </c>
      <c r="G3901" s="169"/>
      <c r="H3901" s="170" t="s">
        <v>1309</v>
      </c>
      <c r="I3901" s="172">
        <v>3858.34</v>
      </c>
      <c r="J3901" s="172">
        <v>0</v>
      </c>
      <c r="K3901" s="172">
        <v>3858.34</v>
      </c>
      <c r="L3901" s="173" t="s">
        <v>1444</v>
      </c>
    </row>
    <row r="3902" spans="1:12" ht="56.25" customHeight="1">
      <c r="A3902" s="174" t="s">
        <v>1308</v>
      </c>
      <c r="B3902" s="167" t="s">
        <v>1308</v>
      </c>
      <c r="C3902" s="168">
        <v>42853</v>
      </c>
      <c r="D3902" s="168" t="s">
        <v>8811</v>
      </c>
      <c r="E3902" s="169" t="s">
        <v>13</v>
      </c>
      <c r="F3902" s="169">
        <v>368452</v>
      </c>
      <c r="G3902" s="169"/>
      <c r="H3902" s="170" t="s">
        <v>1309</v>
      </c>
      <c r="I3902" s="172">
        <v>3858.34</v>
      </c>
      <c r="J3902" s="172">
        <v>0</v>
      </c>
      <c r="K3902" s="172">
        <v>3858.34</v>
      </c>
      <c r="L3902" s="173" t="s">
        <v>1444</v>
      </c>
    </row>
    <row r="3903" spans="1:12" ht="56.25" customHeight="1">
      <c r="A3903" s="174" t="s">
        <v>1308</v>
      </c>
      <c r="B3903" s="167" t="s">
        <v>1308</v>
      </c>
      <c r="C3903" s="168">
        <v>42853</v>
      </c>
      <c r="D3903" s="168" t="s">
        <v>8812</v>
      </c>
      <c r="E3903" s="169" t="s">
        <v>13</v>
      </c>
      <c r="F3903" s="169">
        <v>368454</v>
      </c>
      <c r="G3903" s="169"/>
      <c r="H3903" s="170" t="s">
        <v>1309</v>
      </c>
      <c r="I3903" s="172">
        <v>32880.32</v>
      </c>
      <c r="J3903" s="172">
        <v>0</v>
      </c>
      <c r="K3903" s="172">
        <v>32880.32</v>
      </c>
      <c r="L3903" s="173" t="s">
        <v>1444</v>
      </c>
    </row>
    <row r="3904" spans="1:12" ht="56.25" customHeight="1">
      <c r="A3904" s="174" t="s">
        <v>1308</v>
      </c>
      <c r="B3904" s="167" t="s">
        <v>1308</v>
      </c>
      <c r="C3904" s="168">
        <v>42853</v>
      </c>
      <c r="D3904" s="168" t="s">
        <v>8813</v>
      </c>
      <c r="E3904" s="169" t="s">
        <v>13</v>
      </c>
      <c r="F3904" s="169">
        <v>368456</v>
      </c>
      <c r="G3904" s="169"/>
      <c r="H3904" s="170" t="s">
        <v>1309</v>
      </c>
      <c r="I3904" s="172">
        <v>16179.52</v>
      </c>
      <c r="J3904" s="172">
        <v>0</v>
      </c>
      <c r="K3904" s="172">
        <v>16179.52</v>
      </c>
      <c r="L3904" s="173" t="s">
        <v>1444</v>
      </c>
    </row>
    <row r="3905" spans="1:12" ht="56.25" customHeight="1">
      <c r="A3905" s="174" t="s">
        <v>1308</v>
      </c>
      <c r="B3905" s="167" t="s">
        <v>1308</v>
      </c>
      <c r="C3905" s="168">
        <v>42853</v>
      </c>
      <c r="D3905" s="168" t="s">
        <v>8814</v>
      </c>
      <c r="E3905" s="169" t="s">
        <v>13</v>
      </c>
      <c r="F3905" s="169">
        <v>368458</v>
      </c>
      <c r="G3905" s="169"/>
      <c r="H3905" s="170" t="s">
        <v>1309</v>
      </c>
      <c r="I3905" s="172">
        <v>3075.48</v>
      </c>
      <c r="J3905" s="172">
        <v>0</v>
      </c>
      <c r="K3905" s="172">
        <v>3075.48</v>
      </c>
      <c r="L3905" s="173" t="s">
        <v>1444</v>
      </c>
    </row>
    <row r="3906" spans="1:12" ht="56.25" customHeight="1">
      <c r="A3906" s="174" t="s">
        <v>1308</v>
      </c>
      <c r="B3906" s="167" t="s">
        <v>1308</v>
      </c>
      <c r="C3906" s="168">
        <v>42853</v>
      </c>
      <c r="D3906" s="168" t="s">
        <v>8815</v>
      </c>
      <c r="E3906" s="169" t="s">
        <v>13</v>
      </c>
      <c r="F3906" s="169">
        <v>368460</v>
      </c>
      <c r="G3906" s="169"/>
      <c r="H3906" s="170" t="s">
        <v>1309</v>
      </c>
      <c r="I3906" s="172">
        <v>29984.85</v>
      </c>
      <c r="J3906" s="172">
        <v>0</v>
      </c>
      <c r="K3906" s="172">
        <v>29984.85</v>
      </c>
      <c r="L3906" s="173" t="s">
        <v>1444</v>
      </c>
    </row>
    <row r="3907" spans="1:12" ht="56.25" customHeight="1">
      <c r="A3907" s="174" t="s">
        <v>1308</v>
      </c>
      <c r="B3907" s="167" t="s">
        <v>1308</v>
      </c>
      <c r="C3907" s="168">
        <v>42853</v>
      </c>
      <c r="D3907" s="168" t="s">
        <v>8816</v>
      </c>
      <c r="E3907" s="169" t="s">
        <v>13</v>
      </c>
      <c r="F3907" s="169">
        <v>368462</v>
      </c>
      <c r="G3907" s="169"/>
      <c r="H3907" s="170" t="s">
        <v>1309</v>
      </c>
      <c r="I3907" s="172">
        <v>29984.85</v>
      </c>
      <c r="J3907" s="172">
        <v>0</v>
      </c>
      <c r="K3907" s="172">
        <v>29984.85</v>
      </c>
      <c r="L3907" s="173" t="s">
        <v>1444</v>
      </c>
    </row>
    <row r="3908" spans="1:12" ht="56.25" customHeight="1">
      <c r="A3908" s="174" t="s">
        <v>1308</v>
      </c>
      <c r="B3908" s="167" t="s">
        <v>1308</v>
      </c>
      <c r="C3908" s="168">
        <v>42853</v>
      </c>
      <c r="D3908" s="168" t="s">
        <v>8817</v>
      </c>
      <c r="E3908" s="169" t="s">
        <v>13</v>
      </c>
      <c r="F3908" s="169">
        <v>368464</v>
      </c>
      <c r="G3908" s="169"/>
      <c r="H3908" s="170" t="s">
        <v>1309</v>
      </c>
      <c r="I3908" s="172">
        <v>29984.85</v>
      </c>
      <c r="J3908" s="172">
        <v>0</v>
      </c>
      <c r="K3908" s="172">
        <v>29984.85</v>
      </c>
      <c r="L3908" s="173" t="s">
        <v>1444</v>
      </c>
    </row>
    <row r="3909" spans="1:12" ht="56.25" customHeight="1">
      <c r="A3909" s="174" t="s">
        <v>1308</v>
      </c>
      <c r="B3909" s="167" t="s">
        <v>1308</v>
      </c>
      <c r="C3909" s="168">
        <v>42853</v>
      </c>
      <c r="D3909" s="168" t="s">
        <v>8818</v>
      </c>
      <c r="E3909" s="169" t="s">
        <v>13</v>
      </c>
      <c r="F3909" s="169">
        <v>368466</v>
      </c>
      <c r="G3909" s="169"/>
      <c r="H3909" s="170" t="s">
        <v>1309</v>
      </c>
      <c r="I3909" s="172">
        <v>29984.85</v>
      </c>
      <c r="J3909" s="172">
        <v>0</v>
      </c>
      <c r="K3909" s="172">
        <v>29984.85</v>
      </c>
      <c r="L3909" s="173" t="s">
        <v>1444</v>
      </c>
    </row>
    <row r="3910" spans="1:12" ht="56.25" customHeight="1">
      <c r="A3910" s="174" t="s">
        <v>1308</v>
      </c>
      <c r="B3910" s="167" t="s">
        <v>1308</v>
      </c>
      <c r="C3910" s="168">
        <v>42853</v>
      </c>
      <c r="D3910" s="168" t="s">
        <v>8819</v>
      </c>
      <c r="E3910" s="169" t="s">
        <v>13</v>
      </c>
      <c r="F3910" s="169">
        <v>368468</v>
      </c>
      <c r="G3910" s="169"/>
      <c r="H3910" s="170" t="s">
        <v>1309</v>
      </c>
      <c r="I3910" s="172">
        <v>35808.17</v>
      </c>
      <c r="J3910" s="172">
        <v>0</v>
      </c>
      <c r="K3910" s="172">
        <v>35808.17</v>
      </c>
      <c r="L3910" s="173" t="s">
        <v>1444</v>
      </c>
    </row>
    <row r="3911" spans="1:12" ht="56.25" customHeight="1">
      <c r="A3911" s="174" t="s">
        <v>1308</v>
      </c>
      <c r="B3911" s="167" t="s">
        <v>1308</v>
      </c>
      <c r="C3911" s="168">
        <v>42853</v>
      </c>
      <c r="D3911" s="168" t="s">
        <v>8820</v>
      </c>
      <c r="E3911" s="169" t="s">
        <v>13</v>
      </c>
      <c r="F3911" s="169">
        <v>368470</v>
      </c>
      <c r="G3911" s="169"/>
      <c r="H3911" s="170" t="s">
        <v>1309</v>
      </c>
      <c r="I3911" s="172">
        <v>2850.26</v>
      </c>
      <c r="J3911" s="172">
        <v>0</v>
      </c>
      <c r="K3911" s="172">
        <v>2850.26</v>
      </c>
      <c r="L3911" s="173" t="s">
        <v>1444</v>
      </c>
    </row>
    <row r="3912" spans="1:12" ht="56.25" customHeight="1">
      <c r="A3912" s="174" t="s">
        <v>1308</v>
      </c>
      <c r="B3912" s="167" t="s">
        <v>1308</v>
      </c>
      <c r="C3912" s="168">
        <v>42853</v>
      </c>
      <c r="D3912" s="168" t="s">
        <v>8821</v>
      </c>
      <c r="E3912" s="169" t="s">
        <v>13</v>
      </c>
      <c r="F3912" s="169">
        <v>368472</v>
      </c>
      <c r="G3912" s="169"/>
      <c r="H3912" s="170" t="s">
        <v>1309</v>
      </c>
      <c r="I3912" s="172">
        <v>1776.4</v>
      </c>
      <c r="J3912" s="172">
        <v>0</v>
      </c>
      <c r="K3912" s="172">
        <v>1776.4</v>
      </c>
      <c r="L3912" s="173" t="s">
        <v>1444</v>
      </c>
    </row>
    <row r="3913" spans="1:12" ht="56.25" customHeight="1">
      <c r="A3913" s="174" t="s">
        <v>1308</v>
      </c>
      <c r="B3913" s="167" t="s">
        <v>1308</v>
      </c>
      <c r="C3913" s="168">
        <v>42853</v>
      </c>
      <c r="D3913" s="168" t="s">
        <v>8822</v>
      </c>
      <c r="E3913" s="169" t="s">
        <v>13</v>
      </c>
      <c r="F3913" s="169">
        <v>368474</v>
      </c>
      <c r="G3913" s="169"/>
      <c r="H3913" s="170" t="s">
        <v>1309</v>
      </c>
      <c r="I3913" s="172">
        <v>9797.25</v>
      </c>
      <c r="J3913" s="172">
        <v>0</v>
      </c>
      <c r="K3913" s="172">
        <v>9797.25</v>
      </c>
      <c r="L3913" s="173" t="s">
        <v>1444</v>
      </c>
    </row>
    <row r="3914" spans="1:12" ht="56.25" customHeight="1">
      <c r="A3914" s="174" t="s">
        <v>1308</v>
      </c>
      <c r="B3914" s="167" t="s">
        <v>1308</v>
      </c>
      <c r="C3914" s="168">
        <v>42853</v>
      </c>
      <c r="D3914" s="168" t="s">
        <v>8823</v>
      </c>
      <c r="E3914" s="169" t="s">
        <v>13</v>
      </c>
      <c r="F3914" s="169">
        <v>368476</v>
      </c>
      <c r="G3914" s="169"/>
      <c r="H3914" s="170" t="s">
        <v>1309</v>
      </c>
      <c r="I3914" s="172">
        <v>5026.32</v>
      </c>
      <c r="J3914" s="172">
        <v>0</v>
      </c>
      <c r="K3914" s="172">
        <v>5026.32</v>
      </c>
      <c r="L3914" s="173" t="s">
        <v>1444</v>
      </c>
    </row>
    <row r="3915" spans="1:12" ht="56.25" customHeight="1">
      <c r="A3915" s="174" t="s">
        <v>1308</v>
      </c>
      <c r="B3915" s="167" t="s">
        <v>1308</v>
      </c>
      <c r="C3915" s="168">
        <v>42853</v>
      </c>
      <c r="D3915" s="168" t="s">
        <v>8824</v>
      </c>
      <c r="E3915" s="169" t="s">
        <v>13</v>
      </c>
      <c r="F3915" s="169">
        <v>368478</v>
      </c>
      <c r="G3915" s="169"/>
      <c r="H3915" s="170" t="s">
        <v>1309</v>
      </c>
      <c r="I3915" s="172">
        <v>13805.34</v>
      </c>
      <c r="J3915" s="172">
        <v>0</v>
      </c>
      <c r="K3915" s="172">
        <v>13805.34</v>
      </c>
      <c r="L3915" s="173" t="s">
        <v>1444</v>
      </c>
    </row>
    <row r="3916" spans="1:12" ht="56.25" customHeight="1">
      <c r="A3916" s="174" t="s">
        <v>1308</v>
      </c>
      <c r="B3916" s="167" t="s">
        <v>1308</v>
      </c>
      <c r="C3916" s="168">
        <v>42853</v>
      </c>
      <c r="D3916" s="168" t="s">
        <v>8825</v>
      </c>
      <c r="E3916" s="169" t="s">
        <v>13</v>
      </c>
      <c r="F3916" s="169">
        <v>368480</v>
      </c>
      <c r="G3916" s="169"/>
      <c r="H3916" s="170" t="s">
        <v>1309</v>
      </c>
      <c r="I3916" s="172">
        <v>26909.38</v>
      </c>
      <c r="J3916" s="172">
        <v>0</v>
      </c>
      <c r="K3916" s="172">
        <v>26909.38</v>
      </c>
      <c r="L3916" s="173" t="s">
        <v>1444</v>
      </c>
    </row>
    <row r="3917" spans="1:12" ht="56.25" customHeight="1">
      <c r="A3917" s="174" t="s">
        <v>1308</v>
      </c>
      <c r="B3917" s="167" t="s">
        <v>1308</v>
      </c>
      <c r="C3917" s="168">
        <v>42853</v>
      </c>
      <c r="D3917" s="168" t="s">
        <v>8826</v>
      </c>
      <c r="E3917" s="169" t="s">
        <v>13</v>
      </c>
      <c r="F3917" s="169">
        <v>368482</v>
      </c>
      <c r="G3917" s="169"/>
      <c r="H3917" s="170" t="s">
        <v>1309</v>
      </c>
      <c r="I3917" s="172">
        <v>22150.46</v>
      </c>
      <c r="J3917" s="172">
        <v>0</v>
      </c>
      <c r="K3917" s="172">
        <v>22150.46</v>
      </c>
      <c r="L3917" s="173" t="s">
        <v>1444</v>
      </c>
    </row>
    <row r="3918" spans="1:12" ht="56.25" customHeight="1">
      <c r="A3918" s="174" t="s">
        <v>1308</v>
      </c>
      <c r="B3918" s="167" t="s">
        <v>1308</v>
      </c>
      <c r="C3918" s="168">
        <v>42853</v>
      </c>
      <c r="D3918" s="168" t="s">
        <v>8827</v>
      </c>
      <c r="E3918" s="169" t="s">
        <v>13</v>
      </c>
      <c r="F3918" s="169">
        <v>368484</v>
      </c>
      <c r="G3918" s="169"/>
      <c r="H3918" s="170" t="s">
        <v>1309</v>
      </c>
      <c r="I3918" s="172">
        <v>4818057.68</v>
      </c>
      <c r="J3918" s="172">
        <v>0</v>
      </c>
      <c r="K3918" s="172">
        <v>4818057.68</v>
      </c>
      <c r="L3918" s="173" t="s">
        <v>1444</v>
      </c>
    </row>
    <row r="3919" spans="1:12" ht="56.25" customHeight="1">
      <c r="A3919" s="174" t="s">
        <v>1308</v>
      </c>
      <c r="B3919" s="167" t="s">
        <v>1308</v>
      </c>
      <c r="C3919" s="168">
        <v>42853</v>
      </c>
      <c r="D3919" s="168" t="s">
        <v>8828</v>
      </c>
      <c r="E3919" s="169" t="s">
        <v>13</v>
      </c>
      <c r="F3919" s="169">
        <v>368486</v>
      </c>
      <c r="G3919" s="169"/>
      <c r="H3919" s="170" t="s">
        <v>1309</v>
      </c>
      <c r="I3919" s="172">
        <v>7730509.9199999999</v>
      </c>
      <c r="J3919" s="172">
        <v>0</v>
      </c>
      <c r="K3919" s="172">
        <v>7730509.9199999999</v>
      </c>
      <c r="L3919" s="173" t="s">
        <v>1444</v>
      </c>
    </row>
    <row r="3920" spans="1:12" ht="56.25" customHeight="1">
      <c r="A3920" s="174" t="s">
        <v>1308</v>
      </c>
      <c r="B3920" s="167" t="s">
        <v>1308</v>
      </c>
      <c r="C3920" s="168">
        <v>42853</v>
      </c>
      <c r="D3920" s="168" t="s">
        <v>8829</v>
      </c>
      <c r="E3920" s="169" t="s">
        <v>13</v>
      </c>
      <c r="F3920" s="169">
        <v>368488</v>
      </c>
      <c r="G3920" s="169"/>
      <c r="H3920" s="170" t="s">
        <v>1309</v>
      </c>
      <c r="I3920" s="172">
        <v>886429.92</v>
      </c>
      <c r="J3920" s="172">
        <v>0</v>
      </c>
      <c r="K3920" s="172">
        <v>886429.92</v>
      </c>
      <c r="L3920" s="173" t="s">
        <v>1444</v>
      </c>
    </row>
    <row r="3921" spans="1:12" ht="56.25" customHeight="1">
      <c r="A3921" s="174" t="s">
        <v>1308</v>
      </c>
      <c r="B3921" s="167" t="s">
        <v>1308</v>
      </c>
      <c r="C3921" s="168">
        <v>42853</v>
      </c>
      <c r="D3921" s="168" t="s">
        <v>8830</v>
      </c>
      <c r="E3921" s="169" t="s">
        <v>13</v>
      </c>
      <c r="F3921" s="169">
        <v>368490</v>
      </c>
      <c r="G3921" s="169"/>
      <c r="H3921" s="170" t="s">
        <v>1309</v>
      </c>
      <c r="I3921" s="172">
        <v>1422265.07</v>
      </c>
      <c r="J3921" s="172">
        <v>0</v>
      </c>
      <c r="K3921" s="172">
        <v>1422265.07</v>
      </c>
      <c r="L3921" s="173" t="s">
        <v>1444</v>
      </c>
    </row>
    <row r="3922" spans="1:12" ht="56.25" customHeight="1">
      <c r="A3922" s="174" t="s">
        <v>1308</v>
      </c>
      <c r="B3922" s="167" t="s">
        <v>1308</v>
      </c>
      <c r="C3922" s="168">
        <v>42853</v>
      </c>
      <c r="D3922" s="168" t="s">
        <v>8831</v>
      </c>
      <c r="E3922" s="169" t="s">
        <v>13</v>
      </c>
      <c r="F3922" s="169">
        <v>368492</v>
      </c>
      <c r="G3922" s="169"/>
      <c r="H3922" s="170" t="s">
        <v>1309</v>
      </c>
      <c r="I3922" s="172">
        <v>12497045.710000001</v>
      </c>
      <c r="J3922" s="172">
        <v>0</v>
      </c>
      <c r="K3922" s="172">
        <v>12497045.710000001</v>
      </c>
      <c r="L3922" s="173" t="s">
        <v>1444</v>
      </c>
    </row>
    <row r="3923" spans="1:12" ht="56.25" customHeight="1">
      <c r="A3923" s="174" t="s">
        <v>1308</v>
      </c>
      <c r="B3923" s="167" t="s">
        <v>1308</v>
      </c>
      <c r="C3923" s="168">
        <v>42853</v>
      </c>
      <c r="D3923" s="168" t="s">
        <v>8832</v>
      </c>
      <c r="E3923" s="169" t="s">
        <v>13</v>
      </c>
      <c r="F3923" s="169">
        <v>368494</v>
      </c>
      <c r="G3923" s="169"/>
      <c r="H3923" s="170" t="s">
        <v>1309</v>
      </c>
      <c r="I3923" s="172">
        <v>15712797</v>
      </c>
      <c r="J3923" s="172">
        <v>0</v>
      </c>
      <c r="K3923" s="172">
        <v>15712797</v>
      </c>
      <c r="L3923" s="173" t="s">
        <v>1444</v>
      </c>
    </row>
    <row r="3924" spans="1:12" ht="56.25" customHeight="1">
      <c r="A3924" s="174" t="s">
        <v>1308</v>
      </c>
      <c r="B3924" s="167" t="s">
        <v>1308</v>
      </c>
      <c r="C3924" s="168">
        <v>42853</v>
      </c>
      <c r="D3924" s="168" t="s">
        <v>8833</v>
      </c>
      <c r="E3924" s="169" t="s">
        <v>13</v>
      </c>
      <c r="F3924" s="169">
        <v>368496</v>
      </c>
      <c r="G3924" s="169"/>
      <c r="H3924" s="170" t="s">
        <v>1309</v>
      </c>
      <c r="I3924" s="172">
        <v>6051757.0599999996</v>
      </c>
      <c r="J3924" s="172">
        <v>0</v>
      </c>
      <c r="K3924" s="172">
        <v>6051757.0599999996</v>
      </c>
      <c r="L3924" s="173" t="s">
        <v>1444</v>
      </c>
    </row>
    <row r="3925" spans="1:12" ht="56.25" customHeight="1">
      <c r="A3925" s="174" t="s">
        <v>1308</v>
      </c>
      <c r="B3925" s="167" t="s">
        <v>1308</v>
      </c>
      <c r="C3925" s="168">
        <v>42853</v>
      </c>
      <c r="D3925" s="168" t="s">
        <v>8834</v>
      </c>
      <c r="E3925" s="169" t="s">
        <v>13</v>
      </c>
      <c r="F3925" s="169">
        <v>368498</v>
      </c>
      <c r="G3925" s="169"/>
      <c r="H3925" s="170" t="s">
        <v>1309</v>
      </c>
      <c r="I3925" s="172">
        <v>71599271.230000004</v>
      </c>
      <c r="J3925" s="172">
        <v>0</v>
      </c>
      <c r="K3925" s="172">
        <v>71599271.230000004</v>
      </c>
      <c r="L3925" s="173" t="s">
        <v>1444</v>
      </c>
    </row>
    <row r="3926" spans="1:12" ht="56.25" customHeight="1">
      <c r="A3926" s="174" t="s">
        <v>1308</v>
      </c>
      <c r="B3926" s="167" t="s">
        <v>1308</v>
      </c>
      <c r="C3926" s="168">
        <v>42853</v>
      </c>
      <c r="D3926" s="168" t="s">
        <v>8835</v>
      </c>
      <c r="E3926" s="169" t="s">
        <v>13</v>
      </c>
      <c r="F3926" s="169">
        <v>368500</v>
      </c>
      <c r="G3926" s="169"/>
      <c r="H3926" s="170" t="s">
        <v>1309</v>
      </c>
      <c r="I3926" s="172">
        <v>5371223.1100000003</v>
      </c>
      <c r="J3926" s="172">
        <v>0</v>
      </c>
      <c r="K3926" s="172">
        <v>5371223.1100000003</v>
      </c>
      <c r="L3926" s="173" t="s">
        <v>1444</v>
      </c>
    </row>
    <row r="3927" spans="1:12" ht="56.25" customHeight="1">
      <c r="A3927" s="174" t="s">
        <v>1308</v>
      </c>
      <c r="B3927" s="167" t="s">
        <v>1308</v>
      </c>
      <c r="C3927" s="168">
        <v>42853</v>
      </c>
      <c r="D3927" s="168" t="s">
        <v>8836</v>
      </c>
      <c r="E3927" s="169" t="s">
        <v>13</v>
      </c>
      <c r="F3927" s="169">
        <v>368502</v>
      </c>
      <c r="G3927" s="169"/>
      <c r="H3927" s="170" t="s">
        <v>1309</v>
      </c>
      <c r="I3927" s="172">
        <v>5890.68</v>
      </c>
      <c r="J3927" s="172">
        <v>0</v>
      </c>
      <c r="K3927" s="172">
        <v>5890.68</v>
      </c>
      <c r="L3927" s="173" t="s">
        <v>1444</v>
      </c>
    </row>
    <row r="3928" spans="1:12" ht="56.25" customHeight="1">
      <c r="A3928" s="174" t="s">
        <v>1308</v>
      </c>
      <c r="B3928" s="167" t="s">
        <v>1308</v>
      </c>
      <c r="C3928" s="168">
        <v>42853</v>
      </c>
      <c r="D3928" s="168" t="s">
        <v>8837</v>
      </c>
      <c r="E3928" s="169" t="s">
        <v>13</v>
      </c>
      <c r="F3928" s="169">
        <v>368504</v>
      </c>
      <c r="G3928" s="169"/>
      <c r="H3928" s="170" t="s">
        <v>1309</v>
      </c>
      <c r="I3928" s="172">
        <v>11971.18</v>
      </c>
      <c r="J3928" s="172">
        <v>0</v>
      </c>
      <c r="K3928" s="172">
        <v>11971.18</v>
      </c>
      <c r="L3928" s="173" t="s">
        <v>1444</v>
      </c>
    </row>
    <row r="3929" spans="1:12" ht="56.25" customHeight="1">
      <c r="A3929" s="174" t="s">
        <v>1308</v>
      </c>
      <c r="B3929" s="167" t="s">
        <v>1308</v>
      </c>
      <c r="C3929" s="168">
        <v>42853</v>
      </c>
      <c r="D3929" s="168" t="s">
        <v>8838</v>
      </c>
      <c r="E3929" s="169" t="s">
        <v>13</v>
      </c>
      <c r="F3929" s="169">
        <v>368506</v>
      </c>
      <c r="G3929" s="169"/>
      <c r="H3929" s="170" t="s">
        <v>1309</v>
      </c>
      <c r="I3929" s="172">
        <v>2852.39</v>
      </c>
      <c r="J3929" s="172">
        <v>0</v>
      </c>
      <c r="K3929" s="172">
        <v>2852.39</v>
      </c>
      <c r="L3929" s="173" t="s">
        <v>1444</v>
      </c>
    </row>
    <row r="3930" spans="1:12" ht="56.25" customHeight="1">
      <c r="A3930" s="174" t="s">
        <v>1308</v>
      </c>
      <c r="B3930" s="167" t="s">
        <v>1308</v>
      </c>
      <c r="C3930" s="168">
        <v>42853</v>
      </c>
      <c r="D3930" s="168" t="s">
        <v>8839</v>
      </c>
      <c r="E3930" s="169" t="s">
        <v>13</v>
      </c>
      <c r="F3930" s="169">
        <v>368508</v>
      </c>
      <c r="G3930" s="169"/>
      <c r="H3930" s="170" t="s">
        <v>1309</v>
      </c>
      <c r="I3930" s="172">
        <v>10917</v>
      </c>
      <c r="J3930" s="172">
        <v>0</v>
      </c>
      <c r="K3930" s="172">
        <v>10917</v>
      </c>
      <c r="L3930" s="173" t="s">
        <v>1444</v>
      </c>
    </row>
    <row r="3931" spans="1:12" ht="56.25" customHeight="1">
      <c r="A3931" s="174" t="s">
        <v>1308</v>
      </c>
      <c r="B3931" s="167" t="s">
        <v>1308</v>
      </c>
      <c r="C3931" s="168">
        <v>42853</v>
      </c>
      <c r="D3931" s="168" t="s">
        <v>8840</v>
      </c>
      <c r="E3931" s="169" t="s">
        <v>13</v>
      </c>
      <c r="F3931" s="169">
        <v>368510</v>
      </c>
      <c r="G3931" s="169"/>
      <c r="H3931" s="170" t="s">
        <v>1309</v>
      </c>
      <c r="I3931" s="172">
        <v>995480.33</v>
      </c>
      <c r="J3931" s="172">
        <v>0</v>
      </c>
      <c r="K3931" s="172">
        <v>995480.33</v>
      </c>
      <c r="L3931" s="173" t="s">
        <v>1444</v>
      </c>
    </row>
    <row r="3932" spans="1:12" ht="56.25" customHeight="1">
      <c r="A3932" s="174" t="s">
        <v>1308</v>
      </c>
      <c r="B3932" s="167" t="s">
        <v>1308</v>
      </c>
      <c r="C3932" s="168">
        <v>42853</v>
      </c>
      <c r="D3932" s="168" t="s">
        <v>8841</v>
      </c>
      <c r="E3932" s="169" t="s">
        <v>13</v>
      </c>
      <c r="F3932" s="169">
        <v>368512</v>
      </c>
      <c r="G3932" s="169"/>
      <c r="H3932" s="170" t="s">
        <v>1309</v>
      </c>
      <c r="I3932" s="172">
        <v>12253192.189999999</v>
      </c>
      <c r="J3932" s="172">
        <v>0</v>
      </c>
      <c r="K3932" s="172">
        <v>12253192.189999999</v>
      </c>
      <c r="L3932" s="173" t="s">
        <v>1444</v>
      </c>
    </row>
    <row r="3933" spans="1:12" ht="56.25" customHeight="1">
      <c r="A3933" s="174" t="s">
        <v>1308</v>
      </c>
      <c r="B3933" s="167" t="s">
        <v>1308</v>
      </c>
      <c r="C3933" s="168">
        <v>42853</v>
      </c>
      <c r="D3933" s="168" t="s">
        <v>8842</v>
      </c>
      <c r="E3933" s="169" t="s">
        <v>13</v>
      </c>
      <c r="F3933" s="169">
        <v>368515</v>
      </c>
      <c r="G3933" s="169"/>
      <c r="H3933" s="170" t="s">
        <v>1309</v>
      </c>
      <c r="I3933" s="172">
        <v>883606.69</v>
      </c>
      <c r="J3933" s="172">
        <v>0</v>
      </c>
      <c r="K3933" s="172">
        <v>883606.69</v>
      </c>
      <c r="L3933" s="173" t="s">
        <v>1444</v>
      </c>
    </row>
    <row r="3934" spans="1:12" ht="56.25" customHeight="1">
      <c r="A3934" s="174" t="s">
        <v>1308</v>
      </c>
      <c r="B3934" s="167" t="s">
        <v>1308</v>
      </c>
      <c r="C3934" s="168">
        <v>42853</v>
      </c>
      <c r="D3934" s="168" t="s">
        <v>8843</v>
      </c>
      <c r="E3934" s="169" t="s">
        <v>13</v>
      </c>
      <c r="F3934" s="169">
        <v>368517</v>
      </c>
      <c r="G3934" s="169"/>
      <c r="H3934" s="170" t="s">
        <v>1309</v>
      </c>
      <c r="I3934" s="172">
        <v>1637551.63</v>
      </c>
      <c r="J3934" s="172">
        <v>0</v>
      </c>
      <c r="K3934" s="172">
        <v>1637551.63</v>
      </c>
      <c r="L3934" s="173" t="s">
        <v>1444</v>
      </c>
    </row>
    <row r="3935" spans="1:12" ht="56.25" customHeight="1">
      <c r="A3935" s="174" t="s">
        <v>1308</v>
      </c>
      <c r="B3935" s="167" t="s">
        <v>1308</v>
      </c>
      <c r="C3935" s="168">
        <v>42853</v>
      </c>
      <c r="D3935" s="168" t="s">
        <v>8844</v>
      </c>
      <c r="E3935" s="169" t="s">
        <v>13</v>
      </c>
      <c r="F3935" s="169">
        <v>368519</v>
      </c>
      <c r="G3935" s="169"/>
      <c r="H3935" s="170" t="s">
        <v>1309</v>
      </c>
      <c r="I3935" s="172">
        <v>1637551.63</v>
      </c>
      <c r="J3935" s="172">
        <v>0</v>
      </c>
      <c r="K3935" s="172">
        <v>1637551.63</v>
      </c>
      <c r="L3935" s="173" t="s">
        <v>1444</v>
      </c>
    </row>
    <row r="3936" spans="1:12" ht="56.25" customHeight="1">
      <c r="A3936" s="174" t="s">
        <v>1308</v>
      </c>
      <c r="B3936" s="167" t="s">
        <v>1308</v>
      </c>
      <c r="C3936" s="168">
        <v>42853</v>
      </c>
      <c r="D3936" s="168" t="s">
        <v>8845</v>
      </c>
      <c r="E3936" s="169" t="s">
        <v>13</v>
      </c>
      <c r="F3936" s="169">
        <v>368521</v>
      </c>
      <c r="G3936" s="169"/>
      <c r="H3936" s="170" t="s">
        <v>1309</v>
      </c>
      <c r="I3936" s="172">
        <v>1637551.63</v>
      </c>
      <c r="J3936" s="172">
        <v>0</v>
      </c>
      <c r="K3936" s="172">
        <v>1637551.63</v>
      </c>
      <c r="L3936" s="173" t="s">
        <v>1444</v>
      </c>
    </row>
    <row r="3937" spans="1:12" ht="56.25" customHeight="1">
      <c r="A3937" s="174" t="s">
        <v>1308</v>
      </c>
      <c r="B3937" s="167" t="s">
        <v>1308</v>
      </c>
      <c r="C3937" s="168">
        <v>42853</v>
      </c>
      <c r="D3937" s="168" t="s">
        <v>8846</v>
      </c>
      <c r="E3937" s="169" t="s">
        <v>13</v>
      </c>
      <c r="F3937" s="169">
        <v>368523</v>
      </c>
      <c r="G3937" s="169"/>
      <c r="H3937" s="170" t="s">
        <v>1309</v>
      </c>
      <c r="I3937" s="172">
        <v>1637551.63</v>
      </c>
      <c r="J3937" s="172">
        <v>0</v>
      </c>
      <c r="K3937" s="172">
        <v>1637551.63</v>
      </c>
      <c r="L3937" s="173" t="s">
        <v>1444</v>
      </c>
    </row>
    <row r="3938" spans="1:12" ht="56.25" customHeight="1">
      <c r="A3938" s="174" t="s">
        <v>1308</v>
      </c>
      <c r="B3938" s="167" t="s">
        <v>1308</v>
      </c>
      <c r="C3938" s="168">
        <v>42853</v>
      </c>
      <c r="D3938" s="168" t="s">
        <v>8847</v>
      </c>
      <c r="E3938" s="169" t="s">
        <v>13</v>
      </c>
      <c r="F3938" s="169">
        <v>368525</v>
      </c>
      <c r="G3938" s="169"/>
      <c r="H3938" s="170" t="s">
        <v>1309</v>
      </c>
      <c r="I3938" s="172">
        <v>1637551.63</v>
      </c>
      <c r="J3938" s="172">
        <v>0</v>
      </c>
      <c r="K3938" s="172">
        <v>1637551.63</v>
      </c>
      <c r="L3938" s="173" t="s">
        <v>1444</v>
      </c>
    </row>
    <row r="3939" spans="1:12" ht="56.25" customHeight="1">
      <c r="A3939" s="174" t="s">
        <v>1308</v>
      </c>
      <c r="B3939" s="167" t="s">
        <v>1308</v>
      </c>
      <c r="C3939" s="168">
        <v>42853</v>
      </c>
      <c r="D3939" s="168" t="s">
        <v>8848</v>
      </c>
      <c r="E3939" s="169" t="s">
        <v>13</v>
      </c>
      <c r="F3939" s="169">
        <v>368527</v>
      </c>
      <c r="G3939" s="169"/>
      <c r="H3939" s="170" t="s">
        <v>1309</v>
      </c>
      <c r="I3939" s="172">
        <v>4497727.92</v>
      </c>
      <c r="J3939" s="172">
        <v>0</v>
      </c>
      <c r="K3939" s="172">
        <v>4497727.92</v>
      </c>
      <c r="L3939" s="173" t="s">
        <v>1444</v>
      </c>
    </row>
    <row r="3940" spans="1:12" ht="56.25" customHeight="1">
      <c r="A3940" s="174" t="s">
        <v>1308</v>
      </c>
      <c r="B3940" s="167" t="s">
        <v>1308</v>
      </c>
      <c r="C3940" s="168">
        <v>42853</v>
      </c>
      <c r="D3940" s="168" t="s">
        <v>8849</v>
      </c>
      <c r="E3940" s="169" t="s">
        <v>13</v>
      </c>
      <c r="F3940" s="169">
        <v>368529</v>
      </c>
      <c r="G3940" s="169"/>
      <c r="H3940" s="170" t="s">
        <v>1309</v>
      </c>
      <c r="I3940" s="172">
        <v>4497727.92</v>
      </c>
      <c r="J3940" s="172">
        <v>0</v>
      </c>
      <c r="K3940" s="172">
        <v>4497727.92</v>
      </c>
      <c r="L3940" s="173" t="s">
        <v>1444</v>
      </c>
    </row>
    <row r="3941" spans="1:12" ht="56.25" customHeight="1">
      <c r="A3941" s="174" t="s">
        <v>1308</v>
      </c>
      <c r="B3941" s="167" t="s">
        <v>1308</v>
      </c>
      <c r="C3941" s="168">
        <v>42853</v>
      </c>
      <c r="D3941" s="168" t="s">
        <v>8850</v>
      </c>
      <c r="E3941" s="169" t="s">
        <v>13</v>
      </c>
      <c r="F3941" s="169">
        <v>368531</v>
      </c>
      <c r="G3941" s="169"/>
      <c r="H3941" s="170" t="s">
        <v>1309</v>
      </c>
      <c r="I3941" s="172">
        <v>4497727.92</v>
      </c>
      <c r="J3941" s="172">
        <v>0</v>
      </c>
      <c r="K3941" s="172">
        <v>4497727.92</v>
      </c>
      <c r="L3941" s="173" t="s">
        <v>1444</v>
      </c>
    </row>
    <row r="3942" spans="1:12" ht="56.25" customHeight="1">
      <c r="A3942" s="174" t="s">
        <v>1308</v>
      </c>
      <c r="B3942" s="167" t="s">
        <v>1308</v>
      </c>
      <c r="C3942" s="168">
        <v>42853</v>
      </c>
      <c r="D3942" s="168" t="s">
        <v>8851</v>
      </c>
      <c r="E3942" s="169" t="s">
        <v>13</v>
      </c>
      <c r="F3942" s="169">
        <v>368533</v>
      </c>
      <c r="G3942" s="169"/>
      <c r="H3942" s="170" t="s">
        <v>1309</v>
      </c>
      <c r="I3942" s="172">
        <v>4497727.92</v>
      </c>
      <c r="J3942" s="172">
        <v>0</v>
      </c>
      <c r="K3942" s="172">
        <v>4497727.92</v>
      </c>
      <c r="L3942" s="173" t="s">
        <v>1444</v>
      </c>
    </row>
    <row r="3943" spans="1:12" ht="56.25" customHeight="1">
      <c r="A3943" s="174" t="s">
        <v>1308</v>
      </c>
      <c r="B3943" s="167" t="s">
        <v>1308</v>
      </c>
      <c r="C3943" s="168">
        <v>42853</v>
      </c>
      <c r="D3943" s="168" t="s">
        <v>8852</v>
      </c>
      <c r="E3943" s="169" t="s">
        <v>13</v>
      </c>
      <c r="F3943" s="169">
        <v>368535</v>
      </c>
      <c r="G3943" s="169"/>
      <c r="H3943" s="170" t="s">
        <v>1309</v>
      </c>
      <c r="I3943" s="172">
        <v>4497727.92</v>
      </c>
      <c r="J3943" s="172">
        <v>0</v>
      </c>
      <c r="K3943" s="172">
        <v>4497727.92</v>
      </c>
      <c r="L3943" s="173" t="s">
        <v>1444</v>
      </c>
    </row>
    <row r="3944" spans="1:12" ht="56.25" customHeight="1">
      <c r="A3944" s="174" t="s">
        <v>1308</v>
      </c>
      <c r="B3944" s="167" t="s">
        <v>1308</v>
      </c>
      <c r="C3944" s="168">
        <v>42853</v>
      </c>
      <c r="D3944" s="168" t="s">
        <v>8853</v>
      </c>
      <c r="E3944" s="169" t="s">
        <v>13</v>
      </c>
      <c r="F3944" s="169">
        <v>368537</v>
      </c>
      <c r="G3944" s="169"/>
      <c r="H3944" s="170" t="s">
        <v>1309</v>
      </c>
      <c r="I3944" s="172">
        <v>3810036.8</v>
      </c>
      <c r="J3944" s="172">
        <v>0</v>
      </c>
      <c r="K3944" s="172">
        <v>3810036.8</v>
      </c>
      <c r="L3944" s="173" t="s">
        <v>1444</v>
      </c>
    </row>
    <row r="3945" spans="1:12" ht="56.25" customHeight="1">
      <c r="A3945" s="174" t="s">
        <v>1308</v>
      </c>
      <c r="B3945" s="167" t="s">
        <v>1308</v>
      </c>
      <c r="C3945" s="168">
        <v>42853</v>
      </c>
      <c r="D3945" s="168" t="s">
        <v>8854</v>
      </c>
      <c r="E3945" s="169" t="s">
        <v>13</v>
      </c>
      <c r="F3945" s="169">
        <v>368539</v>
      </c>
      <c r="G3945" s="169"/>
      <c r="H3945" s="170" t="s">
        <v>1309</v>
      </c>
      <c r="I3945" s="172">
        <v>3810036.8</v>
      </c>
      <c r="J3945" s="172">
        <v>0</v>
      </c>
      <c r="K3945" s="172">
        <v>3810036.8</v>
      </c>
      <c r="L3945" s="173" t="s">
        <v>1444</v>
      </c>
    </row>
    <row r="3946" spans="1:12" ht="56.25" customHeight="1">
      <c r="A3946" s="174" t="s">
        <v>1308</v>
      </c>
      <c r="B3946" s="167" t="s">
        <v>1308</v>
      </c>
      <c r="C3946" s="168">
        <v>42853</v>
      </c>
      <c r="D3946" s="168" t="s">
        <v>8855</v>
      </c>
      <c r="E3946" s="169" t="s">
        <v>13</v>
      </c>
      <c r="F3946" s="169">
        <v>368541</v>
      </c>
      <c r="G3946" s="169"/>
      <c r="H3946" s="170" t="s">
        <v>1309</v>
      </c>
      <c r="I3946" s="172">
        <v>3810036.8</v>
      </c>
      <c r="J3946" s="172">
        <v>0</v>
      </c>
      <c r="K3946" s="172">
        <v>3810036.8</v>
      </c>
      <c r="L3946" s="173" t="s">
        <v>1444</v>
      </c>
    </row>
    <row r="3947" spans="1:12" ht="56.25" customHeight="1">
      <c r="A3947" s="174" t="s">
        <v>1308</v>
      </c>
      <c r="B3947" s="167" t="s">
        <v>1308</v>
      </c>
      <c r="C3947" s="168">
        <v>42853</v>
      </c>
      <c r="D3947" s="168" t="s">
        <v>8856</v>
      </c>
      <c r="E3947" s="169" t="s">
        <v>13</v>
      </c>
      <c r="F3947" s="169">
        <v>368543</v>
      </c>
      <c r="G3947" s="169"/>
      <c r="H3947" s="170" t="s">
        <v>1309</v>
      </c>
      <c r="I3947" s="172">
        <v>3810036.8</v>
      </c>
      <c r="J3947" s="172">
        <v>0</v>
      </c>
      <c r="K3947" s="172">
        <v>3810036.8</v>
      </c>
      <c r="L3947" s="173" t="s">
        <v>1444</v>
      </c>
    </row>
    <row r="3948" spans="1:12" ht="56.25" customHeight="1">
      <c r="A3948" s="174" t="s">
        <v>1308</v>
      </c>
      <c r="B3948" s="167" t="s">
        <v>1308</v>
      </c>
      <c r="C3948" s="168">
        <v>42853</v>
      </c>
      <c r="D3948" s="168" t="s">
        <v>8857</v>
      </c>
      <c r="E3948" s="169" t="s">
        <v>13</v>
      </c>
      <c r="F3948" s="169">
        <v>368545</v>
      </c>
      <c r="G3948" s="169"/>
      <c r="H3948" s="170" t="s">
        <v>1309</v>
      </c>
      <c r="I3948" s="172">
        <v>3810036.8</v>
      </c>
      <c r="J3948" s="172">
        <v>0</v>
      </c>
      <c r="K3948" s="172">
        <v>3810036.8</v>
      </c>
      <c r="L3948" s="173" t="s">
        <v>1444</v>
      </c>
    </row>
    <row r="3949" spans="1:12" ht="56.25" customHeight="1">
      <c r="A3949" s="174" t="s">
        <v>1308</v>
      </c>
      <c r="B3949" s="167" t="s">
        <v>1308</v>
      </c>
      <c r="C3949" s="168">
        <v>42853</v>
      </c>
      <c r="D3949" s="168" t="s">
        <v>8858</v>
      </c>
      <c r="E3949" s="169" t="s">
        <v>13</v>
      </c>
      <c r="F3949" s="169">
        <v>368547</v>
      </c>
      <c r="G3949" s="169"/>
      <c r="H3949" s="170" t="s">
        <v>1309</v>
      </c>
      <c r="I3949" s="172">
        <v>10464713.640000001</v>
      </c>
      <c r="J3949" s="172">
        <v>0</v>
      </c>
      <c r="K3949" s="172">
        <v>10464713.640000001</v>
      </c>
      <c r="L3949" s="173" t="s">
        <v>1444</v>
      </c>
    </row>
    <row r="3950" spans="1:12" ht="56.25" customHeight="1">
      <c r="A3950" s="174" t="s">
        <v>1308</v>
      </c>
      <c r="B3950" s="167" t="s">
        <v>1308</v>
      </c>
      <c r="C3950" s="168">
        <v>42853</v>
      </c>
      <c r="D3950" s="168" t="s">
        <v>8859</v>
      </c>
      <c r="E3950" s="169" t="s">
        <v>13</v>
      </c>
      <c r="F3950" s="169">
        <v>368549</v>
      </c>
      <c r="G3950" s="169"/>
      <c r="H3950" s="170" t="s">
        <v>1309</v>
      </c>
      <c r="I3950" s="172">
        <v>10464713.640000001</v>
      </c>
      <c r="J3950" s="172">
        <v>0</v>
      </c>
      <c r="K3950" s="172">
        <v>10464713.640000001</v>
      </c>
      <c r="L3950" s="173" t="s">
        <v>1444</v>
      </c>
    </row>
    <row r="3951" spans="1:12" ht="56.25" customHeight="1">
      <c r="A3951" s="174" t="s">
        <v>1308</v>
      </c>
      <c r="B3951" s="167" t="s">
        <v>1308</v>
      </c>
      <c r="C3951" s="168">
        <v>42853</v>
      </c>
      <c r="D3951" s="168" t="s">
        <v>8860</v>
      </c>
      <c r="E3951" s="169" t="s">
        <v>13</v>
      </c>
      <c r="F3951" s="169">
        <v>368551</v>
      </c>
      <c r="G3951" s="169"/>
      <c r="H3951" s="170" t="s">
        <v>1309</v>
      </c>
      <c r="I3951" s="172">
        <v>10464713.640000001</v>
      </c>
      <c r="J3951" s="172">
        <v>0</v>
      </c>
      <c r="K3951" s="172">
        <v>10464713.640000001</v>
      </c>
      <c r="L3951" s="173" t="s">
        <v>1444</v>
      </c>
    </row>
    <row r="3952" spans="1:12" ht="56.25" customHeight="1">
      <c r="A3952" s="174" t="s">
        <v>1308</v>
      </c>
      <c r="B3952" s="167" t="s">
        <v>1308</v>
      </c>
      <c r="C3952" s="168">
        <v>42853</v>
      </c>
      <c r="D3952" s="168" t="s">
        <v>8861</v>
      </c>
      <c r="E3952" s="169" t="s">
        <v>13</v>
      </c>
      <c r="F3952" s="169">
        <v>368553</v>
      </c>
      <c r="G3952" s="169"/>
      <c r="H3952" s="170" t="s">
        <v>1309</v>
      </c>
      <c r="I3952" s="172">
        <v>10464713.640000001</v>
      </c>
      <c r="J3952" s="172">
        <v>0</v>
      </c>
      <c r="K3952" s="172">
        <v>10464713.640000001</v>
      </c>
      <c r="L3952" s="173" t="s">
        <v>1444</v>
      </c>
    </row>
    <row r="3953" spans="1:12" ht="56.25" customHeight="1">
      <c r="A3953" s="174" t="s">
        <v>1308</v>
      </c>
      <c r="B3953" s="167" t="s">
        <v>1308</v>
      </c>
      <c r="C3953" s="168">
        <v>42853</v>
      </c>
      <c r="D3953" s="168" t="s">
        <v>8862</v>
      </c>
      <c r="E3953" s="169" t="s">
        <v>13</v>
      </c>
      <c r="F3953" s="169">
        <v>368555</v>
      </c>
      <c r="G3953" s="169"/>
      <c r="H3953" s="170" t="s">
        <v>1309</v>
      </c>
      <c r="I3953" s="172">
        <v>10464713.640000001</v>
      </c>
      <c r="J3953" s="172">
        <v>0</v>
      </c>
      <c r="K3953" s="172">
        <v>10464713.640000001</v>
      </c>
      <c r="L3953" s="173" t="s">
        <v>1444</v>
      </c>
    </row>
    <row r="3954" spans="1:12" ht="56.25" customHeight="1">
      <c r="A3954" s="174" t="s">
        <v>1308</v>
      </c>
      <c r="B3954" s="167" t="s">
        <v>1308</v>
      </c>
      <c r="C3954" s="168">
        <v>42853</v>
      </c>
      <c r="D3954" s="168" t="s">
        <v>8863</v>
      </c>
      <c r="E3954" s="169" t="s">
        <v>13</v>
      </c>
      <c r="F3954" s="169">
        <v>368557</v>
      </c>
      <c r="G3954" s="169"/>
      <c r="H3954" s="170" t="s">
        <v>1309</v>
      </c>
      <c r="I3954" s="172">
        <v>1925305.99</v>
      </c>
      <c r="J3954" s="172">
        <v>0</v>
      </c>
      <c r="K3954" s="172">
        <v>1925305.99</v>
      </c>
      <c r="L3954" s="173" t="s">
        <v>1444</v>
      </c>
    </row>
    <row r="3955" spans="1:12" ht="56.25" customHeight="1">
      <c r="A3955" s="174" t="s">
        <v>1308</v>
      </c>
      <c r="B3955" s="167" t="s">
        <v>1308</v>
      </c>
      <c r="C3955" s="168">
        <v>42853</v>
      </c>
      <c r="D3955" s="168" t="s">
        <v>8864</v>
      </c>
      <c r="E3955" s="169" t="s">
        <v>13</v>
      </c>
      <c r="F3955" s="169">
        <v>368559</v>
      </c>
      <c r="G3955" s="169"/>
      <c r="H3955" s="170" t="s">
        <v>1309</v>
      </c>
      <c r="I3955" s="172">
        <v>1925305.99</v>
      </c>
      <c r="J3955" s="172">
        <v>0</v>
      </c>
      <c r="K3955" s="172">
        <v>1925305.99</v>
      </c>
      <c r="L3955" s="173" t="s">
        <v>1444</v>
      </c>
    </row>
    <row r="3956" spans="1:12" ht="56.25" customHeight="1">
      <c r="A3956" s="174" t="s">
        <v>1308</v>
      </c>
      <c r="B3956" s="167" t="s">
        <v>1308</v>
      </c>
      <c r="C3956" s="168">
        <v>42853</v>
      </c>
      <c r="D3956" s="168" t="s">
        <v>8865</v>
      </c>
      <c r="E3956" s="169" t="s">
        <v>13</v>
      </c>
      <c r="F3956" s="169">
        <v>368561</v>
      </c>
      <c r="G3956" s="169"/>
      <c r="H3956" s="170" t="s">
        <v>1309</v>
      </c>
      <c r="I3956" s="172">
        <v>1925305.99</v>
      </c>
      <c r="J3956" s="172">
        <v>0</v>
      </c>
      <c r="K3956" s="172">
        <v>1925305.99</v>
      </c>
      <c r="L3956" s="173" t="s">
        <v>1444</v>
      </c>
    </row>
    <row r="3957" spans="1:12" ht="56.25" customHeight="1">
      <c r="A3957" s="174">
        <v>25</v>
      </c>
      <c r="B3957" s="167" t="s">
        <v>718</v>
      </c>
      <c r="C3957" s="168">
        <v>42853</v>
      </c>
      <c r="D3957" s="168" t="s">
        <v>8866</v>
      </c>
      <c r="E3957" s="169" t="s">
        <v>1500</v>
      </c>
      <c r="F3957" s="169">
        <v>13382320</v>
      </c>
      <c r="G3957" s="169"/>
      <c r="H3957" s="170" t="s">
        <v>8867</v>
      </c>
      <c r="I3957" s="172">
        <v>74806.8</v>
      </c>
      <c r="J3957" s="172">
        <v>0</v>
      </c>
      <c r="K3957" s="172">
        <v>74806.8</v>
      </c>
      <c r="L3957" s="173" t="s">
        <v>1444</v>
      </c>
    </row>
    <row r="3958" spans="1:12" ht="56.25" customHeight="1">
      <c r="A3958" s="174">
        <v>25</v>
      </c>
      <c r="B3958" s="167" t="s">
        <v>718</v>
      </c>
      <c r="C3958" s="168">
        <v>42853</v>
      </c>
      <c r="D3958" s="168" t="s">
        <v>8868</v>
      </c>
      <c r="E3958" s="169" t="s">
        <v>1500</v>
      </c>
      <c r="F3958" s="169">
        <v>13381632</v>
      </c>
      <c r="G3958" s="169"/>
      <c r="H3958" s="170" t="s">
        <v>8869</v>
      </c>
      <c r="I3958" s="172">
        <v>371673.3</v>
      </c>
      <c r="J3958" s="172">
        <v>0</v>
      </c>
      <c r="K3958" s="172">
        <v>371673.3</v>
      </c>
      <c r="L3958" s="173" t="s">
        <v>1444</v>
      </c>
    </row>
    <row r="3959" spans="1:12" ht="56.25" customHeight="1">
      <c r="A3959" s="174">
        <v>25</v>
      </c>
      <c r="B3959" s="167" t="s">
        <v>718</v>
      </c>
      <c r="C3959" s="168">
        <v>42853</v>
      </c>
      <c r="D3959" s="168" t="s">
        <v>8870</v>
      </c>
      <c r="E3959" s="169" t="s">
        <v>1500</v>
      </c>
      <c r="F3959" s="169">
        <v>13380463</v>
      </c>
      <c r="G3959" s="169"/>
      <c r="H3959" s="170" t="s">
        <v>8871</v>
      </c>
      <c r="I3959" s="172">
        <v>297094.2</v>
      </c>
      <c r="J3959" s="172">
        <v>0</v>
      </c>
      <c r="K3959" s="172">
        <v>297094.2</v>
      </c>
      <c r="L3959" s="173" t="s">
        <v>1444</v>
      </c>
    </row>
    <row r="3960" spans="1:12" ht="56.25" customHeight="1">
      <c r="A3960" s="174">
        <v>25</v>
      </c>
      <c r="B3960" s="167" t="s">
        <v>718</v>
      </c>
      <c r="C3960" s="168">
        <v>42853</v>
      </c>
      <c r="D3960" s="168" t="s">
        <v>8872</v>
      </c>
      <c r="E3960" s="169" t="s">
        <v>1500</v>
      </c>
      <c r="F3960" s="169">
        <v>13380124</v>
      </c>
      <c r="G3960" s="169"/>
      <c r="H3960" s="170" t="s">
        <v>8873</v>
      </c>
      <c r="I3960" s="172">
        <v>174075.69</v>
      </c>
      <c r="J3960" s="172">
        <v>0</v>
      </c>
      <c r="K3960" s="172">
        <v>174075.69</v>
      </c>
      <c r="L3960" s="173" t="s">
        <v>1444</v>
      </c>
    </row>
    <row r="3961" spans="1:12" ht="56.25" customHeight="1">
      <c r="A3961" s="174">
        <v>25</v>
      </c>
      <c r="B3961" s="167" t="s">
        <v>718</v>
      </c>
      <c r="C3961" s="168">
        <v>42853</v>
      </c>
      <c r="D3961" s="168" t="s">
        <v>8874</v>
      </c>
      <c r="E3961" s="169" t="s">
        <v>1500</v>
      </c>
      <c r="F3961" s="169">
        <v>13379058</v>
      </c>
      <c r="G3961" s="169"/>
      <c r="H3961" s="170" t="s">
        <v>8875</v>
      </c>
      <c r="I3961" s="172">
        <v>988526.05</v>
      </c>
      <c r="J3961" s="172">
        <v>0</v>
      </c>
      <c r="K3961" s="172">
        <v>988526.05</v>
      </c>
      <c r="L3961" s="173" t="s">
        <v>1444</v>
      </c>
    </row>
    <row r="3962" spans="1:12" ht="56.25" customHeight="1">
      <c r="A3962" s="174">
        <v>25</v>
      </c>
      <c r="B3962" s="167" t="s">
        <v>718</v>
      </c>
      <c r="C3962" s="168">
        <v>42853</v>
      </c>
      <c r="D3962" s="168" t="s">
        <v>8876</v>
      </c>
      <c r="E3962" s="169" t="s">
        <v>1500</v>
      </c>
      <c r="F3962" s="169">
        <v>13379030</v>
      </c>
      <c r="G3962" s="169"/>
      <c r="H3962" s="170" t="s">
        <v>8877</v>
      </c>
      <c r="I3962" s="172">
        <v>1134608.1299999999</v>
      </c>
      <c r="J3962" s="172">
        <v>0</v>
      </c>
      <c r="K3962" s="172">
        <v>1134608.1299999999</v>
      </c>
      <c r="L3962" s="173" t="s">
        <v>1444</v>
      </c>
    </row>
    <row r="3963" spans="1:12" ht="56.25" customHeight="1">
      <c r="A3963" s="174">
        <v>25</v>
      </c>
      <c r="B3963" s="167" t="s">
        <v>718</v>
      </c>
      <c r="C3963" s="168">
        <v>42853</v>
      </c>
      <c r="D3963" s="168" t="s">
        <v>8878</v>
      </c>
      <c r="E3963" s="169" t="s">
        <v>1500</v>
      </c>
      <c r="F3963" s="169">
        <v>13378987</v>
      </c>
      <c r="G3963" s="169"/>
      <c r="H3963" s="170" t="s">
        <v>8879</v>
      </c>
      <c r="I3963" s="172">
        <v>4853455.84</v>
      </c>
      <c r="J3963" s="172">
        <v>0</v>
      </c>
      <c r="K3963" s="172">
        <v>4853455.84</v>
      </c>
      <c r="L3963" s="173" t="s">
        <v>1444</v>
      </c>
    </row>
    <row r="3964" spans="1:12" ht="56.25" customHeight="1">
      <c r="A3964" s="174">
        <v>25</v>
      </c>
      <c r="B3964" s="167" t="s">
        <v>718</v>
      </c>
      <c r="C3964" s="168">
        <v>42853</v>
      </c>
      <c r="D3964" s="168" t="s">
        <v>8880</v>
      </c>
      <c r="E3964" s="169" t="s">
        <v>1500</v>
      </c>
      <c r="F3964" s="169">
        <v>13378978</v>
      </c>
      <c r="G3964" s="169"/>
      <c r="H3964" s="170" t="s">
        <v>8881</v>
      </c>
      <c r="I3964" s="172">
        <v>538384.74</v>
      </c>
      <c r="J3964" s="172">
        <v>0</v>
      </c>
      <c r="K3964" s="172">
        <v>538384.74</v>
      </c>
      <c r="L3964" s="173" t="s">
        <v>1444</v>
      </c>
    </row>
    <row r="3965" spans="1:12" ht="56.25" customHeight="1">
      <c r="A3965" s="174">
        <v>25</v>
      </c>
      <c r="B3965" s="167" t="s">
        <v>718</v>
      </c>
      <c r="C3965" s="168">
        <v>42853</v>
      </c>
      <c r="D3965" s="168" t="s">
        <v>8882</v>
      </c>
      <c r="E3965" s="169" t="s">
        <v>1500</v>
      </c>
      <c r="F3965" s="169">
        <v>13378974</v>
      </c>
      <c r="G3965" s="169"/>
      <c r="H3965" s="170" t="s">
        <v>8883</v>
      </c>
      <c r="I3965" s="172">
        <v>1015935.37</v>
      </c>
      <c r="J3965" s="172">
        <v>0</v>
      </c>
      <c r="K3965" s="172">
        <v>1015935.37</v>
      </c>
      <c r="L3965" s="173" t="s">
        <v>1444</v>
      </c>
    </row>
    <row r="3966" spans="1:12" ht="56.25" customHeight="1">
      <c r="A3966" s="174">
        <v>25</v>
      </c>
      <c r="B3966" s="167" t="s">
        <v>718</v>
      </c>
      <c r="C3966" s="168">
        <v>42853</v>
      </c>
      <c r="D3966" s="168" t="s">
        <v>8884</v>
      </c>
      <c r="E3966" s="169" t="s">
        <v>1500</v>
      </c>
      <c r="F3966" s="169">
        <v>13382029</v>
      </c>
      <c r="G3966" s="169"/>
      <c r="H3966" s="170" t="s">
        <v>8885</v>
      </c>
      <c r="I3966" s="172">
        <v>525573.72</v>
      </c>
      <c r="J3966" s="172">
        <v>0</v>
      </c>
      <c r="K3966" s="172">
        <v>525573.72</v>
      </c>
      <c r="L3966" s="173" t="s">
        <v>1444</v>
      </c>
    </row>
    <row r="3967" spans="1:12" ht="56.25" customHeight="1">
      <c r="A3967" s="174">
        <v>25</v>
      </c>
      <c r="B3967" s="167" t="s">
        <v>718</v>
      </c>
      <c r="C3967" s="168">
        <v>42853</v>
      </c>
      <c r="D3967" s="168" t="s">
        <v>8886</v>
      </c>
      <c r="E3967" s="169" t="s">
        <v>1500</v>
      </c>
      <c r="F3967" s="169">
        <v>13379247</v>
      </c>
      <c r="G3967" s="169"/>
      <c r="H3967" s="170" t="s">
        <v>8887</v>
      </c>
      <c r="I3967" s="172">
        <v>412704.85</v>
      </c>
      <c r="J3967" s="172">
        <v>0</v>
      </c>
      <c r="K3967" s="172">
        <v>412704.85</v>
      </c>
      <c r="L3967" s="173" t="s">
        <v>1444</v>
      </c>
    </row>
    <row r="3968" spans="1:12" ht="56.25" customHeight="1">
      <c r="A3968" s="174">
        <v>25</v>
      </c>
      <c r="B3968" s="167" t="s">
        <v>718</v>
      </c>
      <c r="C3968" s="168">
        <v>42853</v>
      </c>
      <c r="D3968" s="168" t="s">
        <v>8888</v>
      </c>
      <c r="E3968" s="169" t="s">
        <v>1500</v>
      </c>
      <c r="F3968" s="169">
        <v>13383844</v>
      </c>
      <c r="G3968" s="169"/>
      <c r="H3968" s="170" t="s">
        <v>8889</v>
      </c>
      <c r="I3968" s="172">
        <v>326823.3</v>
      </c>
      <c r="J3968" s="172">
        <v>0</v>
      </c>
      <c r="K3968" s="172">
        <v>326823.3</v>
      </c>
      <c r="L3968" s="173" t="s">
        <v>1444</v>
      </c>
    </row>
    <row r="3969" spans="1:12" ht="56.25" customHeight="1">
      <c r="A3969" s="174">
        <v>25</v>
      </c>
      <c r="B3969" s="167" t="s">
        <v>718</v>
      </c>
      <c r="C3969" s="168">
        <v>42853</v>
      </c>
      <c r="D3969" s="168" t="s">
        <v>8890</v>
      </c>
      <c r="E3969" s="169" t="s">
        <v>1500</v>
      </c>
      <c r="F3969" s="169">
        <v>13383845</v>
      </c>
      <c r="G3969" s="169"/>
      <c r="H3969" s="170" t="s">
        <v>8891</v>
      </c>
      <c r="I3969" s="172">
        <v>267113.31</v>
      </c>
      <c r="J3969" s="172">
        <v>0</v>
      </c>
      <c r="K3969" s="172">
        <v>267113.31</v>
      </c>
      <c r="L3969" s="173" t="s">
        <v>1444</v>
      </c>
    </row>
    <row r="3970" spans="1:12" ht="56.25" customHeight="1">
      <c r="A3970" s="174">
        <v>25</v>
      </c>
      <c r="B3970" s="167" t="s">
        <v>718</v>
      </c>
      <c r="C3970" s="168">
        <v>42853</v>
      </c>
      <c r="D3970" s="168" t="s">
        <v>8892</v>
      </c>
      <c r="E3970" s="169" t="s">
        <v>1500</v>
      </c>
      <c r="F3970" s="169">
        <v>13383842</v>
      </c>
      <c r="G3970" s="169"/>
      <c r="H3970" s="170" t="s">
        <v>8893</v>
      </c>
      <c r="I3970" s="172">
        <v>484654.62</v>
      </c>
      <c r="J3970" s="172">
        <v>0</v>
      </c>
      <c r="K3970" s="172">
        <v>484654.62</v>
      </c>
      <c r="L3970" s="173" t="s">
        <v>1444</v>
      </c>
    </row>
    <row r="3971" spans="1:12" ht="56.25" customHeight="1">
      <c r="A3971" s="174">
        <v>25</v>
      </c>
      <c r="B3971" s="167" t="s">
        <v>718</v>
      </c>
      <c r="C3971" s="168">
        <v>42853</v>
      </c>
      <c r="D3971" s="168" t="s">
        <v>8894</v>
      </c>
      <c r="E3971" s="169" t="s">
        <v>1500</v>
      </c>
      <c r="F3971" s="169">
        <v>13383840</v>
      </c>
      <c r="G3971" s="169"/>
      <c r="H3971" s="170" t="s">
        <v>8895</v>
      </c>
      <c r="I3971" s="172">
        <v>1445711.93</v>
      </c>
      <c r="J3971" s="172">
        <v>0</v>
      </c>
      <c r="K3971" s="172">
        <v>1445711.93</v>
      </c>
      <c r="L3971" s="173" t="s">
        <v>1444</v>
      </c>
    </row>
    <row r="3972" spans="1:12" ht="56.25" customHeight="1">
      <c r="A3972" s="174">
        <v>25</v>
      </c>
      <c r="B3972" s="167" t="s">
        <v>718</v>
      </c>
      <c r="C3972" s="168">
        <v>42853</v>
      </c>
      <c r="D3972" s="168" t="s">
        <v>8896</v>
      </c>
      <c r="E3972" s="169" t="s">
        <v>1500</v>
      </c>
      <c r="F3972" s="169">
        <v>13383839</v>
      </c>
      <c r="G3972" s="169"/>
      <c r="H3972" s="170" t="s">
        <v>8897</v>
      </c>
      <c r="I3972" s="172">
        <v>959456.76</v>
      </c>
      <c r="J3972" s="172">
        <v>0</v>
      </c>
      <c r="K3972" s="172">
        <v>959456.76</v>
      </c>
      <c r="L3972" s="173" t="s">
        <v>1444</v>
      </c>
    </row>
    <row r="3973" spans="1:12" ht="56.25" customHeight="1">
      <c r="A3973" s="174">
        <v>25</v>
      </c>
      <c r="B3973" s="167" t="s">
        <v>718</v>
      </c>
      <c r="C3973" s="168">
        <v>42853</v>
      </c>
      <c r="D3973" s="168" t="s">
        <v>8898</v>
      </c>
      <c r="E3973" s="169" t="s">
        <v>1500</v>
      </c>
      <c r="F3973" s="169">
        <v>13383838</v>
      </c>
      <c r="G3973" s="169"/>
      <c r="H3973" s="170" t="s">
        <v>8899</v>
      </c>
      <c r="I3973" s="172">
        <v>554011.22</v>
      </c>
      <c r="J3973" s="172">
        <v>0</v>
      </c>
      <c r="K3973" s="172">
        <v>554011.22</v>
      </c>
      <c r="L3973" s="173" t="s">
        <v>1444</v>
      </c>
    </row>
    <row r="3974" spans="1:12" ht="56.25" customHeight="1">
      <c r="A3974" s="174">
        <v>25</v>
      </c>
      <c r="B3974" s="167" t="s">
        <v>718</v>
      </c>
      <c r="C3974" s="168">
        <v>42853</v>
      </c>
      <c r="D3974" s="168" t="s">
        <v>8900</v>
      </c>
      <c r="E3974" s="169" t="s">
        <v>1500</v>
      </c>
      <c r="F3974" s="169">
        <v>13383616</v>
      </c>
      <c r="G3974" s="169"/>
      <c r="H3974" s="170" t="s">
        <v>8901</v>
      </c>
      <c r="I3974" s="172">
        <v>33667.339999999997</v>
      </c>
      <c r="J3974" s="172">
        <v>0</v>
      </c>
      <c r="K3974" s="172">
        <v>33667.339999999997</v>
      </c>
      <c r="L3974" s="173" t="s">
        <v>1444</v>
      </c>
    </row>
    <row r="3975" spans="1:12" ht="56.25" customHeight="1">
      <c r="A3975" s="174">
        <v>25</v>
      </c>
      <c r="B3975" s="167" t="s">
        <v>718</v>
      </c>
      <c r="C3975" s="168">
        <v>42853</v>
      </c>
      <c r="D3975" s="168" t="s">
        <v>8902</v>
      </c>
      <c r="E3975" s="169" t="s">
        <v>1500</v>
      </c>
      <c r="F3975" s="169">
        <v>13383532</v>
      </c>
      <c r="G3975" s="169"/>
      <c r="H3975" s="170" t="s">
        <v>8903</v>
      </c>
      <c r="I3975" s="172">
        <v>569240.31999999995</v>
      </c>
      <c r="J3975" s="172">
        <v>0</v>
      </c>
      <c r="K3975" s="172">
        <v>569240.31999999995</v>
      </c>
      <c r="L3975" s="173" t="s">
        <v>1444</v>
      </c>
    </row>
    <row r="3976" spans="1:12" ht="56.25" customHeight="1">
      <c r="A3976" s="174">
        <v>25</v>
      </c>
      <c r="B3976" s="167" t="s">
        <v>718</v>
      </c>
      <c r="C3976" s="168">
        <v>42853</v>
      </c>
      <c r="D3976" s="168" t="s">
        <v>8904</v>
      </c>
      <c r="E3976" s="169" t="s">
        <v>1500</v>
      </c>
      <c r="F3976" s="169">
        <v>13382816</v>
      </c>
      <c r="G3976" s="169"/>
      <c r="H3976" s="170" t="s">
        <v>8905</v>
      </c>
      <c r="I3976" s="172">
        <v>137595.04999999999</v>
      </c>
      <c r="J3976" s="172">
        <v>0</v>
      </c>
      <c r="K3976" s="172">
        <v>137595.04999999999</v>
      </c>
      <c r="L3976" s="173" t="s">
        <v>1444</v>
      </c>
    </row>
    <row r="3977" spans="1:12" ht="56.25" customHeight="1">
      <c r="A3977" s="174">
        <v>25</v>
      </c>
      <c r="B3977" s="167" t="s">
        <v>718</v>
      </c>
      <c r="C3977" s="168">
        <v>42853</v>
      </c>
      <c r="D3977" s="168" t="s">
        <v>8906</v>
      </c>
      <c r="E3977" s="169" t="s">
        <v>1500</v>
      </c>
      <c r="F3977" s="169">
        <v>13382690</v>
      </c>
      <c r="G3977" s="169"/>
      <c r="H3977" s="170" t="s">
        <v>8907</v>
      </c>
      <c r="I3977" s="172">
        <v>1310449.25</v>
      </c>
      <c r="J3977" s="172">
        <v>0</v>
      </c>
      <c r="K3977" s="172">
        <v>1310449.25</v>
      </c>
      <c r="L3977" s="173" t="s">
        <v>1444</v>
      </c>
    </row>
    <row r="3978" spans="1:12" ht="56.25" customHeight="1">
      <c r="A3978" s="174">
        <v>25</v>
      </c>
      <c r="B3978" s="167" t="s">
        <v>718</v>
      </c>
      <c r="C3978" s="168">
        <v>42853</v>
      </c>
      <c r="D3978" s="168" t="s">
        <v>8908</v>
      </c>
      <c r="E3978" s="169" t="s">
        <v>1500</v>
      </c>
      <c r="F3978" s="169">
        <v>13381032</v>
      </c>
      <c r="G3978" s="169"/>
      <c r="H3978" s="170" t="s">
        <v>8909</v>
      </c>
      <c r="I3978" s="172">
        <v>44564.72</v>
      </c>
      <c r="J3978" s="172">
        <v>0</v>
      </c>
      <c r="K3978" s="172">
        <v>44564.72</v>
      </c>
      <c r="L3978" s="173" t="s">
        <v>1444</v>
      </c>
    </row>
    <row r="3979" spans="1:12" ht="56.25" customHeight="1">
      <c r="A3979" s="174">
        <v>249</v>
      </c>
      <c r="B3979" s="167" t="s">
        <v>799</v>
      </c>
      <c r="C3979" s="168">
        <v>42853</v>
      </c>
      <c r="D3979" s="168" t="s">
        <v>8910</v>
      </c>
      <c r="E3979" s="169" t="s">
        <v>11</v>
      </c>
      <c r="F3979" s="169">
        <v>886280</v>
      </c>
      <c r="G3979" s="169"/>
      <c r="H3979" s="170" t="s">
        <v>8911</v>
      </c>
      <c r="I3979" s="172">
        <v>581.44000000000005</v>
      </c>
      <c r="J3979" s="172">
        <v>0</v>
      </c>
      <c r="K3979" s="172">
        <v>581.44000000000005</v>
      </c>
      <c r="L3979" s="173" t="s">
        <v>1444</v>
      </c>
    </row>
    <row r="3980" spans="1:12" ht="56.25" customHeight="1">
      <c r="A3980" s="174">
        <v>513</v>
      </c>
      <c r="B3980" s="167" t="s">
        <v>208</v>
      </c>
      <c r="C3980" s="168">
        <v>42853</v>
      </c>
      <c r="D3980" s="168" t="s">
        <v>8912</v>
      </c>
      <c r="E3980" s="169" t="s">
        <v>11</v>
      </c>
      <c r="F3980" s="169">
        <v>886325</v>
      </c>
      <c r="G3980" s="169"/>
      <c r="H3980" s="170" t="s">
        <v>8913</v>
      </c>
      <c r="I3980" s="172">
        <v>398.63</v>
      </c>
      <c r="J3980" s="172">
        <v>0</v>
      </c>
      <c r="K3980" s="172">
        <v>398.63</v>
      </c>
      <c r="L3980" s="173" t="s">
        <v>1444</v>
      </c>
    </row>
    <row r="3981" spans="1:12" ht="56.25" customHeight="1">
      <c r="A3981" s="174">
        <v>513</v>
      </c>
      <c r="B3981" s="167" t="s">
        <v>208</v>
      </c>
      <c r="C3981" s="168">
        <v>42853</v>
      </c>
      <c r="D3981" s="168" t="s">
        <v>8914</v>
      </c>
      <c r="E3981" s="169" t="s">
        <v>11</v>
      </c>
      <c r="F3981" s="169">
        <v>886333</v>
      </c>
      <c r="G3981" s="169"/>
      <c r="H3981" s="170" t="s">
        <v>8915</v>
      </c>
      <c r="I3981" s="172">
        <v>496.65</v>
      </c>
      <c r="J3981" s="172">
        <v>0</v>
      </c>
      <c r="K3981" s="172">
        <v>496.65</v>
      </c>
      <c r="L3981" s="173" t="s">
        <v>1444</v>
      </c>
    </row>
    <row r="3982" spans="1:12" ht="56.25" customHeight="1">
      <c r="A3982" s="174">
        <v>117</v>
      </c>
      <c r="B3982" s="167" t="s">
        <v>746</v>
      </c>
      <c r="C3982" s="168">
        <v>42853</v>
      </c>
      <c r="D3982" s="168" t="s">
        <v>8916</v>
      </c>
      <c r="E3982" s="169" t="s">
        <v>11</v>
      </c>
      <c r="F3982" s="169">
        <v>886394</v>
      </c>
      <c r="G3982" s="169"/>
      <c r="H3982" s="170" t="s">
        <v>8917</v>
      </c>
      <c r="I3982" s="172">
        <v>50</v>
      </c>
      <c r="J3982" s="172">
        <v>0</v>
      </c>
      <c r="K3982" s="172">
        <v>50</v>
      </c>
      <c r="L3982" s="173" t="s">
        <v>1444</v>
      </c>
    </row>
    <row r="3983" spans="1:12" ht="56.25" customHeight="1">
      <c r="A3983" s="174">
        <v>117</v>
      </c>
      <c r="B3983" s="167" t="s">
        <v>746</v>
      </c>
      <c r="C3983" s="168">
        <v>42853</v>
      </c>
      <c r="D3983" s="168" t="s">
        <v>8918</v>
      </c>
      <c r="E3983" s="169" t="s">
        <v>11</v>
      </c>
      <c r="F3983" s="169">
        <v>886403</v>
      </c>
      <c r="G3983" s="169"/>
      <c r="H3983" s="170" t="s">
        <v>8919</v>
      </c>
      <c r="I3983" s="172">
        <v>50</v>
      </c>
      <c r="J3983" s="172">
        <v>0</v>
      </c>
      <c r="K3983" s="172">
        <v>50</v>
      </c>
      <c r="L3983" s="173" t="s">
        <v>1444</v>
      </c>
    </row>
    <row r="3984" spans="1:12" ht="56.25" customHeight="1">
      <c r="A3984" s="174" t="s">
        <v>627</v>
      </c>
      <c r="B3984" s="167" t="s">
        <v>737</v>
      </c>
      <c r="C3984" s="168">
        <v>42853</v>
      </c>
      <c r="D3984" s="168" t="s">
        <v>8920</v>
      </c>
      <c r="E3984" s="169" t="s">
        <v>11</v>
      </c>
      <c r="F3984" s="169">
        <v>886448</v>
      </c>
      <c r="G3984" s="169"/>
      <c r="H3984" s="170" t="s">
        <v>8921</v>
      </c>
      <c r="I3984" s="172">
        <v>50</v>
      </c>
      <c r="J3984" s="172">
        <v>0</v>
      </c>
      <c r="K3984" s="172">
        <v>50</v>
      </c>
      <c r="L3984" s="173" t="s">
        <v>1444</v>
      </c>
    </row>
    <row r="3985" spans="1:12" ht="56.25" customHeight="1">
      <c r="A3985" s="174" t="s">
        <v>1308</v>
      </c>
      <c r="B3985" s="167" t="s">
        <v>1308</v>
      </c>
      <c r="C3985" s="168">
        <v>42853</v>
      </c>
      <c r="D3985" s="168" t="s">
        <v>8922</v>
      </c>
      <c r="E3985" s="169" t="s">
        <v>13</v>
      </c>
      <c r="F3985" s="169">
        <v>368420</v>
      </c>
      <c r="G3985" s="169"/>
      <c r="H3985" s="170" t="s">
        <v>1309</v>
      </c>
      <c r="I3985" s="172">
        <v>1209694.73</v>
      </c>
      <c r="J3985" s="172">
        <v>0</v>
      </c>
      <c r="K3985" s="172">
        <v>1209694.73</v>
      </c>
      <c r="L3985" s="173" t="s">
        <v>1444</v>
      </c>
    </row>
    <row r="3986" spans="1:12" ht="56.25" customHeight="1">
      <c r="A3986" s="174" t="s">
        <v>1308</v>
      </c>
      <c r="B3986" s="167" t="s">
        <v>1308</v>
      </c>
      <c r="C3986" s="168">
        <v>42853</v>
      </c>
      <c r="D3986" s="168" t="s">
        <v>8923</v>
      </c>
      <c r="E3986" s="169" t="s">
        <v>13</v>
      </c>
      <c r="F3986" s="169">
        <v>368422</v>
      </c>
      <c r="G3986" s="169"/>
      <c r="H3986" s="170" t="s">
        <v>1309</v>
      </c>
      <c r="I3986" s="172">
        <v>3322568.76</v>
      </c>
      <c r="J3986" s="172">
        <v>0</v>
      </c>
      <c r="K3986" s="172">
        <v>3322568.76</v>
      </c>
      <c r="L3986" s="173" t="s">
        <v>1444</v>
      </c>
    </row>
    <row r="3987" spans="1:12" ht="56.25" customHeight="1">
      <c r="A3987" s="174" t="s">
        <v>1308</v>
      </c>
      <c r="B3987" s="167" t="s">
        <v>1308</v>
      </c>
      <c r="C3987" s="168">
        <v>42853</v>
      </c>
      <c r="D3987" s="168" t="s">
        <v>8924</v>
      </c>
      <c r="E3987" s="169" t="s">
        <v>13</v>
      </c>
      <c r="F3987" s="169">
        <v>368424</v>
      </c>
      <c r="G3987" s="169"/>
      <c r="H3987" s="170" t="s">
        <v>1309</v>
      </c>
      <c r="I3987" s="172">
        <v>4036404.59</v>
      </c>
      <c r="J3987" s="172">
        <v>0</v>
      </c>
      <c r="K3987" s="172">
        <v>4036404.59</v>
      </c>
      <c r="L3987" s="173" t="s">
        <v>1444</v>
      </c>
    </row>
    <row r="3988" spans="1:12" ht="56.25" customHeight="1">
      <c r="A3988" s="174" t="s">
        <v>1308</v>
      </c>
      <c r="B3988" s="167" t="s">
        <v>1308</v>
      </c>
      <c r="C3988" s="168">
        <v>42853</v>
      </c>
      <c r="D3988" s="168" t="s">
        <v>8925</v>
      </c>
      <c r="E3988" s="169" t="s">
        <v>13</v>
      </c>
      <c r="F3988" s="169">
        <v>368426</v>
      </c>
      <c r="G3988" s="169"/>
      <c r="H3988" s="170" t="s">
        <v>1309</v>
      </c>
      <c r="I3988" s="172">
        <v>2814556.47</v>
      </c>
      <c r="J3988" s="172">
        <v>0</v>
      </c>
      <c r="K3988" s="172">
        <v>2814556.47</v>
      </c>
      <c r="L3988" s="173" t="s">
        <v>1444</v>
      </c>
    </row>
    <row r="3989" spans="1:12" ht="56.25" customHeight="1">
      <c r="A3989" s="174" t="s">
        <v>1308</v>
      </c>
      <c r="B3989" s="167" t="s">
        <v>1308</v>
      </c>
      <c r="C3989" s="168">
        <v>42853</v>
      </c>
      <c r="D3989" s="168" t="s">
        <v>8926</v>
      </c>
      <c r="E3989" s="169" t="s">
        <v>13</v>
      </c>
      <c r="F3989" s="169">
        <v>368428</v>
      </c>
      <c r="G3989" s="169"/>
      <c r="H3989" s="170" t="s">
        <v>1309</v>
      </c>
      <c r="I3989" s="172">
        <v>1754178.63</v>
      </c>
      <c r="J3989" s="172">
        <v>0</v>
      </c>
      <c r="K3989" s="172">
        <v>1754178.63</v>
      </c>
      <c r="L3989" s="173" t="s">
        <v>1444</v>
      </c>
    </row>
    <row r="3990" spans="1:12" ht="56.25" customHeight="1">
      <c r="A3990" s="174" t="s">
        <v>1308</v>
      </c>
      <c r="B3990" s="167" t="s">
        <v>1308</v>
      </c>
      <c r="C3990" s="168">
        <v>42853</v>
      </c>
      <c r="D3990" s="168" t="s">
        <v>8927</v>
      </c>
      <c r="E3990" s="169" t="s">
        <v>13</v>
      </c>
      <c r="F3990" s="169">
        <v>368430</v>
      </c>
      <c r="G3990" s="169"/>
      <c r="H3990" s="170" t="s">
        <v>1309</v>
      </c>
      <c r="I3990" s="172">
        <v>9391367.9199999999</v>
      </c>
      <c r="J3990" s="172">
        <v>0</v>
      </c>
      <c r="K3990" s="172">
        <v>9391367.9199999999</v>
      </c>
      <c r="L3990" s="173" t="s">
        <v>1444</v>
      </c>
    </row>
    <row r="3991" spans="1:12" ht="56.25" customHeight="1">
      <c r="A3991" s="174" t="s">
        <v>1308</v>
      </c>
      <c r="B3991" s="167" t="s">
        <v>1308</v>
      </c>
      <c r="C3991" s="168">
        <v>42853</v>
      </c>
      <c r="D3991" s="168" t="s">
        <v>8928</v>
      </c>
      <c r="E3991" s="169" t="s">
        <v>13</v>
      </c>
      <c r="F3991" s="169">
        <v>368432</v>
      </c>
      <c r="G3991" s="169"/>
      <c r="H3991" s="170" t="s">
        <v>1309</v>
      </c>
      <c r="I3991" s="172">
        <v>8064.62</v>
      </c>
      <c r="J3991" s="172">
        <v>0</v>
      </c>
      <c r="K3991" s="172">
        <v>8064.62</v>
      </c>
      <c r="L3991" s="173" t="s">
        <v>1444</v>
      </c>
    </row>
    <row r="3992" spans="1:12" ht="56.25" customHeight="1">
      <c r="A3992" s="174">
        <v>25</v>
      </c>
      <c r="B3992" s="167" t="s">
        <v>718</v>
      </c>
      <c r="C3992" s="168">
        <v>42853</v>
      </c>
      <c r="D3992" s="168" t="s">
        <v>8929</v>
      </c>
      <c r="E3992" s="169" t="s">
        <v>1287</v>
      </c>
      <c r="F3992" s="169">
        <v>2153</v>
      </c>
      <c r="G3992" s="169"/>
      <c r="H3992" s="170" t="s">
        <v>8930</v>
      </c>
      <c r="I3992" s="172">
        <v>73.97</v>
      </c>
      <c r="J3992" s="172">
        <v>0</v>
      </c>
      <c r="K3992" s="172">
        <v>73.97</v>
      </c>
      <c r="L3992" s="173" t="s">
        <v>1444</v>
      </c>
    </row>
    <row r="3993" spans="1:12" ht="56.25" customHeight="1">
      <c r="A3993" s="174">
        <v>25</v>
      </c>
      <c r="B3993" s="167" t="s">
        <v>718</v>
      </c>
      <c r="C3993" s="168">
        <v>42853</v>
      </c>
      <c r="D3993" s="168" t="s">
        <v>8931</v>
      </c>
      <c r="E3993" s="169" t="s">
        <v>15</v>
      </c>
      <c r="F3993" s="169">
        <v>2153</v>
      </c>
      <c r="G3993" s="169"/>
      <c r="H3993" s="170" t="s">
        <v>8932</v>
      </c>
      <c r="I3993" s="172">
        <v>277.95999999999998</v>
      </c>
      <c r="J3993" s="172">
        <v>0</v>
      </c>
      <c r="K3993" s="172">
        <v>277.95999999999998</v>
      </c>
      <c r="L3993" s="173" t="s">
        <v>1444</v>
      </c>
    </row>
    <row r="3994" spans="1:12" ht="56.25" customHeight="1">
      <c r="A3994" s="174">
        <v>513</v>
      </c>
      <c r="B3994" s="167" t="s">
        <v>208</v>
      </c>
      <c r="C3994" s="168">
        <v>42853</v>
      </c>
      <c r="D3994" s="168" t="s">
        <v>8933</v>
      </c>
      <c r="E3994" s="169" t="s">
        <v>15</v>
      </c>
      <c r="F3994" s="169">
        <v>434854</v>
      </c>
      <c r="G3994" s="169"/>
      <c r="H3994" s="170" t="s">
        <v>8934</v>
      </c>
      <c r="I3994" s="172">
        <v>50</v>
      </c>
      <c r="J3994" s="172">
        <v>0</v>
      </c>
      <c r="K3994" s="172">
        <v>50</v>
      </c>
      <c r="L3994" s="173" t="s">
        <v>1444</v>
      </c>
    </row>
    <row r="3995" spans="1:12" ht="56.25" customHeight="1">
      <c r="A3995" s="174">
        <v>513</v>
      </c>
      <c r="B3995" s="167" t="s">
        <v>208</v>
      </c>
      <c r="C3995" s="168">
        <v>42853</v>
      </c>
      <c r="D3995" s="168" t="s">
        <v>8935</v>
      </c>
      <c r="E3995" s="169" t="s">
        <v>15</v>
      </c>
      <c r="F3995" s="169">
        <v>434861</v>
      </c>
      <c r="G3995" s="169"/>
      <c r="H3995" s="170" t="s">
        <v>8936</v>
      </c>
      <c r="I3995" s="172">
        <v>50</v>
      </c>
      <c r="J3995" s="172">
        <v>0</v>
      </c>
      <c r="K3995" s="172">
        <v>50</v>
      </c>
      <c r="L3995" s="173" t="s">
        <v>1444</v>
      </c>
    </row>
    <row r="3996" spans="1:12" ht="56.25" customHeight="1">
      <c r="A3996" s="174">
        <v>513</v>
      </c>
      <c r="B3996" s="167" t="s">
        <v>208</v>
      </c>
      <c r="C3996" s="168">
        <v>42853</v>
      </c>
      <c r="D3996" s="168" t="s">
        <v>8937</v>
      </c>
      <c r="E3996" s="169" t="s">
        <v>15</v>
      </c>
      <c r="F3996" s="169">
        <v>434864</v>
      </c>
      <c r="G3996" s="169"/>
      <c r="H3996" s="170" t="s">
        <v>8938</v>
      </c>
      <c r="I3996" s="172">
        <v>50</v>
      </c>
      <c r="J3996" s="172">
        <v>0</v>
      </c>
      <c r="K3996" s="172">
        <v>50</v>
      </c>
      <c r="L3996" s="173" t="s">
        <v>1444</v>
      </c>
    </row>
    <row r="3997" spans="1:12" ht="56.25" customHeight="1">
      <c r="A3997" s="174">
        <v>513</v>
      </c>
      <c r="B3997" s="167" t="s">
        <v>208</v>
      </c>
      <c r="C3997" s="168">
        <v>42853</v>
      </c>
      <c r="D3997" s="168" t="s">
        <v>8939</v>
      </c>
      <c r="E3997" s="169" t="s">
        <v>15</v>
      </c>
      <c r="F3997" s="169">
        <v>435015</v>
      </c>
      <c r="G3997" s="169"/>
      <c r="H3997" s="170" t="s">
        <v>8940</v>
      </c>
      <c r="I3997" s="172">
        <v>50</v>
      </c>
      <c r="J3997" s="172">
        <v>0</v>
      </c>
      <c r="K3997" s="172">
        <v>50</v>
      </c>
      <c r="L3997" s="173" t="s">
        <v>1444</v>
      </c>
    </row>
    <row r="3998" spans="1:12" ht="56.25" customHeight="1">
      <c r="A3998" s="174" t="s">
        <v>628</v>
      </c>
      <c r="B3998" s="167" t="s">
        <v>738</v>
      </c>
      <c r="C3998" s="168">
        <v>42853</v>
      </c>
      <c r="D3998" s="168" t="s">
        <v>8941</v>
      </c>
      <c r="E3998" s="169" t="s">
        <v>11</v>
      </c>
      <c r="F3998" s="169">
        <v>9248</v>
      </c>
      <c r="G3998" s="169"/>
      <c r="H3998" s="170" t="s">
        <v>8942</v>
      </c>
      <c r="I3998" s="172">
        <v>58794.38</v>
      </c>
      <c r="J3998" s="172">
        <v>0</v>
      </c>
      <c r="K3998" s="172">
        <v>58794.38</v>
      </c>
      <c r="L3998" s="173" t="s">
        <v>1444</v>
      </c>
    </row>
    <row r="3999" spans="1:12" ht="56.25" customHeight="1">
      <c r="A3999" s="174">
        <v>25</v>
      </c>
      <c r="B3999" s="167" t="s">
        <v>718</v>
      </c>
      <c r="C3999" s="168">
        <v>42853</v>
      </c>
      <c r="D3999" s="168" t="s">
        <v>8943</v>
      </c>
      <c r="E3999" s="169" t="s">
        <v>15</v>
      </c>
      <c r="F3999" s="169">
        <v>2170</v>
      </c>
      <c r="G3999" s="169"/>
      <c r="H3999" s="170" t="s">
        <v>8944</v>
      </c>
      <c r="I3999" s="172">
        <v>272.68</v>
      </c>
      <c r="J3999" s="172">
        <v>0</v>
      </c>
      <c r="K3999" s="172">
        <v>272.68</v>
      </c>
      <c r="L3999" s="173" t="s">
        <v>1444</v>
      </c>
    </row>
    <row r="4000" spans="1:12" ht="56.25" customHeight="1">
      <c r="A4000" s="174">
        <v>132</v>
      </c>
      <c r="B4000" s="167" t="s">
        <v>752</v>
      </c>
      <c r="C4000" s="168">
        <v>42853</v>
      </c>
      <c r="D4000" s="168" t="s">
        <v>8945</v>
      </c>
      <c r="E4000" s="169" t="s">
        <v>15</v>
      </c>
      <c r="F4000" s="169">
        <v>2168</v>
      </c>
      <c r="G4000" s="169"/>
      <c r="H4000" s="170" t="s">
        <v>8946</v>
      </c>
      <c r="I4000" s="172">
        <v>4709.59</v>
      </c>
      <c r="J4000" s="172">
        <v>0</v>
      </c>
      <c r="K4000" s="172">
        <v>4709.59</v>
      </c>
      <c r="L4000" s="173" t="s">
        <v>1444</v>
      </c>
    </row>
    <row r="4001" spans="1:12" ht="56.25" customHeight="1">
      <c r="A4001" s="174">
        <v>25</v>
      </c>
      <c r="B4001" s="167" t="s">
        <v>718</v>
      </c>
      <c r="C4001" s="168">
        <v>42853</v>
      </c>
      <c r="D4001" s="168" t="s">
        <v>8947</v>
      </c>
      <c r="E4001" s="169" t="s">
        <v>15</v>
      </c>
      <c r="F4001" s="169">
        <v>2171</v>
      </c>
      <c r="G4001" s="169"/>
      <c r="H4001" s="170" t="s">
        <v>8948</v>
      </c>
      <c r="I4001" s="172">
        <v>569.29999999999995</v>
      </c>
      <c r="J4001" s="172">
        <v>0</v>
      </c>
      <c r="K4001" s="172">
        <v>569.29999999999995</v>
      </c>
      <c r="L4001" s="173" t="s">
        <v>1444</v>
      </c>
    </row>
    <row r="4002" spans="1:12" ht="56.25" customHeight="1">
      <c r="A4002" s="174">
        <v>25</v>
      </c>
      <c r="B4002" s="167" t="s">
        <v>718</v>
      </c>
      <c r="C4002" s="168">
        <v>42853</v>
      </c>
      <c r="D4002" s="168" t="s">
        <v>8949</v>
      </c>
      <c r="E4002" s="169" t="s">
        <v>15</v>
      </c>
      <c r="F4002" s="169">
        <v>2172</v>
      </c>
      <c r="G4002" s="169"/>
      <c r="H4002" s="170" t="s">
        <v>8950</v>
      </c>
      <c r="I4002" s="172">
        <v>390.8</v>
      </c>
      <c r="J4002" s="172">
        <v>0</v>
      </c>
      <c r="K4002" s="172">
        <v>390.8</v>
      </c>
      <c r="L4002" s="173" t="s">
        <v>1444</v>
      </c>
    </row>
    <row r="4003" spans="1:12" ht="56.25" customHeight="1">
      <c r="A4003" s="174">
        <v>594</v>
      </c>
      <c r="B4003" s="167" t="s">
        <v>120</v>
      </c>
      <c r="C4003" s="168">
        <v>42853</v>
      </c>
      <c r="D4003" s="168" t="s">
        <v>8951</v>
      </c>
      <c r="E4003" s="169" t="s">
        <v>15</v>
      </c>
      <c r="F4003" s="169">
        <v>2174</v>
      </c>
      <c r="G4003" s="169"/>
      <c r="H4003" s="170" t="s">
        <v>8952</v>
      </c>
      <c r="I4003" s="172">
        <v>3461.13</v>
      </c>
      <c r="J4003" s="172">
        <v>0</v>
      </c>
      <c r="K4003" s="172">
        <v>3461.13</v>
      </c>
      <c r="L4003" s="173" t="s">
        <v>1444</v>
      </c>
    </row>
    <row r="4004" spans="1:12" ht="56.25" customHeight="1">
      <c r="A4004" s="174">
        <v>594</v>
      </c>
      <c r="B4004" s="167" t="s">
        <v>120</v>
      </c>
      <c r="C4004" s="168">
        <v>42853</v>
      </c>
      <c r="D4004" s="168" t="s">
        <v>8953</v>
      </c>
      <c r="E4004" s="169" t="s">
        <v>15</v>
      </c>
      <c r="F4004" s="169">
        <v>2175</v>
      </c>
      <c r="G4004" s="169"/>
      <c r="H4004" s="170" t="s">
        <v>8954</v>
      </c>
      <c r="I4004" s="172">
        <v>277.48</v>
      </c>
      <c r="J4004" s="172">
        <v>0</v>
      </c>
      <c r="K4004" s="172">
        <v>277.48</v>
      </c>
      <c r="L4004" s="173" t="s">
        <v>1444</v>
      </c>
    </row>
    <row r="4005" spans="1:12" ht="56.25" customHeight="1">
      <c r="A4005" s="174" t="s">
        <v>627</v>
      </c>
      <c r="B4005" s="167" t="s">
        <v>737</v>
      </c>
      <c r="C4005" s="168">
        <v>42853</v>
      </c>
      <c r="D4005" s="168" t="s">
        <v>8955</v>
      </c>
      <c r="E4005" s="169" t="s">
        <v>15</v>
      </c>
      <c r="F4005" s="169">
        <v>2173</v>
      </c>
      <c r="G4005" s="169"/>
      <c r="H4005" s="170" t="s">
        <v>8956</v>
      </c>
      <c r="I4005" s="172">
        <v>277.95999999999998</v>
      </c>
      <c r="J4005" s="172">
        <v>0</v>
      </c>
      <c r="K4005" s="172">
        <v>277.95999999999998</v>
      </c>
      <c r="L4005" s="173" t="s">
        <v>1444</v>
      </c>
    </row>
    <row r="4006" spans="1:12" ht="56.25" customHeight="1">
      <c r="A4006" s="174" t="s">
        <v>627</v>
      </c>
      <c r="B4006" s="167" t="s">
        <v>737</v>
      </c>
      <c r="C4006" s="168">
        <v>42853</v>
      </c>
      <c r="D4006" s="168" t="s">
        <v>8957</v>
      </c>
      <c r="E4006" s="169" t="s">
        <v>15</v>
      </c>
      <c r="F4006" s="169">
        <v>2178</v>
      </c>
      <c r="G4006" s="169"/>
      <c r="H4006" s="170" t="s">
        <v>8958</v>
      </c>
      <c r="I4006" s="172">
        <v>956</v>
      </c>
      <c r="J4006" s="172">
        <v>0</v>
      </c>
      <c r="K4006" s="172">
        <v>956</v>
      </c>
      <c r="L4006" s="173" t="s">
        <v>1444</v>
      </c>
    </row>
    <row r="4007" spans="1:12" ht="56.25" customHeight="1">
      <c r="A4007" s="174">
        <v>513</v>
      </c>
      <c r="B4007" s="167" t="s">
        <v>208</v>
      </c>
      <c r="C4007" s="168">
        <v>42853</v>
      </c>
      <c r="D4007" s="168" t="s">
        <v>8959</v>
      </c>
      <c r="E4007" s="169" t="s">
        <v>15</v>
      </c>
      <c r="F4007" s="169">
        <v>435630</v>
      </c>
      <c r="G4007" s="169"/>
      <c r="H4007" s="170" t="s">
        <v>8960</v>
      </c>
      <c r="I4007" s="172">
        <v>50</v>
      </c>
      <c r="J4007" s="172">
        <v>0</v>
      </c>
      <c r="K4007" s="172">
        <v>50</v>
      </c>
      <c r="L4007" s="173" t="s">
        <v>1444</v>
      </c>
    </row>
    <row r="4008" spans="1:12" ht="56.25" customHeight="1">
      <c r="A4008" s="174">
        <v>291</v>
      </c>
      <c r="B4008" s="167" t="s">
        <v>818</v>
      </c>
      <c r="C4008" s="168">
        <v>42853</v>
      </c>
      <c r="D4008" s="168" t="s">
        <v>8961</v>
      </c>
      <c r="E4008" s="169" t="s">
        <v>11</v>
      </c>
      <c r="F4008" s="169">
        <v>435631</v>
      </c>
      <c r="G4008" s="169"/>
      <c r="H4008" s="170" t="s">
        <v>8962</v>
      </c>
      <c r="I4008" s="172">
        <v>50</v>
      </c>
      <c r="J4008" s="172">
        <v>0</v>
      </c>
      <c r="K4008" s="172">
        <v>50</v>
      </c>
      <c r="L4008" s="173" t="s">
        <v>1444</v>
      </c>
    </row>
    <row r="4009" spans="1:12" ht="56.25" customHeight="1">
      <c r="A4009" s="174">
        <v>513</v>
      </c>
      <c r="B4009" s="167" t="s">
        <v>208</v>
      </c>
      <c r="C4009" s="168">
        <v>42853</v>
      </c>
      <c r="D4009" s="168" t="s">
        <v>8963</v>
      </c>
      <c r="E4009" s="169" t="s">
        <v>15</v>
      </c>
      <c r="F4009" s="169">
        <v>435635</v>
      </c>
      <c r="G4009" s="169"/>
      <c r="H4009" s="170" t="s">
        <v>8964</v>
      </c>
      <c r="I4009" s="172">
        <v>50</v>
      </c>
      <c r="J4009" s="172">
        <v>0</v>
      </c>
      <c r="K4009" s="172">
        <v>50</v>
      </c>
      <c r="L4009" s="173" t="s">
        <v>1444</v>
      </c>
    </row>
    <row r="4010" spans="1:12" ht="56.25" customHeight="1">
      <c r="A4010" s="174">
        <v>340</v>
      </c>
      <c r="B4010" s="167" t="s">
        <v>838</v>
      </c>
      <c r="C4010" s="168">
        <v>42853</v>
      </c>
      <c r="D4010" s="168" t="s">
        <v>8965</v>
      </c>
      <c r="E4010" s="169" t="s">
        <v>1500</v>
      </c>
      <c r="F4010" s="169">
        <v>13378892</v>
      </c>
      <c r="G4010" s="169"/>
      <c r="H4010" s="170" t="s">
        <v>8966</v>
      </c>
      <c r="I4010" s="172">
        <v>1500</v>
      </c>
      <c r="J4010" s="172">
        <v>0</v>
      </c>
      <c r="K4010" s="172">
        <v>1500</v>
      </c>
      <c r="L4010" s="173" t="s">
        <v>1444</v>
      </c>
    </row>
    <row r="4011" spans="1:12" ht="56.25" customHeight="1">
      <c r="A4011" s="174">
        <v>130</v>
      </c>
      <c r="B4011" s="167" t="s">
        <v>751</v>
      </c>
      <c r="C4011" s="168">
        <v>42828</v>
      </c>
      <c r="D4011" s="168" t="s">
        <v>8967</v>
      </c>
      <c r="E4011" s="169" t="s">
        <v>3</v>
      </c>
      <c r="F4011" s="169">
        <v>1489502</v>
      </c>
      <c r="G4011" s="169"/>
      <c r="H4011" s="170" t="s">
        <v>8968</v>
      </c>
      <c r="I4011" s="172">
        <v>0</v>
      </c>
      <c r="J4011" s="172">
        <v>688336.35</v>
      </c>
      <c r="K4011" s="172">
        <v>688336.35</v>
      </c>
      <c r="L4011" s="173" t="s">
        <v>1444</v>
      </c>
    </row>
    <row r="4012" spans="1:12" ht="56.25" customHeight="1">
      <c r="A4012" s="174">
        <v>130</v>
      </c>
      <c r="B4012" s="167" t="s">
        <v>751</v>
      </c>
      <c r="C4012" s="168">
        <v>42828</v>
      </c>
      <c r="D4012" s="168" t="s">
        <v>8969</v>
      </c>
      <c r="E4012" s="169" t="s">
        <v>3</v>
      </c>
      <c r="F4012" s="169">
        <v>1489503</v>
      </c>
      <c r="G4012" s="169"/>
      <c r="H4012" s="170" t="s">
        <v>8970</v>
      </c>
      <c r="I4012" s="172">
        <v>0</v>
      </c>
      <c r="J4012" s="172">
        <v>152581.22</v>
      </c>
      <c r="K4012" s="172">
        <v>152581.22</v>
      </c>
      <c r="L4012" s="173" t="s">
        <v>1444</v>
      </c>
    </row>
    <row r="4013" spans="1:12" ht="56.25" customHeight="1">
      <c r="A4013" s="174">
        <v>46</v>
      </c>
      <c r="B4013" s="167" t="s">
        <v>722</v>
      </c>
      <c r="C4013" s="168">
        <v>42828</v>
      </c>
      <c r="D4013" s="168" t="s">
        <v>8971</v>
      </c>
      <c r="E4013" s="169" t="s">
        <v>3</v>
      </c>
      <c r="F4013" s="169">
        <v>1489540</v>
      </c>
      <c r="G4013" s="169"/>
      <c r="H4013" s="170" t="s">
        <v>8972</v>
      </c>
      <c r="I4013" s="172">
        <v>0</v>
      </c>
      <c r="J4013" s="172">
        <v>276698.21000000002</v>
      </c>
      <c r="K4013" s="172">
        <v>276698.21000000002</v>
      </c>
      <c r="L4013" s="173" t="s">
        <v>1444</v>
      </c>
    </row>
    <row r="4014" spans="1:12" ht="56.25" customHeight="1">
      <c r="A4014" s="174" t="s">
        <v>627</v>
      </c>
      <c r="B4014" s="167" t="s">
        <v>737</v>
      </c>
      <c r="C4014" s="168">
        <v>42828</v>
      </c>
      <c r="D4014" s="168" t="s">
        <v>8973</v>
      </c>
      <c r="E4014" s="169" t="s">
        <v>3</v>
      </c>
      <c r="F4014" s="169">
        <v>1489560</v>
      </c>
      <c r="G4014" s="169"/>
      <c r="H4014" s="170" t="s">
        <v>8974</v>
      </c>
      <c r="I4014" s="172">
        <v>0</v>
      </c>
      <c r="J4014" s="172">
        <v>3000</v>
      </c>
      <c r="K4014" s="172">
        <v>3000</v>
      </c>
      <c r="L4014" s="173" t="s">
        <v>1444</v>
      </c>
    </row>
    <row r="4015" spans="1:12" ht="56.25" customHeight="1">
      <c r="A4015" s="174" t="s">
        <v>627</v>
      </c>
      <c r="B4015" s="167" t="s">
        <v>737</v>
      </c>
      <c r="C4015" s="168">
        <v>42828</v>
      </c>
      <c r="D4015" s="168" t="s">
        <v>8975</v>
      </c>
      <c r="E4015" s="169" t="s">
        <v>3</v>
      </c>
      <c r="F4015" s="169">
        <v>1489563</v>
      </c>
      <c r="G4015" s="169"/>
      <c r="H4015" s="170" t="s">
        <v>8976</v>
      </c>
      <c r="I4015" s="172">
        <v>0</v>
      </c>
      <c r="J4015" s="172">
        <v>2770.5</v>
      </c>
      <c r="K4015" s="172">
        <v>2770.5</v>
      </c>
      <c r="L4015" s="173" t="s">
        <v>1444</v>
      </c>
    </row>
    <row r="4016" spans="1:12" ht="56.25" customHeight="1">
      <c r="A4016" s="174" t="s">
        <v>627</v>
      </c>
      <c r="B4016" s="167" t="s">
        <v>737</v>
      </c>
      <c r="C4016" s="168">
        <v>42828</v>
      </c>
      <c r="D4016" s="168" t="s">
        <v>8977</v>
      </c>
      <c r="E4016" s="169" t="s">
        <v>3</v>
      </c>
      <c r="F4016" s="169">
        <v>1489565</v>
      </c>
      <c r="G4016" s="169"/>
      <c r="H4016" s="170" t="s">
        <v>8978</v>
      </c>
      <c r="I4016" s="172">
        <v>0</v>
      </c>
      <c r="J4016" s="172">
        <v>3161.42</v>
      </c>
      <c r="K4016" s="172">
        <v>3161.42</v>
      </c>
      <c r="L4016" s="173" t="s">
        <v>1444</v>
      </c>
    </row>
    <row r="4017" spans="1:12" ht="56.25" customHeight="1">
      <c r="A4017" s="174" t="s">
        <v>627</v>
      </c>
      <c r="B4017" s="167" t="s">
        <v>737</v>
      </c>
      <c r="C4017" s="168">
        <v>42828</v>
      </c>
      <c r="D4017" s="168" t="s">
        <v>8979</v>
      </c>
      <c r="E4017" s="169" t="s">
        <v>3</v>
      </c>
      <c r="F4017" s="169">
        <v>1489566</v>
      </c>
      <c r="G4017" s="169"/>
      <c r="H4017" s="170" t="s">
        <v>8980</v>
      </c>
      <c r="I4017" s="172">
        <v>0</v>
      </c>
      <c r="J4017" s="172">
        <v>5903.39</v>
      </c>
      <c r="K4017" s="172">
        <v>5903.39</v>
      </c>
      <c r="L4017" s="173" t="s">
        <v>1444</v>
      </c>
    </row>
    <row r="4018" spans="1:12" ht="56.25" customHeight="1">
      <c r="A4018" s="174" t="s">
        <v>627</v>
      </c>
      <c r="B4018" s="167" t="s">
        <v>737</v>
      </c>
      <c r="C4018" s="168">
        <v>42828</v>
      </c>
      <c r="D4018" s="168" t="s">
        <v>8981</v>
      </c>
      <c r="E4018" s="169" t="s">
        <v>3</v>
      </c>
      <c r="F4018" s="169">
        <v>1489567</v>
      </c>
      <c r="G4018" s="169"/>
      <c r="H4018" s="170" t="s">
        <v>8982</v>
      </c>
      <c r="I4018" s="172">
        <v>0</v>
      </c>
      <c r="J4018" s="172">
        <v>3676.36</v>
      </c>
      <c r="K4018" s="172">
        <v>3676.36</v>
      </c>
      <c r="L4018" s="173" t="s">
        <v>1444</v>
      </c>
    </row>
    <row r="4019" spans="1:12" ht="56.25" customHeight="1">
      <c r="A4019" s="174" t="s">
        <v>627</v>
      </c>
      <c r="B4019" s="167" t="s">
        <v>737</v>
      </c>
      <c r="C4019" s="168">
        <v>42828</v>
      </c>
      <c r="D4019" s="168" t="s">
        <v>8983</v>
      </c>
      <c r="E4019" s="169" t="s">
        <v>3</v>
      </c>
      <c r="F4019" s="169">
        <v>1489572</v>
      </c>
      <c r="G4019" s="169"/>
      <c r="H4019" s="170" t="s">
        <v>8984</v>
      </c>
      <c r="I4019" s="172">
        <v>0</v>
      </c>
      <c r="J4019" s="172">
        <v>2702</v>
      </c>
      <c r="K4019" s="172">
        <v>2702</v>
      </c>
      <c r="L4019" s="173" t="s">
        <v>1444</v>
      </c>
    </row>
    <row r="4020" spans="1:12" ht="56.25" customHeight="1">
      <c r="A4020" s="174">
        <v>670</v>
      </c>
      <c r="B4020" s="167" t="s">
        <v>243</v>
      </c>
      <c r="C4020" s="168">
        <v>42828</v>
      </c>
      <c r="D4020" s="168" t="s">
        <v>8985</v>
      </c>
      <c r="E4020" s="169" t="s">
        <v>3</v>
      </c>
      <c r="F4020" s="169">
        <v>1489602</v>
      </c>
      <c r="G4020" s="169"/>
      <c r="H4020" s="170" t="s">
        <v>8986</v>
      </c>
      <c r="I4020" s="172">
        <v>0</v>
      </c>
      <c r="J4020" s="172">
        <v>355412</v>
      </c>
      <c r="K4020" s="172">
        <v>355412</v>
      </c>
      <c r="L4020" s="173" t="s">
        <v>1444</v>
      </c>
    </row>
    <row r="4021" spans="1:12" ht="56.25" customHeight="1">
      <c r="A4021" s="174">
        <v>680</v>
      </c>
      <c r="B4021" s="167" t="s">
        <v>890</v>
      </c>
      <c r="C4021" s="168">
        <v>42828</v>
      </c>
      <c r="D4021" s="168" t="s">
        <v>8987</v>
      </c>
      <c r="E4021" s="169" t="s">
        <v>3</v>
      </c>
      <c r="F4021" s="169">
        <v>1489633</v>
      </c>
      <c r="G4021" s="169"/>
      <c r="H4021" s="170" t="s">
        <v>8988</v>
      </c>
      <c r="I4021" s="172">
        <v>0</v>
      </c>
      <c r="J4021" s="172">
        <v>427.84</v>
      </c>
      <c r="K4021" s="172">
        <v>427.84</v>
      </c>
      <c r="L4021" s="173" t="s">
        <v>1444</v>
      </c>
    </row>
    <row r="4022" spans="1:12" ht="56.25" customHeight="1">
      <c r="A4022" s="174" t="s">
        <v>627</v>
      </c>
      <c r="B4022" s="167" t="s">
        <v>737</v>
      </c>
      <c r="C4022" s="168">
        <v>42828</v>
      </c>
      <c r="D4022" s="168" t="s">
        <v>8989</v>
      </c>
      <c r="E4022" s="169" t="s">
        <v>3</v>
      </c>
      <c r="F4022" s="169">
        <v>1489507</v>
      </c>
      <c r="G4022" s="169"/>
      <c r="H4022" s="170" t="s">
        <v>8990</v>
      </c>
      <c r="I4022" s="172">
        <v>0</v>
      </c>
      <c r="J4022" s="172">
        <v>180</v>
      </c>
      <c r="K4022" s="172">
        <v>180</v>
      </c>
      <c r="L4022" s="173" t="s">
        <v>1444</v>
      </c>
    </row>
    <row r="4023" spans="1:12" ht="56.25" customHeight="1">
      <c r="A4023" s="174" t="s">
        <v>627</v>
      </c>
      <c r="B4023" s="167" t="s">
        <v>737</v>
      </c>
      <c r="C4023" s="168">
        <v>42828</v>
      </c>
      <c r="D4023" s="168" t="s">
        <v>8991</v>
      </c>
      <c r="E4023" s="169" t="s">
        <v>3</v>
      </c>
      <c r="F4023" s="169">
        <v>1489508</v>
      </c>
      <c r="G4023" s="169"/>
      <c r="H4023" s="170" t="s">
        <v>8992</v>
      </c>
      <c r="I4023" s="172">
        <v>0</v>
      </c>
      <c r="J4023" s="172">
        <v>371</v>
      </c>
      <c r="K4023" s="172">
        <v>371</v>
      </c>
      <c r="L4023" s="173" t="s">
        <v>1444</v>
      </c>
    </row>
    <row r="4024" spans="1:12" ht="56.25" customHeight="1">
      <c r="A4024" s="174" t="s">
        <v>627</v>
      </c>
      <c r="B4024" s="167" t="s">
        <v>737</v>
      </c>
      <c r="C4024" s="168">
        <v>42828</v>
      </c>
      <c r="D4024" s="168" t="s">
        <v>8993</v>
      </c>
      <c r="E4024" s="169" t="s">
        <v>3</v>
      </c>
      <c r="F4024" s="169">
        <v>1489509</v>
      </c>
      <c r="G4024" s="169"/>
      <c r="H4024" s="170" t="s">
        <v>8994</v>
      </c>
      <c r="I4024" s="172">
        <v>0</v>
      </c>
      <c r="J4024" s="172">
        <v>70</v>
      </c>
      <c r="K4024" s="172">
        <v>70</v>
      </c>
      <c r="L4024" s="173" t="s">
        <v>1444</v>
      </c>
    </row>
    <row r="4025" spans="1:12" ht="56.25" customHeight="1">
      <c r="A4025" s="174" t="s">
        <v>627</v>
      </c>
      <c r="B4025" s="167" t="s">
        <v>737</v>
      </c>
      <c r="C4025" s="168">
        <v>42828</v>
      </c>
      <c r="D4025" s="168" t="s">
        <v>8995</v>
      </c>
      <c r="E4025" s="169" t="s">
        <v>3</v>
      </c>
      <c r="F4025" s="169">
        <v>1489536</v>
      </c>
      <c r="G4025" s="169"/>
      <c r="H4025" s="170" t="s">
        <v>8996</v>
      </c>
      <c r="I4025" s="172">
        <v>0</v>
      </c>
      <c r="J4025" s="172">
        <v>700</v>
      </c>
      <c r="K4025" s="172">
        <v>700</v>
      </c>
      <c r="L4025" s="173" t="s">
        <v>1444</v>
      </c>
    </row>
    <row r="4026" spans="1:12" ht="56.25" customHeight="1">
      <c r="A4026" s="174" t="s">
        <v>627</v>
      </c>
      <c r="B4026" s="167" t="s">
        <v>737</v>
      </c>
      <c r="C4026" s="168">
        <v>42828</v>
      </c>
      <c r="D4026" s="168" t="s">
        <v>8997</v>
      </c>
      <c r="E4026" s="169" t="s">
        <v>3</v>
      </c>
      <c r="F4026" s="169">
        <v>1489575</v>
      </c>
      <c r="G4026" s="169"/>
      <c r="H4026" s="170" t="s">
        <v>8998</v>
      </c>
      <c r="I4026" s="172">
        <v>0</v>
      </c>
      <c r="J4026" s="172">
        <v>867.05</v>
      </c>
      <c r="K4026" s="172">
        <v>867.05</v>
      </c>
      <c r="L4026" s="173" t="s">
        <v>1444</v>
      </c>
    </row>
    <row r="4027" spans="1:12" ht="56.25" customHeight="1">
      <c r="A4027" s="174" t="s">
        <v>627</v>
      </c>
      <c r="B4027" s="167" t="s">
        <v>737</v>
      </c>
      <c r="C4027" s="168">
        <v>42828</v>
      </c>
      <c r="D4027" s="168" t="s">
        <v>8999</v>
      </c>
      <c r="E4027" s="169" t="s">
        <v>3</v>
      </c>
      <c r="F4027" s="169">
        <v>1489578</v>
      </c>
      <c r="G4027" s="169"/>
      <c r="H4027" s="170" t="s">
        <v>4800</v>
      </c>
      <c r="I4027" s="172">
        <v>0</v>
      </c>
      <c r="J4027" s="172">
        <v>1000</v>
      </c>
      <c r="K4027" s="172">
        <v>1000</v>
      </c>
      <c r="L4027" s="173" t="s">
        <v>1444</v>
      </c>
    </row>
    <row r="4028" spans="1:12" ht="56.25" customHeight="1">
      <c r="A4028" s="174">
        <v>86</v>
      </c>
      <c r="B4028" s="167" t="s">
        <v>734</v>
      </c>
      <c r="C4028" s="168">
        <v>42828</v>
      </c>
      <c r="D4028" s="168" t="s">
        <v>9000</v>
      </c>
      <c r="E4028" s="169" t="s">
        <v>3</v>
      </c>
      <c r="F4028" s="169">
        <v>1489614</v>
      </c>
      <c r="G4028" s="169"/>
      <c r="H4028" s="170" t="s">
        <v>9001</v>
      </c>
      <c r="I4028" s="172">
        <v>0</v>
      </c>
      <c r="J4028" s="172">
        <v>17846.5</v>
      </c>
      <c r="K4028" s="172">
        <v>17846.5</v>
      </c>
      <c r="L4028" s="173" t="s">
        <v>1444</v>
      </c>
    </row>
    <row r="4029" spans="1:12" ht="56.25" customHeight="1">
      <c r="A4029" s="174" t="s">
        <v>627</v>
      </c>
      <c r="B4029" s="167" t="s">
        <v>737</v>
      </c>
      <c r="C4029" s="168">
        <v>42828</v>
      </c>
      <c r="D4029" s="168" t="s">
        <v>9002</v>
      </c>
      <c r="E4029" s="169" t="s">
        <v>3</v>
      </c>
      <c r="F4029" s="169">
        <v>1489621</v>
      </c>
      <c r="G4029" s="169"/>
      <c r="H4029" s="170" t="s">
        <v>9003</v>
      </c>
      <c r="I4029" s="172">
        <v>0</v>
      </c>
      <c r="J4029" s="172">
        <v>1665.22</v>
      </c>
      <c r="K4029" s="172">
        <v>1665.22</v>
      </c>
      <c r="L4029" s="173" t="s">
        <v>1444</v>
      </c>
    </row>
    <row r="4030" spans="1:12" ht="56.25" customHeight="1">
      <c r="A4030" s="174">
        <v>526</v>
      </c>
      <c r="B4030" s="167" t="s">
        <v>870</v>
      </c>
      <c r="C4030" s="168">
        <v>42828</v>
      </c>
      <c r="D4030" s="168" t="s">
        <v>9004</v>
      </c>
      <c r="E4030" s="169" t="s">
        <v>3</v>
      </c>
      <c r="F4030" s="169">
        <v>1489631</v>
      </c>
      <c r="G4030" s="169"/>
      <c r="H4030" s="170" t="s">
        <v>9005</v>
      </c>
      <c r="I4030" s="172">
        <v>0</v>
      </c>
      <c r="J4030" s="172">
        <v>30</v>
      </c>
      <c r="K4030" s="172">
        <v>30</v>
      </c>
      <c r="L4030" s="173" t="s">
        <v>1444</v>
      </c>
    </row>
    <row r="4031" spans="1:12" ht="56.25" customHeight="1">
      <c r="A4031" s="174">
        <v>46</v>
      </c>
      <c r="B4031" s="167" t="s">
        <v>722</v>
      </c>
      <c r="C4031" s="168">
        <v>42828</v>
      </c>
      <c r="D4031" s="168" t="s">
        <v>9006</v>
      </c>
      <c r="E4031" s="169" t="s">
        <v>3</v>
      </c>
      <c r="F4031" s="169">
        <v>1489643</v>
      </c>
      <c r="G4031" s="169"/>
      <c r="H4031" s="170" t="s">
        <v>9007</v>
      </c>
      <c r="I4031" s="172">
        <v>0</v>
      </c>
      <c r="J4031" s="172">
        <v>51438.720000000001</v>
      </c>
      <c r="K4031" s="172">
        <v>51438.720000000001</v>
      </c>
      <c r="L4031" s="173" t="s">
        <v>1444</v>
      </c>
    </row>
    <row r="4032" spans="1:12" ht="56.25" customHeight="1">
      <c r="A4032" s="174">
        <v>212</v>
      </c>
      <c r="B4032" s="167" t="s">
        <v>785</v>
      </c>
      <c r="C4032" s="168">
        <v>42828</v>
      </c>
      <c r="D4032" s="168" t="s">
        <v>9008</v>
      </c>
      <c r="E4032" s="169" t="s">
        <v>3</v>
      </c>
      <c r="F4032" s="169">
        <v>1489699</v>
      </c>
      <c r="G4032" s="169"/>
      <c r="H4032" s="170" t="s">
        <v>9009</v>
      </c>
      <c r="I4032" s="172">
        <v>0</v>
      </c>
      <c r="J4032" s="172">
        <v>4</v>
      </c>
      <c r="K4032" s="172">
        <v>4</v>
      </c>
      <c r="L4032" s="173" t="s">
        <v>1444</v>
      </c>
    </row>
    <row r="4033" spans="1:12" ht="56.25" customHeight="1">
      <c r="A4033" s="174">
        <v>20</v>
      </c>
      <c r="B4033" s="167" t="s">
        <v>717</v>
      </c>
      <c r="C4033" s="168">
        <v>42828</v>
      </c>
      <c r="D4033" s="168" t="s">
        <v>9010</v>
      </c>
      <c r="E4033" s="169" t="s">
        <v>3</v>
      </c>
      <c r="F4033" s="169">
        <v>1489700</v>
      </c>
      <c r="G4033" s="169"/>
      <c r="H4033" s="170" t="s">
        <v>9011</v>
      </c>
      <c r="I4033" s="172">
        <v>0</v>
      </c>
      <c r="J4033" s="172">
        <v>95</v>
      </c>
      <c r="K4033" s="172">
        <v>95</v>
      </c>
      <c r="L4033" s="173" t="s">
        <v>1444</v>
      </c>
    </row>
    <row r="4034" spans="1:12" ht="56.25" customHeight="1">
      <c r="A4034" s="174">
        <v>580</v>
      </c>
      <c r="B4034" s="167" t="s">
        <v>225</v>
      </c>
      <c r="C4034" s="168">
        <v>42828</v>
      </c>
      <c r="D4034" s="168" t="s">
        <v>9012</v>
      </c>
      <c r="E4034" s="169" t="s">
        <v>3</v>
      </c>
      <c r="F4034" s="169">
        <v>1489701</v>
      </c>
      <c r="G4034" s="169"/>
      <c r="H4034" s="170" t="s">
        <v>9013</v>
      </c>
      <c r="I4034" s="172">
        <v>0</v>
      </c>
      <c r="J4034" s="172">
        <v>172.8</v>
      </c>
      <c r="K4034" s="172">
        <v>172.8</v>
      </c>
      <c r="L4034" s="173" t="s">
        <v>1444</v>
      </c>
    </row>
    <row r="4035" spans="1:12" ht="56.25" customHeight="1">
      <c r="A4035" s="174">
        <v>203</v>
      </c>
      <c r="B4035" s="167" t="s">
        <v>781</v>
      </c>
      <c r="C4035" s="168">
        <v>42828</v>
      </c>
      <c r="D4035" s="168" t="s">
        <v>9014</v>
      </c>
      <c r="E4035" s="169" t="s">
        <v>3</v>
      </c>
      <c r="F4035" s="169">
        <v>1489765</v>
      </c>
      <c r="G4035" s="169"/>
      <c r="H4035" s="170" t="s">
        <v>9015</v>
      </c>
      <c r="I4035" s="172">
        <v>0</v>
      </c>
      <c r="J4035" s="172">
        <v>15</v>
      </c>
      <c r="K4035" s="172">
        <v>15</v>
      </c>
      <c r="L4035" s="173" t="s">
        <v>1444</v>
      </c>
    </row>
    <row r="4036" spans="1:12" ht="56.25" customHeight="1">
      <c r="A4036" s="174" t="s">
        <v>627</v>
      </c>
      <c r="B4036" s="167" t="s">
        <v>737</v>
      </c>
      <c r="C4036" s="168">
        <v>42828</v>
      </c>
      <c r="D4036" s="168" t="s">
        <v>9016</v>
      </c>
      <c r="E4036" s="169" t="s">
        <v>3</v>
      </c>
      <c r="F4036" s="169">
        <v>1489792</v>
      </c>
      <c r="G4036" s="169"/>
      <c r="H4036" s="170" t="s">
        <v>9017</v>
      </c>
      <c r="I4036" s="172">
        <v>0</v>
      </c>
      <c r="J4036" s="172">
        <v>2284.59</v>
      </c>
      <c r="K4036" s="172">
        <v>2284.59</v>
      </c>
      <c r="L4036" s="173" t="s">
        <v>1444</v>
      </c>
    </row>
    <row r="4037" spans="1:12" ht="56.25" customHeight="1">
      <c r="A4037" s="174" t="s">
        <v>627</v>
      </c>
      <c r="B4037" s="167" t="s">
        <v>737</v>
      </c>
      <c r="C4037" s="168">
        <v>42828</v>
      </c>
      <c r="D4037" s="168" t="s">
        <v>9018</v>
      </c>
      <c r="E4037" s="169" t="s">
        <v>3</v>
      </c>
      <c r="F4037" s="169">
        <v>1489793</v>
      </c>
      <c r="G4037" s="169"/>
      <c r="H4037" s="170" t="s">
        <v>9019</v>
      </c>
      <c r="I4037" s="172">
        <v>0</v>
      </c>
      <c r="J4037" s="172">
        <v>2284.59</v>
      </c>
      <c r="K4037" s="172">
        <v>2284.59</v>
      </c>
      <c r="L4037" s="173" t="s">
        <v>1444</v>
      </c>
    </row>
    <row r="4038" spans="1:12" ht="56.25" customHeight="1">
      <c r="A4038" s="174" t="s">
        <v>627</v>
      </c>
      <c r="B4038" s="167" t="s">
        <v>737</v>
      </c>
      <c r="C4038" s="168">
        <v>42829</v>
      </c>
      <c r="D4038" s="168" t="s">
        <v>9020</v>
      </c>
      <c r="E4038" s="169" t="s">
        <v>3</v>
      </c>
      <c r="F4038" s="169">
        <v>1489917</v>
      </c>
      <c r="G4038" s="169"/>
      <c r="H4038" s="170" t="s">
        <v>9021</v>
      </c>
      <c r="I4038" s="172">
        <v>0</v>
      </c>
      <c r="J4038" s="172">
        <v>11354.2</v>
      </c>
      <c r="K4038" s="172">
        <v>11354.2</v>
      </c>
      <c r="L4038" s="173" t="s">
        <v>6022</v>
      </c>
    </row>
    <row r="4039" spans="1:12" ht="56.25" customHeight="1">
      <c r="A4039" s="174">
        <v>591</v>
      </c>
      <c r="B4039" s="167" t="s">
        <v>885</v>
      </c>
      <c r="C4039" s="168">
        <v>42829</v>
      </c>
      <c r="D4039" s="168" t="s">
        <v>9022</v>
      </c>
      <c r="E4039" s="169" t="s">
        <v>3</v>
      </c>
      <c r="F4039" s="169">
        <v>1490009</v>
      </c>
      <c r="G4039" s="169"/>
      <c r="H4039" s="170" t="s">
        <v>9023</v>
      </c>
      <c r="I4039" s="172">
        <v>0</v>
      </c>
      <c r="J4039" s="172">
        <v>2885</v>
      </c>
      <c r="K4039" s="172">
        <v>2885</v>
      </c>
      <c r="L4039" s="173" t="s">
        <v>1444</v>
      </c>
    </row>
    <row r="4040" spans="1:12" ht="56.25" customHeight="1">
      <c r="A4040" s="174">
        <v>591</v>
      </c>
      <c r="B4040" s="167" t="s">
        <v>885</v>
      </c>
      <c r="C4040" s="168">
        <v>42829</v>
      </c>
      <c r="D4040" s="168" t="s">
        <v>9024</v>
      </c>
      <c r="E4040" s="169" t="s">
        <v>3</v>
      </c>
      <c r="F4040" s="169">
        <v>1490010</v>
      </c>
      <c r="G4040" s="169"/>
      <c r="H4040" s="170" t="s">
        <v>9025</v>
      </c>
      <c r="I4040" s="172">
        <v>0</v>
      </c>
      <c r="J4040" s="172">
        <v>3</v>
      </c>
      <c r="K4040" s="172">
        <v>3</v>
      </c>
      <c r="L4040" s="173" t="s">
        <v>1444</v>
      </c>
    </row>
    <row r="4041" spans="1:12" ht="56.25" customHeight="1">
      <c r="A4041" s="174">
        <v>591</v>
      </c>
      <c r="B4041" s="167" t="s">
        <v>885</v>
      </c>
      <c r="C4041" s="168">
        <v>42829</v>
      </c>
      <c r="D4041" s="168" t="s">
        <v>9026</v>
      </c>
      <c r="E4041" s="169" t="s">
        <v>3</v>
      </c>
      <c r="F4041" s="169">
        <v>1490011</v>
      </c>
      <c r="G4041" s="169"/>
      <c r="H4041" s="170" t="s">
        <v>9027</v>
      </c>
      <c r="I4041" s="172">
        <v>0</v>
      </c>
      <c r="J4041" s="172">
        <v>3000</v>
      </c>
      <c r="K4041" s="172">
        <v>3000</v>
      </c>
      <c r="L4041" s="173" t="s">
        <v>1444</v>
      </c>
    </row>
    <row r="4042" spans="1:12" ht="56.25" customHeight="1">
      <c r="A4042" s="174">
        <v>591</v>
      </c>
      <c r="B4042" s="167" t="s">
        <v>885</v>
      </c>
      <c r="C4042" s="168">
        <v>42829</v>
      </c>
      <c r="D4042" s="168" t="s">
        <v>9028</v>
      </c>
      <c r="E4042" s="169" t="s">
        <v>3</v>
      </c>
      <c r="F4042" s="169">
        <v>1490014</v>
      </c>
      <c r="G4042" s="169"/>
      <c r="H4042" s="170" t="s">
        <v>9029</v>
      </c>
      <c r="I4042" s="172">
        <v>0</v>
      </c>
      <c r="J4042" s="172">
        <v>531</v>
      </c>
      <c r="K4042" s="172">
        <v>531</v>
      </c>
      <c r="L4042" s="173" t="s">
        <v>1444</v>
      </c>
    </row>
    <row r="4043" spans="1:12" ht="56.25" customHeight="1">
      <c r="A4043" s="174">
        <v>591</v>
      </c>
      <c r="B4043" s="167" t="s">
        <v>885</v>
      </c>
      <c r="C4043" s="168">
        <v>42829</v>
      </c>
      <c r="D4043" s="168" t="s">
        <v>9030</v>
      </c>
      <c r="E4043" s="169" t="s">
        <v>3</v>
      </c>
      <c r="F4043" s="169">
        <v>1490015</v>
      </c>
      <c r="G4043" s="169"/>
      <c r="H4043" s="170" t="s">
        <v>9031</v>
      </c>
      <c r="I4043" s="172">
        <v>0</v>
      </c>
      <c r="J4043" s="172">
        <v>131629.9</v>
      </c>
      <c r="K4043" s="172">
        <v>131629.9</v>
      </c>
      <c r="L4043" s="173" t="s">
        <v>1444</v>
      </c>
    </row>
    <row r="4044" spans="1:12" ht="56.25" customHeight="1">
      <c r="A4044" s="174">
        <v>20</v>
      </c>
      <c r="B4044" s="167" t="s">
        <v>717</v>
      </c>
      <c r="C4044" s="168">
        <v>42829</v>
      </c>
      <c r="D4044" s="168" t="s">
        <v>9032</v>
      </c>
      <c r="E4044" s="169" t="s">
        <v>3</v>
      </c>
      <c r="F4044" s="169">
        <v>1490036</v>
      </c>
      <c r="G4044" s="169"/>
      <c r="H4044" s="170" t="s">
        <v>9033</v>
      </c>
      <c r="I4044" s="172">
        <v>0</v>
      </c>
      <c r="J4044" s="172">
        <v>240479.27</v>
      </c>
      <c r="K4044" s="172">
        <v>240479.27</v>
      </c>
      <c r="L4044" s="173" t="s">
        <v>1444</v>
      </c>
    </row>
    <row r="4045" spans="1:12" ht="56.25" customHeight="1">
      <c r="A4045" s="174" t="s">
        <v>627</v>
      </c>
      <c r="B4045" s="167" t="s">
        <v>737</v>
      </c>
      <c r="C4045" s="168">
        <v>42829</v>
      </c>
      <c r="D4045" s="168" t="s">
        <v>9034</v>
      </c>
      <c r="E4045" s="169" t="s">
        <v>3</v>
      </c>
      <c r="F4045" s="169">
        <v>1489908</v>
      </c>
      <c r="G4045" s="169"/>
      <c r="H4045" s="170" t="s">
        <v>5213</v>
      </c>
      <c r="I4045" s="172">
        <v>0</v>
      </c>
      <c r="J4045" s="172">
        <v>1693.06</v>
      </c>
      <c r="K4045" s="172">
        <v>1693.06</v>
      </c>
      <c r="L4045" s="173" t="s">
        <v>1444</v>
      </c>
    </row>
    <row r="4046" spans="1:12" ht="56.25" customHeight="1">
      <c r="A4046" s="174" t="s">
        <v>627</v>
      </c>
      <c r="B4046" s="167" t="s">
        <v>737</v>
      </c>
      <c r="C4046" s="168">
        <v>42829</v>
      </c>
      <c r="D4046" s="168" t="s">
        <v>9035</v>
      </c>
      <c r="E4046" s="169" t="s">
        <v>3</v>
      </c>
      <c r="F4046" s="169">
        <v>1489911</v>
      </c>
      <c r="G4046" s="169"/>
      <c r="H4046" s="170" t="s">
        <v>9036</v>
      </c>
      <c r="I4046" s="172">
        <v>0</v>
      </c>
      <c r="J4046" s="172">
        <v>18378.740000000002</v>
      </c>
      <c r="K4046" s="172">
        <v>18378.740000000002</v>
      </c>
      <c r="L4046" s="173" t="s">
        <v>1444</v>
      </c>
    </row>
    <row r="4047" spans="1:12" ht="56.25" customHeight="1">
      <c r="A4047" s="174" t="s">
        <v>627</v>
      </c>
      <c r="B4047" s="167" t="s">
        <v>737</v>
      </c>
      <c r="C4047" s="168">
        <v>42829</v>
      </c>
      <c r="D4047" s="168" t="s">
        <v>9037</v>
      </c>
      <c r="E4047" s="169" t="s">
        <v>3</v>
      </c>
      <c r="F4047" s="169">
        <v>1489930</v>
      </c>
      <c r="G4047" s="169"/>
      <c r="H4047" s="170" t="s">
        <v>9038</v>
      </c>
      <c r="I4047" s="172">
        <v>0</v>
      </c>
      <c r="J4047" s="172">
        <v>1523.9</v>
      </c>
      <c r="K4047" s="172">
        <v>1523.9</v>
      </c>
      <c r="L4047" s="173" t="s">
        <v>1444</v>
      </c>
    </row>
    <row r="4048" spans="1:12" ht="56.25" customHeight="1">
      <c r="A4048" s="174" t="s">
        <v>627</v>
      </c>
      <c r="B4048" s="167" t="s">
        <v>737</v>
      </c>
      <c r="C4048" s="168">
        <v>42829</v>
      </c>
      <c r="D4048" s="168" t="s">
        <v>9039</v>
      </c>
      <c r="E4048" s="169" t="s">
        <v>3</v>
      </c>
      <c r="F4048" s="169">
        <v>1489934</v>
      </c>
      <c r="G4048" s="169"/>
      <c r="H4048" s="170" t="s">
        <v>9040</v>
      </c>
      <c r="I4048" s="172">
        <v>0</v>
      </c>
      <c r="J4048" s="172">
        <v>720.4</v>
      </c>
      <c r="K4048" s="172">
        <v>720.4</v>
      </c>
      <c r="L4048" s="173" t="s">
        <v>1444</v>
      </c>
    </row>
    <row r="4049" spans="1:12" ht="56.25" customHeight="1">
      <c r="A4049" s="174" t="s">
        <v>627</v>
      </c>
      <c r="B4049" s="167" t="s">
        <v>737</v>
      </c>
      <c r="C4049" s="168">
        <v>42829</v>
      </c>
      <c r="D4049" s="168" t="s">
        <v>9041</v>
      </c>
      <c r="E4049" s="169" t="s">
        <v>3</v>
      </c>
      <c r="F4049" s="169">
        <v>1489943</v>
      </c>
      <c r="G4049" s="169"/>
      <c r="H4049" s="170" t="s">
        <v>9042</v>
      </c>
      <c r="I4049" s="172">
        <v>0</v>
      </c>
      <c r="J4049" s="172">
        <v>545</v>
      </c>
      <c r="K4049" s="172">
        <v>545</v>
      </c>
      <c r="L4049" s="173" t="s">
        <v>1444</v>
      </c>
    </row>
    <row r="4050" spans="1:12" ht="56.25" customHeight="1">
      <c r="A4050" s="174">
        <v>292</v>
      </c>
      <c r="B4050" s="167" t="s">
        <v>159</v>
      </c>
      <c r="C4050" s="168">
        <v>42829</v>
      </c>
      <c r="D4050" s="168" t="s">
        <v>9043</v>
      </c>
      <c r="E4050" s="169" t="s">
        <v>3</v>
      </c>
      <c r="F4050" s="169">
        <v>1489944</v>
      </c>
      <c r="G4050" s="169"/>
      <c r="H4050" s="170" t="s">
        <v>3576</v>
      </c>
      <c r="I4050" s="172">
        <v>0</v>
      </c>
      <c r="J4050" s="172">
        <v>132</v>
      </c>
      <c r="K4050" s="172">
        <v>132</v>
      </c>
      <c r="L4050" s="173" t="s">
        <v>1444</v>
      </c>
    </row>
    <row r="4051" spans="1:12" ht="56.25" customHeight="1">
      <c r="A4051" s="167">
        <v>46</v>
      </c>
      <c r="B4051" s="167" t="s">
        <v>722</v>
      </c>
      <c r="C4051" s="168">
        <v>42829</v>
      </c>
      <c r="D4051" s="168" t="s">
        <v>9044</v>
      </c>
      <c r="E4051" s="169" t="s">
        <v>3</v>
      </c>
      <c r="F4051" s="169">
        <v>1489964</v>
      </c>
      <c r="G4051" s="169"/>
      <c r="H4051" s="170" t="s">
        <v>9045</v>
      </c>
      <c r="I4051" s="172">
        <v>0</v>
      </c>
      <c r="J4051" s="172">
        <v>1502.24</v>
      </c>
      <c r="K4051" s="172">
        <v>1502.24</v>
      </c>
      <c r="L4051" s="173" t="s">
        <v>1444</v>
      </c>
    </row>
    <row r="4052" spans="1:12" ht="56.25" customHeight="1">
      <c r="A4052" s="167" t="s">
        <v>627</v>
      </c>
      <c r="B4052" s="167" t="s">
        <v>737</v>
      </c>
      <c r="C4052" s="168">
        <v>42829</v>
      </c>
      <c r="D4052" s="168" t="s">
        <v>9046</v>
      </c>
      <c r="E4052" s="169" t="s">
        <v>3</v>
      </c>
      <c r="F4052" s="169">
        <v>1489978</v>
      </c>
      <c r="G4052" s="169"/>
      <c r="H4052" s="170" t="s">
        <v>9047</v>
      </c>
      <c r="I4052" s="172">
        <v>0</v>
      </c>
      <c r="J4052" s="172">
        <v>2259</v>
      </c>
      <c r="K4052" s="172">
        <v>2259</v>
      </c>
      <c r="L4052" s="173" t="s">
        <v>1444</v>
      </c>
    </row>
    <row r="4053" spans="1:12" ht="56.25" customHeight="1">
      <c r="A4053" s="174">
        <v>378</v>
      </c>
      <c r="B4053" s="167" t="s">
        <v>1304</v>
      </c>
      <c r="C4053" s="168">
        <v>42829</v>
      </c>
      <c r="D4053" s="168" t="s">
        <v>9048</v>
      </c>
      <c r="E4053" s="169" t="s">
        <v>3</v>
      </c>
      <c r="F4053" s="169">
        <v>1489979</v>
      </c>
      <c r="G4053" s="169"/>
      <c r="H4053" s="170" t="s">
        <v>9049</v>
      </c>
      <c r="I4053" s="172">
        <v>0</v>
      </c>
      <c r="J4053" s="172">
        <v>544.08000000000004</v>
      </c>
      <c r="K4053" s="172">
        <v>544.08000000000004</v>
      </c>
      <c r="L4053" s="173" t="s">
        <v>1444</v>
      </c>
    </row>
    <row r="4054" spans="1:12" ht="56.25" customHeight="1">
      <c r="A4054" s="174">
        <v>526</v>
      </c>
      <c r="B4054" s="167" t="s">
        <v>870</v>
      </c>
      <c r="C4054" s="168">
        <v>42829</v>
      </c>
      <c r="D4054" s="168" t="s">
        <v>9050</v>
      </c>
      <c r="E4054" s="169" t="s">
        <v>3</v>
      </c>
      <c r="F4054" s="169">
        <v>1489990</v>
      </c>
      <c r="G4054" s="169"/>
      <c r="H4054" s="170" t="s">
        <v>9051</v>
      </c>
      <c r="I4054" s="172">
        <v>0</v>
      </c>
      <c r="J4054" s="172">
        <v>182</v>
      </c>
      <c r="K4054" s="172">
        <v>182</v>
      </c>
      <c r="L4054" s="173" t="s">
        <v>1444</v>
      </c>
    </row>
    <row r="4055" spans="1:12" ht="56.25" customHeight="1">
      <c r="A4055" s="174">
        <v>585</v>
      </c>
      <c r="B4055" s="167" t="s">
        <v>229</v>
      </c>
      <c r="C4055" s="168">
        <v>42829</v>
      </c>
      <c r="D4055" s="168" t="s">
        <v>9052</v>
      </c>
      <c r="E4055" s="169" t="s">
        <v>3</v>
      </c>
      <c r="F4055" s="169">
        <v>1490013</v>
      </c>
      <c r="G4055" s="169"/>
      <c r="H4055" s="170" t="s">
        <v>9053</v>
      </c>
      <c r="I4055" s="172">
        <v>0</v>
      </c>
      <c r="J4055" s="172">
        <v>34</v>
      </c>
      <c r="K4055" s="172">
        <v>34</v>
      </c>
      <c r="L4055" s="173" t="s">
        <v>1444</v>
      </c>
    </row>
    <row r="4056" spans="1:12" ht="56.25" customHeight="1">
      <c r="A4056" s="174" t="s">
        <v>627</v>
      </c>
      <c r="B4056" s="167" t="s">
        <v>737</v>
      </c>
      <c r="C4056" s="168">
        <v>42829</v>
      </c>
      <c r="D4056" s="168" t="s">
        <v>9054</v>
      </c>
      <c r="E4056" s="169" t="s">
        <v>3</v>
      </c>
      <c r="F4056" s="169">
        <v>1490037</v>
      </c>
      <c r="G4056" s="169"/>
      <c r="H4056" s="170" t="s">
        <v>9055</v>
      </c>
      <c r="I4056" s="172">
        <v>0</v>
      </c>
      <c r="J4056" s="172">
        <v>217</v>
      </c>
      <c r="K4056" s="172">
        <v>217</v>
      </c>
      <c r="L4056" s="173" t="s">
        <v>1444</v>
      </c>
    </row>
    <row r="4057" spans="1:12" ht="56.25" customHeight="1">
      <c r="A4057" s="174">
        <v>41</v>
      </c>
      <c r="B4057" s="167" t="s">
        <v>721</v>
      </c>
      <c r="C4057" s="168">
        <v>42829</v>
      </c>
      <c r="D4057" s="168" t="s">
        <v>9056</v>
      </c>
      <c r="E4057" s="169" t="s">
        <v>3</v>
      </c>
      <c r="F4057" s="169">
        <v>1490091</v>
      </c>
      <c r="G4057" s="169"/>
      <c r="H4057" s="170" t="s">
        <v>9057</v>
      </c>
      <c r="I4057" s="172">
        <v>0</v>
      </c>
      <c r="J4057" s="172">
        <v>1288</v>
      </c>
      <c r="K4057" s="172">
        <v>1288</v>
      </c>
      <c r="L4057" s="173" t="s">
        <v>1444</v>
      </c>
    </row>
    <row r="4058" spans="1:12" ht="56.25" customHeight="1">
      <c r="A4058" s="174">
        <v>526</v>
      </c>
      <c r="B4058" s="167" t="s">
        <v>870</v>
      </c>
      <c r="C4058" s="168">
        <v>42829</v>
      </c>
      <c r="D4058" s="168" t="s">
        <v>9058</v>
      </c>
      <c r="E4058" s="169" t="s">
        <v>3</v>
      </c>
      <c r="F4058" s="169">
        <v>1490131</v>
      </c>
      <c r="G4058" s="169"/>
      <c r="H4058" s="170" t="s">
        <v>9059</v>
      </c>
      <c r="I4058" s="172">
        <v>0</v>
      </c>
      <c r="J4058" s="172">
        <v>197</v>
      </c>
      <c r="K4058" s="172">
        <v>197</v>
      </c>
      <c r="L4058" s="173" t="s">
        <v>1444</v>
      </c>
    </row>
    <row r="4059" spans="1:12" ht="56.25" customHeight="1">
      <c r="A4059" s="174">
        <v>526</v>
      </c>
      <c r="B4059" s="167" t="s">
        <v>870</v>
      </c>
      <c r="C4059" s="168">
        <v>42829</v>
      </c>
      <c r="D4059" s="168" t="s">
        <v>9060</v>
      </c>
      <c r="E4059" s="169" t="s">
        <v>3</v>
      </c>
      <c r="F4059" s="169">
        <v>1490132</v>
      </c>
      <c r="G4059" s="169"/>
      <c r="H4059" s="170" t="s">
        <v>9061</v>
      </c>
      <c r="I4059" s="172">
        <v>0</v>
      </c>
      <c r="J4059" s="172">
        <v>177</v>
      </c>
      <c r="K4059" s="172">
        <v>177</v>
      </c>
      <c r="L4059" s="173" t="s">
        <v>1444</v>
      </c>
    </row>
    <row r="4060" spans="1:12" ht="56.25" customHeight="1">
      <c r="A4060" s="174">
        <v>222</v>
      </c>
      <c r="B4060" s="167" t="s">
        <v>788</v>
      </c>
      <c r="C4060" s="168">
        <v>42829</v>
      </c>
      <c r="D4060" s="168" t="s">
        <v>9062</v>
      </c>
      <c r="E4060" s="169" t="s">
        <v>3</v>
      </c>
      <c r="F4060" s="169">
        <v>1490135</v>
      </c>
      <c r="G4060" s="169"/>
      <c r="H4060" s="170" t="s">
        <v>9063</v>
      </c>
      <c r="I4060" s="172">
        <v>0</v>
      </c>
      <c r="J4060" s="172">
        <v>937.71</v>
      </c>
      <c r="K4060" s="172">
        <v>937.71</v>
      </c>
      <c r="L4060" s="173" t="s">
        <v>1444</v>
      </c>
    </row>
    <row r="4061" spans="1:12" ht="56.25" customHeight="1">
      <c r="A4061" s="174" t="s">
        <v>627</v>
      </c>
      <c r="B4061" s="167" t="s">
        <v>737</v>
      </c>
      <c r="C4061" s="168">
        <v>42829</v>
      </c>
      <c r="D4061" s="168" t="s">
        <v>9064</v>
      </c>
      <c r="E4061" s="169" t="s">
        <v>3</v>
      </c>
      <c r="F4061" s="169">
        <v>1490144</v>
      </c>
      <c r="G4061" s="169"/>
      <c r="H4061" s="170" t="s">
        <v>9065</v>
      </c>
      <c r="I4061" s="172">
        <v>0</v>
      </c>
      <c r="J4061" s="172">
        <v>7357.35</v>
      </c>
      <c r="K4061" s="172">
        <v>7357.35</v>
      </c>
      <c r="L4061" s="173" t="s">
        <v>1444</v>
      </c>
    </row>
    <row r="4062" spans="1:12" ht="56.25" customHeight="1">
      <c r="A4062" s="174">
        <v>378</v>
      </c>
      <c r="B4062" s="167" t="s">
        <v>1304</v>
      </c>
      <c r="C4062" s="168">
        <v>42829</v>
      </c>
      <c r="D4062" s="168" t="s">
        <v>9066</v>
      </c>
      <c r="E4062" s="169" t="s">
        <v>3</v>
      </c>
      <c r="F4062" s="169">
        <v>1490185</v>
      </c>
      <c r="G4062" s="169"/>
      <c r="H4062" s="170" t="s">
        <v>9067</v>
      </c>
      <c r="I4062" s="172">
        <v>0</v>
      </c>
      <c r="J4062" s="172">
        <v>10.46</v>
      </c>
      <c r="K4062" s="172">
        <v>10.46</v>
      </c>
      <c r="L4062" s="173" t="s">
        <v>1444</v>
      </c>
    </row>
    <row r="4063" spans="1:12" ht="56.25" customHeight="1">
      <c r="A4063" s="174">
        <v>70</v>
      </c>
      <c r="B4063" s="167" t="s">
        <v>729</v>
      </c>
      <c r="C4063" s="168">
        <v>42829</v>
      </c>
      <c r="D4063" s="168" t="s">
        <v>9068</v>
      </c>
      <c r="E4063" s="169" t="s">
        <v>3</v>
      </c>
      <c r="F4063" s="169">
        <v>1490198</v>
      </c>
      <c r="G4063" s="169"/>
      <c r="H4063" s="170" t="s">
        <v>9069</v>
      </c>
      <c r="I4063" s="172">
        <v>0</v>
      </c>
      <c r="J4063" s="172">
        <v>185.5</v>
      </c>
      <c r="K4063" s="172">
        <v>185.5</v>
      </c>
      <c r="L4063" s="173" t="s">
        <v>1444</v>
      </c>
    </row>
    <row r="4064" spans="1:12" ht="56.25" customHeight="1">
      <c r="A4064" s="174">
        <v>582</v>
      </c>
      <c r="B4064" s="167" t="s">
        <v>880</v>
      </c>
      <c r="C4064" s="168">
        <v>42829</v>
      </c>
      <c r="D4064" s="168" t="s">
        <v>9070</v>
      </c>
      <c r="E4064" s="169" t="s">
        <v>3</v>
      </c>
      <c r="F4064" s="169">
        <v>1490200</v>
      </c>
      <c r="G4064" s="169"/>
      <c r="H4064" s="170" t="s">
        <v>9071</v>
      </c>
      <c r="I4064" s="172">
        <v>0</v>
      </c>
      <c r="J4064" s="172">
        <v>532.35</v>
      </c>
      <c r="K4064" s="172">
        <v>532.35</v>
      </c>
      <c r="L4064" s="173" t="s">
        <v>1444</v>
      </c>
    </row>
    <row r="4065" spans="1:12" ht="56.25" customHeight="1">
      <c r="A4065" s="174" t="s">
        <v>627</v>
      </c>
      <c r="B4065" s="167" t="s">
        <v>737</v>
      </c>
      <c r="C4065" s="168">
        <v>42829</v>
      </c>
      <c r="D4065" s="168" t="s">
        <v>9072</v>
      </c>
      <c r="E4065" s="169" t="s">
        <v>3</v>
      </c>
      <c r="F4065" s="169">
        <v>1490233</v>
      </c>
      <c r="G4065" s="169"/>
      <c r="H4065" s="170" t="s">
        <v>9073</v>
      </c>
      <c r="I4065" s="172">
        <v>0</v>
      </c>
      <c r="J4065" s="172">
        <v>590</v>
      </c>
      <c r="K4065" s="172">
        <v>590</v>
      </c>
      <c r="L4065" s="173" t="s">
        <v>1444</v>
      </c>
    </row>
    <row r="4066" spans="1:12" ht="56.25" customHeight="1">
      <c r="A4066" s="174">
        <v>580</v>
      </c>
      <c r="B4066" s="167" t="s">
        <v>225</v>
      </c>
      <c r="C4066" s="168">
        <v>42829</v>
      </c>
      <c r="D4066" s="168" t="s">
        <v>9074</v>
      </c>
      <c r="E4066" s="169" t="s">
        <v>3</v>
      </c>
      <c r="F4066" s="169">
        <v>1490238</v>
      </c>
      <c r="G4066" s="169"/>
      <c r="H4066" s="170" t="s">
        <v>9075</v>
      </c>
      <c r="I4066" s="172">
        <v>0</v>
      </c>
      <c r="J4066" s="172">
        <v>72</v>
      </c>
      <c r="K4066" s="172">
        <v>72</v>
      </c>
      <c r="L4066" s="173" t="s">
        <v>1444</v>
      </c>
    </row>
    <row r="4067" spans="1:12" ht="56.25" customHeight="1">
      <c r="A4067" s="174">
        <v>574</v>
      </c>
      <c r="B4067" s="167" t="s">
        <v>874</v>
      </c>
      <c r="C4067" s="168">
        <v>42830</v>
      </c>
      <c r="D4067" s="168" t="s">
        <v>9076</v>
      </c>
      <c r="E4067" s="169" t="s">
        <v>3</v>
      </c>
      <c r="F4067" s="169">
        <v>1490348</v>
      </c>
      <c r="G4067" s="169"/>
      <c r="H4067" s="170" t="s">
        <v>9077</v>
      </c>
      <c r="I4067" s="172">
        <v>0</v>
      </c>
      <c r="J4067" s="172">
        <v>292937.09000000003</v>
      </c>
      <c r="K4067" s="172">
        <v>292937.09000000003</v>
      </c>
      <c r="L4067" s="173" t="s">
        <v>1444</v>
      </c>
    </row>
    <row r="4068" spans="1:12" ht="56.25" customHeight="1">
      <c r="A4068" s="174">
        <v>291</v>
      </c>
      <c r="B4068" s="167" t="s">
        <v>818</v>
      </c>
      <c r="C4068" s="168">
        <v>42830</v>
      </c>
      <c r="D4068" s="168" t="s">
        <v>9078</v>
      </c>
      <c r="E4068" s="169" t="s">
        <v>3</v>
      </c>
      <c r="F4068" s="169">
        <v>1490442</v>
      </c>
      <c r="G4068" s="169"/>
      <c r="H4068" s="170" t="s">
        <v>9079</v>
      </c>
      <c r="I4068" s="172">
        <v>0</v>
      </c>
      <c r="J4068" s="172">
        <v>63548.73</v>
      </c>
      <c r="K4068" s="172">
        <v>63548.73</v>
      </c>
      <c r="L4068" s="173" t="s">
        <v>1444</v>
      </c>
    </row>
    <row r="4069" spans="1:12" ht="56.25" customHeight="1">
      <c r="A4069" s="174">
        <v>650</v>
      </c>
      <c r="B4069" s="167" t="s">
        <v>240</v>
      </c>
      <c r="C4069" s="168">
        <v>42830</v>
      </c>
      <c r="D4069" s="168" t="s">
        <v>9080</v>
      </c>
      <c r="E4069" s="169" t="s">
        <v>3</v>
      </c>
      <c r="F4069" s="169">
        <v>1490468</v>
      </c>
      <c r="G4069" s="169"/>
      <c r="H4069" s="170" t="s">
        <v>9081</v>
      </c>
      <c r="I4069" s="172">
        <v>0</v>
      </c>
      <c r="J4069" s="172">
        <v>2154</v>
      </c>
      <c r="K4069" s="172">
        <v>2154</v>
      </c>
      <c r="L4069" s="173" t="s">
        <v>1444</v>
      </c>
    </row>
    <row r="4070" spans="1:12" ht="56.25" customHeight="1">
      <c r="A4070" s="174">
        <v>650</v>
      </c>
      <c r="B4070" s="167" t="s">
        <v>240</v>
      </c>
      <c r="C4070" s="168">
        <v>42830</v>
      </c>
      <c r="D4070" s="168" t="s">
        <v>9082</v>
      </c>
      <c r="E4070" s="169" t="s">
        <v>3</v>
      </c>
      <c r="F4070" s="169">
        <v>1490472</v>
      </c>
      <c r="G4070" s="169"/>
      <c r="H4070" s="170" t="s">
        <v>9083</v>
      </c>
      <c r="I4070" s="172">
        <v>0</v>
      </c>
      <c r="J4070" s="172">
        <v>1863</v>
      </c>
      <c r="K4070" s="172">
        <v>1863</v>
      </c>
      <c r="L4070" s="173" t="s">
        <v>1444</v>
      </c>
    </row>
    <row r="4071" spans="1:12" ht="56.25" customHeight="1">
      <c r="A4071" s="174" t="s">
        <v>634</v>
      </c>
      <c r="B4071" s="167" t="s">
        <v>1258</v>
      </c>
      <c r="C4071" s="168">
        <v>42830</v>
      </c>
      <c r="D4071" s="168" t="s">
        <v>9084</v>
      </c>
      <c r="E4071" s="169" t="s">
        <v>3</v>
      </c>
      <c r="F4071" s="169">
        <v>1490484</v>
      </c>
      <c r="G4071" s="169"/>
      <c r="H4071" s="170" t="s">
        <v>9085</v>
      </c>
      <c r="I4071" s="172">
        <v>0</v>
      </c>
      <c r="J4071" s="172">
        <v>33353.879999999997</v>
      </c>
      <c r="K4071" s="172">
        <v>33353.879999999997</v>
      </c>
      <c r="L4071" s="173" t="s">
        <v>1444</v>
      </c>
    </row>
    <row r="4072" spans="1:12" ht="56.25" customHeight="1">
      <c r="A4072" s="174" t="s">
        <v>627</v>
      </c>
      <c r="B4072" s="167" t="s">
        <v>737</v>
      </c>
      <c r="C4072" s="168">
        <v>42830</v>
      </c>
      <c r="D4072" s="168" t="s">
        <v>9086</v>
      </c>
      <c r="E4072" s="169" t="s">
        <v>3</v>
      </c>
      <c r="F4072" s="169">
        <v>1490349</v>
      </c>
      <c r="G4072" s="169"/>
      <c r="H4072" s="170" t="s">
        <v>9087</v>
      </c>
      <c r="I4072" s="172">
        <v>0</v>
      </c>
      <c r="J4072" s="172">
        <v>562</v>
      </c>
      <c r="K4072" s="172">
        <v>562</v>
      </c>
      <c r="L4072" s="173" t="s">
        <v>1444</v>
      </c>
    </row>
    <row r="4073" spans="1:12" ht="56.25" customHeight="1">
      <c r="A4073" s="174">
        <v>203</v>
      </c>
      <c r="B4073" s="167" t="s">
        <v>781</v>
      </c>
      <c r="C4073" s="168">
        <v>42830</v>
      </c>
      <c r="D4073" s="168" t="s">
        <v>9088</v>
      </c>
      <c r="E4073" s="169" t="s">
        <v>3</v>
      </c>
      <c r="F4073" s="169">
        <v>1490353</v>
      </c>
      <c r="G4073" s="169"/>
      <c r="H4073" s="170" t="s">
        <v>9089</v>
      </c>
      <c r="I4073" s="172">
        <v>0</v>
      </c>
      <c r="J4073" s="172">
        <v>11</v>
      </c>
      <c r="K4073" s="172">
        <v>11</v>
      </c>
      <c r="L4073" s="173" t="s">
        <v>1444</v>
      </c>
    </row>
    <row r="4074" spans="1:12" ht="56.25" customHeight="1">
      <c r="A4074" s="174" t="s">
        <v>627</v>
      </c>
      <c r="B4074" s="167" t="s">
        <v>737</v>
      </c>
      <c r="C4074" s="168">
        <v>42830</v>
      </c>
      <c r="D4074" s="168" t="s">
        <v>9090</v>
      </c>
      <c r="E4074" s="169" t="s">
        <v>3</v>
      </c>
      <c r="F4074" s="169">
        <v>1490358</v>
      </c>
      <c r="G4074" s="169"/>
      <c r="H4074" s="170" t="s">
        <v>5964</v>
      </c>
      <c r="I4074" s="172">
        <v>0</v>
      </c>
      <c r="J4074" s="172">
        <v>1016</v>
      </c>
      <c r="K4074" s="172">
        <v>1016</v>
      </c>
      <c r="L4074" s="173" t="s">
        <v>1444</v>
      </c>
    </row>
    <row r="4075" spans="1:12" ht="56.25" customHeight="1">
      <c r="A4075" s="174" t="s">
        <v>627</v>
      </c>
      <c r="B4075" s="167" t="s">
        <v>737</v>
      </c>
      <c r="C4075" s="168">
        <v>42830</v>
      </c>
      <c r="D4075" s="168" t="s">
        <v>9091</v>
      </c>
      <c r="E4075" s="169" t="s">
        <v>3</v>
      </c>
      <c r="F4075" s="169">
        <v>1490359</v>
      </c>
      <c r="G4075" s="169"/>
      <c r="H4075" s="170" t="s">
        <v>9092</v>
      </c>
      <c r="I4075" s="172">
        <v>0</v>
      </c>
      <c r="J4075" s="172">
        <v>238.24</v>
      </c>
      <c r="K4075" s="172">
        <v>238.24</v>
      </c>
      <c r="L4075" s="173" t="s">
        <v>1444</v>
      </c>
    </row>
    <row r="4076" spans="1:12" ht="56.25" customHeight="1">
      <c r="A4076" s="174" t="s">
        <v>627</v>
      </c>
      <c r="B4076" s="167" t="s">
        <v>737</v>
      </c>
      <c r="C4076" s="168">
        <v>42830</v>
      </c>
      <c r="D4076" s="168" t="s">
        <v>9093</v>
      </c>
      <c r="E4076" s="169" t="s">
        <v>3</v>
      </c>
      <c r="F4076" s="169">
        <v>1490368</v>
      </c>
      <c r="G4076" s="169"/>
      <c r="H4076" s="170" t="s">
        <v>9094</v>
      </c>
      <c r="I4076" s="172">
        <v>0</v>
      </c>
      <c r="J4076" s="172">
        <v>4748.6000000000004</v>
      </c>
      <c r="K4076" s="172">
        <v>4748.6000000000004</v>
      </c>
      <c r="L4076" s="173" t="s">
        <v>1444</v>
      </c>
    </row>
    <row r="4077" spans="1:12" ht="56.25" customHeight="1">
      <c r="A4077" s="174" t="s">
        <v>627</v>
      </c>
      <c r="B4077" s="167" t="s">
        <v>737</v>
      </c>
      <c r="C4077" s="168">
        <v>42830</v>
      </c>
      <c r="D4077" s="168" t="s">
        <v>9095</v>
      </c>
      <c r="E4077" s="169" t="s">
        <v>3</v>
      </c>
      <c r="F4077" s="169">
        <v>1490397</v>
      </c>
      <c r="G4077" s="169"/>
      <c r="H4077" s="170" t="s">
        <v>7057</v>
      </c>
      <c r="I4077" s="172">
        <v>0</v>
      </c>
      <c r="J4077" s="172">
        <v>711.18</v>
      </c>
      <c r="K4077" s="172">
        <v>711.18</v>
      </c>
      <c r="L4077" s="173" t="s">
        <v>1444</v>
      </c>
    </row>
    <row r="4078" spans="1:12" ht="56.25" customHeight="1">
      <c r="A4078" s="174" t="s">
        <v>627</v>
      </c>
      <c r="B4078" s="167" t="s">
        <v>737</v>
      </c>
      <c r="C4078" s="168">
        <v>42830</v>
      </c>
      <c r="D4078" s="168" t="s">
        <v>9096</v>
      </c>
      <c r="E4078" s="169" t="s">
        <v>3</v>
      </c>
      <c r="F4078" s="169">
        <v>1490399</v>
      </c>
      <c r="G4078" s="169"/>
      <c r="H4078" s="170" t="s">
        <v>9097</v>
      </c>
      <c r="I4078" s="172">
        <v>0</v>
      </c>
      <c r="J4078" s="172">
        <v>460</v>
      </c>
      <c r="K4078" s="172">
        <v>460</v>
      </c>
      <c r="L4078" s="173" t="s">
        <v>1444</v>
      </c>
    </row>
    <row r="4079" spans="1:12" ht="56.25" customHeight="1">
      <c r="A4079" s="174" t="s">
        <v>627</v>
      </c>
      <c r="B4079" s="167" t="s">
        <v>737</v>
      </c>
      <c r="C4079" s="168">
        <v>42830</v>
      </c>
      <c r="D4079" s="168" t="s">
        <v>9098</v>
      </c>
      <c r="E4079" s="169" t="s">
        <v>3</v>
      </c>
      <c r="F4079" s="169">
        <v>1490402</v>
      </c>
      <c r="G4079" s="169"/>
      <c r="H4079" s="170" t="s">
        <v>9099</v>
      </c>
      <c r="I4079" s="172">
        <v>0</v>
      </c>
      <c r="J4079" s="172">
        <v>8184.09</v>
      </c>
      <c r="K4079" s="172">
        <v>8184.09</v>
      </c>
      <c r="L4079" s="173" t="s">
        <v>1444</v>
      </c>
    </row>
    <row r="4080" spans="1:12" ht="56.25" customHeight="1">
      <c r="A4080" s="174" t="s">
        <v>627</v>
      </c>
      <c r="B4080" s="167" t="s">
        <v>737</v>
      </c>
      <c r="C4080" s="168">
        <v>42830</v>
      </c>
      <c r="D4080" s="168" t="s">
        <v>9100</v>
      </c>
      <c r="E4080" s="169" t="s">
        <v>3</v>
      </c>
      <c r="F4080" s="169">
        <v>1490405</v>
      </c>
      <c r="G4080" s="169"/>
      <c r="H4080" s="170" t="s">
        <v>9101</v>
      </c>
      <c r="I4080" s="172">
        <v>0</v>
      </c>
      <c r="J4080" s="172">
        <v>5001.2700000000004</v>
      </c>
      <c r="K4080" s="172">
        <v>5001.2700000000004</v>
      </c>
      <c r="L4080" s="173" t="s">
        <v>1444</v>
      </c>
    </row>
    <row r="4081" spans="1:12" ht="56.25" customHeight="1">
      <c r="A4081" s="174" t="s">
        <v>627</v>
      </c>
      <c r="B4081" s="167" t="s">
        <v>737</v>
      </c>
      <c r="C4081" s="168">
        <v>42830</v>
      </c>
      <c r="D4081" s="168" t="s">
        <v>9102</v>
      </c>
      <c r="E4081" s="169" t="s">
        <v>3</v>
      </c>
      <c r="F4081" s="169">
        <v>1490407</v>
      </c>
      <c r="G4081" s="169"/>
      <c r="H4081" s="170" t="s">
        <v>7084</v>
      </c>
      <c r="I4081" s="172">
        <v>0</v>
      </c>
      <c r="J4081" s="172">
        <v>1713</v>
      </c>
      <c r="K4081" s="172">
        <v>1713</v>
      </c>
      <c r="L4081" s="173" t="s">
        <v>1444</v>
      </c>
    </row>
    <row r="4082" spans="1:12" ht="56.25" customHeight="1">
      <c r="A4082" s="174">
        <v>20</v>
      </c>
      <c r="B4082" s="167" t="s">
        <v>717</v>
      </c>
      <c r="C4082" s="168">
        <v>42830</v>
      </c>
      <c r="D4082" s="168" t="s">
        <v>9103</v>
      </c>
      <c r="E4082" s="169" t="s">
        <v>3</v>
      </c>
      <c r="F4082" s="169">
        <v>1490417</v>
      </c>
      <c r="G4082" s="169"/>
      <c r="H4082" s="170" t="s">
        <v>9104</v>
      </c>
      <c r="I4082" s="172">
        <v>0</v>
      </c>
      <c r="J4082" s="172">
        <v>2.02</v>
      </c>
      <c r="K4082" s="172">
        <v>2.02</v>
      </c>
      <c r="L4082" s="173" t="s">
        <v>1444</v>
      </c>
    </row>
    <row r="4083" spans="1:12" ht="56.25" customHeight="1">
      <c r="A4083" s="174">
        <v>20</v>
      </c>
      <c r="B4083" s="167" t="s">
        <v>717</v>
      </c>
      <c r="C4083" s="168">
        <v>42830</v>
      </c>
      <c r="D4083" s="168" t="s">
        <v>9105</v>
      </c>
      <c r="E4083" s="169" t="s">
        <v>3</v>
      </c>
      <c r="F4083" s="169">
        <v>1490418</v>
      </c>
      <c r="G4083" s="169"/>
      <c r="H4083" s="170" t="s">
        <v>9106</v>
      </c>
      <c r="I4083" s="172">
        <v>0</v>
      </c>
      <c r="J4083" s="172">
        <v>132.5</v>
      </c>
      <c r="K4083" s="172">
        <v>132.5</v>
      </c>
      <c r="L4083" s="173" t="s">
        <v>1444</v>
      </c>
    </row>
    <row r="4084" spans="1:12" ht="56.25" customHeight="1">
      <c r="A4084" s="174" t="s">
        <v>627</v>
      </c>
      <c r="B4084" s="167" t="s">
        <v>737</v>
      </c>
      <c r="C4084" s="168">
        <v>42830</v>
      </c>
      <c r="D4084" s="168" t="s">
        <v>9107</v>
      </c>
      <c r="E4084" s="169" t="s">
        <v>3</v>
      </c>
      <c r="F4084" s="169">
        <v>1490424</v>
      </c>
      <c r="G4084" s="169"/>
      <c r="H4084" s="170" t="s">
        <v>9108</v>
      </c>
      <c r="I4084" s="172">
        <v>0</v>
      </c>
      <c r="J4084" s="172">
        <v>3335.74</v>
      </c>
      <c r="K4084" s="172">
        <v>3335.74</v>
      </c>
      <c r="L4084" s="173" t="s">
        <v>1444</v>
      </c>
    </row>
    <row r="4085" spans="1:12" ht="56.25" customHeight="1">
      <c r="A4085" s="174">
        <v>580</v>
      </c>
      <c r="B4085" s="167" t="s">
        <v>225</v>
      </c>
      <c r="C4085" s="168">
        <v>42830</v>
      </c>
      <c r="D4085" s="168" t="s">
        <v>9109</v>
      </c>
      <c r="E4085" s="169" t="s">
        <v>3</v>
      </c>
      <c r="F4085" s="169">
        <v>1490431</v>
      </c>
      <c r="G4085" s="169"/>
      <c r="H4085" s="170" t="s">
        <v>9110</v>
      </c>
      <c r="I4085" s="172">
        <v>0</v>
      </c>
      <c r="J4085" s="172">
        <v>158.36000000000001</v>
      </c>
      <c r="K4085" s="172">
        <v>158.36000000000001</v>
      </c>
      <c r="L4085" s="173" t="s">
        <v>1444</v>
      </c>
    </row>
    <row r="4086" spans="1:12" ht="56.25" customHeight="1">
      <c r="A4086" s="174">
        <v>526</v>
      </c>
      <c r="B4086" s="167" t="s">
        <v>870</v>
      </c>
      <c r="C4086" s="168">
        <v>42830</v>
      </c>
      <c r="D4086" s="168" t="s">
        <v>9111</v>
      </c>
      <c r="E4086" s="169" t="s">
        <v>3</v>
      </c>
      <c r="F4086" s="169">
        <v>1490433</v>
      </c>
      <c r="G4086" s="169"/>
      <c r="H4086" s="170" t="s">
        <v>9112</v>
      </c>
      <c r="I4086" s="172">
        <v>0</v>
      </c>
      <c r="J4086" s="172">
        <v>50</v>
      </c>
      <c r="K4086" s="172">
        <v>50</v>
      </c>
      <c r="L4086" s="173" t="s">
        <v>1444</v>
      </c>
    </row>
    <row r="4087" spans="1:12" ht="56.25" customHeight="1">
      <c r="A4087" s="174">
        <v>526</v>
      </c>
      <c r="B4087" s="167" t="s">
        <v>870</v>
      </c>
      <c r="C4087" s="168">
        <v>42830</v>
      </c>
      <c r="D4087" s="168" t="s">
        <v>9113</v>
      </c>
      <c r="E4087" s="169" t="s">
        <v>3</v>
      </c>
      <c r="F4087" s="169">
        <v>1490434</v>
      </c>
      <c r="G4087" s="169"/>
      <c r="H4087" s="170" t="s">
        <v>9114</v>
      </c>
      <c r="I4087" s="172">
        <v>0</v>
      </c>
      <c r="J4087" s="172">
        <v>50</v>
      </c>
      <c r="K4087" s="172">
        <v>50</v>
      </c>
      <c r="L4087" s="173" t="s">
        <v>1444</v>
      </c>
    </row>
    <row r="4088" spans="1:12" ht="56.25" customHeight="1">
      <c r="A4088" s="174" t="s">
        <v>627</v>
      </c>
      <c r="B4088" s="167" t="s">
        <v>737</v>
      </c>
      <c r="C4088" s="168">
        <v>42830</v>
      </c>
      <c r="D4088" s="168" t="s">
        <v>9115</v>
      </c>
      <c r="E4088" s="169" t="s">
        <v>3</v>
      </c>
      <c r="F4088" s="169">
        <v>1490452</v>
      </c>
      <c r="G4088" s="169"/>
      <c r="H4088" s="170" t="s">
        <v>9116</v>
      </c>
      <c r="I4088" s="172">
        <v>0</v>
      </c>
      <c r="J4088" s="172">
        <v>1506</v>
      </c>
      <c r="K4088" s="172">
        <v>1506</v>
      </c>
      <c r="L4088" s="173" t="s">
        <v>1444</v>
      </c>
    </row>
    <row r="4089" spans="1:12" ht="56.25" customHeight="1">
      <c r="A4089" s="174">
        <v>292</v>
      </c>
      <c r="B4089" s="167" t="s">
        <v>159</v>
      </c>
      <c r="C4089" s="168">
        <v>42830</v>
      </c>
      <c r="D4089" s="168" t="s">
        <v>9117</v>
      </c>
      <c r="E4089" s="169" t="s">
        <v>3</v>
      </c>
      <c r="F4089" s="169">
        <v>1490455</v>
      </c>
      <c r="G4089" s="169"/>
      <c r="H4089" s="170" t="s">
        <v>9118</v>
      </c>
      <c r="I4089" s="172">
        <v>0</v>
      </c>
      <c r="J4089" s="172">
        <v>98.5</v>
      </c>
      <c r="K4089" s="172">
        <v>98.5</v>
      </c>
      <c r="L4089" s="173" t="s">
        <v>1444</v>
      </c>
    </row>
    <row r="4090" spans="1:12" ht="56.25" customHeight="1">
      <c r="A4090" s="174" t="s">
        <v>627</v>
      </c>
      <c r="B4090" s="167" t="s">
        <v>737</v>
      </c>
      <c r="C4090" s="168">
        <v>42830</v>
      </c>
      <c r="D4090" s="168" t="s">
        <v>9119</v>
      </c>
      <c r="E4090" s="169" t="s">
        <v>3</v>
      </c>
      <c r="F4090" s="169">
        <v>1490479</v>
      </c>
      <c r="G4090" s="169"/>
      <c r="H4090" s="170" t="s">
        <v>9120</v>
      </c>
      <c r="I4090" s="172">
        <v>0</v>
      </c>
      <c r="J4090" s="172">
        <v>0.14000000000000001</v>
      </c>
      <c r="K4090" s="172">
        <v>0.14000000000000001</v>
      </c>
      <c r="L4090" s="173" t="s">
        <v>6022</v>
      </c>
    </row>
    <row r="4091" spans="1:12" ht="56.25" customHeight="1">
      <c r="A4091" s="174" t="s">
        <v>627</v>
      </c>
      <c r="B4091" s="167" t="s">
        <v>737</v>
      </c>
      <c r="C4091" s="168">
        <v>42830</v>
      </c>
      <c r="D4091" s="168" t="s">
        <v>9121</v>
      </c>
      <c r="E4091" s="169" t="s">
        <v>3</v>
      </c>
      <c r="F4091" s="169">
        <v>1490495</v>
      </c>
      <c r="G4091" s="169"/>
      <c r="H4091" s="170" t="s">
        <v>9122</v>
      </c>
      <c r="I4091" s="172">
        <v>0</v>
      </c>
      <c r="J4091" s="172">
        <v>2404.38</v>
      </c>
      <c r="K4091" s="172">
        <v>2404.38</v>
      </c>
      <c r="L4091" s="173" t="s">
        <v>1444</v>
      </c>
    </row>
    <row r="4092" spans="1:12" ht="56.25" customHeight="1">
      <c r="A4092" s="174" t="s">
        <v>627</v>
      </c>
      <c r="B4092" s="167" t="s">
        <v>737</v>
      </c>
      <c r="C4092" s="168">
        <v>42830</v>
      </c>
      <c r="D4092" s="168" t="s">
        <v>9123</v>
      </c>
      <c r="E4092" s="169" t="s">
        <v>3</v>
      </c>
      <c r="F4092" s="169">
        <v>1490522</v>
      </c>
      <c r="G4092" s="169"/>
      <c r="H4092" s="170" t="s">
        <v>9124</v>
      </c>
      <c r="I4092" s="172">
        <v>0</v>
      </c>
      <c r="J4092" s="172">
        <v>2</v>
      </c>
      <c r="K4092" s="172">
        <v>2</v>
      </c>
      <c r="L4092" s="173" t="s">
        <v>1444</v>
      </c>
    </row>
    <row r="4093" spans="1:12" ht="56.25" customHeight="1">
      <c r="A4093" s="174">
        <v>526</v>
      </c>
      <c r="B4093" s="167" t="s">
        <v>870</v>
      </c>
      <c r="C4093" s="168">
        <v>42830</v>
      </c>
      <c r="D4093" s="168" t="s">
        <v>9125</v>
      </c>
      <c r="E4093" s="169" t="s">
        <v>3</v>
      </c>
      <c r="F4093" s="169">
        <v>1490528</v>
      </c>
      <c r="G4093" s="169"/>
      <c r="H4093" s="170" t="s">
        <v>9126</v>
      </c>
      <c r="I4093" s="172">
        <v>0</v>
      </c>
      <c r="J4093" s="172">
        <v>50</v>
      </c>
      <c r="K4093" s="172">
        <v>50</v>
      </c>
      <c r="L4093" s="173" t="s">
        <v>1444</v>
      </c>
    </row>
    <row r="4094" spans="1:12" ht="56.25" customHeight="1">
      <c r="A4094" s="174">
        <v>526</v>
      </c>
      <c r="B4094" s="167" t="s">
        <v>870</v>
      </c>
      <c r="C4094" s="168">
        <v>42830</v>
      </c>
      <c r="D4094" s="168" t="s">
        <v>9127</v>
      </c>
      <c r="E4094" s="169" t="s">
        <v>3</v>
      </c>
      <c r="F4094" s="169">
        <v>1490529</v>
      </c>
      <c r="G4094" s="169"/>
      <c r="H4094" s="170" t="s">
        <v>9128</v>
      </c>
      <c r="I4094" s="172">
        <v>0</v>
      </c>
      <c r="J4094" s="172">
        <v>70</v>
      </c>
      <c r="K4094" s="172">
        <v>70</v>
      </c>
      <c r="L4094" s="173" t="s">
        <v>1444</v>
      </c>
    </row>
    <row r="4095" spans="1:12" ht="56.25" customHeight="1">
      <c r="A4095" s="174">
        <v>526</v>
      </c>
      <c r="B4095" s="167" t="s">
        <v>870</v>
      </c>
      <c r="C4095" s="168">
        <v>42830</v>
      </c>
      <c r="D4095" s="168" t="s">
        <v>9129</v>
      </c>
      <c r="E4095" s="169" t="s">
        <v>3</v>
      </c>
      <c r="F4095" s="169">
        <v>1490530</v>
      </c>
      <c r="G4095" s="169"/>
      <c r="H4095" s="170" t="s">
        <v>9130</v>
      </c>
      <c r="I4095" s="172">
        <v>0</v>
      </c>
      <c r="J4095" s="172">
        <v>70</v>
      </c>
      <c r="K4095" s="172">
        <v>70</v>
      </c>
      <c r="L4095" s="173" t="s">
        <v>1444</v>
      </c>
    </row>
    <row r="4096" spans="1:12" ht="56.25" customHeight="1">
      <c r="A4096" s="174">
        <v>526</v>
      </c>
      <c r="B4096" s="167" t="s">
        <v>870</v>
      </c>
      <c r="C4096" s="168">
        <v>42830</v>
      </c>
      <c r="D4096" s="168" t="s">
        <v>9131</v>
      </c>
      <c r="E4096" s="169" t="s">
        <v>3</v>
      </c>
      <c r="F4096" s="169">
        <v>1490532</v>
      </c>
      <c r="G4096" s="169"/>
      <c r="H4096" s="170" t="s">
        <v>9132</v>
      </c>
      <c r="I4096" s="172">
        <v>0</v>
      </c>
      <c r="J4096" s="172">
        <v>70</v>
      </c>
      <c r="K4096" s="172">
        <v>70</v>
      </c>
      <c r="L4096" s="173" t="s">
        <v>1444</v>
      </c>
    </row>
    <row r="4097" spans="1:12" ht="56.25" customHeight="1">
      <c r="A4097" s="174">
        <v>344</v>
      </c>
      <c r="B4097" s="167" t="s">
        <v>842</v>
      </c>
      <c r="C4097" s="168">
        <v>42830</v>
      </c>
      <c r="D4097" s="168" t="s">
        <v>9133</v>
      </c>
      <c r="E4097" s="169" t="s">
        <v>3</v>
      </c>
      <c r="F4097" s="169">
        <v>1490560</v>
      </c>
      <c r="G4097" s="169"/>
      <c r="H4097" s="170" t="s">
        <v>9134</v>
      </c>
      <c r="I4097" s="172">
        <v>0</v>
      </c>
      <c r="J4097" s="172">
        <v>990</v>
      </c>
      <c r="K4097" s="172">
        <v>990</v>
      </c>
      <c r="L4097" s="173" t="s">
        <v>1444</v>
      </c>
    </row>
    <row r="4098" spans="1:12" ht="56.25" customHeight="1">
      <c r="A4098" s="174" t="s">
        <v>627</v>
      </c>
      <c r="B4098" s="167" t="s">
        <v>737</v>
      </c>
      <c r="C4098" s="168">
        <v>42830</v>
      </c>
      <c r="D4098" s="168" t="s">
        <v>9135</v>
      </c>
      <c r="E4098" s="169" t="s">
        <v>3</v>
      </c>
      <c r="F4098" s="169">
        <v>1490566</v>
      </c>
      <c r="G4098" s="169"/>
      <c r="H4098" s="170" t="s">
        <v>9136</v>
      </c>
      <c r="I4098" s="172">
        <v>0</v>
      </c>
      <c r="J4098" s="172">
        <v>1968.57</v>
      </c>
      <c r="K4098" s="172">
        <v>1968.57</v>
      </c>
      <c r="L4098" s="173" t="s">
        <v>1444</v>
      </c>
    </row>
    <row r="4099" spans="1:12" ht="56.25" customHeight="1">
      <c r="A4099" s="174">
        <v>212</v>
      </c>
      <c r="B4099" s="167" t="s">
        <v>785</v>
      </c>
      <c r="C4099" s="168">
        <v>42830</v>
      </c>
      <c r="D4099" s="168" t="s">
        <v>9137</v>
      </c>
      <c r="E4099" s="169" t="s">
        <v>3</v>
      </c>
      <c r="F4099" s="169">
        <v>1490597</v>
      </c>
      <c r="G4099" s="169"/>
      <c r="H4099" s="170" t="s">
        <v>9138</v>
      </c>
      <c r="I4099" s="172">
        <v>0</v>
      </c>
      <c r="J4099" s="172">
        <v>524</v>
      </c>
      <c r="K4099" s="172">
        <v>524</v>
      </c>
      <c r="L4099" s="173" t="s">
        <v>1444</v>
      </c>
    </row>
    <row r="4100" spans="1:12" ht="56.25" customHeight="1">
      <c r="A4100" s="174" t="s">
        <v>627</v>
      </c>
      <c r="B4100" s="167" t="s">
        <v>737</v>
      </c>
      <c r="C4100" s="168">
        <v>42830</v>
      </c>
      <c r="D4100" s="168" t="s">
        <v>9139</v>
      </c>
      <c r="E4100" s="169" t="s">
        <v>3</v>
      </c>
      <c r="F4100" s="169">
        <v>1490617</v>
      </c>
      <c r="G4100" s="169"/>
      <c r="H4100" s="170" t="s">
        <v>9140</v>
      </c>
      <c r="I4100" s="172">
        <v>0</v>
      </c>
      <c r="J4100" s="172">
        <v>371</v>
      </c>
      <c r="K4100" s="172">
        <v>371</v>
      </c>
      <c r="L4100" s="173" t="s">
        <v>1444</v>
      </c>
    </row>
    <row r="4101" spans="1:12" ht="56.25" customHeight="1">
      <c r="A4101" s="174" t="s">
        <v>627</v>
      </c>
      <c r="B4101" s="167" t="s">
        <v>737</v>
      </c>
      <c r="C4101" s="168">
        <v>42830</v>
      </c>
      <c r="D4101" s="168" t="s">
        <v>9141</v>
      </c>
      <c r="E4101" s="169" t="s">
        <v>3</v>
      </c>
      <c r="F4101" s="169">
        <v>1490628</v>
      </c>
      <c r="G4101" s="169"/>
      <c r="H4101" s="170" t="s">
        <v>9142</v>
      </c>
      <c r="I4101" s="172">
        <v>0</v>
      </c>
      <c r="J4101" s="172">
        <v>4376</v>
      </c>
      <c r="K4101" s="172">
        <v>4376</v>
      </c>
      <c r="L4101" s="173" t="s">
        <v>1444</v>
      </c>
    </row>
    <row r="4102" spans="1:12" ht="56.25" customHeight="1">
      <c r="A4102" s="174" t="s">
        <v>627</v>
      </c>
      <c r="B4102" s="167" t="s">
        <v>737</v>
      </c>
      <c r="C4102" s="168">
        <v>42830</v>
      </c>
      <c r="D4102" s="168" t="s">
        <v>9143</v>
      </c>
      <c r="E4102" s="169" t="s">
        <v>3</v>
      </c>
      <c r="F4102" s="169">
        <v>1490629</v>
      </c>
      <c r="G4102" s="169"/>
      <c r="H4102" s="170" t="s">
        <v>9142</v>
      </c>
      <c r="I4102" s="172">
        <v>0</v>
      </c>
      <c r="J4102" s="172">
        <v>4376</v>
      </c>
      <c r="K4102" s="172">
        <v>4376</v>
      </c>
      <c r="L4102" s="173" t="s">
        <v>1444</v>
      </c>
    </row>
    <row r="4103" spans="1:12" ht="56.25" customHeight="1">
      <c r="A4103" s="174">
        <v>526</v>
      </c>
      <c r="B4103" s="167" t="s">
        <v>870</v>
      </c>
      <c r="C4103" s="168">
        <v>42830</v>
      </c>
      <c r="D4103" s="168" t="s">
        <v>9144</v>
      </c>
      <c r="E4103" s="169" t="s">
        <v>3</v>
      </c>
      <c r="F4103" s="169">
        <v>1490654</v>
      </c>
      <c r="G4103" s="169"/>
      <c r="H4103" s="170" t="s">
        <v>9145</v>
      </c>
      <c r="I4103" s="172">
        <v>0</v>
      </c>
      <c r="J4103" s="172">
        <v>181</v>
      </c>
      <c r="K4103" s="172">
        <v>181</v>
      </c>
      <c r="L4103" s="173" t="s">
        <v>1444</v>
      </c>
    </row>
    <row r="4104" spans="1:12" ht="56.25" customHeight="1">
      <c r="A4104" s="174">
        <v>670</v>
      </c>
      <c r="B4104" s="167" t="s">
        <v>243</v>
      </c>
      <c r="C4104" s="168">
        <v>42831</v>
      </c>
      <c r="D4104" s="168" t="s">
        <v>9146</v>
      </c>
      <c r="E4104" s="169" t="s">
        <v>3</v>
      </c>
      <c r="F4104" s="169">
        <v>1490781</v>
      </c>
      <c r="G4104" s="169"/>
      <c r="H4104" s="170" t="s">
        <v>9147</v>
      </c>
      <c r="I4104" s="172">
        <v>0</v>
      </c>
      <c r="J4104" s="172">
        <v>200000</v>
      </c>
      <c r="K4104" s="172">
        <v>200000</v>
      </c>
      <c r="L4104" s="173" t="s">
        <v>1444</v>
      </c>
    </row>
    <row r="4105" spans="1:12" ht="56.25" customHeight="1">
      <c r="A4105" s="174">
        <v>163</v>
      </c>
      <c r="B4105" s="167" t="s">
        <v>772</v>
      </c>
      <c r="C4105" s="168">
        <v>42831</v>
      </c>
      <c r="D4105" s="168" t="s">
        <v>9148</v>
      </c>
      <c r="E4105" s="169" t="s">
        <v>3</v>
      </c>
      <c r="F4105" s="169">
        <v>1490820</v>
      </c>
      <c r="G4105" s="169"/>
      <c r="H4105" s="170" t="s">
        <v>9149</v>
      </c>
      <c r="I4105" s="172">
        <v>0</v>
      </c>
      <c r="J4105" s="172">
        <v>922.54</v>
      </c>
      <c r="K4105" s="172">
        <v>922.54</v>
      </c>
      <c r="L4105" s="173" t="s">
        <v>1444</v>
      </c>
    </row>
    <row r="4106" spans="1:12" ht="56.25" customHeight="1">
      <c r="A4106" s="174">
        <v>680</v>
      </c>
      <c r="B4106" s="167" t="s">
        <v>890</v>
      </c>
      <c r="C4106" s="168">
        <v>42831</v>
      </c>
      <c r="D4106" s="168" t="s">
        <v>9150</v>
      </c>
      <c r="E4106" s="169" t="s">
        <v>3</v>
      </c>
      <c r="F4106" s="169">
        <v>1490822</v>
      </c>
      <c r="G4106" s="169"/>
      <c r="H4106" s="170" t="s">
        <v>9151</v>
      </c>
      <c r="I4106" s="172">
        <v>0</v>
      </c>
      <c r="J4106" s="172">
        <v>2000</v>
      </c>
      <c r="K4106" s="172">
        <v>2000</v>
      </c>
      <c r="L4106" s="173" t="s">
        <v>1444</v>
      </c>
    </row>
    <row r="4107" spans="1:12" ht="56.25" customHeight="1">
      <c r="A4107" s="174">
        <v>253</v>
      </c>
      <c r="B4107" s="167" t="s">
        <v>802</v>
      </c>
      <c r="C4107" s="168">
        <v>42831</v>
      </c>
      <c r="D4107" s="168" t="s">
        <v>9152</v>
      </c>
      <c r="E4107" s="169" t="s">
        <v>3</v>
      </c>
      <c r="F4107" s="169">
        <v>1490831</v>
      </c>
      <c r="G4107" s="169"/>
      <c r="H4107" s="170" t="s">
        <v>9153</v>
      </c>
      <c r="I4107" s="172">
        <v>0</v>
      </c>
      <c r="J4107" s="172">
        <v>319442.74</v>
      </c>
      <c r="K4107" s="172">
        <v>319442.74</v>
      </c>
      <c r="L4107" s="173" t="s">
        <v>1444</v>
      </c>
    </row>
    <row r="4108" spans="1:12" ht="56.25" customHeight="1">
      <c r="A4108" s="174">
        <v>291</v>
      </c>
      <c r="B4108" s="167" t="s">
        <v>818</v>
      </c>
      <c r="C4108" s="168">
        <v>42831</v>
      </c>
      <c r="D4108" s="168" t="s">
        <v>9154</v>
      </c>
      <c r="E4108" s="169" t="s">
        <v>3</v>
      </c>
      <c r="F4108" s="169">
        <v>1490842</v>
      </c>
      <c r="G4108" s="169"/>
      <c r="H4108" s="170" t="s">
        <v>9155</v>
      </c>
      <c r="I4108" s="172">
        <v>0</v>
      </c>
      <c r="J4108" s="172">
        <v>12187.4</v>
      </c>
      <c r="K4108" s="172">
        <v>12187.4</v>
      </c>
      <c r="L4108" s="173" t="s">
        <v>1444</v>
      </c>
    </row>
    <row r="4109" spans="1:12" ht="56.25" customHeight="1">
      <c r="A4109" s="174">
        <v>340</v>
      </c>
      <c r="B4109" s="167" t="s">
        <v>838</v>
      </c>
      <c r="C4109" s="168">
        <v>42831</v>
      </c>
      <c r="D4109" s="168" t="s">
        <v>9156</v>
      </c>
      <c r="E4109" s="169" t="s">
        <v>3</v>
      </c>
      <c r="F4109" s="169">
        <v>1490848</v>
      </c>
      <c r="G4109" s="169"/>
      <c r="H4109" s="170" t="s">
        <v>9157</v>
      </c>
      <c r="I4109" s="172">
        <v>0</v>
      </c>
      <c r="J4109" s="172">
        <v>17</v>
      </c>
      <c r="K4109" s="172">
        <v>17</v>
      </c>
      <c r="L4109" s="173" t="s">
        <v>1444</v>
      </c>
    </row>
    <row r="4110" spans="1:12" ht="56.25" customHeight="1">
      <c r="A4110" s="174">
        <v>253</v>
      </c>
      <c r="B4110" s="167" t="s">
        <v>802</v>
      </c>
      <c r="C4110" s="168">
        <v>42831</v>
      </c>
      <c r="D4110" s="168" t="s">
        <v>9158</v>
      </c>
      <c r="E4110" s="169" t="s">
        <v>3</v>
      </c>
      <c r="F4110" s="169">
        <v>1490850</v>
      </c>
      <c r="G4110" s="169"/>
      <c r="H4110" s="170" t="s">
        <v>9159</v>
      </c>
      <c r="I4110" s="172">
        <v>0</v>
      </c>
      <c r="J4110" s="172">
        <v>31698.91</v>
      </c>
      <c r="K4110" s="172">
        <v>31698.91</v>
      </c>
      <c r="L4110" s="173" t="s">
        <v>1444</v>
      </c>
    </row>
    <row r="4111" spans="1:12" ht="56.25" customHeight="1">
      <c r="A4111" s="174">
        <v>253</v>
      </c>
      <c r="B4111" s="167" t="s">
        <v>802</v>
      </c>
      <c r="C4111" s="168">
        <v>42831</v>
      </c>
      <c r="D4111" s="168" t="s">
        <v>9160</v>
      </c>
      <c r="E4111" s="169" t="s">
        <v>3</v>
      </c>
      <c r="F4111" s="169">
        <v>1490852</v>
      </c>
      <c r="G4111" s="169"/>
      <c r="H4111" s="170" t="s">
        <v>9161</v>
      </c>
      <c r="I4111" s="172">
        <v>0</v>
      </c>
      <c r="J4111" s="172">
        <v>1617170.95</v>
      </c>
      <c r="K4111" s="172">
        <v>1617170.95</v>
      </c>
      <c r="L4111" s="173" t="s">
        <v>1444</v>
      </c>
    </row>
    <row r="4112" spans="1:12" ht="56.25" customHeight="1">
      <c r="A4112" s="174">
        <v>253</v>
      </c>
      <c r="B4112" s="167" t="s">
        <v>802</v>
      </c>
      <c r="C4112" s="168">
        <v>42831</v>
      </c>
      <c r="D4112" s="168" t="s">
        <v>9162</v>
      </c>
      <c r="E4112" s="169" t="s">
        <v>3</v>
      </c>
      <c r="F4112" s="169">
        <v>1490855</v>
      </c>
      <c r="G4112" s="169"/>
      <c r="H4112" s="170" t="s">
        <v>9163</v>
      </c>
      <c r="I4112" s="172">
        <v>0</v>
      </c>
      <c r="J4112" s="172">
        <v>200000</v>
      </c>
      <c r="K4112" s="172">
        <v>200000</v>
      </c>
      <c r="L4112" s="173" t="s">
        <v>1444</v>
      </c>
    </row>
    <row r="4113" spans="1:12" ht="56.25" customHeight="1">
      <c r="A4113" s="174">
        <v>670</v>
      </c>
      <c r="B4113" s="167" t="s">
        <v>243</v>
      </c>
      <c r="C4113" s="168">
        <v>42831</v>
      </c>
      <c r="D4113" s="168" t="s">
        <v>9164</v>
      </c>
      <c r="E4113" s="169" t="s">
        <v>3</v>
      </c>
      <c r="F4113" s="169">
        <v>1490856</v>
      </c>
      <c r="G4113" s="169"/>
      <c r="H4113" s="170" t="s">
        <v>9165</v>
      </c>
      <c r="I4113" s="172">
        <v>0</v>
      </c>
      <c r="J4113" s="172">
        <v>7299.8</v>
      </c>
      <c r="K4113" s="172">
        <v>7299.8</v>
      </c>
      <c r="L4113" s="173" t="s">
        <v>1444</v>
      </c>
    </row>
    <row r="4114" spans="1:12" ht="56.25" customHeight="1">
      <c r="A4114" s="174">
        <v>526</v>
      </c>
      <c r="B4114" s="167" t="s">
        <v>870</v>
      </c>
      <c r="C4114" s="168">
        <v>42831</v>
      </c>
      <c r="D4114" s="168" t="s">
        <v>9166</v>
      </c>
      <c r="E4114" s="169" t="s">
        <v>3</v>
      </c>
      <c r="F4114" s="169">
        <v>1490868</v>
      </c>
      <c r="G4114" s="169"/>
      <c r="H4114" s="170" t="s">
        <v>9167</v>
      </c>
      <c r="I4114" s="172">
        <v>0</v>
      </c>
      <c r="J4114" s="172">
        <v>1847.42</v>
      </c>
      <c r="K4114" s="172">
        <v>1847.42</v>
      </c>
      <c r="L4114" s="173" t="s">
        <v>1444</v>
      </c>
    </row>
    <row r="4115" spans="1:12" ht="56.25" customHeight="1">
      <c r="A4115" s="174">
        <v>41</v>
      </c>
      <c r="B4115" s="167" t="s">
        <v>721</v>
      </c>
      <c r="C4115" s="168">
        <v>42831</v>
      </c>
      <c r="D4115" s="168" t="s">
        <v>9168</v>
      </c>
      <c r="E4115" s="169" t="s">
        <v>3</v>
      </c>
      <c r="F4115" s="169">
        <v>1490757</v>
      </c>
      <c r="G4115" s="169"/>
      <c r="H4115" s="170" t="s">
        <v>9169</v>
      </c>
      <c r="I4115" s="172">
        <v>0</v>
      </c>
      <c r="J4115" s="172">
        <v>1822.5</v>
      </c>
      <c r="K4115" s="172">
        <v>1822.5</v>
      </c>
      <c r="L4115" s="173" t="s">
        <v>1444</v>
      </c>
    </row>
    <row r="4116" spans="1:12" ht="56.25" customHeight="1">
      <c r="A4116" s="174" t="s">
        <v>627</v>
      </c>
      <c r="B4116" s="167" t="s">
        <v>737</v>
      </c>
      <c r="C4116" s="168">
        <v>42831</v>
      </c>
      <c r="D4116" s="168" t="s">
        <v>9170</v>
      </c>
      <c r="E4116" s="169" t="s">
        <v>3</v>
      </c>
      <c r="F4116" s="169">
        <v>1490840</v>
      </c>
      <c r="G4116" s="169"/>
      <c r="H4116" s="170" t="s">
        <v>9171</v>
      </c>
      <c r="I4116" s="172">
        <v>0</v>
      </c>
      <c r="J4116" s="172">
        <v>2192.88</v>
      </c>
      <c r="K4116" s="172">
        <v>2192.88</v>
      </c>
      <c r="L4116" s="173" t="s">
        <v>1444</v>
      </c>
    </row>
    <row r="4117" spans="1:12" ht="56.25" customHeight="1">
      <c r="A4117" s="174" t="s">
        <v>627</v>
      </c>
      <c r="B4117" s="167" t="s">
        <v>737</v>
      </c>
      <c r="C4117" s="168">
        <v>42831</v>
      </c>
      <c r="D4117" s="168" t="s">
        <v>9172</v>
      </c>
      <c r="E4117" s="169" t="s">
        <v>3</v>
      </c>
      <c r="F4117" s="169">
        <v>1490884</v>
      </c>
      <c r="G4117" s="169"/>
      <c r="H4117" s="170" t="s">
        <v>9173</v>
      </c>
      <c r="I4117" s="172">
        <v>0</v>
      </c>
      <c r="J4117" s="172">
        <v>58</v>
      </c>
      <c r="K4117" s="172">
        <v>58</v>
      </c>
      <c r="L4117" s="173" t="s">
        <v>1444</v>
      </c>
    </row>
    <row r="4118" spans="1:12" ht="56.25" customHeight="1">
      <c r="A4118" s="174" t="s">
        <v>627</v>
      </c>
      <c r="B4118" s="167" t="s">
        <v>737</v>
      </c>
      <c r="C4118" s="168">
        <v>42831</v>
      </c>
      <c r="D4118" s="168" t="s">
        <v>9174</v>
      </c>
      <c r="E4118" s="169" t="s">
        <v>3</v>
      </c>
      <c r="F4118" s="169">
        <v>1490886</v>
      </c>
      <c r="G4118" s="169"/>
      <c r="H4118" s="170" t="s">
        <v>9175</v>
      </c>
      <c r="I4118" s="172">
        <v>0</v>
      </c>
      <c r="J4118" s="172">
        <v>193</v>
      </c>
      <c r="K4118" s="172">
        <v>193</v>
      </c>
      <c r="L4118" s="173" t="s">
        <v>1444</v>
      </c>
    </row>
    <row r="4119" spans="1:12" ht="56.25" customHeight="1">
      <c r="A4119" s="174" t="s">
        <v>627</v>
      </c>
      <c r="B4119" s="167" t="s">
        <v>737</v>
      </c>
      <c r="C4119" s="168">
        <v>42831</v>
      </c>
      <c r="D4119" s="168" t="s">
        <v>9176</v>
      </c>
      <c r="E4119" s="169" t="s">
        <v>3</v>
      </c>
      <c r="F4119" s="169">
        <v>1490888</v>
      </c>
      <c r="G4119" s="169"/>
      <c r="H4119" s="170" t="s">
        <v>9177</v>
      </c>
      <c r="I4119" s="172">
        <v>0</v>
      </c>
      <c r="J4119" s="172">
        <v>97</v>
      </c>
      <c r="K4119" s="172">
        <v>97</v>
      </c>
      <c r="L4119" s="173" t="s">
        <v>1444</v>
      </c>
    </row>
    <row r="4120" spans="1:12" ht="56.25" customHeight="1">
      <c r="A4120" s="174">
        <v>586</v>
      </c>
      <c r="B4120" s="167" t="s">
        <v>230</v>
      </c>
      <c r="C4120" s="168">
        <v>42831</v>
      </c>
      <c r="D4120" s="168" t="s">
        <v>9178</v>
      </c>
      <c r="E4120" s="169" t="s">
        <v>3</v>
      </c>
      <c r="F4120" s="169">
        <v>1490922</v>
      </c>
      <c r="G4120" s="169"/>
      <c r="H4120" s="170" t="s">
        <v>9179</v>
      </c>
      <c r="I4120" s="172">
        <v>0</v>
      </c>
      <c r="J4120" s="172">
        <v>115</v>
      </c>
      <c r="K4120" s="172">
        <v>115</v>
      </c>
      <c r="L4120" s="173" t="s">
        <v>1444</v>
      </c>
    </row>
    <row r="4121" spans="1:12" ht="56.25" customHeight="1">
      <c r="A4121" s="174">
        <v>586</v>
      </c>
      <c r="B4121" s="167" t="s">
        <v>230</v>
      </c>
      <c r="C4121" s="168">
        <v>42831</v>
      </c>
      <c r="D4121" s="168" t="s">
        <v>9180</v>
      </c>
      <c r="E4121" s="169" t="s">
        <v>3</v>
      </c>
      <c r="F4121" s="169">
        <v>1490923</v>
      </c>
      <c r="G4121" s="169"/>
      <c r="H4121" s="170" t="s">
        <v>9181</v>
      </c>
      <c r="I4121" s="172">
        <v>0</v>
      </c>
      <c r="J4121" s="172">
        <v>173</v>
      </c>
      <c r="K4121" s="172">
        <v>173</v>
      </c>
      <c r="L4121" s="173" t="s">
        <v>1444</v>
      </c>
    </row>
    <row r="4122" spans="1:12" ht="56.25" customHeight="1">
      <c r="A4122" s="174" t="s">
        <v>627</v>
      </c>
      <c r="B4122" s="167" t="s">
        <v>737</v>
      </c>
      <c r="C4122" s="168">
        <v>42831</v>
      </c>
      <c r="D4122" s="168" t="s">
        <v>9182</v>
      </c>
      <c r="E4122" s="169" t="s">
        <v>3</v>
      </c>
      <c r="F4122" s="169">
        <v>1490981</v>
      </c>
      <c r="G4122" s="169"/>
      <c r="H4122" s="170" t="s">
        <v>9183</v>
      </c>
      <c r="I4122" s="172">
        <v>0</v>
      </c>
      <c r="J4122" s="172">
        <v>31.3</v>
      </c>
      <c r="K4122" s="172">
        <v>31.3</v>
      </c>
      <c r="L4122" s="173" t="s">
        <v>1444</v>
      </c>
    </row>
    <row r="4123" spans="1:12" ht="56.25" customHeight="1">
      <c r="A4123" s="174" t="s">
        <v>627</v>
      </c>
      <c r="B4123" s="167" t="s">
        <v>737</v>
      </c>
      <c r="C4123" s="168">
        <v>42831</v>
      </c>
      <c r="D4123" s="168" t="s">
        <v>9184</v>
      </c>
      <c r="E4123" s="169" t="s">
        <v>3</v>
      </c>
      <c r="F4123" s="169">
        <v>1490984</v>
      </c>
      <c r="G4123" s="169"/>
      <c r="H4123" s="170" t="s">
        <v>9185</v>
      </c>
      <c r="I4123" s="172">
        <v>0</v>
      </c>
      <c r="J4123" s="172">
        <v>249</v>
      </c>
      <c r="K4123" s="172">
        <v>249</v>
      </c>
      <c r="L4123" s="173" t="s">
        <v>1444</v>
      </c>
    </row>
    <row r="4124" spans="1:12" ht="56.25" customHeight="1">
      <c r="A4124" s="174">
        <v>48</v>
      </c>
      <c r="B4124" s="167" t="s">
        <v>724</v>
      </c>
      <c r="C4124" s="168">
        <v>42831</v>
      </c>
      <c r="D4124" s="168" t="s">
        <v>9186</v>
      </c>
      <c r="E4124" s="169" t="s">
        <v>3</v>
      </c>
      <c r="F4124" s="169">
        <v>1490987</v>
      </c>
      <c r="G4124" s="169"/>
      <c r="H4124" s="170" t="s">
        <v>9187</v>
      </c>
      <c r="I4124" s="172">
        <v>0</v>
      </c>
      <c r="J4124" s="172">
        <v>6</v>
      </c>
      <c r="K4124" s="172">
        <v>6</v>
      </c>
      <c r="L4124" s="173" t="s">
        <v>1444</v>
      </c>
    </row>
    <row r="4125" spans="1:12" ht="56.25" customHeight="1">
      <c r="A4125" s="174" t="s">
        <v>627</v>
      </c>
      <c r="B4125" s="167" t="s">
        <v>737</v>
      </c>
      <c r="C4125" s="168">
        <v>42831</v>
      </c>
      <c r="D4125" s="168" t="s">
        <v>9188</v>
      </c>
      <c r="E4125" s="169" t="s">
        <v>3</v>
      </c>
      <c r="F4125" s="169">
        <v>1490996</v>
      </c>
      <c r="G4125" s="169"/>
      <c r="H4125" s="170" t="s">
        <v>9189</v>
      </c>
      <c r="I4125" s="172">
        <v>0</v>
      </c>
      <c r="J4125" s="172">
        <v>307.64</v>
      </c>
      <c r="K4125" s="172">
        <v>307.64</v>
      </c>
      <c r="L4125" s="173" t="s">
        <v>1444</v>
      </c>
    </row>
    <row r="4126" spans="1:12" ht="56.25" customHeight="1">
      <c r="A4126" s="174">
        <v>20</v>
      </c>
      <c r="B4126" s="167" t="s">
        <v>717</v>
      </c>
      <c r="C4126" s="168">
        <v>42832</v>
      </c>
      <c r="D4126" s="168" t="s">
        <v>9190</v>
      </c>
      <c r="E4126" s="169" t="s">
        <v>3</v>
      </c>
      <c r="F4126" s="169">
        <v>1491161</v>
      </c>
      <c r="G4126" s="169"/>
      <c r="H4126" s="170" t="s">
        <v>9191</v>
      </c>
      <c r="I4126" s="172">
        <v>0</v>
      </c>
      <c r="J4126" s="172">
        <v>980524.8</v>
      </c>
      <c r="K4126" s="172">
        <v>980524.8</v>
      </c>
      <c r="L4126" s="173" t="s">
        <v>1444</v>
      </c>
    </row>
    <row r="4127" spans="1:12" ht="56.25" customHeight="1">
      <c r="A4127" s="174" t="s">
        <v>627</v>
      </c>
      <c r="B4127" s="167" t="s">
        <v>737</v>
      </c>
      <c r="C4127" s="168">
        <v>42832</v>
      </c>
      <c r="D4127" s="168" t="s">
        <v>9192</v>
      </c>
      <c r="E4127" s="169" t="s">
        <v>3</v>
      </c>
      <c r="F4127" s="169">
        <v>1491206</v>
      </c>
      <c r="G4127" s="169"/>
      <c r="H4127" s="170" t="s">
        <v>9193</v>
      </c>
      <c r="I4127" s="172">
        <v>0</v>
      </c>
      <c r="J4127" s="172">
        <v>11803.85</v>
      </c>
      <c r="K4127" s="172">
        <v>11803.85</v>
      </c>
      <c r="L4127" s="173" t="s">
        <v>1444</v>
      </c>
    </row>
    <row r="4128" spans="1:12" ht="56.25" customHeight="1">
      <c r="A4128" s="174" t="s">
        <v>627</v>
      </c>
      <c r="B4128" s="167" t="s">
        <v>737</v>
      </c>
      <c r="C4128" s="168">
        <v>42832</v>
      </c>
      <c r="D4128" s="168" t="s">
        <v>9194</v>
      </c>
      <c r="E4128" s="169" t="s">
        <v>3</v>
      </c>
      <c r="F4128" s="169">
        <v>1491246</v>
      </c>
      <c r="G4128" s="169"/>
      <c r="H4128" s="170" t="s">
        <v>9195</v>
      </c>
      <c r="I4128" s="172">
        <v>0</v>
      </c>
      <c r="J4128" s="172">
        <v>20.05</v>
      </c>
      <c r="K4128" s="172">
        <v>20.05</v>
      </c>
      <c r="L4128" s="173" t="s">
        <v>1444</v>
      </c>
    </row>
    <row r="4129" spans="1:12" ht="56.25" customHeight="1">
      <c r="A4129" s="174">
        <v>15</v>
      </c>
      <c r="B4129" s="167" t="s">
        <v>715</v>
      </c>
      <c r="C4129" s="168">
        <v>42832</v>
      </c>
      <c r="D4129" s="168" t="s">
        <v>9196</v>
      </c>
      <c r="E4129" s="169" t="s">
        <v>3</v>
      </c>
      <c r="F4129" s="169">
        <v>1491268</v>
      </c>
      <c r="G4129" s="169"/>
      <c r="H4129" s="170" t="s">
        <v>9197</v>
      </c>
      <c r="I4129" s="172">
        <v>0</v>
      </c>
      <c r="J4129" s="172">
        <v>720</v>
      </c>
      <c r="K4129" s="172">
        <v>720</v>
      </c>
      <c r="L4129" s="173" t="s">
        <v>1444</v>
      </c>
    </row>
    <row r="4130" spans="1:12" ht="56.25" customHeight="1">
      <c r="A4130" s="174">
        <v>15</v>
      </c>
      <c r="B4130" s="167" t="s">
        <v>715</v>
      </c>
      <c r="C4130" s="168">
        <v>42832</v>
      </c>
      <c r="D4130" s="168" t="s">
        <v>9198</v>
      </c>
      <c r="E4130" s="169" t="s">
        <v>3</v>
      </c>
      <c r="F4130" s="169">
        <v>1491270</v>
      </c>
      <c r="G4130" s="169"/>
      <c r="H4130" s="170" t="s">
        <v>9199</v>
      </c>
      <c r="I4130" s="172">
        <v>0</v>
      </c>
      <c r="J4130" s="172">
        <v>1770</v>
      </c>
      <c r="K4130" s="172">
        <v>1770</v>
      </c>
      <c r="L4130" s="173" t="s">
        <v>1444</v>
      </c>
    </row>
    <row r="4131" spans="1:12" ht="56.25" customHeight="1">
      <c r="A4131" s="174">
        <v>15</v>
      </c>
      <c r="B4131" s="167" t="s">
        <v>715</v>
      </c>
      <c r="C4131" s="168">
        <v>42832</v>
      </c>
      <c r="D4131" s="168" t="s">
        <v>9200</v>
      </c>
      <c r="E4131" s="169" t="s">
        <v>3</v>
      </c>
      <c r="F4131" s="169">
        <v>1491272</v>
      </c>
      <c r="G4131" s="169"/>
      <c r="H4131" s="170" t="s">
        <v>9201</v>
      </c>
      <c r="I4131" s="172">
        <v>0</v>
      </c>
      <c r="J4131" s="172">
        <v>1599</v>
      </c>
      <c r="K4131" s="172">
        <v>1599</v>
      </c>
      <c r="L4131" s="173" t="s">
        <v>1444</v>
      </c>
    </row>
    <row r="4132" spans="1:12" ht="56.25" customHeight="1">
      <c r="A4132" s="174">
        <v>15</v>
      </c>
      <c r="B4132" s="167" t="s">
        <v>715</v>
      </c>
      <c r="C4132" s="168">
        <v>42832</v>
      </c>
      <c r="D4132" s="168" t="s">
        <v>9202</v>
      </c>
      <c r="E4132" s="169" t="s">
        <v>3</v>
      </c>
      <c r="F4132" s="169">
        <v>1491276</v>
      </c>
      <c r="G4132" s="169"/>
      <c r="H4132" s="170" t="s">
        <v>9203</v>
      </c>
      <c r="I4132" s="172">
        <v>0</v>
      </c>
      <c r="J4132" s="172">
        <v>600</v>
      </c>
      <c r="K4132" s="172">
        <v>600</v>
      </c>
      <c r="L4132" s="173" t="s">
        <v>1444</v>
      </c>
    </row>
    <row r="4133" spans="1:12" ht="56.25" customHeight="1">
      <c r="A4133" s="174">
        <v>15</v>
      </c>
      <c r="B4133" s="167" t="s">
        <v>715</v>
      </c>
      <c r="C4133" s="168">
        <v>42832</v>
      </c>
      <c r="D4133" s="168" t="s">
        <v>9204</v>
      </c>
      <c r="E4133" s="169" t="s">
        <v>3</v>
      </c>
      <c r="F4133" s="169">
        <v>1491277</v>
      </c>
      <c r="G4133" s="169"/>
      <c r="H4133" s="170" t="s">
        <v>9205</v>
      </c>
      <c r="I4133" s="172">
        <v>0</v>
      </c>
      <c r="J4133" s="172">
        <v>6000</v>
      </c>
      <c r="K4133" s="172">
        <v>6000</v>
      </c>
      <c r="L4133" s="173" t="s">
        <v>1444</v>
      </c>
    </row>
    <row r="4134" spans="1:12" ht="56.25" customHeight="1">
      <c r="A4134" s="174">
        <v>15</v>
      </c>
      <c r="B4134" s="167" t="s">
        <v>715</v>
      </c>
      <c r="C4134" s="168">
        <v>42832</v>
      </c>
      <c r="D4134" s="168" t="s">
        <v>9206</v>
      </c>
      <c r="E4134" s="169" t="s">
        <v>3</v>
      </c>
      <c r="F4134" s="169">
        <v>1491280</v>
      </c>
      <c r="G4134" s="169"/>
      <c r="H4134" s="170" t="s">
        <v>9207</v>
      </c>
      <c r="I4134" s="172">
        <v>0</v>
      </c>
      <c r="J4134" s="172">
        <v>400</v>
      </c>
      <c r="K4134" s="172">
        <v>400</v>
      </c>
      <c r="L4134" s="173" t="s">
        <v>1444</v>
      </c>
    </row>
    <row r="4135" spans="1:12" ht="56.25" customHeight="1">
      <c r="A4135" s="174">
        <v>15</v>
      </c>
      <c r="B4135" s="167" t="s">
        <v>715</v>
      </c>
      <c r="C4135" s="168">
        <v>42832</v>
      </c>
      <c r="D4135" s="168" t="s">
        <v>9208</v>
      </c>
      <c r="E4135" s="169" t="s">
        <v>3</v>
      </c>
      <c r="F4135" s="169">
        <v>1491283</v>
      </c>
      <c r="G4135" s="169"/>
      <c r="H4135" s="170" t="s">
        <v>9209</v>
      </c>
      <c r="I4135" s="172">
        <v>0</v>
      </c>
      <c r="J4135" s="172">
        <v>30</v>
      </c>
      <c r="K4135" s="172">
        <v>30</v>
      </c>
      <c r="L4135" s="173" t="s">
        <v>1444</v>
      </c>
    </row>
    <row r="4136" spans="1:12" ht="56.25" customHeight="1">
      <c r="A4136" s="174">
        <v>574</v>
      </c>
      <c r="B4136" s="167" t="s">
        <v>874</v>
      </c>
      <c r="C4136" s="168">
        <v>42832</v>
      </c>
      <c r="D4136" s="168" t="s">
        <v>9210</v>
      </c>
      <c r="E4136" s="169" t="s">
        <v>3</v>
      </c>
      <c r="F4136" s="169">
        <v>1491297</v>
      </c>
      <c r="G4136" s="169"/>
      <c r="H4136" s="170" t="s">
        <v>9211</v>
      </c>
      <c r="I4136" s="172">
        <v>0</v>
      </c>
      <c r="J4136" s="172">
        <v>1069897.43</v>
      </c>
      <c r="K4136" s="172">
        <v>1069897.43</v>
      </c>
      <c r="L4136" s="173" t="s">
        <v>1444</v>
      </c>
    </row>
    <row r="4137" spans="1:12" ht="56.25" customHeight="1">
      <c r="A4137" s="174">
        <v>574</v>
      </c>
      <c r="B4137" s="167" t="s">
        <v>874</v>
      </c>
      <c r="C4137" s="168">
        <v>42832</v>
      </c>
      <c r="D4137" s="168" t="s">
        <v>9212</v>
      </c>
      <c r="E4137" s="169" t="s">
        <v>3</v>
      </c>
      <c r="F4137" s="169">
        <v>1491299</v>
      </c>
      <c r="G4137" s="169"/>
      <c r="H4137" s="170" t="s">
        <v>9213</v>
      </c>
      <c r="I4137" s="172">
        <v>0</v>
      </c>
      <c r="J4137" s="172">
        <v>611</v>
      </c>
      <c r="K4137" s="172">
        <v>611</v>
      </c>
      <c r="L4137" s="173" t="s">
        <v>1444</v>
      </c>
    </row>
    <row r="4138" spans="1:12" ht="56.25" customHeight="1">
      <c r="A4138" s="174" t="s">
        <v>627</v>
      </c>
      <c r="B4138" s="167" t="s">
        <v>737</v>
      </c>
      <c r="C4138" s="168">
        <v>42832</v>
      </c>
      <c r="D4138" s="168" t="s">
        <v>9214</v>
      </c>
      <c r="E4138" s="169" t="s">
        <v>3</v>
      </c>
      <c r="F4138" s="169">
        <v>1491182</v>
      </c>
      <c r="G4138" s="169"/>
      <c r="H4138" s="170" t="s">
        <v>1356</v>
      </c>
      <c r="I4138" s="172">
        <v>0</v>
      </c>
      <c r="J4138" s="172">
        <v>1500</v>
      </c>
      <c r="K4138" s="172">
        <v>1500</v>
      </c>
      <c r="L4138" s="173" t="s">
        <v>1444</v>
      </c>
    </row>
    <row r="4139" spans="1:12" ht="56.25" customHeight="1">
      <c r="A4139" s="174" t="s">
        <v>627</v>
      </c>
      <c r="B4139" s="167" t="s">
        <v>737</v>
      </c>
      <c r="C4139" s="168">
        <v>42832</v>
      </c>
      <c r="D4139" s="168" t="s">
        <v>9215</v>
      </c>
      <c r="E4139" s="169" t="s">
        <v>3</v>
      </c>
      <c r="F4139" s="169">
        <v>1491195</v>
      </c>
      <c r="G4139" s="169"/>
      <c r="H4139" s="170" t="s">
        <v>9216</v>
      </c>
      <c r="I4139" s="172">
        <v>0</v>
      </c>
      <c r="J4139" s="172">
        <v>1014.15</v>
      </c>
      <c r="K4139" s="172">
        <v>1014.15</v>
      </c>
      <c r="L4139" s="173" t="s">
        <v>1444</v>
      </c>
    </row>
    <row r="4140" spans="1:12" ht="56.25" customHeight="1">
      <c r="A4140" s="174">
        <v>41</v>
      </c>
      <c r="B4140" s="167" t="s">
        <v>721</v>
      </c>
      <c r="C4140" s="168">
        <v>42832</v>
      </c>
      <c r="D4140" s="168" t="s">
        <v>9217</v>
      </c>
      <c r="E4140" s="169" t="s">
        <v>3</v>
      </c>
      <c r="F4140" s="169">
        <v>1491209</v>
      </c>
      <c r="G4140" s="169"/>
      <c r="H4140" s="170" t="s">
        <v>9218</v>
      </c>
      <c r="I4140" s="172">
        <v>0</v>
      </c>
      <c r="J4140" s="172">
        <v>92.6</v>
      </c>
      <c r="K4140" s="172">
        <v>92.6</v>
      </c>
      <c r="L4140" s="173" t="s">
        <v>1444</v>
      </c>
    </row>
    <row r="4141" spans="1:12" ht="56.25" customHeight="1">
      <c r="A4141" s="174" t="s">
        <v>627</v>
      </c>
      <c r="B4141" s="167" t="s">
        <v>737</v>
      </c>
      <c r="C4141" s="168">
        <v>42832</v>
      </c>
      <c r="D4141" s="168" t="s">
        <v>9219</v>
      </c>
      <c r="E4141" s="169" t="s">
        <v>3</v>
      </c>
      <c r="F4141" s="169">
        <v>1491222</v>
      </c>
      <c r="G4141" s="169"/>
      <c r="H4141" s="170" t="s">
        <v>9220</v>
      </c>
      <c r="I4141" s="172">
        <v>0</v>
      </c>
      <c r="J4141" s="172">
        <v>246.76</v>
      </c>
      <c r="K4141" s="172">
        <v>246.76</v>
      </c>
      <c r="L4141" s="173" t="s">
        <v>1444</v>
      </c>
    </row>
    <row r="4142" spans="1:12" ht="56.25" customHeight="1">
      <c r="A4142" s="174" t="s">
        <v>627</v>
      </c>
      <c r="B4142" s="167" t="s">
        <v>737</v>
      </c>
      <c r="C4142" s="168">
        <v>42832</v>
      </c>
      <c r="D4142" s="168" t="s">
        <v>9221</v>
      </c>
      <c r="E4142" s="169" t="s">
        <v>3</v>
      </c>
      <c r="F4142" s="169">
        <v>1491223</v>
      </c>
      <c r="G4142" s="169"/>
      <c r="H4142" s="170" t="s">
        <v>9222</v>
      </c>
      <c r="I4142" s="172">
        <v>0</v>
      </c>
      <c r="J4142" s="172">
        <v>246.76</v>
      </c>
      <c r="K4142" s="172">
        <v>246.76</v>
      </c>
      <c r="L4142" s="173" t="s">
        <v>1444</v>
      </c>
    </row>
    <row r="4143" spans="1:12" ht="56.25" customHeight="1">
      <c r="A4143" s="174">
        <v>20</v>
      </c>
      <c r="B4143" s="167" t="s">
        <v>717</v>
      </c>
      <c r="C4143" s="168">
        <v>42832</v>
      </c>
      <c r="D4143" s="168" t="s">
        <v>9223</v>
      </c>
      <c r="E4143" s="169" t="s">
        <v>3</v>
      </c>
      <c r="F4143" s="169">
        <v>1491237</v>
      </c>
      <c r="G4143" s="169"/>
      <c r="H4143" s="170" t="s">
        <v>9224</v>
      </c>
      <c r="I4143" s="172">
        <v>0</v>
      </c>
      <c r="J4143" s="172">
        <v>31.2</v>
      </c>
      <c r="K4143" s="172">
        <v>31.2</v>
      </c>
      <c r="L4143" s="173" t="s">
        <v>1444</v>
      </c>
    </row>
    <row r="4144" spans="1:12" ht="56.25" customHeight="1">
      <c r="A4144" s="174" t="s">
        <v>627</v>
      </c>
      <c r="B4144" s="167" t="s">
        <v>737</v>
      </c>
      <c r="C4144" s="168">
        <v>42832</v>
      </c>
      <c r="D4144" s="168" t="s">
        <v>9225</v>
      </c>
      <c r="E4144" s="169" t="s">
        <v>3</v>
      </c>
      <c r="F4144" s="169">
        <v>1491253</v>
      </c>
      <c r="G4144" s="169"/>
      <c r="H4144" s="170" t="s">
        <v>9226</v>
      </c>
      <c r="I4144" s="172">
        <v>0</v>
      </c>
      <c r="J4144" s="172">
        <v>3347.34</v>
      </c>
      <c r="K4144" s="172">
        <v>3347.34</v>
      </c>
      <c r="L4144" s="173" t="s">
        <v>1444</v>
      </c>
    </row>
    <row r="4145" spans="1:12" ht="56.25" customHeight="1">
      <c r="A4145" s="174">
        <v>660</v>
      </c>
      <c r="B4145" s="167" t="s">
        <v>241</v>
      </c>
      <c r="C4145" s="168">
        <v>42832</v>
      </c>
      <c r="D4145" s="168" t="s">
        <v>9227</v>
      </c>
      <c r="E4145" s="169" t="s">
        <v>3</v>
      </c>
      <c r="F4145" s="169">
        <v>1491281</v>
      </c>
      <c r="G4145" s="169"/>
      <c r="H4145" s="170" t="s">
        <v>9228</v>
      </c>
      <c r="I4145" s="172">
        <v>0</v>
      </c>
      <c r="J4145" s="172">
        <v>353</v>
      </c>
      <c r="K4145" s="172">
        <v>353</v>
      </c>
      <c r="L4145" s="173" t="s">
        <v>1444</v>
      </c>
    </row>
    <row r="4146" spans="1:12" ht="56.25" customHeight="1">
      <c r="A4146" s="174">
        <v>586</v>
      </c>
      <c r="B4146" s="167" t="s">
        <v>230</v>
      </c>
      <c r="C4146" s="168">
        <v>42832</v>
      </c>
      <c r="D4146" s="168" t="s">
        <v>9229</v>
      </c>
      <c r="E4146" s="169" t="s">
        <v>3</v>
      </c>
      <c r="F4146" s="169">
        <v>1491335</v>
      </c>
      <c r="G4146" s="169"/>
      <c r="H4146" s="170" t="s">
        <v>9230</v>
      </c>
      <c r="I4146" s="172">
        <v>0</v>
      </c>
      <c r="J4146" s="172">
        <v>816.4</v>
      </c>
      <c r="K4146" s="172">
        <v>816.4</v>
      </c>
      <c r="L4146" s="173" t="s">
        <v>1444</v>
      </c>
    </row>
    <row r="4147" spans="1:12" ht="56.25" customHeight="1">
      <c r="A4147" s="174">
        <v>586</v>
      </c>
      <c r="B4147" s="167" t="s">
        <v>230</v>
      </c>
      <c r="C4147" s="168">
        <v>42832</v>
      </c>
      <c r="D4147" s="168" t="s">
        <v>9231</v>
      </c>
      <c r="E4147" s="169" t="s">
        <v>3</v>
      </c>
      <c r="F4147" s="169">
        <v>1491336</v>
      </c>
      <c r="G4147" s="169"/>
      <c r="H4147" s="170" t="s">
        <v>9232</v>
      </c>
      <c r="I4147" s="172">
        <v>0</v>
      </c>
      <c r="J4147" s="172">
        <v>456.5</v>
      </c>
      <c r="K4147" s="172">
        <v>456.5</v>
      </c>
      <c r="L4147" s="173" t="s">
        <v>1444</v>
      </c>
    </row>
    <row r="4148" spans="1:12" ht="56.25" customHeight="1">
      <c r="A4148" s="174">
        <v>586</v>
      </c>
      <c r="B4148" s="167" t="s">
        <v>230</v>
      </c>
      <c r="C4148" s="168">
        <v>42832</v>
      </c>
      <c r="D4148" s="168" t="s">
        <v>9233</v>
      </c>
      <c r="E4148" s="169" t="s">
        <v>3</v>
      </c>
      <c r="F4148" s="169">
        <v>1491337</v>
      </c>
      <c r="G4148" s="169"/>
      <c r="H4148" s="170" t="s">
        <v>9234</v>
      </c>
      <c r="I4148" s="172">
        <v>0</v>
      </c>
      <c r="J4148" s="172">
        <v>209.1</v>
      </c>
      <c r="K4148" s="172">
        <v>209.1</v>
      </c>
      <c r="L4148" s="173" t="s">
        <v>1444</v>
      </c>
    </row>
    <row r="4149" spans="1:12" ht="56.25" customHeight="1">
      <c r="A4149" s="174">
        <v>586</v>
      </c>
      <c r="B4149" s="167" t="s">
        <v>230</v>
      </c>
      <c r="C4149" s="168">
        <v>42832</v>
      </c>
      <c r="D4149" s="168" t="s">
        <v>9235</v>
      </c>
      <c r="E4149" s="169" t="s">
        <v>3</v>
      </c>
      <c r="F4149" s="169">
        <v>1491338</v>
      </c>
      <c r="G4149" s="169"/>
      <c r="H4149" s="170" t="s">
        <v>9236</v>
      </c>
      <c r="I4149" s="172">
        <v>0</v>
      </c>
      <c r="J4149" s="172">
        <v>390.82</v>
      </c>
      <c r="K4149" s="172">
        <v>390.82</v>
      </c>
      <c r="L4149" s="173" t="s">
        <v>1444</v>
      </c>
    </row>
    <row r="4150" spans="1:12" ht="56.25" customHeight="1">
      <c r="A4150" s="174" t="s">
        <v>627</v>
      </c>
      <c r="B4150" s="167" t="s">
        <v>737</v>
      </c>
      <c r="C4150" s="168">
        <v>42832</v>
      </c>
      <c r="D4150" s="168" t="s">
        <v>9237</v>
      </c>
      <c r="E4150" s="169" t="s">
        <v>3</v>
      </c>
      <c r="F4150" s="169">
        <v>1491353</v>
      </c>
      <c r="G4150" s="169"/>
      <c r="H4150" s="170" t="s">
        <v>9238</v>
      </c>
      <c r="I4150" s="172">
        <v>0</v>
      </c>
      <c r="J4150" s="172">
        <v>5680</v>
      </c>
      <c r="K4150" s="172">
        <v>5680</v>
      </c>
      <c r="L4150" s="173" t="s">
        <v>1444</v>
      </c>
    </row>
    <row r="4151" spans="1:12" ht="56.25" customHeight="1">
      <c r="A4151" s="174">
        <v>46</v>
      </c>
      <c r="B4151" s="167" t="s">
        <v>722</v>
      </c>
      <c r="C4151" s="168">
        <v>42832</v>
      </c>
      <c r="D4151" s="168" t="s">
        <v>9239</v>
      </c>
      <c r="E4151" s="169" t="s">
        <v>3</v>
      </c>
      <c r="F4151" s="169">
        <v>1491356</v>
      </c>
      <c r="G4151" s="169"/>
      <c r="H4151" s="170" t="s">
        <v>9240</v>
      </c>
      <c r="I4151" s="172">
        <v>0</v>
      </c>
      <c r="J4151" s="172">
        <v>1242.9000000000001</v>
      </c>
      <c r="K4151" s="172">
        <v>1242.9000000000001</v>
      </c>
      <c r="L4151" s="173" t="s">
        <v>1444</v>
      </c>
    </row>
    <row r="4152" spans="1:12" ht="56.25" customHeight="1">
      <c r="A4152" s="174" t="s">
        <v>627</v>
      </c>
      <c r="B4152" s="167" t="s">
        <v>737</v>
      </c>
      <c r="C4152" s="168">
        <v>42832</v>
      </c>
      <c r="D4152" s="168" t="s">
        <v>9241</v>
      </c>
      <c r="E4152" s="169" t="s">
        <v>3</v>
      </c>
      <c r="F4152" s="169">
        <v>1491357</v>
      </c>
      <c r="G4152" s="169"/>
      <c r="H4152" s="170" t="s">
        <v>9242</v>
      </c>
      <c r="I4152" s="172">
        <v>0</v>
      </c>
      <c r="J4152" s="172">
        <v>46.92</v>
      </c>
      <c r="K4152" s="172">
        <v>46.92</v>
      </c>
      <c r="L4152" s="173" t="s">
        <v>1444</v>
      </c>
    </row>
    <row r="4153" spans="1:12" ht="56.25" customHeight="1">
      <c r="A4153" s="174" t="s">
        <v>627</v>
      </c>
      <c r="B4153" s="167" t="s">
        <v>737</v>
      </c>
      <c r="C4153" s="168">
        <v>42832</v>
      </c>
      <c r="D4153" s="168" t="s">
        <v>9243</v>
      </c>
      <c r="E4153" s="169" t="s">
        <v>3</v>
      </c>
      <c r="F4153" s="169">
        <v>1491358</v>
      </c>
      <c r="G4153" s="169"/>
      <c r="H4153" s="170" t="s">
        <v>9244</v>
      </c>
      <c r="I4153" s="172">
        <v>0</v>
      </c>
      <c r="J4153" s="172">
        <v>2481</v>
      </c>
      <c r="K4153" s="172">
        <v>2481</v>
      </c>
      <c r="L4153" s="173" t="s">
        <v>1444</v>
      </c>
    </row>
    <row r="4154" spans="1:12" ht="56.25" customHeight="1">
      <c r="A4154" s="174" t="s">
        <v>627</v>
      </c>
      <c r="B4154" s="167" t="s">
        <v>737</v>
      </c>
      <c r="C4154" s="168">
        <v>42832</v>
      </c>
      <c r="D4154" s="168" t="s">
        <v>9245</v>
      </c>
      <c r="E4154" s="169" t="s">
        <v>3</v>
      </c>
      <c r="F4154" s="169">
        <v>1491381</v>
      </c>
      <c r="G4154" s="169"/>
      <c r="H4154" s="170" t="s">
        <v>9246</v>
      </c>
      <c r="I4154" s="172">
        <v>0</v>
      </c>
      <c r="J4154" s="172">
        <v>1018</v>
      </c>
      <c r="K4154" s="172">
        <v>1018</v>
      </c>
      <c r="L4154" s="173" t="s">
        <v>1444</v>
      </c>
    </row>
    <row r="4155" spans="1:12" ht="56.25" customHeight="1">
      <c r="A4155" s="174">
        <v>526</v>
      </c>
      <c r="B4155" s="167" t="s">
        <v>870</v>
      </c>
      <c r="C4155" s="168">
        <v>42832</v>
      </c>
      <c r="D4155" s="168" t="s">
        <v>9247</v>
      </c>
      <c r="E4155" s="169" t="s">
        <v>3</v>
      </c>
      <c r="F4155" s="169">
        <v>1491425</v>
      </c>
      <c r="G4155" s="169"/>
      <c r="H4155" s="170" t="s">
        <v>9248</v>
      </c>
      <c r="I4155" s="172">
        <v>0</v>
      </c>
      <c r="J4155" s="172">
        <v>1</v>
      </c>
      <c r="K4155" s="172">
        <v>1</v>
      </c>
      <c r="L4155" s="173" t="s">
        <v>1444</v>
      </c>
    </row>
    <row r="4156" spans="1:12" ht="56.25" customHeight="1">
      <c r="A4156" s="174" t="s">
        <v>627</v>
      </c>
      <c r="B4156" s="167" t="s">
        <v>737</v>
      </c>
      <c r="C4156" s="168">
        <v>42832</v>
      </c>
      <c r="D4156" s="168" t="s">
        <v>9249</v>
      </c>
      <c r="E4156" s="169" t="s">
        <v>3</v>
      </c>
      <c r="F4156" s="169">
        <v>1491429</v>
      </c>
      <c r="G4156" s="169"/>
      <c r="H4156" s="170" t="s">
        <v>9250</v>
      </c>
      <c r="I4156" s="172">
        <v>0</v>
      </c>
      <c r="J4156" s="172">
        <v>227.42</v>
      </c>
      <c r="K4156" s="172">
        <v>227.42</v>
      </c>
      <c r="L4156" s="173" t="s">
        <v>1444</v>
      </c>
    </row>
    <row r="4157" spans="1:12" ht="56.25" customHeight="1">
      <c r="A4157" s="174" t="s">
        <v>627</v>
      </c>
      <c r="B4157" s="167" t="s">
        <v>737</v>
      </c>
      <c r="C4157" s="168">
        <v>42832</v>
      </c>
      <c r="D4157" s="168" t="s">
        <v>9251</v>
      </c>
      <c r="E4157" s="169" t="s">
        <v>3</v>
      </c>
      <c r="F4157" s="169">
        <v>1491445</v>
      </c>
      <c r="G4157" s="169"/>
      <c r="H4157" s="170" t="s">
        <v>9252</v>
      </c>
      <c r="I4157" s="172">
        <v>0</v>
      </c>
      <c r="J4157" s="172">
        <v>518</v>
      </c>
      <c r="K4157" s="172">
        <v>518</v>
      </c>
      <c r="L4157" s="173" t="s">
        <v>1444</v>
      </c>
    </row>
    <row r="4158" spans="1:12" ht="56.25" customHeight="1">
      <c r="A4158" s="174" t="s">
        <v>627</v>
      </c>
      <c r="B4158" s="167" t="s">
        <v>737</v>
      </c>
      <c r="C4158" s="168">
        <v>42832</v>
      </c>
      <c r="D4158" s="168" t="s">
        <v>9253</v>
      </c>
      <c r="E4158" s="169" t="s">
        <v>3</v>
      </c>
      <c r="F4158" s="169">
        <v>1491462</v>
      </c>
      <c r="G4158" s="169"/>
      <c r="H4158" s="170" t="s">
        <v>6975</v>
      </c>
      <c r="I4158" s="172">
        <v>0</v>
      </c>
      <c r="J4158" s="172">
        <v>1000</v>
      </c>
      <c r="K4158" s="172">
        <v>1000</v>
      </c>
      <c r="L4158" s="173" t="s">
        <v>1444</v>
      </c>
    </row>
    <row r="4159" spans="1:12" ht="56.25" customHeight="1">
      <c r="A4159" s="174">
        <v>212</v>
      </c>
      <c r="B4159" s="167" t="s">
        <v>785</v>
      </c>
      <c r="C4159" s="168">
        <v>42835</v>
      </c>
      <c r="D4159" s="168" t="s">
        <v>9254</v>
      </c>
      <c r="E4159" s="169" t="s">
        <v>3</v>
      </c>
      <c r="F4159" s="169">
        <v>1491697</v>
      </c>
      <c r="G4159" s="169"/>
      <c r="H4159" s="170" t="s">
        <v>9255</v>
      </c>
      <c r="I4159" s="172">
        <v>0</v>
      </c>
      <c r="J4159" s="172">
        <v>8750</v>
      </c>
      <c r="K4159" s="172">
        <v>8750</v>
      </c>
      <c r="L4159" s="173" t="s">
        <v>1444</v>
      </c>
    </row>
    <row r="4160" spans="1:12" ht="56.25" customHeight="1">
      <c r="A4160" s="174">
        <v>86</v>
      </c>
      <c r="B4160" s="167" t="s">
        <v>734</v>
      </c>
      <c r="C4160" s="168">
        <v>42835</v>
      </c>
      <c r="D4160" s="168" t="s">
        <v>9256</v>
      </c>
      <c r="E4160" s="169" t="s">
        <v>3</v>
      </c>
      <c r="F4160" s="169">
        <v>1491743</v>
      </c>
      <c r="G4160" s="169"/>
      <c r="H4160" s="170" t="s">
        <v>9257</v>
      </c>
      <c r="I4160" s="172">
        <v>0</v>
      </c>
      <c r="J4160" s="172">
        <v>278400</v>
      </c>
      <c r="K4160" s="172">
        <v>278400</v>
      </c>
      <c r="L4160" s="173" t="s">
        <v>1444</v>
      </c>
    </row>
    <row r="4161" spans="1:12" ht="56.25" customHeight="1">
      <c r="A4161" s="174">
        <v>283</v>
      </c>
      <c r="B4161" s="167" t="s">
        <v>153</v>
      </c>
      <c r="C4161" s="168">
        <v>42835</v>
      </c>
      <c r="D4161" s="168" t="s">
        <v>9258</v>
      </c>
      <c r="E4161" s="169" t="s">
        <v>3</v>
      </c>
      <c r="F4161" s="169">
        <v>1491754</v>
      </c>
      <c r="G4161" s="169"/>
      <c r="H4161" s="170" t="s">
        <v>9259</v>
      </c>
      <c r="I4161" s="172">
        <v>0</v>
      </c>
      <c r="J4161" s="172">
        <v>728.64</v>
      </c>
      <c r="K4161" s="172">
        <v>728.64</v>
      </c>
      <c r="L4161" s="173" t="s">
        <v>1444</v>
      </c>
    </row>
    <row r="4162" spans="1:12" ht="56.25" customHeight="1">
      <c r="A4162" s="174">
        <v>283</v>
      </c>
      <c r="B4162" s="167" t="s">
        <v>153</v>
      </c>
      <c r="C4162" s="168">
        <v>42835</v>
      </c>
      <c r="D4162" s="168" t="s">
        <v>9260</v>
      </c>
      <c r="E4162" s="169" t="s">
        <v>3</v>
      </c>
      <c r="F4162" s="169">
        <v>1491755</v>
      </c>
      <c r="G4162" s="169"/>
      <c r="H4162" s="170" t="s">
        <v>9261</v>
      </c>
      <c r="I4162" s="172">
        <v>0</v>
      </c>
      <c r="J4162" s="172">
        <v>1150.3</v>
      </c>
      <c r="K4162" s="172">
        <v>1150.3</v>
      </c>
      <c r="L4162" s="173" t="s">
        <v>1444</v>
      </c>
    </row>
    <row r="4163" spans="1:12" ht="56.25" customHeight="1">
      <c r="A4163" s="174">
        <v>201</v>
      </c>
      <c r="B4163" s="167" t="s">
        <v>780</v>
      </c>
      <c r="C4163" s="168">
        <v>42835</v>
      </c>
      <c r="D4163" s="168" t="s">
        <v>9262</v>
      </c>
      <c r="E4163" s="169" t="s">
        <v>3</v>
      </c>
      <c r="F4163" s="169">
        <v>1491764</v>
      </c>
      <c r="G4163" s="169"/>
      <c r="H4163" s="170" t="s">
        <v>9263</v>
      </c>
      <c r="I4163" s="172">
        <v>0</v>
      </c>
      <c r="J4163" s="172">
        <v>109.62</v>
      </c>
      <c r="K4163" s="172">
        <v>109.62</v>
      </c>
      <c r="L4163" s="173" t="s">
        <v>1444</v>
      </c>
    </row>
    <row r="4164" spans="1:12" ht="56.25" customHeight="1">
      <c r="A4164" s="174">
        <v>291</v>
      </c>
      <c r="B4164" s="167" t="s">
        <v>818</v>
      </c>
      <c r="C4164" s="168">
        <v>42835</v>
      </c>
      <c r="D4164" s="168" t="s">
        <v>9264</v>
      </c>
      <c r="E4164" s="169" t="s">
        <v>3</v>
      </c>
      <c r="F4164" s="169">
        <v>1491769</v>
      </c>
      <c r="G4164" s="169"/>
      <c r="H4164" s="170" t="s">
        <v>9265</v>
      </c>
      <c r="I4164" s="172">
        <v>0</v>
      </c>
      <c r="J4164" s="172">
        <v>353805</v>
      </c>
      <c r="K4164" s="172">
        <v>353805</v>
      </c>
      <c r="L4164" s="173" t="s">
        <v>1444</v>
      </c>
    </row>
    <row r="4165" spans="1:12" ht="56.25" customHeight="1">
      <c r="A4165" s="174" t="s">
        <v>627</v>
      </c>
      <c r="B4165" s="167" t="s">
        <v>737</v>
      </c>
      <c r="C4165" s="168">
        <v>42835</v>
      </c>
      <c r="D4165" s="168" t="s">
        <v>9266</v>
      </c>
      <c r="E4165" s="169" t="s">
        <v>3</v>
      </c>
      <c r="F4165" s="169">
        <v>1491680</v>
      </c>
      <c r="G4165" s="169"/>
      <c r="H4165" s="170" t="s">
        <v>9267</v>
      </c>
      <c r="I4165" s="172">
        <v>0</v>
      </c>
      <c r="J4165" s="172">
        <v>950</v>
      </c>
      <c r="K4165" s="172">
        <v>950</v>
      </c>
      <c r="L4165" s="173" t="s">
        <v>1444</v>
      </c>
    </row>
    <row r="4166" spans="1:12" ht="56.25" customHeight="1">
      <c r="A4166" s="174">
        <v>15</v>
      </c>
      <c r="B4166" s="167" t="s">
        <v>715</v>
      </c>
      <c r="C4166" s="168">
        <v>42835</v>
      </c>
      <c r="D4166" s="168" t="s">
        <v>9268</v>
      </c>
      <c r="E4166" s="169" t="s">
        <v>3</v>
      </c>
      <c r="F4166" s="169">
        <v>1491703</v>
      </c>
      <c r="G4166" s="169"/>
      <c r="H4166" s="170" t="s">
        <v>9269</v>
      </c>
      <c r="I4166" s="172">
        <v>0</v>
      </c>
      <c r="J4166" s="172">
        <v>4000</v>
      </c>
      <c r="K4166" s="172">
        <v>4000</v>
      </c>
      <c r="L4166" s="173" t="s">
        <v>1444</v>
      </c>
    </row>
    <row r="4167" spans="1:12" ht="56.25" customHeight="1">
      <c r="A4167" s="174">
        <v>15</v>
      </c>
      <c r="B4167" s="167" t="s">
        <v>715</v>
      </c>
      <c r="C4167" s="168">
        <v>42835</v>
      </c>
      <c r="D4167" s="168" t="s">
        <v>9270</v>
      </c>
      <c r="E4167" s="169" t="s">
        <v>3</v>
      </c>
      <c r="F4167" s="169">
        <v>1491704</v>
      </c>
      <c r="G4167" s="169"/>
      <c r="H4167" s="170" t="s">
        <v>9271</v>
      </c>
      <c r="I4167" s="172">
        <v>0</v>
      </c>
      <c r="J4167" s="172">
        <v>4767</v>
      </c>
      <c r="K4167" s="172">
        <v>4767</v>
      </c>
      <c r="L4167" s="173" t="s">
        <v>1444</v>
      </c>
    </row>
    <row r="4168" spans="1:12" ht="56.25" customHeight="1">
      <c r="A4168" s="174" t="s">
        <v>627</v>
      </c>
      <c r="B4168" s="167" t="s">
        <v>737</v>
      </c>
      <c r="C4168" s="168">
        <v>42835</v>
      </c>
      <c r="D4168" s="168" t="s">
        <v>9272</v>
      </c>
      <c r="E4168" s="169" t="s">
        <v>3</v>
      </c>
      <c r="F4168" s="169">
        <v>1491730</v>
      </c>
      <c r="G4168" s="169"/>
      <c r="H4168" s="170" t="s">
        <v>9273</v>
      </c>
      <c r="I4168" s="172">
        <v>0</v>
      </c>
      <c r="J4168" s="172">
        <v>2449.4</v>
      </c>
      <c r="K4168" s="172">
        <v>2449.4</v>
      </c>
      <c r="L4168" s="173" t="s">
        <v>1444</v>
      </c>
    </row>
    <row r="4169" spans="1:12" ht="56.25" customHeight="1">
      <c r="A4169" s="174" t="s">
        <v>627</v>
      </c>
      <c r="B4169" s="167" t="s">
        <v>737</v>
      </c>
      <c r="C4169" s="168">
        <v>42835</v>
      </c>
      <c r="D4169" s="168" t="s">
        <v>9274</v>
      </c>
      <c r="E4169" s="169" t="s">
        <v>3</v>
      </c>
      <c r="F4169" s="169">
        <v>1491732</v>
      </c>
      <c r="G4169" s="169"/>
      <c r="H4169" s="170" t="s">
        <v>9275</v>
      </c>
      <c r="I4169" s="172">
        <v>0</v>
      </c>
      <c r="J4169" s="172">
        <v>27.19</v>
      </c>
      <c r="K4169" s="172">
        <v>27.19</v>
      </c>
      <c r="L4169" s="173" t="s">
        <v>1444</v>
      </c>
    </row>
    <row r="4170" spans="1:12" ht="56.25" customHeight="1">
      <c r="A4170" s="174" t="s">
        <v>627</v>
      </c>
      <c r="B4170" s="167" t="s">
        <v>737</v>
      </c>
      <c r="C4170" s="168">
        <v>42835</v>
      </c>
      <c r="D4170" s="168" t="s">
        <v>9276</v>
      </c>
      <c r="E4170" s="169" t="s">
        <v>3</v>
      </c>
      <c r="F4170" s="169">
        <v>1491733</v>
      </c>
      <c r="G4170" s="169"/>
      <c r="H4170" s="170" t="s">
        <v>9277</v>
      </c>
      <c r="I4170" s="172">
        <v>0</v>
      </c>
      <c r="J4170" s="172">
        <v>1969.4</v>
      </c>
      <c r="K4170" s="172">
        <v>1969.4</v>
      </c>
      <c r="L4170" s="173" t="s">
        <v>1444</v>
      </c>
    </row>
    <row r="4171" spans="1:12" ht="56.25" customHeight="1">
      <c r="A4171" s="174" t="s">
        <v>627</v>
      </c>
      <c r="B4171" s="167" t="s">
        <v>737</v>
      </c>
      <c r="C4171" s="168">
        <v>42835</v>
      </c>
      <c r="D4171" s="168" t="s">
        <v>9278</v>
      </c>
      <c r="E4171" s="169" t="s">
        <v>3</v>
      </c>
      <c r="F4171" s="169">
        <v>1491734</v>
      </c>
      <c r="G4171" s="169"/>
      <c r="H4171" s="170" t="s">
        <v>9279</v>
      </c>
      <c r="I4171" s="172">
        <v>0</v>
      </c>
      <c r="J4171" s="172">
        <v>1432.53</v>
      </c>
      <c r="K4171" s="172">
        <v>1432.53</v>
      </c>
      <c r="L4171" s="173" t="s">
        <v>1444</v>
      </c>
    </row>
    <row r="4172" spans="1:12" ht="56.25" customHeight="1">
      <c r="A4172" s="174" t="s">
        <v>627</v>
      </c>
      <c r="B4172" s="167" t="s">
        <v>737</v>
      </c>
      <c r="C4172" s="168">
        <v>42835</v>
      </c>
      <c r="D4172" s="168" t="s">
        <v>9280</v>
      </c>
      <c r="E4172" s="169" t="s">
        <v>3</v>
      </c>
      <c r="F4172" s="169">
        <v>1491735</v>
      </c>
      <c r="G4172" s="169"/>
      <c r="H4172" s="170" t="s">
        <v>9281</v>
      </c>
      <c r="I4172" s="172">
        <v>0</v>
      </c>
      <c r="J4172" s="172">
        <v>110.87</v>
      </c>
      <c r="K4172" s="172">
        <v>110.87</v>
      </c>
      <c r="L4172" s="173" t="s">
        <v>1444</v>
      </c>
    </row>
    <row r="4173" spans="1:12" ht="56.25" customHeight="1">
      <c r="A4173" s="167" t="s">
        <v>627</v>
      </c>
      <c r="B4173" s="167" t="s">
        <v>737</v>
      </c>
      <c r="C4173" s="168">
        <v>42835</v>
      </c>
      <c r="D4173" s="168" t="s">
        <v>9282</v>
      </c>
      <c r="E4173" s="169" t="s">
        <v>3</v>
      </c>
      <c r="F4173" s="169">
        <v>1491736</v>
      </c>
      <c r="G4173" s="169"/>
      <c r="H4173" s="170" t="s">
        <v>9283</v>
      </c>
      <c r="I4173" s="172">
        <v>0</v>
      </c>
      <c r="J4173" s="172">
        <v>751.24</v>
      </c>
      <c r="K4173" s="172">
        <v>751.24</v>
      </c>
      <c r="L4173" s="173" t="s">
        <v>1444</v>
      </c>
    </row>
    <row r="4174" spans="1:12" ht="56.25" customHeight="1">
      <c r="A4174" s="174" t="s">
        <v>627</v>
      </c>
      <c r="B4174" s="167" t="s">
        <v>737</v>
      </c>
      <c r="C4174" s="168">
        <v>42835</v>
      </c>
      <c r="D4174" s="168" t="s">
        <v>9284</v>
      </c>
      <c r="E4174" s="169" t="s">
        <v>3</v>
      </c>
      <c r="F4174" s="169">
        <v>1491737</v>
      </c>
      <c r="G4174" s="169"/>
      <c r="H4174" s="170" t="s">
        <v>9285</v>
      </c>
      <c r="I4174" s="172">
        <v>0</v>
      </c>
      <c r="J4174" s="172">
        <v>110.87</v>
      </c>
      <c r="K4174" s="172">
        <v>110.87</v>
      </c>
      <c r="L4174" s="173" t="s">
        <v>1444</v>
      </c>
    </row>
    <row r="4175" spans="1:12" ht="56.25" customHeight="1">
      <c r="A4175" s="174" t="s">
        <v>627</v>
      </c>
      <c r="B4175" s="167" t="s">
        <v>737</v>
      </c>
      <c r="C4175" s="168">
        <v>42835</v>
      </c>
      <c r="D4175" s="168" t="s">
        <v>9286</v>
      </c>
      <c r="E4175" s="169" t="s">
        <v>3</v>
      </c>
      <c r="F4175" s="169">
        <v>1491738</v>
      </c>
      <c r="G4175" s="169"/>
      <c r="H4175" s="170" t="s">
        <v>9287</v>
      </c>
      <c r="I4175" s="172">
        <v>0</v>
      </c>
      <c r="J4175" s="172">
        <v>1284.5</v>
      </c>
      <c r="K4175" s="172">
        <v>1284.5</v>
      </c>
      <c r="L4175" s="173" t="s">
        <v>1444</v>
      </c>
    </row>
    <row r="4176" spans="1:12" ht="56.25" customHeight="1">
      <c r="A4176" s="174" t="s">
        <v>627</v>
      </c>
      <c r="B4176" s="167" t="s">
        <v>737</v>
      </c>
      <c r="C4176" s="168">
        <v>42835</v>
      </c>
      <c r="D4176" s="168" t="s">
        <v>9288</v>
      </c>
      <c r="E4176" s="169" t="s">
        <v>3</v>
      </c>
      <c r="F4176" s="169">
        <v>1491739</v>
      </c>
      <c r="G4176" s="169"/>
      <c r="H4176" s="170" t="s">
        <v>9289</v>
      </c>
      <c r="I4176" s="172">
        <v>0</v>
      </c>
      <c r="J4176" s="172">
        <v>418.29</v>
      </c>
      <c r="K4176" s="172">
        <v>418.29</v>
      </c>
      <c r="L4176" s="173" t="s">
        <v>1444</v>
      </c>
    </row>
    <row r="4177" spans="1:12" ht="56.25" customHeight="1">
      <c r="A4177" s="174" t="s">
        <v>627</v>
      </c>
      <c r="B4177" s="167" t="s">
        <v>737</v>
      </c>
      <c r="C4177" s="168">
        <v>42835</v>
      </c>
      <c r="D4177" s="168" t="s">
        <v>9290</v>
      </c>
      <c r="E4177" s="169" t="s">
        <v>3</v>
      </c>
      <c r="F4177" s="169">
        <v>1491742</v>
      </c>
      <c r="G4177" s="169"/>
      <c r="H4177" s="170" t="s">
        <v>9291</v>
      </c>
      <c r="I4177" s="172">
        <v>0</v>
      </c>
      <c r="J4177" s="172">
        <v>6810.8</v>
      </c>
      <c r="K4177" s="172">
        <v>6810.8</v>
      </c>
      <c r="L4177" s="173" t="s">
        <v>1444</v>
      </c>
    </row>
    <row r="4178" spans="1:12" ht="56.25" customHeight="1">
      <c r="A4178" s="174" t="s">
        <v>627</v>
      </c>
      <c r="B4178" s="167" t="s">
        <v>737</v>
      </c>
      <c r="C4178" s="168">
        <v>42835</v>
      </c>
      <c r="D4178" s="168" t="s">
        <v>9292</v>
      </c>
      <c r="E4178" s="169" t="s">
        <v>3</v>
      </c>
      <c r="F4178" s="169">
        <v>1491745</v>
      </c>
      <c r="G4178" s="169"/>
      <c r="H4178" s="170" t="s">
        <v>9293</v>
      </c>
      <c r="I4178" s="172">
        <v>0</v>
      </c>
      <c r="J4178" s="172">
        <v>488.48</v>
      </c>
      <c r="K4178" s="172">
        <v>488.48</v>
      </c>
      <c r="L4178" s="173" t="s">
        <v>1444</v>
      </c>
    </row>
    <row r="4179" spans="1:12" ht="56.25" customHeight="1">
      <c r="A4179" s="174" t="s">
        <v>627</v>
      </c>
      <c r="B4179" s="167" t="s">
        <v>737</v>
      </c>
      <c r="C4179" s="168">
        <v>42835</v>
      </c>
      <c r="D4179" s="168" t="s">
        <v>9294</v>
      </c>
      <c r="E4179" s="169" t="s">
        <v>3</v>
      </c>
      <c r="F4179" s="169">
        <v>1491747</v>
      </c>
      <c r="G4179" s="169"/>
      <c r="H4179" s="170" t="s">
        <v>9295</v>
      </c>
      <c r="I4179" s="172">
        <v>0</v>
      </c>
      <c r="J4179" s="172">
        <v>1152.28</v>
      </c>
      <c r="K4179" s="172">
        <v>1152.28</v>
      </c>
      <c r="L4179" s="173" t="s">
        <v>1444</v>
      </c>
    </row>
    <row r="4180" spans="1:12" ht="56.25" customHeight="1">
      <c r="A4180" s="174" t="s">
        <v>627</v>
      </c>
      <c r="B4180" s="167" t="s">
        <v>737</v>
      </c>
      <c r="C4180" s="168">
        <v>42835</v>
      </c>
      <c r="D4180" s="168" t="s">
        <v>9296</v>
      </c>
      <c r="E4180" s="169" t="s">
        <v>3</v>
      </c>
      <c r="F4180" s="169">
        <v>1491774</v>
      </c>
      <c r="G4180" s="169"/>
      <c r="H4180" s="170" t="s">
        <v>9297</v>
      </c>
      <c r="I4180" s="172">
        <v>0</v>
      </c>
      <c r="J4180" s="172">
        <v>3143.12</v>
      </c>
      <c r="K4180" s="172">
        <v>3143.12</v>
      </c>
      <c r="L4180" s="173" t="s">
        <v>1444</v>
      </c>
    </row>
    <row r="4181" spans="1:12" ht="56.25" customHeight="1">
      <c r="A4181" s="174" t="s">
        <v>627</v>
      </c>
      <c r="B4181" s="167" t="s">
        <v>737</v>
      </c>
      <c r="C4181" s="168">
        <v>42835</v>
      </c>
      <c r="D4181" s="168" t="s">
        <v>9298</v>
      </c>
      <c r="E4181" s="169" t="s">
        <v>3</v>
      </c>
      <c r="F4181" s="169">
        <v>1491776</v>
      </c>
      <c r="G4181" s="169"/>
      <c r="H4181" s="170" t="s">
        <v>9299</v>
      </c>
      <c r="I4181" s="172">
        <v>0</v>
      </c>
      <c r="J4181" s="172">
        <v>244</v>
      </c>
      <c r="K4181" s="172">
        <v>244</v>
      </c>
      <c r="L4181" s="173" t="s">
        <v>1444</v>
      </c>
    </row>
    <row r="4182" spans="1:12" ht="56.25" customHeight="1">
      <c r="A4182" s="174" t="s">
        <v>627</v>
      </c>
      <c r="B4182" s="167" t="s">
        <v>737</v>
      </c>
      <c r="C4182" s="168">
        <v>42835</v>
      </c>
      <c r="D4182" s="168" t="s">
        <v>9300</v>
      </c>
      <c r="E4182" s="169" t="s">
        <v>3</v>
      </c>
      <c r="F4182" s="169">
        <v>1491778</v>
      </c>
      <c r="G4182" s="169"/>
      <c r="H4182" s="170" t="s">
        <v>9301</v>
      </c>
      <c r="I4182" s="172">
        <v>0</v>
      </c>
      <c r="J4182" s="172">
        <v>145</v>
      </c>
      <c r="K4182" s="172">
        <v>145</v>
      </c>
      <c r="L4182" s="173" t="s">
        <v>1444</v>
      </c>
    </row>
    <row r="4183" spans="1:12" ht="56.25" customHeight="1">
      <c r="A4183" s="174">
        <v>591</v>
      </c>
      <c r="B4183" s="167" t="s">
        <v>885</v>
      </c>
      <c r="C4183" s="168">
        <v>42835</v>
      </c>
      <c r="D4183" s="168" t="s">
        <v>9302</v>
      </c>
      <c r="E4183" s="169" t="s">
        <v>3</v>
      </c>
      <c r="F4183" s="169">
        <v>1491787</v>
      </c>
      <c r="G4183" s="169"/>
      <c r="H4183" s="170" t="s">
        <v>9303</v>
      </c>
      <c r="I4183" s="172">
        <v>0</v>
      </c>
      <c r="J4183" s="172">
        <v>95</v>
      </c>
      <c r="K4183" s="172">
        <v>95</v>
      </c>
      <c r="L4183" s="173" t="s">
        <v>1444</v>
      </c>
    </row>
    <row r="4184" spans="1:12" ht="56.25" customHeight="1">
      <c r="A4184" s="174">
        <v>591</v>
      </c>
      <c r="B4184" s="167" t="s">
        <v>885</v>
      </c>
      <c r="C4184" s="168">
        <v>42835</v>
      </c>
      <c r="D4184" s="168" t="s">
        <v>9304</v>
      </c>
      <c r="E4184" s="169" t="s">
        <v>3</v>
      </c>
      <c r="F4184" s="169">
        <v>1491789</v>
      </c>
      <c r="G4184" s="169"/>
      <c r="H4184" s="170" t="s">
        <v>9305</v>
      </c>
      <c r="I4184" s="172">
        <v>0</v>
      </c>
      <c r="J4184" s="172">
        <v>95</v>
      </c>
      <c r="K4184" s="172">
        <v>95</v>
      </c>
      <c r="L4184" s="173" t="s">
        <v>1444</v>
      </c>
    </row>
    <row r="4185" spans="1:12" ht="56.25" customHeight="1">
      <c r="A4185" s="174">
        <v>591</v>
      </c>
      <c r="B4185" s="167" t="s">
        <v>885</v>
      </c>
      <c r="C4185" s="168">
        <v>42835</v>
      </c>
      <c r="D4185" s="168" t="s">
        <v>9306</v>
      </c>
      <c r="E4185" s="169" t="s">
        <v>3</v>
      </c>
      <c r="F4185" s="169">
        <v>1491790</v>
      </c>
      <c r="G4185" s="169"/>
      <c r="H4185" s="170" t="s">
        <v>9307</v>
      </c>
      <c r="I4185" s="172">
        <v>0</v>
      </c>
      <c r="J4185" s="172">
        <v>95</v>
      </c>
      <c r="K4185" s="172">
        <v>95</v>
      </c>
      <c r="L4185" s="173" t="s">
        <v>1444</v>
      </c>
    </row>
    <row r="4186" spans="1:12" ht="56.25" customHeight="1">
      <c r="A4186" s="174">
        <v>526</v>
      </c>
      <c r="B4186" s="167" t="s">
        <v>870</v>
      </c>
      <c r="C4186" s="168">
        <v>42835</v>
      </c>
      <c r="D4186" s="168" t="s">
        <v>9308</v>
      </c>
      <c r="E4186" s="169" t="s">
        <v>3</v>
      </c>
      <c r="F4186" s="169">
        <v>1491792</v>
      </c>
      <c r="G4186" s="169"/>
      <c r="H4186" s="170" t="s">
        <v>9309</v>
      </c>
      <c r="I4186" s="172">
        <v>0</v>
      </c>
      <c r="J4186" s="172">
        <v>183</v>
      </c>
      <c r="K4186" s="172">
        <v>183</v>
      </c>
      <c r="L4186" s="173" t="s">
        <v>1444</v>
      </c>
    </row>
    <row r="4187" spans="1:12" ht="56.25" customHeight="1">
      <c r="A4187" s="174">
        <v>283</v>
      </c>
      <c r="B4187" s="167" t="s">
        <v>153</v>
      </c>
      <c r="C4187" s="168">
        <v>42835</v>
      </c>
      <c r="D4187" s="168" t="s">
        <v>9310</v>
      </c>
      <c r="E4187" s="169" t="s">
        <v>3</v>
      </c>
      <c r="F4187" s="169">
        <v>1491820</v>
      </c>
      <c r="G4187" s="169"/>
      <c r="H4187" s="170" t="s">
        <v>9311</v>
      </c>
      <c r="I4187" s="172">
        <v>0</v>
      </c>
      <c r="J4187" s="172">
        <v>977.5</v>
      </c>
      <c r="K4187" s="172">
        <v>977.5</v>
      </c>
      <c r="L4187" s="173" t="s">
        <v>1444</v>
      </c>
    </row>
    <row r="4188" spans="1:12" ht="56.25" customHeight="1">
      <c r="A4188" s="174" t="s">
        <v>627</v>
      </c>
      <c r="B4188" s="167" t="s">
        <v>737</v>
      </c>
      <c r="C4188" s="168">
        <v>42835</v>
      </c>
      <c r="D4188" s="168" t="s">
        <v>9312</v>
      </c>
      <c r="E4188" s="169" t="s">
        <v>3</v>
      </c>
      <c r="F4188" s="169">
        <v>1491863</v>
      </c>
      <c r="G4188" s="169"/>
      <c r="H4188" s="170" t="s">
        <v>9313</v>
      </c>
      <c r="I4188" s="172">
        <v>0</v>
      </c>
      <c r="J4188" s="172">
        <v>244</v>
      </c>
      <c r="K4188" s="172">
        <v>244</v>
      </c>
      <c r="L4188" s="173" t="s">
        <v>1444</v>
      </c>
    </row>
    <row r="4189" spans="1:12" ht="56.25" customHeight="1">
      <c r="A4189" s="174" t="s">
        <v>627</v>
      </c>
      <c r="B4189" s="167" t="s">
        <v>737</v>
      </c>
      <c r="C4189" s="168">
        <v>42835</v>
      </c>
      <c r="D4189" s="168" t="s">
        <v>9314</v>
      </c>
      <c r="E4189" s="169" t="s">
        <v>3</v>
      </c>
      <c r="F4189" s="169">
        <v>1491867</v>
      </c>
      <c r="G4189" s="169"/>
      <c r="H4189" s="170" t="s">
        <v>9315</v>
      </c>
      <c r="I4189" s="172">
        <v>0</v>
      </c>
      <c r="J4189" s="172">
        <v>1021.22</v>
      </c>
      <c r="K4189" s="172">
        <v>1021.22</v>
      </c>
      <c r="L4189" s="173" t="s">
        <v>1444</v>
      </c>
    </row>
    <row r="4190" spans="1:12" ht="56.25" customHeight="1">
      <c r="A4190" s="174" t="s">
        <v>627</v>
      </c>
      <c r="B4190" s="167" t="s">
        <v>737</v>
      </c>
      <c r="C4190" s="168">
        <v>42835</v>
      </c>
      <c r="D4190" s="168" t="s">
        <v>9316</v>
      </c>
      <c r="E4190" s="169" t="s">
        <v>3</v>
      </c>
      <c r="F4190" s="169">
        <v>1491880</v>
      </c>
      <c r="G4190" s="169"/>
      <c r="H4190" s="170" t="s">
        <v>9317</v>
      </c>
      <c r="I4190" s="172">
        <v>0</v>
      </c>
      <c r="J4190" s="172">
        <v>444</v>
      </c>
      <c r="K4190" s="172">
        <v>444</v>
      </c>
      <c r="L4190" s="173" t="s">
        <v>1444</v>
      </c>
    </row>
    <row r="4191" spans="1:12" ht="56.25" customHeight="1">
      <c r="A4191" s="174" t="s">
        <v>627</v>
      </c>
      <c r="B4191" s="167" t="s">
        <v>737</v>
      </c>
      <c r="C4191" s="168">
        <v>42835</v>
      </c>
      <c r="D4191" s="168" t="s">
        <v>9318</v>
      </c>
      <c r="E4191" s="169" t="s">
        <v>3</v>
      </c>
      <c r="F4191" s="169">
        <v>1491894</v>
      </c>
      <c r="G4191" s="169"/>
      <c r="H4191" s="170" t="s">
        <v>9319</v>
      </c>
      <c r="I4191" s="172">
        <v>0</v>
      </c>
      <c r="J4191" s="172">
        <v>3225.46</v>
      </c>
      <c r="K4191" s="172">
        <v>3225.46</v>
      </c>
      <c r="L4191" s="173" t="s">
        <v>1444</v>
      </c>
    </row>
    <row r="4192" spans="1:12" ht="56.25" customHeight="1">
      <c r="A4192" s="174">
        <v>574</v>
      </c>
      <c r="B4192" s="167" t="s">
        <v>874</v>
      </c>
      <c r="C4192" s="168">
        <v>42835</v>
      </c>
      <c r="D4192" s="168" t="s">
        <v>9320</v>
      </c>
      <c r="E4192" s="169" t="s">
        <v>3</v>
      </c>
      <c r="F4192" s="169">
        <v>1491917</v>
      </c>
      <c r="G4192" s="169"/>
      <c r="H4192" s="170" t="s">
        <v>9321</v>
      </c>
      <c r="I4192" s="172">
        <v>0</v>
      </c>
      <c r="J4192" s="172">
        <v>1815</v>
      </c>
      <c r="K4192" s="172">
        <v>1815</v>
      </c>
      <c r="L4192" s="173" t="s">
        <v>1444</v>
      </c>
    </row>
    <row r="4193" spans="1:12" ht="56.25" customHeight="1">
      <c r="A4193" s="174">
        <v>574</v>
      </c>
      <c r="B4193" s="167" t="s">
        <v>874</v>
      </c>
      <c r="C4193" s="168">
        <v>42835</v>
      </c>
      <c r="D4193" s="168" t="s">
        <v>9322</v>
      </c>
      <c r="E4193" s="169" t="s">
        <v>3</v>
      </c>
      <c r="F4193" s="169">
        <v>1491919</v>
      </c>
      <c r="G4193" s="169"/>
      <c r="H4193" s="170" t="s">
        <v>9323</v>
      </c>
      <c r="I4193" s="172">
        <v>0</v>
      </c>
      <c r="J4193" s="172">
        <v>1950</v>
      </c>
      <c r="K4193" s="172">
        <v>1950</v>
      </c>
      <c r="L4193" s="173" t="s">
        <v>1444</v>
      </c>
    </row>
    <row r="4194" spans="1:12" ht="56.25" customHeight="1">
      <c r="A4194" s="174">
        <v>20</v>
      </c>
      <c r="B4194" s="167" t="s">
        <v>717</v>
      </c>
      <c r="C4194" s="168">
        <v>42835</v>
      </c>
      <c r="D4194" s="168" t="s">
        <v>9324</v>
      </c>
      <c r="E4194" s="169" t="s">
        <v>3</v>
      </c>
      <c r="F4194" s="169">
        <v>1491922</v>
      </c>
      <c r="G4194" s="169"/>
      <c r="H4194" s="170" t="s">
        <v>9325</v>
      </c>
      <c r="I4194" s="172">
        <v>0</v>
      </c>
      <c r="J4194" s="172">
        <v>78</v>
      </c>
      <c r="K4194" s="172">
        <v>78</v>
      </c>
      <c r="L4194" s="173" t="s">
        <v>1444</v>
      </c>
    </row>
    <row r="4195" spans="1:12" ht="56.25" customHeight="1">
      <c r="A4195" s="174">
        <v>342</v>
      </c>
      <c r="B4195" s="167" t="s">
        <v>840</v>
      </c>
      <c r="C4195" s="168">
        <v>42835</v>
      </c>
      <c r="D4195" s="168" t="s">
        <v>9326</v>
      </c>
      <c r="E4195" s="169" t="s">
        <v>3</v>
      </c>
      <c r="F4195" s="169">
        <v>1491929</v>
      </c>
      <c r="G4195" s="169"/>
      <c r="H4195" s="170" t="s">
        <v>9327</v>
      </c>
      <c r="I4195" s="172">
        <v>0</v>
      </c>
      <c r="J4195" s="172">
        <v>130</v>
      </c>
      <c r="K4195" s="172">
        <v>130</v>
      </c>
      <c r="L4195" s="173" t="s">
        <v>1444</v>
      </c>
    </row>
    <row r="4196" spans="1:12" ht="56.25" customHeight="1">
      <c r="A4196" s="174">
        <v>20</v>
      </c>
      <c r="B4196" s="167" t="s">
        <v>717</v>
      </c>
      <c r="C4196" s="168">
        <v>42835</v>
      </c>
      <c r="D4196" s="168" t="s">
        <v>9329</v>
      </c>
      <c r="E4196" s="169" t="s">
        <v>3</v>
      </c>
      <c r="F4196" s="169">
        <v>1491945</v>
      </c>
      <c r="G4196" s="169"/>
      <c r="H4196" s="170" t="s">
        <v>9330</v>
      </c>
      <c r="I4196" s="172">
        <v>0</v>
      </c>
      <c r="J4196" s="172">
        <v>188.16</v>
      </c>
      <c r="K4196" s="172">
        <v>188.16</v>
      </c>
      <c r="L4196" s="173" t="s">
        <v>1444</v>
      </c>
    </row>
    <row r="4197" spans="1:12" ht="56.25" customHeight="1">
      <c r="A4197" s="174">
        <v>20</v>
      </c>
      <c r="B4197" s="167" t="s">
        <v>717</v>
      </c>
      <c r="C4197" s="168">
        <v>42835</v>
      </c>
      <c r="D4197" s="168" t="s">
        <v>9331</v>
      </c>
      <c r="E4197" s="169" t="s">
        <v>3</v>
      </c>
      <c r="F4197" s="169">
        <v>1491946</v>
      </c>
      <c r="G4197" s="169"/>
      <c r="H4197" s="170" t="s">
        <v>9332</v>
      </c>
      <c r="I4197" s="172">
        <v>0</v>
      </c>
      <c r="J4197" s="172">
        <v>208.32</v>
      </c>
      <c r="K4197" s="172">
        <v>208.32</v>
      </c>
      <c r="L4197" s="173" t="s">
        <v>1444</v>
      </c>
    </row>
    <row r="4198" spans="1:12" ht="56.25" customHeight="1">
      <c r="A4198" s="174">
        <v>20</v>
      </c>
      <c r="B4198" s="167" t="s">
        <v>717</v>
      </c>
      <c r="C4198" s="168">
        <v>42835</v>
      </c>
      <c r="D4198" s="168" t="s">
        <v>9333</v>
      </c>
      <c r="E4198" s="169" t="s">
        <v>3</v>
      </c>
      <c r="F4198" s="169">
        <v>1491947</v>
      </c>
      <c r="G4198" s="169"/>
      <c r="H4198" s="170" t="s">
        <v>9334</v>
      </c>
      <c r="I4198" s="172">
        <v>0</v>
      </c>
      <c r="J4198" s="172">
        <v>840</v>
      </c>
      <c r="K4198" s="172">
        <v>840</v>
      </c>
      <c r="L4198" s="173" t="s">
        <v>1444</v>
      </c>
    </row>
    <row r="4199" spans="1:12" ht="56.25" customHeight="1">
      <c r="A4199" s="174">
        <v>20</v>
      </c>
      <c r="B4199" s="167" t="s">
        <v>717</v>
      </c>
      <c r="C4199" s="168">
        <v>42835</v>
      </c>
      <c r="D4199" s="168" t="s">
        <v>9335</v>
      </c>
      <c r="E4199" s="169" t="s">
        <v>3</v>
      </c>
      <c r="F4199" s="169">
        <v>1491948</v>
      </c>
      <c r="G4199" s="169"/>
      <c r="H4199" s="170" t="s">
        <v>9336</v>
      </c>
      <c r="I4199" s="172">
        <v>0</v>
      </c>
      <c r="J4199" s="172">
        <v>540</v>
      </c>
      <c r="K4199" s="172">
        <v>540</v>
      </c>
      <c r="L4199" s="173" t="s">
        <v>1444</v>
      </c>
    </row>
    <row r="4200" spans="1:12" ht="56.25" customHeight="1">
      <c r="A4200" s="174">
        <v>20</v>
      </c>
      <c r="B4200" s="167" t="s">
        <v>717</v>
      </c>
      <c r="C4200" s="168">
        <v>42835</v>
      </c>
      <c r="D4200" s="168" t="s">
        <v>9337</v>
      </c>
      <c r="E4200" s="169" t="s">
        <v>3</v>
      </c>
      <c r="F4200" s="169">
        <v>1491950</v>
      </c>
      <c r="G4200" s="169"/>
      <c r="H4200" s="170" t="s">
        <v>9338</v>
      </c>
      <c r="I4200" s="172">
        <v>0</v>
      </c>
      <c r="J4200" s="172">
        <v>2764</v>
      </c>
      <c r="K4200" s="172">
        <v>2764</v>
      </c>
      <c r="L4200" s="173" t="s">
        <v>1444</v>
      </c>
    </row>
    <row r="4201" spans="1:12" ht="56.25" customHeight="1">
      <c r="A4201" s="174">
        <v>20</v>
      </c>
      <c r="B4201" s="167" t="s">
        <v>717</v>
      </c>
      <c r="C4201" s="168">
        <v>42835</v>
      </c>
      <c r="D4201" s="168" t="s">
        <v>9339</v>
      </c>
      <c r="E4201" s="169" t="s">
        <v>3</v>
      </c>
      <c r="F4201" s="169">
        <v>1491952</v>
      </c>
      <c r="G4201" s="169"/>
      <c r="H4201" s="170" t="s">
        <v>9340</v>
      </c>
      <c r="I4201" s="172">
        <v>0</v>
      </c>
      <c r="J4201" s="172">
        <v>1741.44</v>
      </c>
      <c r="K4201" s="172">
        <v>1741.44</v>
      </c>
      <c r="L4201" s="173" t="s">
        <v>1444</v>
      </c>
    </row>
    <row r="4202" spans="1:12" ht="56.25" customHeight="1">
      <c r="A4202" s="174">
        <v>25</v>
      </c>
      <c r="B4202" s="167" t="s">
        <v>718</v>
      </c>
      <c r="C4202" s="168">
        <v>42836</v>
      </c>
      <c r="D4202" s="168" t="s">
        <v>9341</v>
      </c>
      <c r="E4202" s="169" t="s">
        <v>3</v>
      </c>
      <c r="F4202" s="169">
        <v>1492129</v>
      </c>
      <c r="G4202" s="169"/>
      <c r="H4202" s="170" t="s">
        <v>9342</v>
      </c>
      <c r="I4202" s="172">
        <v>0</v>
      </c>
      <c r="J4202" s="172">
        <v>494811.59</v>
      </c>
      <c r="K4202" s="172">
        <v>494811.59</v>
      </c>
      <c r="L4202" s="173" t="s">
        <v>1444</v>
      </c>
    </row>
    <row r="4203" spans="1:12" ht="56.25" customHeight="1">
      <c r="A4203" s="174">
        <v>25</v>
      </c>
      <c r="B4203" s="167" t="s">
        <v>718</v>
      </c>
      <c r="C4203" s="168">
        <v>42836</v>
      </c>
      <c r="D4203" s="168" t="s">
        <v>9343</v>
      </c>
      <c r="E4203" s="169" t="s">
        <v>3</v>
      </c>
      <c r="F4203" s="169">
        <v>1492131</v>
      </c>
      <c r="G4203" s="169"/>
      <c r="H4203" s="170" t="s">
        <v>9344</v>
      </c>
      <c r="I4203" s="172">
        <v>0</v>
      </c>
      <c r="J4203" s="172">
        <v>639901.6</v>
      </c>
      <c r="K4203" s="172">
        <v>639901.6</v>
      </c>
      <c r="L4203" s="173" t="s">
        <v>1444</v>
      </c>
    </row>
    <row r="4204" spans="1:12" ht="56.25" customHeight="1">
      <c r="A4204" s="174">
        <v>25</v>
      </c>
      <c r="B4204" s="167" t="s">
        <v>718</v>
      </c>
      <c r="C4204" s="168">
        <v>42836</v>
      </c>
      <c r="D4204" s="168" t="s">
        <v>9345</v>
      </c>
      <c r="E4204" s="169" t="s">
        <v>3</v>
      </c>
      <c r="F4204" s="169">
        <v>1492134</v>
      </c>
      <c r="G4204" s="169"/>
      <c r="H4204" s="170" t="s">
        <v>9346</v>
      </c>
      <c r="I4204" s="172">
        <v>0</v>
      </c>
      <c r="J4204" s="172">
        <v>293778.14</v>
      </c>
      <c r="K4204" s="172">
        <v>293778.14</v>
      </c>
      <c r="L4204" s="173" t="s">
        <v>1444</v>
      </c>
    </row>
    <row r="4205" spans="1:12" ht="56.25" customHeight="1">
      <c r="A4205" s="174">
        <v>25</v>
      </c>
      <c r="B4205" s="167" t="s">
        <v>718</v>
      </c>
      <c r="C4205" s="168">
        <v>42836</v>
      </c>
      <c r="D4205" s="168" t="s">
        <v>9347</v>
      </c>
      <c r="E4205" s="169" t="s">
        <v>3</v>
      </c>
      <c r="F4205" s="169">
        <v>1492138</v>
      </c>
      <c r="G4205" s="169"/>
      <c r="H4205" s="170" t="s">
        <v>9348</v>
      </c>
      <c r="I4205" s="172">
        <v>0</v>
      </c>
      <c r="J4205" s="172">
        <v>227031.75</v>
      </c>
      <c r="K4205" s="172">
        <v>227031.75</v>
      </c>
      <c r="L4205" s="173" t="s">
        <v>1444</v>
      </c>
    </row>
    <row r="4206" spans="1:12" ht="56.25" customHeight="1">
      <c r="A4206" s="174">
        <v>25</v>
      </c>
      <c r="B4206" s="167" t="s">
        <v>718</v>
      </c>
      <c r="C4206" s="168">
        <v>42836</v>
      </c>
      <c r="D4206" s="168" t="s">
        <v>9349</v>
      </c>
      <c r="E4206" s="169" t="s">
        <v>3</v>
      </c>
      <c r="F4206" s="169">
        <v>1492142</v>
      </c>
      <c r="G4206" s="169"/>
      <c r="H4206" s="170" t="s">
        <v>9350</v>
      </c>
      <c r="I4206" s="172">
        <v>0</v>
      </c>
      <c r="J4206" s="172">
        <v>22990.78</v>
      </c>
      <c r="K4206" s="172">
        <v>22990.78</v>
      </c>
      <c r="L4206" s="173" t="s">
        <v>1444</v>
      </c>
    </row>
    <row r="4207" spans="1:12" ht="56.25" customHeight="1">
      <c r="A4207" s="174">
        <v>592</v>
      </c>
      <c r="B4207" s="167" t="s">
        <v>886</v>
      </c>
      <c r="C4207" s="168">
        <v>42836</v>
      </c>
      <c r="D4207" s="168" t="s">
        <v>9351</v>
      </c>
      <c r="E4207" s="169" t="s">
        <v>3</v>
      </c>
      <c r="F4207" s="169">
        <v>1492156</v>
      </c>
      <c r="G4207" s="169"/>
      <c r="H4207" s="170" t="s">
        <v>9352</v>
      </c>
      <c r="I4207" s="172">
        <v>0</v>
      </c>
      <c r="J4207" s="172">
        <v>3236</v>
      </c>
      <c r="K4207" s="172">
        <v>3236</v>
      </c>
      <c r="L4207" s="173" t="s">
        <v>1444</v>
      </c>
    </row>
    <row r="4208" spans="1:12" ht="56.25" customHeight="1">
      <c r="A4208" s="174" t="s">
        <v>627</v>
      </c>
      <c r="B4208" s="167" t="s">
        <v>737</v>
      </c>
      <c r="C4208" s="168">
        <v>42836</v>
      </c>
      <c r="D4208" s="168" t="s">
        <v>9353</v>
      </c>
      <c r="E4208" s="169" t="s">
        <v>3</v>
      </c>
      <c r="F4208" s="169">
        <v>1492172</v>
      </c>
      <c r="G4208" s="169"/>
      <c r="H4208" s="170" t="s">
        <v>9354</v>
      </c>
      <c r="I4208" s="172">
        <v>0</v>
      </c>
      <c r="J4208" s="172">
        <v>4274.05</v>
      </c>
      <c r="K4208" s="172">
        <v>4274.05</v>
      </c>
      <c r="L4208" s="173" t="s">
        <v>1444</v>
      </c>
    </row>
    <row r="4209" spans="1:12" ht="56.25" customHeight="1">
      <c r="A4209" s="174" t="s">
        <v>627</v>
      </c>
      <c r="B4209" s="167" t="s">
        <v>737</v>
      </c>
      <c r="C4209" s="168">
        <v>42836</v>
      </c>
      <c r="D4209" s="168" t="s">
        <v>9355</v>
      </c>
      <c r="E4209" s="169" t="s">
        <v>3</v>
      </c>
      <c r="F4209" s="169">
        <v>1492173</v>
      </c>
      <c r="G4209" s="169"/>
      <c r="H4209" s="170" t="s">
        <v>9356</v>
      </c>
      <c r="I4209" s="172">
        <v>0</v>
      </c>
      <c r="J4209" s="172">
        <v>4274.05</v>
      </c>
      <c r="K4209" s="172">
        <v>4274.05</v>
      </c>
      <c r="L4209" s="173" t="s">
        <v>1444</v>
      </c>
    </row>
    <row r="4210" spans="1:12" ht="56.25" customHeight="1">
      <c r="A4210" s="174" t="s">
        <v>627</v>
      </c>
      <c r="B4210" s="167" t="s">
        <v>737</v>
      </c>
      <c r="C4210" s="168">
        <v>42836</v>
      </c>
      <c r="D4210" s="168" t="s">
        <v>9357</v>
      </c>
      <c r="E4210" s="169" t="s">
        <v>3</v>
      </c>
      <c r="F4210" s="169">
        <v>1492174</v>
      </c>
      <c r="G4210" s="169"/>
      <c r="H4210" s="170" t="s">
        <v>9358</v>
      </c>
      <c r="I4210" s="172">
        <v>0</v>
      </c>
      <c r="J4210" s="172">
        <v>23500</v>
      </c>
      <c r="K4210" s="172">
        <v>23500</v>
      </c>
      <c r="L4210" s="173" t="s">
        <v>1444</v>
      </c>
    </row>
    <row r="4211" spans="1:12" ht="56.25" customHeight="1">
      <c r="A4211" s="174">
        <v>16</v>
      </c>
      <c r="B4211" s="167" t="s">
        <v>716</v>
      </c>
      <c r="C4211" s="168">
        <v>42836</v>
      </c>
      <c r="D4211" s="168" t="s">
        <v>9359</v>
      </c>
      <c r="E4211" s="169" t="s">
        <v>3</v>
      </c>
      <c r="F4211" s="169">
        <v>1492181</v>
      </c>
      <c r="G4211" s="169"/>
      <c r="H4211" s="170" t="s">
        <v>9360</v>
      </c>
      <c r="I4211" s="172">
        <v>0</v>
      </c>
      <c r="J4211" s="172">
        <v>1000</v>
      </c>
      <c r="K4211" s="172">
        <v>1000</v>
      </c>
      <c r="L4211" s="173" t="s">
        <v>1444</v>
      </c>
    </row>
    <row r="4212" spans="1:12" ht="56.25" customHeight="1">
      <c r="A4212" s="174">
        <v>16</v>
      </c>
      <c r="B4212" s="167" t="s">
        <v>716</v>
      </c>
      <c r="C4212" s="168">
        <v>42836</v>
      </c>
      <c r="D4212" s="168" t="s">
        <v>9361</v>
      </c>
      <c r="E4212" s="169" t="s">
        <v>3</v>
      </c>
      <c r="F4212" s="169">
        <v>1492182</v>
      </c>
      <c r="G4212" s="169"/>
      <c r="H4212" s="170" t="s">
        <v>9362</v>
      </c>
      <c r="I4212" s="172">
        <v>0</v>
      </c>
      <c r="J4212" s="172">
        <v>1000</v>
      </c>
      <c r="K4212" s="172">
        <v>1000</v>
      </c>
      <c r="L4212" s="173" t="s">
        <v>1444</v>
      </c>
    </row>
    <row r="4213" spans="1:12" ht="56.25" customHeight="1">
      <c r="A4213" s="167">
        <v>16</v>
      </c>
      <c r="B4213" s="167" t="s">
        <v>716</v>
      </c>
      <c r="C4213" s="168">
        <v>42836</v>
      </c>
      <c r="D4213" s="168" t="s">
        <v>9363</v>
      </c>
      <c r="E4213" s="169" t="s">
        <v>3</v>
      </c>
      <c r="F4213" s="169">
        <v>1492183</v>
      </c>
      <c r="G4213" s="169"/>
      <c r="H4213" s="170" t="s">
        <v>9364</v>
      </c>
      <c r="I4213" s="172">
        <v>0</v>
      </c>
      <c r="J4213" s="172">
        <v>6570</v>
      </c>
      <c r="K4213" s="172">
        <v>6570</v>
      </c>
      <c r="L4213" s="173" t="s">
        <v>1444</v>
      </c>
    </row>
    <row r="4214" spans="1:12" ht="56.25" customHeight="1">
      <c r="A4214" s="174">
        <v>16</v>
      </c>
      <c r="B4214" s="167" t="s">
        <v>716</v>
      </c>
      <c r="C4214" s="168">
        <v>42836</v>
      </c>
      <c r="D4214" s="168" t="s">
        <v>9365</v>
      </c>
      <c r="E4214" s="169" t="s">
        <v>3</v>
      </c>
      <c r="F4214" s="169">
        <v>1492186</v>
      </c>
      <c r="G4214" s="169"/>
      <c r="H4214" s="170" t="s">
        <v>9366</v>
      </c>
      <c r="I4214" s="172">
        <v>0</v>
      </c>
      <c r="J4214" s="172">
        <v>80276</v>
      </c>
      <c r="K4214" s="172">
        <v>80276</v>
      </c>
      <c r="L4214" s="173" t="s">
        <v>1444</v>
      </c>
    </row>
    <row r="4215" spans="1:12" ht="56.25" customHeight="1">
      <c r="A4215" s="174">
        <v>16</v>
      </c>
      <c r="B4215" s="167" t="s">
        <v>716</v>
      </c>
      <c r="C4215" s="168">
        <v>42836</v>
      </c>
      <c r="D4215" s="168" t="s">
        <v>9367</v>
      </c>
      <c r="E4215" s="169" t="s">
        <v>3</v>
      </c>
      <c r="F4215" s="169">
        <v>1492188</v>
      </c>
      <c r="G4215" s="169"/>
      <c r="H4215" s="170" t="s">
        <v>9368</v>
      </c>
      <c r="I4215" s="172">
        <v>0</v>
      </c>
      <c r="J4215" s="172">
        <v>570</v>
      </c>
      <c r="K4215" s="172">
        <v>570</v>
      </c>
      <c r="L4215" s="173" t="s">
        <v>1444</v>
      </c>
    </row>
    <row r="4216" spans="1:12" ht="56.25" customHeight="1">
      <c r="A4216" s="174" t="s">
        <v>634</v>
      </c>
      <c r="B4216" s="167" t="s">
        <v>1258</v>
      </c>
      <c r="C4216" s="168">
        <v>42836</v>
      </c>
      <c r="D4216" s="168" t="s">
        <v>9369</v>
      </c>
      <c r="E4216" s="169" t="s">
        <v>3</v>
      </c>
      <c r="F4216" s="169">
        <v>1492208</v>
      </c>
      <c r="G4216" s="169"/>
      <c r="H4216" s="170" t="s">
        <v>9370</v>
      </c>
      <c r="I4216" s="172">
        <v>0</v>
      </c>
      <c r="J4216" s="172">
        <v>539.96</v>
      </c>
      <c r="K4216" s="172">
        <v>539.96</v>
      </c>
      <c r="L4216" s="173" t="s">
        <v>1444</v>
      </c>
    </row>
    <row r="4217" spans="1:12" ht="56.25" customHeight="1">
      <c r="A4217" s="174">
        <v>86</v>
      </c>
      <c r="B4217" s="167" t="s">
        <v>734</v>
      </c>
      <c r="C4217" s="168">
        <v>42836</v>
      </c>
      <c r="D4217" s="168" t="s">
        <v>9371</v>
      </c>
      <c r="E4217" s="169" t="s">
        <v>3</v>
      </c>
      <c r="F4217" s="169">
        <v>1492214</v>
      </c>
      <c r="G4217" s="169"/>
      <c r="H4217" s="170" t="s">
        <v>9372</v>
      </c>
      <c r="I4217" s="172">
        <v>0</v>
      </c>
      <c r="J4217" s="172">
        <v>94833.47</v>
      </c>
      <c r="K4217" s="172">
        <v>94833.47</v>
      </c>
      <c r="L4217" s="173" t="s">
        <v>1444</v>
      </c>
    </row>
    <row r="4218" spans="1:12" ht="56.25" customHeight="1">
      <c r="A4218" s="174">
        <v>20</v>
      </c>
      <c r="B4218" s="167" t="s">
        <v>717</v>
      </c>
      <c r="C4218" s="168">
        <v>42836</v>
      </c>
      <c r="D4218" s="168" t="s">
        <v>9373</v>
      </c>
      <c r="E4218" s="169" t="s">
        <v>3</v>
      </c>
      <c r="F4218" s="169">
        <v>1492115</v>
      </c>
      <c r="G4218" s="169"/>
      <c r="H4218" s="170" t="s">
        <v>9374</v>
      </c>
      <c r="I4218" s="172">
        <v>0</v>
      </c>
      <c r="J4218" s="172">
        <v>1.26</v>
      </c>
      <c r="K4218" s="172">
        <v>1.26</v>
      </c>
      <c r="L4218" s="173" t="s">
        <v>1444</v>
      </c>
    </row>
    <row r="4219" spans="1:12" ht="56.25" customHeight="1">
      <c r="A4219" s="174">
        <v>20</v>
      </c>
      <c r="B4219" s="167" t="s">
        <v>717</v>
      </c>
      <c r="C4219" s="168">
        <v>42836</v>
      </c>
      <c r="D4219" s="168" t="s">
        <v>9375</v>
      </c>
      <c r="E4219" s="169" t="s">
        <v>3</v>
      </c>
      <c r="F4219" s="169">
        <v>1492116</v>
      </c>
      <c r="G4219" s="169"/>
      <c r="H4219" s="170" t="s">
        <v>9376</v>
      </c>
      <c r="I4219" s="172">
        <v>0</v>
      </c>
      <c r="J4219" s="172">
        <v>1.26</v>
      </c>
      <c r="K4219" s="172">
        <v>1.26</v>
      </c>
      <c r="L4219" s="173" t="s">
        <v>1444</v>
      </c>
    </row>
    <row r="4220" spans="1:12" ht="56.25" customHeight="1">
      <c r="A4220" s="174">
        <v>16</v>
      </c>
      <c r="B4220" s="167" t="s">
        <v>716</v>
      </c>
      <c r="C4220" s="168">
        <v>42836</v>
      </c>
      <c r="D4220" s="168" t="s">
        <v>9377</v>
      </c>
      <c r="E4220" s="169" t="s">
        <v>3</v>
      </c>
      <c r="F4220" s="169">
        <v>1492157</v>
      </c>
      <c r="G4220" s="169"/>
      <c r="H4220" s="170" t="s">
        <v>9378</v>
      </c>
      <c r="I4220" s="172">
        <v>0</v>
      </c>
      <c r="J4220" s="172">
        <v>371</v>
      </c>
      <c r="K4220" s="172">
        <v>371</v>
      </c>
      <c r="L4220" s="173" t="s">
        <v>1444</v>
      </c>
    </row>
    <row r="4221" spans="1:12" ht="56.25" customHeight="1">
      <c r="A4221" s="174">
        <v>48</v>
      </c>
      <c r="B4221" s="167" t="s">
        <v>724</v>
      </c>
      <c r="C4221" s="168">
        <v>42836</v>
      </c>
      <c r="D4221" s="168" t="s">
        <v>9379</v>
      </c>
      <c r="E4221" s="169" t="s">
        <v>3</v>
      </c>
      <c r="F4221" s="169">
        <v>1492163</v>
      </c>
      <c r="G4221" s="169"/>
      <c r="H4221" s="170" t="s">
        <v>9380</v>
      </c>
      <c r="I4221" s="172">
        <v>0</v>
      </c>
      <c r="J4221" s="172">
        <v>968</v>
      </c>
      <c r="K4221" s="172">
        <v>968</v>
      </c>
      <c r="L4221" s="173" t="s">
        <v>1444</v>
      </c>
    </row>
    <row r="4222" spans="1:12" ht="56.25" customHeight="1">
      <c r="A4222" s="174">
        <v>292</v>
      </c>
      <c r="B4222" s="167" t="s">
        <v>159</v>
      </c>
      <c r="C4222" s="168">
        <v>42836</v>
      </c>
      <c r="D4222" s="168" t="s">
        <v>9381</v>
      </c>
      <c r="E4222" s="169" t="s">
        <v>3</v>
      </c>
      <c r="F4222" s="169">
        <v>1492166</v>
      </c>
      <c r="G4222" s="169"/>
      <c r="H4222" s="170" t="s">
        <v>9382</v>
      </c>
      <c r="I4222" s="172">
        <v>0</v>
      </c>
      <c r="J4222" s="172">
        <v>171</v>
      </c>
      <c r="K4222" s="172">
        <v>171</v>
      </c>
      <c r="L4222" s="173" t="s">
        <v>1444</v>
      </c>
    </row>
    <row r="4223" spans="1:12" ht="56.25" customHeight="1">
      <c r="A4223" s="174">
        <v>292</v>
      </c>
      <c r="B4223" s="167" t="s">
        <v>159</v>
      </c>
      <c r="C4223" s="168">
        <v>42836</v>
      </c>
      <c r="D4223" s="168" t="s">
        <v>9383</v>
      </c>
      <c r="E4223" s="169" t="s">
        <v>3</v>
      </c>
      <c r="F4223" s="169">
        <v>1492168</v>
      </c>
      <c r="G4223" s="169"/>
      <c r="H4223" s="170" t="s">
        <v>3576</v>
      </c>
      <c r="I4223" s="172">
        <v>0</v>
      </c>
      <c r="J4223" s="172">
        <v>28</v>
      </c>
      <c r="K4223" s="172">
        <v>28</v>
      </c>
      <c r="L4223" s="173" t="s">
        <v>1444</v>
      </c>
    </row>
    <row r="4224" spans="1:12" ht="56.25" customHeight="1">
      <c r="A4224" s="174" t="s">
        <v>634</v>
      </c>
      <c r="B4224" s="167" t="s">
        <v>1258</v>
      </c>
      <c r="C4224" s="168">
        <v>42836</v>
      </c>
      <c r="D4224" s="168" t="s">
        <v>9384</v>
      </c>
      <c r="E4224" s="169" t="s">
        <v>3</v>
      </c>
      <c r="F4224" s="169">
        <v>1492242</v>
      </c>
      <c r="G4224" s="169"/>
      <c r="H4224" s="170" t="s">
        <v>9385</v>
      </c>
      <c r="I4224" s="172">
        <v>0</v>
      </c>
      <c r="J4224" s="172">
        <v>53.94</v>
      </c>
      <c r="K4224" s="172">
        <v>53.94</v>
      </c>
      <c r="L4224" s="173" t="s">
        <v>1444</v>
      </c>
    </row>
    <row r="4225" spans="1:12" ht="56.25" customHeight="1">
      <c r="A4225" s="174">
        <v>86</v>
      </c>
      <c r="B4225" s="167" t="s">
        <v>734</v>
      </c>
      <c r="C4225" s="168">
        <v>42836</v>
      </c>
      <c r="D4225" s="168" t="s">
        <v>9386</v>
      </c>
      <c r="E4225" s="169" t="s">
        <v>3</v>
      </c>
      <c r="F4225" s="169">
        <v>1492252</v>
      </c>
      <c r="G4225" s="169"/>
      <c r="H4225" s="170" t="s">
        <v>9387</v>
      </c>
      <c r="I4225" s="172">
        <v>0</v>
      </c>
      <c r="J4225" s="172">
        <v>153.5</v>
      </c>
      <c r="K4225" s="172">
        <v>153.5</v>
      </c>
      <c r="L4225" s="173" t="s">
        <v>1444</v>
      </c>
    </row>
    <row r="4226" spans="1:12" ht="56.25" customHeight="1">
      <c r="A4226" s="174">
        <v>86</v>
      </c>
      <c r="B4226" s="167" t="s">
        <v>734</v>
      </c>
      <c r="C4226" s="168">
        <v>42836</v>
      </c>
      <c r="D4226" s="168" t="s">
        <v>9388</v>
      </c>
      <c r="E4226" s="169" t="s">
        <v>3</v>
      </c>
      <c r="F4226" s="169">
        <v>1492253</v>
      </c>
      <c r="G4226" s="169"/>
      <c r="H4226" s="170" t="s">
        <v>9389</v>
      </c>
      <c r="I4226" s="172">
        <v>0</v>
      </c>
      <c r="J4226" s="172">
        <v>400</v>
      </c>
      <c r="K4226" s="172">
        <v>400</v>
      </c>
      <c r="L4226" s="173" t="s">
        <v>1444</v>
      </c>
    </row>
    <row r="4227" spans="1:12" ht="56.25" customHeight="1">
      <c r="A4227" s="174">
        <v>16</v>
      </c>
      <c r="B4227" s="167" t="s">
        <v>716</v>
      </c>
      <c r="C4227" s="168">
        <v>42836</v>
      </c>
      <c r="D4227" s="168" t="s">
        <v>9390</v>
      </c>
      <c r="E4227" s="169" t="s">
        <v>3</v>
      </c>
      <c r="F4227" s="169">
        <v>1492270</v>
      </c>
      <c r="G4227" s="169"/>
      <c r="H4227" s="170" t="s">
        <v>9391</v>
      </c>
      <c r="I4227" s="172">
        <v>0</v>
      </c>
      <c r="J4227" s="172">
        <v>342</v>
      </c>
      <c r="K4227" s="172">
        <v>342</v>
      </c>
      <c r="L4227" s="173" t="s">
        <v>1444</v>
      </c>
    </row>
    <row r="4228" spans="1:12" ht="56.25" customHeight="1">
      <c r="A4228" s="174">
        <v>526</v>
      </c>
      <c r="B4228" s="167" t="s">
        <v>870</v>
      </c>
      <c r="C4228" s="168">
        <v>42836</v>
      </c>
      <c r="D4228" s="168" t="s">
        <v>9392</v>
      </c>
      <c r="E4228" s="169" t="s">
        <v>3</v>
      </c>
      <c r="F4228" s="169">
        <v>1492272</v>
      </c>
      <c r="G4228" s="169"/>
      <c r="H4228" s="170" t="s">
        <v>9393</v>
      </c>
      <c r="I4228" s="172">
        <v>0</v>
      </c>
      <c r="J4228" s="172">
        <v>182</v>
      </c>
      <c r="K4228" s="172">
        <v>182</v>
      </c>
      <c r="L4228" s="173" t="s">
        <v>1444</v>
      </c>
    </row>
    <row r="4229" spans="1:12" ht="56.25" customHeight="1">
      <c r="A4229" s="174">
        <v>132</v>
      </c>
      <c r="B4229" s="167" t="s">
        <v>752</v>
      </c>
      <c r="C4229" s="168">
        <v>42836</v>
      </c>
      <c r="D4229" s="168" t="s">
        <v>9394</v>
      </c>
      <c r="E4229" s="169" t="s">
        <v>3</v>
      </c>
      <c r="F4229" s="169">
        <v>1492278</v>
      </c>
      <c r="G4229" s="169"/>
      <c r="H4229" s="170" t="s">
        <v>9395</v>
      </c>
      <c r="I4229" s="172">
        <v>0</v>
      </c>
      <c r="J4229" s="172">
        <v>275.58</v>
      </c>
      <c r="K4229" s="172">
        <v>275.58</v>
      </c>
      <c r="L4229" s="173" t="s">
        <v>1444</v>
      </c>
    </row>
    <row r="4230" spans="1:12" ht="56.25" customHeight="1">
      <c r="A4230" s="174">
        <v>132</v>
      </c>
      <c r="B4230" s="167" t="s">
        <v>752</v>
      </c>
      <c r="C4230" s="168">
        <v>42836</v>
      </c>
      <c r="D4230" s="168" t="s">
        <v>9396</v>
      </c>
      <c r="E4230" s="169" t="s">
        <v>3</v>
      </c>
      <c r="F4230" s="169">
        <v>1492279</v>
      </c>
      <c r="G4230" s="169"/>
      <c r="H4230" s="170" t="s">
        <v>9397</v>
      </c>
      <c r="I4230" s="172">
        <v>0</v>
      </c>
      <c r="J4230" s="172">
        <v>1226</v>
      </c>
      <c r="K4230" s="172">
        <v>1226</v>
      </c>
      <c r="L4230" s="173" t="s">
        <v>1444</v>
      </c>
    </row>
    <row r="4231" spans="1:12" ht="56.25" customHeight="1">
      <c r="A4231" s="174" t="s">
        <v>627</v>
      </c>
      <c r="B4231" s="167" t="s">
        <v>737</v>
      </c>
      <c r="C4231" s="168">
        <v>42836</v>
      </c>
      <c r="D4231" s="168" t="s">
        <v>9398</v>
      </c>
      <c r="E4231" s="169" t="s">
        <v>3</v>
      </c>
      <c r="F4231" s="169">
        <v>1492298</v>
      </c>
      <c r="G4231" s="169"/>
      <c r="H4231" s="170" t="s">
        <v>9399</v>
      </c>
      <c r="I4231" s="172">
        <v>0</v>
      </c>
      <c r="J4231" s="172">
        <v>3025.64</v>
      </c>
      <c r="K4231" s="172">
        <v>3025.64</v>
      </c>
      <c r="L4231" s="173" t="s">
        <v>1444</v>
      </c>
    </row>
    <row r="4232" spans="1:12" ht="56.25" customHeight="1">
      <c r="A4232" s="174">
        <v>48</v>
      </c>
      <c r="B4232" s="167" t="s">
        <v>724</v>
      </c>
      <c r="C4232" s="168">
        <v>42836</v>
      </c>
      <c r="D4232" s="168" t="s">
        <v>9400</v>
      </c>
      <c r="E4232" s="169" t="s">
        <v>3</v>
      </c>
      <c r="F4232" s="169">
        <v>1492162</v>
      </c>
      <c r="G4232" s="169"/>
      <c r="H4232" s="170" t="s">
        <v>9401</v>
      </c>
      <c r="I4232" s="172">
        <v>0</v>
      </c>
      <c r="J4232" s="172">
        <v>0.70000000000000007</v>
      </c>
      <c r="K4232" s="172">
        <v>0.70000000000000007</v>
      </c>
      <c r="L4232" s="173" t="s">
        <v>6022</v>
      </c>
    </row>
    <row r="4233" spans="1:12" ht="56.25" customHeight="1">
      <c r="A4233" s="174" t="s">
        <v>627</v>
      </c>
      <c r="B4233" s="167" t="s">
        <v>737</v>
      </c>
      <c r="C4233" s="168">
        <v>42836</v>
      </c>
      <c r="D4233" s="168" t="s">
        <v>9402</v>
      </c>
      <c r="E4233" s="169" t="s">
        <v>3</v>
      </c>
      <c r="F4233" s="169">
        <v>1492305</v>
      </c>
      <c r="G4233" s="169"/>
      <c r="H4233" s="170" t="s">
        <v>9403</v>
      </c>
      <c r="I4233" s="172">
        <v>0</v>
      </c>
      <c r="J4233" s="172">
        <v>940.5</v>
      </c>
      <c r="K4233" s="172">
        <v>940.5</v>
      </c>
      <c r="L4233" s="173" t="s">
        <v>1444</v>
      </c>
    </row>
    <row r="4234" spans="1:12" ht="56.25" customHeight="1">
      <c r="A4234" s="174">
        <v>342</v>
      </c>
      <c r="B4234" s="167" t="s">
        <v>840</v>
      </c>
      <c r="C4234" s="168">
        <v>42836</v>
      </c>
      <c r="D4234" s="168" t="s">
        <v>9404</v>
      </c>
      <c r="E4234" s="169" t="s">
        <v>3</v>
      </c>
      <c r="F4234" s="169">
        <v>1492354</v>
      </c>
      <c r="G4234" s="169"/>
      <c r="H4234" s="170" t="s">
        <v>9405</v>
      </c>
      <c r="I4234" s="172">
        <v>0</v>
      </c>
      <c r="J4234" s="172">
        <v>147.5</v>
      </c>
      <c r="K4234" s="172">
        <v>147.5</v>
      </c>
      <c r="L4234" s="173" t="s">
        <v>1444</v>
      </c>
    </row>
    <row r="4235" spans="1:12" ht="56.25" customHeight="1">
      <c r="A4235" s="174" t="s">
        <v>634</v>
      </c>
      <c r="B4235" s="167" t="s">
        <v>1258</v>
      </c>
      <c r="C4235" s="168">
        <v>42837</v>
      </c>
      <c r="D4235" s="168" t="s">
        <v>9406</v>
      </c>
      <c r="E4235" s="169" t="s">
        <v>3</v>
      </c>
      <c r="F4235" s="169">
        <v>1492509</v>
      </c>
      <c r="G4235" s="169"/>
      <c r="H4235" s="170" t="s">
        <v>9407</v>
      </c>
      <c r="I4235" s="172">
        <v>0</v>
      </c>
      <c r="J4235" s="172">
        <v>1285.4100000000001</v>
      </c>
      <c r="K4235" s="172">
        <v>1285.4100000000001</v>
      </c>
      <c r="L4235" s="173" t="s">
        <v>1444</v>
      </c>
    </row>
    <row r="4236" spans="1:12" ht="56.25" customHeight="1">
      <c r="A4236" s="174">
        <v>578</v>
      </c>
      <c r="B4236" s="167" t="s">
        <v>877</v>
      </c>
      <c r="C4236" s="168">
        <v>42837</v>
      </c>
      <c r="D4236" s="168" t="s">
        <v>9408</v>
      </c>
      <c r="E4236" s="169" t="s">
        <v>3</v>
      </c>
      <c r="F4236" s="169">
        <v>1492521</v>
      </c>
      <c r="G4236" s="169"/>
      <c r="H4236" s="170" t="s">
        <v>9409</v>
      </c>
      <c r="I4236" s="172">
        <v>0</v>
      </c>
      <c r="J4236" s="172">
        <v>245</v>
      </c>
      <c r="K4236" s="172">
        <v>245</v>
      </c>
      <c r="L4236" s="173" t="s">
        <v>1444</v>
      </c>
    </row>
    <row r="4237" spans="1:12" ht="56.25" customHeight="1">
      <c r="A4237" s="174">
        <v>283</v>
      </c>
      <c r="B4237" s="167" t="s">
        <v>153</v>
      </c>
      <c r="C4237" s="168">
        <v>42837</v>
      </c>
      <c r="D4237" s="168" t="s">
        <v>9410</v>
      </c>
      <c r="E4237" s="169" t="s">
        <v>3</v>
      </c>
      <c r="F4237" s="169">
        <v>1492543</v>
      </c>
      <c r="G4237" s="169"/>
      <c r="H4237" s="170" t="s">
        <v>9411</v>
      </c>
      <c r="I4237" s="172">
        <v>0</v>
      </c>
      <c r="J4237" s="172">
        <v>683.52</v>
      </c>
      <c r="K4237" s="172">
        <v>683.52</v>
      </c>
      <c r="L4237" s="173" t="s">
        <v>1444</v>
      </c>
    </row>
    <row r="4238" spans="1:12" ht="56.25" customHeight="1">
      <c r="A4238" s="174" t="s">
        <v>627</v>
      </c>
      <c r="B4238" s="167" t="s">
        <v>737</v>
      </c>
      <c r="C4238" s="168">
        <v>42837</v>
      </c>
      <c r="D4238" s="168" t="s">
        <v>9412</v>
      </c>
      <c r="E4238" s="169" t="s">
        <v>3</v>
      </c>
      <c r="F4238" s="169">
        <v>1492561</v>
      </c>
      <c r="G4238" s="169"/>
      <c r="H4238" s="170" t="s">
        <v>9413</v>
      </c>
      <c r="I4238" s="172">
        <v>0</v>
      </c>
      <c r="J4238" s="172">
        <v>50000</v>
      </c>
      <c r="K4238" s="172">
        <v>50000</v>
      </c>
      <c r="L4238" s="173" t="s">
        <v>1444</v>
      </c>
    </row>
    <row r="4239" spans="1:12" ht="56.25" customHeight="1">
      <c r="A4239" s="174">
        <v>15</v>
      </c>
      <c r="B4239" s="167" t="s">
        <v>715</v>
      </c>
      <c r="C4239" s="168">
        <v>42837</v>
      </c>
      <c r="D4239" s="168" t="s">
        <v>9414</v>
      </c>
      <c r="E4239" s="169" t="s">
        <v>3</v>
      </c>
      <c r="F4239" s="169">
        <v>1492576</v>
      </c>
      <c r="G4239" s="169"/>
      <c r="H4239" s="170" t="s">
        <v>9415</v>
      </c>
      <c r="I4239" s="172">
        <v>0</v>
      </c>
      <c r="J4239" s="172">
        <v>209494.45</v>
      </c>
      <c r="K4239" s="172">
        <v>209494.45</v>
      </c>
      <c r="L4239" s="173" t="s">
        <v>1444</v>
      </c>
    </row>
    <row r="4240" spans="1:12" ht="56.25" customHeight="1">
      <c r="A4240" s="174">
        <v>253</v>
      </c>
      <c r="B4240" s="167" t="s">
        <v>802</v>
      </c>
      <c r="C4240" s="168">
        <v>42837</v>
      </c>
      <c r="D4240" s="168" t="s">
        <v>9416</v>
      </c>
      <c r="E4240" s="169" t="s">
        <v>3</v>
      </c>
      <c r="F4240" s="169">
        <v>1492603</v>
      </c>
      <c r="G4240" s="169"/>
      <c r="H4240" s="170" t="s">
        <v>9417</v>
      </c>
      <c r="I4240" s="172">
        <v>0</v>
      </c>
      <c r="J4240" s="172">
        <v>1000000</v>
      </c>
      <c r="K4240" s="172">
        <v>1000000</v>
      </c>
      <c r="L4240" s="173" t="s">
        <v>1444</v>
      </c>
    </row>
    <row r="4241" spans="1:12" ht="56.25" customHeight="1">
      <c r="A4241" s="174">
        <v>20</v>
      </c>
      <c r="B4241" s="167" t="s">
        <v>717</v>
      </c>
      <c r="C4241" s="168">
        <v>42837</v>
      </c>
      <c r="D4241" s="168" t="s">
        <v>9418</v>
      </c>
      <c r="E4241" s="169" t="s">
        <v>3</v>
      </c>
      <c r="F4241" s="169">
        <v>1492620</v>
      </c>
      <c r="G4241" s="169"/>
      <c r="H4241" s="170" t="s">
        <v>9419</v>
      </c>
      <c r="I4241" s="172">
        <v>0</v>
      </c>
      <c r="J4241" s="172">
        <v>23400.26</v>
      </c>
      <c r="K4241" s="172">
        <v>23400.26</v>
      </c>
      <c r="L4241" s="173" t="s">
        <v>1444</v>
      </c>
    </row>
    <row r="4242" spans="1:12" ht="56.25" customHeight="1">
      <c r="A4242" s="174" t="s">
        <v>627</v>
      </c>
      <c r="B4242" s="167" t="s">
        <v>737</v>
      </c>
      <c r="C4242" s="168">
        <v>42837</v>
      </c>
      <c r="D4242" s="168" t="s">
        <v>9420</v>
      </c>
      <c r="E4242" s="169" t="s">
        <v>3</v>
      </c>
      <c r="F4242" s="169">
        <v>1492506</v>
      </c>
      <c r="G4242" s="169"/>
      <c r="H4242" s="170" t="s">
        <v>9421</v>
      </c>
      <c r="I4242" s="172">
        <v>0</v>
      </c>
      <c r="J4242" s="172">
        <v>986</v>
      </c>
      <c r="K4242" s="172">
        <v>986</v>
      </c>
      <c r="L4242" s="173" t="s">
        <v>1444</v>
      </c>
    </row>
    <row r="4243" spans="1:12" ht="56.25" customHeight="1">
      <c r="A4243" s="174" t="s">
        <v>627</v>
      </c>
      <c r="B4243" s="167" t="s">
        <v>737</v>
      </c>
      <c r="C4243" s="168">
        <v>42837</v>
      </c>
      <c r="D4243" s="168" t="s">
        <v>9422</v>
      </c>
      <c r="E4243" s="169" t="s">
        <v>3</v>
      </c>
      <c r="F4243" s="169">
        <v>1492510</v>
      </c>
      <c r="G4243" s="169"/>
      <c r="H4243" s="170" t="s">
        <v>9421</v>
      </c>
      <c r="I4243" s="172">
        <v>0</v>
      </c>
      <c r="J4243" s="172">
        <v>1091</v>
      </c>
      <c r="K4243" s="172">
        <v>1091</v>
      </c>
      <c r="L4243" s="173" t="s">
        <v>1444</v>
      </c>
    </row>
    <row r="4244" spans="1:12" ht="56.25" customHeight="1">
      <c r="A4244" s="174" t="s">
        <v>627</v>
      </c>
      <c r="B4244" s="167" t="s">
        <v>737</v>
      </c>
      <c r="C4244" s="168">
        <v>42837</v>
      </c>
      <c r="D4244" s="168" t="s">
        <v>9423</v>
      </c>
      <c r="E4244" s="169" t="s">
        <v>3</v>
      </c>
      <c r="F4244" s="169">
        <v>1492518</v>
      </c>
      <c r="G4244" s="169"/>
      <c r="H4244" s="170" t="s">
        <v>9424</v>
      </c>
      <c r="I4244" s="172">
        <v>0</v>
      </c>
      <c r="J4244" s="172">
        <v>3148.17</v>
      </c>
      <c r="K4244" s="172">
        <v>3148.17</v>
      </c>
      <c r="L4244" s="173" t="s">
        <v>1444</v>
      </c>
    </row>
    <row r="4245" spans="1:12" ht="56.25" customHeight="1">
      <c r="A4245" s="174">
        <v>25</v>
      </c>
      <c r="B4245" s="167" t="s">
        <v>718</v>
      </c>
      <c r="C4245" s="168">
        <v>42837</v>
      </c>
      <c r="D4245" s="168" t="s">
        <v>9425</v>
      </c>
      <c r="E4245" s="169" t="s">
        <v>3</v>
      </c>
      <c r="F4245" s="169">
        <v>1492532</v>
      </c>
      <c r="G4245" s="169"/>
      <c r="H4245" s="170" t="s">
        <v>9426</v>
      </c>
      <c r="I4245" s="172">
        <v>0</v>
      </c>
      <c r="J4245" s="172">
        <v>324</v>
      </c>
      <c r="K4245" s="172">
        <v>324</v>
      </c>
      <c r="L4245" s="173" t="s">
        <v>1444</v>
      </c>
    </row>
    <row r="4246" spans="1:12" ht="56.25" customHeight="1">
      <c r="A4246" s="174" t="s">
        <v>627</v>
      </c>
      <c r="B4246" s="167" t="s">
        <v>737</v>
      </c>
      <c r="C4246" s="168">
        <v>42837</v>
      </c>
      <c r="D4246" s="168" t="s">
        <v>9427</v>
      </c>
      <c r="E4246" s="169" t="s">
        <v>3</v>
      </c>
      <c r="F4246" s="169">
        <v>1492567</v>
      </c>
      <c r="G4246" s="169"/>
      <c r="H4246" s="170" t="s">
        <v>9428</v>
      </c>
      <c r="I4246" s="172">
        <v>0</v>
      </c>
      <c r="J4246" s="172">
        <v>1018.49</v>
      </c>
      <c r="K4246" s="172">
        <v>1018.49</v>
      </c>
      <c r="L4246" s="173" t="s">
        <v>1444</v>
      </c>
    </row>
    <row r="4247" spans="1:12" ht="56.25" customHeight="1">
      <c r="A4247" s="174" t="s">
        <v>627</v>
      </c>
      <c r="B4247" s="167" t="s">
        <v>737</v>
      </c>
      <c r="C4247" s="168">
        <v>42837</v>
      </c>
      <c r="D4247" s="168" t="s">
        <v>9429</v>
      </c>
      <c r="E4247" s="169" t="s">
        <v>3</v>
      </c>
      <c r="F4247" s="169">
        <v>1492570</v>
      </c>
      <c r="G4247" s="169"/>
      <c r="H4247" s="170" t="s">
        <v>9430</v>
      </c>
      <c r="I4247" s="172">
        <v>0</v>
      </c>
      <c r="J4247" s="172">
        <v>0.73</v>
      </c>
      <c r="K4247" s="172">
        <v>0.73</v>
      </c>
      <c r="L4247" s="173" t="s">
        <v>1444</v>
      </c>
    </row>
    <row r="4248" spans="1:12" ht="56.25" customHeight="1">
      <c r="A4248" s="174">
        <v>48</v>
      </c>
      <c r="B4248" s="167" t="s">
        <v>724</v>
      </c>
      <c r="C4248" s="168">
        <v>42837</v>
      </c>
      <c r="D4248" s="168" t="s">
        <v>9432</v>
      </c>
      <c r="E4248" s="169" t="s">
        <v>3</v>
      </c>
      <c r="F4248" s="169">
        <v>1492632</v>
      </c>
      <c r="G4248" s="169"/>
      <c r="H4248" s="170" t="s">
        <v>9433</v>
      </c>
      <c r="I4248" s="172">
        <v>0</v>
      </c>
      <c r="J4248" s="172">
        <v>1130.5</v>
      </c>
      <c r="K4248" s="172">
        <v>1130.5</v>
      </c>
      <c r="L4248" s="173" t="s">
        <v>1444</v>
      </c>
    </row>
    <row r="4249" spans="1:12" ht="56.25" customHeight="1">
      <c r="A4249" s="174">
        <v>163</v>
      </c>
      <c r="B4249" s="167" t="s">
        <v>772</v>
      </c>
      <c r="C4249" s="168">
        <v>42837</v>
      </c>
      <c r="D4249" s="168" t="s">
        <v>9434</v>
      </c>
      <c r="E4249" s="169" t="s">
        <v>3</v>
      </c>
      <c r="F4249" s="169">
        <v>1492634</v>
      </c>
      <c r="G4249" s="169"/>
      <c r="H4249" s="170" t="s">
        <v>9435</v>
      </c>
      <c r="I4249" s="172">
        <v>0</v>
      </c>
      <c r="J4249" s="172">
        <v>371</v>
      </c>
      <c r="K4249" s="172">
        <v>371</v>
      </c>
      <c r="L4249" s="173" t="s">
        <v>1444</v>
      </c>
    </row>
    <row r="4250" spans="1:12" ht="56.25" customHeight="1">
      <c r="A4250" s="174">
        <v>163</v>
      </c>
      <c r="B4250" s="167" t="s">
        <v>772</v>
      </c>
      <c r="C4250" s="168">
        <v>42837</v>
      </c>
      <c r="D4250" s="168" t="s">
        <v>9436</v>
      </c>
      <c r="E4250" s="169" t="s">
        <v>3</v>
      </c>
      <c r="F4250" s="169">
        <v>1492635</v>
      </c>
      <c r="G4250" s="169"/>
      <c r="H4250" s="170" t="s">
        <v>9437</v>
      </c>
      <c r="I4250" s="172">
        <v>0</v>
      </c>
      <c r="J4250" s="172">
        <v>167.5</v>
      </c>
      <c r="K4250" s="172">
        <v>167.5</v>
      </c>
      <c r="L4250" s="173" t="s">
        <v>1444</v>
      </c>
    </row>
    <row r="4251" spans="1:12" ht="56.25" customHeight="1">
      <c r="A4251" s="174" t="s">
        <v>627</v>
      </c>
      <c r="B4251" s="167" t="s">
        <v>737</v>
      </c>
      <c r="C4251" s="168">
        <v>42837</v>
      </c>
      <c r="D4251" s="168" t="s">
        <v>9438</v>
      </c>
      <c r="E4251" s="169" t="s">
        <v>3</v>
      </c>
      <c r="F4251" s="169">
        <v>1492638</v>
      </c>
      <c r="G4251" s="169"/>
      <c r="H4251" s="170" t="s">
        <v>7391</v>
      </c>
      <c r="I4251" s="172">
        <v>0</v>
      </c>
      <c r="J4251" s="172">
        <v>1200</v>
      </c>
      <c r="K4251" s="172">
        <v>1200</v>
      </c>
      <c r="L4251" s="173" t="s">
        <v>1444</v>
      </c>
    </row>
    <row r="4252" spans="1:12" ht="56.25" customHeight="1">
      <c r="A4252" s="174" t="s">
        <v>627</v>
      </c>
      <c r="B4252" s="167" t="s">
        <v>737</v>
      </c>
      <c r="C4252" s="168">
        <v>42837</v>
      </c>
      <c r="D4252" s="168" t="s">
        <v>9439</v>
      </c>
      <c r="E4252" s="169" t="s">
        <v>3</v>
      </c>
      <c r="F4252" s="169">
        <v>1492639</v>
      </c>
      <c r="G4252" s="169"/>
      <c r="H4252" s="170" t="s">
        <v>7391</v>
      </c>
      <c r="I4252" s="172">
        <v>0</v>
      </c>
      <c r="J4252" s="172">
        <v>1200</v>
      </c>
      <c r="K4252" s="172">
        <v>1200</v>
      </c>
      <c r="L4252" s="173" t="s">
        <v>1444</v>
      </c>
    </row>
    <row r="4253" spans="1:12" ht="56.25" customHeight="1">
      <c r="A4253" s="174" t="s">
        <v>627</v>
      </c>
      <c r="B4253" s="167" t="s">
        <v>737</v>
      </c>
      <c r="C4253" s="168">
        <v>42837</v>
      </c>
      <c r="D4253" s="168" t="s">
        <v>9440</v>
      </c>
      <c r="E4253" s="169" t="s">
        <v>3</v>
      </c>
      <c r="F4253" s="169">
        <v>1492650</v>
      </c>
      <c r="G4253" s="169"/>
      <c r="H4253" s="170" t="s">
        <v>9441</v>
      </c>
      <c r="I4253" s="172">
        <v>0</v>
      </c>
      <c r="J4253" s="172">
        <v>109</v>
      </c>
      <c r="K4253" s="172">
        <v>109</v>
      </c>
      <c r="L4253" s="173" t="s">
        <v>1444</v>
      </c>
    </row>
    <row r="4254" spans="1:12" ht="56.25" customHeight="1">
      <c r="A4254" s="174">
        <v>526</v>
      </c>
      <c r="B4254" s="167" t="s">
        <v>870</v>
      </c>
      <c r="C4254" s="168">
        <v>42837</v>
      </c>
      <c r="D4254" s="168" t="s">
        <v>9442</v>
      </c>
      <c r="E4254" s="169" t="s">
        <v>3</v>
      </c>
      <c r="F4254" s="169">
        <v>1492676</v>
      </c>
      <c r="G4254" s="169"/>
      <c r="H4254" s="170" t="s">
        <v>9443</v>
      </c>
      <c r="I4254" s="172">
        <v>0</v>
      </c>
      <c r="J4254" s="172">
        <v>182</v>
      </c>
      <c r="K4254" s="172">
        <v>182</v>
      </c>
      <c r="L4254" s="173" t="s">
        <v>1444</v>
      </c>
    </row>
    <row r="4255" spans="1:12" ht="56.25" customHeight="1">
      <c r="A4255" s="174">
        <v>526</v>
      </c>
      <c r="B4255" s="167" t="s">
        <v>870</v>
      </c>
      <c r="C4255" s="168">
        <v>42837</v>
      </c>
      <c r="D4255" s="168" t="s">
        <v>9444</v>
      </c>
      <c r="E4255" s="169" t="s">
        <v>3</v>
      </c>
      <c r="F4255" s="169">
        <v>1492677</v>
      </c>
      <c r="G4255" s="169"/>
      <c r="H4255" s="170" t="s">
        <v>9445</v>
      </c>
      <c r="I4255" s="172">
        <v>0</v>
      </c>
      <c r="J4255" s="172">
        <v>182</v>
      </c>
      <c r="K4255" s="172">
        <v>182</v>
      </c>
      <c r="L4255" s="173" t="s">
        <v>1444</v>
      </c>
    </row>
    <row r="4256" spans="1:12" ht="56.25" customHeight="1">
      <c r="A4256" s="174" t="s">
        <v>627</v>
      </c>
      <c r="B4256" s="167" t="s">
        <v>737</v>
      </c>
      <c r="C4256" s="168">
        <v>42837</v>
      </c>
      <c r="D4256" s="168" t="s">
        <v>9446</v>
      </c>
      <c r="E4256" s="169" t="s">
        <v>3</v>
      </c>
      <c r="F4256" s="169">
        <v>1492681</v>
      </c>
      <c r="G4256" s="169"/>
      <c r="H4256" s="170" t="s">
        <v>9447</v>
      </c>
      <c r="I4256" s="172">
        <v>0</v>
      </c>
      <c r="J4256" s="172">
        <v>3028.78</v>
      </c>
      <c r="K4256" s="172">
        <v>3028.78</v>
      </c>
      <c r="L4256" s="173" t="s">
        <v>1444</v>
      </c>
    </row>
    <row r="4257" spans="1:12" ht="56.25" customHeight="1">
      <c r="A4257" s="174">
        <v>526</v>
      </c>
      <c r="B4257" s="167" t="s">
        <v>870</v>
      </c>
      <c r="C4257" s="168">
        <v>42837</v>
      </c>
      <c r="D4257" s="168" t="s">
        <v>9448</v>
      </c>
      <c r="E4257" s="169" t="s">
        <v>3</v>
      </c>
      <c r="F4257" s="169">
        <v>1492699</v>
      </c>
      <c r="G4257" s="169"/>
      <c r="H4257" s="170" t="s">
        <v>9449</v>
      </c>
      <c r="I4257" s="172">
        <v>0</v>
      </c>
      <c r="J4257" s="172">
        <v>0.85</v>
      </c>
      <c r="K4257" s="172">
        <v>0.85</v>
      </c>
      <c r="L4257" s="173" t="s">
        <v>6022</v>
      </c>
    </row>
    <row r="4258" spans="1:12" ht="56.25" customHeight="1">
      <c r="A4258" s="174" t="s">
        <v>627</v>
      </c>
      <c r="B4258" s="167" t="s">
        <v>737</v>
      </c>
      <c r="C4258" s="168">
        <v>42837</v>
      </c>
      <c r="D4258" s="168" t="s">
        <v>9450</v>
      </c>
      <c r="E4258" s="169" t="s">
        <v>3</v>
      </c>
      <c r="F4258" s="169">
        <v>1492716</v>
      </c>
      <c r="G4258" s="169"/>
      <c r="H4258" s="170" t="s">
        <v>9451</v>
      </c>
      <c r="I4258" s="172">
        <v>0</v>
      </c>
      <c r="J4258" s="172">
        <v>2000</v>
      </c>
      <c r="K4258" s="172">
        <v>2000</v>
      </c>
      <c r="L4258" s="173" t="s">
        <v>1444</v>
      </c>
    </row>
    <row r="4259" spans="1:12" ht="56.25" customHeight="1">
      <c r="A4259" s="174" t="s">
        <v>627</v>
      </c>
      <c r="B4259" s="167" t="s">
        <v>737</v>
      </c>
      <c r="C4259" s="168">
        <v>42837</v>
      </c>
      <c r="D4259" s="168" t="s">
        <v>9452</v>
      </c>
      <c r="E4259" s="169" t="s">
        <v>3</v>
      </c>
      <c r="F4259" s="169">
        <v>1492746</v>
      </c>
      <c r="G4259" s="169"/>
      <c r="H4259" s="170" t="s">
        <v>9453</v>
      </c>
      <c r="I4259" s="172">
        <v>0</v>
      </c>
      <c r="J4259" s="172">
        <v>33.409999999999997</v>
      </c>
      <c r="K4259" s="172">
        <v>33.409999999999997</v>
      </c>
      <c r="L4259" s="173" t="s">
        <v>1444</v>
      </c>
    </row>
    <row r="4260" spans="1:12" ht="56.25" customHeight="1">
      <c r="A4260" s="174" t="s">
        <v>627</v>
      </c>
      <c r="B4260" s="167" t="s">
        <v>737</v>
      </c>
      <c r="C4260" s="168">
        <v>42837</v>
      </c>
      <c r="D4260" s="168" t="s">
        <v>9454</v>
      </c>
      <c r="E4260" s="169" t="s">
        <v>3</v>
      </c>
      <c r="F4260" s="169">
        <v>1492748</v>
      </c>
      <c r="G4260" s="169"/>
      <c r="H4260" s="170" t="s">
        <v>9455</v>
      </c>
      <c r="I4260" s="172">
        <v>0</v>
      </c>
      <c r="J4260" s="172">
        <v>10.54</v>
      </c>
      <c r="K4260" s="172">
        <v>10.54</v>
      </c>
      <c r="L4260" s="173" t="s">
        <v>1444</v>
      </c>
    </row>
    <row r="4261" spans="1:12" ht="56.25" customHeight="1">
      <c r="A4261" s="174" t="s">
        <v>627</v>
      </c>
      <c r="B4261" s="167" t="s">
        <v>737</v>
      </c>
      <c r="C4261" s="168">
        <v>42837</v>
      </c>
      <c r="D4261" s="168" t="s">
        <v>9456</v>
      </c>
      <c r="E4261" s="169" t="s">
        <v>3</v>
      </c>
      <c r="F4261" s="169">
        <v>1492749</v>
      </c>
      <c r="G4261" s="169"/>
      <c r="H4261" s="170" t="s">
        <v>9457</v>
      </c>
      <c r="I4261" s="172">
        <v>0</v>
      </c>
      <c r="J4261" s="172">
        <v>16.79</v>
      </c>
      <c r="K4261" s="172">
        <v>16.79</v>
      </c>
      <c r="L4261" s="173" t="s">
        <v>1444</v>
      </c>
    </row>
    <row r="4262" spans="1:12" ht="56.25" customHeight="1">
      <c r="A4262" s="174">
        <v>86</v>
      </c>
      <c r="B4262" s="167" t="s">
        <v>734</v>
      </c>
      <c r="C4262" s="168">
        <v>42837</v>
      </c>
      <c r="D4262" s="168" t="s">
        <v>9458</v>
      </c>
      <c r="E4262" s="169" t="s">
        <v>3</v>
      </c>
      <c r="F4262" s="169">
        <v>1492750</v>
      </c>
      <c r="G4262" s="169"/>
      <c r="H4262" s="170" t="s">
        <v>9459</v>
      </c>
      <c r="I4262" s="172">
        <v>0</v>
      </c>
      <c r="J4262" s="172">
        <v>1277</v>
      </c>
      <c r="K4262" s="172">
        <v>1277</v>
      </c>
      <c r="L4262" s="173" t="s">
        <v>1444</v>
      </c>
    </row>
    <row r="4263" spans="1:12" ht="56.25" customHeight="1">
      <c r="A4263" s="174" t="s">
        <v>627</v>
      </c>
      <c r="B4263" s="167" t="s">
        <v>737</v>
      </c>
      <c r="C4263" s="168">
        <v>42837</v>
      </c>
      <c r="D4263" s="168" t="s">
        <v>9460</v>
      </c>
      <c r="E4263" s="169" t="s">
        <v>3</v>
      </c>
      <c r="F4263" s="169">
        <v>1492751</v>
      </c>
      <c r="G4263" s="169"/>
      <c r="H4263" s="170" t="s">
        <v>9461</v>
      </c>
      <c r="I4263" s="172">
        <v>0</v>
      </c>
      <c r="J4263" s="172">
        <v>1.25</v>
      </c>
      <c r="K4263" s="172">
        <v>1.25</v>
      </c>
      <c r="L4263" s="173" t="s">
        <v>1444</v>
      </c>
    </row>
    <row r="4264" spans="1:12" ht="56.25" customHeight="1">
      <c r="A4264" s="174">
        <v>86</v>
      </c>
      <c r="B4264" s="167" t="s">
        <v>734</v>
      </c>
      <c r="C4264" s="168">
        <v>42837</v>
      </c>
      <c r="D4264" s="168" t="s">
        <v>9462</v>
      </c>
      <c r="E4264" s="169" t="s">
        <v>3</v>
      </c>
      <c r="F4264" s="169">
        <v>1492752</v>
      </c>
      <c r="G4264" s="169"/>
      <c r="H4264" s="170" t="s">
        <v>9463</v>
      </c>
      <c r="I4264" s="172">
        <v>0</v>
      </c>
      <c r="J4264" s="172">
        <v>1277</v>
      </c>
      <c r="K4264" s="172">
        <v>1277</v>
      </c>
      <c r="L4264" s="173" t="s">
        <v>1444</v>
      </c>
    </row>
    <row r="4265" spans="1:12" ht="56.25" customHeight="1">
      <c r="A4265" s="174" t="s">
        <v>627</v>
      </c>
      <c r="B4265" s="167" t="s">
        <v>737</v>
      </c>
      <c r="C4265" s="168">
        <v>42837</v>
      </c>
      <c r="D4265" s="168" t="s">
        <v>9464</v>
      </c>
      <c r="E4265" s="169" t="s">
        <v>3</v>
      </c>
      <c r="F4265" s="169">
        <v>1492753</v>
      </c>
      <c r="G4265" s="169"/>
      <c r="H4265" s="170" t="s">
        <v>9465</v>
      </c>
      <c r="I4265" s="172">
        <v>0</v>
      </c>
      <c r="J4265" s="172">
        <v>50.06</v>
      </c>
      <c r="K4265" s="172">
        <v>50.06</v>
      </c>
      <c r="L4265" s="173" t="s">
        <v>1444</v>
      </c>
    </row>
    <row r="4266" spans="1:12" ht="56.25" customHeight="1">
      <c r="A4266" s="174" t="s">
        <v>627</v>
      </c>
      <c r="B4266" s="167" t="s">
        <v>737</v>
      </c>
      <c r="C4266" s="168">
        <v>42837</v>
      </c>
      <c r="D4266" s="168" t="s">
        <v>9466</v>
      </c>
      <c r="E4266" s="169" t="s">
        <v>3</v>
      </c>
      <c r="F4266" s="169">
        <v>1492754</v>
      </c>
      <c r="G4266" s="169"/>
      <c r="H4266" s="170" t="s">
        <v>9467</v>
      </c>
      <c r="I4266" s="172">
        <v>0</v>
      </c>
      <c r="J4266" s="172">
        <v>10.24</v>
      </c>
      <c r="K4266" s="172">
        <v>10.24</v>
      </c>
      <c r="L4266" s="173" t="s">
        <v>1444</v>
      </c>
    </row>
    <row r="4267" spans="1:12" ht="56.25" customHeight="1">
      <c r="A4267" s="174" t="s">
        <v>627</v>
      </c>
      <c r="B4267" s="167" t="s">
        <v>737</v>
      </c>
      <c r="C4267" s="168">
        <v>42837</v>
      </c>
      <c r="D4267" s="168" t="s">
        <v>9468</v>
      </c>
      <c r="E4267" s="169" t="s">
        <v>3</v>
      </c>
      <c r="F4267" s="169">
        <v>1492755</v>
      </c>
      <c r="G4267" s="169"/>
      <c r="H4267" s="170" t="s">
        <v>9469</v>
      </c>
      <c r="I4267" s="172">
        <v>0</v>
      </c>
      <c r="J4267" s="172">
        <v>75.59</v>
      </c>
      <c r="K4267" s="172">
        <v>75.59</v>
      </c>
      <c r="L4267" s="173" t="s">
        <v>1444</v>
      </c>
    </row>
    <row r="4268" spans="1:12" ht="56.25" customHeight="1">
      <c r="A4268" s="174" t="s">
        <v>627</v>
      </c>
      <c r="B4268" s="167" t="s">
        <v>737</v>
      </c>
      <c r="C4268" s="168">
        <v>42837</v>
      </c>
      <c r="D4268" s="168" t="s">
        <v>9470</v>
      </c>
      <c r="E4268" s="169" t="s">
        <v>3</v>
      </c>
      <c r="F4268" s="169">
        <v>1492757</v>
      </c>
      <c r="G4268" s="169"/>
      <c r="H4268" s="170" t="s">
        <v>9471</v>
      </c>
      <c r="I4268" s="172">
        <v>0</v>
      </c>
      <c r="J4268" s="172">
        <v>10.98</v>
      </c>
      <c r="K4268" s="172">
        <v>10.98</v>
      </c>
      <c r="L4268" s="173" t="s">
        <v>1444</v>
      </c>
    </row>
    <row r="4269" spans="1:12" ht="56.25" customHeight="1">
      <c r="A4269" s="174">
        <v>660</v>
      </c>
      <c r="B4269" s="167" t="s">
        <v>241</v>
      </c>
      <c r="C4269" s="168">
        <v>42838</v>
      </c>
      <c r="D4269" s="168" t="s">
        <v>9472</v>
      </c>
      <c r="E4269" s="169" t="s">
        <v>3</v>
      </c>
      <c r="F4269" s="169">
        <v>1492889</v>
      </c>
      <c r="G4269" s="169"/>
      <c r="H4269" s="170" t="s">
        <v>9473</v>
      </c>
      <c r="I4269" s="172">
        <v>0</v>
      </c>
      <c r="J4269" s="172">
        <v>1207.76</v>
      </c>
      <c r="K4269" s="172">
        <v>1207.76</v>
      </c>
      <c r="L4269" s="173" t="s">
        <v>1444</v>
      </c>
    </row>
    <row r="4270" spans="1:12" ht="56.25" customHeight="1">
      <c r="A4270" s="174">
        <v>660</v>
      </c>
      <c r="B4270" s="167" t="s">
        <v>241</v>
      </c>
      <c r="C4270" s="168">
        <v>42838</v>
      </c>
      <c r="D4270" s="168" t="s">
        <v>9474</v>
      </c>
      <c r="E4270" s="169" t="s">
        <v>3</v>
      </c>
      <c r="F4270" s="169">
        <v>1492890</v>
      </c>
      <c r="G4270" s="169"/>
      <c r="H4270" s="170" t="s">
        <v>9475</v>
      </c>
      <c r="I4270" s="172">
        <v>0</v>
      </c>
      <c r="J4270" s="172">
        <v>14819</v>
      </c>
      <c r="K4270" s="172">
        <v>14819</v>
      </c>
      <c r="L4270" s="173" t="s">
        <v>1444</v>
      </c>
    </row>
    <row r="4271" spans="1:12" ht="56.25" customHeight="1">
      <c r="A4271" s="174">
        <v>660</v>
      </c>
      <c r="B4271" s="167" t="s">
        <v>241</v>
      </c>
      <c r="C4271" s="168">
        <v>42838</v>
      </c>
      <c r="D4271" s="168" t="s">
        <v>9476</v>
      </c>
      <c r="E4271" s="169" t="s">
        <v>3</v>
      </c>
      <c r="F4271" s="169">
        <v>1492892</v>
      </c>
      <c r="G4271" s="169"/>
      <c r="H4271" s="170" t="s">
        <v>9477</v>
      </c>
      <c r="I4271" s="172">
        <v>0</v>
      </c>
      <c r="J4271" s="172">
        <v>1254</v>
      </c>
      <c r="K4271" s="172">
        <v>1254</v>
      </c>
      <c r="L4271" s="173" t="s">
        <v>1444</v>
      </c>
    </row>
    <row r="4272" spans="1:12" ht="56.25" customHeight="1">
      <c r="A4272" s="174">
        <v>660</v>
      </c>
      <c r="B4272" s="167" t="s">
        <v>241</v>
      </c>
      <c r="C4272" s="168">
        <v>42838</v>
      </c>
      <c r="D4272" s="168" t="s">
        <v>9478</v>
      </c>
      <c r="E4272" s="169" t="s">
        <v>3</v>
      </c>
      <c r="F4272" s="169">
        <v>1492893</v>
      </c>
      <c r="G4272" s="169"/>
      <c r="H4272" s="170" t="s">
        <v>9479</v>
      </c>
      <c r="I4272" s="172">
        <v>0</v>
      </c>
      <c r="J4272" s="172">
        <v>1064</v>
      </c>
      <c r="K4272" s="172">
        <v>1064</v>
      </c>
      <c r="L4272" s="173" t="s">
        <v>1444</v>
      </c>
    </row>
    <row r="4273" spans="1:12" ht="56.25" customHeight="1">
      <c r="A4273" s="174">
        <v>660</v>
      </c>
      <c r="B4273" s="167" t="s">
        <v>241</v>
      </c>
      <c r="C4273" s="168">
        <v>42838</v>
      </c>
      <c r="D4273" s="168" t="s">
        <v>9480</v>
      </c>
      <c r="E4273" s="169" t="s">
        <v>3</v>
      </c>
      <c r="F4273" s="169">
        <v>1492897</v>
      </c>
      <c r="G4273" s="169"/>
      <c r="H4273" s="170" t="s">
        <v>9481</v>
      </c>
      <c r="I4273" s="172">
        <v>0</v>
      </c>
      <c r="J4273" s="172">
        <v>708.34</v>
      </c>
      <c r="K4273" s="172">
        <v>708.34</v>
      </c>
      <c r="L4273" s="173" t="s">
        <v>1444</v>
      </c>
    </row>
    <row r="4274" spans="1:12" ht="56.25" customHeight="1">
      <c r="A4274" s="174">
        <v>660</v>
      </c>
      <c r="B4274" s="167" t="s">
        <v>241</v>
      </c>
      <c r="C4274" s="168">
        <v>42838</v>
      </c>
      <c r="D4274" s="168" t="s">
        <v>9482</v>
      </c>
      <c r="E4274" s="169" t="s">
        <v>3</v>
      </c>
      <c r="F4274" s="169">
        <v>1492900</v>
      </c>
      <c r="G4274" s="169"/>
      <c r="H4274" s="170" t="s">
        <v>9483</v>
      </c>
      <c r="I4274" s="172">
        <v>0</v>
      </c>
      <c r="J4274" s="172">
        <v>220</v>
      </c>
      <c r="K4274" s="172">
        <v>220</v>
      </c>
      <c r="L4274" s="173" t="s">
        <v>1444</v>
      </c>
    </row>
    <row r="4275" spans="1:12" ht="56.25" customHeight="1">
      <c r="A4275" s="174">
        <v>660</v>
      </c>
      <c r="B4275" s="167" t="s">
        <v>241</v>
      </c>
      <c r="C4275" s="168">
        <v>42838</v>
      </c>
      <c r="D4275" s="168" t="s">
        <v>9484</v>
      </c>
      <c r="E4275" s="169" t="s">
        <v>3</v>
      </c>
      <c r="F4275" s="169">
        <v>1492902</v>
      </c>
      <c r="G4275" s="169"/>
      <c r="H4275" s="170" t="s">
        <v>9485</v>
      </c>
      <c r="I4275" s="172">
        <v>0</v>
      </c>
      <c r="J4275" s="172">
        <v>587</v>
      </c>
      <c r="K4275" s="172">
        <v>587</v>
      </c>
      <c r="L4275" s="173" t="s">
        <v>1444</v>
      </c>
    </row>
    <row r="4276" spans="1:12" ht="56.25" customHeight="1">
      <c r="A4276" s="174">
        <v>660</v>
      </c>
      <c r="B4276" s="167" t="s">
        <v>241</v>
      </c>
      <c r="C4276" s="168">
        <v>42838</v>
      </c>
      <c r="D4276" s="168" t="s">
        <v>9486</v>
      </c>
      <c r="E4276" s="169" t="s">
        <v>3</v>
      </c>
      <c r="F4276" s="169">
        <v>1492905</v>
      </c>
      <c r="G4276" s="169"/>
      <c r="H4276" s="170" t="s">
        <v>9487</v>
      </c>
      <c r="I4276" s="172">
        <v>0</v>
      </c>
      <c r="J4276" s="172">
        <v>865.81</v>
      </c>
      <c r="K4276" s="172">
        <v>865.81</v>
      </c>
      <c r="L4276" s="173" t="s">
        <v>1444</v>
      </c>
    </row>
    <row r="4277" spans="1:12" ht="56.25" customHeight="1">
      <c r="A4277" s="174">
        <v>660</v>
      </c>
      <c r="B4277" s="167" t="s">
        <v>241</v>
      </c>
      <c r="C4277" s="168">
        <v>42838</v>
      </c>
      <c r="D4277" s="168" t="s">
        <v>9488</v>
      </c>
      <c r="E4277" s="169" t="s">
        <v>3</v>
      </c>
      <c r="F4277" s="169">
        <v>1492909</v>
      </c>
      <c r="G4277" s="169"/>
      <c r="H4277" s="170" t="s">
        <v>9489</v>
      </c>
      <c r="I4277" s="172">
        <v>0</v>
      </c>
      <c r="J4277" s="172">
        <v>374.14</v>
      </c>
      <c r="K4277" s="172">
        <v>374.14</v>
      </c>
      <c r="L4277" s="173" t="s">
        <v>1444</v>
      </c>
    </row>
    <row r="4278" spans="1:12" ht="56.25" customHeight="1">
      <c r="A4278" s="174">
        <v>660</v>
      </c>
      <c r="B4278" s="167" t="s">
        <v>241</v>
      </c>
      <c r="C4278" s="168">
        <v>42838</v>
      </c>
      <c r="D4278" s="168" t="s">
        <v>9490</v>
      </c>
      <c r="E4278" s="169" t="s">
        <v>3</v>
      </c>
      <c r="F4278" s="169">
        <v>1492911</v>
      </c>
      <c r="G4278" s="169"/>
      <c r="H4278" s="170" t="s">
        <v>9491</v>
      </c>
      <c r="I4278" s="172">
        <v>0</v>
      </c>
      <c r="J4278" s="172">
        <v>300</v>
      </c>
      <c r="K4278" s="172">
        <v>300</v>
      </c>
      <c r="L4278" s="173" t="s">
        <v>1444</v>
      </c>
    </row>
    <row r="4279" spans="1:12" ht="56.25" customHeight="1">
      <c r="A4279" s="174">
        <v>660</v>
      </c>
      <c r="B4279" s="167" t="s">
        <v>241</v>
      </c>
      <c r="C4279" s="168">
        <v>42838</v>
      </c>
      <c r="D4279" s="168" t="s">
        <v>9492</v>
      </c>
      <c r="E4279" s="169" t="s">
        <v>3</v>
      </c>
      <c r="F4279" s="169">
        <v>1492917</v>
      </c>
      <c r="G4279" s="169"/>
      <c r="H4279" s="170" t="s">
        <v>9493</v>
      </c>
      <c r="I4279" s="172">
        <v>0</v>
      </c>
      <c r="J4279" s="172">
        <v>1978.96</v>
      </c>
      <c r="K4279" s="172">
        <v>1978.96</v>
      </c>
      <c r="L4279" s="173" t="s">
        <v>1444</v>
      </c>
    </row>
    <row r="4280" spans="1:12" ht="56.25" customHeight="1">
      <c r="A4280" s="174">
        <v>670</v>
      </c>
      <c r="B4280" s="167" t="s">
        <v>243</v>
      </c>
      <c r="C4280" s="168">
        <v>42838</v>
      </c>
      <c r="D4280" s="168" t="s">
        <v>9494</v>
      </c>
      <c r="E4280" s="169" t="s">
        <v>3</v>
      </c>
      <c r="F4280" s="169">
        <v>1492920</v>
      </c>
      <c r="G4280" s="169"/>
      <c r="H4280" s="170" t="s">
        <v>9495</v>
      </c>
      <c r="I4280" s="172">
        <v>0</v>
      </c>
      <c r="J4280" s="172">
        <v>414</v>
      </c>
      <c r="K4280" s="172">
        <v>414</v>
      </c>
      <c r="L4280" s="173" t="s">
        <v>1444</v>
      </c>
    </row>
    <row r="4281" spans="1:12" ht="56.25" customHeight="1">
      <c r="A4281" s="174" t="s">
        <v>627</v>
      </c>
      <c r="B4281" s="167" t="s">
        <v>737</v>
      </c>
      <c r="C4281" s="168">
        <v>42838</v>
      </c>
      <c r="D4281" s="168" t="s">
        <v>9496</v>
      </c>
      <c r="E4281" s="169" t="s">
        <v>3</v>
      </c>
      <c r="F4281" s="169">
        <v>1492945</v>
      </c>
      <c r="G4281" s="169"/>
      <c r="H4281" s="170" t="s">
        <v>9497</v>
      </c>
      <c r="I4281" s="172">
        <v>0</v>
      </c>
      <c r="J4281" s="172">
        <v>1501.1</v>
      </c>
      <c r="K4281" s="172">
        <v>1501.1</v>
      </c>
      <c r="L4281" s="173" t="s">
        <v>1444</v>
      </c>
    </row>
    <row r="4282" spans="1:12" ht="56.25" customHeight="1">
      <c r="A4282" s="174" t="s">
        <v>627</v>
      </c>
      <c r="B4282" s="167" t="s">
        <v>737</v>
      </c>
      <c r="C4282" s="168">
        <v>42838</v>
      </c>
      <c r="D4282" s="168" t="s">
        <v>9498</v>
      </c>
      <c r="E4282" s="169" t="s">
        <v>3</v>
      </c>
      <c r="F4282" s="169">
        <v>1492946</v>
      </c>
      <c r="G4282" s="169"/>
      <c r="H4282" s="170" t="s">
        <v>9499</v>
      </c>
      <c r="I4282" s="172">
        <v>0</v>
      </c>
      <c r="J4282" s="172">
        <v>10439.57</v>
      </c>
      <c r="K4282" s="172">
        <v>10439.57</v>
      </c>
      <c r="L4282" s="173" t="s">
        <v>1444</v>
      </c>
    </row>
    <row r="4283" spans="1:12" ht="56.25" customHeight="1">
      <c r="A4283" s="174">
        <v>592</v>
      </c>
      <c r="B4283" s="167" t="s">
        <v>886</v>
      </c>
      <c r="C4283" s="168">
        <v>42838</v>
      </c>
      <c r="D4283" s="168" t="s">
        <v>9500</v>
      </c>
      <c r="E4283" s="169" t="s">
        <v>3</v>
      </c>
      <c r="F4283" s="169">
        <v>1492956</v>
      </c>
      <c r="G4283" s="169"/>
      <c r="H4283" s="170" t="s">
        <v>9501</v>
      </c>
      <c r="I4283" s="172">
        <v>0</v>
      </c>
      <c r="J4283" s="172">
        <v>100000</v>
      </c>
      <c r="K4283" s="172">
        <v>100000</v>
      </c>
      <c r="L4283" s="173" t="s">
        <v>1444</v>
      </c>
    </row>
    <row r="4284" spans="1:12" ht="56.25" customHeight="1">
      <c r="A4284" s="174">
        <v>290</v>
      </c>
      <c r="B4284" s="167" t="s">
        <v>817</v>
      </c>
      <c r="C4284" s="168">
        <v>42838</v>
      </c>
      <c r="D4284" s="168" t="s">
        <v>9502</v>
      </c>
      <c r="E4284" s="169" t="s">
        <v>3</v>
      </c>
      <c r="F4284" s="169">
        <v>1492976</v>
      </c>
      <c r="G4284" s="169"/>
      <c r="H4284" s="170" t="s">
        <v>9503</v>
      </c>
      <c r="I4284" s="172">
        <v>0</v>
      </c>
      <c r="J4284" s="172">
        <v>3239.32</v>
      </c>
      <c r="K4284" s="172">
        <v>3239.32</v>
      </c>
      <c r="L4284" s="173" t="s">
        <v>1444</v>
      </c>
    </row>
    <row r="4285" spans="1:12" ht="56.25" customHeight="1">
      <c r="A4285" s="174">
        <v>290</v>
      </c>
      <c r="B4285" s="167" t="s">
        <v>817</v>
      </c>
      <c r="C4285" s="168">
        <v>42838</v>
      </c>
      <c r="D4285" s="168" t="s">
        <v>9504</v>
      </c>
      <c r="E4285" s="169" t="s">
        <v>3</v>
      </c>
      <c r="F4285" s="169">
        <v>1492978</v>
      </c>
      <c r="G4285" s="169"/>
      <c r="H4285" s="170" t="s">
        <v>9505</v>
      </c>
      <c r="I4285" s="172">
        <v>0</v>
      </c>
      <c r="J4285" s="172">
        <v>2</v>
      </c>
      <c r="K4285" s="172">
        <v>2</v>
      </c>
      <c r="L4285" s="173" t="s">
        <v>1444</v>
      </c>
    </row>
    <row r="4286" spans="1:12" ht="56.25" customHeight="1">
      <c r="A4286" s="174">
        <v>290</v>
      </c>
      <c r="B4286" s="167" t="s">
        <v>817</v>
      </c>
      <c r="C4286" s="168">
        <v>42838</v>
      </c>
      <c r="D4286" s="168" t="s">
        <v>9506</v>
      </c>
      <c r="E4286" s="169" t="s">
        <v>3</v>
      </c>
      <c r="F4286" s="169">
        <v>1492980</v>
      </c>
      <c r="G4286" s="169"/>
      <c r="H4286" s="170" t="s">
        <v>9507</v>
      </c>
      <c r="I4286" s="172">
        <v>0</v>
      </c>
      <c r="J4286" s="172">
        <v>2973.93</v>
      </c>
      <c r="K4286" s="172">
        <v>2973.93</v>
      </c>
      <c r="L4286" s="173" t="s">
        <v>1444</v>
      </c>
    </row>
    <row r="4287" spans="1:12" ht="56.25" customHeight="1">
      <c r="A4287" s="174">
        <v>290</v>
      </c>
      <c r="B4287" s="167" t="s">
        <v>817</v>
      </c>
      <c r="C4287" s="168">
        <v>42838</v>
      </c>
      <c r="D4287" s="168" t="s">
        <v>9508</v>
      </c>
      <c r="E4287" s="169" t="s">
        <v>3</v>
      </c>
      <c r="F4287" s="169">
        <v>1492982</v>
      </c>
      <c r="G4287" s="169"/>
      <c r="H4287" s="170" t="s">
        <v>9509</v>
      </c>
      <c r="I4287" s="172">
        <v>0</v>
      </c>
      <c r="J4287" s="172">
        <v>29.76</v>
      </c>
      <c r="K4287" s="172">
        <v>29.76</v>
      </c>
      <c r="L4287" s="173" t="s">
        <v>1444</v>
      </c>
    </row>
    <row r="4288" spans="1:12" ht="56.25" customHeight="1">
      <c r="A4288" s="174">
        <v>290</v>
      </c>
      <c r="B4288" s="167" t="s">
        <v>817</v>
      </c>
      <c r="C4288" s="168">
        <v>42838</v>
      </c>
      <c r="D4288" s="168" t="s">
        <v>9510</v>
      </c>
      <c r="E4288" s="169" t="s">
        <v>3</v>
      </c>
      <c r="F4288" s="169">
        <v>1492983</v>
      </c>
      <c r="G4288" s="169"/>
      <c r="H4288" s="170" t="s">
        <v>9511</v>
      </c>
      <c r="I4288" s="172">
        <v>0</v>
      </c>
      <c r="J4288" s="172">
        <v>1463</v>
      </c>
      <c r="K4288" s="172">
        <v>1463</v>
      </c>
      <c r="L4288" s="173" t="s">
        <v>1444</v>
      </c>
    </row>
    <row r="4289" spans="1:12" ht="56.25" customHeight="1">
      <c r="A4289" s="174">
        <v>290</v>
      </c>
      <c r="B4289" s="167" t="s">
        <v>817</v>
      </c>
      <c r="C4289" s="168">
        <v>42838</v>
      </c>
      <c r="D4289" s="168" t="s">
        <v>9512</v>
      </c>
      <c r="E4289" s="169" t="s">
        <v>3</v>
      </c>
      <c r="F4289" s="169">
        <v>1492984</v>
      </c>
      <c r="G4289" s="169"/>
      <c r="H4289" s="170" t="s">
        <v>9513</v>
      </c>
      <c r="I4289" s="172">
        <v>0</v>
      </c>
      <c r="J4289" s="172">
        <v>742</v>
      </c>
      <c r="K4289" s="172">
        <v>742</v>
      </c>
      <c r="L4289" s="173" t="s">
        <v>1444</v>
      </c>
    </row>
    <row r="4290" spans="1:12" ht="56.25" customHeight="1">
      <c r="A4290" s="174">
        <v>290</v>
      </c>
      <c r="B4290" s="167" t="s">
        <v>817</v>
      </c>
      <c r="C4290" s="168">
        <v>42838</v>
      </c>
      <c r="D4290" s="168" t="s">
        <v>9514</v>
      </c>
      <c r="E4290" s="169" t="s">
        <v>3</v>
      </c>
      <c r="F4290" s="169">
        <v>1492985</v>
      </c>
      <c r="G4290" s="169"/>
      <c r="H4290" s="170" t="s">
        <v>9515</v>
      </c>
      <c r="I4290" s="172">
        <v>0</v>
      </c>
      <c r="J4290" s="172">
        <v>1044</v>
      </c>
      <c r="K4290" s="172">
        <v>1044</v>
      </c>
      <c r="L4290" s="173" t="s">
        <v>1444</v>
      </c>
    </row>
    <row r="4291" spans="1:12" ht="56.25" customHeight="1">
      <c r="A4291" s="174" t="s">
        <v>627</v>
      </c>
      <c r="B4291" s="167" t="s">
        <v>737</v>
      </c>
      <c r="C4291" s="168">
        <v>42838</v>
      </c>
      <c r="D4291" s="168" t="s">
        <v>9516</v>
      </c>
      <c r="E4291" s="169" t="s">
        <v>3</v>
      </c>
      <c r="F4291" s="169">
        <v>1492921</v>
      </c>
      <c r="G4291" s="169"/>
      <c r="H4291" s="170" t="s">
        <v>9517</v>
      </c>
      <c r="I4291" s="172">
        <v>0</v>
      </c>
      <c r="J4291" s="172">
        <v>3309.74</v>
      </c>
      <c r="K4291" s="172">
        <v>3309.74</v>
      </c>
      <c r="L4291" s="173" t="s">
        <v>1444</v>
      </c>
    </row>
    <row r="4292" spans="1:12" ht="56.25" customHeight="1">
      <c r="A4292" s="174" t="s">
        <v>627</v>
      </c>
      <c r="B4292" s="167" t="s">
        <v>737</v>
      </c>
      <c r="C4292" s="168">
        <v>42838</v>
      </c>
      <c r="D4292" s="168" t="s">
        <v>9518</v>
      </c>
      <c r="E4292" s="169" t="s">
        <v>3</v>
      </c>
      <c r="F4292" s="169">
        <v>1492961</v>
      </c>
      <c r="G4292" s="169"/>
      <c r="H4292" s="170" t="s">
        <v>9519</v>
      </c>
      <c r="I4292" s="172">
        <v>0</v>
      </c>
      <c r="J4292" s="172">
        <v>5000</v>
      </c>
      <c r="K4292" s="172">
        <v>5000</v>
      </c>
      <c r="L4292" s="173" t="s">
        <v>1444</v>
      </c>
    </row>
    <row r="4293" spans="1:12" ht="56.25" customHeight="1">
      <c r="A4293" s="174">
        <v>373</v>
      </c>
      <c r="B4293" s="167" t="s">
        <v>1299</v>
      </c>
      <c r="C4293" s="168">
        <v>42838</v>
      </c>
      <c r="D4293" s="168" t="s">
        <v>9520</v>
      </c>
      <c r="E4293" s="169" t="s">
        <v>3</v>
      </c>
      <c r="F4293" s="169">
        <v>1492972</v>
      </c>
      <c r="G4293" s="169"/>
      <c r="H4293" s="170" t="s">
        <v>9521</v>
      </c>
      <c r="I4293" s="172">
        <v>0</v>
      </c>
      <c r="J4293" s="172">
        <v>31</v>
      </c>
      <c r="K4293" s="172">
        <v>31</v>
      </c>
      <c r="L4293" s="173" t="s">
        <v>1444</v>
      </c>
    </row>
    <row r="4294" spans="1:12" ht="56.25" customHeight="1">
      <c r="A4294" s="174">
        <v>373</v>
      </c>
      <c r="B4294" s="167" t="s">
        <v>1299</v>
      </c>
      <c r="C4294" s="168">
        <v>42838</v>
      </c>
      <c r="D4294" s="168" t="s">
        <v>9522</v>
      </c>
      <c r="E4294" s="169" t="s">
        <v>3</v>
      </c>
      <c r="F4294" s="169">
        <v>1492974</v>
      </c>
      <c r="G4294" s="169"/>
      <c r="H4294" s="170" t="s">
        <v>9523</v>
      </c>
      <c r="I4294" s="172">
        <v>0</v>
      </c>
      <c r="J4294" s="172">
        <v>87.8</v>
      </c>
      <c r="K4294" s="172">
        <v>87.8</v>
      </c>
      <c r="L4294" s="173" t="s">
        <v>1444</v>
      </c>
    </row>
    <row r="4295" spans="1:12" ht="56.25" customHeight="1">
      <c r="A4295" s="174" t="s">
        <v>627</v>
      </c>
      <c r="B4295" s="167" t="s">
        <v>737</v>
      </c>
      <c r="C4295" s="168">
        <v>42838</v>
      </c>
      <c r="D4295" s="168" t="s">
        <v>9524</v>
      </c>
      <c r="E4295" s="169" t="s">
        <v>3</v>
      </c>
      <c r="F4295" s="169">
        <v>1492987</v>
      </c>
      <c r="G4295" s="169"/>
      <c r="H4295" s="170" t="s">
        <v>9525</v>
      </c>
      <c r="I4295" s="172">
        <v>0</v>
      </c>
      <c r="J4295" s="172">
        <v>1.8</v>
      </c>
      <c r="K4295" s="172">
        <v>1.8</v>
      </c>
      <c r="L4295" s="173" t="s">
        <v>1444</v>
      </c>
    </row>
    <row r="4296" spans="1:12" ht="56.25" customHeight="1">
      <c r="A4296" s="174" t="s">
        <v>627</v>
      </c>
      <c r="B4296" s="167" t="s">
        <v>737</v>
      </c>
      <c r="C4296" s="168">
        <v>42838</v>
      </c>
      <c r="D4296" s="168" t="s">
        <v>9526</v>
      </c>
      <c r="E4296" s="169" t="s">
        <v>3</v>
      </c>
      <c r="F4296" s="169">
        <v>1492989</v>
      </c>
      <c r="G4296" s="169"/>
      <c r="H4296" s="170" t="s">
        <v>9527</v>
      </c>
      <c r="I4296" s="172">
        <v>0</v>
      </c>
      <c r="J4296" s="172">
        <v>370</v>
      </c>
      <c r="K4296" s="172">
        <v>370</v>
      </c>
      <c r="L4296" s="173" t="s">
        <v>1444</v>
      </c>
    </row>
    <row r="4297" spans="1:12" ht="56.25" customHeight="1">
      <c r="A4297" s="174" t="s">
        <v>627</v>
      </c>
      <c r="B4297" s="167" t="s">
        <v>737</v>
      </c>
      <c r="C4297" s="168">
        <v>42838</v>
      </c>
      <c r="D4297" s="168" t="s">
        <v>9528</v>
      </c>
      <c r="E4297" s="169" t="s">
        <v>3</v>
      </c>
      <c r="F4297" s="169">
        <v>1492991</v>
      </c>
      <c r="G4297" s="169"/>
      <c r="H4297" s="170" t="s">
        <v>9529</v>
      </c>
      <c r="I4297" s="172">
        <v>0</v>
      </c>
      <c r="J4297" s="172">
        <v>370</v>
      </c>
      <c r="K4297" s="172">
        <v>370</v>
      </c>
      <c r="L4297" s="173" t="s">
        <v>1444</v>
      </c>
    </row>
    <row r="4298" spans="1:12" ht="56.25" customHeight="1">
      <c r="A4298" s="174">
        <v>526</v>
      </c>
      <c r="B4298" s="167" t="s">
        <v>870</v>
      </c>
      <c r="C4298" s="168">
        <v>42838</v>
      </c>
      <c r="D4298" s="168" t="s">
        <v>9530</v>
      </c>
      <c r="E4298" s="169" t="s">
        <v>3</v>
      </c>
      <c r="F4298" s="169">
        <v>1492992</v>
      </c>
      <c r="G4298" s="169"/>
      <c r="H4298" s="170" t="s">
        <v>9531</v>
      </c>
      <c r="I4298" s="172">
        <v>0</v>
      </c>
      <c r="J4298" s="172">
        <v>217</v>
      </c>
      <c r="K4298" s="172">
        <v>217</v>
      </c>
      <c r="L4298" s="173" t="s">
        <v>1444</v>
      </c>
    </row>
    <row r="4299" spans="1:12" ht="56.25" customHeight="1">
      <c r="A4299" s="174" t="s">
        <v>627</v>
      </c>
      <c r="B4299" s="167" t="s">
        <v>737</v>
      </c>
      <c r="C4299" s="168">
        <v>42838</v>
      </c>
      <c r="D4299" s="168" t="s">
        <v>9532</v>
      </c>
      <c r="E4299" s="169" t="s">
        <v>3</v>
      </c>
      <c r="F4299" s="169">
        <v>1492993</v>
      </c>
      <c r="G4299" s="169"/>
      <c r="H4299" s="170" t="s">
        <v>9533</v>
      </c>
      <c r="I4299" s="172">
        <v>0</v>
      </c>
      <c r="J4299" s="172">
        <v>370</v>
      </c>
      <c r="K4299" s="172">
        <v>370</v>
      </c>
      <c r="L4299" s="173" t="s">
        <v>1444</v>
      </c>
    </row>
    <row r="4300" spans="1:12" ht="56.25" customHeight="1">
      <c r="A4300" s="174" t="s">
        <v>627</v>
      </c>
      <c r="B4300" s="167" t="s">
        <v>737</v>
      </c>
      <c r="C4300" s="168">
        <v>42838</v>
      </c>
      <c r="D4300" s="168" t="s">
        <v>9534</v>
      </c>
      <c r="E4300" s="169" t="s">
        <v>3</v>
      </c>
      <c r="F4300" s="169">
        <v>1492995</v>
      </c>
      <c r="G4300" s="169"/>
      <c r="H4300" s="170" t="s">
        <v>9535</v>
      </c>
      <c r="I4300" s="172">
        <v>0</v>
      </c>
      <c r="J4300" s="172">
        <v>370</v>
      </c>
      <c r="K4300" s="172">
        <v>370</v>
      </c>
      <c r="L4300" s="173" t="s">
        <v>1444</v>
      </c>
    </row>
    <row r="4301" spans="1:12" ht="56.25" customHeight="1">
      <c r="A4301" s="174" t="s">
        <v>627</v>
      </c>
      <c r="B4301" s="167" t="s">
        <v>737</v>
      </c>
      <c r="C4301" s="168">
        <v>42838</v>
      </c>
      <c r="D4301" s="168" t="s">
        <v>9536</v>
      </c>
      <c r="E4301" s="169" t="s">
        <v>3</v>
      </c>
      <c r="F4301" s="169">
        <v>1492996</v>
      </c>
      <c r="G4301" s="169"/>
      <c r="H4301" s="170" t="s">
        <v>9537</v>
      </c>
      <c r="I4301" s="172">
        <v>0</v>
      </c>
      <c r="J4301" s="172">
        <v>0.8</v>
      </c>
      <c r="K4301" s="172">
        <v>0.8</v>
      </c>
      <c r="L4301" s="173" t="s">
        <v>6022</v>
      </c>
    </row>
    <row r="4302" spans="1:12" ht="56.25" customHeight="1">
      <c r="A4302" s="174" t="s">
        <v>627</v>
      </c>
      <c r="B4302" s="167" t="s">
        <v>737</v>
      </c>
      <c r="C4302" s="168">
        <v>42838</v>
      </c>
      <c r="D4302" s="168" t="s">
        <v>9538</v>
      </c>
      <c r="E4302" s="169" t="s">
        <v>3</v>
      </c>
      <c r="F4302" s="169">
        <v>1492999</v>
      </c>
      <c r="G4302" s="169"/>
      <c r="H4302" s="170" t="s">
        <v>9539</v>
      </c>
      <c r="I4302" s="172">
        <v>0</v>
      </c>
      <c r="J4302" s="172">
        <v>371</v>
      </c>
      <c r="K4302" s="172">
        <v>371</v>
      </c>
      <c r="L4302" s="173" t="s">
        <v>1444</v>
      </c>
    </row>
    <row r="4303" spans="1:12" ht="56.25" customHeight="1">
      <c r="A4303" s="174">
        <v>591</v>
      </c>
      <c r="B4303" s="167" t="s">
        <v>885</v>
      </c>
      <c r="C4303" s="168">
        <v>42838</v>
      </c>
      <c r="D4303" s="168" t="s">
        <v>9540</v>
      </c>
      <c r="E4303" s="169" t="s">
        <v>3</v>
      </c>
      <c r="F4303" s="169">
        <v>1493007</v>
      </c>
      <c r="G4303" s="169"/>
      <c r="H4303" s="170" t="s">
        <v>9541</v>
      </c>
      <c r="I4303" s="172">
        <v>0</v>
      </c>
      <c r="J4303" s="172">
        <v>95</v>
      </c>
      <c r="K4303" s="172">
        <v>95</v>
      </c>
      <c r="L4303" s="173" t="s">
        <v>1444</v>
      </c>
    </row>
    <row r="4304" spans="1:12" ht="56.25" customHeight="1">
      <c r="A4304" s="174" t="s">
        <v>627</v>
      </c>
      <c r="B4304" s="167" t="s">
        <v>737</v>
      </c>
      <c r="C4304" s="168">
        <v>42838</v>
      </c>
      <c r="D4304" s="168" t="s">
        <v>9542</v>
      </c>
      <c r="E4304" s="169" t="s">
        <v>3</v>
      </c>
      <c r="F4304" s="169">
        <v>1493009</v>
      </c>
      <c r="G4304" s="169"/>
      <c r="H4304" s="170" t="s">
        <v>9543</v>
      </c>
      <c r="I4304" s="172">
        <v>0</v>
      </c>
      <c r="J4304" s="172">
        <v>550</v>
      </c>
      <c r="K4304" s="172">
        <v>550</v>
      </c>
      <c r="L4304" s="173" t="s">
        <v>1444</v>
      </c>
    </row>
    <row r="4305" spans="1:12" ht="56.25" customHeight="1">
      <c r="A4305" s="174" t="s">
        <v>627</v>
      </c>
      <c r="B4305" s="167" t="s">
        <v>737</v>
      </c>
      <c r="C4305" s="168">
        <v>42838</v>
      </c>
      <c r="D4305" s="168" t="s">
        <v>9544</v>
      </c>
      <c r="E4305" s="169" t="s">
        <v>3</v>
      </c>
      <c r="F4305" s="169">
        <v>1493014</v>
      </c>
      <c r="G4305" s="169"/>
      <c r="H4305" s="170" t="s">
        <v>9545</v>
      </c>
      <c r="I4305" s="172">
        <v>0</v>
      </c>
      <c r="J4305" s="172">
        <v>870</v>
      </c>
      <c r="K4305" s="172">
        <v>870</v>
      </c>
      <c r="L4305" s="173" t="s">
        <v>1444</v>
      </c>
    </row>
    <row r="4306" spans="1:12" ht="56.25" customHeight="1">
      <c r="A4306" s="174" t="s">
        <v>627</v>
      </c>
      <c r="B4306" s="167" t="s">
        <v>737</v>
      </c>
      <c r="C4306" s="168">
        <v>42838</v>
      </c>
      <c r="D4306" s="168" t="s">
        <v>9546</v>
      </c>
      <c r="E4306" s="169" t="s">
        <v>3</v>
      </c>
      <c r="F4306" s="169">
        <v>1493017</v>
      </c>
      <c r="G4306" s="169"/>
      <c r="H4306" s="170" t="s">
        <v>9547</v>
      </c>
      <c r="I4306" s="172">
        <v>0</v>
      </c>
      <c r="J4306" s="172">
        <v>870</v>
      </c>
      <c r="K4306" s="172">
        <v>870</v>
      </c>
      <c r="L4306" s="173" t="s">
        <v>1444</v>
      </c>
    </row>
    <row r="4307" spans="1:12" ht="56.25" customHeight="1">
      <c r="A4307" s="174" t="s">
        <v>627</v>
      </c>
      <c r="B4307" s="167" t="s">
        <v>737</v>
      </c>
      <c r="C4307" s="168">
        <v>42838</v>
      </c>
      <c r="D4307" s="168" t="s">
        <v>9548</v>
      </c>
      <c r="E4307" s="169" t="s">
        <v>3</v>
      </c>
      <c r="F4307" s="169">
        <v>1493019</v>
      </c>
      <c r="G4307" s="169"/>
      <c r="H4307" s="170" t="s">
        <v>9549</v>
      </c>
      <c r="I4307" s="172">
        <v>0</v>
      </c>
      <c r="J4307" s="172">
        <v>840</v>
      </c>
      <c r="K4307" s="172">
        <v>840</v>
      </c>
      <c r="L4307" s="173" t="s">
        <v>1444</v>
      </c>
    </row>
    <row r="4308" spans="1:12" ht="56.25" customHeight="1">
      <c r="A4308" s="174">
        <v>291</v>
      </c>
      <c r="B4308" s="167" t="s">
        <v>818</v>
      </c>
      <c r="C4308" s="168">
        <v>42838</v>
      </c>
      <c r="D4308" s="168" t="s">
        <v>9550</v>
      </c>
      <c r="E4308" s="169" t="s">
        <v>3</v>
      </c>
      <c r="F4308" s="169">
        <v>1493030</v>
      </c>
      <c r="G4308" s="169"/>
      <c r="H4308" s="170" t="s">
        <v>9551</v>
      </c>
      <c r="I4308" s="172">
        <v>0</v>
      </c>
      <c r="J4308" s="172">
        <v>5.41</v>
      </c>
      <c r="K4308" s="172">
        <v>5.41</v>
      </c>
      <c r="L4308" s="173" t="s">
        <v>1444</v>
      </c>
    </row>
    <row r="4309" spans="1:12" ht="56.25" customHeight="1">
      <c r="A4309" s="174">
        <v>526</v>
      </c>
      <c r="B4309" s="167" t="s">
        <v>870</v>
      </c>
      <c r="C4309" s="168">
        <v>42838</v>
      </c>
      <c r="D4309" s="168" t="s">
        <v>9552</v>
      </c>
      <c r="E4309" s="169" t="s">
        <v>3</v>
      </c>
      <c r="F4309" s="169">
        <v>1493043</v>
      </c>
      <c r="G4309" s="169"/>
      <c r="H4309" s="170" t="s">
        <v>9553</v>
      </c>
      <c r="I4309" s="172">
        <v>0</v>
      </c>
      <c r="J4309" s="172">
        <v>217</v>
      </c>
      <c r="K4309" s="172">
        <v>217</v>
      </c>
      <c r="L4309" s="173" t="s">
        <v>1444</v>
      </c>
    </row>
    <row r="4310" spans="1:12" ht="56.25" customHeight="1">
      <c r="A4310" s="174" t="s">
        <v>627</v>
      </c>
      <c r="B4310" s="167" t="s">
        <v>737</v>
      </c>
      <c r="C4310" s="168">
        <v>42838</v>
      </c>
      <c r="D4310" s="168" t="s">
        <v>9554</v>
      </c>
      <c r="E4310" s="169" t="s">
        <v>3</v>
      </c>
      <c r="F4310" s="169">
        <v>1493045</v>
      </c>
      <c r="G4310" s="169"/>
      <c r="H4310" s="170" t="s">
        <v>9555</v>
      </c>
      <c r="I4310" s="172">
        <v>0</v>
      </c>
      <c r="J4310" s="172">
        <v>25</v>
      </c>
      <c r="K4310" s="172">
        <v>25</v>
      </c>
      <c r="L4310" s="173" t="s">
        <v>1444</v>
      </c>
    </row>
    <row r="4311" spans="1:12" ht="56.25" customHeight="1">
      <c r="A4311" s="174">
        <v>290</v>
      </c>
      <c r="B4311" s="167" t="s">
        <v>817</v>
      </c>
      <c r="C4311" s="168">
        <v>42838</v>
      </c>
      <c r="D4311" s="168" t="s">
        <v>9556</v>
      </c>
      <c r="E4311" s="169" t="s">
        <v>3</v>
      </c>
      <c r="F4311" s="169">
        <v>1493064</v>
      </c>
      <c r="G4311" s="169"/>
      <c r="H4311" s="170" t="s">
        <v>9557</v>
      </c>
      <c r="I4311" s="172">
        <v>0</v>
      </c>
      <c r="J4311" s="172">
        <v>12</v>
      </c>
      <c r="K4311" s="172">
        <v>12</v>
      </c>
      <c r="L4311" s="173" t="s">
        <v>1444</v>
      </c>
    </row>
    <row r="4312" spans="1:12" ht="56.25" customHeight="1">
      <c r="A4312" s="174">
        <v>574</v>
      </c>
      <c r="B4312" s="167" t="s">
        <v>874</v>
      </c>
      <c r="C4312" s="168">
        <v>42842</v>
      </c>
      <c r="D4312" s="168" t="s">
        <v>9558</v>
      </c>
      <c r="E4312" s="169" t="s">
        <v>3</v>
      </c>
      <c r="F4312" s="169">
        <v>1493203</v>
      </c>
      <c r="G4312" s="169"/>
      <c r="H4312" s="170" t="s">
        <v>9559</v>
      </c>
      <c r="I4312" s="172">
        <v>0</v>
      </c>
      <c r="J4312" s="172">
        <v>695</v>
      </c>
      <c r="K4312" s="172">
        <v>695</v>
      </c>
      <c r="L4312" s="173" t="s">
        <v>1444</v>
      </c>
    </row>
    <row r="4313" spans="1:12" ht="56.25" customHeight="1">
      <c r="A4313" s="174">
        <v>574</v>
      </c>
      <c r="B4313" s="167" t="s">
        <v>874</v>
      </c>
      <c r="C4313" s="168">
        <v>42842</v>
      </c>
      <c r="D4313" s="168" t="s">
        <v>9560</v>
      </c>
      <c r="E4313" s="169" t="s">
        <v>3</v>
      </c>
      <c r="F4313" s="169">
        <v>1493205</v>
      </c>
      <c r="G4313" s="169"/>
      <c r="H4313" s="170" t="s">
        <v>9561</v>
      </c>
      <c r="I4313" s="172">
        <v>0</v>
      </c>
      <c r="J4313" s="172">
        <v>223220.15</v>
      </c>
      <c r="K4313" s="172">
        <v>223220.15</v>
      </c>
      <c r="L4313" s="173" t="s">
        <v>1444</v>
      </c>
    </row>
    <row r="4314" spans="1:12" ht="56.25" customHeight="1">
      <c r="A4314" s="174">
        <v>291</v>
      </c>
      <c r="B4314" s="167" t="s">
        <v>818</v>
      </c>
      <c r="C4314" s="168">
        <v>42842</v>
      </c>
      <c r="D4314" s="168" t="s">
        <v>9562</v>
      </c>
      <c r="E4314" s="169" t="s">
        <v>3</v>
      </c>
      <c r="F4314" s="169">
        <v>1493231</v>
      </c>
      <c r="G4314" s="169"/>
      <c r="H4314" s="170" t="s">
        <v>9563</v>
      </c>
      <c r="I4314" s="172">
        <v>0</v>
      </c>
      <c r="J4314" s="172">
        <v>15000</v>
      </c>
      <c r="K4314" s="172">
        <v>15000</v>
      </c>
      <c r="L4314" s="173" t="s">
        <v>1444</v>
      </c>
    </row>
    <row r="4315" spans="1:12" ht="56.25" customHeight="1">
      <c r="A4315" s="174">
        <v>290</v>
      </c>
      <c r="B4315" s="167" t="s">
        <v>817</v>
      </c>
      <c r="C4315" s="168">
        <v>42842</v>
      </c>
      <c r="D4315" s="168" t="s">
        <v>9564</v>
      </c>
      <c r="E4315" s="169" t="s">
        <v>3</v>
      </c>
      <c r="F4315" s="169">
        <v>1493232</v>
      </c>
      <c r="G4315" s="169"/>
      <c r="H4315" s="170" t="s">
        <v>9565</v>
      </c>
      <c r="I4315" s="172">
        <v>0</v>
      </c>
      <c r="J4315" s="172">
        <v>11655.3</v>
      </c>
      <c r="K4315" s="172">
        <v>11655.3</v>
      </c>
      <c r="L4315" s="173" t="s">
        <v>1444</v>
      </c>
    </row>
    <row r="4316" spans="1:12" ht="56.25" customHeight="1">
      <c r="A4316" s="174">
        <v>291</v>
      </c>
      <c r="B4316" s="167" t="s">
        <v>818</v>
      </c>
      <c r="C4316" s="168">
        <v>42842</v>
      </c>
      <c r="D4316" s="168" t="s">
        <v>9566</v>
      </c>
      <c r="E4316" s="169" t="s">
        <v>3</v>
      </c>
      <c r="F4316" s="169">
        <v>1493234</v>
      </c>
      <c r="G4316" s="169"/>
      <c r="H4316" s="170" t="s">
        <v>9567</v>
      </c>
      <c r="I4316" s="172">
        <v>0</v>
      </c>
      <c r="J4316" s="172">
        <v>139200</v>
      </c>
      <c r="K4316" s="172">
        <v>139200</v>
      </c>
      <c r="L4316" s="173" t="s">
        <v>1444</v>
      </c>
    </row>
    <row r="4317" spans="1:12" ht="56.25" customHeight="1">
      <c r="A4317" s="174">
        <v>291</v>
      </c>
      <c r="B4317" s="167" t="s">
        <v>818</v>
      </c>
      <c r="C4317" s="168">
        <v>42842</v>
      </c>
      <c r="D4317" s="168" t="s">
        <v>9568</v>
      </c>
      <c r="E4317" s="169" t="s">
        <v>3</v>
      </c>
      <c r="F4317" s="169">
        <v>1493235</v>
      </c>
      <c r="G4317" s="169"/>
      <c r="H4317" s="170" t="s">
        <v>9569</v>
      </c>
      <c r="I4317" s="172">
        <v>0</v>
      </c>
      <c r="J4317" s="172">
        <v>28000</v>
      </c>
      <c r="K4317" s="172">
        <v>28000</v>
      </c>
      <c r="L4317" s="173" t="s">
        <v>1444</v>
      </c>
    </row>
    <row r="4318" spans="1:12" ht="56.25" customHeight="1">
      <c r="A4318" s="174" t="s">
        <v>634</v>
      </c>
      <c r="B4318" s="167" t="s">
        <v>1258</v>
      </c>
      <c r="C4318" s="168">
        <v>42842</v>
      </c>
      <c r="D4318" s="168" t="s">
        <v>9570</v>
      </c>
      <c r="E4318" s="169" t="s">
        <v>3</v>
      </c>
      <c r="F4318" s="169">
        <v>1493236</v>
      </c>
      <c r="G4318" s="169"/>
      <c r="H4318" s="170" t="s">
        <v>9571</v>
      </c>
      <c r="I4318" s="172">
        <v>0</v>
      </c>
      <c r="J4318" s="172">
        <v>153031.34</v>
      </c>
      <c r="K4318" s="172">
        <v>153031.34</v>
      </c>
      <c r="L4318" s="173" t="s">
        <v>1444</v>
      </c>
    </row>
    <row r="4319" spans="1:12" ht="56.25" customHeight="1">
      <c r="A4319" s="174">
        <v>291</v>
      </c>
      <c r="B4319" s="167" t="s">
        <v>818</v>
      </c>
      <c r="C4319" s="168">
        <v>42842</v>
      </c>
      <c r="D4319" s="168" t="s">
        <v>9572</v>
      </c>
      <c r="E4319" s="169" t="s">
        <v>3</v>
      </c>
      <c r="F4319" s="169">
        <v>1493238</v>
      </c>
      <c r="G4319" s="169"/>
      <c r="H4319" s="170" t="s">
        <v>9573</v>
      </c>
      <c r="I4319" s="172">
        <v>0</v>
      </c>
      <c r="J4319" s="172">
        <v>51000</v>
      </c>
      <c r="K4319" s="172">
        <v>51000</v>
      </c>
      <c r="L4319" s="173" t="s">
        <v>1444</v>
      </c>
    </row>
    <row r="4320" spans="1:12" ht="56.25" customHeight="1">
      <c r="A4320" s="174">
        <v>291</v>
      </c>
      <c r="B4320" s="167" t="s">
        <v>818</v>
      </c>
      <c r="C4320" s="168">
        <v>42842</v>
      </c>
      <c r="D4320" s="168" t="s">
        <v>9574</v>
      </c>
      <c r="E4320" s="169" t="s">
        <v>3</v>
      </c>
      <c r="F4320" s="169">
        <v>1493239</v>
      </c>
      <c r="G4320" s="169"/>
      <c r="H4320" s="170" t="s">
        <v>9575</v>
      </c>
      <c r="I4320" s="172">
        <v>0</v>
      </c>
      <c r="J4320" s="172">
        <v>112000</v>
      </c>
      <c r="K4320" s="172">
        <v>112000</v>
      </c>
      <c r="L4320" s="173" t="s">
        <v>1444</v>
      </c>
    </row>
    <row r="4321" spans="1:12" ht="56.25" customHeight="1">
      <c r="A4321" s="174">
        <v>291</v>
      </c>
      <c r="B4321" s="167" t="s">
        <v>818</v>
      </c>
      <c r="C4321" s="168">
        <v>42842</v>
      </c>
      <c r="D4321" s="168" t="s">
        <v>9576</v>
      </c>
      <c r="E4321" s="169" t="s">
        <v>3</v>
      </c>
      <c r="F4321" s="169">
        <v>1493240</v>
      </c>
      <c r="G4321" s="169"/>
      <c r="H4321" s="170" t="s">
        <v>9577</v>
      </c>
      <c r="I4321" s="172">
        <v>0</v>
      </c>
      <c r="J4321" s="172">
        <v>25000</v>
      </c>
      <c r="K4321" s="172">
        <v>25000</v>
      </c>
      <c r="L4321" s="173" t="s">
        <v>1444</v>
      </c>
    </row>
    <row r="4322" spans="1:12" ht="56.25" customHeight="1">
      <c r="A4322" s="174">
        <v>20</v>
      </c>
      <c r="B4322" s="167" t="s">
        <v>717</v>
      </c>
      <c r="C4322" s="168">
        <v>42842</v>
      </c>
      <c r="D4322" s="168" t="s">
        <v>9578</v>
      </c>
      <c r="E4322" s="169" t="s">
        <v>3</v>
      </c>
      <c r="F4322" s="169">
        <v>1493269</v>
      </c>
      <c r="G4322" s="169"/>
      <c r="H4322" s="170" t="s">
        <v>9579</v>
      </c>
      <c r="I4322" s="172">
        <v>0</v>
      </c>
      <c r="J4322" s="172">
        <v>380651.03</v>
      </c>
      <c r="K4322" s="172">
        <v>380651.03</v>
      </c>
      <c r="L4322" s="173" t="s">
        <v>1444</v>
      </c>
    </row>
    <row r="4323" spans="1:12" ht="56.25" customHeight="1">
      <c r="A4323" s="174" t="s">
        <v>627</v>
      </c>
      <c r="B4323" s="167" t="s">
        <v>737</v>
      </c>
      <c r="C4323" s="168">
        <v>42842</v>
      </c>
      <c r="D4323" s="168" t="s">
        <v>9580</v>
      </c>
      <c r="E4323" s="169" t="s">
        <v>3</v>
      </c>
      <c r="F4323" s="169">
        <v>1493304</v>
      </c>
      <c r="G4323" s="169"/>
      <c r="H4323" s="170" t="s">
        <v>9581</v>
      </c>
      <c r="I4323" s="172">
        <v>0</v>
      </c>
      <c r="J4323" s="172">
        <v>6252</v>
      </c>
      <c r="K4323" s="172">
        <v>6252</v>
      </c>
      <c r="L4323" s="173" t="s">
        <v>1444</v>
      </c>
    </row>
    <row r="4324" spans="1:12" ht="56.25" customHeight="1">
      <c r="A4324" s="174" t="s">
        <v>627</v>
      </c>
      <c r="B4324" s="167" t="s">
        <v>737</v>
      </c>
      <c r="C4324" s="168">
        <v>42842</v>
      </c>
      <c r="D4324" s="168" t="s">
        <v>9582</v>
      </c>
      <c r="E4324" s="169" t="s">
        <v>3</v>
      </c>
      <c r="F4324" s="169">
        <v>1493307</v>
      </c>
      <c r="G4324" s="169"/>
      <c r="H4324" s="170" t="s">
        <v>9583</v>
      </c>
      <c r="I4324" s="172">
        <v>0</v>
      </c>
      <c r="J4324" s="172">
        <v>3574</v>
      </c>
      <c r="K4324" s="172">
        <v>3574</v>
      </c>
      <c r="L4324" s="173" t="s">
        <v>1444</v>
      </c>
    </row>
    <row r="4325" spans="1:12" ht="56.25" customHeight="1">
      <c r="A4325" s="174">
        <v>283</v>
      </c>
      <c r="B4325" s="167" t="s">
        <v>153</v>
      </c>
      <c r="C4325" s="168">
        <v>42842</v>
      </c>
      <c r="D4325" s="168" t="s">
        <v>9584</v>
      </c>
      <c r="E4325" s="169" t="s">
        <v>3</v>
      </c>
      <c r="F4325" s="169">
        <v>1493361</v>
      </c>
      <c r="G4325" s="169"/>
      <c r="H4325" s="170" t="s">
        <v>9585</v>
      </c>
      <c r="I4325" s="172">
        <v>0</v>
      </c>
      <c r="J4325" s="172">
        <v>142</v>
      </c>
      <c r="K4325" s="172">
        <v>142</v>
      </c>
      <c r="L4325" s="173" t="s">
        <v>1444</v>
      </c>
    </row>
    <row r="4326" spans="1:12" ht="56.25" customHeight="1">
      <c r="A4326" s="174">
        <v>86</v>
      </c>
      <c r="B4326" s="167" t="s">
        <v>734</v>
      </c>
      <c r="C4326" s="168">
        <v>42842</v>
      </c>
      <c r="D4326" s="168" t="s">
        <v>9586</v>
      </c>
      <c r="E4326" s="169" t="s">
        <v>3</v>
      </c>
      <c r="F4326" s="169">
        <v>1493377</v>
      </c>
      <c r="G4326" s="169"/>
      <c r="H4326" s="170" t="s">
        <v>9587</v>
      </c>
      <c r="I4326" s="172">
        <v>0</v>
      </c>
      <c r="J4326" s="172">
        <v>41966.25</v>
      </c>
      <c r="K4326" s="172">
        <v>41966.25</v>
      </c>
      <c r="L4326" s="173" t="s">
        <v>1444</v>
      </c>
    </row>
    <row r="4327" spans="1:12" ht="56.25" customHeight="1">
      <c r="A4327" s="174">
        <v>342</v>
      </c>
      <c r="B4327" s="167" t="s">
        <v>840</v>
      </c>
      <c r="C4327" s="168">
        <v>42842</v>
      </c>
      <c r="D4327" s="168" t="s">
        <v>9588</v>
      </c>
      <c r="E4327" s="169" t="s">
        <v>3</v>
      </c>
      <c r="F4327" s="169">
        <v>1493387</v>
      </c>
      <c r="G4327" s="169"/>
      <c r="H4327" s="170" t="s">
        <v>9589</v>
      </c>
      <c r="I4327" s="172">
        <v>0</v>
      </c>
      <c r="J4327" s="172">
        <v>1205.5</v>
      </c>
      <c r="K4327" s="172">
        <v>1205.5</v>
      </c>
      <c r="L4327" s="173" t="s">
        <v>1444</v>
      </c>
    </row>
    <row r="4328" spans="1:12" ht="56.25" customHeight="1">
      <c r="A4328" s="174" t="s">
        <v>627</v>
      </c>
      <c r="B4328" s="167" t="s">
        <v>737</v>
      </c>
      <c r="C4328" s="168">
        <v>42842</v>
      </c>
      <c r="D4328" s="168" t="s">
        <v>9590</v>
      </c>
      <c r="E4328" s="169" t="s">
        <v>3</v>
      </c>
      <c r="F4328" s="169">
        <v>1493272</v>
      </c>
      <c r="G4328" s="169"/>
      <c r="H4328" s="170" t="s">
        <v>9591</v>
      </c>
      <c r="I4328" s="172">
        <v>0</v>
      </c>
      <c r="J4328" s="172">
        <v>828.96</v>
      </c>
      <c r="K4328" s="172">
        <v>828.96</v>
      </c>
      <c r="L4328" s="173" t="s">
        <v>1444</v>
      </c>
    </row>
    <row r="4329" spans="1:12" ht="56.25" customHeight="1">
      <c r="A4329" s="174">
        <v>591</v>
      </c>
      <c r="B4329" s="167" t="s">
        <v>885</v>
      </c>
      <c r="C4329" s="168">
        <v>42842</v>
      </c>
      <c r="D4329" s="168" t="s">
        <v>9592</v>
      </c>
      <c r="E4329" s="169" t="s">
        <v>3</v>
      </c>
      <c r="F4329" s="169">
        <v>1493277</v>
      </c>
      <c r="G4329" s="169"/>
      <c r="H4329" s="170" t="s">
        <v>9593</v>
      </c>
      <c r="I4329" s="172">
        <v>0</v>
      </c>
      <c r="J4329" s="172">
        <v>95</v>
      </c>
      <c r="K4329" s="172">
        <v>95</v>
      </c>
      <c r="L4329" s="173" t="s">
        <v>1444</v>
      </c>
    </row>
    <row r="4330" spans="1:12" ht="56.25" customHeight="1">
      <c r="A4330" s="174">
        <v>86</v>
      </c>
      <c r="B4330" s="167" t="s">
        <v>734</v>
      </c>
      <c r="C4330" s="168">
        <v>42842</v>
      </c>
      <c r="D4330" s="168" t="s">
        <v>9594</v>
      </c>
      <c r="E4330" s="169" t="s">
        <v>3</v>
      </c>
      <c r="F4330" s="169">
        <v>1493284</v>
      </c>
      <c r="G4330" s="169"/>
      <c r="H4330" s="170" t="s">
        <v>9595</v>
      </c>
      <c r="I4330" s="172">
        <v>0</v>
      </c>
      <c r="J4330" s="172">
        <v>284</v>
      </c>
      <c r="K4330" s="172">
        <v>284</v>
      </c>
      <c r="L4330" s="173" t="s">
        <v>1444</v>
      </c>
    </row>
    <row r="4331" spans="1:12" ht="56.25" customHeight="1">
      <c r="A4331" s="174">
        <v>86</v>
      </c>
      <c r="B4331" s="167" t="s">
        <v>734</v>
      </c>
      <c r="C4331" s="168">
        <v>42842</v>
      </c>
      <c r="D4331" s="168" t="s">
        <v>9596</v>
      </c>
      <c r="E4331" s="169" t="s">
        <v>3</v>
      </c>
      <c r="F4331" s="169">
        <v>1493285</v>
      </c>
      <c r="G4331" s="169"/>
      <c r="H4331" s="170" t="s">
        <v>9597</v>
      </c>
      <c r="I4331" s="172">
        <v>0</v>
      </c>
      <c r="J4331" s="172">
        <v>160</v>
      </c>
      <c r="K4331" s="172">
        <v>160</v>
      </c>
      <c r="L4331" s="173" t="s">
        <v>1444</v>
      </c>
    </row>
    <row r="4332" spans="1:12" ht="56.25" customHeight="1">
      <c r="A4332" s="174">
        <v>86</v>
      </c>
      <c r="B4332" s="167" t="s">
        <v>734</v>
      </c>
      <c r="C4332" s="168">
        <v>42842</v>
      </c>
      <c r="D4332" s="168" t="s">
        <v>9598</v>
      </c>
      <c r="E4332" s="169" t="s">
        <v>3</v>
      </c>
      <c r="F4332" s="169">
        <v>1493286</v>
      </c>
      <c r="G4332" s="169"/>
      <c r="H4332" s="170" t="s">
        <v>9599</v>
      </c>
      <c r="I4332" s="172">
        <v>0</v>
      </c>
      <c r="J4332" s="172">
        <v>150</v>
      </c>
      <c r="K4332" s="172">
        <v>150</v>
      </c>
      <c r="L4332" s="173" t="s">
        <v>1444</v>
      </c>
    </row>
    <row r="4333" spans="1:12" ht="56.25" customHeight="1">
      <c r="A4333" s="174">
        <v>526</v>
      </c>
      <c r="B4333" s="167" t="s">
        <v>870</v>
      </c>
      <c r="C4333" s="168">
        <v>42842</v>
      </c>
      <c r="D4333" s="168" t="s">
        <v>9600</v>
      </c>
      <c r="E4333" s="169" t="s">
        <v>3</v>
      </c>
      <c r="F4333" s="169">
        <v>1493296</v>
      </c>
      <c r="G4333" s="169"/>
      <c r="H4333" s="170" t="s">
        <v>9601</v>
      </c>
      <c r="I4333" s="172">
        <v>0</v>
      </c>
      <c r="J4333" s="172">
        <v>817</v>
      </c>
      <c r="K4333" s="172">
        <v>817</v>
      </c>
      <c r="L4333" s="173" t="s">
        <v>1444</v>
      </c>
    </row>
    <row r="4334" spans="1:12" ht="56.25" customHeight="1">
      <c r="A4334" s="174">
        <v>526</v>
      </c>
      <c r="B4334" s="167" t="s">
        <v>870</v>
      </c>
      <c r="C4334" s="168">
        <v>42842</v>
      </c>
      <c r="D4334" s="168" t="s">
        <v>9602</v>
      </c>
      <c r="E4334" s="169" t="s">
        <v>3</v>
      </c>
      <c r="F4334" s="169">
        <v>1493302</v>
      </c>
      <c r="G4334" s="169"/>
      <c r="H4334" s="170" t="s">
        <v>9603</v>
      </c>
      <c r="I4334" s="172">
        <v>0</v>
      </c>
      <c r="J4334" s="172">
        <v>533</v>
      </c>
      <c r="K4334" s="172">
        <v>533</v>
      </c>
      <c r="L4334" s="173" t="s">
        <v>1444</v>
      </c>
    </row>
    <row r="4335" spans="1:12" ht="56.25" customHeight="1">
      <c r="A4335" s="174">
        <v>10</v>
      </c>
      <c r="B4335" s="167" t="s">
        <v>714</v>
      </c>
      <c r="C4335" s="168">
        <v>42842</v>
      </c>
      <c r="D4335" s="168" t="s">
        <v>9604</v>
      </c>
      <c r="E4335" s="169" t="s">
        <v>3</v>
      </c>
      <c r="F4335" s="169">
        <v>1493306</v>
      </c>
      <c r="G4335" s="169"/>
      <c r="H4335" s="170" t="s">
        <v>9605</v>
      </c>
      <c r="I4335" s="172">
        <v>0</v>
      </c>
      <c r="J4335" s="172">
        <v>1842.2</v>
      </c>
      <c r="K4335" s="172">
        <v>1842.2</v>
      </c>
      <c r="L4335" s="173" t="s">
        <v>1444</v>
      </c>
    </row>
    <row r="4336" spans="1:12" ht="56.25" customHeight="1">
      <c r="A4336" s="174" t="s">
        <v>627</v>
      </c>
      <c r="B4336" s="167" t="s">
        <v>737</v>
      </c>
      <c r="C4336" s="168">
        <v>42842</v>
      </c>
      <c r="D4336" s="168" t="s">
        <v>9606</v>
      </c>
      <c r="E4336" s="169" t="s">
        <v>3</v>
      </c>
      <c r="F4336" s="169">
        <v>1493312</v>
      </c>
      <c r="G4336" s="169"/>
      <c r="H4336" s="170" t="s">
        <v>9607</v>
      </c>
      <c r="I4336" s="172">
        <v>0</v>
      </c>
      <c r="J4336" s="172">
        <v>265.87</v>
      </c>
      <c r="K4336" s="172">
        <v>265.87</v>
      </c>
      <c r="L4336" s="173" t="s">
        <v>1444</v>
      </c>
    </row>
    <row r="4337" spans="1:12" ht="56.25" customHeight="1">
      <c r="A4337" s="174">
        <v>234</v>
      </c>
      <c r="B4337" s="167" t="s">
        <v>131</v>
      </c>
      <c r="C4337" s="168">
        <v>42842</v>
      </c>
      <c r="D4337" s="168" t="s">
        <v>9608</v>
      </c>
      <c r="E4337" s="169" t="s">
        <v>3</v>
      </c>
      <c r="F4337" s="169">
        <v>1493346</v>
      </c>
      <c r="G4337" s="169"/>
      <c r="H4337" s="170" t="s">
        <v>9609</v>
      </c>
      <c r="I4337" s="172">
        <v>0</v>
      </c>
      <c r="J4337" s="172">
        <v>1976.12</v>
      </c>
      <c r="K4337" s="172">
        <v>1976.12</v>
      </c>
      <c r="L4337" s="173" t="s">
        <v>1444</v>
      </c>
    </row>
    <row r="4338" spans="1:12" ht="56.25" customHeight="1">
      <c r="A4338" s="174">
        <v>20</v>
      </c>
      <c r="B4338" s="167" t="s">
        <v>717</v>
      </c>
      <c r="C4338" s="168">
        <v>42842</v>
      </c>
      <c r="D4338" s="168" t="s">
        <v>9610</v>
      </c>
      <c r="E4338" s="169" t="s">
        <v>3</v>
      </c>
      <c r="F4338" s="169">
        <v>1493350</v>
      </c>
      <c r="G4338" s="169"/>
      <c r="H4338" s="170" t="s">
        <v>9611</v>
      </c>
      <c r="I4338" s="172">
        <v>0</v>
      </c>
      <c r="J4338" s="172">
        <v>15.38</v>
      </c>
      <c r="K4338" s="172">
        <v>15.38</v>
      </c>
      <c r="L4338" s="173" t="s">
        <v>1444</v>
      </c>
    </row>
    <row r="4339" spans="1:12" ht="56.25" customHeight="1">
      <c r="A4339" s="174">
        <v>20</v>
      </c>
      <c r="B4339" s="167" t="s">
        <v>717</v>
      </c>
      <c r="C4339" s="168">
        <v>42842</v>
      </c>
      <c r="D4339" s="168" t="s">
        <v>9612</v>
      </c>
      <c r="E4339" s="169" t="s">
        <v>3</v>
      </c>
      <c r="F4339" s="169">
        <v>1493353</v>
      </c>
      <c r="G4339" s="169"/>
      <c r="H4339" s="170" t="s">
        <v>9613</v>
      </c>
      <c r="I4339" s="172">
        <v>0</v>
      </c>
      <c r="J4339" s="172">
        <v>384.66</v>
      </c>
      <c r="K4339" s="172">
        <v>384.66</v>
      </c>
      <c r="L4339" s="173" t="s">
        <v>1444</v>
      </c>
    </row>
    <row r="4340" spans="1:12" ht="56.25" customHeight="1">
      <c r="A4340" s="174">
        <v>20</v>
      </c>
      <c r="B4340" s="167" t="s">
        <v>717</v>
      </c>
      <c r="C4340" s="168">
        <v>42842</v>
      </c>
      <c r="D4340" s="168" t="s">
        <v>9614</v>
      </c>
      <c r="E4340" s="169" t="s">
        <v>3</v>
      </c>
      <c r="F4340" s="169">
        <v>1493362</v>
      </c>
      <c r="G4340" s="169"/>
      <c r="H4340" s="170" t="s">
        <v>9615</v>
      </c>
      <c r="I4340" s="172">
        <v>0</v>
      </c>
      <c r="J4340" s="172">
        <v>470</v>
      </c>
      <c r="K4340" s="172">
        <v>470</v>
      </c>
      <c r="L4340" s="173" t="s">
        <v>1444</v>
      </c>
    </row>
    <row r="4341" spans="1:12" ht="56.25" customHeight="1">
      <c r="A4341" s="174">
        <v>20</v>
      </c>
      <c r="B4341" s="167" t="s">
        <v>717</v>
      </c>
      <c r="C4341" s="168">
        <v>42842</v>
      </c>
      <c r="D4341" s="168" t="s">
        <v>9616</v>
      </c>
      <c r="E4341" s="169" t="s">
        <v>3</v>
      </c>
      <c r="F4341" s="169">
        <v>1493363</v>
      </c>
      <c r="G4341" s="169"/>
      <c r="H4341" s="170" t="s">
        <v>9615</v>
      </c>
      <c r="I4341" s="172">
        <v>0</v>
      </c>
      <c r="J4341" s="172">
        <v>40</v>
      </c>
      <c r="K4341" s="172">
        <v>40</v>
      </c>
      <c r="L4341" s="173" t="s">
        <v>1444</v>
      </c>
    </row>
    <row r="4342" spans="1:12" ht="56.25" customHeight="1">
      <c r="A4342" s="174">
        <v>20</v>
      </c>
      <c r="B4342" s="167" t="s">
        <v>717</v>
      </c>
      <c r="C4342" s="168">
        <v>42842</v>
      </c>
      <c r="D4342" s="168" t="s">
        <v>9617</v>
      </c>
      <c r="E4342" s="169" t="s">
        <v>3</v>
      </c>
      <c r="F4342" s="169">
        <v>1493365</v>
      </c>
      <c r="G4342" s="169"/>
      <c r="H4342" s="170" t="s">
        <v>9618</v>
      </c>
      <c r="I4342" s="172">
        <v>0</v>
      </c>
      <c r="J4342" s="172">
        <v>936</v>
      </c>
      <c r="K4342" s="172">
        <v>936</v>
      </c>
      <c r="L4342" s="173" t="s">
        <v>1444</v>
      </c>
    </row>
    <row r="4343" spans="1:12" ht="56.25" customHeight="1">
      <c r="A4343" s="174">
        <v>20</v>
      </c>
      <c r="B4343" s="167" t="s">
        <v>717</v>
      </c>
      <c r="C4343" s="168">
        <v>42842</v>
      </c>
      <c r="D4343" s="168" t="s">
        <v>9619</v>
      </c>
      <c r="E4343" s="169" t="s">
        <v>3</v>
      </c>
      <c r="F4343" s="169">
        <v>1493366</v>
      </c>
      <c r="G4343" s="169"/>
      <c r="H4343" s="170" t="s">
        <v>9620</v>
      </c>
      <c r="I4343" s="172">
        <v>0</v>
      </c>
      <c r="J4343" s="172">
        <v>1777</v>
      </c>
      <c r="K4343" s="172">
        <v>1777</v>
      </c>
      <c r="L4343" s="173" t="s">
        <v>1444</v>
      </c>
    </row>
    <row r="4344" spans="1:12" ht="56.25" customHeight="1">
      <c r="A4344" s="174">
        <v>20</v>
      </c>
      <c r="B4344" s="167" t="s">
        <v>717</v>
      </c>
      <c r="C4344" s="168">
        <v>42842</v>
      </c>
      <c r="D4344" s="168" t="s">
        <v>9621</v>
      </c>
      <c r="E4344" s="169" t="s">
        <v>3</v>
      </c>
      <c r="F4344" s="169">
        <v>1493367</v>
      </c>
      <c r="G4344" s="169"/>
      <c r="H4344" s="170" t="s">
        <v>9620</v>
      </c>
      <c r="I4344" s="172">
        <v>0</v>
      </c>
      <c r="J4344" s="172">
        <v>267</v>
      </c>
      <c r="K4344" s="172">
        <v>267</v>
      </c>
      <c r="L4344" s="173" t="s">
        <v>1444</v>
      </c>
    </row>
    <row r="4345" spans="1:12" ht="56.25" customHeight="1">
      <c r="A4345" s="174">
        <v>20</v>
      </c>
      <c r="B4345" s="167" t="s">
        <v>717</v>
      </c>
      <c r="C4345" s="168">
        <v>42842</v>
      </c>
      <c r="D4345" s="168" t="s">
        <v>9622</v>
      </c>
      <c r="E4345" s="169" t="s">
        <v>3</v>
      </c>
      <c r="F4345" s="169">
        <v>1493368</v>
      </c>
      <c r="G4345" s="169"/>
      <c r="H4345" s="170" t="s">
        <v>9620</v>
      </c>
      <c r="I4345" s="172">
        <v>0</v>
      </c>
      <c r="J4345" s="172">
        <v>220</v>
      </c>
      <c r="K4345" s="172">
        <v>220</v>
      </c>
      <c r="L4345" s="173" t="s">
        <v>1444</v>
      </c>
    </row>
    <row r="4346" spans="1:12" ht="56.25" customHeight="1">
      <c r="A4346" s="174">
        <v>20</v>
      </c>
      <c r="B4346" s="167" t="s">
        <v>717</v>
      </c>
      <c r="C4346" s="168">
        <v>42842</v>
      </c>
      <c r="D4346" s="168" t="s">
        <v>9623</v>
      </c>
      <c r="E4346" s="169" t="s">
        <v>3</v>
      </c>
      <c r="F4346" s="169">
        <v>1493370</v>
      </c>
      <c r="G4346" s="169"/>
      <c r="H4346" s="170" t="s">
        <v>9620</v>
      </c>
      <c r="I4346" s="172">
        <v>0</v>
      </c>
      <c r="J4346" s="172">
        <v>62</v>
      </c>
      <c r="K4346" s="172">
        <v>62</v>
      </c>
      <c r="L4346" s="173" t="s">
        <v>1444</v>
      </c>
    </row>
    <row r="4347" spans="1:12" ht="56.25" customHeight="1">
      <c r="A4347" s="174">
        <v>20</v>
      </c>
      <c r="B4347" s="167" t="s">
        <v>717</v>
      </c>
      <c r="C4347" s="168">
        <v>42842</v>
      </c>
      <c r="D4347" s="168" t="s">
        <v>9624</v>
      </c>
      <c r="E4347" s="169" t="s">
        <v>3</v>
      </c>
      <c r="F4347" s="169">
        <v>1493371</v>
      </c>
      <c r="G4347" s="169"/>
      <c r="H4347" s="170" t="s">
        <v>9620</v>
      </c>
      <c r="I4347" s="172">
        <v>0</v>
      </c>
      <c r="J4347" s="172">
        <v>310</v>
      </c>
      <c r="K4347" s="172">
        <v>310</v>
      </c>
      <c r="L4347" s="173" t="s">
        <v>1444</v>
      </c>
    </row>
    <row r="4348" spans="1:12" ht="56.25" customHeight="1">
      <c r="A4348" s="174" t="s">
        <v>627</v>
      </c>
      <c r="B4348" s="167" t="s">
        <v>737</v>
      </c>
      <c r="C4348" s="168">
        <v>42842</v>
      </c>
      <c r="D4348" s="168" t="s">
        <v>9625</v>
      </c>
      <c r="E4348" s="169" t="s">
        <v>3</v>
      </c>
      <c r="F4348" s="169">
        <v>1493407</v>
      </c>
      <c r="G4348" s="169"/>
      <c r="H4348" s="170" t="s">
        <v>9626</v>
      </c>
      <c r="I4348" s="172">
        <v>0</v>
      </c>
      <c r="J4348" s="172">
        <v>80</v>
      </c>
      <c r="K4348" s="172">
        <v>80</v>
      </c>
      <c r="L4348" s="173" t="s">
        <v>1444</v>
      </c>
    </row>
    <row r="4349" spans="1:12" ht="56.25" customHeight="1">
      <c r="A4349" s="174">
        <v>265</v>
      </c>
      <c r="B4349" s="167" t="s">
        <v>804</v>
      </c>
      <c r="C4349" s="168">
        <v>42842</v>
      </c>
      <c r="D4349" s="168" t="s">
        <v>9627</v>
      </c>
      <c r="E4349" s="169" t="s">
        <v>3</v>
      </c>
      <c r="F4349" s="169">
        <v>1493421</v>
      </c>
      <c r="G4349" s="169"/>
      <c r="H4349" s="170" t="s">
        <v>9628</v>
      </c>
      <c r="I4349" s="172">
        <v>0</v>
      </c>
      <c r="J4349" s="172">
        <v>398</v>
      </c>
      <c r="K4349" s="172">
        <v>398</v>
      </c>
      <c r="L4349" s="173" t="s">
        <v>1444</v>
      </c>
    </row>
    <row r="4350" spans="1:12" ht="56.25" customHeight="1">
      <c r="A4350" s="174" t="s">
        <v>627</v>
      </c>
      <c r="B4350" s="167" t="s">
        <v>737</v>
      </c>
      <c r="C4350" s="168">
        <v>42842</v>
      </c>
      <c r="D4350" s="168" t="s">
        <v>9629</v>
      </c>
      <c r="E4350" s="169" t="s">
        <v>3</v>
      </c>
      <c r="F4350" s="169">
        <v>1493437</v>
      </c>
      <c r="G4350" s="169"/>
      <c r="H4350" s="170" t="s">
        <v>9630</v>
      </c>
      <c r="I4350" s="172">
        <v>0</v>
      </c>
      <c r="J4350" s="172">
        <v>124</v>
      </c>
      <c r="K4350" s="172">
        <v>124</v>
      </c>
      <c r="L4350" s="173" t="s">
        <v>1444</v>
      </c>
    </row>
    <row r="4351" spans="1:12" ht="56.25" customHeight="1">
      <c r="A4351" s="174" t="s">
        <v>627</v>
      </c>
      <c r="B4351" s="167" t="s">
        <v>737</v>
      </c>
      <c r="C4351" s="168">
        <v>42842</v>
      </c>
      <c r="D4351" s="168" t="s">
        <v>9631</v>
      </c>
      <c r="E4351" s="169" t="s">
        <v>3</v>
      </c>
      <c r="F4351" s="169">
        <v>1493443</v>
      </c>
      <c r="G4351" s="169"/>
      <c r="H4351" s="170" t="s">
        <v>9632</v>
      </c>
      <c r="I4351" s="172">
        <v>0</v>
      </c>
      <c r="J4351" s="172">
        <v>371</v>
      </c>
      <c r="K4351" s="172">
        <v>371</v>
      </c>
      <c r="L4351" s="173" t="s">
        <v>1444</v>
      </c>
    </row>
    <row r="4352" spans="1:12" ht="56.25" customHeight="1">
      <c r="A4352" s="174" t="s">
        <v>627</v>
      </c>
      <c r="B4352" s="167" t="s">
        <v>737</v>
      </c>
      <c r="C4352" s="168">
        <v>42842</v>
      </c>
      <c r="D4352" s="168" t="s">
        <v>9633</v>
      </c>
      <c r="E4352" s="169" t="s">
        <v>3</v>
      </c>
      <c r="F4352" s="169">
        <v>1493454</v>
      </c>
      <c r="G4352" s="169"/>
      <c r="H4352" s="170" t="s">
        <v>9634</v>
      </c>
      <c r="I4352" s="172">
        <v>0</v>
      </c>
      <c r="J4352" s="172">
        <v>3400</v>
      </c>
      <c r="K4352" s="172">
        <v>3400</v>
      </c>
      <c r="L4352" s="173" t="s">
        <v>1444</v>
      </c>
    </row>
    <row r="4353" spans="1:12" ht="56.25" customHeight="1">
      <c r="A4353" s="174">
        <v>212</v>
      </c>
      <c r="B4353" s="167" t="s">
        <v>785</v>
      </c>
      <c r="C4353" s="168">
        <v>42842</v>
      </c>
      <c r="D4353" s="168" t="s">
        <v>9635</v>
      </c>
      <c r="E4353" s="169" t="s">
        <v>3</v>
      </c>
      <c r="F4353" s="169">
        <v>1493481</v>
      </c>
      <c r="G4353" s="169"/>
      <c r="H4353" s="170" t="s">
        <v>9636</v>
      </c>
      <c r="I4353" s="172">
        <v>0</v>
      </c>
      <c r="J4353" s="172">
        <v>652</v>
      </c>
      <c r="K4353" s="172">
        <v>652</v>
      </c>
      <c r="L4353" s="173" t="s">
        <v>1444</v>
      </c>
    </row>
    <row r="4354" spans="1:12" ht="56.25" customHeight="1">
      <c r="A4354" s="174" t="s">
        <v>627</v>
      </c>
      <c r="B4354" s="167" t="s">
        <v>737</v>
      </c>
      <c r="C4354" s="168">
        <v>42842</v>
      </c>
      <c r="D4354" s="168" t="s">
        <v>9637</v>
      </c>
      <c r="E4354" s="169" t="s">
        <v>3</v>
      </c>
      <c r="F4354" s="169">
        <v>1493490</v>
      </c>
      <c r="G4354" s="169"/>
      <c r="H4354" s="170" t="s">
        <v>9638</v>
      </c>
      <c r="I4354" s="172">
        <v>0</v>
      </c>
      <c r="J4354" s="172">
        <v>341</v>
      </c>
      <c r="K4354" s="172">
        <v>341</v>
      </c>
      <c r="L4354" s="173" t="s">
        <v>1444</v>
      </c>
    </row>
    <row r="4355" spans="1:12" ht="56.25" customHeight="1">
      <c r="A4355" s="174">
        <v>70</v>
      </c>
      <c r="B4355" s="167" t="s">
        <v>729</v>
      </c>
      <c r="C4355" s="168">
        <v>42842</v>
      </c>
      <c r="D4355" s="168" t="s">
        <v>9639</v>
      </c>
      <c r="E4355" s="169" t="s">
        <v>3</v>
      </c>
      <c r="F4355" s="169">
        <v>1493518</v>
      </c>
      <c r="G4355" s="169"/>
      <c r="H4355" s="170" t="s">
        <v>9640</v>
      </c>
      <c r="I4355" s="172">
        <v>0</v>
      </c>
      <c r="J4355" s="172">
        <v>371</v>
      </c>
      <c r="K4355" s="172">
        <v>371</v>
      </c>
      <c r="L4355" s="173" t="s">
        <v>1444</v>
      </c>
    </row>
    <row r="4356" spans="1:12" ht="56.25" customHeight="1">
      <c r="A4356" s="174">
        <v>587</v>
      </c>
      <c r="B4356" s="167" t="s">
        <v>882</v>
      </c>
      <c r="C4356" s="168">
        <v>42842</v>
      </c>
      <c r="D4356" s="168" t="s">
        <v>9641</v>
      </c>
      <c r="E4356" s="169" t="s">
        <v>3</v>
      </c>
      <c r="F4356" s="169">
        <v>1493536</v>
      </c>
      <c r="G4356" s="169"/>
      <c r="H4356" s="170" t="s">
        <v>9642</v>
      </c>
      <c r="I4356" s="172">
        <v>0</v>
      </c>
      <c r="J4356" s="172">
        <v>346.85</v>
      </c>
      <c r="K4356" s="172">
        <v>346.85</v>
      </c>
      <c r="L4356" s="173" t="s">
        <v>1444</v>
      </c>
    </row>
    <row r="4357" spans="1:12" ht="56.25" customHeight="1">
      <c r="A4357" s="174">
        <v>526</v>
      </c>
      <c r="B4357" s="167" t="s">
        <v>870</v>
      </c>
      <c r="C4357" s="168">
        <v>42843</v>
      </c>
      <c r="D4357" s="168" t="s">
        <v>9643</v>
      </c>
      <c r="E4357" s="169" t="s">
        <v>3</v>
      </c>
      <c r="F4357" s="169">
        <v>1493697</v>
      </c>
      <c r="G4357" s="169"/>
      <c r="H4357" s="170" t="s">
        <v>9644</v>
      </c>
      <c r="I4357" s="172">
        <v>0</v>
      </c>
      <c r="J4357" s="172">
        <v>5679</v>
      </c>
      <c r="K4357" s="172">
        <v>5679</v>
      </c>
      <c r="L4357" s="173" t="s">
        <v>1444</v>
      </c>
    </row>
    <row r="4358" spans="1:12" ht="56.25" customHeight="1">
      <c r="A4358" s="174">
        <v>670</v>
      </c>
      <c r="B4358" s="167" t="s">
        <v>243</v>
      </c>
      <c r="C4358" s="168">
        <v>42843</v>
      </c>
      <c r="D4358" s="168" t="s">
        <v>9645</v>
      </c>
      <c r="E4358" s="169" t="s">
        <v>3</v>
      </c>
      <c r="F4358" s="169">
        <v>1493773</v>
      </c>
      <c r="G4358" s="169"/>
      <c r="H4358" s="170" t="s">
        <v>9646</v>
      </c>
      <c r="I4358" s="172">
        <v>0</v>
      </c>
      <c r="J4358" s="172">
        <v>2463.75</v>
      </c>
      <c r="K4358" s="172">
        <v>2463.75</v>
      </c>
      <c r="L4358" s="173" t="s">
        <v>1444</v>
      </c>
    </row>
    <row r="4359" spans="1:12" ht="56.25" customHeight="1">
      <c r="A4359" s="174" t="s">
        <v>627</v>
      </c>
      <c r="B4359" s="167" t="s">
        <v>737</v>
      </c>
      <c r="C4359" s="168">
        <v>42843</v>
      </c>
      <c r="D4359" s="168" t="s">
        <v>9647</v>
      </c>
      <c r="E4359" s="169" t="s">
        <v>3</v>
      </c>
      <c r="F4359" s="169">
        <v>1493668</v>
      </c>
      <c r="G4359" s="169"/>
      <c r="H4359" s="170" t="s">
        <v>9648</v>
      </c>
      <c r="I4359" s="172">
        <v>0</v>
      </c>
      <c r="J4359" s="172">
        <v>3227.7</v>
      </c>
      <c r="K4359" s="172">
        <v>3227.7</v>
      </c>
      <c r="L4359" s="173" t="s">
        <v>1444</v>
      </c>
    </row>
    <row r="4360" spans="1:12" ht="56.25" customHeight="1">
      <c r="A4360" s="174">
        <v>590</v>
      </c>
      <c r="B4360" s="167" t="s">
        <v>884</v>
      </c>
      <c r="C4360" s="168">
        <v>42843</v>
      </c>
      <c r="D4360" s="168" t="s">
        <v>9649</v>
      </c>
      <c r="E4360" s="169" t="s">
        <v>3</v>
      </c>
      <c r="F4360" s="169">
        <v>1493718</v>
      </c>
      <c r="G4360" s="169"/>
      <c r="H4360" s="170" t="s">
        <v>9650</v>
      </c>
      <c r="I4360" s="172">
        <v>0</v>
      </c>
      <c r="J4360" s="172">
        <v>225.7</v>
      </c>
      <c r="K4360" s="172">
        <v>225.7</v>
      </c>
      <c r="L4360" s="173" t="s">
        <v>1444</v>
      </c>
    </row>
    <row r="4361" spans="1:12" ht="56.25" customHeight="1">
      <c r="A4361" s="174">
        <v>70</v>
      </c>
      <c r="B4361" s="167" t="s">
        <v>729</v>
      </c>
      <c r="C4361" s="168">
        <v>42843</v>
      </c>
      <c r="D4361" s="168" t="s">
        <v>9651</v>
      </c>
      <c r="E4361" s="169" t="s">
        <v>3</v>
      </c>
      <c r="F4361" s="169">
        <v>1493741</v>
      </c>
      <c r="G4361" s="169"/>
      <c r="H4361" s="170" t="s">
        <v>9652</v>
      </c>
      <c r="I4361" s="172">
        <v>0</v>
      </c>
      <c r="J4361" s="172">
        <v>42.5</v>
      </c>
      <c r="K4361" s="172">
        <v>42.5</v>
      </c>
      <c r="L4361" s="173" t="s">
        <v>1444</v>
      </c>
    </row>
    <row r="4362" spans="1:12" ht="56.25" customHeight="1">
      <c r="A4362" s="174">
        <v>526</v>
      </c>
      <c r="B4362" s="167" t="s">
        <v>870</v>
      </c>
      <c r="C4362" s="168">
        <v>42843</v>
      </c>
      <c r="D4362" s="168" t="s">
        <v>9653</v>
      </c>
      <c r="E4362" s="169" t="s">
        <v>3</v>
      </c>
      <c r="F4362" s="169">
        <v>1493751</v>
      </c>
      <c r="G4362" s="169"/>
      <c r="H4362" s="170" t="s">
        <v>4343</v>
      </c>
      <c r="I4362" s="172">
        <v>0</v>
      </c>
      <c r="J4362" s="172">
        <v>30</v>
      </c>
      <c r="K4362" s="172">
        <v>30</v>
      </c>
      <c r="L4362" s="173" t="s">
        <v>1444</v>
      </c>
    </row>
    <row r="4363" spans="1:12" ht="56.25" customHeight="1">
      <c r="A4363" s="174">
        <v>526</v>
      </c>
      <c r="B4363" s="167" t="s">
        <v>870</v>
      </c>
      <c r="C4363" s="168">
        <v>42843</v>
      </c>
      <c r="D4363" s="168" t="s">
        <v>9654</v>
      </c>
      <c r="E4363" s="169" t="s">
        <v>3</v>
      </c>
      <c r="F4363" s="169">
        <v>1493754</v>
      </c>
      <c r="G4363" s="169"/>
      <c r="H4363" s="170" t="s">
        <v>9655</v>
      </c>
      <c r="I4363" s="172">
        <v>0</v>
      </c>
      <c r="J4363" s="172">
        <v>30</v>
      </c>
      <c r="K4363" s="172">
        <v>30</v>
      </c>
      <c r="L4363" s="173" t="s">
        <v>1444</v>
      </c>
    </row>
    <row r="4364" spans="1:12" ht="56.25" customHeight="1">
      <c r="A4364" s="174">
        <v>526</v>
      </c>
      <c r="B4364" s="167" t="s">
        <v>870</v>
      </c>
      <c r="C4364" s="168">
        <v>42843</v>
      </c>
      <c r="D4364" s="168" t="s">
        <v>9656</v>
      </c>
      <c r="E4364" s="169" t="s">
        <v>3</v>
      </c>
      <c r="F4364" s="169">
        <v>1493756</v>
      </c>
      <c r="G4364" s="169"/>
      <c r="H4364" s="170" t="s">
        <v>9657</v>
      </c>
      <c r="I4364" s="172">
        <v>0</v>
      </c>
      <c r="J4364" s="172">
        <v>30</v>
      </c>
      <c r="K4364" s="172">
        <v>30</v>
      </c>
      <c r="L4364" s="173" t="s">
        <v>1444</v>
      </c>
    </row>
    <row r="4365" spans="1:12" ht="56.25" customHeight="1">
      <c r="A4365" s="174" t="s">
        <v>627</v>
      </c>
      <c r="B4365" s="167" t="s">
        <v>737</v>
      </c>
      <c r="C4365" s="168">
        <v>42843</v>
      </c>
      <c r="D4365" s="168" t="s">
        <v>9658</v>
      </c>
      <c r="E4365" s="169" t="s">
        <v>3</v>
      </c>
      <c r="F4365" s="169">
        <v>1493784</v>
      </c>
      <c r="G4365" s="169"/>
      <c r="H4365" s="170" t="s">
        <v>9659</v>
      </c>
      <c r="I4365" s="172">
        <v>0</v>
      </c>
      <c r="J4365" s="172">
        <v>412</v>
      </c>
      <c r="K4365" s="172">
        <v>412</v>
      </c>
      <c r="L4365" s="173" t="s">
        <v>1444</v>
      </c>
    </row>
    <row r="4366" spans="1:12" ht="56.25" customHeight="1">
      <c r="A4366" s="174">
        <v>20</v>
      </c>
      <c r="B4366" s="167" t="s">
        <v>717</v>
      </c>
      <c r="C4366" s="168">
        <v>42843</v>
      </c>
      <c r="D4366" s="168" t="s">
        <v>9660</v>
      </c>
      <c r="E4366" s="169" t="s">
        <v>3</v>
      </c>
      <c r="F4366" s="169">
        <v>1493796</v>
      </c>
      <c r="G4366" s="169"/>
      <c r="H4366" s="170" t="s">
        <v>9661</v>
      </c>
      <c r="I4366" s="172">
        <v>0</v>
      </c>
      <c r="J4366" s="172">
        <v>44</v>
      </c>
      <c r="K4366" s="172">
        <v>44</v>
      </c>
      <c r="L4366" s="173" t="s">
        <v>1444</v>
      </c>
    </row>
    <row r="4367" spans="1:12" ht="56.25" customHeight="1">
      <c r="A4367" s="174">
        <v>20</v>
      </c>
      <c r="B4367" s="167" t="s">
        <v>717</v>
      </c>
      <c r="C4367" s="168">
        <v>42843</v>
      </c>
      <c r="D4367" s="168" t="s">
        <v>9662</v>
      </c>
      <c r="E4367" s="169" t="s">
        <v>3</v>
      </c>
      <c r="F4367" s="169">
        <v>1493798</v>
      </c>
      <c r="G4367" s="169"/>
      <c r="H4367" s="170" t="s">
        <v>9663</v>
      </c>
      <c r="I4367" s="172">
        <v>0</v>
      </c>
      <c r="J4367" s="172">
        <v>44</v>
      </c>
      <c r="K4367" s="172">
        <v>44</v>
      </c>
      <c r="L4367" s="173" t="s">
        <v>1444</v>
      </c>
    </row>
    <row r="4368" spans="1:12" ht="56.25" customHeight="1">
      <c r="A4368" s="174">
        <v>203</v>
      </c>
      <c r="B4368" s="167" t="s">
        <v>781</v>
      </c>
      <c r="C4368" s="168">
        <v>42843</v>
      </c>
      <c r="D4368" s="168" t="s">
        <v>9664</v>
      </c>
      <c r="E4368" s="169" t="s">
        <v>3</v>
      </c>
      <c r="F4368" s="169">
        <v>1493828</v>
      </c>
      <c r="G4368" s="169"/>
      <c r="H4368" s="170" t="s">
        <v>9665</v>
      </c>
      <c r="I4368" s="172">
        <v>0</v>
      </c>
      <c r="J4368" s="172">
        <v>482.3</v>
      </c>
      <c r="K4368" s="172">
        <v>482.3</v>
      </c>
      <c r="L4368" s="173" t="s">
        <v>1444</v>
      </c>
    </row>
    <row r="4369" spans="1:12" ht="56.25" customHeight="1">
      <c r="A4369" s="174" t="s">
        <v>627</v>
      </c>
      <c r="B4369" s="167" t="s">
        <v>737</v>
      </c>
      <c r="C4369" s="168">
        <v>42843</v>
      </c>
      <c r="D4369" s="168" t="s">
        <v>9666</v>
      </c>
      <c r="E4369" s="169" t="s">
        <v>3</v>
      </c>
      <c r="F4369" s="169">
        <v>1493836</v>
      </c>
      <c r="G4369" s="169"/>
      <c r="H4369" s="170" t="s">
        <v>9667</v>
      </c>
      <c r="I4369" s="172">
        <v>0</v>
      </c>
      <c r="J4369" s="172">
        <v>372</v>
      </c>
      <c r="K4369" s="172">
        <v>372</v>
      </c>
      <c r="L4369" s="173" t="s">
        <v>1444</v>
      </c>
    </row>
    <row r="4370" spans="1:12" ht="56.25" customHeight="1">
      <c r="A4370" s="174" t="s">
        <v>627</v>
      </c>
      <c r="B4370" s="167" t="s">
        <v>737</v>
      </c>
      <c r="C4370" s="168">
        <v>42843</v>
      </c>
      <c r="D4370" s="168" t="s">
        <v>9668</v>
      </c>
      <c r="E4370" s="169" t="s">
        <v>3</v>
      </c>
      <c r="F4370" s="169">
        <v>1493837</v>
      </c>
      <c r="G4370" s="169"/>
      <c r="H4370" s="170" t="s">
        <v>9669</v>
      </c>
      <c r="I4370" s="172">
        <v>0</v>
      </c>
      <c r="J4370" s="172">
        <v>278</v>
      </c>
      <c r="K4370" s="172">
        <v>278</v>
      </c>
      <c r="L4370" s="173" t="s">
        <v>1444</v>
      </c>
    </row>
    <row r="4371" spans="1:12" ht="56.25" customHeight="1">
      <c r="A4371" s="174" t="s">
        <v>627</v>
      </c>
      <c r="B4371" s="167" t="s">
        <v>737</v>
      </c>
      <c r="C4371" s="168">
        <v>42843</v>
      </c>
      <c r="D4371" s="168" t="s">
        <v>9670</v>
      </c>
      <c r="E4371" s="169" t="s">
        <v>3</v>
      </c>
      <c r="F4371" s="169">
        <v>1493838</v>
      </c>
      <c r="G4371" s="169"/>
      <c r="H4371" s="170" t="s">
        <v>9671</v>
      </c>
      <c r="I4371" s="172">
        <v>0</v>
      </c>
      <c r="J4371" s="172">
        <v>100</v>
      </c>
      <c r="K4371" s="172">
        <v>100</v>
      </c>
      <c r="L4371" s="173" t="s">
        <v>1444</v>
      </c>
    </row>
    <row r="4372" spans="1:12" ht="56.25" customHeight="1">
      <c r="A4372" s="174" t="s">
        <v>627</v>
      </c>
      <c r="B4372" s="167" t="s">
        <v>737</v>
      </c>
      <c r="C4372" s="168">
        <v>42843</v>
      </c>
      <c r="D4372" s="168" t="s">
        <v>9672</v>
      </c>
      <c r="E4372" s="169" t="s">
        <v>3</v>
      </c>
      <c r="F4372" s="169">
        <v>1493840</v>
      </c>
      <c r="G4372" s="169"/>
      <c r="H4372" s="170" t="s">
        <v>5179</v>
      </c>
      <c r="I4372" s="172">
        <v>0</v>
      </c>
      <c r="J4372" s="172">
        <v>5439.47</v>
      </c>
      <c r="K4372" s="172">
        <v>5439.47</v>
      </c>
      <c r="L4372" s="173" t="s">
        <v>1444</v>
      </c>
    </row>
    <row r="4373" spans="1:12" ht="56.25" customHeight="1">
      <c r="A4373" s="174">
        <v>526</v>
      </c>
      <c r="B4373" s="167" t="s">
        <v>870</v>
      </c>
      <c r="C4373" s="168">
        <v>42843</v>
      </c>
      <c r="D4373" s="168" t="s">
        <v>9673</v>
      </c>
      <c r="E4373" s="169" t="s">
        <v>3</v>
      </c>
      <c r="F4373" s="169">
        <v>1493871</v>
      </c>
      <c r="G4373" s="169"/>
      <c r="H4373" s="170" t="s">
        <v>9674</v>
      </c>
      <c r="I4373" s="172">
        <v>0</v>
      </c>
      <c r="J4373" s="172">
        <v>40</v>
      </c>
      <c r="K4373" s="172">
        <v>40</v>
      </c>
      <c r="L4373" s="173" t="s">
        <v>1444</v>
      </c>
    </row>
    <row r="4374" spans="1:12" ht="56.25" customHeight="1">
      <c r="A4374" s="174">
        <v>526</v>
      </c>
      <c r="B4374" s="167" t="s">
        <v>870</v>
      </c>
      <c r="C4374" s="168">
        <v>42843</v>
      </c>
      <c r="D4374" s="168" t="s">
        <v>9675</v>
      </c>
      <c r="E4374" s="169" t="s">
        <v>3</v>
      </c>
      <c r="F4374" s="169">
        <v>1493872</v>
      </c>
      <c r="G4374" s="169"/>
      <c r="H4374" s="170" t="s">
        <v>9676</v>
      </c>
      <c r="I4374" s="172">
        <v>0</v>
      </c>
      <c r="J4374" s="172">
        <v>40</v>
      </c>
      <c r="K4374" s="172">
        <v>40</v>
      </c>
      <c r="L4374" s="173" t="s">
        <v>1444</v>
      </c>
    </row>
    <row r="4375" spans="1:12" ht="56.25" customHeight="1">
      <c r="A4375" s="174" t="s">
        <v>627</v>
      </c>
      <c r="B4375" s="167" t="s">
        <v>737</v>
      </c>
      <c r="C4375" s="168">
        <v>42843</v>
      </c>
      <c r="D4375" s="168" t="s">
        <v>9677</v>
      </c>
      <c r="E4375" s="169" t="s">
        <v>3</v>
      </c>
      <c r="F4375" s="169">
        <v>1493904</v>
      </c>
      <c r="G4375" s="169"/>
      <c r="H4375" s="170" t="s">
        <v>9678</v>
      </c>
      <c r="I4375" s="172">
        <v>0</v>
      </c>
      <c r="J4375" s="172">
        <v>870</v>
      </c>
      <c r="K4375" s="172">
        <v>870</v>
      </c>
      <c r="L4375" s="173" t="s">
        <v>1444</v>
      </c>
    </row>
    <row r="4376" spans="1:12" ht="56.25" customHeight="1">
      <c r="A4376" s="174">
        <v>20</v>
      </c>
      <c r="B4376" s="167" t="s">
        <v>717</v>
      </c>
      <c r="C4376" s="168">
        <v>42843</v>
      </c>
      <c r="D4376" s="168" t="s">
        <v>9679</v>
      </c>
      <c r="E4376" s="169" t="s">
        <v>3</v>
      </c>
      <c r="F4376" s="169">
        <v>1493912</v>
      </c>
      <c r="G4376" s="169"/>
      <c r="H4376" s="170" t="s">
        <v>9680</v>
      </c>
      <c r="I4376" s="172">
        <v>0</v>
      </c>
      <c r="J4376" s="172">
        <v>22</v>
      </c>
      <c r="K4376" s="172">
        <v>22</v>
      </c>
      <c r="L4376" s="173" t="s">
        <v>1444</v>
      </c>
    </row>
    <row r="4377" spans="1:12" ht="56.25" customHeight="1">
      <c r="A4377" s="174">
        <v>20</v>
      </c>
      <c r="B4377" s="167" t="s">
        <v>717</v>
      </c>
      <c r="C4377" s="168">
        <v>42843</v>
      </c>
      <c r="D4377" s="168" t="s">
        <v>9681</v>
      </c>
      <c r="E4377" s="169" t="s">
        <v>3</v>
      </c>
      <c r="F4377" s="169">
        <v>1493915</v>
      </c>
      <c r="G4377" s="169"/>
      <c r="H4377" s="170" t="s">
        <v>9682</v>
      </c>
      <c r="I4377" s="172">
        <v>0</v>
      </c>
      <c r="J4377" s="172">
        <v>17</v>
      </c>
      <c r="K4377" s="172">
        <v>17</v>
      </c>
      <c r="L4377" s="173" t="s">
        <v>1444</v>
      </c>
    </row>
    <row r="4378" spans="1:12" ht="56.25" customHeight="1">
      <c r="A4378" s="174">
        <v>20</v>
      </c>
      <c r="B4378" s="167" t="s">
        <v>717</v>
      </c>
      <c r="C4378" s="168">
        <v>42843</v>
      </c>
      <c r="D4378" s="168" t="s">
        <v>9683</v>
      </c>
      <c r="E4378" s="169" t="s">
        <v>3</v>
      </c>
      <c r="F4378" s="169">
        <v>1493919</v>
      </c>
      <c r="G4378" s="169"/>
      <c r="H4378" s="170" t="s">
        <v>9684</v>
      </c>
      <c r="I4378" s="172">
        <v>0</v>
      </c>
      <c r="J4378" s="172">
        <v>44</v>
      </c>
      <c r="K4378" s="172">
        <v>44</v>
      </c>
      <c r="L4378" s="173" t="s">
        <v>1444</v>
      </c>
    </row>
    <row r="4379" spans="1:12" ht="56.25" customHeight="1">
      <c r="A4379" s="174" t="s">
        <v>627</v>
      </c>
      <c r="B4379" s="167" t="s">
        <v>737</v>
      </c>
      <c r="C4379" s="168">
        <v>42843</v>
      </c>
      <c r="D4379" s="168" t="s">
        <v>9685</v>
      </c>
      <c r="E4379" s="169" t="s">
        <v>3</v>
      </c>
      <c r="F4379" s="169">
        <v>1493953</v>
      </c>
      <c r="G4379" s="169"/>
      <c r="H4379" s="170" t="s">
        <v>9686</v>
      </c>
      <c r="I4379" s="172">
        <v>0</v>
      </c>
      <c r="J4379" s="172">
        <v>127.19</v>
      </c>
      <c r="K4379" s="172">
        <v>127.19</v>
      </c>
      <c r="L4379" s="173" t="s">
        <v>1444</v>
      </c>
    </row>
    <row r="4380" spans="1:12" ht="56.25" customHeight="1">
      <c r="A4380" s="174" t="s">
        <v>627</v>
      </c>
      <c r="B4380" s="167" t="s">
        <v>737</v>
      </c>
      <c r="C4380" s="168">
        <v>42843</v>
      </c>
      <c r="D4380" s="168" t="s">
        <v>9687</v>
      </c>
      <c r="E4380" s="169" t="s">
        <v>3</v>
      </c>
      <c r="F4380" s="169">
        <v>1494008</v>
      </c>
      <c r="G4380" s="169"/>
      <c r="H4380" s="170" t="s">
        <v>5211</v>
      </c>
      <c r="I4380" s="172">
        <v>0</v>
      </c>
      <c r="J4380" s="172">
        <v>200</v>
      </c>
      <c r="K4380" s="172">
        <v>200</v>
      </c>
      <c r="L4380" s="173" t="s">
        <v>1444</v>
      </c>
    </row>
    <row r="4381" spans="1:12" ht="56.25" customHeight="1">
      <c r="A4381" s="174">
        <v>10</v>
      </c>
      <c r="B4381" s="167" t="s">
        <v>714</v>
      </c>
      <c r="C4381" s="168">
        <v>42844</v>
      </c>
      <c r="D4381" s="168" t="s">
        <v>9688</v>
      </c>
      <c r="E4381" s="169" t="s">
        <v>3</v>
      </c>
      <c r="F4381" s="169">
        <v>1494146</v>
      </c>
      <c r="G4381" s="169"/>
      <c r="H4381" s="170" t="s">
        <v>9689</v>
      </c>
      <c r="I4381" s="172">
        <v>0</v>
      </c>
      <c r="J4381" s="172">
        <v>13439.78</v>
      </c>
      <c r="K4381" s="172">
        <v>13439.78</v>
      </c>
      <c r="L4381" s="173" t="s">
        <v>1444</v>
      </c>
    </row>
    <row r="4382" spans="1:12" ht="56.25" customHeight="1">
      <c r="A4382" s="174">
        <v>10</v>
      </c>
      <c r="B4382" s="167" t="s">
        <v>714</v>
      </c>
      <c r="C4382" s="168">
        <v>42844</v>
      </c>
      <c r="D4382" s="168" t="s">
        <v>9690</v>
      </c>
      <c r="E4382" s="169" t="s">
        <v>3</v>
      </c>
      <c r="F4382" s="169">
        <v>1494147</v>
      </c>
      <c r="G4382" s="169"/>
      <c r="H4382" s="170" t="s">
        <v>9691</v>
      </c>
      <c r="I4382" s="172">
        <v>0</v>
      </c>
      <c r="J4382" s="172">
        <v>13439.78</v>
      </c>
      <c r="K4382" s="172">
        <v>13439.78</v>
      </c>
      <c r="L4382" s="173" t="s">
        <v>1444</v>
      </c>
    </row>
    <row r="4383" spans="1:12" ht="56.25" customHeight="1">
      <c r="A4383" s="174" t="s">
        <v>627</v>
      </c>
      <c r="B4383" s="167" t="s">
        <v>737</v>
      </c>
      <c r="C4383" s="168">
        <v>42844</v>
      </c>
      <c r="D4383" s="168" t="s">
        <v>9692</v>
      </c>
      <c r="E4383" s="169" t="s">
        <v>3</v>
      </c>
      <c r="F4383" s="169">
        <v>1494167</v>
      </c>
      <c r="G4383" s="169"/>
      <c r="H4383" s="170" t="s">
        <v>9693</v>
      </c>
      <c r="I4383" s="172">
        <v>0</v>
      </c>
      <c r="J4383" s="172">
        <v>605.65</v>
      </c>
      <c r="K4383" s="172">
        <v>605.65</v>
      </c>
      <c r="L4383" s="173" t="s">
        <v>1444</v>
      </c>
    </row>
    <row r="4384" spans="1:12" ht="56.25" customHeight="1">
      <c r="A4384" s="174" t="s">
        <v>627</v>
      </c>
      <c r="B4384" s="167" t="s">
        <v>737</v>
      </c>
      <c r="C4384" s="168">
        <v>42844</v>
      </c>
      <c r="D4384" s="168" t="s">
        <v>9694</v>
      </c>
      <c r="E4384" s="169" t="s">
        <v>3</v>
      </c>
      <c r="F4384" s="169">
        <v>1494169</v>
      </c>
      <c r="G4384" s="169"/>
      <c r="H4384" s="170" t="s">
        <v>9695</v>
      </c>
      <c r="I4384" s="172">
        <v>0</v>
      </c>
      <c r="J4384" s="172">
        <v>225.15</v>
      </c>
      <c r="K4384" s="172">
        <v>225.15</v>
      </c>
      <c r="L4384" s="173" t="s">
        <v>1444</v>
      </c>
    </row>
    <row r="4385" spans="1:12" ht="56.25" customHeight="1">
      <c r="A4385" s="174">
        <v>680</v>
      </c>
      <c r="B4385" s="167" t="s">
        <v>890</v>
      </c>
      <c r="C4385" s="168">
        <v>42844</v>
      </c>
      <c r="D4385" s="168" t="s">
        <v>9696</v>
      </c>
      <c r="E4385" s="169" t="s">
        <v>3</v>
      </c>
      <c r="F4385" s="169">
        <v>1494199</v>
      </c>
      <c r="G4385" s="169"/>
      <c r="H4385" s="170" t="s">
        <v>9697</v>
      </c>
      <c r="I4385" s="172">
        <v>0</v>
      </c>
      <c r="J4385" s="172">
        <v>532.71</v>
      </c>
      <c r="K4385" s="172">
        <v>532.71</v>
      </c>
      <c r="L4385" s="173" t="s">
        <v>1444</v>
      </c>
    </row>
    <row r="4386" spans="1:12" ht="56.25" customHeight="1">
      <c r="A4386" s="174">
        <v>222</v>
      </c>
      <c r="B4386" s="167" t="s">
        <v>788</v>
      </c>
      <c r="C4386" s="168">
        <v>42844</v>
      </c>
      <c r="D4386" s="168" t="s">
        <v>9698</v>
      </c>
      <c r="E4386" s="169" t="s">
        <v>3</v>
      </c>
      <c r="F4386" s="169">
        <v>1494213</v>
      </c>
      <c r="G4386" s="169"/>
      <c r="H4386" s="170" t="s">
        <v>9699</v>
      </c>
      <c r="I4386" s="172">
        <v>0</v>
      </c>
      <c r="J4386" s="172">
        <v>180</v>
      </c>
      <c r="K4386" s="172">
        <v>180</v>
      </c>
      <c r="L4386" s="173" t="s">
        <v>1444</v>
      </c>
    </row>
    <row r="4387" spans="1:12" ht="56.25" customHeight="1">
      <c r="A4387" s="174">
        <v>222</v>
      </c>
      <c r="B4387" s="167" t="s">
        <v>788</v>
      </c>
      <c r="C4387" s="168">
        <v>42844</v>
      </c>
      <c r="D4387" s="168" t="s">
        <v>9700</v>
      </c>
      <c r="E4387" s="169" t="s">
        <v>3</v>
      </c>
      <c r="F4387" s="169">
        <v>1494215</v>
      </c>
      <c r="G4387" s="169"/>
      <c r="H4387" s="170" t="s">
        <v>9701</v>
      </c>
      <c r="I4387" s="172">
        <v>0</v>
      </c>
      <c r="J4387" s="172">
        <v>44.5</v>
      </c>
      <c r="K4387" s="172">
        <v>44.5</v>
      </c>
      <c r="L4387" s="173" t="s">
        <v>1444</v>
      </c>
    </row>
    <row r="4388" spans="1:12" ht="56.25" customHeight="1">
      <c r="A4388" s="174">
        <v>222</v>
      </c>
      <c r="B4388" s="167" t="s">
        <v>788</v>
      </c>
      <c r="C4388" s="168">
        <v>42844</v>
      </c>
      <c r="D4388" s="168" t="s">
        <v>9702</v>
      </c>
      <c r="E4388" s="169" t="s">
        <v>3</v>
      </c>
      <c r="F4388" s="169">
        <v>1494217</v>
      </c>
      <c r="G4388" s="169"/>
      <c r="H4388" s="170" t="s">
        <v>9703</v>
      </c>
      <c r="I4388" s="172">
        <v>0</v>
      </c>
      <c r="J4388" s="172">
        <v>185.5</v>
      </c>
      <c r="K4388" s="172">
        <v>185.5</v>
      </c>
      <c r="L4388" s="173" t="s">
        <v>1444</v>
      </c>
    </row>
    <row r="4389" spans="1:12" ht="56.25" customHeight="1">
      <c r="A4389" s="174">
        <v>222</v>
      </c>
      <c r="B4389" s="167" t="s">
        <v>788</v>
      </c>
      <c r="C4389" s="168">
        <v>42844</v>
      </c>
      <c r="D4389" s="168" t="s">
        <v>9704</v>
      </c>
      <c r="E4389" s="169" t="s">
        <v>3</v>
      </c>
      <c r="F4389" s="169">
        <v>1494219</v>
      </c>
      <c r="G4389" s="169"/>
      <c r="H4389" s="170" t="s">
        <v>9705</v>
      </c>
      <c r="I4389" s="172">
        <v>0</v>
      </c>
      <c r="J4389" s="172">
        <v>726</v>
      </c>
      <c r="K4389" s="172">
        <v>726</v>
      </c>
      <c r="L4389" s="173" t="s">
        <v>1444</v>
      </c>
    </row>
    <row r="4390" spans="1:12" ht="56.25" customHeight="1">
      <c r="A4390" s="174">
        <v>222</v>
      </c>
      <c r="B4390" s="167" t="s">
        <v>788</v>
      </c>
      <c r="C4390" s="168">
        <v>42844</v>
      </c>
      <c r="D4390" s="168" t="s">
        <v>9706</v>
      </c>
      <c r="E4390" s="169" t="s">
        <v>3</v>
      </c>
      <c r="F4390" s="169">
        <v>1494222</v>
      </c>
      <c r="G4390" s="169"/>
      <c r="H4390" s="170" t="s">
        <v>9707</v>
      </c>
      <c r="I4390" s="172">
        <v>0</v>
      </c>
      <c r="J4390" s="172">
        <v>240</v>
      </c>
      <c r="K4390" s="172">
        <v>240</v>
      </c>
      <c r="L4390" s="173" t="s">
        <v>1444</v>
      </c>
    </row>
    <row r="4391" spans="1:12" ht="56.25" customHeight="1">
      <c r="A4391" s="174">
        <v>222</v>
      </c>
      <c r="B4391" s="167" t="s">
        <v>788</v>
      </c>
      <c r="C4391" s="168">
        <v>42844</v>
      </c>
      <c r="D4391" s="168" t="s">
        <v>9708</v>
      </c>
      <c r="E4391" s="169" t="s">
        <v>3</v>
      </c>
      <c r="F4391" s="169">
        <v>1494223</v>
      </c>
      <c r="G4391" s="169"/>
      <c r="H4391" s="170" t="s">
        <v>9709</v>
      </c>
      <c r="I4391" s="172">
        <v>0</v>
      </c>
      <c r="J4391" s="172">
        <v>556.5</v>
      </c>
      <c r="K4391" s="172">
        <v>556.5</v>
      </c>
      <c r="L4391" s="173" t="s">
        <v>1444</v>
      </c>
    </row>
    <row r="4392" spans="1:12" ht="56.25" customHeight="1">
      <c r="A4392" s="174">
        <v>222</v>
      </c>
      <c r="B4392" s="167" t="s">
        <v>788</v>
      </c>
      <c r="C4392" s="168">
        <v>42844</v>
      </c>
      <c r="D4392" s="168" t="s">
        <v>9710</v>
      </c>
      <c r="E4392" s="169" t="s">
        <v>3</v>
      </c>
      <c r="F4392" s="169">
        <v>1494225</v>
      </c>
      <c r="G4392" s="169"/>
      <c r="H4392" s="170" t="s">
        <v>9711</v>
      </c>
      <c r="I4392" s="172">
        <v>0</v>
      </c>
      <c r="J4392" s="172">
        <v>60</v>
      </c>
      <c r="K4392" s="172">
        <v>60</v>
      </c>
      <c r="L4392" s="173" t="s">
        <v>1444</v>
      </c>
    </row>
    <row r="4393" spans="1:12" ht="56.25" customHeight="1">
      <c r="A4393" s="174">
        <v>682</v>
      </c>
      <c r="B4393" s="167" t="s">
        <v>891</v>
      </c>
      <c r="C4393" s="168">
        <v>42844</v>
      </c>
      <c r="D4393" s="168" t="s">
        <v>9712</v>
      </c>
      <c r="E4393" s="169" t="s">
        <v>3</v>
      </c>
      <c r="F4393" s="169">
        <v>1494240</v>
      </c>
      <c r="G4393" s="169"/>
      <c r="H4393" s="170" t="s">
        <v>9713</v>
      </c>
      <c r="I4393" s="172">
        <v>0</v>
      </c>
      <c r="J4393" s="172">
        <v>20</v>
      </c>
      <c r="K4393" s="172">
        <v>20</v>
      </c>
      <c r="L4393" s="173" t="s">
        <v>1444</v>
      </c>
    </row>
    <row r="4394" spans="1:12" ht="56.25" customHeight="1">
      <c r="A4394" s="174">
        <v>526</v>
      </c>
      <c r="B4394" s="167" t="s">
        <v>870</v>
      </c>
      <c r="C4394" s="168">
        <v>42844</v>
      </c>
      <c r="D4394" s="168" t="s">
        <v>9714</v>
      </c>
      <c r="E4394" s="169" t="s">
        <v>3</v>
      </c>
      <c r="F4394" s="169">
        <v>1494140</v>
      </c>
      <c r="G4394" s="169"/>
      <c r="H4394" s="170" t="s">
        <v>9715</v>
      </c>
      <c r="I4394" s="172">
        <v>0</v>
      </c>
      <c r="J4394" s="172">
        <v>40</v>
      </c>
      <c r="K4394" s="172">
        <v>40</v>
      </c>
      <c r="L4394" s="173" t="s">
        <v>1444</v>
      </c>
    </row>
    <row r="4395" spans="1:12" ht="56.25" customHeight="1">
      <c r="A4395" s="174">
        <v>223</v>
      </c>
      <c r="B4395" s="167" t="s">
        <v>789</v>
      </c>
      <c r="C4395" s="168">
        <v>42844</v>
      </c>
      <c r="D4395" s="168" t="s">
        <v>9716</v>
      </c>
      <c r="E4395" s="169" t="s">
        <v>3</v>
      </c>
      <c r="F4395" s="169">
        <v>1494192</v>
      </c>
      <c r="G4395" s="169"/>
      <c r="H4395" s="170" t="s">
        <v>9717</v>
      </c>
      <c r="I4395" s="172">
        <v>0</v>
      </c>
      <c r="J4395" s="172">
        <v>90</v>
      </c>
      <c r="K4395" s="172">
        <v>90</v>
      </c>
      <c r="L4395" s="173" t="s">
        <v>1444</v>
      </c>
    </row>
    <row r="4396" spans="1:12" ht="56.25" customHeight="1">
      <c r="A4396" s="174" t="s">
        <v>627</v>
      </c>
      <c r="B4396" s="167" t="s">
        <v>737</v>
      </c>
      <c r="C4396" s="168">
        <v>42844</v>
      </c>
      <c r="D4396" s="168" t="s">
        <v>9718</v>
      </c>
      <c r="E4396" s="169" t="s">
        <v>3</v>
      </c>
      <c r="F4396" s="169">
        <v>1494207</v>
      </c>
      <c r="G4396" s="169"/>
      <c r="H4396" s="170" t="s">
        <v>9719</v>
      </c>
      <c r="I4396" s="172">
        <v>0</v>
      </c>
      <c r="J4396" s="172">
        <v>9746</v>
      </c>
      <c r="K4396" s="172">
        <v>9746</v>
      </c>
      <c r="L4396" s="173" t="s">
        <v>1444</v>
      </c>
    </row>
    <row r="4397" spans="1:12" ht="56.25" customHeight="1">
      <c r="A4397" s="174">
        <v>46</v>
      </c>
      <c r="B4397" s="167" t="s">
        <v>722</v>
      </c>
      <c r="C4397" s="168">
        <v>42844</v>
      </c>
      <c r="D4397" s="168" t="s">
        <v>9720</v>
      </c>
      <c r="E4397" s="169" t="s">
        <v>3</v>
      </c>
      <c r="F4397" s="169">
        <v>1494208</v>
      </c>
      <c r="G4397" s="169"/>
      <c r="H4397" s="170" t="s">
        <v>9721</v>
      </c>
      <c r="I4397" s="172">
        <v>0</v>
      </c>
      <c r="J4397" s="172">
        <v>5741.94</v>
      </c>
      <c r="K4397" s="172">
        <v>5741.94</v>
      </c>
      <c r="L4397" s="173" t="s">
        <v>1444</v>
      </c>
    </row>
    <row r="4398" spans="1:12" ht="56.25" customHeight="1">
      <c r="A4398" s="174" t="s">
        <v>627</v>
      </c>
      <c r="B4398" s="167" t="s">
        <v>737</v>
      </c>
      <c r="C4398" s="168">
        <v>42844</v>
      </c>
      <c r="D4398" s="168" t="s">
        <v>9722</v>
      </c>
      <c r="E4398" s="169" t="s">
        <v>3</v>
      </c>
      <c r="F4398" s="169">
        <v>1494211</v>
      </c>
      <c r="G4398" s="169"/>
      <c r="H4398" s="170" t="s">
        <v>9723</v>
      </c>
      <c r="I4398" s="172">
        <v>0</v>
      </c>
      <c r="J4398" s="172">
        <v>2</v>
      </c>
      <c r="K4398" s="172">
        <v>2</v>
      </c>
      <c r="L4398" s="173" t="s">
        <v>1444</v>
      </c>
    </row>
    <row r="4399" spans="1:12" ht="56.25" customHeight="1">
      <c r="A4399" s="174">
        <v>594</v>
      </c>
      <c r="B4399" s="167" t="s">
        <v>120</v>
      </c>
      <c r="C4399" s="168">
        <v>42844</v>
      </c>
      <c r="D4399" s="168" t="s">
        <v>9724</v>
      </c>
      <c r="E4399" s="169" t="s">
        <v>3</v>
      </c>
      <c r="F4399" s="169">
        <v>1494246</v>
      </c>
      <c r="G4399" s="169"/>
      <c r="H4399" s="170" t="s">
        <v>9725</v>
      </c>
      <c r="I4399" s="172">
        <v>0</v>
      </c>
      <c r="J4399" s="172">
        <v>288.60000000000002</v>
      </c>
      <c r="K4399" s="172">
        <v>288.60000000000002</v>
      </c>
      <c r="L4399" s="173" t="s">
        <v>1444</v>
      </c>
    </row>
    <row r="4400" spans="1:12" ht="56.25" customHeight="1">
      <c r="A4400" s="174">
        <v>41</v>
      </c>
      <c r="B4400" s="167" t="s">
        <v>721</v>
      </c>
      <c r="C4400" s="168">
        <v>42844</v>
      </c>
      <c r="D4400" s="168" t="s">
        <v>9726</v>
      </c>
      <c r="E4400" s="169" t="s">
        <v>3</v>
      </c>
      <c r="F4400" s="169">
        <v>1494258</v>
      </c>
      <c r="G4400" s="169"/>
      <c r="H4400" s="170" t="s">
        <v>9727</v>
      </c>
      <c r="I4400" s="172">
        <v>0</v>
      </c>
      <c r="J4400" s="172">
        <v>1822.5</v>
      </c>
      <c r="K4400" s="172">
        <v>1822.5</v>
      </c>
      <c r="L4400" s="173" t="s">
        <v>1444</v>
      </c>
    </row>
    <row r="4401" spans="1:12" ht="56.25" customHeight="1">
      <c r="A4401" s="174">
        <v>203</v>
      </c>
      <c r="B4401" s="167" t="s">
        <v>781</v>
      </c>
      <c r="C4401" s="168">
        <v>42844</v>
      </c>
      <c r="D4401" s="168" t="s">
        <v>9728</v>
      </c>
      <c r="E4401" s="169" t="s">
        <v>3</v>
      </c>
      <c r="F4401" s="169">
        <v>1494259</v>
      </c>
      <c r="G4401" s="169"/>
      <c r="H4401" s="170" t="s">
        <v>9729</v>
      </c>
      <c r="I4401" s="172">
        <v>0</v>
      </c>
      <c r="J4401" s="172">
        <v>125.5</v>
      </c>
      <c r="K4401" s="172">
        <v>125.5</v>
      </c>
      <c r="L4401" s="173" t="s">
        <v>1444</v>
      </c>
    </row>
    <row r="4402" spans="1:12" ht="56.25" customHeight="1">
      <c r="A4402" s="174">
        <v>203</v>
      </c>
      <c r="B4402" s="167" t="s">
        <v>781</v>
      </c>
      <c r="C4402" s="168">
        <v>42844</v>
      </c>
      <c r="D4402" s="168" t="s">
        <v>9730</v>
      </c>
      <c r="E4402" s="169" t="s">
        <v>3</v>
      </c>
      <c r="F4402" s="169">
        <v>1494260</v>
      </c>
      <c r="G4402" s="169"/>
      <c r="H4402" s="170" t="s">
        <v>9731</v>
      </c>
      <c r="I4402" s="172">
        <v>0</v>
      </c>
      <c r="J4402" s="172">
        <v>125.5</v>
      </c>
      <c r="K4402" s="172">
        <v>125.5</v>
      </c>
      <c r="L4402" s="173" t="s">
        <v>1444</v>
      </c>
    </row>
    <row r="4403" spans="1:12" ht="56.25" customHeight="1">
      <c r="A4403" s="174">
        <v>25</v>
      </c>
      <c r="B4403" s="167" t="s">
        <v>718</v>
      </c>
      <c r="C4403" s="168">
        <v>42844</v>
      </c>
      <c r="D4403" s="168" t="s">
        <v>9732</v>
      </c>
      <c r="E4403" s="169" t="s">
        <v>3</v>
      </c>
      <c r="F4403" s="169">
        <v>1494276</v>
      </c>
      <c r="G4403" s="169"/>
      <c r="H4403" s="170" t="s">
        <v>9733</v>
      </c>
      <c r="I4403" s="172">
        <v>0</v>
      </c>
      <c r="J4403" s="172">
        <v>3500</v>
      </c>
      <c r="K4403" s="172">
        <v>3500</v>
      </c>
      <c r="L4403" s="173" t="s">
        <v>1444</v>
      </c>
    </row>
    <row r="4404" spans="1:12" ht="56.25" customHeight="1">
      <c r="A4404" s="174" t="s">
        <v>627</v>
      </c>
      <c r="B4404" s="167" t="s">
        <v>737</v>
      </c>
      <c r="C4404" s="168">
        <v>42844</v>
      </c>
      <c r="D4404" s="168" t="s">
        <v>9734</v>
      </c>
      <c r="E4404" s="169" t="s">
        <v>3</v>
      </c>
      <c r="F4404" s="169">
        <v>1494282</v>
      </c>
      <c r="G4404" s="169"/>
      <c r="H4404" s="170" t="s">
        <v>9735</v>
      </c>
      <c r="I4404" s="172">
        <v>0</v>
      </c>
      <c r="J4404" s="172">
        <v>0.15</v>
      </c>
      <c r="K4404" s="172">
        <v>0.15</v>
      </c>
      <c r="L4404" s="173" t="s">
        <v>1444</v>
      </c>
    </row>
    <row r="4405" spans="1:12" ht="56.25" customHeight="1">
      <c r="A4405" s="174">
        <v>670</v>
      </c>
      <c r="B4405" s="167" t="s">
        <v>243</v>
      </c>
      <c r="C4405" s="168">
        <v>42844</v>
      </c>
      <c r="D4405" s="168" t="s">
        <v>9736</v>
      </c>
      <c r="E4405" s="169" t="s">
        <v>3</v>
      </c>
      <c r="F4405" s="169">
        <v>1494299</v>
      </c>
      <c r="G4405" s="169"/>
      <c r="H4405" s="170" t="s">
        <v>9737</v>
      </c>
      <c r="I4405" s="172">
        <v>0</v>
      </c>
      <c r="J4405" s="172">
        <v>48</v>
      </c>
      <c r="K4405" s="172">
        <v>48</v>
      </c>
      <c r="L4405" s="173" t="s">
        <v>6022</v>
      </c>
    </row>
    <row r="4406" spans="1:12" ht="56.25" customHeight="1">
      <c r="A4406" s="174">
        <v>16</v>
      </c>
      <c r="B4406" s="167" t="s">
        <v>716</v>
      </c>
      <c r="C4406" s="168">
        <v>42844</v>
      </c>
      <c r="D4406" s="168" t="s">
        <v>9738</v>
      </c>
      <c r="E4406" s="169" t="s">
        <v>3</v>
      </c>
      <c r="F4406" s="169">
        <v>1494314</v>
      </c>
      <c r="G4406" s="169"/>
      <c r="H4406" s="170" t="s">
        <v>9739</v>
      </c>
      <c r="I4406" s="172">
        <v>0</v>
      </c>
      <c r="J4406" s="172">
        <v>305</v>
      </c>
      <c r="K4406" s="172">
        <v>305</v>
      </c>
      <c r="L4406" s="173" t="s">
        <v>1444</v>
      </c>
    </row>
    <row r="4407" spans="1:12" ht="56.25" customHeight="1">
      <c r="A4407" s="174">
        <v>586</v>
      </c>
      <c r="B4407" s="167" t="s">
        <v>230</v>
      </c>
      <c r="C4407" s="168">
        <v>42844</v>
      </c>
      <c r="D4407" s="168" t="s">
        <v>9740</v>
      </c>
      <c r="E4407" s="169" t="s">
        <v>3</v>
      </c>
      <c r="F4407" s="169">
        <v>1494360</v>
      </c>
      <c r="G4407" s="169"/>
      <c r="H4407" s="170" t="s">
        <v>9741</v>
      </c>
      <c r="I4407" s="172">
        <v>0</v>
      </c>
      <c r="J4407" s="172">
        <v>8231.26</v>
      </c>
      <c r="K4407" s="172">
        <v>8231.26</v>
      </c>
      <c r="L4407" s="173" t="s">
        <v>1444</v>
      </c>
    </row>
    <row r="4408" spans="1:12" ht="56.25" customHeight="1">
      <c r="A4408" s="174">
        <v>16</v>
      </c>
      <c r="B4408" s="167" t="s">
        <v>716</v>
      </c>
      <c r="C4408" s="168">
        <v>42844</v>
      </c>
      <c r="D4408" s="168" t="s">
        <v>9742</v>
      </c>
      <c r="E4408" s="169" t="s">
        <v>3</v>
      </c>
      <c r="F4408" s="169">
        <v>1494367</v>
      </c>
      <c r="G4408" s="169"/>
      <c r="H4408" s="170" t="s">
        <v>9743</v>
      </c>
      <c r="I4408" s="172">
        <v>0</v>
      </c>
      <c r="J4408" s="172">
        <v>100</v>
      </c>
      <c r="K4408" s="172">
        <v>100</v>
      </c>
      <c r="L4408" s="173" t="s">
        <v>1444</v>
      </c>
    </row>
    <row r="4409" spans="1:12" ht="56.25" customHeight="1">
      <c r="A4409" s="174" t="s">
        <v>627</v>
      </c>
      <c r="B4409" s="167" t="s">
        <v>737</v>
      </c>
      <c r="C4409" s="168">
        <v>42844</v>
      </c>
      <c r="D4409" s="168" t="s">
        <v>9744</v>
      </c>
      <c r="E4409" s="169" t="s">
        <v>3</v>
      </c>
      <c r="F4409" s="169">
        <v>1494382</v>
      </c>
      <c r="G4409" s="169"/>
      <c r="H4409" s="170" t="s">
        <v>9745</v>
      </c>
      <c r="I4409" s="172">
        <v>0</v>
      </c>
      <c r="J4409" s="172">
        <v>199.44</v>
      </c>
      <c r="K4409" s="172">
        <v>199.44</v>
      </c>
      <c r="L4409" s="173" t="s">
        <v>1444</v>
      </c>
    </row>
    <row r="4410" spans="1:12" ht="56.25" customHeight="1">
      <c r="A4410" s="174" t="s">
        <v>627</v>
      </c>
      <c r="B4410" s="167" t="s">
        <v>737</v>
      </c>
      <c r="C4410" s="168">
        <v>42844</v>
      </c>
      <c r="D4410" s="168" t="s">
        <v>9746</v>
      </c>
      <c r="E4410" s="169" t="s">
        <v>3</v>
      </c>
      <c r="F4410" s="169">
        <v>1494383</v>
      </c>
      <c r="G4410" s="169"/>
      <c r="H4410" s="170" t="s">
        <v>9747</v>
      </c>
      <c r="I4410" s="172">
        <v>0</v>
      </c>
      <c r="J4410" s="172">
        <v>239.47</v>
      </c>
      <c r="K4410" s="172">
        <v>239.47</v>
      </c>
      <c r="L4410" s="173" t="s">
        <v>1444</v>
      </c>
    </row>
    <row r="4411" spans="1:12" ht="56.25" customHeight="1">
      <c r="A4411" s="174">
        <v>20</v>
      </c>
      <c r="B4411" s="167" t="s">
        <v>717</v>
      </c>
      <c r="C4411" s="168">
        <v>42844</v>
      </c>
      <c r="D4411" s="168" t="s">
        <v>9748</v>
      </c>
      <c r="E4411" s="169" t="s">
        <v>3</v>
      </c>
      <c r="F4411" s="169">
        <v>1494394</v>
      </c>
      <c r="G4411" s="169"/>
      <c r="H4411" s="170" t="s">
        <v>9749</v>
      </c>
      <c r="I4411" s="172">
        <v>0</v>
      </c>
      <c r="J4411" s="172">
        <v>45</v>
      </c>
      <c r="K4411" s="172">
        <v>45</v>
      </c>
      <c r="L4411" s="173" t="s">
        <v>1444</v>
      </c>
    </row>
    <row r="4412" spans="1:12" ht="56.25" customHeight="1">
      <c r="A4412" s="174">
        <v>20</v>
      </c>
      <c r="B4412" s="167" t="s">
        <v>717</v>
      </c>
      <c r="C4412" s="168">
        <v>42844</v>
      </c>
      <c r="D4412" s="168" t="s">
        <v>9750</v>
      </c>
      <c r="E4412" s="169" t="s">
        <v>3</v>
      </c>
      <c r="F4412" s="169">
        <v>1494395</v>
      </c>
      <c r="G4412" s="169"/>
      <c r="H4412" s="170" t="s">
        <v>9749</v>
      </c>
      <c r="I4412" s="172">
        <v>0</v>
      </c>
      <c r="J4412" s="172">
        <v>11</v>
      </c>
      <c r="K4412" s="172">
        <v>11</v>
      </c>
      <c r="L4412" s="173" t="s">
        <v>1444</v>
      </c>
    </row>
    <row r="4413" spans="1:12" ht="56.25" customHeight="1">
      <c r="A4413" s="174">
        <v>20</v>
      </c>
      <c r="B4413" s="167" t="s">
        <v>717</v>
      </c>
      <c r="C4413" s="168">
        <v>42844</v>
      </c>
      <c r="D4413" s="168" t="s">
        <v>9751</v>
      </c>
      <c r="E4413" s="169" t="s">
        <v>3</v>
      </c>
      <c r="F4413" s="169">
        <v>1494398</v>
      </c>
      <c r="G4413" s="169"/>
      <c r="H4413" s="170" t="s">
        <v>9752</v>
      </c>
      <c r="I4413" s="172">
        <v>0</v>
      </c>
      <c r="J4413" s="172">
        <v>45</v>
      </c>
      <c r="K4413" s="172">
        <v>45</v>
      </c>
      <c r="L4413" s="173" t="s">
        <v>1444</v>
      </c>
    </row>
    <row r="4414" spans="1:12" ht="56.25" customHeight="1">
      <c r="A4414" s="174">
        <v>20</v>
      </c>
      <c r="B4414" s="167" t="s">
        <v>717</v>
      </c>
      <c r="C4414" s="168">
        <v>42844</v>
      </c>
      <c r="D4414" s="168" t="s">
        <v>9753</v>
      </c>
      <c r="E4414" s="169" t="s">
        <v>3</v>
      </c>
      <c r="F4414" s="169">
        <v>1494399</v>
      </c>
      <c r="G4414" s="169"/>
      <c r="H4414" s="170" t="s">
        <v>9754</v>
      </c>
      <c r="I4414" s="172">
        <v>0</v>
      </c>
      <c r="J4414" s="172">
        <v>11</v>
      </c>
      <c r="K4414" s="172">
        <v>11</v>
      </c>
      <c r="L4414" s="173" t="s">
        <v>1444</v>
      </c>
    </row>
    <row r="4415" spans="1:12" ht="56.25" customHeight="1">
      <c r="A4415" s="174">
        <v>20</v>
      </c>
      <c r="B4415" s="167" t="s">
        <v>717</v>
      </c>
      <c r="C4415" s="168">
        <v>42844</v>
      </c>
      <c r="D4415" s="168" t="s">
        <v>9755</v>
      </c>
      <c r="E4415" s="169" t="s">
        <v>3</v>
      </c>
      <c r="F4415" s="169">
        <v>1494401</v>
      </c>
      <c r="G4415" s="169"/>
      <c r="H4415" s="170" t="s">
        <v>9756</v>
      </c>
      <c r="I4415" s="172">
        <v>0</v>
      </c>
      <c r="J4415" s="172">
        <v>45</v>
      </c>
      <c r="K4415" s="172">
        <v>45</v>
      </c>
      <c r="L4415" s="173" t="s">
        <v>1444</v>
      </c>
    </row>
    <row r="4416" spans="1:12" ht="56.25" customHeight="1">
      <c r="A4416" s="174">
        <v>20</v>
      </c>
      <c r="B4416" s="167" t="s">
        <v>717</v>
      </c>
      <c r="C4416" s="168">
        <v>42844</v>
      </c>
      <c r="D4416" s="168" t="s">
        <v>9757</v>
      </c>
      <c r="E4416" s="169" t="s">
        <v>3</v>
      </c>
      <c r="F4416" s="169">
        <v>1494402</v>
      </c>
      <c r="G4416" s="169"/>
      <c r="H4416" s="170" t="s">
        <v>9758</v>
      </c>
      <c r="I4416" s="172">
        <v>0</v>
      </c>
      <c r="J4416" s="172">
        <v>11</v>
      </c>
      <c r="K4416" s="172">
        <v>11</v>
      </c>
      <c r="L4416" s="173" t="s">
        <v>1444</v>
      </c>
    </row>
    <row r="4417" spans="1:12" ht="56.25" customHeight="1">
      <c r="A4417" s="174">
        <v>70</v>
      </c>
      <c r="B4417" s="167" t="s">
        <v>729</v>
      </c>
      <c r="C4417" s="168">
        <v>42845</v>
      </c>
      <c r="D4417" s="168" t="s">
        <v>9759</v>
      </c>
      <c r="E4417" s="169" t="s">
        <v>3</v>
      </c>
      <c r="F4417" s="169">
        <v>1494542</v>
      </c>
      <c r="G4417" s="169"/>
      <c r="H4417" s="170" t="s">
        <v>9760</v>
      </c>
      <c r="I4417" s="172">
        <v>0</v>
      </c>
      <c r="J4417" s="172">
        <v>0.65</v>
      </c>
      <c r="K4417" s="172">
        <v>0.65</v>
      </c>
      <c r="L4417" s="173" t="s">
        <v>1444</v>
      </c>
    </row>
    <row r="4418" spans="1:12" ht="56.25" customHeight="1">
      <c r="A4418" s="174">
        <v>70</v>
      </c>
      <c r="B4418" s="167" t="s">
        <v>729</v>
      </c>
      <c r="C4418" s="168">
        <v>42845</v>
      </c>
      <c r="D4418" s="168" t="s">
        <v>9761</v>
      </c>
      <c r="E4418" s="169" t="s">
        <v>3</v>
      </c>
      <c r="F4418" s="169">
        <v>1494547</v>
      </c>
      <c r="G4418" s="169"/>
      <c r="H4418" s="170" t="s">
        <v>9762</v>
      </c>
      <c r="I4418" s="172">
        <v>0</v>
      </c>
      <c r="J4418" s="172">
        <v>500</v>
      </c>
      <c r="K4418" s="172">
        <v>500</v>
      </c>
      <c r="L4418" s="173" t="s">
        <v>6022</v>
      </c>
    </row>
    <row r="4419" spans="1:12" ht="56.25" customHeight="1">
      <c r="A4419" s="174">
        <v>253</v>
      </c>
      <c r="B4419" s="167" t="s">
        <v>802</v>
      </c>
      <c r="C4419" s="168">
        <v>42845</v>
      </c>
      <c r="D4419" s="168" t="s">
        <v>9763</v>
      </c>
      <c r="E4419" s="169" t="s">
        <v>3</v>
      </c>
      <c r="F4419" s="169">
        <v>1494558</v>
      </c>
      <c r="G4419" s="169"/>
      <c r="H4419" s="170" t="s">
        <v>9764</v>
      </c>
      <c r="I4419" s="172">
        <v>0</v>
      </c>
      <c r="J4419" s="172">
        <v>372583</v>
      </c>
      <c r="K4419" s="172">
        <v>372583</v>
      </c>
      <c r="L4419" s="173" t="s">
        <v>1444</v>
      </c>
    </row>
    <row r="4420" spans="1:12" ht="56.25" customHeight="1">
      <c r="A4420" s="174">
        <v>163</v>
      </c>
      <c r="B4420" s="167" t="s">
        <v>772</v>
      </c>
      <c r="C4420" s="168">
        <v>42845</v>
      </c>
      <c r="D4420" s="168" t="s">
        <v>9765</v>
      </c>
      <c r="E4420" s="169" t="s">
        <v>3</v>
      </c>
      <c r="F4420" s="169">
        <v>1494614</v>
      </c>
      <c r="G4420" s="169"/>
      <c r="H4420" s="170" t="s">
        <v>9766</v>
      </c>
      <c r="I4420" s="172">
        <v>0</v>
      </c>
      <c r="J4420" s="172">
        <v>108</v>
      </c>
      <c r="K4420" s="172">
        <v>108</v>
      </c>
      <c r="L4420" s="173" t="s">
        <v>1444</v>
      </c>
    </row>
    <row r="4421" spans="1:12" ht="56.25" customHeight="1">
      <c r="A4421" s="174">
        <v>254</v>
      </c>
      <c r="B4421" s="167" t="s">
        <v>803</v>
      </c>
      <c r="C4421" s="168">
        <v>42845</v>
      </c>
      <c r="D4421" s="168" t="s">
        <v>9767</v>
      </c>
      <c r="E4421" s="169" t="s">
        <v>3</v>
      </c>
      <c r="F4421" s="169">
        <v>1494622</v>
      </c>
      <c r="G4421" s="169"/>
      <c r="H4421" s="170" t="s">
        <v>9768</v>
      </c>
      <c r="I4421" s="172">
        <v>0</v>
      </c>
      <c r="J4421" s="172">
        <v>300</v>
      </c>
      <c r="K4421" s="172">
        <v>300</v>
      </c>
      <c r="L4421" s="173" t="s">
        <v>1444</v>
      </c>
    </row>
    <row r="4422" spans="1:12" ht="56.25" customHeight="1">
      <c r="A4422" s="174" t="s">
        <v>627</v>
      </c>
      <c r="B4422" s="167" t="s">
        <v>737</v>
      </c>
      <c r="C4422" s="168">
        <v>42845</v>
      </c>
      <c r="D4422" s="168" t="s">
        <v>9769</v>
      </c>
      <c r="E4422" s="169" t="s">
        <v>3</v>
      </c>
      <c r="F4422" s="169">
        <v>1494509</v>
      </c>
      <c r="G4422" s="169"/>
      <c r="H4422" s="170" t="s">
        <v>9770</v>
      </c>
      <c r="I4422" s="172">
        <v>0</v>
      </c>
      <c r="J4422" s="172">
        <v>169</v>
      </c>
      <c r="K4422" s="172">
        <v>169</v>
      </c>
      <c r="L4422" s="173" t="s">
        <v>1444</v>
      </c>
    </row>
    <row r="4423" spans="1:12" ht="56.25" customHeight="1">
      <c r="A4423" s="174" t="s">
        <v>627</v>
      </c>
      <c r="B4423" s="167" t="s">
        <v>737</v>
      </c>
      <c r="C4423" s="168">
        <v>42845</v>
      </c>
      <c r="D4423" s="168" t="s">
        <v>9771</v>
      </c>
      <c r="E4423" s="169" t="s">
        <v>3</v>
      </c>
      <c r="F4423" s="169">
        <v>1494529</v>
      </c>
      <c r="G4423" s="169"/>
      <c r="H4423" s="170" t="s">
        <v>9719</v>
      </c>
      <c r="I4423" s="172">
        <v>0</v>
      </c>
      <c r="J4423" s="172">
        <v>212.6</v>
      </c>
      <c r="K4423" s="172">
        <v>212.6</v>
      </c>
      <c r="L4423" s="173" t="s">
        <v>1444</v>
      </c>
    </row>
    <row r="4424" spans="1:12" ht="56.25" customHeight="1">
      <c r="A4424" s="174" t="s">
        <v>627</v>
      </c>
      <c r="B4424" s="167" t="s">
        <v>737</v>
      </c>
      <c r="C4424" s="168">
        <v>42845</v>
      </c>
      <c r="D4424" s="168" t="s">
        <v>9772</v>
      </c>
      <c r="E4424" s="169" t="s">
        <v>3</v>
      </c>
      <c r="F4424" s="169">
        <v>1494544</v>
      </c>
      <c r="G4424" s="169"/>
      <c r="H4424" s="170" t="s">
        <v>9773</v>
      </c>
      <c r="I4424" s="172">
        <v>0</v>
      </c>
      <c r="J4424" s="172">
        <v>150</v>
      </c>
      <c r="K4424" s="172">
        <v>150</v>
      </c>
      <c r="L4424" s="173" t="s">
        <v>1444</v>
      </c>
    </row>
    <row r="4425" spans="1:12" ht="56.25" customHeight="1">
      <c r="A4425" s="174">
        <v>574</v>
      </c>
      <c r="B4425" s="167" t="s">
        <v>874</v>
      </c>
      <c r="C4425" s="168">
        <v>42845</v>
      </c>
      <c r="D4425" s="168" t="s">
        <v>9774</v>
      </c>
      <c r="E4425" s="169" t="s">
        <v>3</v>
      </c>
      <c r="F4425" s="169">
        <v>1494553</v>
      </c>
      <c r="G4425" s="169"/>
      <c r="H4425" s="170" t="s">
        <v>9775</v>
      </c>
      <c r="I4425" s="172">
        <v>0</v>
      </c>
      <c r="J4425" s="172">
        <v>700</v>
      </c>
      <c r="K4425" s="172">
        <v>700</v>
      </c>
      <c r="L4425" s="173" t="s">
        <v>1444</v>
      </c>
    </row>
    <row r="4426" spans="1:12" ht="56.25" customHeight="1">
      <c r="A4426" s="174" t="s">
        <v>627</v>
      </c>
      <c r="B4426" s="167" t="s">
        <v>737</v>
      </c>
      <c r="C4426" s="168">
        <v>42845</v>
      </c>
      <c r="D4426" s="168" t="s">
        <v>9776</v>
      </c>
      <c r="E4426" s="169" t="s">
        <v>3</v>
      </c>
      <c r="F4426" s="169">
        <v>1494576</v>
      </c>
      <c r="G4426" s="169"/>
      <c r="H4426" s="170" t="s">
        <v>9777</v>
      </c>
      <c r="I4426" s="172">
        <v>0</v>
      </c>
      <c r="J4426" s="172">
        <v>2154</v>
      </c>
      <c r="K4426" s="172">
        <v>2154</v>
      </c>
      <c r="L4426" s="173" t="s">
        <v>1444</v>
      </c>
    </row>
    <row r="4427" spans="1:12" ht="56.25" customHeight="1">
      <c r="A4427" s="174" t="s">
        <v>627</v>
      </c>
      <c r="B4427" s="167" t="s">
        <v>737</v>
      </c>
      <c r="C4427" s="168">
        <v>42845</v>
      </c>
      <c r="D4427" s="168" t="s">
        <v>9778</v>
      </c>
      <c r="E4427" s="169" t="s">
        <v>3</v>
      </c>
      <c r="F4427" s="169">
        <v>1494583</v>
      </c>
      <c r="G4427" s="169"/>
      <c r="H4427" s="170" t="s">
        <v>9779</v>
      </c>
      <c r="I4427" s="172">
        <v>0</v>
      </c>
      <c r="J4427" s="172">
        <v>2614.6</v>
      </c>
      <c r="K4427" s="172">
        <v>2614.6</v>
      </c>
      <c r="L4427" s="173" t="s">
        <v>1444</v>
      </c>
    </row>
    <row r="4428" spans="1:12" ht="56.25" customHeight="1">
      <c r="A4428" s="174">
        <v>16</v>
      </c>
      <c r="B4428" s="167" t="s">
        <v>716</v>
      </c>
      <c r="C4428" s="168">
        <v>42845</v>
      </c>
      <c r="D4428" s="168" t="s">
        <v>9780</v>
      </c>
      <c r="E4428" s="169" t="s">
        <v>3</v>
      </c>
      <c r="F4428" s="169">
        <v>1494587</v>
      </c>
      <c r="G4428" s="169"/>
      <c r="H4428" s="170" t="s">
        <v>9781</v>
      </c>
      <c r="I4428" s="172">
        <v>0</v>
      </c>
      <c r="J4428" s="172">
        <v>20</v>
      </c>
      <c r="K4428" s="172">
        <v>20</v>
      </c>
      <c r="L4428" s="173" t="s">
        <v>1444</v>
      </c>
    </row>
    <row r="4429" spans="1:12" ht="56.25" customHeight="1">
      <c r="A4429" s="174">
        <v>526</v>
      </c>
      <c r="B4429" s="167" t="s">
        <v>870</v>
      </c>
      <c r="C4429" s="168">
        <v>42845</v>
      </c>
      <c r="D4429" s="168" t="s">
        <v>9782</v>
      </c>
      <c r="E4429" s="169" t="s">
        <v>3</v>
      </c>
      <c r="F4429" s="169">
        <v>1494590</v>
      </c>
      <c r="G4429" s="169"/>
      <c r="H4429" s="170" t="s">
        <v>9783</v>
      </c>
      <c r="I4429" s="172">
        <v>0</v>
      </c>
      <c r="J4429" s="172">
        <v>487</v>
      </c>
      <c r="K4429" s="172">
        <v>487</v>
      </c>
      <c r="L4429" s="173" t="s">
        <v>1444</v>
      </c>
    </row>
    <row r="4430" spans="1:12" ht="56.25" customHeight="1">
      <c r="A4430" s="174">
        <v>526</v>
      </c>
      <c r="B4430" s="167" t="s">
        <v>870</v>
      </c>
      <c r="C4430" s="168">
        <v>42845</v>
      </c>
      <c r="D4430" s="168" t="s">
        <v>9784</v>
      </c>
      <c r="E4430" s="169" t="s">
        <v>3</v>
      </c>
      <c r="F4430" s="169">
        <v>1494592</v>
      </c>
      <c r="G4430" s="169"/>
      <c r="H4430" s="170" t="s">
        <v>9785</v>
      </c>
      <c r="I4430" s="172">
        <v>0</v>
      </c>
      <c r="J4430" s="172">
        <v>487</v>
      </c>
      <c r="K4430" s="172">
        <v>487</v>
      </c>
      <c r="L4430" s="173" t="s">
        <v>1444</v>
      </c>
    </row>
    <row r="4431" spans="1:12" ht="56.25" customHeight="1">
      <c r="A4431" s="174">
        <v>526</v>
      </c>
      <c r="B4431" s="167" t="s">
        <v>870</v>
      </c>
      <c r="C4431" s="168">
        <v>42845</v>
      </c>
      <c r="D4431" s="168" t="s">
        <v>9786</v>
      </c>
      <c r="E4431" s="169" t="s">
        <v>3</v>
      </c>
      <c r="F4431" s="169">
        <v>1494594</v>
      </c>
      <c r="G4431" s="169"/>
      <c r="H4431" s="170" t="s">
        <v>9787</v>
      </c>
      <c r="I4431" s="172">
        <v>0</v>
      </c>
      <c r="J4431" s="172">
        <v>487</v>
      </c>
      <c r="K4431" s="172">
        <v>487</v>
      </c>
      <c r="L4431" s="173" t="s">
        <v>1444</v>
      </c>
    </row>
    <row r="4432" spans="1:12" ht="56.25" customHeight="1">
      <c r="A4432" s="174" t="s">
        <v>627</v>
      </c>
      <c r="B4432" s="167" t="s">
        <v>737</v>
      </c>
      <c r="C4432" s="168">
        <v>42845</v>
      </c>
      <c r="D4432" s="168" t="s">
        <v>9788</v>
      </c>
      <c r="E4432" s="169" t="s">
        <v>3</v>
      </c>
      <c r="F4432" s="169">
        <v>1494602</v>
      </c>
      <c r="G4432" s="169"/>
      <c r="H4432" s="170" t="s">
        <v>9789</v>
      </c>
      <c r="I4432" s="172">
        <v>0</v>
      </c>
      <c r="J4432" s="172">
        <v>15839.88</v>
      </c>
      <c r="K4432" s="172">
        <v>15839.88</v>
      </c>
      <c r="L4432" s="173" t="s">
        <v>1444</v>
      </c>
    </row>
    <row r="4433" spans="1:12" ht="56.25" customHeight="1">
      <c r="A4433" s="174">
        <v>41</v>
      </c>
      <c r="B4433" s="167" t="s">
        <v>721</v>
      </c>
      <c r="C4433" s="168">
        <v>42845</v>
      </c>
      <c r="D4433" s="168" t="s">
        <v>9790</v>
      </c>
      <c r="E4433" s="169" t="s">
        <v>3</v>
      </c>
      <c r="F4433" s="169">
        <v>1494611</v>
      </c>
      <c r="G4433" s="169"/>
      <c r="H4433" s="170" t="s">
        <v>9791</v>
      </c>
      <c r="I4433" s="172">
        <v>0</v>
      </c>
      <c r="J4433" s="172">
        <v>1822.5</v>
      </c>
      <c r="K4433" s="172">
        <v>1822.5</v>
      </c>
      <c r="L4433" s="173" t="s">
        <v>1444</v>
      </c>
    </row>
    <row r="4434" spans="1:12" ht="56.25" customHeight="1">
      <c r="A4434" s="174">
        <v>594</v>
      </c>
      <c r="B4434" s="167" t="s">
        <v>120</v>
      </c>
      <c r="C4434" s="168">
        <v>42845</v>
      </c>
      <c r="D4434" s="168" t="s">
        <v>9792</v>
      </c>
      <c r="E4434" s="169" t="s">
        <v>3</v>
      </c>
      <c r="F4434" s="169">
        <v>1494638</v>
      </c>
      <c r="G4434" s="169"/>
      <c r="H4434" s="170" t="s">
        <v>9793</v>
      </c>
      <c r="I4434" s="172">
        <v>0</v>
      </c>
      <c r="J4434" s="172">
        <v>408.67</v>
      </c>
      <c r="K4434" s="172">
        <v>408.67</v>
      </c>
      <c r="L4434" s="173" t="s">
        <v>1444</v>
      </c>
    </row>
    <row r="4435" spans="1:12" ht="56.25" customHeight="1">
      <c r="A4435" s="174">
        <v>20</v>
      </c>
      <c r="B4435" s="167" t="s">
        <v>717</v>
      </c>
      <c r="C4435" s="168">
        <v>42845</v>
      </c>
      <c r="D4435" s="168" t="s">
        <v>9794</v>
      </c>
      <c r="E4435" s="169" t="s">
        <v>3</v>
      </c>
      <c r="F4435" s="169">
        <v>1494646</v>
      </c>
      <c r="G4435" s="169"/>
      <c r="H4435" s="170" t="s">
        <v>9795</v>
      </c>
      <c r="I4435" s="172">
        <v>0</v>
      </c>
      <c r="J4435" s="172">
        <v>39.200000000000003</v>
      </c>
      <c r="K4435" s="172">
        <v>39.200000000000003</v>
      </c>
      <c r="L4435" s="173" t="s">
        <v>1444</v>
      </c>
    </row>
    <row r="4436" spans="1:12" ht="56.25" customHeight="1">
      <c r="A4436" s="174" t="s">
        <v>627</v>
      </c>
      <c r="B4436" s="167" t="s">
        <v>737</v>
      </c>
      <c r="C4436" s="168">
        <v>42845</v>
      </c>
      <c r="D4436" s="168" t="s">
        <v>9796</v>
      </c>
      <c r="E4436" s="169" t="s">
        <v>3</v>
      </c>
      <c r="F4436" s="169">
        <v>1494653</v>
      </c>
      <c r="G4436" s="169"/>
      <c r="H4436" s="170" t="s">
        <v>9797</v>
      </c>
      <c r="I4436" s="172">
        <v>0</v>
      </c>
      <c r="J4436" s="172">
        <v>905.68</v>
      </c>
      <c r="K4436" s="172">
        <v>905.68</v>
      </c>
      <c r="L4436" s="173" t="s">
        <v>1444</v>
      </c>
    </row>
    <row r="4437" spans="1:12" ht="56.25" customHeight="1">
      <c r="A4437" s="174">
        <v>526</v>
      </c>
      <c r="B4437" s="167" t="s">
        <v>870</v>
      </c>
      <c r="C4437" s="168">
        <v>42845</v>
      </c>
      <c r="D4437" s="168" t="s">
        <v>9798</v>
      </c>
      <c r="E4437" s="169" t="s">
        <v>3</v>
      </c>
      <c r="F4437" s="169">
        <v>1494661</v>
      </c>
      <c r="G4437" s="169"/>
      <c r="H4437" s="170" t="s">
        <v>9799</v>
      </c>
      <c r="I4437" s="172">
        <v>0</v>
      </c>
      <c r="J4437" s="172">
        <v>40</v>
      </c>
      <c r="K4437" s="172">
        <v>40</v>
      </c>
      <c r="L4437" s="173" t="s">
        <v>1444</v>
      </c>
    </row>
    <row r="4438" spans="1:12" ht="56.25" customHeight="1">
      <c r="A4438" s="174" t="s">
        <v>627</v>
      </c>
      <c r="B4438" s="167" t="s">
        <v>737</v>
      </c>
      <c r="C4438" s="168">
        <v>42845</v>
      </c>
      <c r="D4438" s="168" t="s">
        <v>9800</v>
      </c>
      <c r="E4438" s="169" t="s">
        <v>3</v>
      </c>
      <c r="F4438" s="169">
        <v>1494683</v>
      </c>
      <c r="G4438" s="169"/>
      <c r="H4438" s="170" t="s">
        <v>9801</v>
      </c>
      <c r="I4438" s="172">
        <v>0</v>
      </c>
      <c r="J4438" s="172">
        <v>7398.89</v>
      </c>
      <c r="K4438" s="172">
        <v>7398.89</v>
      </c>
      <c r="L4438" s="173" t="s">
        <v>1444</v>
      </c>
    </row>
    <row r="4439" spans="1:12" ht="56.25" customHeight="1">
      <c r="A4439" s="174" t="s">
        <v>627</v>
      </c>
      <c r="B4439" s="167" t="s">
        <v>737</v>
      </c>
      <c r="C4439" s="168">
        <v>42845</v>
      </c>
      <c r="D4439" s="168" t="s">
        <v>9802</v>
      </c>
      <c r="E4439" s="169" t="s">
        <v>3</v>
      </c>
      <c r="F4439" s="169">
        <v>1494684</v>
      </c>
      <c r="G4439" s="169"/>
      <c r="H4439" s="170" t="s">
        <v>9803</v>
      </c>
      <c r="I4439" s="172">
        <v>0</v>
      </c>
      <c r="J4439" s="172">
        <v>3028.78</v>
      </c>
      <c r="K4439" s="172">
        <v>3028.78</v>
      </c>
      <c r="L4439" s="173" t="s">
        <v>1444</v>
      </c>
    </row>
    <row r="4440" spans="1:12" ht="56.25" customHeight="1">
      <c r="A4440" s="174">
        <v>16</v>
      </c>
      <c r="B4440" s="167" t="s">
        <v>716</v>
      </c>
      <c r="C4440" s="168">
        <v>42845</v>
      </c>
      <c r="D4440" s="168" t="s">
        <v>9804</v>
      </c>
      <c r="E4440" s="169" t="s">
        <v>3</v>
      </c>
      <c r="F4440" s="169">
        <v>1494693</v>
      </c>
      <c r="G4440" s="169"/>
      <c r="H4440" s="170" t="s">
        <v>9805</v>
      </c>
      <c r="I4440" s="172">
        <v>0</v>
      </c>
      <c r="J4440" s="172">
        <v>160</v>
      </c>
      <c r="K4440" s="172">
        <v>160</v>
      </c>
      <c r="L4440" s="173" t="s">
        <v>1444</v>
      </c>
    </row>
    <row r="4441" spans="1:12" ht="56.25" customHeight="1">
      <c r="A4441" s="174">
        <v>574</v>
      </c>
      <c r="B4441" s="167" t="s">
        <v>874</v>
      </c>
      <c r="C4441" s="168">
        <v>42845</v>
      </c>
      <c r="D4441" s="168" t="s">
        <v>9806</v>
      </c>
      <c r="E4441" s="169" t="s">
        <v>3</v>
      </c>
      <c r="F4441" s="169">
        <v>1494696</v>
      </c>
      <c r="G4441" s="169"/>
      <c r="H4441" s="170" t="s">
        <v>9807</v>
      </c>
      <c r="I4441" s="172">
        <v>0</v>
      </c>
      <c r="J4441" s="172">
        <v>56.1</v>
      </c>
      <c r="K4441" s="172">
        <v>56.1</v>
      </c>
      <c r="L4441" s="173" t="s">
        <v>1444</v>
      </c>
    </row>
    <row r="4442" spans="1:12" ht="56.25" customHeight="1">
      <c r="A4442" s="174">
        <v>48</v>
      </c>
      <c r="B4442" s="167" t="s">
        <v>724</v>
      </c>
      <c r="C4442" s="168">
        <v>42845</v>
      </c>
      <c r="D4442" s="168" t="s">
        <v>9808</v>
      </c>
      <c r="E4442" s="169" t="s">
        <v>3</v>
      </c>
      <c r="F4442" s="169">
        <v>1494712</v>
      </c>
      <c r="G4442" s="169"/>
      <c r="H4442" s="170" t="s">
        <v>9809</v>
      </c>
      <c r="I4442" s="172">
        <v>0</v>
      </c>
      <c r="J4442" s="172">
        <v>17527.009999999998</v>
      </c>
      <c r="K4442" s="172">
        <v>17527.009999999998</v>
      </c>
      <c r="L4442" s="173" t="s">
        <v>1444</v>
      </c>
    </row>
    <row r="4443" spans="1:12" ht="56.25" customHeight="1">
      <c r="A4443" s="174">
        <v>526</v>
      </c>
      <c r="B4443" s="167" t="s">
        <v>870</v>
      </c>
      <c r="C4443" s="168">
        <v>42845</v>
      </c>
      <c r="D4443" s="168" t="s">
        <v>9810</v>
      </c>
      <c r="E4443" s="169" t="s">
        <v>3</v>
      </c>
      <c r="F4443" s="169">
        <v>1494718</v>
      </c>
      <c r="G4443" s="169"/>
      <c r="H4443" s="170" t="s">
        <v>9811</v>
      </c>
      <c r="I4443" s="172">
        <v>0</v>
      </c>
      <c r="J4443" s="172">
        <v>182</v>
      </c>
      <c r="K4443" s="172">
        <v>182</v>
      </c>
      <c r="L4443" s="173" t="s">
        <v>1444</v>
      </c>
    </row>
    <row r="4444" spans="1:12" ht="56.25" customHeight="1">
      <c r="A4444" s="174">
        <v>86</v>
      </c>
      <c r="B4444" s="167" t="s">
        <v>734</v>
      </c>
      <c r="C4444" s="168">
        <v>42845</v>
      </c>
      <c r="D4444" s="168" t="s">
        <v>9812</v>
      </c>
      <c r="E4444" s="169" t="s">
        <v>3</v>
      </c>
      <c r="F4444" s="169">
        <v>1494732</v>
      </c>
      <c r="G4444" s="169"/>
      <c r="H4444" s="170" t="s">
        <v>9813</v>
      </c>
      <c r="I4444" s="172">
        <v>0</v>
      </c>
      <c r="J4444" s="172">
        <v>726.77</v>
      </c>
      <c r="K4444" s="172">
        <v>726.77</v>
      </c>
      <c r="L4444" s="173" t="s">
        <v>1444</v>
      </c>
    </row>
    <row r="4445" spans="1:12" ht="56.25" customHeight="1">
      <c r="A4445" s="174" t="s">
        <v>627</v>
      </c>
      <c r="B4445" s="167" t="s">
        <v>737</v>
      </c>
      <c r="C4445" s="168">
        <v>42845</v>
      </c>
      <c r="D4445" s="168" t="s">
        <v>9814</v>
      </c>
      <c r="E4445" s="169" t="s">
        <v>3</v>
      </c>
      <c r="F4445" s="169">
        <v>1494737</v>
      </c>
      <c r="G4445" s="169"/>
      <c r="H4445" s="170" t="s">
        <v>9815</v>
      </c>
      <c r="I4445" s="172">
        <v>0</v>
      </c>
      <c r="J4445" s="172">
        <v>3196.57</v>
      </c>
      <c r="K4445" s="172">
        <v>3196.57</v>
      </c>
      <c r="L4445" s="173" t="s">
        <v>1444</v>
      </c>
    </row>
    <row r="4446" spans="1:12" ht="56.25" customHeight="1">
      <c r="A4446" s="174" t="s">
        <v>627</v>
      </c>
      <c r="B4446" s="167" t="s">
        <v>737</v>
      </c>
      <c r="C4446" s="168">
        <v>42845</v>
      </c>
      <c r="D4446" s="168" t="s">
        <v>9816</v>
      </c>
      <c r="E4446" s="169" t="s">
        <v>3</v>
      </c>
      <c r="F4446" s="169">
        <v>1494748</v>
      </c>
      <c r="G4446" s="169"/>
      <c r="H4446" s="170" t="s">
        <v>9817</v>
      </c>
      <c r="I4446" s="172">
        <v>0</v>
      </c>
      <c r="J4446" s="172">
        <v>4.5</v>
      </c>
      <c r="K4446" s="172">
        <v>4.5</v>
      </c>
      <c r="L4446" s="173" t="s">
        <v>1444</v>
      </c>
    </row>
    <row r="4447" spans="1:12" ht="56.25" customHeight="1">
      <c r="A4447" s="174" t="s">
        <v>627</v>
      </c>
      <c r="B4447" s="167" t="s">
        <v>737</v>
      </c>
      <c r="C4447" s="168">
        <v>42845</v>
      </c>
      <c r="D4447" s="168" t="s">
        <v>9818</v>
      </c>
      <c r="E4447" s="169" t="s">
        <v>3</v>
      </c>
      <c r="F4447" s="169">
        <v>1494750</v>
      </c>
      <c r="G4447" s="169"/>
      <c r="H4447" s="170" t="s">
        <v>9819</v>
      </c>
      <c r="I4447" s="172">
        <v>0</v>
      </c>
      <c r="J4447" s="172">
        <v>1129.49</v>
      </c>
      <c r="K4447" s="172">
        <v>1129.49</v>
      </c>
      <c r="L4447" s="173" t="s">
        <v>1444</v>
      </c>
    </row>
    <row r="4448" spans="1:12" ht="56.25" customHeight="1">
      <c r="A4448" s="174">
        <v>47</v>
      </c>
      <c r="B4448" s="167" t="s">
        <v>723</v>
      </c>
      <c r="C4448" s="168">
        <v>42845</v>
      </c>
      <c r="D4448" s="168" t="s">
        <v>9820</v>
      </c>
      <c r="E4448" s="169" t="s">
        <v>3</v>
      </c>
      <c r="F4448" s="169">
        <v>1494783</v>
      </c>
      <c r="G4448" s="169"/>
      <c r="H4448" s="170" t="s">
        <v>9821</v>
      </c>
      <c r="I4448" s="172">
        <v>0</v>
      </c>
      <c r="J4448" s="172">
        <v>262.91000000000003</v>
      </c>
      <c r="K4448" s="172">
        <v>262.91000000000003</v>
      </c>
      <c r="L4448" s="173" t="s">
        <v>1444</v>
      </c>
    </row>
    <row r="4449" spans="1:12" ht="56.25" customHeight="1">
      <c r="A4449" s="174">
        <v>20</v>
      </c>
      <c r="B4449" s="167" t="s">
        <v>717</v>
      </c>
      <c r="C4449" s="168">
        <v>42845</v>
      </c>
      <c r="D4449" s="168" t="s">
        <v>9822</v>
      </c>
      <c r="E4449" s="169" t="s">
        <v>3</v>
      </c>
      <c r="F4449" s="169">
        <v>1494788</v>
      </c>
      <c r="G4449" s="169"/>
      <c r="H4449" s="170" t="s">
        <v>9823</v>
      </c>
      <c r="I4449" s="172">
        <v>0</v>
      </c>
      <c r="J4449" s="172">
        <v>16.2</v>
      </c>
      <c r="K4449" s="172">
        <v>16.2</v>
      </c>
      <c r="L4449" s="173" t="s">
        <v>1444</v>
      </c>
    </row>
    <row r="4450" spans="1:12" ht="56.25" customHeight="1">
      <c r="A4450" s="174">
        <v>41</v>
      </c>
      <c r="B4450" s="167" t="s">
        <v>721</v>
      </c>
      <c r="C4450" s="168">
        <v>42845</v>
      </c>
      <c r="D4450" s="168" t="s">
        <v>9824</v>
      </c>
      <c r="E4450" s="169" t="s">
        <v>3</v>
      </c>
      <c r="F4450" s="169">
        <v>1494792</v>
      </c>
      <c r="G4450" s="169"/>
      <c r="H4450" s="170" t="s">
        <v>9825</v>
      </c>
      <c r="I4450" s="172">
        <v>0</v>
      </c>
      <c r="J4450" s="172">
        <v>525</v>
      </c>
      <c r="K4450" s="172">
        <v>525</v>
      </c>
      <c r="L4450" s="173" t="s">
        <v>1444</v>
      </c>
    </row>
    <row r="4451" spans="1:12" ht="56.25" customHeight="1">
      <c r="A4451" s="174" t="s">
        <v>627</v>
      </c>
      <c r="B4451" s="167" t="s">
        <v>737</v>
      </c>
      <c r="C4451" s="168">
        <v>42845</v>
      </c>
      <c r="D4451" s="168" t="s">
        <v>9826</v>
      </c>
      <c r="E4451" s="169" t="s">
        <v>3</v>
      </c>
      <c r="F4451" s="169">
        <v>1494794</v>
      </c>
      <c r="G4451" s="169"/>
      <c r="H4451" s="170" t="s">
        <v>9827</v>
      </c>
      <c r="I4451" s="172">
        <v>0</v>
      </c>
      <c r="J4451" s="172">
        <v>5166.04</v>
      </c>
      <c r="K4451" s="172">
        <v>5166.04</v>
      </c>
      <c r="L4451" s="173" t="s">
        <v>1444</v>
      </c>
    </row>
    <row r="4452" spans="1:12" ht="56.25" customHeight="1">
      <c r="A4452" s="174">
        <v>20</v>
      </c>
      <c r="B4452" s="167" t="s">
        <v>717</v>
      </c>
      <c r="C4452" s="168">
        <v>42845</v>
      </c>
      <c r="D4452" s="168" t="s">
        <v>9828</v>
      </c>
      <c r="E4452" s="169" t="s">
        <v>3</v>
      </c>
      <c r="F4452" s="169">
        <v>1494840</v>
      </c>
      <c r="G4452" s="169"/>
      <c r="H4452" s="170" t="s">
        <v>9829</v>
      </c>
      <c r="I4452" s="172">
        <v>0</v>
      </c>
      <c r="J4452" s="172">
        <v>16.399999999999999</v>
      </c>
      <c r="K4452" s="172">
        <v>16.399999999999999</v>
      </c>
      <c r="L4452" s="173" t="s">
        <v>1444</v>
      </c>
    </row>
    <row r="4453" spans="1:12" ht="56.25" customHeight="1">
      <c r="A4453" s="174">
        <v>47</v>
      </c>
      <c r="B4453" s="167" t="s">
        <v>723</v>
      </c>
      <c r="C4453" s="168">
        <v>42846</v>
      </c>
      <c r="D4453" s="168" t="s">
        <v>9830</v>
      </c>
      <c r="E4453" s="169" t="s">
        <v>3</v>
      </c>
      <c r="F4453" s="169">
        <v>1494995</v>
      </c>
      <c r="G4453" s="169"/>
      <c r="H4453" s="170" t="s">
        <v>9831</v>
      </c>
      <c r="I4453" s="172">
        <v>0</v>
      </c>
      <c r="J4453" s="172">
        <v>9081.2900000000009</v>
      </c>
      <c r="K4453" s="172">
        <v>9081.2900000000009</v>
      </c>
      <c r="L4453" s="173" t="s">
        <v>1444</v>
      </c>
    </row>
    <row r="4454" spans="1:12" ht="56.25" customHeight="1">
      <c r="A4454" s="174">
        <v>25</v>
      </c>
      <c r="B4454" s="167" t="s">
        <v>718</v>
      </c>
      <c r="C4454" s="168">
        <v>42846</v>
      </c>
      <c r="D4454" s="168" t="s">
        <v>9832</v>
      </c>
      <c r="E4454" s="169" t="s">
        <v>3</v>
      </c>
      <c r="F4454" s="169">
        <v>1495017</v>
      </c>
      <c r="G4454" s="169"/>
      <c r="H4454" s="170" t="s">
        <v>9833</v>
      </c>
      <c r="I4454" s="172">
        <v>0</v>
      </c>
      <c r="J4454" s="172">
        <v>159591.39000000001</v>
      </c>
      <c r="K4454" s="172">
        <v>159591.39000000001</v>
      </c>
      <c r="L4454" s="173" t="s">
        <v>1444</v>
      </c>
    </row>
    <row r="4455" spans="1:12" ht="56.25" customHeight="1">
      <c r="A4455" s="174" t="s">
        <v>627</v>
      </c>
      <c r="B4455" s="167" t="s">
        <v>737</v>
      </c>
      <c r="C4455" s="168">
        <v>42846</v>
      </c>
      <c r="D4455" s="168" t="s">
        <v>9834</v>
      </c>
      <c r="E4455" s="169" t="s">
        <v>3</v>
      </c>
      <c r="F4455" s="169">
        <v>1495062</v>
      </c>
      <c r="G4455" s="169"/>
      <c r="H4455" s="170" t="s">
        <v>9835</v>
      </c>
      <c r="I4455" s="172">
        <v>0</v>
      </c>
      <c r="J4455" s="172">
        <v>10064.02</v>
      </c>
      <c r="K4455" s="172">
        <v>10064.02</v>
      </c>
      <c r="L4455" s="173" t="s">
        <v>1444</v>
      </c>
    </row>
    <row r="4456" spans="1:12" ht="56.25" customHeight="1">
      <c r="A4456" s="174">
        <v>66</v>
      </c>
      <c r="B4456" s="167" t="s">
        <v>728</v>
      </c>
      <c r="C4456" s="168">
        <v>42846</v>
      </c>
      <c r="D4456" s="168" t="s">
        <v>9836</v>
      </c>
      <c r="E4456" s="169" t="s">
        <v>3</v>
      </c>
      <c r="F4456" s="169">
        <v>1495072</v>
      </c>
      <c r="G4456" s="169"/>
      <c r="H4456" s="170" t="s">
        <v>9837</v>
      </c>
      <c r="I4456" s="172">
        <v>0</v>
      </c>
      <c r="J4456" s="172">
        <v>10242.43</v>
      </c>
      <c r="K4456" s="172">
        <v>10242.43</v>
      </c>
      <c r="L4456" s="173" t="s">
        <v>1444</v>
      </c>
    </row>
    <row r="4457" spans="1:12" ht="56.25" customHeight="1">
      <c r="A4457" s="174">
        <v>47</v>
      </c>
      <c r="B4457" s="167" t="s">
        <v>723</v>
      </c>
      <c r="C4457" s="168">
        <v>42846</v>
      </c>
      <c r="D4457" s="168" t="s">
        <v>9838</v>
      </c>
      <c r="E4457" s="169" t="s">
        <v>3</v>
      </c>
      <c r="F4457" s="169">
        <v>1495115</v>
      </c>
      <c r="G4457" s="169"/>
      <c r="H4457" s="170" t="s">
        <v>9839</v>
      </c>
      <c r="I4457" s="172">
        <v>0</v>
      </c>
      <c r="J4457" s="172">
        <v>556800</v>
      </c>
      <c r="K4457" s="172">
        <v>556800</v>
      </c>
      <c r="L4457" s="173" t="s">
        <v>1444</v>
      </c>
    </row>
    <row r="4458" spans="1:12" ht="56.25" customHeight="1">
      <c r="A4458" s="174">
        <v>290</v>
      </c>
      <c r="B4458" s="167" t="s">
        <v>817</v>
      </c>
      <c r="C4458" s="168">
        <v>42846</v>
      </c>
      <c r="D4458" s="168" t="s">
        <v>9840</v>
      </c>
      <c r="E4458" s="169" t="s">
        <v>3</v>
      </c>
      <c r="F4458" s="169">
        <v>1495134</v>
      </c>
      <c r="G4458" s="169"/>
      <c r="H4458" s="170" t="s">
        <v>9841</v>
      </c>
      <c r="I4458" s="172">
        <v>0</v>
      </c>
      <c r="J4458" s="172">
        <v>886.8</v>
      </c>
      <c r="K4458" s="172">
        <v>886.8</v>
      </c>
      <c r="L4458" s="173" t="s">
        <v>1444</v>
      </c>
    </row>
    <row r="4459" spans="1:12" ht="56.25" customHeight="1">
      <c r="A4459" s="174">
        <v>20</v>
      </c>
      <c r="B4459" s="167" t="s">
        <v>717</v>
      </c>
      <c r="C4459" s="168">
        <v>42846</v>
      </c>
      <c r="D4459" s="168" t="s">
        <v>9842</v>
      </c>
      <c r="E4459" s="169" t="s">
        <v>3</v>
      </c>
      <c r="F4459" s="169">
        <v>1495147</v>
      </c>
      <c r="G4459" s="169"/>
      <c r="H4459" s="170" t="s">
        <v>9843</v>
      </c>
      <c r="I4459" s="172">
        <v>0</v>
      </c>
      <c r="J4459" s="172">
        <v>681869.44</v>
      </c>
      <c r="K4459" s="172">
        <v>681869.44</v>
      </c>
      <c r="L4459" s="173" t="s">
        <v>1444</v>
      </c>
    </row>
    <row r="4460" spans="1:12" ht="56.25" customHeight="1">
      <c r="A4460" s="174">
        <v>20</v>
      </c>
      <c r="B4460" s="167" t="s">
        <v>717</v>
      </c>
      <c r="C4460" s="168">
        <v>42846</v>
      </c>
      <c r="D4460" s="168" t="s">
        <v>9844</v>
      </c>
      <c r="E4460" s="169" t="s">
        <v>3</v>
      </c>
      <c r="F4460" s="169">
        <v>1495148</v>
      </c>
      <c r="G4460" s="169"/>
      <c r="H4460" s="170" t="s">
        <v>9845</v>
      </c>
      <c r="I4460" s="172">
        <v>0</v>
      </c>
      <c r="J4460" s="172">
        <v>150371</v>
      </c>
      <c r="K4460" s="172">
        <v>150371</v>
      </c>
      <c r="L4460" s="173" t="s">
        <v>1444</v>
      </c>
    </row>
    <row r="4461" spans="1:12" ht="56.25" customHeight="1">
      <c r="A4461" s="174" t="s">
        <v>627</v>
      </c>
      <c r="B4461" s="167" t="s">
        <v>737</v>
      </c>
      <c r="C4461" s="168">
        <v>42846</v>
      </c>
      <c r="D4461" s="168" t="s">
        <v>9846</v>
      </c>
      <c r="E4461" s="169" t="s">
        <v>3</v>
      </c>
      <c r="F4461" s="169">
        <v>1495012</v>
      </c>
      <c r="G4461" s="169"/>
      <c r="H4461" s="170" t="s">
        <v>9847</v>
      </c>
      <c r="I4461" s="172">
        <v>0</v>
      </c>
      <c r="J4461" s="172">
        <v>1587.79</v>
      </c>
      <c r="K4461" s="172">
        <v>1587.79</v>
      </c>
      <c r="L4461" s="173" t="s">
        <v>1444</v>
      </c>
    </row>
    <row r="4462" spans="1:12" ht="56.25" customHeight="1">
      <c r="A4462" s="174">
        <v>16</v>
      </c>
      <c r="B4462" s="167" t="s">
        <v>716</v>
      </c>
      <c r="C4462" s="168">
        <v>42846</v>
      </c>
      <c r="D4462" s="168" t="s">
        <v>9848</v>
      </c>
      <c r="E4462" s="169" t="s">
        <v>3</v>
      </c>
      <c r="F4462" s="169">
        <v>1495013</v>
      </c>
      <c r="G4462" s="169"/>
      <c r="H4462" s="170" t="s">
        <v>9849</v>
      </c>
      <c r="I4462" s="172">
        <v>0</v>
      </c>
      <c r="J4462" s="172">
        <v>355.1</v>
      </c>
      <c r="K4462" s="172">
        <v>355.1</v>
      </c>
      <c r="L4462" s="173" t="s">
        <v>1444</v>
      </c>
    </row>
    <row r="4463" spans="1:12" ht="56.25" customHeight="1">
      <c r="A4463" s="174">
        <v>41</v>
      </c>
      <c r="B4463" s="167" t="s">
        <v>721</v>
      </c>
      <c r="C4463" s="168">
        <v>42846</v>
      </c>
      <c r="D4463" s="168" t="s">
        <v>9850</v>
      </c>
      <c r="E4463" s="169" t="s">
        <v>3</v>
      </c>
      <c r="F4463" s="169">
        <v>1495015</v>
      </c>
      <c r="G4463" s="169"/>
      <c r="H4463" s="170" t="s">
        <v>3051</v>
      </c>
      <c r="I4463" s="172">
        <v>0</v>
      </c>
      <c r="J4463" s="172">
        <v>1822.5</v>
      </c>
      <c r="K4463" s="172">
        <v>1822.5</v>
      </c>
      <c r="L4463" s="173" t="s">
        <v>1444</v>
      </c>
    </row>
    <row r="4464" spans="1:12" ht="56.25" customHeight="1">
      <c r="A4464" s="174" t="s">
        <v>627</v>
      </c>
      <c r="B4464" s="167" t="s">
        <v>737</v>
      </c>
      <c r="C4464" s="168">
        <v>42846</v>
      </c>
      <c r="D4464" s="168" t="s">
        <v>9851</v>
      </c>
      <c r="E4464" s="169" t="s">
        <v>3</v>
      </c>
      <c r="F4464" s="169">
        <v>1495016</v>
      </c>
      <c r="G4464" s="169"/>
      <c r="H4464" s="170" t="s">
        <v>9852</v>
      </c>
      <c r="I4464" s="172">
        <v>0</v>
      </c>
      <c r="J4464" s="172">
        <v>12705.31</v>
      </c>
      <c r="K4464" s="172">
        <v>12705.31</v>
      </c>
      <c r="L4464" s="173" t="s">
        <v>1444</v>
      </c>
    </row>
    <row r="4465" spans="1:12" ht="56.25" customHeight="1">
      <c r="A4465" s="174">
        <v>526</v>
      </c>
      <c r="B4465" s="167" t="s">
        <v>870</v>
      </c>
      <c r="C4465" s="168">
        <v>42846</v>
      </c>
      <c r="D4465" s="168" t="s">
        <v>9853</v>
      </c>
      <c r="E4465" s="169" t="s">
        <v>3</v>
      </c>
      <c r="F4465" s="169">
        <v>1495053</v>
      </c>
      <c r="G4465" s="169"/>
      <c r="H4465" s="170" t="s">
        <v>9854</v>
      </c>
      <c r="I4465" s="172">
        <v>0</v>
      </c>
      <c r="J4465" s="172">
        <v>817</v>
      </c>
      <c r="K4465" s="172">
        <v>817</v>
      </c>
      <c r="L4465" s="173" t="s">
        <v>1444</v>
      </c>
    </row>
    <row r="4466" spans="1:12" ht="56.25" customHeight="1">
      <c r="A4466" s="174" t="s">
        <v>627</v>
      </c>
      <c r="B4466" s="167" t="s">
        <v>737</v>
      </c>
      <c r="C4466" s="168">
        <v>42846</v>
      </c>
      <c r="D4466" s="168" t="s">
        <v>9855</v>
      </c>
      <c r="E4466" s="169" t="s">
        <v>3</v>
      </c>
      <c r="F4466" s="169">
        <v>1495055</v>
      </c>
      <c r="G4466" s="169"/>
      <c r="H4466" s="170" t="s">
        <v>9856</v>
      </c>
      <c r="I4466" s="172">
        <v>0</v>
      </c>
      <c r="J4466" s="172">
        <v>800</v>
      </c>
      <c r="K4466" s="172">
        <v>800</v>
      </c>
      <c r="L4466" s="173" t="s">
        <v>1444</v>
      </c>
    </row>
    <row r="4467" spans="1:12" ht="56.25" customHeight="1">
      <c r="A4467" s="174">
        <v>670</v>
      </c>
      <c r="B4467" s="167" t="s">
        <v>243</v>
      </c>
      <c r="C4467" s="168">
        <v>42846</v>
      </c>
      <c r="D4467" s="168" t="s">
        <v>9857</v>
      </c>
      <c r="E4467" s="169" t="s">
        <v>3</v>
      </c>
      <c r="F4467" s="169">
        <v>1495058</v>
      </c>
      <c r="G4467" s="169"/>
      <c r="H4467" s="170" t="s">
        <v>9858</v>
      </c>
      <c r="I4467" s="172">
        <v>0</v>
      </c>
      <c r="J4467" s="172">
        <v>37453</v>
      </c>
      <c r="K4467" s="172">
        <v>37453</v>
      </c>
      <c r="L4467" s="173" t="s">
        <v>1444</v>
      </c>
    </row>
    <row r="4468" spans="1:12" ht="56.25" customHeight="1">
      <c r="A4468" s="174">
        <v>670</v>
      </c>
      <c r="B4468" s="167" t="s">
        <v>243</v>
      </c>
      <c r="C4468" s="168">
        <v>42846</v>
      </c>
      <c r="D4468" s="168" t="s">
        <v>9859</v>
      </c>
      <c r="E4468" s="169" t="s">
        <v>3</v>
      </c>
      <c r="F4468" s="169">
        <v>1495060</v>
      </c>
      <c r="G4468" s="169"/>
      <c r="H4468" s="170" t="s">
        <v>9860</v>
      </c>
      <c r="I4468" s="172">
        <v>0</v>
      </c>
      <c r="J4468" s="172">
        <v>10033</v>
      </c>
      <c r="K4468" s="172">
        <v>10033</v>
      </c>
      <c r="L4468" s="173" t="s">
        <v>1444</v>
      </c>
    </row>
    <row r="4469" spans="1:12" ht="56.25" customHeight="1">
      <c r="A4469" s="174">
        <v>526</v>
      </c>
      <c r="B4469" s="167" t="s">
        <v>870</v>
      </c>
      <c r="C4469" s="168">
        <v>42846</v>
      </c>
      <c r="D4469" s="168" t="s">
        <v>9861</v>
      </c>
      <c r="E4469" s="169" t="s">
        <v>3</v>
      </c>
      <c r="F4469" s="169">
        <v>1495149</v>
      </c>
      <c r="G4469" s="169"/>
      <c r="H4469" s="170" t="s">
        <v>9862</v>
      </c>
      <c r="I4469" s="172">
        <v>0</v>
      </c>
      <c r="J4469" s="172">
        <v>757</v>
      </c>
      <c r="K4469" s="172">
        <v>757</v>
      </c>
      <c r="L4469" s="173" t="s">
        <v>1444</v>
      </c>
    </row>
    <row r="4470" spans="1:12" ht="56.25" customHeight="1">
      <c r="A4470" s="174">
        <v>526</v>
      </c>
      <c r="B4470" s="167" t="s">
        <v>870</v>
      </c>
      <c r="C4470" s="168">
        <v>42846</v>
      </c>
      <c r="D4470" s="168" t="s">
        <v>9863</v>
      </c>
      <c r="E4470" s="169" t="s">
        <v>3</v>
      </c>
      <c r="F4470" s="169">
        <v>1495154</v>
      </c>
      <c r="G4470" s="169"/>
      <c r="H4470" s="170" t="s">
        <v>9864</v>
      </c>
      <c r="I4470" s="172">
        <v>0</v>
      </c>
      <c r="J4470" s="172">
        <v>757</v>
      </c>
      <c r="K4470" s="172">
        <v>757</v>
      </c>
      <c r="L4470" s="173" t="s">
        <v>1444</v>
      </c>
    </row>
    <row r="4471" spans="1:12" ht="56.25" customHeight="1">
      <c r="A4471" s="174">
        <v>526</v>
      </c>
      <c r="B4471" s="167" t="s">
        <v>870</v>
      </c>
      <c r="C4471" s="168">
        <v>42846</v>
      </c>
      <c r="D4471" s="168" t="s">
        <v>9865</v>
      </c>
      <c r="E4471" s="169" t="s">
        <v>3</v>
      </c>
      <c r="F4471" s="169">
        <v>1495155</v>
      </c>
      <c r="G4471" s="169"/>
      <c r="H4471" s="170" t="s">
        <v>9866</v>
      </c>
      <c r="I4471" s="172">
        <v>0</v>
      </c>
      <c r="J4471" s="172">
        <v>757</v>
      </c>
      <c r="K4471" s="172">
        <v>757</v>
      </c>
      <c r="L4471" s="173" t="s">
        <v>1444</v>
      </c>
    </row>
    <row r="4472" spans="1:12" ht="56.25" customHeight="1">
      <c r="A4472" s="174">
        <v>526</v>
      </c>
      <c r="B4472" s="167" t="s">
        <v>870</v>
      </c>
      <c r="C4472" s="168">
        <v>42846</v>
      </c>
      <c r="D4472" s="168" t="s">
        <v>9867</v>
      </c>
      <c r="E4472" s="169" t="s">
        <v>3</v>
      </c>
      <c r="F4472" s="169">
        <v>1495167</v>
      </c>
      <c r="G4472" s="169"/>
      <c r="H4472" s="170" t="s">
        <v>9868</v>
      </c>
      <c r="I4472" s="172">
        <v>0</v>
      </c>
      <c r="J4472" s="172">
        <v>757</v>
      </c>
      <c r="K4472" s="172">
        <v>757</v>
      </c>
      <c r="L4472" s="173" t="s">
        <v>1444</v>
      </c>
    </row>
    <row r="4473" spans="1:12" ht="56.25" customHeight="1">
      <c r="A4473" s="174" t="s">
        <v>627</v>
      </c>
      <c r="B4473" s="167" t="s">
        <v>737</v>
      </c>
      <c r="C4473" s="168">
        <v>42846</v>
      </c>
      <c r="D4473" s="168" t="s">
        <v>9869</v>
      </c>
      <c r="E4473" s="169" t="s">
        <v>3</v>
      </c>
      <c r="F4473" s="169">
        <v>1495175</v>
      </c>
      <c r="G4473" s="169"/>
      <c r="H4473" s="170" t="s">
        <v>9870</v>
      </c>
      <c r="I4473" s="172">
        <v>0</v>
      </c>
      <c r="J4473" s="172">
        <v>1000</v>
      </c>
      <c r="K4473" s="172">
        <v>1000</v>
      </c>
      <c r="L4473" s="173" t="s">
        <v>1444</v>
      </c>
    </row>
    <row r="4474" spans="1:12" ht="56.25" customHeight="1">
      <c r="A4474" s="174" t="s">
        <v>627</v>
      </c>
      <c r="B4474" s="167" t="s">
        <v>737</v>
      </c>
      <c r="C4474" s="168">
        <v>42846</v>
      </c>
      <c r="D4474" s="168" t="s">
        <v>9871</v>
      </c>
      <c r="E4474" s="169" t="s">
        <v>3</v>
      </c>
      <c r="F4474" s="169">
        <v>1495199</v>
      </c>
      <c r="G4474" s="169"/>
      <c r="H4474" s="170" t="s">
        <v>9872</v>
      </c>
      <c r="I4474" s="172">
        <v>0</v>
      </c>
      <c r="J4474" s="172">
        <v>70</v>
      </c>
      <c r="K4474" s="172">
        <v>70</v>
      </c>
      <c r="L4474" s="173" t="s">
        <v>1444</v>
      </c>
    </row>
    <row r="4475" spans="1:12" ht="56.25" customHeight="1">
      <c r="A4475" s="174">
        <v>526</v>
      </c>
      <c r="B4475" s="167" t="s">
        <v>870</v>
      </c>
      <c r="C4475" s="168">
        <v>42846</v>
      </c>
      <c r="D4475" s="168" t="s">
        <v>9873</v>
      </c>
      <c r="E4475" s="169" t="s">
        <v>3</v>
      </c>
      <c r="F4475" s="169">
        <v>1495227</v>
      </c>
      <c r="G4475" s="169"/>
      <c r="H4475" s="170" t="s">
        <v>9874</v>
      </c>
      <c r="I4475" s="172">
        <v>0</v>
      </c>
      <c r="J4475" s="172">
        <v>487</v>
      </c>
      <c r="K4475" s="172">
        <v>487</v>
      </c>
      <c r="L4475" s="173" t="s">
        <v>1444</v>
      </c>
    </row>
    <row r="4476" spans="1:12" ht="56.25" customHeight="1">
      <c r="A4476" s="174">
        <v>594</v>
      </c>
      <c r="B4476" s="167" t="s">
        <v>120</v>
      </c>
      <c r="C4476" s="168">
        <v>42846</v>
      </c>
      <c r="D4476" s="168" t="s">
        <v>9875</v>
      </c>
      <c r="E4476" s="169" t="s">
        <v>3</v>
      </c>
      <c r="F4476" s="169">
        <v>1495228</v>
      </c>
      <c r="G4476" s="169"/>
      <c r="H4476" s="170" t="s">
        <v>9876</v>
      </c>
      <c r="I4476" s="172">
        <v>0</v>
      </c>
      <c r="J4476" s="172">
        <v>246</v>
      </c>
      <c r="K4476" s="172">
        <v>246</v>
      </c>
      <c r="L4476" s="173" t="s">
        <v>1444</v>
      </c>
    </row>
    <row r="4477" spans="1:12" ht="56.25" customHeight="1">
      <c r="A4477" s="174">
        <v>526</v>
      </c>
      <c r="B4477" s="167" t="s">
        <v>870</v>
      </c>
      <c r="C4477" s="168">
        <v>42846</v>
      </c>
      <c r="D4477" s="168" t="s">
        <v>9877</v>
      </c>
      <c r="E4477" s="169" t="s">
        <v>3</v>
      </c>
      <c r="F4477" s="169">
        <v>1495266</v>
      </c>
      <c r="G4477" s="169"/>
      <c r="H4477" s="170" t="s">
        <v>9878</v>
      </c>
      <c r="I4477" s="172">
        <v>0</v>
      </c>
      <c r="J4477" s="172">
        <v>76</v>
      </c>
      <c r="K4477" s="172">
        <v>76</v>
      </c>
      <c r="L4477" s="173" t="s">
        <v>1444</v>
      </c>
    </row>
    <row r="4478" spans="1:12" ht="56.25" customHeight="1">
      <c r="A4478" s="174">
        <v>526</v>
      </c>
      <c r="B4478" s="167" t="s">
        <v>870</v>
      </c>
      <c r="C4478" s="168">
        <v>42846</v>
      </c>
      <c r="D4478" s="168" t="s">
        <v>9879</v>
      </c>
      <c r="E4478" s="169" t="s">
        <v>3</v>
      </c>
      <c r="F4478" s="169">
        <v>1495267</v>
      </c>
      <c r="G4478" s="169"/>
      <c r="H4478" s="170" t="s">
        <v>9878</v>
      </c>
      <c r="I4478" s="172">
        <v>0</v>
      </c>
      <c r="J4478" s="172">
        <v>91</v>
      </c>
      <c r="K4478" s="172">
        <v>91</v>
      </c>
      <c r="L4478" s="173" t="s">
        <v>1444</v>
      </c>
    </row>
    <row r="4479" spans="1:12" ht="56.25" customHeight="1">
      <c r="A4479" s="174">
        <v>283</v>
      </c>
      <c r="B4479" s="167" t="s">
        <v>153</v>
      </c>
      <c r="C4479" s="168">
        <v>42849</v>
      </c>
      <c r="D4479" s="168" t="s">
        <v>9880</v>
      </c>
      <c r="E4479" s="169" t="s">
        <v>3</v>
      </c>
      <c r="F4479" s="169">
        <v>1495458</v>
      </c>
      <c r="G4479" s="169"/>
      <c r="H4479" s="170" t="s">
        <v>9881</v>
      </c>
      <c r="I4479" s="172">
        <v>0</v>
      </c>
      <c r="J4479" s="172">
        <v>0.89</v>
      </c>
      <c r="K4479" s="172">
        <v>0.89</v>
      </c>
      <c r="L4479" s="173" t="s">
        <v>1444</v>
      </c>
    </row>
    <row r="4480" spans="1:12" ht="56.25" customHeight="1">
      <c r="A4480" s="174">
        <v>283</v>
      </c>
      <c r="B4480" s="167" t="s">
        <v>153</v>
      </c>
      <c r="C4480" s="168">
        <v>42849</v>
      </c>
      <c r="D4480" s="168" t="s">
        <v>9882</v>
      </c>
      <c r="E4480" s="169" t="s">
        <v>3</v>
      </c>
      <c r="F4480" s="169">
        <v>1495461</v>
      </c>
      <c r="G4480" s="169"/>
      <c r="H4480" s="170" t="s">
        <v>9883</v>
      </c>
      <c r="I4480" s="172">
        <v>0</v>
      </c>
      <c r="J4480" s="172">
        <v>32120</v>
      </c>
      <c r="K4480" s="172">
        <v>32120</v>
      </c>
      <c r="L4480" s="173" t="s">
        <v>1444</v>
      </c>
    </row>
    <row r="4481" spans="1:12" ht="56.25" customHeight="1">
      <c r="A4481" s="174">
        <v>15</v>
      </c>
      <c r="B4481" s="167" t="s">
        <v>715</v>
      </c>
      <c r="C4481" s="168">
        <v>42849</v>
      </c>
      <c r="D4481" s="168" t="s">
        <v>9884</v>
      </c>
      <c r="E4481" s="169" t="s">
        <v>3</v>
      </c>
      <c r="F4481" s="169">
        <v>1495466</v>
      </c>
      <c r="G4481" s="169"/>
      <c r="H4481" s="170" t="s">
        <v>9885</v>
      </c>
      <c r="I4481" s="172">
        <v>0</v>
      </c>
      <c r="J4481" s="172">
        <v>270</v>
      </c>
      <c r="K4481" s="172">
        <v>270</v>
      </c>
      <c r="L4481" s="173" t="s">
        <v>1444</v>
      </c>
    </row>
    <row r="4482" spans="1:12" ht="56.25" customHeight="1">
      <c r="A4482" s="174">
        <v>10</v>
      </c>
      <c r="B4482" s="167" t="s">
        <v>714</v>
      </c>
      <c r="C4482" s="168">
        <v>42849</v>
      </c>
      <c r="D4482" s="168" t="s">
        <v>9886</v>
      </c>
      <c r="E4482" s="169" t="s">
        <v>3</v>
      </c>
      <c r="F4482" s="169">
        <v>1495469</v>
      </c>
      <c r="G4482" s="169"/>
      <c r="H4482" s="170" t="s">
        <v>9887</v>
      </c>
      <c r="I4482" s="172">
        <v>0</v>
      </c>
      <c r="J4482" s="172">
        <v>13439.78</v>
      </c>
      <c r="K4482" s="172">
        <v>13439.78</v>
      </c>
      <c r="L4482" s="173" t="s">
        <v>1444</v>
      </c>
    </row>
    <row r="4483" spans="1:12" ht="56.25" customHeight="1">
      <c r="A4483" s="174">
        <v>660</v>
      </c>
      <c r="B4483" s="167" t="s">
        <v>241</v>
      </c>
      <c r="C4483" s="168">
        <v>42849</v>
      </c>
      <c r="D4483" s="168" t="s">
        <v>9888</v>
      </c>
      <c r="E4483" s="169" t="s">
        <v>3</v>
      </c>
      <c r="F4483" s="169">
        <v>1495485</v>
      </c>
      <c r="G4483" s="169"/>
      <c r="H4483" s="170" t="s">
        <v>9889</v>
      </c>
      <c r="I4483" s="172">
        <v>0</v>
      </c>
      <c r="J4483" s="172">
        <v>251.6</v>
      </c>
      <c r="K4483" s="172">
        <v>251.6</v>
      </c>
      <c r="L4483" s="173" t="s">
        <v>1444</v>
      </c>
    </row>
    <row r="4484" spans="1:12" ht="56.25" customHeight="1">
      <c r="A4484" s="174">
        <v>660</v>
      </c>
      <c r="B4484" s="167" t="s">
        <v>241</v>
      </c>
      <c r="C4484" s="168">
        <v>42849</v>
      </c>
      <c r="D4484" s="168" t="s">
        <v>9890</v>
      </c>
      <c r="E4484" s="169" t="s">
        <v>3</v>
      </c>
      <c r="F4484" s="169">
        <v>1495486</v>
      </c>
      <c r="G4484" s="169"/>
      <c r="H4484" s="170" t="s">
        <v>9891</v>
      </c>
      <c r="I4484" s="172">
        <v>0</v>
      </c>
      <c r="J4484" s="172">
        <v>6746.2</v>
      </c>
      <c r="K4484" s="172">
        <v>6746.2</v>
      </c>
      <c r="L4484" s="173" t="s">
        <v>1444</v>
      </c>
    </row>
    <row r="4485" spans="1:12" ht="56.25" customHeight="1">
      <c r="A4485" s="174">
        <v>254</v>
      </c>
      <c r="B4485" s="167" t="s">
        <v>803</v>
      </c>
      <c r="C4485" s="168">
        <v>42849</v>
      </c>
      <c r="D4485" s="168" t="s">
        <v>9892</v>
      </c>
      <c r="E4485" s="169" t="s">
        <v>3</v>
      </c>
      <c r="F4485" s="169">
        <v>1495525</v>
      </c>
      <c r="G4485" s="169"/>
      <c r="H4485" s="170" t="s">
        <v>9893</v>
      </c>
      <c r="I4485" s="172">
        <v>0</v>
      </c>
      <c r="J4485" s="172">
        <v>300</v>
      </c>
      <c r="K4485" s="172">
        <v>300</v>
      </c>
      <c r="L4485" s="173" t="s">
        <v>1444</v>
      </c>
    </row>
    <row r="4486" spans="1:12" ht="56.25" customHeight="1">
      <c r="A4486" s="174">
        <v>254</v>
      </c>
      <c r="B4486" s="167" t="s">
        <v>803</v>
      </c>
      <c r="C4486" s="168">
        <v>42849</v>
      </c>
      <c r="D4486" s="168" t="s">
        <v>9894</v>
      </c>
      <c r="E4486" s="169" t="s">
        <v>3</v>
      </c>
      <c r="F4486" s="169">
        <v>1495527</v>
      </c>
      <c r="G4486" s="169"/>
      <c r="H4486" s="170" t="s">
        <v>9895</v>
      </c>
      <c r="I4486" s="172">
        <v>0</v>
      </c>
      <c r="J4486" s="172">
        <v>149.9</v>
      </c>
      <c r="K4486" s="172">
        <v>149.9</v>
      </c>
      <c r="L4486" s="173" t="s">
        <v>1444</v>
      </c>
    </row>
    <row r="4487" spans="1:12" ht="56.25" customHeight="1">
      <c r="A4487" s="174">
        <v>20</v>
      </c>
      <c r="B4487" s="167" t="s">
        <v>717</v>
      </c>
      <c r="C4487" s="168">
        <v>42849</v>
      </c>
      <c r="D4487" s="168" t="s">
        <v>9896</v>
      </c>
      <c r="E4487" s="169" t="s">
        <v>3</v>
      </c>
      <c r="F4487" s="169">
        <v>1495559</v>
      </c>
      <c r="G4487" s="169"/>
      <c r="H4487" s="170" t="s">
        <v>9897</v>
      </c>
      <c r="I4487" s="172">
        <v>0</v>
      </c>
      <c r="J4487" s="172">
        <v>13226.45</v>
      </c>
      <c r="K4487" s="172">
        <v>13226.45</v>
      </c>
      <c r="L4487" s="173" t="s">
        <v>1444</v>
      </c>
    </row>
    <row r="4488" spans="1:12" ht="56.25" customHeight="1">
      <c r="A4488" s="174">
        <v>526</v>
      </c>
      <c r="B4488" s="167" t="s">
        <v>870</v>
      </c>
      <c r="C4488" s="168">
        <v>42849</v>
      </c>
      <c r="D4488" s="168" t="s">
        <v>9898</v>
      </c>
      <c r="E4488" s="169" t="s">
        <v>3</v>
      </c>
      <c r="F4488" s="169">
        <v>1495416</v>
      </c>
      <c r="G4488" s="169"/>
      <c r="H4488" s="170" t="s">
        <v>9899</v>
      </c>
      <c r="I4488" s="172">
        <v>0</v>
      </c>
      <c r="J4488" s="172">
        <v>757</v>
      </c>
      <c r="K4488" s="172">
        <v>757</v>
      </c>
      <c r="L4488" s="173" t="s">
        <v>1444</v>
      </c>
    </row>
    <row r="4489" spans="1:12" ht="56.25" customHeight="1">
      <c r="A4489" s="174" t="s">
        <v>627</v>
      </c>
      <c r="B4489" s="167" t="s">
        <v>737</v>
      </c>
      <c r="C4489" s="168">
        <v>42849</v>
      </c>
      <c r="D4489" s="168" t="s">
        <v>9900</v>
      </c>
      <c r="E4489" s="169" t="s">
        <v>3</v>
      </c>
      <c r="F4489" s="169">
        <v>1495420</v>
      </c>
      <c r="G4489" s="169"/>
      <c r="H4489" s="170" t="s">
        <v>9901</v>
      </c>
      <c r="I4489" s="172">
        <v>0</v>
      </c>
      <c r="J4489" s="172">
        <v>4397.2299999999996</v>
      </c>
      <c r="K4489" s="172">
        <v>4397.2299999999996</v>
      </c>
      <c r="L4489" s="173" t="s">
        <v>1444</v>
      </c>
    </row>
    <row r="4490" spans="1:12" ht="56.25" customHeight="1">
      <c r="A4490" s="174">
        <v>594</v>
      </c>
      <c r="B4490" s="167" t="s">
        <v>120</v>
      </c>
      <c r="C4490" s="168">
        <v>42849</v>
      </c>
      <c r="D4490" s="168" t="s">
        <v>9902</v>
      </c>
      <c r="E4490" s="169" t="s">
        <v>3</v>
      </c>
      <c r="F4490" s="169">
        <v>1495445</v>
      </c>
      <c r="G4490" s="169"/>
      <c r="H4490" s="170" t="s">
        <v>9903</v>
      </c>
      <c r="I4490" s="172">
        <v>0</v>
      </c>
      <c r="J4490" s="172">
        <v>148.25</v>
      </c>
      <c r="K4490" s="172">
        <v>148.25</v>
      </c>
      <c r="L4490" s="173" t="s">
        <v>1444</v>
      </c>
    </row>
    <row r="4491" spans="1:12" ht="56.25" customHeight="1">
      <c r="A4491" s="174" t="s">
        <v>627</v>
      </c>
      <c r="B4491" s="167" t="s">
        <v>737</v>
      </c>
      <c r="C4491" s="168">
        <v>42849</v>
      </c>
      <c r="D4491" s="168" t="s">
        <v>9904</v>
      </c>
      <c r="E4491" s="169" t="s">
        <v>3</v>
      </c>
      <c r="F4491" s="169">
        <v>1495454</v>
      </c>
      <c r="G4491" s="169"/>
      <c r="H4491" s="170" t="s">
        <v>9905</v>
      </c>
      <c r="I4491" s="172">
        <v>0</v>
      </c>
      <c r="J4491" s="172">
        <v>168.81</v>
      </c>
      <c r="K4491" s="172">
        <v>168.81</v>
      </c>
      <c r="L4491" s="173" t="s">
        <v>1444</v>
      </c>
    </row>
    <row r="4492" spans="1:12" ht="56.25" customHeight="1">
      <c r="A4492" s="174" t="s">
        <v>627</v>
      </c>
      <c r="B4492" s="167" t="s">
        <v>737</v>
      </c>
      <c r="C4492" s="168">
        <v>42849</v>
      </c>
      <c r="D4492" s="168" t="s">
        <v>9906</v>
      </c>
      <c r="E4492" s="169" t="s">
        <v>3</v>
      </c>
      <c r="F4492" s="169">
        <v>1495500</v>
      </c>
      <c r="G4492" s="169"/>
      <c r="H4492" s="170" t="s">
        <v>9907</v>
      </c>
      <c r="I4492" s="172">
        <v>0</v>
      </c>
      <c r="J4492" s="172">
        <v>168.81</v>
      </c>
      <c r="K4492" s="172">
        <v>168.81</v>
      </c>
      <c r="L4492" s="173" t="s">
        <v>1444</v>
      </c>
    </row>
    <row r="4493" spans="1:12" ht="56.25" customHeight="1">
      <c r="A4493" s="174">
        <v>16</v>
      </c>
      <c r="B4493" s="167" t="s">
        <v>716</v>
      </c>
      <c r="C4493" s="168">
        <v>42849</v>
      </c>
      <c r="D4493" s="168" t="s">
        <v>9908</v>
      </c>
      <c r="E4493" s="169" t="s">
        <v>3</v>
      </c>
      <c r="F4493" s="169">
        <v>1495508</v>
      </c>
      <c r="G4493" s="169"/>
      <c r="H4493" s="170" t="s">
        <v>9909</v>
      </c>
      <c r="I4493" s="172">
        <v>0</v>
      </c>
      <c r="J4493" s="172">
        <v>371</v>
      </c>
      <c r="K4493" s="172">
        <v>371</v>
      </c>
      <c r="L4493" s="173" t="s">
        <v>1444</v>
      </c>
    </row>
    <row r="4494" spans="1:12" ht="56.25" customHeight="1">
      <c r="A4494" s="174">
        <v>16</v>
      </c>
      <c r="B4494" s="167" t="s">
        <v>716</v>
      </c>
      <c r="C4494" s="168">
        <v>42849</v>
      </c>
      <c r="D4494" s="168" t="s">
        <v>9910</v>
      </c>
      <c r="E4494" s="169" t="s">
        <v>3</v>
      </c>
      <c r="F4494" s="169">
        <v>1495509</v>
      </c>
      <c r="G4494" s="169"/>
      <c r="H4494" s="170" t="s">
        <v>9911</v>
      </c>
      <c r="I4494" s="172">
        <v>0</v>
      </c>
      <c r="J4494" s="172">
        <v>110</v>
      </c>
      <c r="K4494" s="172">
        <v>110</v>
      </c>
      <c r="L4494" s="173" t="s">
        <v>1444</v>
      </c>
    </row>
    <row r="4495" spans="1:12" ht="56.25" customHeight="1">
      <c r="A4495" s="174">
        <v>526</v>
      </c>
      <c r="B4495" s="167" t="s">
        <v>870</v>
      </c>
      <c r="C4495" s="168">
        <v>42849</v>
      </c>
      <c r="D4495" s="168" t="s">
        <v>9912</v>
      </c>
      <c r="E4495" s="169" t="s">
        <v>3</v>
      </c>
      <c r="F4495" s="169">
        <v>1495518</v>
      </c>
      <c r="G4495" s="169"/>
      <c r="H4495" s="170" t="s">
        <v>9913</v>
      </c>
      <c r="I4495" s="172">
        <v>0</v>
      </c>
      <c r="J4495" s="172">
        <v>277</v>
      </c>
      <c r="K4495" s="172">
        <v>277</v>
      </c>
      <c r="L4495" s="173" t="s">
        <v>1444</v>
      </c>
    </row>
    <row r="4496" spans="1:12" ht="56.25" customHeight="1">
      <c r="A4496" s="174">
        <v>526</v>
      </c>
      <c r="B4496" s="167" t="s">
        <v>870</v>
      </c>
      <c r="C4496" s="168">
        <v>42849</v>
      </c>
      <c r="D4496" s="168" t="s">
        <v>9914</v>
      </c>
      <c r="E4496" s="169" t="s">
        <v>3</v>
      </c>
      <c r="F4496" s="169">
        <v>1495521</v>
      </c>
      <c r="G4496" s="169"/>
      <c r="H4496" s="170" t="s">
        <v>9915</v>
      </c>
      <c r="I4496" s="172">
        <v>0</v>
      </c>
      <c r="J4496" s="172">
        <v>100</v>
      </c>
      <c r="K4496" s="172">
        <v>100</v>
      </c>
      <c r="L4496" s="173" t="s">
        <v>1444</v>
      </c>
    </row>
    <row r="4497" spans="1:12" ht="56.25" customHeight="1">
      <c r="A4497" s="174">
        <v>20</v>
      </c>
      <c r="B4497" s="167" t="s">
        <v>717</v>
      </c>
      <c r="C4497" s="168">
        <v>42849</v>
      </c>
      <c r="D4497" s="168" t="s">
        <v>9916</v>
      </c>
      <c r="E4497" s="169" t="s">
        <v>3</v>
      </c>
      <c r="F4497" s="169">
        <v>1495537</v>
      </c>
      <c r="G4497" s="169"/>
      <c r="H4497" s="170" t="s">
        <v>9917</v>
      </c>
      <c r="I4497" s="172">
        <v>0</v>
      </c>
      <c r="J4497" s="172">
        <v>371</v>
      </c>
      <c r="K4497" s="172">
        <v>371</v>
      </c>
      <c r="L4497" s="173" t="s">
        <v>1444</v>
      </c>
    </row>
    <row r="4498" spans="1:12" ht="56.25" customHeight="1">
      <c r="A4498" s="174" t="s">
        <v>627</v>
      </c>
      <c r="B4498" s="167" t="s">
        <v>737</v>
      </c>
      <c r="C4498" s="168">
        <v>42849</v>
      </c>
      <c r="D4498" s="168" t="s">
        <v>9918</v>
      </c>
      <c r="E4498" s="169" t="s">
        <v>3</v>
      </c>
      <c r="F4498" s="169">
        <v>1495538</v>
      </c>
      <c r="G4498" s="169"/>
      <c r="H4498" s="170" t="s">
        <v>9919</v>
      </c>
      <c r="I4498" s="172">
        <v>0</v>
      </c>
      <c r="J4498" s="172">
        <v>1008</v>
      </c>
      <c r="K4498" s="172">
        <v>1008</v>
      </c>
      <c r="L4498" s="173" t="s">
        <v>1444</v>
      </c>
    </row>
    <row r="4499" spans="1:12" ht="56.25" customHeight="1">
      <c r="A4499" s="174">
        <v>47</v>
      </c>
      <c r="B4499" s="167" t="s">
        <v>723</v>
      </c>
      <c r="C4499" s="168">
        <v>42849</v>
      </c>
      <c r="D4499" s="168" t="s">
        <v>9920</v>
      </c>
      <c r="E4499" s="169" t="s">
        <v>3</v>
      </c>
      <c r="F4499" s="169">
        <v>1495540</v>
      </c>
      <c r="G4499" s="169"/>
      <c r="H4499" s="170" t="s">
        <v>9921</v>
      </c>
      <c r="I4499" s="172">
        <v>0</v>
      </c>
      <c r="J4499" s="172">
        <v>1683.77</v>
      </c>
      <c r="K4499" s="172">
        <v>1683.77</v>
      </c>
      <c r="L4499" s="173" t="s">
        <v>1444</v>
      </c>
    </row>
    <row r="4500" spans="1:12" ht="56.25" customHeight="1">
      <c r="A4500" s="174" t="s">
        <v>627</v>
      </c>
      <c r="B4500" s="167" t="s">
        <v>737</v>
      </c>
      <c r="C4500" s="168">
        <v>42849</v>
      </c>
      <c r="D4500" s="168" t="s">
        <v>9922</v>
      </c>
      <c r="E4500" s="169" t="s">
        <v>3</v>
      </c>
      <c r="F4500" s="169">
        <v>1495567</v>
      </c>
      <c r="G4500" s="169"/>
      <c r="H4500" s="170" t="s">
        <v>9923</v>
      </c>
      <c r="I4500" s="172">
        <v>0</v>
      </c>
      <c r="J4500" s="172">
        <v>3774.45</v>
      </c>
      <c r="K4500" s="172">
        <v>3774.45</v>
      </c>
      <c r="L4500" s="173" t="s">
        <v>1444</v>
      </c>
    </row>
    <row r="4501" spans="1:12" ht="56.25" customHeight="1">
      <c r="A4501" s="174" t="s">
        <v>627</v>
      </c>
      <c r="B4501" s="167" t="s">
        <v>737</v>
      </c>
      <c r="C4501" s="168">
        <v>42849</v>
      </c>
      <c r="D4501" s="168" t="s">
        <v>9924</v>
      </c>
      <c r="E4501" s="169" t="s">
        <v>3</v>
      </c>
      <c r="F4501" s="169">
        <v>1495570</v>
      </c>
      <c r="G4501" s="169"/>
      <c r="H4501" s="170" t="s">
        <v>9925</v>
      </c>
      <c r="I4501" s="172">
        <v>0</v>
      </c>
      <c r="J4501" s="172">
        <v>61.3</v>
      </c>
      <c r="K4501" s="172">
        <v>61.3</v>
      </c>
      <c r="L4501" s="173" t="s">
        <v>1444</v>
      </c>
    </row>
    <row r="4502" spans="1:12" ht="56.25" customHeight="1">
      <c r="A4502" s="174">
        <v>203</v>
      </c>
      <c r="B4502" s="167" t="s">
        <v>781</v>
      </c>
      <c r="C4502" s="168">
        <v>42849</v>
      </c>
      <c r="D4502" s="168" t="s">
        <v>9926</v>
      </c>
      <c r="E4502" s="169" t="s">
        <v>3</v>
      </c>
      <c r="F4502" s="169">
        <v>1495573</v>
      </c>
      <c r="G4502" s="169"/>
      <c r="H4502" s="170" t="s">
        <v>9927</v>
      </c>
      <c r="I4502" s="172">
        <v>0</v>
      </c>
      <c r="J4502" s="172">
        <v>15</v>
      </c>
      <c r="K4502" s="172">
        <v>15</v>
      </c>
      <c r="L4502" s="173" t="s">
        <v>1444</v>
      </c>
    </row>
    <row r="4503" spans="1:12" ht="56.25" customHeight="1">
      <c r="A4503" s="174">
        <v>340</v>
      </c>
      <c r="B4503" s="167" t="s">
        <v>838</v>
      </c>
      <c r="C4503" s="168">
        <v>42849</v>
      </c>
      <c r="D4503" s="168" t="s">
        <v>9928</v>
      </c>
      <c r="E4503" s="169" t="s">
        <v>3</v>
      </c>
      <c r="F4503" s="169">
        <v>1495580</v>
      </c>
      <c r="G4503" s="169"/>
      <c r="H4503" s="170" t="s">
        <v>9929</v>
      </c>
      <c r="I4503" s="172">
        <v>0</v>
      </c>
      <c r="J4503" s="172">
        <v>325.5</v>
      </c>
      <c r="K4503" s="172">
        <v>325.5</v>
      </c>
      <c r="L4503" s="173" t="s">
        <v>1444</v>
      </c>
    </row>
    <row r="4504" spans="1:12" ht="56.25" customHeight="1">
      <c r="A4504" s="174">
        <v>526</v>
      </c>
      <c r="B4504" s="167" t="s">
        <v>870</v>
      </c>
      <c r="C4504" s="168">
        <v>42849</v>
      </c>
      <c r="D4504" s="168" t="s">
        <v>9930</v>
      </c>
      <c r="E4504" s="169" t="s">
        <v>3</v>
      </c>
      <c r="F4504" s="169">
        <v>1495596</v>
      </c>
      <c r="G4504" s="169"/>
      <c r="H4504" s="170" t="s">
        <v>9931</v>
      </c>
      <c r="I4504" s="172">
        <v>0</v>
      </c>
      <c r="J4504" s="172">
        <v>50</v>
      </c>
      <c r="K4504" s="172">
        <v>50</v>
      </c>
      <c r="L4504" s="173" t="s">
        <v>1444</v>
      </c>
    </row>
    <row r="4505" spans="1:12" ht="56.25" customHeight="1">
      <c r="A4505" s="174">
        <v>41</v>
      </c>
      <c r="B4505" s="167" t="s">
        <v>721</v>
      </c>
      <c r="C4505" s="168">
        <v>42849</v>
      </c>
      <c r="D4505" s="168" t="s">
        <v>9933</v>
      </c>
      <c r="E4505" s="169" t="s">
        <v>3</v>
      </c>
      <c r="F4505" s="169">
        <v>1495658</v>
      </c>
      <c r="G4505" s="169"/>
      <c r="H4505" s="170" t="s">
        <v>9932</v>
      </c>
      <c r="I4505" s="172">
        <v>0</v>
      </c>
      <c r="J4505" s="172">
        <v>75</v>
      </c>
      <c r="K4505" s="172">
        <v>75</v>
      </c>
      <c r="L4505" s="173" t="s">
        <v>1444</v>
      </c>
    </row>
    <row r="4506" spans="1:12" ht="56.25" customHeight="1">
      <c r="A4506" s="174" t="s">
        <v>627</v>
      </c>
      <c r="B4506" s="167" t="s">
        <v>737</v>
      </c>
      <c r="C4506" s="168">
        <v>42849</v>
      </c>
      <c r="D4506" s="168" t="s">
        <v>9934</v>
      </c>
      <c r="E4506" s="169" t="s">
        <v>3</v>
      </c>
      <c r="F4506" s="169">
        <v>1495682</v>
      </c>
      <c r="G4506" s="169"/>
      <c r="H4506" s="170" t="s">
        <v>9935</v>
      </c>
      <c r="I4506" s="172">
        <v>0</v>
      </c>
      <c r="J4506" s="172">
        <v>93</v>
      </c>
      <c r="K4506" s="172">
        <v>93</v>
      </c>
      <c r="L4506" s="173" t="s">
        <v>1444</v>
      </c>
    </row>
    <row r="4507" spans="1:12" ht="56.25" customHeight="1">
      <c r="A4507" s="174" t="s">
        <v>627</v>
      </c>
      <c r="B4507" s="167" t="s">
        <v>737</v>
      </c>
      <c r="C4507" s="168">
        <v>42849</v>
      </c>
      <c r="D4507" s="168" t="s">
        <v>9936</v>
      </c>
      <c r="E4507" s="169" t="s">
        <v>3</v>
      </c>
      <c r="F4507" s="169">
        <v>1495686</v>
      </c>
      <c r="G4507" s="169"/>
      <c r="H4507" s="170" t="s">
        <v>9937</v>
      </c>
      <c r="I4507" s="172">
        <v>0</v>
      </c>
      <c r="J4507" s="172">
        <v>93</v>
      </c>
      <c r="K4507" s="172">
        <v>93</v>
      </c>
      <c r="L4507" s="173" t="s">
        <v>1444</v>
      </c>
    </row>
    <row r="4508" spans="1:12" ht="56.25" customHeight="1">
      <c r="A4508" s="174">
        <v>212</v>
      </c>
      <c r="B4508" s="167" t="s">
        <v>785</v>
      </c>
      <c r="C4508" s="168">
        <v>42849</v>
      </c>
      <c r="D4508" s="168" t="s">
        <v>9938</v>
      </c>
      <c r="E4508" s="169" t="s">
        <v>3</v>
      </c>
      <c r="F4508" s="169">
        <v>1495710</v>
      </c>
      <c r="G4508" s="169"/>
      <c r="H4508" s="170" t="s">
        <v>9939</v>
      </c>
      <c r="I4508" s="172">
        <v>0</v>
      </c>
      <c r="J4508" s="172">
        <v>615</v>
      </c>
      <c r="K4508" s="172">
        <v>615</v>
      </c>
      <c r="L4508" s="173" t="s">
        <v>1444</v>
      </c>
    </row>
    <row r="4509" spans="1:12" ht="56.25" customHeight="1">
      <c r="A4509" s="174">
        <v>20</v>
      </c>
      <c r="B4509" s="167" t="s">
        <v>717</v>
      </c>
      <c r="C4509" s="168">
        <v>42850</v>
      </c>
      <c r="D4509" s="168" t="s">
        <v>9940</v>
      </c>
      <c r="E4509" s="169" t="s">
        <v>3</v>
      </c>
      <c r="F4509" s="169">
        <v>1495847</v>
      </c>
      <c r="G4509" s="169"/>
      <c r="H4509" s="170" t="s">
        <v>9941</v>
      </c>
      <c r="I4509" s="172">
        <v>0</v>
      </c>
      <c r="J4509" s="172">
        <v>52787.199999999997</v>
      </c>
      <c r="K4509" s="172">
        <v>52787.199999999997</v>
      </c>
      <c r="L4509" s="173" t="s">
        <v>1444</v>
      </c>
    </row>
    <row r="4510" spans="1:12" ht="56.25" customHeight="1">
      <c r="A4510" s="174">
        <v>20</v>
      </c>
      <c r="B4510" s="167" t="s">
        <v>717</v>
      </c>
      <c r="C4510" s="168">
        <v>42850</v>
      </c>
      <c r="D4510" s="168" t="s">
        <v>9942</v>
      </c>
      <c r="E4510" s="169" t="s">
        <v>3</v>
      </c>
      <c r="F4510" s="169">
        <v>1495850</v>
      </c>
      <c r="G4510" s="169"/>
      <c r="H4510" s="170" t="s">
        <v>9943</v>
      </c>
      <c r="I4510" s="172">
        <v>0</v>
      </c>
      <c r="J4510" s="172">
        <v>24850.41</v>
      </c>
      <c r="K4510" s="172">
        <v>24850.41</v>
      </c>
      <c r="L4510" s="173" t="s">
        <v>1444</v>
      </c>
    </row>
    <row r="4511" spans="1:12" ht="56.25" customHeight="1">
      <c r="A4511" s="174">
        <v>20</v>
      </c>
      <c r="B4511" s="167" t="s">
        <v>717</v>
      </c>
      <c r="C4511" s="168">
        <v>42850</v>
      </c>
      <c r="D4511" s="168" t="s">
        <v>9944</v>
      </c>
      <c r="E4511" s="169" t="s">
        <v>3</v>
      </c>
      <c r="F4511" s="169">
        <v>1495853</v>
      </c>
      <c r="G4511" s="169"/>
      <c r="H4511" s="170" t="s">
        <v>9945</v>
      </c>
      <c r="I4511" s="172">
        <v>0</v>
      </c>
      <c r="J4511" s="172">
        <v>11590.39</v>
      </c>
      <c r="K4511" s="172">
        <v>11590.39</v>
      </c>
      <c r="L4511" s="173" t="s">
        <v>1444</v>
      </c>
    </row>
    <row r="4512" spans="1:12" ht="56.25" customHeight="1">
      <c r="A4512" s="174">
        <v>35</v>
      </c>
      <c r="B4512" s="167" t="s">
        <v>720</v>
      </c>
      <c r="C4512" s="168">
        <v>42850</v>
      </c>
      <c r="D4512" s="168" t="s">
        <v>9946</v>
      </c>
      <c r="E4512" s="169" t="s">
        <v>3</v>
      </c>
      <c r="F4512" s="169">
        <v>1495873</v>
      </c>
      <c r="G4512" s="169"/>
      <c r="H4512" s="170" t="s">
        <v>9947</v>
      </c>
      <c r="I4512" s="172">
        <v>0</v>
      </c>
      <c r="J4512" s="172">
        <v>33637.07</v>
      </c>
      <c r="K4512" s="172">
        <v>33637.07</v>
      </c>
      <c r="L4512" s="173" t="s">
        <v>1444</v>
      </c>
    </row>
    <row r="4513" spans="1:12" ht="56.25" customHeight="1">
      <c r="A4513" s="174">
        <v>660</v>
      </c>
      <c r="B4513" s="167" t="s">
        <v>241</v>
      </c>
      <c r="C4513" s="168">
        <v>42850</v>
      </c>
      <c r="D4513" s="168" t="s">
        <v>9948</v>
      </c>
      <c r="E4513" s="169" t="s">
        <v>3</v>
      </c>
      <c r="F4513" s="169">
        <v>1495902</v>
      </c>
      <c r="G4513" s="169"/>
      <c r="H4513" s="170" t="s">
        <v>9949</v>
      </c>
      <c r="I4513" s="172">
        <v>0</v>
      </c>
      <c r="J4513" s="172">
        <v>60</v>
      </c>
      <c r="K4513" s="172">
        <v>60</v>
      </c>
      <c r="L4513" s="173" t="s">
        <v>1444</v>
      </c>
    </row>
    <row r="4514" spans="1:12" ht="56.25" customHeight="1">
      <c r="A4514" s="174">
        <v>70</v>
      </c>
      <c r="B4514" s="167" t="s">
        <v>729</v>
      </c>
      <c r="C4514" s="168">
        <v>42850</v>
      </c>
      <c r="D4514" s="168" t="s">
        <v>9950</v>
      </c>
      <c r="E4514" s="169" t="s">
        <v>3</v>
      </c>
      <c r="F4514" s="169">
        <v>1495916</v>
      </c>
      <c r="G4514" s="169"/>
      <c r="H4514" s="170" t="s">
        <v>9951</v>
      </c>
      <c r="I4514" s="172">
        <v>0</v>
      </c>
      <c r="J4514" s="172">
        <v>30</v>
      </c>
      <c r="K4514" s="172">
        <v>30</v>
      </c>
      <c r="L4514" s="173" t="s">
        <v>1444</v>
      </c>
    </row>
    <row r="4515" spans="1:12" ht="56.25" customHeight="1">
      <c r="A4515" s="174">
        <v>130</v>
      </c>
      <c r="B4515" s="167" t="s">
        <v>751</v>
      </c>
      <c r="C4515" s="168">
        <v>42850</v>
      </c>
      <c r="D4515" s="168" t="s">
        <v>9952</v>
      </c>
      <c r="E4515" s="169" t="s">
        <v>3</v>
      </c>
      <c r="F4515" s="169">
        <v>1495923</v>
      </c>
      <c r="G4515" s="169"/>
      <c r="H4515" s="170" t="s">
        <v>9953</v>
      </c>
      <c r="I4515" s="172">
        <v>0</v>
      </c>
      <c r="J4515" s="172">
        <v>688336.35</v>
      </c>
      <c r="K4515" s="172">
        <v>688336.35</v>
      </c>
      <c r="L4515" s="173" t="s">
        <v>1444</v>
      </c>
    </row>
    <row r="4516" spans="1:12" ht="56.25" customHeight="1">
      <c r="A4516" s="174">
        <v>130</v>
      </c>
      <c r="B4516" s="167" t="s">
        <v>751</v>
      </c>
      <c r="C4516" s="168">
        <v>42850</v>
      </c>
      <c r="D4516" s="168" t="s">
        <v>9954</v>
      </c>
      <c r="E4516" s="169" t="s">
        <v>3</v>
      </c>
      <c r="F4516" s="169">
        <v>1495925</v>
      </c>
      <c r="G4516" s="169"/>
      <c r="H4516" s="170" t="s">
        <v>9955</v>
      </c>
      <c r="I4516" s="172">
        <v>0</v>
      </c>
      <c r="J4516" s="172">
        <v>178016.22</v>
      </c>
      <c r="K4516" s="172">
        <v>178016.22</v>
      </c>
      <c r="L4516" s="173" t="s">
        <v>1444</v>
      </c>
    </row>
    <row r="4517" spans="1:12" ht="56.25" customHeight="1">
      <c r="A4517" s="174">
        <v>16</v>
      </c>
      <c r="B4517" s="167" t="s">
        <v>716</v>
      </c>
      <c r="C4517" s="168">
        <v>42850</v>
      </c>
      <c r="D4517" s="168" t="s">
        <v>9956</v>
      </c>
      <c r="E4517" s="169" t="s">
        <v>3</v>
      </c>
      <c r="F4517" s="169">
        <v>1495930</v>
      </c>
      <c r="G4517" s="169"/>
      <c r="H4517" s="170" t="s">
        <v>9957</v>
      </c>
      <c r="I4517" s="172">
        <v>0</v>
      </c>
      <c r="J4517" s="172">
        <v>3650</v>
      </c>
      <c r="K4517" s="172">
        <v>3650</v>
      </c>
      <c r="L4517" s="173" t="s">
        <v>1444</v>
      </c>
    </row>
    <row r="4518" spans="1:12" ht="56.25" customHeight="1">
      <c r="A4518" s="174">
        <v>86</v>
      </c>
      <c r="B4518" s="167" t="s">
        <v>734</v>
      </c>
      <c r="C4518" s="168">
        <v>42850</v>
      </c>
      <c r="D4518" s="168" t="s">
        <v>9958</v>
      </c>
      <c r="E4518" s="169" t="s">
        <v>3</v>
      </c>
      <c r="F4518" s="169">
        <v>1495933</v>
      </c>
      <c r="G4518" s="169"/>
      <c r="H4518" s="170" t="s">
        <v>9959</v>
      </c>
      <c r="I4518" s="172">
        <v>0</v>
      </c>
      <c r="J4518" s="172">
        <v>10808.46</v>
      </c>
      <c r="K4518" s="172">
        <v>10808.46</v>
      </c>
      <c r="L4518" s="173" t="s">
        <v>1444</v>
      </c>
    </row>
    <row r="4519" spans="1:12" ht="56.25" customHeight="1">
      <c r="A4519" s="174">
        <v>86</v>
      </c>
      <c r="B4519" s="167" t="s">
        <v>734</v>
      </c>
      <c r="C4519" s="168">
        <v>42850</v>
      </c>
      <c r="D4519" s="168" t="s">
        <v>9960</v>
      </c>
      <c r="E4519" s="169" t="s">
        <v>3</v>
      </c>
      <c r="F4519" s="169">
        <v>1495936</v>
      </c>
      <c r="G4519" s="169"/>
      <c r="H4519" s="170" t="s">
        <v>9961</v>
      </c>
      <c r="I4519" s="172">
        <v>0</v>
      </c>
      <c r="J4519" s="172">
        <v>607</v>
      </c>
      <c r="K4519" s="172">
        <v>607</v>
      </c>
      <c r="L4519" s="173" t="s">
        <v>1444</v>
      </c>
    </row>
    <row r="4520" spans="1:12" ht="56.25" customHeight="1">
      <c r="A4520" s="174">
        <v>86</v>
      </c>
      <c r="B4520" s="167" t="s">
        <v>734</v>
      </c>
      <c r="C4520" s="168">
        <v>42850</v>
      </c>
      <c r="D4520" s="168" t="s">
        <v>9962</v>
      </c>
      <c r="E4520" s="169" t="s">
        <v>3</v>
      </c>
      <c r="F4520" s="169">
        <v>1495938</v>
      </c>
      <c r="G4520" s="169"/>
      <c r="H4520" s="170" t="s">
        <v>9963</v>
      </c>
      <c r="I4520" s="172">
        <v>0</v>
      </c>
      <c r="J4520" s="172">
        <v>3265</v>
      </c>
      <c r="K4520" s="172">
        <v>3265</v>
      </c>
      <c r="L4520" s="173" t="s">
        <v>1444</v>
      </c>
    </row>
    <row r="4521" spans="1:12" ht="56.25" customHeight="1">
      <c r="A4521" s="174">
        <v>86</v>
      </c>
      <c r="B4521" s="167" t="s">
        <v>734</v>
      </c>
      <c r="C4521" s="168">
        <v>42850</v>
      </c>
      <c r="D4521" s="168" t="s">
        <v>9964</v>
      </c>
      <c r="E4521" s="169" t="s">
        <v>3</v>
      </c>
      <c r="F4521" s="169">
        <v>1495940</v>
      </c>
      <c r="G4521" s="169"/>
      <c r="H4521" s="170" t="s">
        <v>9965</v>
      </c>
      <c r="I4521" s="172">
        <v>0</v>
      </c>
      <c r="J4521" s="172">
        <v>99.8</v>
      </c>
      <c r="K4521" s="172">
        <v>99.8</v>
      </c>
      <c r="L4521" s="173" t="s">
        <v>1444</v>
      </c>
    </row>
    <row r="4522" spans="1:12" ht="56.25" customHeight="1">
      <c r="A4522" s="174">
        <v>86</v>
      </c>
      <c r="B4522" s="167" t="s">
        <v>734</v>
      </c>
      <c r="C4522" s="168">
        <v>42850</v>
      </c>
      <c r="D4522" s="168" t="s">
        <v>9966</v>
      </c>
      <c r="E4522" s="169" t="s">
        <v>3</v>
      </c>
      <c r="F4522" s="169">
        <v>1495942</v>
      </c>
      <c r="G4522" s="169"/>
      <c r="H4522" s="170" t="s">
        <v>9967</v>
      </c>
      <c r="I4522" s="172">
        <v>0</v>
      </c>
      <c r="J4522" s="172">
        <v>1496.8</v>
      </c>
      <c r="K4522" s="172">
        <v>1496.8</v>
      </c>
      <c r="L4522" s="173" t="s">
        <v>1444</v>
      </c>
    </row>
    <row r="4523" spans="1:12" ht="56.25" customHeight="1">
      <c r="A4523" s="174" t="s">
        <v>627</v>
      </c>
      <c r="B4523" s="167" t="s">
        <v>737</v>
      </c>
      <c r="C4523" s="168">
        <v>42850</v>
      </c>
      <c r="D4523" s="168" t="s">
        <v>9968</v>
      </c>
      <c r="E4523" s="169" t="s">
        <v>3</v>
      </c>
      <c r="F4523" s="169">
        <v>1496000</v>
      </c>
      <c r="G4523" s="169"/>
      <c r="H4523" s="170" t="s">
        <v>9969</v>
      </c>
      <c r="I4523" s="172">
        <v>0</v>
      </c>
      <c r="J4523" s="172">
        <v>28734.84</v>
      </c>
      <c r="K4523" s="172">
        <v>28734.84</v>
      </c>
      <c r="L4523" s="173" t="s">
        <v>1444</v>
      </c>
    </row>
    <row r="4524" spans="1:12" ht="56.25" customHeight="1">
      <c r="A4524" s="174">
        <v>20</v>
      </c>
      <c r="B4524" s="167" t="s">
        <v>717</v>
      </c>
      <c r="C4524" s="168">
        <v>42850</v>
      </c>
      <c r="D4524" s="168" t="s">
        <v>9970</v>
      </c>
      <c r="E4524" s="169" t="s">
        <v>3</v>
      </c>
      <c r="F4524" s="169">
        <v>1495857</v>
      </c>
      <c r="G4524" s="169"/>
      <c r="H4524" s="170" t="s">
        <v>9971</v>
      </c>
      <c r="I4524" s="172">
        <v>0</v>
      </c>
      <c r="J4524" s="172">
        <v>1272.32</v>
      </c>
      <c r="K4524" s="172">
        <v>1272.32</v>
      </c>
      <c r="L4524" s="173" t="s">
        <v>1444</v>
      </c>
    </row>
    <row r="4525" spans="1:12" ht="56.25" customHeight="1">
      <c r="A4525" s="174">
        <v>20</v>
      </c>
      <c r="B4525" s="167" t="s">
        <v>717</v>
      </c>
      <c r="C4525" s="168">
        <v>42850</v>
      </c>
      <c r="D4525" s="168" t="s">
        <v>9972</v>
      </c>
      <c r="E4525" s="169" t="s">
        <v>3</v>
      </c>
      <c r="F4525" s="169">
        <v>1495859</v>
      </c>
      <c r="G4525" s="169"/>
      <c r="H4525" s="170" t="s">
        <v>9971</v>
      </c>
      <c r="I4525" s="172">
        <v>0</v>
      </c>
      <c r="J4525" s="172">
        <v>416.64</v>
      </c>
      <c r="K4525" s="172">
        <v>416.64</v>
      </c>
      <c r="L4525" s="173" t="s">
        <v>1444</v>
      </c>
    </row>
    <row r="4526" spans="1:12" ht="56.25" customHeight="1">
      <c r="A4526" s="174">
        <v>310</v>
      </c>
      <c r="B4526" s="167" t="s">
        <v>831</v>
      </c>
      <c r="C4526" s="168">
        <v>42850</v>
      </c>
      <c r="D4526" s="168" t="s">
        <v>9973</v>
      </c>
      <c r="E4526" s="169" t="s">
        <v>3</v>
      </c>
      <c r="F4526" s="169">
        <v>1495869</v>
      </c>
      <c r="G4526" s="169"/>
      <c r="H4526" s="170" t="s">
        <v>9974</v>
      </c>
      <c r="I4526" s="172">
        <v>0</v>
      </c>
      <c r="J4526" s="172">
        <v>778</v>
      </c>
      <c r="K4526" s="172">
        <v>778</v>
      </c>
      <c r="L4526" s="173" t="s">
        <v>1444</v>
      </c>
    </row>
    <row r="4527" spans="1:12" ht="56.25" customHeight="1">
      <c r="A4527" s="174">
        <v>310</v>
      </c>
      <c r="B4527" s="167" t="s">
        <v>831</v>
      </c>
      <c r="C4527" s="168">
        <v>42850</v>
      </c>
      <c r="D4527" s="168" t="s">
        <v>9975</v>
      </c>
      <c r="E4527" s="169" t="s">
        <v>3</v>
      </c>
      <c r="F4527" s="169">
        <v>1495872</v>
      </c>
      <c r="G4527" s="169"/>
      <c r="H4527" s="170" t="s">
        <v>9976</v>
      </c>
      <c r="I4527" s="172">
        <v>0</v>
      </c>
      <c r="J4527" s="172">
        <v>190</v>
      </c>
      <c r="K4527" s="172">
        <v>190</v>
      </c>
      <c r="L4527" s="173" t="s">
        <v>1444</v>
      </c>
    </row>
    <row r="4528" spans="1:12" ht="56.25" customHeight="1">
      <c r="A4528" s="174">
        <v>299</v>
      </c>
      <c r="B4528" s="167" t="s">
        <v>822</v>
      </c>
      <c r="C4528" s="168">
        <v>42850</v>
      </c>
      <c r="D4528" s="168" t="s">
        <v>9977</v>
      </c>
      <c r="E4528" s="169" t="s">
        <v>3</v>
      </c>
      <c r="F4528" s="169">
        <v>1495874</v>
      </c>
      <c r="G4528" s="169"/>
      <c r="H4528" s="170" t="s">
        <v>9978</v>
      </c>
      <c r="I4528" s="172">
        <v>0</v>
      </c>
      <c r="J4528" s="172">
        <v>80</v>
      </c>
      <c r="K4528" s="172">
        <v>80</v>
      </c>
      <c r="L4528" s="173" t="s">
        <v>1444</v>
      </c>
    </row>
    <row r="4529" spans="1:12" ht="56.25" customHeight="1">
      <c r="A4529" s="174">
        <v>299</v>
      </c>
      <c r="B4529" s="167" t="s">
        <v>822</v>
      </c>
      <c r="C4529" s="168">
        <v>42850</v>
      </c>
      <c r="D4529" s="168" t="s">
        <v>9979</v>
      </c>
      <c r="E4529" s="169" t="s">
        <v>3</v>
      </c>
      <c r="F4529" s="169">
        <v>1495877</v>
      </c>
      <c r="G4529" s="169"/>
      <c r="H4529" s="170" t="s">
        <v>9978</v>
      </c>
      <c r="I4529" s="172">
        <v>0</v>
      </c>
      <c r="J4529" s="172">
        <v>420</v>
      </c>
      <c r="K4529" s="172">
        <v>420</v>
      </c>
      <c r="L4529" s="173" t="s">
        <v>1444</v>
      </c>
    </row>
    <row r="4530" spans="1:12" ht="56.25" customHeight="1">
      <c r="A4530" s="174">
        <v>526</v>
      </c>
      <c r="B4530" s="167" t="s">
        <v>870</v>
      </c>
      <c r="C4530" s="168">
        <v>42850</v>
      </c>
      <c r="D4530" s="168" t="s">
        <v>9980</v>
      </c>
      <c r="E4530" s="169" t="s">
        <v>3</v>
      </c>
      <c r="F4530" s="169">
        <v>1495883</v>
      </c>
      <c r="G4530" s="169"/>
      <c r="H4530" s="170" t="s">
        <v>9981</v>
      </c>
      <c r="I4530" s="172">
        <v>0</v>
      </c>
      <c r="J4530" s="172">
        <v>757</v>
      </c>
      <c r="K4530" s="172">
        <v>757</v>
      </c>
      <c r="L4530" s="173" t="s">
        <v>1444</v>
      </c>
    </row>
    <row r="4531" spans="1:12" ht="56.25" customHeight="1">
      <c r="A4531" s="174">
        <v>526</v>
      </c>
      <c r="B4531" s="167" t="s">
        <v>870</v>
      </c>
      <c r="C4531" s="168">
        <v>42850</v>
      </c>
      <c r="D4531" s="168" t="s">
        <v>9982</v>
      </c>
      <c r="E4531" s="169" t="s">
        <v>3</v>
      </c>
      <c r="F4531" s="169">
        <v>1495905</v>
      </c>
      <c r="G4531" s="169"/>
      <c r="H4531" s="170" t="s">
        <v>9531</v>
      </c>
      <c r="I4531" s="172">
        <v>0</v>
      </c>
      <c r="J4531" s="172">
        <v>817</v>
      </c>
      <c r="K4531" s="172">
        <v>817</v>
      </c>
      <c r="L4531" s="173" t="s">
        <v>1444</v>
      </c>
    </row>
    <row r="4532" spans="1:12" ht="56.25" customHeight="1">
      <c r="A4532" s="174">
        <v>206</v>
      </c>
      <c r="B4532" s="167" t="s">
        <v>782</v>
      </c>
      <c r="C4532" s="168">
        <v>42850</v>
      </c>
      <c r="D4532" s="168" t="s">
        <v>9983</v>
      </c>
      <c r="E4532" s="169" t="s">
        <v>3</v>
      </c>
      <c r="F4532" s="169">
        <v>1495919</v>
      </c>
      <c r="G4532" s="169"/>
      <c r="H4532" s="170" t="s">
        <v>9984</v>
      </c>
      <c r="I4532" s="172">
        <v>0</v>
      </c>
      <c r="J4532" s="172">
        <v>739.6</v>
      </c>
      <c r="K4532" s="172">
        <v>739.6</v>
      </c>
      <c r="L4532" s="173" t="s">
        <v>1444</v>
      </c>
    </row>
    <row r="4533" spans="1:12" ht="56.25" customHeight="1">
      <c r="A4533" s="174" t="s">
        <v>627</v>
      </c>
      <c r="B4533" s="167" t="s">
        <v>737</v>
      </c>
      <c r="C4533" s="168">
        <v>42850</v>
      </c>
      <c r="D4533" s="168" t="s">
        <v>9985</v>
      </c>
      <c r="E4533" s="169" t="s">
        <v>3</v>
      </c>
      <c r="F4533" s="169">
        <v>1495954</v>
      </c>
      <c r="G4533" s="169"/>
      <c r="H4533" s="170" t="s">
        <v>9986</v>
      </c>
      <c r="I4533" s="172">
        <v>0</v>
      </c>
      <c r="J4533" s="172">
        <v>9059</v>
      </c>
      <c r="K4533" s="172">
        <v>9059</v>
      </c>
      <c r="L4533" s="173" t="s">
        <v>1444</v>
      </c>
    </row>
    <row r="4534" spans="1:12" ht="56.25" customHeight="1">
      <c r="A4534" s="174">
        <v>526</v>
      </c>
      <c r="B4534" s="167" t="s">
        <v>870</v>
      </c>
      <c r="C4534" s="168">
        <v>42850</v>
      </c>
      <c r="D4534" s="168" t="s">
        <v>9987</v>
      </c>
      <c r="E4534" s="169" t="s">
        <v>3</v>
      </c>
      <c r="F4534" s="169">
        <v>1496002</v>
      </c>
      <c r="G4534" s="169"/>
      <c r="H4534" s="170" t="s">
        <v>9988</v>
      </c>
      <c r="I4534" s="172">
        <v>0</v>
      </c>
      <c r="J4534" s="172">
        <v>50</v>
      </c>
      <c r="K4534" s="172">
        <v>50</v>
      </c>
      <c r="L4534" s="173" t="s">
        <v>1444</v>
      </c>
    </row>
    <row r="4535" spans="1:12" ht="56.25" customHeight="1">
      <c r="A4535" s="174">
        <v>10</v>
      </c>
      <c r="B4535" s="167" t="s">
        <v>714</v>
      </c>
      <c r="C4535" s="168">
        <v>42850</v>
      </c>
      <c r="D4535" s="168" t="s">
        <v>9989</v>
      </c>
      <c r="E4535" s="169" t="s">
        <v>3</v>
      </c>
      <c r="F4535" s="169">
        <v>1496019</v>
      </c>
      <c r="G4535" s="169"/>
      <c r="H4535" s="170" t="s">
        <v>9990</v>
      </c>
      <c r="I4535" s="172">
        <v>0</v>
      </c>
      <c r="J4535" s="172">
        <v>14</v>
      </c>
      <c r="K4535" s="172">
        <v>14</v>
      </c>
      <c r="L4535" s="173" t="s">
        <v>1444</v>
      </c>
    </row>
    <row r="4536" spans="1:12" ht="56.25" customHeight="1">
      <c r="A4536" s="174">
        <v>10</v>
      </c>
      <c r="B4536" s="167" t="s">
        <v>714</v>
      </c>
      <c r="C4536" s="168">
        <v>42850</v>
      </c>
      <c r="D4536" s="168" t="s">
        <v>9991</v>
      </c>
      <c r="E4536" s="169" t="s">
        <v>3</v>
      </c>
      <c r="F4536" s="169">
        <v>1496020</v>
      </c>
      <c r="G4536" s="169"/>
      <c r="H4536" s="170" t="s">
        <v>9992</v>
      </c>
      <c r="I4536" s="172">
        <v>0</v>
      </c>
      <c r="J4536" s="172">
        <v>1318.51</v>
      </c>
      <c r="K4536" s="172">
        <v>1318.51</v>
      </c>
      <c r="L4536" s="173" t="s">
        <v>1444</v>
      </c>
    </row>
    <row r="4537" spans="1:12" ht="56.25" customHeight="1">
      <c r="A4537" s="174">
        <v>203</v>
      </c>
      <c r="B4537" s="167" t="s">
        <v>781</v>
      </c>
      <c r="C4537" s="168">
        <v>42850</v>
      </c>
      <c r="D4537" s="168" t="s">
        <v>9993</v>
      </c>
      <c r="E4537" s="169" t="s">
        <v>3</v>
      </c>
      <c r="F4537" s="169">
        <v>1496022</v>
      </c>
      <c r="G4537" s="169"/>
      <c r="H4537" s="170" t="s">
        <v>9994</v>
      </c>
      <c r="I4537" s="172">
        <v>0</v>
      </c>
      <c r="J4537" s="172">
        <v>15</v>
      </c>
      <c r="K4537" s="172">
        <v>15</v>
      </c>
      <c r="L4537" s="173" t="s">
        <v>1444</v>
      </c>
    </row>
    <row r="4538" spans="1:12" ht="56.25" customHeight="1">
      <c r="A4538" s="174" t="s">
        <v>627</v>
      </c>
      <c r="B4538" s="167" t="s">
        <v>737</v>
      </c>
      <c r="C4538" s="168">
        <v>42850</v>
      </c>
      <c r="D4538" s="168" t="s">
        <v>9995</v>
      </c>
      <c r="E4538" s="169" t="s">
        <v>3</v>
      </c>
      <c r="F4538" s="169">
        <v>1496023</v>
      </c>
      <c r="G4538" s="169"/>
      <c r="H4538" s="170" t="s">
        <v>9996</v>
      </c>
      <c r="I4538" s="172">
        <v>0</v>
      </c>
      <c r="J4538" s="172">
        <v>15</v>
      </c>
      <c r="K4538" s="172">
        <v>15</v>
      </c>
      <c r="L4538" s="173" t="s">
        <v>1444</v>
      </c>
    </row>
    <row r="4539" spans="1:12" ht="56.25" customHeight="1">
      <c r="A4539" s="174" t="s">
        <v>627</v>
      </c>
      <c r="B4539" s="167" t="s">
        <v>737</v>
      </c>
      <c r="C4539" s="168">
        <v>42850</v>
      </c>
      <c r="D4539" s="168" t="s">
        <v>9997</v>
      </c>
      <c r="E4539" s="169" t="s">
        <v>3</v>
      </c>
      <c r="F4539" s="169">
        <v>1496024</v>
      </c>
      <c r="G4539" s="169"/>
      <c r="H4539" s="170" t="s">
        <v>9998</v>
      </c>
      <c r="I4539" s="172">
        <v>0</v>
      </c>
      <c r="J4539" s="172">
        <v>15</v>
      </c>
      <c r="K4539" s="172">
        <v>15</v>
      </c>
      <c r="L4539" s="173" t="s">
        <v>1444</v>
      </c>
    </row>
    <row r="4540" spans="1:12" ht="56.25" customHeight="1">
      <c r="A4540" s="174">
        <v>526</v>
      </c>
      <c r="B4540" s="167" t="s">
        <v>870</v>
      </c>
      <c r="C4540" s="168">
        <v>42850</v>
      </c>
      <c r="D4540" s="168" t="s">
        <v>9999</v>
      </c>
      <c r="E4540" s="169" t="s">
        <v>3</v>
      </c>
      <c r="F4540" s="169">
        <v>1496029</v>
      </c>
      <c r="G4540" s="169"/>
      <c r="H4540" s="170" t="s">
        <v>10000</v>
      </c>
      <c r="I4540" s="172">
        <v>0</v>
      </c>
      <c r="J4540" s="172">
        <v>76</v>
      </c>
      <c r="K4540" s="172">
        <v>76</v>
      </c>
      <c r="L4540" s="173" t="s">
        <v>1444</v>
      </c>
    </row>
    <row r="4541" spans="1:12" ht="56.25" customHeight="1">
      <c r="A4541" s="174" t="s">
        <v>627</v>
      </c>
      <c r="B4541" s="167" t="s">
        <v>737</v>
      </c>
      <c r="C4541" s="168">
        <v>42850</v>
      </c>
      <c r="D4541" s="168" t="s">
        <v>10001</v>
      </c>
      <c r="E4541" s="169" t="s">
        <v>3</v>
      </c>
      <c r="F4541" s="169">
        <v>1496038</v>
      </c>
      <c r="G4541" s="169"/>
      <c r="H4541" s="170" t="s">
        <v>5187</v>
      </c>
      <c r="I4541" s="172">
        <v>0</v>
      </c>
      <c r="J4541" s="172">
        <v>1.5</v>
      </c>
      <c r="K4541" s="172">
        <v>1.5</v>
      </c>
      <c r="L4541" s="173" t="s">
        <v>1444</v>
      </c>
    </row>
    <row r="4542" spans="1:12" ht="56.25" customHeight="1">
      <c r="A4542" s="174">
        <v>526</v>
      </c>
      <c r="B4542" s="167" t="s">
        <v>870</v>
      </c>
      <c r="C4542" s="168">
        <v>42850</v>
      </c>
      <c r="D4542" s="168" t="s">
        <v>10002</v>
      </c>
      <c r="E4542" s="169" t="s">
        <v>3</v>
      </c>
      <c r="F4542" s="169">
        <v>1496051</v>
      </c>
      <c r="G4542" s="169"/>
      <c r="H4542" s="170" t="s">
        <v>10003</v>
      </c>
      <c r="I4542" s="172">
        <v>0</v>
      </c>
      <c r="J4542" s="172">
        <v>100</v>
      </c>
      <c r="K4542" s="172">
        <v>100</v>
      </c>
      <c r="L4542" s="173" t="s">
        <v>1444</v>
      </c>
    </row>
    <row r="4543" spans="1:12" ht="56.25" customHeight="1">
      <c r="A4543" s="174">
        <v>526</v>
      </c>
      <c r="B4543" s="167" t="s">
        <v>870</v>
      </c>
      <c r="C4543" s="168">
        <v>42850</v>
      </c>
      <c r="D4543" s="168" t="s">
        <v>10004</v>
      </c>
      <c r="E4543" s="169" t="s">
        <v>3</v>
      </c>
      <c r="F4543" s="169">
        <v>1496053</v>
      </c>
      <c r="G4543" s="169"/>
      <c r="H4543" s="170" t="s">
        <v>10005</v>
      </c>
      <c r="I4543" s="172">
        <v>0</v>
      </c>
      <c r="J4543" s="172">
        <v>817</v>
      </c>
      <c r="K4543" s="172">
        <v>817</v>
      </c>
      <c r="L4543" s="173" t="s">
        <v>1444</v>
      </c>
    </row>
    <row r="4544" spans="1:12" ht="56.25" customHeight="1">
      <c r="A4544" s="174">
        <v>526</v>
      </c>
      <c r="B4544" s="167" t="s">
        <v>870</v>
      </c>
      <c r="C4544" s="168">
        <v>42850</v>
      </c>
      <c r="D4544" s="168" t="s">
        <v>10006</v>
      </c>
      <c r="E4544" s="169" t="s">
        <v>3</v>
      </c>
      <c r="F4544" s="169">
        <v>1496061</v>
      </c>
      <c r="G4544" s="169"/>
      <c r="H4544" s="170" t="s">
        <v>10007</v>
      </c>
      <c r="I4544" s="172">
        <v>0</v>
      </c>
      <c r="J4544" s="172">
        <v>76</v>
      </c>
      <c r="K4544" s="172">
        <v>76</v>
      </c>
      <c r="L4544" s="173" t="s">
        <v>1444</v>
      </c>
    </row>
    <row r="4545" spans="1:12" ht="56.25" customHeight="1">
      <c r="A4545" s="174">
        <v>513</v>
      </c>
      <c r="B4545" s="167" t="s">
        <v>208</v>
      </c>
      <c r="C4545" s="168">
        <v>42850</v>
      </c>
      <c r="D4545" s="168" t="s">
        <v>10008</v>
      </c>
      <c r="E4545" s="169" t="s">
        <v>3</v>
      </c>
      <c r="F4545" s="169">
        <v>1496064</v>
      </c>
      <c r="G4545" s="169"/>
      <c r="H4545" s="170" t="s">
        <v>10009</v>
      </c>
      <c r="I4545" s="172">
        <v>0</v>
      </c>
      <c r="J4545" s="172">
        <v>1488</v>
      </c>
      <c r="K4545" s="172">
        <v>1488</v>
      </c>
      <c r="L4545" s="173" t="s">
        <v>1444</v>
      </c>
    </row>
    <row r="4546" spans="1:12" ht="56.25" customHeight="1">
      <c r="A4546" s="174">
        <v>526</v>
      </c>
      <c r="B4546" s="167" t="s">
        <v>870</v>
      </c>
      <c r="C4546" s="168">
        <v>42850</v>
      </c>
      <c r="D4546" s="168" t="s">
        <v>10010</v>
      </c>
      <c r="E4546" s="169" t="s">
        <v>3</v>
      </c>
      <c r="F4546" s="169">
        <v>1496065</v>
      </c>
      <c r="G4546" s="169"/>
      <c r="H4546" s="170" t="s">
        <v>10011</v>
      </c>
      <c r="I4546" s="172">
        <v>0</v>
      </c>
      <c r="J4546" s="172">
        <v>757</v>
      </c>
      <c r="K4546" s="172">
        <v>757</v>
      </c>
      <c r="L4546" s="173" t="s">
        <v>1444</v>
      </c>
    </row>
    <row r="4547" spans="1:12" ht="56.25" customHeight="1">
      <c r="A4547" s="174">
        <v>683</v>
      </c>
      <c r="B4547" s="167" t="s">
        <v>892</v>
      </c>
      <c r="C4547" s="168">
        <v>42851</v>
      </c>
      <c r="D4547" s="168" t="s">
        <v>10012</v>
      </c>
      <c r="E4547" s="169" t="s">
        <v>3</v>
      </c>
      <c r="F4547" s="169">
        <v>1496335</v>
      </c>
      <c r="G4547" s="169"/>
      <c r="H4547" s="170" t="s">
        <v>10013</v>
      </c>
      <c r="I4547" s="172">
        <v>0</v>
      </c>
      <c r="J4547" s="172">
        <v>1915</v>
      </c>
      <c r="K4547" s="172">
        <v>1915</v>
      </c>
      <c r="L4547" s="173" t="s">
        <v>1444</v>
      </c>
    </row>
    <row r="4548" spans="1:12" ht="56.25" customHeight="1">
      <c r="A4548" s="174" t="s">
        <v>627</v>
      </c>
      <c r="B4548" s="167" t="s">
        <v>737</v>
      </c>
      <c r="C4548" s="168">
        <v>42851</v>
      </c>
      <c r="D4548" s="168" t="s">
        <v>10014</v>
      </c>
      <c r="E4548" s="169" t="s">
        <v>3</v>
      </c>
      <c r="F4548" s="169">
        <v>1496272</v>
      </c>
      <c r="G4548" s="169"/>
      <c r="H4548" s="170" t="s">
        <v>10015</v>
      </c>
      <c r="I4548" s="172">
        <v>0</v>
      </c>
      <c r="J4548" s="172">
        <v>888.73</v>
      </c>
      <c r="K4548" s="172">
        <v>888.73</v>
      </c>
      <c r="L4548" s="173" t="s">
        <v>1444</v>
      </c>
    </row>
    <row r="4549" spans="1:12" ht="56.25" customHeight="1">
      <c r="A4549" s="174">
        <v>41</v>
      </c>
      <c r="B4549" s="167" t="s">
        <v>721</v>
      </c>
      <c r="C4549" s="168">
        <v>42851</v>
      </c>
      <c r="D4549" s="168" t="s">
        <v>10016</v>
      </c>
      <c r="E4549" s="169" t="s">
        <v>3</v>
      </c>
      <c r="F4549" s="169">
        <v>1496289</v>
      </c>
      <c r="G4549" s="169"/>
      <c r="H4549" s="170" t="s">
        <v>10017</v>
      </c>
      <c r="I4549" s="172">
        <v>0</v>
      </c>
      <c r="J4549" s="172">
        <v>238.61</v>
      </c>
      <c r="K4549" s="172">
        <v>238.61</v>
      </c>
      <c r="L4549" s="173" t="s">
        <v>1444</v>
      </c>
    </row>
    <row r="4550" spans="1:12" ht="56.25" customHeight="1">
      <c r="A4550" s="174">
        <v>16</v>
      </c>
      <c r="B4550" s="167" t="s">
        <v>716</v>
      </c>
      <c r="C4550" s="168">
        <v>42851</v>
      </c>
      <c r="D4550" s="168" t="s">
        <v>10018</v>
      </c>
      <c r="E4550" s="169" t="s">
        <v>3</v>
      </c>
      <c r="F4550" s="169">
        <v>1496293</v>
      </c>
      <c r="G4550" s="169"/>
      <c r="H4550" s="170" t="s">
        <v>10019</v>
      </c>
      <c r="I4550" s="172">
        <v>0</v>
      </c>
      <c r="J4550" s="172">
        <v>845</v>
      </c>
      <c r="K4550" s="172">
        <v>845</v>
      </c>
      <c r="L4550" s="173" t="s">
        <v>1444</v>
      </c>
    </row>
    <row r="4551" spans="1:12" ht="56.25" customHeight="1">
      <c r="A4551" s="174" t="s">
        <v>627</v>
      </c>
      <c r="B4551" s="167" t="s">
        <v>737</v>
      </c>
      <c r="C4551" s="168">
        <v>42851</v>
      </c>
      <c r="D4551" s="168" t="s">
        <v>10020</v>
      </c>
      <c r="E4551" s="169" t="s">
        <v>3</v>
      </c>
      <c r="F4551" s="169">
        <v>1496307</v>
      </c>
      <c r="G4551" s="169"/>
      <c r="H4551" s="170" t="s">
        <v>10021</v>
      </c>
      <c r="I4551" s="172">
        <v>0</v>
      </c>
      <c r="J4551" s="172">
        <v>5069.5</v>
      </c>
      <c r="K4551" s="172">
        <v>5069.5</v>
      </c>
      <c r="L4551" s="173" t="s">
        <v>1444</v>
      </c>
    </row>
    <row r="4552" spans="1:12" ht="56.25" customHeight="1">
      <c r="A4552" s="174" t="s">
        <v>627</v>
      </c>
      <c r="B4552" s="167" t="s">
        <v>737</v>
      </c>
      <c r="C4552" s="168">
        <v>42851</v>
      </c>
      <c r="D4552" s="168" t="s">
        <v>10022</v>
      </c>
      <c r="E4552" s="169" t="s">
        <v>3</v>
      </c>
      <c r="F4552" s="169">
        <v>1496327</v>
      </c>
      <c r="G4552" s="169"/>
      <c r="H4552" s="170" t="s">
        <v>10023</v>
      </c>
      <c r="I4552" s="172">
        <v>0</v>
      </c>
      <c r="J4552" s="172">
        <v>170</v>
      </c>
      <c r="K4552" s="172">
        <v>170</v>
      </c>
      <c r="L4552" s="173" t="s">
        <v>1444</v>
      </c>
    </row>
    <row r="4553" spans="1:12" ht="56.25" customHeight="1">
      <c r="A4553" s="174">
        <v>86</v>
      </c>
      <c r="B4553" s="167" t="s">
        <v>734</v>
      </c>
      <c r="C4553" s="168">
        <v>42851</v>
      </c>
      <c r="D4553" s="168" t="s">
        <v>10024</v>
      </c>
      <c r="E4553" s="169" t="s">
        <v>3</v>
      </c>
      <c r="F4553" s="169">
        <v>1496338</v>
      </c>
      <c r="G4553" s="169"/>
      <c r="H4553" s="170" t="s">
        <v>10025</v>
      </c>
      <c r="I4553" s="172">
        <v>0</v>
      </c>
      <c r="J4553" s="172">
        <v>11803.92</v>
      </c>
      <c r="K4553" s="172">
        <v>11803.92</v>
      </c>
      <c r="L4553" s="173" t="s">
        <v>1444</v>
      </c>
    </row>
    <row r="4554" spans="1:12" ht="56.25" customHeight="1">
      <c r="A4554" s="174">
        <v>20</v>
      </c>
      <c r="B4554" s="167" t="s">
        <v>717</v>
      </c>
      <c r="C4554" s="168">
        <v>42851</v>
      </c>
      <c r="D4554" s="168" t="s">
        <v>10026</v>
      </c>
      <c r="E4554" s="169" t="s">
        <v>3</v>
      </c>
      <c r="F4554" s="169">
        <v>1496340</v>
      </c>
      <c r="G4554" s="169"/>
      <c r="H4554" s="170" t="s">
        <v>10027</v>
      </c>
      <c r="I4554" s="172">
        <v>0</v>
      </c>
      <c r="J4554" s="172">
        <v>40.4</v>
      </c>
      <c r="K4554" s="172">
        <v>40.4</v>
      </c>
      <c r="L4554" s="173" t="s">
        <v>1444</v>
      </c>
    </row>
    <row r="4555" spans="1:12" ht="56.25" customHeight="1">
      <c r="A4555" s="174">
        <v>20</v>
      </c>
      <c r="B4555" s="167" t="s">
        <v>717</v>
      </c>
      <c r="C4555" s="168">
        <v>42851</v>
      </c>
      <c r="D4555" s="168" t="s">
        <v>10028</v>
      </c>
      <c r="E4555" s="169" t="s">
        <v>3</v>
      </c>
      <c r="F4555" s="169">
        <v>1496342</v>
      </c>
      <c r="G4555" s="169"/>
      <c r="H4555" s="170" t="s">
        <v>10027</v>
      </c>
      <c r="I4555" s="172">
        <v>0</v>
      </c>
      <c r="J4555" s="172">
        <v>26.4</v>
      </c>
      <c r="K4555" s="172">
        <v>26.4</v>
      </c>
      <c r="L4555" s="173" t="s">
        <v>1444</v>
      </c>
    </row>
    <row r="4556" spans="1:12" ht="56.25" customHeight="1">
      <c r="A4556" s="174" t="s">
        <v>627</v>
      </c>
      <c r="B4556" s="167" t="s">
        <v>737</v>
      </c>
      <c r="C4556" s="168">
        <v>42851</v>
      </c>
      <c r="D4556" s="168" t="s">
        <v>10029</v>
      </c>
      <c r="E4556" s="169" t="s">
        <v>3</v>
      </c>
      <c r="F4556" s="169">
        <v>1496346</v>
      </c>
      <c r="G4556" s="169"/>
      <c r="H4556" s="170" t="s">
        <v>10030</v>
      </c>
      <c r="I4556" s="172">
        <v>0</v>
      </c>
      <c r="J4556" s="172">
        <v>371</v>
      </c>
      <c r="K4556" s="172">
        <v>371</v>
      </c>
      <c r="L4556" s="173" t="s">
        <v>1444</v>
      </c>
    </row>
    <row r="4557" spans="1:12" ht="56.25" customHeight="1">
      <c r="A4557" s="174" t="s">
        <v>627</v>
      </c>
      <c r="B4557" s="167" t="s">
        <v>737</v>
      </c>
      <c r="C4557" s="168">
        <v>42851</v>
      </c>
      <c r="D4557" s="168" t="s">
        <v>10031</v>
      </c>
      <c r="E4557" s="169" t="s">
        <v>3</v>
      </c>
      <c r="F4557" s="169">
        <v>1496413</v>
      </c>
      <c r="G4557" s="169"/>
      <c r="H4557" s="170" t="s">
        <v>10032</v>
      </c>
      <c r="I4557" s="172">
        <v>0</v>
      </c>
      <c r="J4557" s="172">
        <v>290</v>
      </c>
      <c r="K4557" s="172">
        <v>290</v>
      </c>
      <c r="L4557" s="173" t="s">
        <v>1444</v>
      </c>
    </row>
    <row r="4558" spans="1:12" ht="56.25" customHeight="1">
      <c r="A4558" s="174">
        <v>203</v>
      </c>
      <c r="B4558" s="167" t="s">
        <v>781</v>
      </c>
      <c r="C4558" s="168">
        <v>42851</v>
      </c>
      <c r="D4558" s="168" t="s">
        <v>10033</v>
      </c>
      <c r="E4558" s="169" t="s">
        <v>3</v>
      </c>
      <c r="F4558" s="169">
        <v>1496424</v>
      </c>
      <c r="G4558" s="169"/>
      <c r="H4558" s="170" t="s">
        <v>10034</v>
      </c>
      <c r="I4558" s="172">
        <v>0</v>
      </c>
      <c r="J4558" s="172">
        <v>15</v>
      </c>
      <c r="K4558" s="172">
        <v>15</v>
      </c>
      <c r="L4558" s="173" t="s">
        <v>1444</v>
      </c>
    </row>
    <row r="4559" spans="1:12" ht="56.25" customHeight="1">
      <c r="A4559" s="174">
        <v>526</v>
      </c>
      <c r="B4559" s="167" t="s">
        <v>870</v>
      </c>
      <c r="C4559" s="168">
        <v>42851</v>
      </c>
      <c r="D4559" s="168" t="s">
        <v>10036</v>
      </c>
      <c r="E4559" s="169" t="s">
        <v>3</v>
      </c>
      <c r="F4559" s="169">
        <v>1496458</v>
      </c>
      <c r="G4559" s="169"/>
      <c r="H4559" s="170" t="s">
        <v>10037</v>
      </c>
      <c r="I4559" s="172">
        <v>0</v>
      </c>
      <c r="J4559" s="172">
        <v>40</v>
      </c>
      <c r="K4559" s="172">
        <v>40</v>
      </c>
      <c r="L4559" s="173" t="s">
        <v>1444</v>
      </c>
    </row>
    <row r="4560" spans="1:12" ht="56.25" customHeight="1">
      <c r="A4560" s="174">
        <v>20</v>
      </c>
      <c r="B4560" s="167" t="s">
        <v>717</v>
      </c>
      <c r="C4560" s="168">
        <v>42851</v>
      </c>
      <c r="D4560" s="168" t="s">
        <v>10038</v>
      </c>
      <c r="E4560" s="169" t="s">
        <v>3</v>
      </c>
      <c r="F4560" s="169">
        <v>1496466</v>
      </c>
      <c r="G4560" s="169"/>
      <c r="H4560" s="170" t="s">
        <v>10039</v>
      </c>
      <c r="I4560" s="172">
        <v>0</v>
      </c>
      <c r="J4560" s="172">
        <v>63.24</v>
      </c>
      <c r="K4560" s="172">
        <v>63.24</v>
      </c>
      <c r="L4560" s="173" t="s">
        <v>1444</v>
      </c>
    </row>
    <row r="4561" spans="1:12" ht="56.25" customHeight="1">
      <c r="A4561" s="174">
        <v>20</v>
      </c>
      <c r="B4561" s="167" t="s">
        <v>717</v>
      </c>
      <c r="C4561" s="168">
        <v>42851</v>
      </c>
      <c r="D4561" s="168" t="s">
        <v>10040</v>
      </c>
      <c r="E4561" s="169" t="s">
        <v>3</v>
      </c>
      <c r="F4561" s="169">
        <v>1496474</v>
      </c>
      <c r="G4561" s="169"/>
      <c r="H4561" s="170" t="s">
        <v>10041</v>
      </c>
      <c r="I4561" s="172">
        <v>0</v>
      </c>
      <c r="J4561" s="172">
        <v>124</v>
      </c>
      <c r="K4561" s="172">
        <v>124</v>
      </c>
      <c r="L4561" s="173" t="s">
        <v>1444</v>
      </c>
    </row>
    <row r="4562" spans="1:12" ht="56.25" customHeight="1">
      <c r="A4562" s="174">
        <v>20</v>
      </c>
      <c r="B4562" s="167" t="s">
        <v>717</v>
      </c>
      <c r="C4562" s="168">
        <v>42851</v>
      </c>
      <c r="D4562" s="168" t="s">
        <v>10042</v>
      </c>
      <c r="E4562" s="169" t="s">
        <v>3</v>
      </c>
      <c r="F4562" s="169">
        <v>1496477</v>
      </c>
      <c r="G4562" s="169"/>
      <c r="H4562" s="170" t="s">
        <v>10043</v>
      </c>
      <c r="I4562" s="172">
        <v>0</v>
      </c>
      <c r="J4562" s="172">
        <v>411</v>
      </c>
      <c r="K4562" s="172">
        <v>411</v>
      </c>
      <c r="L4562" s="173" t="s">
        <v>1444</v>
      </c>
    </row>
    <row r="4563" spans="1:12" ht="56.25" customHeight="1">
      <c r="A4563" s="174">
        <v>20</v>
      </c>
      <c r="B4563" s="167" t="s">
        <v>717</v>
      </c>
      <c r="C4563" s="168">
        <v>42851</v>
      </c>
      <c r="D4563" s="168" t="s">
        <v>10044</v>
      </c>
      <c r="E4563" s="169" t="s">
        <v>3</v>
      </c>
      <c r="F4563" s="169">
        <v>1496479</v>
      </c>
      <c r="G4563" s="169"/>
      <c r="H4563" s="170" t="s">
        <v>10045</v>
      </c>
      <c r="I4563" s="172">
        <v>0</v>
      </c>
      <c r="J4563" s="172">
        <v>278</v>
      </c>
      <c r="K4563" s="172">
        <v>278</v>
      </c>
      <c r="L4563" s="173" t="s">
        <v>1444</v>
      </c>
    </row>
    <row r="4564" spans="1:12" ht="56.25" customHeight="1">
      <c r="A4564" s="174">
        <v>16</v>
      </c>
      <c r="B4564" s="167" t="s">
        <v>716</v>
      </c>
      <c r="C4564" s="168">
        <v>42851</v>
      </c>
      <c r="D4564" s="168" t="s">
        <v>10046</v>
      </c>
      <c r="E4564" s="169" t="s">
        <v>3</v>
      </c>
      <c r="F4564" s="169">
        <v>1496481</v>
      </c>
      <c r="G4564" s="169"/>
      <c r="H4564" s="170" t="s">
        <v>10047</v>
      </c>
      <c r="I4564" s="172">
        <v>0</v>
      </c>
      <c r="J4564" s="172">
        <v>2064</v>
      </c>
      <c r="K4564" s="172">
        <v>2064</v>
      </c>
      <c r="L4564" s="173" t="s">
        <v>1444</v>
      </c>
    </row>
    <row r="4565" spans="1:12" ht="56.25" customHeight="1">
      <c r="A4565" s="174">
        <v>292</v>
      </c>
      <c r="B4565" s="167" t="s">
        <v>159</v>
      </c>
      <c r="C4565" s="168">
        <v>42851</v>
      </c>
      <c r="D4565" s="168" t="s">
        <v>10048</v>
      </c>
      <c r="E4565" s="169" t="s">
        <v>3</v>
      </c>
      <c r="F4565" s="169">
        <v>1496490</v>
      </c>
      <c r="G4565" s="169"/>
      <c r="H4565" s="170" t="s">
        <v>10049</v>
      </c>
      <c r="I4565" s="172">
        <v>0</v>
      </c>
      <c r="J4565" s="172">
        <v>187.5</v>
      </c>
      <c r="K4565" s="172">
        <v>187.5</v>
      </c>
      <c r="L4565" s="173" t="s">
        <v>1444</v>
      </c>
    </row>
    <row r="4566" spans="1:12" ht="56.25" customHeight="1">
      <c r="A4566" s="174" t="s">
        <v>627</v>
      </c>
      <c r="B4566" s="167" t="s">
        <v>737</v>
      </c>
      <c r="C4566" s="168">
        <v>42851</v>
      </c>
      <c r="D4566" s="168" t="s">
        <v>10050</v>
      </c>
      <c r="E4566" s="169" t="s">
        <v>3</v>
      </c>
      <c r="F4566" s="169">
        <v>1496495</v>
      </c>
      <c r="G4566" s="169"/>
      <c r="H4566" s="170" t="s">
        <v>10051</v>
      </c>
      <c r="I4566" s="172">
        <v>0</v>
      </c>
      <c r="J4566" s="172">
        <v>1000</v>
      </c>
      <c r="K4566" s="172">
        <v>1000</v>
      </c>
      <c r="L4566" s="173" t="s">
        <v>1444</v>
      </c>
    </row>
    <row r="4567" spans="1:12" ht="56.25" customHeight="1">
      <c r="A4567" s="174" t="s">
        <v>627</v>
      </c>
      <c r="B4567" s="167" t="s">
        <v>737</v>
      </c>
      <c r="C4567" s="168">
        <v>42851</v>
      </c>
      <c r="D4567" s="168" t="s">
        <v>10052</v>
      </c>
      <c r="E4567" s="169" t="s">
        <v>3</v>
      </c>
      <c r="F4567" s="169">
        <v>1496507</v>
      </c>
      <c r="G4567" s="169"/>
      <c r="H4567" s="170" t="s">
        <v>10053</v>
      </c>
      <c r="I4567" s="172">
        <v>0</v>
      </c>
      <c r="J4567" s="172">
        <v>240</v>
      </c>
      <c r="K4567" s="172">
        <v>240</v>
      </c>
      <c r="L4567" s="173" t="s">
        <v>1444</v>
      </c>
    </row>
    <row r="4568" spans="1:12" ht="56.25" customHeight="1">
      <c r="A4568" s="174">
        <v>16</v>
      </c>
      <c r="B4568" s="167" t="s">
        <v>716</v>
      </c>
      <c r="C4568" s="168">
        <v>42851</v>
      </c>
      <c r="D4568" s="168" t="s">
        <v>10054</v>
      </c>
      <c r="E4568" s="169" t="s">
        <v>3</v>
      </c>
      <c r="F4568" s="169">
        <v>1496510</v>
      </c>
      <c r="G4568" s="169"/>
      <c r="H4568" s="170" t="s">
        <v>10055</v>
      </c>
      <c r="I4568" s="172">
        <v>0</v>
      </c>
      <c r="J4568" s="172">
        <v>18</v>
      </c>
      <c r="K4568" s="172">
        <v>18</v>
      </c>
      <c r="L4568" s="173" t="s">
        <v>1444</v>
      </c>
    </row>
    <row r="4569" spans="1:12" ht="56.25" customHeight="1">
      <c r="A4569" s="174">
        <v>20</v>
      </c>
      <c r="B4569" s="167" t="s">
        <v>717</v>
      </c>
      <c r="C4569" s="168">
        <v>42851</v>
      </c>
      <c r="D4569" s="168" t="s">
        <v>10056</v>
      </c>
      <c r="E4569" s="169" t="s">
        <v>3</v>
      </c>
      <c r="F4569" s="169">
        <v>1496515</v>
      </c>
      <c r="G4569" s="169"/>
      <c r="H4569" s="170" t="s">
        <v>10057</v>
      </c>
      <c r="I4569" s="172">
        <v>0</v>
      </c>
      <c r="J4569" s="172">
        <v>1219</v>
      </c>
      <c r="K4569" s="172">
        <v>1219</v>
      </c>
      <c r="L4569" s="173" t="s">
        <v>1444</v>
      </c>
    </row>
    <row r="4570" spans="1:12" ht="56.25" customHeight="1">
      <c r="A4570" s="174">
        <v>20</v>
      </c>
      <c r="B4570" s="167" t="s">
        <v>717</v>
      </c>
      <c r="C4570" s="168">
        <v>42851</v>
      </c>
      <c r="D4570" s="168" t="s">
        <v>10058</v>
      </c>
      <c r="E4570" s="169" t="s">
        <v>3</v>
      </c>
      <c r="F4570" s="169">
        <v>1496516</v>
      </c>
      <c r="G4570" s="169"/>
      <c r="H4570" s="170" t="s">
        <v>10059</v>
      </c>
      <c r="I4570" s="172">
        <v>0</v>
      </c>
      <c r="J4570" s="172">
        <v>122</v>
      </c>
      <c r="K4570" s="172">
        <v>122</v>
      </c>
      <c r="L4570" s="173" t="s">
        <v>1444</v>
      </c>
    </row>
    <row r="4571" spans="1:12" ht="56.25" customHeight="1">
      <c r="A4571" s="174">
        <v>20</v>
      </c>
      <c r="B4571" s="167" t="s">
        <v>717</v>
      </c>
      <c r="C4571" s="168">
        <v>42851</v>
      </c>
      <c r="D4571" s="168" t="s">
        <v>10060</v>
      </c>
      <c r="E4571" s="169" t="s">
        <v>3</v>
      </c>
      <c r="F4571" s="169">
        <v>1496517</v>
      </c>
      <c r="G4571" s="169"/>
      <c r="H4571" s="170" t="s">
        <v>10059</v>
      </c>
      <c r="I4571" s="172">
        <v>0</v>
      </c>
      <c r="J4571" s="172">
        <v>340</v>
      </c>
      <c r="K4571" s="172">
        <v>340</v>
      </c>
      <c r="L4571" s="173" t="s">
        <v>1444</v>
      </c>
    </row>
    <row r="4572" spans="1:12" ht="56.25" customHeight="1">
      <c r="A4572" s="174">
        <v>20</v>
      </c>
      <c r="B4572" s="167" t="s">
        <v>717</v>
      </c>
      <c r="C4572" s="168">
        <v>42851</v>
      </c>
      <c r="D4572" s="168" t="s">
        <v>10061</v>
      </c>
      <c r="E4572" s="169" t="s">
        <v>3</v>
      </c>
      <c r="F4572" s="169">
        <v>1496519</v>
      </c>
      <c r="G4572" s="169"/>
      <c r="H4572" s="170" t="s">
        <v>10059</v>
      </c>
      <c r="I4572" s="172">
        <v>0</v>
      </c>
      <c r="J4572" s="172">
        <v>39</v>
      </c>
      <c r="K4572" s="172">
        <v>39</v>
      </c>
      <c r="L4572" s="173" t="s">
        <v>1444</v>
      </c>
    </row>
    <row r="4573" spans="1:12" ht="56.25" customHeight="1">
      <c r="A4573" s="174">
        <v>20</v>
      </c>
      <c r="B4573" s="167" t="s">
        <v>717</v>
      </c>
      <c r="C4573" s="168">
        <v>42851</v>
      </c>
      <c r="D4573" s="168" t="s">
        <v>10062</v>
      </c>
      <c r="E4573" s="169" t="s">
        <v>3</v>
      </c>
      <c r="F4573" s="169">
        <v>1496523</v>
      </c>
      <c r="G4573" s="169"/>
      <c r="H4573" s="170" t="s">
        <v>10059</v>
      </c>
      <c r="I4573" s="172">
        <v>0</v>
      </c>
      <c r="J4573" s="172">
        <v>25</v>
      </c>
      <c r="K4573" s="172">
        <v>25</v>
      </c>
      <c r="L4573" s="173" t="s">
        <v>1444</v>
      </c>
    </row>
    <row r="4574" spans="1:12" ht="56.25" customHeight="1">
      <c r="A4574" s="174">
        <v>526</v>
      </c>
      <c r="B4574" s="167" t="s">
        <v>870</v>
      </c>
      <c r="C4574" s="168">
        <v>42851</v>
      </c>
      <c r="D4574" s="168" t="s">
        <v>10063</v>
      </c>
      <c r="E4574" s="169" t="s">
        <v>3</v>
      </c>
      <c r="F4574" s="169">
        <v>1496527</v>
      </c>
      <c r="G4574" s="169"/>
      <c r="H4574" s="170" t="s">
        <v>10064</v>
      </c>
      <c r="I4574" s="172">
        <v>0</v>
      </c>
      <c r="J4574" s="172">
        <v>100</v>
      </c>
      <c r="K4574" s="172">
        <v>100</v>
      </c>
      <c r="L4574" s="173" t="s">
        <v>1444</v>
      </c>
    </row>
    <row r="4575" spans="1:12" ht="56.25" customHeight="1">
      <c r="A4575" s="174">
        <v>20</v>
      </c>
      <c r="B4575" s="167" t="s">
        <v>717</v>
      </c>
      <c r="C4575" s="168">
        <v>42851</v>
      </c>
      <c r="D4575" s="168" t="s">
        <v>10065</v>
      </c>
      <c r="E4575" s="169" t="s">
        <v>3</v>
      </c>
      <c r="F4575" s="169">
        <v>1496557</v>
      </c>
      <c r="G4575" s="169"/>
      <c r="H4575" s="170" t="s">
        <v>10066</v>
      </c>
      <c r="I4575" s="172">
        <v>0</v>
      </c>
      <c r="J4575" s="172">
        <v>270.89999999999998</v>
      </c>
      <c r="K4575" s="172">
        <v>270.89999999999998</v>
      </c>
      <c r="L4575" s="173" t="s">
        <v>1444</v>
      </c>
    </row>
    <row r="4576" spans="1:12" ht="56.25" customHeight="1">
      <c r="A4576" s="174">
        <v>20</v>
      </c>
      <c r="B4576" s="167" t="s">
        <v>717</v>
      </c>
      <c r="C4576" s="168">
        <v>42851</v>
      </c>
      <c r="D4576" s="168" t="s">
        <v>10067</v>
      </c>
      <c r="E4576" s="169" t="s">
        <v>3</v>
      </c>
      <c r="F4576" s="169">
        <v>1496558</v>
      </c>
      <c r="G4576" s="169"/>
      <c r="H4576" s="170" t="s">
        <v>10068</v>
      </c>
      <c r="I4576" s="172">
        <v>0</v>
      </c>
      <c r="J4576" s="172">
        <v>306.8</v>
      </c>
      <c r="K4576" s="172">
        <v>306.8</v>
      </c>
      <c r="L4576" s="173" t="s">
        <v>1444</v>
      </c>
    </row>
    <row r="4577" spans="1:12" ht="56.25" customHeight="1">
      <c r="A4577" s="174">
        <v>572</v>
      </c>
      <c r="B4577" s="167" t="s">
        <v>872</v>
      </c>
      <c r="C4577" s="168">
        <v>42852</v>
      </c>
      <c r="D4577" s="168" t="s">
        <v>10069</v>
      </c>
      <c r="E4577" s="169" t="s">
        <v>3</v>
      </c>
      <c r="F4577" s="169">
        <v>1496668</v>
      </c>
      <c r="G4577" s="169"/>
      <c r="H4577" s="170" t="s">
        <v>10070</v>
      </c>
      <c r="I4577" s="172">
        <v>0</v>
      </c>
      <c r="J4577" s="172">
        <v>302</v>
      </c>
      <c r="K4577" s="172">
        <v>302</v>
      </c>
      <c r="L4577" s="173" t="s">
        <v>1444</v>
      </c>
    </row>
    <row r="4578" spans="1:12" ht="56.25" customHeight="1">
      <c r="A4578" s="174">
        <v>346</v>
      </c>
      <c r="B4578" s="167" t="s">
        <v>844</v>
      </c>
      <c r="C4578" s="168">
        <v>42852</v>
      </c>
      <c r="D4578" s="168" t="s">
        <v>10071</v>
      </c>
      <c r="E4578" s="169" t="s">
        <v>3</v>
      </c>
      <c r="F4578" s="169">
        <v>1496722</v>
      </c>
      <c r="G4578" s="169"/>
      <c r="H4578" s="170" t="s">
        <v>10072</v>
      </c>
      <c r="I4578" s="172">
        <v>0</v>
      </c>
      <c r="J4578" s="172">
        <v>4945.34</v>
      </c>
      <c r="K4578" s="172">
        <v>4945.34</v>
      </c>
      <c r="L4578" s="173" t="s">
        <v>1444</v>
      </c>
    </row>
    <row r="4579" spans="1:12" ht="56.25" customHeight="1">
      <c r="A4579" s="174">
        <v>660</v>
      </c>
      <c r="B4579" s="167" t="s">
        <v>241</v>
      </c>
      <c r="C4579" s="168">
        <v>42852</v>
      </c>
      <c r="D4579" s="168" t="s">
        <v>10073</v>
      </c>
      <c r="E4579" s="169" t="s">
        <v>3</v>
      </c>
      <c r="F4579" s="169">
        <v>1496728</v>
      </c>
      <c r="G4579" s="169"/>
      <c r="H4579" s="170" t="s">
        <v>10074</v>
      </c>
      <c r="I4579" s="172">
        <v>0</v>
      </c>
      <c r="J4579" s="172">
        <v>168</v>
      </c>
      <c r="K4579" s="172">
        <v>168</v>
      </c>
      <c r="L4579" s="173" t="s">
        <v>1444</v>
      </c>
    </row>
    <row r="4580" spans="1:12" ht="56.25" customHeight="1">
      <c r="A4580" s="174">
        <v>287</v>
      </c>
      <c r="B4580" s="167" t="s">
        <v>814</v>
      </c>
      <c r="C4580" s="168">
        <v>42852</v>
      </c>
      <c r="D4580" s="168" t="s">
        <v>10075</v>
      </c>
      <c r="E4580" s="169" t="s">
        <v>3</v>
      </c>
      <c r="F4580" s="169">
        <v>1496734</v>
      </c>
      <c r="G4580" s="169"/>
      <c r="H4580" s="170" t="s">
        <v>10076</v>
      </c>
      <c r="I4580" s="172">
        <v>0</v>
      </c>
      <c r="J4580" s="172">
        <v>8000</v>
      </c>
      <c r="K4580" s="172">
        <v>8000</v>
      </c>
      <c r="L4580" s="173" t="s">
        <v>1444</v>
      </c>
    </row>
    <row r="4581" spans="1:12" ht="56.25" customHeight="1">
      <c r="A4581" s="174">
        <v>342</v>
      </c>
      <c r="B4581" s="167" t="s">
        <v>840</v>
      </c>
      <c r="C4581" s="168">
        <v>42852</v>
      </c>
      <c r="D4581" s="168" t="s">
        <v>10077</v>
      </c>
      <c r="E4581" s="169" t="s">
        <v>3</v>
      </c>
      <c r="F4581" s="169">
        <v>1496740</v>
      </c>
      <c r="G4581" s="169"/>
      <c r="H4581" s="170" t="s">
        <v>10078</v>
      </c>
      <c r="I4581" s="172">
        <v>0</v>
      </c>
      <c r="J4581" s="172">
        <v>2523.9</v>
      </c>
      <c r="K4581" s="172">
        <v>2523.9</v>
      </c>
      <c r="L4581" s="173" t="s">
        <v>1444</v>
      </c>
    </row>
    <row r="4582" spans="1:12" ht="56.25" customHeight="1">
      <c r="A4582" s="174" t="s">
        <v>627</v>
      </c>
      <c r="B4582" s="167" t="s">
        <v>737</v>
      </c>
      <c r="C4582" s="168">
        <v>42852</v>
      </c>
      <c r="D4582" s="168" t="s">
        <v>10079</v>
      </c>
      <c r="E4582" s="169" t="s">
        <v>3</v>
      </c>
      <c r="F4582" s="169">
        <v>1496745</v>
      </c>
      <c r="G4582" s="169"/>
      <c r="H4582" s="170" t="s">
        <v>10080</v>
      </c>
      <c r="I4582" s="172">
        <v>0</v>
      </c>
      <c r="J4582" s="172">
        <v>1621.35</v>
      </c>
      <c r="K4582" s="172">
        <v>1621.35</v>
      </c>
      <c r="L4582" s="173" t="s">
        <v>1444</v>
      </c>
    </row>
    <row r="4583" spans="1:12" ht="56.25" customHeight="1">
      <c r="A4583" s="174" t="s">
        <v>627</v>
      </c>
      <c r="B4583" s="167" t="s">
        <v>737</v>
      </c>
      <c r="C4583" s="168">
        <v>42852</v>
      </c>
      <c r="D4583" s="168" t="s">
        <v>10081</v>
      </c>
      <c r="E4583" s="169" t="s">
        <v>3</v>
      </c>
      <c r="F4583" s="169">
        <v>1496747</v>
      </c>
      <c r="G4583" s="169"/>
      <c r="H4583" s="170" t="s">
        <v>10082</v>
      </c>
      <c r="I4583" s="172">
        <v>0</v>
      </c>
      <c r="J4583" s="172">
        <v>1341.25</v>
      </c>
      <c r="K4583" s="172">
        <v>1341.25</v>
      </c>
      <c r="L4583" s="173" t="s">
        <v>1444</v>
      </c>
    </row>
    <row r="4584" spans="1:12" ht="56.25" customHeight="1">
      <c r="A4584" s="174" t="s">
        <v>627</v>
      </c>
      <c r="B4584" s="167" t="s">
        <v>737</v>
      </c>
      <c r="C4584" s="168">
        <v>42852</v>
      </c>
      <c r="D4584" s="168" t="s">
        <v>10083</v>
      </c>
      <c r="E4584" s="169" t="s">
        <v>3</v>
      </c>
      <c r="F4584" s="169">
        <v>1496750</v>
      </c>
      <c r="G4584" s="169"/>
      <c r="H4584" s="170" t="s">
        <v>10084</v>
      </c>
      <c r="I4584" s="172">
        <v>0</v>
      </c>
      <c r="J4584" s="172">
        <v>2770.5</v>
      </c>
      <c r="K4584" s="172">
        <v>2770.5</v>
      </c>
      <c r="L4584" s="173" t="s">
        <v>1444</v>
      </c>
    </row>
    <row r="4585" spans="1:12" ht="56.25" customHeight="1">
      <c r="A4585" s="174" t="s">
        <v>627</v>
      </c>
      <c r="B4585" s="167" t="s">
        <v>737</v>
      </c>
      <c r="C4585" s="168">
        <v>42852</v>
      </c>
      <c r="D4585" s="168" t="s">
        <v>10085</v>
      </c>
      <c r="E4585" s="169" t="s">
        <v>3</v>
      </c>
      <c r="F4585" s="169">
        <v>1496751</v>
      </c>
      <c r="G4585" s="169"/>
      <c r="H4585" s="170" t="s">
        <v>10086</v>
      </c>
      <c r="I4585" s="172">
        <v>0</v>
      </c>
      <c r="J4585" s="172">
        <v>1899.95</v>
      </c>
      <c r="K4585" s="172">
        <v>1899.95</v>
      </c>
      <c r="L4585" s="173" t="s">
        <v>1444</v>
      </c>
    </row>
    <row r="4586" spans="1:12" ht="56.25" customHeight="1">
      <c r="A4586" s="174" t="s">
        <v>627</v>
      </c>
      <c r="B4586" s="167" t="s">
        <v>737</v>
      </c>
      <c r="C4586" s="168">
        <v>42852</v>
      </c>
      <c r="D4586" s="168" t="s">
        <v>10087</v>
      </c>
      <c r="E4586" s="169" t="s">
        <v>3</v>
      </c>
      <c r="F4586" s="169">
        <v>1496756</v>
      </c>
      <c r="G4586" s="169"/>
      <c r="H4586" s="170" t="s">
        <v>10088</v>
      </c>
      <c r="I4586" s="172">
        <v>0</v>
      </c>
      <c r="J4586" s="172">
        <v>699.43</v>
      </c>
      <c r="K4586" s="172">
        <v>699.43</v>
      </c>
      <c r="L4586" s="173" t="s">
        <v>1444</v>
      </c>
    </row>
    <row r="4587" spans="1:12" ht="56.25" customHeight="1">
      <c r="A4587" s="174">
        <v>48</v>
      </c>
      <c r="B4587" s="167" t="s">
        <v>724</v>
      </c>
      <c r="C4587" s="168">
        <v>42852</v>
      </c>
      <c r="D4587" s="168" t="s">
        <v>10089</v>
      </c>
      <c r="E4587" s="169" t="s">
        <v>3</v>
      </c>
      <c r="F4587" s="169">
        <v>1496681</v>
      </c>
      <c r="G4587" s="169"/>
      <c r="H4587" s="170" t="s">
        <v>10090</v>
      </c>
      <c r="I4587" s="172">
        <v>0</v>
      </c>
      <c r="J4587" s="172">
        <v>51.21</v>
      </c>
      <c r="K4587" s="172">
        <v>51.21</v>
      </c>
      <c r="L4587" s="173" t="s">
        <v>1444</v>
      </c>
    </row>
    <row r="4588" spans="1:12" ht="56.25" customHeight="1">
      <c r="A4588" s="174">
        <v>292</v>
      </c>
      <c r="B4588" s="167" t="s">
        <v>159</v>
      </c>
      <c r="C4588" s="168">
        <v>42852</v>
      </c>
      <c r="D4588" s="168" t="s">
        <v>10091</v>
      </c>
      <c r="E4588" s="169" t="s">
        <v>3</v>
      </c>
      <c r="F4588" s="169">
        <v>1496715</v>
      </c>
      <c r="G4588" s="169"/>
      <c r="H4588" s="170" t="s">
        <v>10049</v>
      </c>
      <c r="I4588" s="172">
        <v>0</v>
      </c>
      <c r="J4588" s="172">
        <v>6</v>
      </c>
      <c r="K4588" s="172">
        <v>6</v>
      </c>
      <c r="L4588" s="173" t="s">
        <v>1444</v>
      </c>
    </row>
    <row r="4589" spans="1:12" ht="56.25" customHeight="1">
      <c r="A4589" s="174">
        <v>222</v>
      </c>
      <c r="B4589" s="167" t="s">
        <v>788</v>
      </c>
      <c r="C4589" s="168">
        <v>42852</v>
      </c>
      <c r="D4589" s="168" t="s">
        <v>10092</v>
      </c>
      <c r="E4589" s="169" t="s">
        <v>3</v>
      </c>
      <c r="F4589" s="169">
        <v>1496720</v>
      </c>
      <c r="G4589" s="169"/>
      <c r="H4589" s="170" t="s">
        <v>10093</v>
      </c>
      <c r="I4589" s="172">
        <v>0</v>
      </c>
      <c r="J4589" s="172">
        <v>1034</v>
      </c>
      <c r="K4589" s="172">
        <v>1034</v>
      </c>
      <c r="L4589" s="173" t="s">
        <v>1444</v>
      </c>
    </row>
    <row r="4590" spans="1:12" ht="56.25" customHeight="1">
      <c r="A4590" s="174">
        <v>130</v>
      </c>
      <c r="B4590" s="167" t="s">
        <v>751</v>
      </c>
      <c r="C4590" s="168">
        <v>42852</v>
      </c>
      <c r="D4590" s="168" t="s">
        <v>10094</v>
      </c>
      <c r="E4590" s="169" t="s">
        <v>3</v>
      </c>
      <c r="F4590" s="169">
        <v>1496733</v>
      </c>
      <c r="G4590" s="169"/>
      <c r="H4590" s="170" t="s">
        <v>10095</v>
      </c>
      <c r="I4590" s="172">
        <v>0</v>
      </c>
      <c r="J4590" s="172">
        <v>1113</v>
      </c>
      <c r="K4590" s="172">
        <v>1113</v>
      </c>
      <c r="L4590" s="173" t="s">
        <v>1444</v>
      </c>
    </row>
    <row r="4591" spans="1:12" ht="56.25" customHeight="1">
      <c r="A4591" s="174">
        <v>130</v>
      </c>
      <c r="B4591" s="167" t="s">
        <v>751</v>
      </c>
      <c r="C4591" s="168">
        <v>42852</v>
      </c>
      <c r="D4591" s="168" t="s">
        <v>10096</v>
      </c>
      <c r="E4591" s="169" t="s">
        <v>3</v>
      </c>
      <c r="F4591" s="169">
        <v>1496735</v>
      </c>
      <c r="G4591" s="169"/>
      <c r="H4591" s="170" t="s">
        <v>10097</v>
      </c>
      <c r="I4591" s="172">
        <v>0</v>
      </c>
      <c r="J4591" s="172">
        <v>80</v>
      </c>
      <c r="K4591" s="172">
        <v>80</v>
      </c>
      <c r="L4591" s="173" t="s">
        <v>1444</v>
      </c>
    </row>
    <row r="4592" spans="1:12" ht="56.25" customHeight="1">
      <c r="A4592" s="174">
        <v>130</v>
      </c>
      <c r="B4592" s="167" t="s">
        <v>751</v>
      </c>
      <c r="C4592" s="168">
        <v>42852</v>
      </c>
      <c r="D4592" s="168" t="s">
        <v>10098</v>
      </c>
      <c r="E4592" s="169" t="s">
        <v>3</v>
      </c>
      <c r="F4592" s="169">
        <v>1496736</v>
      </c>
      <c r="G4592" s="169"/>
      <c r="H4592" s="170" t="s">
        <v>10099</v>
      </c>
      <c r="I4592" s="172">
        <v>0</v>
      </c>
      <c r="J4592" s="172">
        <v>800</v>
      </c>
      <c r="K4592" s="172">
        <v>800</v>
      </c>
      <c r="L4592" s="173" t="s">
        <v>1444</v>
      </c>
    </row>
    <row r="4593" spans="1:12" ht="56.25" customHeight="1">
      <c r="A4593" s="174">
        <v>25</v>
      </c>
      <c r="B4593" s="167" t="s">
        <v>718</v>
      </c>
      <c r="C4593" s="168">
        <v>42852</v>
      </c>
      <c r="D4593" s="168" t="s">
        <v>10100</v>
      </c>
      <c r="E4593" s="169" t="s">
        <v>3</v>
      </c>
      <c r="F4593" s="169">
        <v>1496739</v>
      </c>
      <c r="G4593" s="169"/>
      <c r="H4593" s="170" t="s">
        <v>10101</v>
      </c>
      <c r="I4593" s="172">
        <v>0</v>
      </c>
      <c r="J4593" s="172">
        <v>134</v>
      </c>
      <c r="K4593" s="172">
        <v>134</v>
      </c>
      <c r="L4593" s="173" t="s">
        <v>1444</v>
      </c>
    </row>
    <row r="4594" spans="1:12" ht="56.25" customHeight="1">
      <c r="A4594" s="174">
        <v>35</v>
      </c>
      <c r="B4594" s="167" t="s">
        <v>720</v>
      </c>
      <c r="C4594" s="168">
        <v>42852</v>
      </c>
      <c r="D4594" s="168" t="s">
        <v>10102</v>
      </c>
      <c r="E4594" s="169" t="s">
        <v>3</v>
      </c>
      <c r="F4594" s="169">
        <v>1496741</v>
      </c>
      <c r="G4594" s="169"/>
      <c r="H4594" s="170" t="s">
        <v>10103</v>
      </c>
      <c r="I4594" s="172">
        <v>0</v>
      </c>
      <c r="J4594" s="172">
        <v>20</v>
      </c>
      <c r="K4594" s="172">
        <v>20</v>
      </c>
      <c r="L4594" s="173" t="s">
        <v>1444</v>
      </c>
    </row>
    <row r="4595" spans="1:12" ht="56.25" customHeight="1">
      <c r="A4595" s="174" t="s">
        <v>630</v>
      </c>
      <c r="B4595" s="167" t="s">
        <v>739</v>
      </c>
      <c r="C4595" s="168">
        <v>42852</v>
      </c>
      <c r="D4595" s="168" t="s">
        <v>10104</v>
      </c>
      <c r="E4595" s="169" t="s">
        <v>3</v>
      </c>
      <c r="F4595" s="169">
        <v>1496804</v>
      </c>
      <c r="G4595" s="169"/>
      <c r="H4595" s="170" t="s">
        <v>10105</v>
      </c>
      <c r="I4595" s="172">
        <v>0</v>
      </c>
      <c r="J4595" s="172">
        <v>1789.45</v>
      </c>
      <c r="K4595" s="172">
        <v>1789.45</v>
      </c>
      <c r="L4595" s="173" t="s">
        <v>1444</v>
      </c>
    </row>
    <row r="4596" spans="1:12" ht="56.25" customHeight="1">
      <c r="A4596" s="174" t="s">
        <v>630</v>
      </c>
      <c r="B4596" s="167" t="s">
        <v>739</v>
      </c>
      <c r="C4596" s="168">
        <v>42852</v>
      </c>
      <c r="D4596" s="168" t="s">
        <v>10106</v>
      </c>
      <c r="E4596" s="169" t="s">
        <v>3</v>
      </c>
      <c r="F4596" s="169">
        <v>1496809</v>
      </c>
      <c r="G4596" s="169"/>
      <c r="H4596" s="170" t="s">
        <v>10107</v>
      </c>
      <c r="I4596" s="172">
        <v>0</v>
      </c>
      <c r="J4596" s="172">
        <v>1330.84</v>
      </c>
      <c r="K4596" s="172">
        <v>1330.84</v>
      </c>
      <c r="L4596" s="173" t="s">
        <v>1444</v>
      </c>
    </row>
    <row r="4597" spans="1:12" ht="56.25" customHeight="1">
      <c r="A4597" s="174">
        <v>130</v>
      </c>
      <c r="B4597" s="167" t="s">
        <v>751</v>
      </c>
      <c r="C4597" s="168">
        <v>42852</v>
      </c>
      <c r="D4597" s="168" t="s">
        <v>10108</v>
      </c>
      <c r="E4597" s="169" t="s">
        <v>3</v>
      </c>
      <c r="F4597" s="169">
        <v>1496833</v>
      </c>
      <c r="G4597" s="169"/>
      <c r="H4597" s="170" t="s">
        <v>10109</v>
      </c>
      <c r="I4597" s="172">
        <v>0</v>
      </c>
      <c r="J4597" s="172">
        <v>1113</v>
      </c>
      <c r="K4597" s="172">
        <v>1113</v>
      </c>
      <c r="L4597" s="173" t="s">
        <v>1444</v>
      </c>
    </row>
    <row r="4598" spans="1:12" ht="56.25" customHeight="1">
      <c r="A4598" s="174">
        <v>20</v>
      </c>
      <c r="B4598" s="167" t="s">
        <v>717</v>
      </c>
      <c r="C4598" s="168">
        <v>42852</v>
      </c>
      <c r="D4598" s="168" t="s">
        <v>10110</v>
      </c>
      <c r="E4598" s="169" t="s">
        <v>3</v>
      </c>
      <c r="F4598" s="169">
        <v>1496837</v>
      </c>
      <c r="G4598" s="169"/>
      <c r="H4598" s="170" t="s">
        <v>10111</v>
      </c>
      <c r="I4598" s="172">
        <v>0</v>
      </c>
      <c r="J4598" s="172">
        <v>278.10000000000002</v>
      </c>
      <c r="K4598" s="172">
        <v>278.10000000000002</v>
      </c>
      <c r="L4598" s="173" t="s">
        <v>1444</v>
      </c>
    </row>
    <row r="4599" spans="1:12" ht="56.25" customHeight="1">
      <c r="A4599" s="174">
        <v>16</v>
      </c>
      <c r="B4599" s="167" t="s">
        <v>716</v>
      </c>
      <c r="C4599" s="168">
        <v>42852</v>
      </c>
      <c r="D4599" s="168" t="s">
        <v>10112</v>
      </c>
      <c r="E4599" s="169" t="s">
        <v>3</v>
      </c>
      <c r="F4599" s="169">
        <v>1496856</v>
      </c>
      <c r="G4599" s="169"/>
      <c r="H4599" s="170" t="s">
        <v>10113</v>
      </c>
      <c r="I4599" s="172">
        <v>0</v>
      </c>
      <c r="J4599" s="172">
        <v>40</v>
      </c>
      <c r="K4599" s="172">
        <v>40</v>
      </c>
      <c r="L4599" s="173" t="s">
        <v>1444</v>
      </c>
    </row>
    <row r="4600" spans="1:12" ht="56.25" customHeight="1">
      <c r="A4600" s="174">
        <v>41</v>
      </c>
      <c r="B4600" s="167" t="s">
        <v>721</v>
      </c>
      <c r="C4600" s="168">
        <v>42852</v>
      </c>
      <c r="D4600" s="168" t="s">
        <v>10114</v>
      </c>
      <c r="E4600" s="169" t="s">
        <v>3</v>
      </c>
      <c r="F4600" s="169">
        <v>1496871</v>
      </c>
      <c r="G4600" s="169"/>
      <c r="H4600" s="170" t="s">
        <v>10115</v>
      </c>
      <c r="I4600" s="172">
        <v>0</v>
      </c>
      <c r="J4600" s="172">
        <v>564</v>
      </c>
      <c r="K4600" s="172">
        <v>564</v>
      </c>
      <c r="L4600" s="173" t="s">
        <v>1444</v>
      </c>
    </row>
    <row r="4601" spans="1:12" ht="56.25" customHeight="1">
      <c r="A4601" s="174" t="s">
        <v>627</v>
      </c>
      <c r="B4601" s="167" t="s">
        <v>737</v>
      </c>
      <c r="C4601" s="168">
        <v>42852</v>
      </c>
      <c r="D4601" s="168" t="s">
        <v>10116</v>
      </c>
      <c r="E4601" s="169" t="s">
        <v>3</v>
      </c>
      <c r="F4601" s="169">
        <v>1496874</v>
      </c>
      <c r="G4601" s="169"/>
      <c r="H4601" s="170" t="s">
        <v>10117</v>
      </c>
      <c r="I4601" s="172">
        <v>0</v>
      </c>
      <c r="J4601" s="172">
        <v>1126.8</v>
      </c>
      <c r="K4601" s="172">
        <v>1126.8</v>
      </c>
      <c r="L4601" s="173" t="s">
        <v>1444</v>
      </c>
    </row>
    <row r="4602" spans="1:12" ht="56.25" customHeight="1">
      <c r="A4602" s="174">
        <v>590</v>
      </c>
      <c r="B4602" s="167" t="s">
        <v>884</v>
      </c>
      <c r="C4602" s="168">
        <v>42852</v>
      </c>
      <c r="D4602" s="168" t="s">
        <v>10118</v>
      </c>
      <c r="E4602" s="169" t="s">
        <v>3</v>
      </c>
      <c r="F4602" s="169">
        <v>1496992</v>
      </c>
      <c r="G4602" s="169"/>
      <c r="H4602" s="170" t="s">
        <v>10119</v>
      </c>
      <c r="I4602" s="172">
        <v>0</v>
      </c>
      <c r="J4602" s="172">
        <v>1080</v>
      </c>
      <c r="K4602" s="172">
        <v>1080</v>
      </c>
      <c r="L4602" s="173" t="s">
        <v>1444</v>
      </c>
    </row>
    <row r="4603" spans="1:12" ht="56.25" customHeight="1">
      <c r="A4603" s="174">
        <v>574</v>
      </c>
      <c r="B4603" s="167" t="s">
        <v>874</v>
      </c>
      <c r="C4603" s="168">
        <v>42853</v>
      </c>
      <c r="D4603" s="168" t="s">
        <v>10120</v>
      </c>
      <c r="E4603" s="169" t="s">
        <v>3</v>
      </c>
      <c r="F4603" s="169">
        <v>1497109</v>
      </c>
      <c r="G4603" s="169"/>
      <c r="H4603" s="170" t="s">
        <v>10121</v>
      </c>
      <c r="I4603" s="172">
        <v>0</v>
      </c>
      <c r="J4603" s="172">
        <v>350</v>
      </c>
      <c r="K4603" s="172">
        <v>350</v>
      </c>
      <c r="L4603" s="173" t="s">
        <v>1444</v>
      </c>
    </row>
    <row r="4604" spans="1:12" ht="56.25" customHeight="1">
      <c r="A4604" s="174">
        <v>582</v>
      </c>
      <c r="B4604" s="167" t="s">
        <v>880</v>
      </c>
      <c r="C4604" s="168">
        <v>42853</v>
      </c>
      <c r="D4604" s="168" t="s">
        <v>10122</v>
      </c>
      <c r="E4604" s="169" t="s">
        <v>3</v>
      </c>
      <c r="F4604" s="169">
        <v>1497118</v>
      </c>
      <c r="G4604" s="169"/>
      <c r="H4604" s="170" t="s">
        <v>10123</v>
      </c>
      <c r="I4604" s="172">
        <v>0</v>
      </c>
      <c r="J4604" s="172">
        <v>93020.42</v>
      </c>
      <c r="K4604" s="172">
        <v>93020.42</v>
      </c>
      <c r="L4604" s="173" t="s">
        <v>1444</v>
      </c>
    </row>
    <row r="4605" spans="1:12" ht="56.25" customHeight="1">
      <c r="A4605" s="174">
        <v>212</v>
      </c>
      <c r="B4605" s="167" t="s">
        <v>785</v>
      </c>
      <c r="C4605" s="168">
        <v>42853</v>
      </c>
      <c r="D4605" s="168" t="s">
        <v>10124</v>
      </c>
      <c r="E4605" s="169" t="s">
        <v>3</v>
      </c>
      <c r="F4605" s="169">
        <v>1497159</v>
      </c>
      <c r="G4605" s="169"/>
      <c r="H4605" s="170" t="s">
        <v>10125</v>
      </c>
      <c r="I4605" s="172">
        <v>0</v>
      </c>
      <c r="J4605" s="172">
        <v>212617.5</v>
      </c>
      <c r="K4605" s="172">
        <v>212617.5</v>
      </c>
      <c r="L4605" s="173" t="s">
        <v>1444</v>
      </c>
    </row>
    <row r="4606" spans="1:12" ht="56.25" customHeight="1">
      <c r="A4606" s="174">
        <v>212</v>
      </c>
      <c r="B4606" s="167" t="s">
        <v>785</v>
      </c>
      <c r="C4606" s="168">
        <v>42853</v>
      </c>
      <c r="D4606" s="168" t="s">
        <v>10126</v>
      </c>
      <c r="E4606" s="169" t="s">
        <v>3</v>
      </c>
      <c r="F4606" s="169">
        <v>1497161</v>
      </c>
      <c r="G4606" s="169"/>
      <c r="H4606" s="170" t="s">
        <v>10127</v>
      </c>
      <c r="I4606" s="172">
        <v>0</v>
      </c>
      <c r="J4606" s="172">
        <v>347646</v>
      </c>
      <c r="K4606" s="172">
        <v>347646</v>
      </c>
      <c r="L4606" s="173" t="s">
        <v>1444</v>
      </c>
    </row>
    <row r="4607" spans="1:12" ht="56.25" customHeight="1">
      <c r="A4607" s="174">
        <v>212</v>
      </c>
      <c r="B4607" s="167" t="s">
        <v>785</v>
      </c>
      <c r="C4607" s="168">
        <v>42853</v>
      </c>
      <c r="D4607" s="168" t="s">
        <v>10128</v>
      </c>
      <c r="E4607" s="169" t="s">
        <v>3</v>
      </c>
      <c r="F4607" s="169">
        <v>1497166</v>
      </c>
      <c r="G4607" s="169"/>
      <c r="H4607" s="170" t="s">
        <v>10129</v>
      </c>
      <c r="I4607" s="172">
        <v>0</v>
      </c>
      <c r="J4607" s="172">
        <v>212892</v>
      </c>
      <c r="K4607" s="172">
        <v>212892</v>
      </c>
      <c r="L4607" s="173" t="s">
        <v>1444</v>
      </c>
    </row>
    <row r="4608" spans="1:12" ht="56.25" customHeight="1">
      <c r="A4608" s="174">
        <v>512</v>
      </c>
      <c r="B4608" s="167" t="s">
        <v>864</v>
      </c>
      <c r="C4608" s="168">
        <v>42853</v>
      </c>
      <c r="D4608" s="168" t="s">
        <v>10130</v>
      </c>
      <c r="E4608" s="169" t="s">
        <v>3</v>
      </c>
      <c r="F4608" s="169">
        <v>1497175</v>
      </c>
      <c r="G4608" s="169"/>
      <c r="H4608" s="170" t="s">
        <v>10131</v>
      </c>
      <c r="I4608" s="172">
        <v>0</v>
      </c>
      <c r="J4608" s="172">
        <v>519.4</v>
      </c>
      <c r="K4608" s="172">
        <v>519.4</v>
      </c>
      <c r="L4608" s="173" t="s">
        <v>1444</v>
      </c>
    </row>
    <row r="4609" spans="1:12" ht="56.25" customHeight="1">
      <c r="A4609" s="174">
        <v>660</v>
      </c>
      <c r="B4609" s="167" t="s">
        <v>241</v>
      </c>
      <c r="C4609" s="168">
        <v>42853</v>
      </c>
      <c r="D4609" s="168" t="s">
        <v>10132</v>
      </c>
      <c r="E4609" s="169" t="s">
        <v>3</v>
      </c>
      <c r="F4609" s="169">
        <v>1497183</v>
      </c>
      <c r="G4609" s="169"/>
      <c r="H4609" s="170" t="s">
        <v>10133</v>
      </c>
      <c r="I4609" s="172">
        <v>0</v>
      </c>
      <c r="J4609" s="172">
        <v>323</v>
      </c>
      <c r="K4609" s="172">
        <v>323</v>
      </c>
      <c r="L4609" s="173" t="s">
        <v>1444</v>
      </c>
    </row>
    <row r="4610" spans="1:12" ht="56.25" customHeight="1">
      <c r="A4610" s="174">
        <v>660</v>
      </c>
      <c r="B4610" s="167" t="s">
        <v>241</v>
      </c>
      <c r="C4610" s="168">
        <v>42853</v>
      </c>
      <c r="D4610" s="168" t="s">
        <v>10134</v>
      </c>
      <c r="E4610" s="169" t="s">
        <v>3</v>
      </c>
      <c r="F4610" s="169">
        <v>1497185</v>
      </c>
      <c r="G4610" s="169"/>
      <c r="H4610" s="170" t="s">
        <v>10135</v>
      </c>
      <c r="I4610" s="172">
        <v>0</v>
      </c>
      <c r="J4610" s="172">
        <v>27373</v>
      </c>
      <c r="K4610" s="172">
        <v>27373</v>
      </c>
      <c r="L4610" s="173" t="s">
        <v>1444</v>
      </c>
    </row>
    <row r="4611" spans="1:12" ht="56.25" customHeight="1">
      <c r="A4611" s="174">
        <v>15</v>
      </c>
      <c r="B4611" s="167" t="s">
        <v>715</v>
      </c>
      <c r="C4611" s="168">
        <v>42853</v>
      </c>
      <c r="D4611" s="168" t="s">
        <v>10136</v>
      </c>
      <c r="E4611" s="169" t="s">
        <v>3</v>
      </c>
      <c r="F4611" s="169">
        <v>1497190</v>
      </c>
      <c r="G4611" s="169"/>
      <c r="H4611" s="170" t="s">
        <v>10137</v>
      </c>
      <c r="I4611" s="172">
        <v>0</v>
      </c>
      <c r="J4611" s="172">
        <v>630</v>
      </c>
      <c r="K4611" s="172">
        <v>630</v>
      </c>
      <c r="L4611" s="173" t="s">
        <v>1444</v>
      </c>
    </row>
    <row r="4612" spans="1:12" ht="56.25" customHeight="1">
      <c r="A4612" s="174">
        <v>290</v>
      </c>
      <c r="B4612" s="167" t="s">
        <v>817</v>
      </c>
      <c r="C4612" s="168">
        <v>42853</v>
      </c>
      <c r="D4612" s="168" t="s">
        <v>10138</v>
      </c>
      <c r="E4612" s="169" t="s">
        <v>3</v>
      </c>
      <c r="F4612" s="169">
        <v>1497212</v>
      </c>
      <c r="G4612" s="169"/>
      <c r="H4612" s="170" t="s">
        <v>10139</v>
      </c>
      <c r="I4612" s="172">
        <v>0</v>
      </c>
      <c r="J4612" s="172">
        <v>5229.8</v>
      </c>
      <c r="K4612" s="172">
        <v>5229.8</v>
      </c>
      <c r="L4612" s="173" t="s">
        <v>6022</v>
      </c>
    </row>
    <row r="4613" spans="1:12" ht="56.25" customHeight="1">
      <c r="A4613" s="174">
        <v>20</v>
      </c>
      <c r="B4613" s="167" t="s">
        <v>717</v>
      </c>
      <c r="C4613" s="168">
        <v>42853</v>
      </c>
      <c r="D4613" s="168" t="s">
        <v>10140</v>
      </c>
      <c r="E4613" s="169" t="s">
        <v>3</v>
      </c>
      <c r="F4613" s="169">
        <v>1497234</v>
      </c>
      <c r="G4613" s="169"/>
      <c r="H4613" s="170" t="s">
        <v>10141</v>
      </c>
      <c r="I4613" s="172">
        <v>0</v>
      </c>
      <c r="J4613" s="172">
        <v>678567.97</v>
      </c>
      <c r="K4613" s="172">
        <v>678567.97</v>
      </c>
      <c r="L4613" s="173" t="s">
        <v>1444</v>
      </c>
    </row>
    <row r="4614" spans="1:12" ht="56.25" customHeight="1">
      <c r="A4614" s="174">
        <v>20</v>
      </c>
      <c r="B4614" s="167" t="s">
        <v>717</v>
      </c>
      <c r="C4614" s="168">
        <v>42853</v>
      </c>
      <c r="D4614" s="168" t="s">
        <v>10142</v>
      </c>
      <c r="E4614" s="169" t="s">
        <v>3</v>
      </c>
      <c r="F4614" s="169">
        <v>1497239</v>
      </c>
      <c r="G4614" s="169"/>
      <c r="H4614" s="170" t="s">
        <v>10143</v>
      </c>
      <c r="I4614" s="172">
        <v>0</v>
      </c>
      <c r="J4614" s="172">
        <v>142491.6</v>
      </c>
      <c r="K4614" s="172">
        <v>142491.6</v>
      </c>
      <c r="L4614" s="173" t="s">
        <v>1444</v>
      </c>
    </row>
    <row r="4615" spans="1:12" ht="56.25" customHeight="1">
      <c r="A4615" s="174">
        <v>574</v>
      </c>
      <c r="B4615" s="167" t="s">
        <v>874</v>
      </c>
      <c r="C4615" s="168">
        <v>42853</v>
      </c>
      <c r="D4615" s="168" t="s">
        <v>10144</v>
      </c>
      <c r="E4615" s="169" t="s">
        <v>3</v>
      </c>
      <c r="F4615" s="169">
        <v>1497261</v>
      </c>
      <c r="G4615" s="169"/>
      <c r="H4615" s="170" t="s">
        <v>10145</v>
      </c>
      <c r="I4615" s="172">
        <v>0</v>
      </c>
      <c r="J4615" s="172">
        <v>135113.47</v>
      </c>
      <c r="K4615" s="172">
        <v>135113.47</v>
      </c>
      <c r="L4615" s="173" t="s">
        <v>1444</v>
      </c>
    </row>
    <row r="4616" spans="1:12" ht="56.25" customHeight="1">
      <c r="A4616" s="174">
        <v>660</v>
      </c>
      <c r="B4616" s="167" t="s">
        <v>241</v>
      </c>
      <c r="C4616" s="168">
        <v>42853</v>
      </c>
      <c r="D4616" s="168" t="s">
        <v>10146</v>
      </c>
      <c r="E4616" s="169" t="s">
        <v>3</v>
      </c>
      <c r="F4616" s="169">
        <v>1497265</v>
      </c>
      <c r="G4616" s="169"/>
      <c r="H4616" s="170" t="s">
        <v>10147</v>
      </c>
      <c r="I4616" s="172">
        <v>0</v>
      </c>
      <c r="J4616" s="172">
        <v>3.93</v>
      </c>
      <c r="K4616" s="172">
        <v>3.93</v>
      </c>
      <c r="L4616" s="173" t="s">
        <v>6022</v>
      </c>
    </row>
    <row r="4617" spans="1:12" ht="56.25" customHeight="1">
      <c r="A4617" s="174">
        <v>660</v>
      </c>
      <c r="B4617" s="167" t="s">
        <v>241</v>
      </c>
      <c r="C4617" s="168">
        <v>42853</v>
      </c>
      <c r="D4617" s="168" t="s">
        <v>10148</v>
      </c>
      <c r="E4617" s="169" t="s">
        <v>3</v>
      </c>
      <c r="F4617" s="169">
        <v>1497266</v>
      </c>
      <c r="G4617" s="169"/>
      <c r="H4617" s="170" t="s">
        <v>10149</v>
      </c>
      <c r="I4617" s="172">
        <v>0</v>
      </c>
      <c r="J4617" s="172">
        <v>50</v>
      </c>
      <c r="K4617" s="172">
        <v>50</v>
      </c>
      <c r="L4617" s="173" t="s">
        <v>1444</v>
      </c>
    </row>
    <row r="4618" spans="1:12" ht="56.25" customHeight="1">
      <c r="A4618" s="174">
        <v>650</v>
      </c>
      <c r="B4618" s="167" t="s">
        <v>240</v>
      </c>
      <c r="C4618" s="168">
        <v>42853</v>
      </c>
      <c r="D4618" s="168" t="s">
        <v>10150</v>
      </c>
      <c r="E4618" s="169" t="s">
        <v>3</v>
      </c>
      <c r="F4618" s="169">
        <v>1497269</v>
      </c>
      <c r="G4618" s="169"/>
      <c r="H4618" s="170" t="s">
        <v>10151</v>
      </c>
      <c r="I4618" s="172">
        <v>0</v>
      </c>
      <c r="J4618" s="172">
        <v>1960</v>
      </c>
      <c r="K4618" s="172">
        <v>1960</v>
      </c>
      <c r="L4618" s="173" t="s">
        <v>1444</v>
      </c>
    </row>
    <row r="4619" spans="1:12" ht="56.25" customHeight="1">
      <c r="A4619" s="174">
        <v>25</v>
      </c>
      <c r="B4619" s="167" t="s">
        <v>718</v>
      </c>
      <c r="C4619" s="168">
        <v>42853</v>
      </c>
      <c r="D4619" s="168" t="s">
        <v>10152</v>
      </c>
      <c r="E4619" s="169" t="s">
        <v>3</v>
      </c>
      <c r="F4619" s="169">
        <v>1497271</v>
      </c>
      <c r="G4619" s="169"/>
      <c r="H4619" s="170" t="s">
        <v>10153</v>
      </c>
      <c r="I4619" s="172">
        <v>0</v>
      </c>
      <c r="J4619" s="172">
        <v>23130.13</v>
      </c>
      <c r="K4619" s="172">
        <v>23130.13</v>
      </c>
      <c r="L4619" s="173" t="s">
        <v>1444</v>
      </c>
    </row>
    <row r="4620" spans="1:12" ht="56.25" customHeight="1">
      <c r="A4620" s="174">
        <v>25</v>
      </c>
      <c r="B4620" s="167" t="s">
        <v>718</v>
      </c>
      <c r="C4620" s="168">
        <v>42853</v>
      </c>
      <c r="D4620" s="168" t="s">
        <v>10154</v>
      </c>
      <c r="E4620" s="169" t="s">
        <v>3</v>
      </c>
      <c r="F4620" s="169">
        <v>1497273</v>
      </c>
      <c r="G4620" s="169"/>
      <c r="H4620" s="170" t="s">
        <v>10155</v>
      </c>
      <c r="I4620" s="172">
        <v>0</v>
      </c>
      <c r="J4620" s="172">
        <v>111546.66</v>
      </c>
      <c r="K4620" s="172">
        <v>111546.66</v>
      </c>
      <c r="L4620" s="173" t="s">
        <v>1444</v>
      </c>
    </row>
    <row r="4621" spans="1:12" ht="56.25" customHeight="1">
      <c r="A4621" s="174">
        <v>25</v>
      </c>
      <c r="B4621" s="167" t="s">
        <v>718</v>
      </c>
      <c r="C4621" s="168">
        <v>42853</v>
      </c>
      <c r="D4621" s="168" t="s">
        <v>10156</v>
      </c>
      <c r="E4621" s="169" t="s">
        <v>3</v>
      </c>
      <c r="F4621" s="169">
        <v>1497275</v>
      </c>
      <c r="G4621" s="169"/>
      <c r="H4621" s="170" t="s">
        <v>10157</v>
      </c>
      <c r="I4621" s="172">
        <v>0</v>
      </c>
      <c r="J4621" s="172">
        <v>131427.48000000001</v>
      </c>
      <c r="K4621" s="172">
        <v>131427.48000000001</v>
      </c>
      <c r="L4621" s="173" t="s">
        <v>1444</v>
      </c>
    </row>
    <row r="4622" spans="1:12" ht="56.25" customHeight="1">
      <c r="A4622" s="174">
        <v>20</v>
      </c>
      <c r="B4622" s="167" t="s">
        <v>717</v>
      </c>
      <c r="C4622" s="168">
        <v>42853</v>
      </c>
      <c r="D4622" s="168" t="s">
        <v>10158</v>
      </c>
      <c r="E4622" s="169" t="s">
        <v>3</v>
      </c>
      <c r="F4622" s="169">
        <v>1497101</v>
      </c>
      <c r="G4622" s="169"/>
      <c r="H4622" s="170" t="s">
        <v>10159</v>
      </c>
      <c r="I4622" s="172">
        <v>0</v>
      </c>
      <c r="J4622" s="172">
        <v>1595.24</v>
      </c>
      <c r="K4622" s="172">
        <v>1595.24</v>
      </c>
      <c r="L4622" s="173" t="s">
        <v>1444</v>
      </c>
    </row>
    <row r="4623" spans="1:12" ht="56.25" customHeight="1">
      <c r="A4623" s="174">
        <v>513</v>
      </c>
      <c r="B4623" s="167" t="s">
        <v>208</v>
      </c>
      <c r="C4623" s="168">
        <v>42853</v>
      </c>
      <c r="D4623" s="168" t="s">
        <v>10160</v>
      </c>
      <c r="E4623" s="169" t="s">
        <v>3</v>
      </c>
      <c r="F4623" s="169">
        <v>1497157</v>
      </c>
      <c r="G4623" s="169"/>
      <c r="H4623" s="170" t="s">
        <v>10161</v>
      </c>
      <c r="I4623" s="172">
        <v>0</v>
      </c>
      <c r="J4623" s="172">
        <v>9596</v>
      </c>
      <c r="K4623" s="172">
        <v>9596</v>
      </c>
      <c r="L4623" s="173" t="s">
        <v>1444</v>
      </c>
    </row>
    <row r="4624" spans="1:12" ht="56.25" customHeight="1">
      <c r="A4624" s="174">
        <v>526</v>
      </c>
      <c r="B4624" s="167" t="s">
        <v>870</v>
      </c>
      <c r="C4624" s="168">
        <v>42853</v>
      </c>
      <c r="D4624" s="168" t="s">
        <v>10162</v>
      </c>
      <c r="E4624" s="169" t="s">
        <v>3</v>
      </c>
      <c r="F4624" s="169">
        <v>1497158</v>
      </c>
      <c r="G4624" s="169"/>
      <c r="H4624" s="170" t="s">
        <v>10163</v>
      </c>
      <c r="I4624" s="172">
        <v>0</v>
      </c>
      <c r="J4624" s="172">
        <v>75</v>
      </c>
      <c r="K4624" s="172">
        <v>75</v>
      </c>
      <c r="L4624" s="173" t="s">
        <v>1444</v>
      </c>
    </row>
    <row r="4625" spans="1:12" ht="56.25" customHeight="1">
      <c r="A4625" s="174" t="s">
        <v>627</v>
      </c>
      <c r="B4625" s="167" t="s">
        <v>737</v>
      </c>
      <c r="C4625" s="168">
        <v>42853</v>
      </c>
      <c r="D4625" s="168" t="s">
        <v>10164</v>
      </c>
      <c r="E4625" s="169" t="s">
        <v>3</v>
      </c>
      <c r="F4625" s="169">
        <v>1497173</v>
      </c>
      <c r="G4625" s="169"/>
      <c r="H4625" s="170" t="s">
        <v>10165</v>
      </c>
      <c r="I4625" s="172">
        <v>0</v>
      </c>
      <c r="J4625" s="172">
        <v>15839.88</v>
      </c>
      <c r="K4625" s="172">
        <v>15839.88</v>
      </c>
      <c r="L4625" s="173" t="s">
        <v>1444</v>
      </c>
    </row>
    <row r="4626" spans="1:12" ht="56.25" customHeight="1">
      <c r="A4626" s="174" t="s">
        <v>627</v>
      </c>
      <c r="B4626" s="167" t="s">
        <v>737</v>
      </c>
      <c r="C4626" s="168">
        <v>42853</v>
      </c>
      <c r="D4626" s="168" t="s">
        <v>10166</v>
      </c>
      <c r="E4626" s="169" t="s">
        <v>3</v>
      </c>
      <c r="F4626" s="169">
        <v>1497187</v>
      </c>
      <c r="G4626" s="169"/>
      <c r="H4626" s="170" t="s">
        <v>10167</v>
      </c>
      <c r="I4626" s="172">
        <v>0</v>
      </c>
      <c r="J4626" s="172">
        <v>533.46</v>
      </c>
      <c r="K4626" s="172">
        <v>533.46</v>
      </c>
      <c r="L4626" s="173" t="s">
        <v>1444</v>
      </c>
    </row>
    <row r="4627" spans="1:12" ht="56.25" customHeight="1">
      <c r="A4627" s="174">
        <v>222</v>
      </c>
      <c r="B4627" s="167" t="s">
        <v>788</v>
      </c>
      <c r="C4627" s="168">
        <v>42853</v>
      </c>
      <c r="D4627" s="168" t="s">
        <v>10168</v>
      </c>
      <c r="E4627" s="169" t="s">
        <v>3</v>
      </c>
      <c r="F4627" s="169">
        <v>1497207</v>
      </c>
      <c r="G4627" s="169"/>
      <c r="H4627" s="170" t="s">
        <v>10169</v>
      </c>
      <c r="I4627" s="172">
        <v>0</v>
      </c>
      <c r="J4627" s="172">
        <v>823.87</v>
      </c>
      <c r="K4627" s="172">
        <v>823.87</v>
      </c>
      <c r="L4627" s="173" t="s">
        <v>1444</v>
      </c>
    </row>
    <row r="4628" spans="1:12" ht="56.25" customHeight="1">
      <c r="A4628" s="174" t="s">
        <v>627</v>
      </c>
      <c r="B4628" s="167" t="s">
        <v>737</v>
      </c>
      <c r="C4628" s="168">
        <v>42853</v>
      </c>
      <c r="D4628" s="168" t="s">
        <v>10170</v>
      </c>
      <c r="E4628" s="169" t="s">
        <v>3</v>
      </c>
      <c r="F4628" s="169">
        <v>1497226</v>
      </c>
      <c r="G4628" s="169"/>
      <c r="H4628" s="170" t="s">
        <v>10171</v>
      </c>
      <c r="I4628" s="172">
        <v>0</v>
      </c>
      <c r="J4628" s="172">
        <v>53.6</v>
      </c>
      <c r="K4628" s="172">
        <v>53.6</v>
      </c>
      <c r="L4628" s="173" t="s">
        <v>1444</v>
      </c>
    </row>
    <row r="4629" spans="1:12" ht="56.25" customHeight="1">
      <c r="A4629" s="174">
        <v>70</v>
      </c>
      <c r="B4629" s="167" t="s">
        <v>729</v>
      </c>
      <c r="C4629" s="168">
        <v>42853</v>
      </c>
      <c r="D4629" s="168" t="s">
        <v>10172</v>
      </c>
      <c r="E4629" s="169" t="s">
        <v>3</v>
      </c>
      <c r="F4629" s="169">
        <v>1497233</v>
      </c>
      <c r="G4629" s="169"/>
      <c r="H4629" s="170" t="s">
        <v>10173</v>
      </c>
      <c r="I4629" s="172">
        <v>0</v>
      </c>
      <c r="J4629" s="172">
        <v>650</v>
      </c>
      <c r="K4629" s="172">
        <v>650</v>
      </c>
      <c r="L4629" s="173" t="s">
        <v>1444</v>
      </c>
    </row>
    <row r="4630" spans="1:12" ht="56.25" customHeight="1">
      <c r="A4630" s="174">
        <v>373</v>
      </c>
      <c r="B4630" s="167" t="s">
        <v>1299</v>
      </c>
      <c r="C4630" s="168">
        <v>42853</v>
      </c>
      <c r="D4630" s="168" t="s">
        <v>10174</v>
      </c>
      <c r="E4630" s="169" t="s">
        <v>3</v>
      </c>
      <c r="F4630" s="169">
        <v>1497240</v>
      </c>
      <c r="G4630" s="169"/>
      <c r="H4630" s="170" t="s">
        <v>10175</v>
      </c>
      <c r="I4630" s="172">
        <v>0</v>
      </c>
      <c r="J4630" s="172">
        <v>150</v>
      </c>
      <c r="K4630" s="172">
        <v>150</v>
      </c>
      <c r="L4630" s="173" t="s">
        <v>1444</v>
      </c>
    </row>
    <row r="4631" spans="1:12" ht="56.25" customHeight="1">
      <c r="A4631" s="174" t="s">
        <v>627</v>
      </c>
      <c r="B4631" s="167" t="s">
        <v>737</v>
      </c>
      <c r="C4631" s="168">
        <v>42853</v>
      </c>
      <c r="D4631" s="168" t="s">
        <v>10176</v>
      </c>
      <c r="E4631" s="169" t="s">
        <v>3</v>
      </c>
      <c r="F4631" s="169">
        <v>1497258</v>
      </c>
      <c r="G4631" s="169"/>
      <c r="H4631" s="170" t="s">
        <v>10177</v>
      </c>
      <c r="I4631" s="172">
        <v>0</v>
      </c>
      <c r="J4631" s="172">
        <v>7882.44</v>
      </c>
      <c r="K4631" s="172">
        <v>7882.44</v>
      </c>
      <c r="L4631" s="173" t="s">
        <v>1444</v>
      </c>
    </row>
    <row r="4632" spans="1:12" ht="56.25" customHeight="1">
      <c r="A4632" s="174">
        <v>203</v>
      </c>
      <c r="B4632" s="167" t="s">
        <v>781</v>
      </c>
      <c r="C4632" s="168">
        <v>42853</v>
      </c>
      <c r="D4632" s="168" t="s">
        <v>10178</v>
      </c>
      <c r="E4632" s="169" t="s">
        <v>3</v>
      </c>
      <c r="F4632" s="169">
        <v>1497296</v>
      </c>
      <c r="G4632" s="169"/>
      <c r="H4632" s="170" t="s">
        <v>10179</v>
      </c>
      <c r="I4632" s="172">
        <v>0</v>
      </c>
      <c r="J4632" s="172">
        <v>15</v>
      </c>
      <c r="K4632" s="172">
        <v>15</v>
      </c>
      <c r="L4632" s="173" t="s">
        <v>1444</v>
      </c>
    </row>
    <row r="4633" spans="1:12" ht="56.25" customHeight="1">
      <c r="A4633" s="174">
        <v>203</v>
      </c>
      <c r="B4633" s="167" t="s">
        <v>781</v>
      </c>
      <c r="C4633" s="168">
        <v>42853</v>
      </c>
      <c r="D4633" s="168" t="s">
        <v>10180</v>
      </c>
      <c r="E4633" s="169" t="s">
        <v>3</v>
      </c>
      <c r="F4633" s="169">
        <v>1497297</v>
      </c>
      <c r="G4633" s="169"/>
      <c r="H4633" s="170" t="s">
        <v>10181</v>
      </c>
      <c r="I4633" s="172">
        <v>0</v>
      </c>
      <c r="J4633" s="172">
        <v>15</v>
      </c>
      <c r="K4633" s="172">
        <v>15</v>
      </c>
      <c r="L4633" s="173" t="s">
        <v>1444</v>
      </c>
    </row>
    <row r="4634" spans="1:12" ht="56.25" customHeight="1">
      <c r="A4634" s="174">
        <v>526</v>
      </c>
      <c r="B4634" s="167" t="s">
        <v>870</v>
      </c>
      <c r="C4634" s="168">
        <v>42853</v>
      </c>
      <c r="D4634" s="168" t="s">
        <v>10182</v>
      </c>
      <c r="E4634" s="169" t="s">
        <v>3</v>
      </c>
      <c r="F4634" s="169">
        <v>1497318</v>
      </c>
      <c r="G4634" s="169"/>
      <c r="H4634" s="170" t="s">
        <v>10183</v>
      </c>
      <c r="I4634" s="172">
        <v>0</v>
      </c>
      <c r="J4634" s="172">
        <v>294</v>
      </c>
      <c r="K4634" s="172">
        <v>294</v>
      </c>
      <c r="L4634" s="173" t="s">
        <v>1444</v>
      </c>
    </row>
    <row r="4635" spans="1:12" ht="56.25" customHeight="1">
      <c r="A4635" s="174">
        <v>130</v>
      </c>
      <c r="B4635" s="167" t="s">
        <v>751</v>
      </c>
      <c r="C4635" s="168">
        <v>42853</v>
      </c>
      <c r="D4635" s="168" t="s">
        <v>10184</v>
      </c>
      <c r="E4635" s="169" t="s">
        <v>3</v>
      </c>
      <c r="F4635" s="169">
        <v>1497320</v>
      </c>
      <c r="G4635" s="169"/>
      <c r="H4635" s="170" t="s">
        <v>10185</v>
      </c>
      <c r="I4635" s="172">
        <v>0</v>
      </c>
      <c r="J4635" s="172">
        <v>250</v>
      </c>
      <c r="K4635" s="172">
        <v>250</v>
      </c>
      <c r="L4635" s="173" t="s">
        <v>1444</v>
      </c>
    </row>
    <row r="4636" spans="1:12" ht="56.25" customHeight="1">
      <c r="A4636" s="174">
        <v>130</v>
      </c>
      <c r="B4636" s="167" t="s">
        <v>751</v>
      </c>
      <c r="C4636" s="168">
        <v>42853</v>
      </c>
      <c r="D4636" s="168" t="s">
        <v>10186</v>
      </c>
      <c r="E4636" s="169" t="s">
        <v>3</v>
      </c>
      <c r="F4636" s="169">
        <v>1497321</v>
      </c>
      <c r="G4636" s="169"/>
      <c r="H4636" s="170" t="s">
        <v>10187</v>
      </c>
      <c r="I4636" s="172">
        <v>0</v>
      </c>
      <c r="J4636" s="172">
        <v>742</v>
      </c>
      <c r="K4636" s="172">
        <v>742</v>
      </c>
      <c r="L4636" s="173" t="s">
        <v>1444</v>
      </c>
    </row>
    <row r="4637" spans="1:12" ht="56.25" customHeight="1">
      <c r="A4637" s="174">
        <v>130</v>
      </c>
      <c r="B4637" s="167" t="s">
        <v>751</v>
      </c>
      <c r="C4637" s="168">
        <v>42853</v>
      </c>
      <c r="D4637" s="168" t="s">
        <v>10188</v>
      </c>
      <c r="E4637" s="169" t="s">
        <v>3</v>
      </c>
      <c r="F4637" s="169">
        <v>1497322</v>
      </c>
      <c r="G4637" s="169"/>
      <c r="H4637" s="170" t="s">
        <v>10189</v>
      </c>
      <c r="I4637" s="172">
        <v>0</v>
      </c>
      <c r="J4637" s="172">
        <v>34</v>
      </c>
      <c r="K4637" s="172">
        <v>34</v>
      </c>
      <c r="L4637" s="173" t="s">
        <v>1444</v>
      </c>
    </row>
    <row r="4638" spans="1:12" ht="56.25" customHeight="1">
      <c r="A4638" s="174">
        <v>526</v>
      </c>
      <c r="B4638" s="167" t="s">
        <v>870</v>
      </c>
      <c r="C4638" s="168">
        <v>42853</v>
      </c>
      <c r="D4638" s="168" t="s">
        <v>10190</v>
      </c>
      <c r="E4638" s="169" t="s">
        <v>3</v>
      </c>
      <c r="F4638" s="169">
        <v>1497330</v>
      </c>
      <c r="G4638" s="169"/>
      <c r="H4638" s="170" t="s">
        <v>10191</v>
      </c>
      <c r="I4638" s="172">
        <v>0</v>
      </c>
      <c r="J4638" s="172">
        <v>30</v>
      </c>
      <c r="K4638" s="172">
        <v>30</v>
      </c>
      <c r="L4638" s="173" t="s">
        <v>1444</v>
      </c>
    </row>
    <row r="4639" spans="1:12" ht="56.25" customHeight="1">
      <c r="A4639" s="174">
        <v>291</v>
      </c>
      <c r="B4639" s="167" t="s">
        <v>818</v>
      </c>
      <c r="C4639" s="168">
        <v>42853</v>
      </c>
      <c r="D4639" s="168" t="s">
        <v>10192</v>
      </c>
      <c r="E4639" s="169" t="s">
        <v>3</v>
      </c>
      <c r="F4639" s="169">
        <v>1497336</v>
      </c>
      <c r="G4639" s="169"/>
      <c r="H4639" s="170" t="s">
        <v>10193</v>
      </c>
      <c r="I4639" s="172">
        <v>0</v>
      </c>
      <c r="J4639" s="172">
        <v>187</v>
      </c>
      <c r="K4639" s="172">
        <v>187</v>
      </c>
      <c r="L4639" s="173" t="s">
        <v>1444</v>
      </c>
    </row>
    <row r="4640" spans="1:12" ht="56.25" customHeight="1">
      <c r="A4640" s="174" t="s">
        <v>627</v>
      </c>
      <c r="B4640" s="167" t="s">
        <v>737</v>
      </c>
      <c r="C4640" s="168">
        <v>42853</v>
      </c>
      <c r="D4640" s="168" t="s">
        <v>10194</v>
      </c>
      <c r="E4640" s="169" t="s">
        <v>3</v>
      </c>
      <c r="F4640" s="169">
        <v>1497337</v>
      </c>
      <c r="G4640" s="169"/>
      <c r="H4640" s="170" t="s">
        <v>10195</v>
      </c>
      <c r="I4640" s="172">
        <v>0</v>
      </c>
      <c r="J4640" s="172">
        <v>880.58</v>
      </c>
      <c r="K4640" s="172">
        <v>880.58</v>
      </c>
      <c r="L4640" s="173" t="s">
        <v>1444</v>
      </c>
    </row>
    <row r="4641" spans="1:12" ht="56.25" customHeight="1">
      <c r="A4641" s="174">
        <v>15</v>
      </c>
      <c r="B4641" s="167" t="s">
        <v>715</v>
      </c>
      <c r="C4641" s="168">
        <v>42853</v>
      </c>
      <c r="D4641" s="168" t="s">
        <v>10196</v>
      </c>
      <c r="E4641" s="169" t="s">
        <v>3</v>
      </c>
      <c r="F4641" s="169">
        <v>1497342</v>
      </c>
      <c r="G4641" s="169"/>
      <c r="H4641" s="170" t="s">
        <v>10197</v>
      </c>
      <c r="I4641" s="172">
        <v>0</v>
      </c>
      <c r="J4641" s="172">
        <v>517.47</v>
      </c>
      <c r="K4641" s="172">
        <v>517.47</v>
      </c>
      <c r="L4641" s="173" t="s">
        <v>1444</v>
      </c>
    </row>
    <row r="4642" spans="1:12" ht="56.25" customHeight="1">
      <c r="A4642" s="174">
        <v>130</v>
      </c>
      <c r="B4642" s="167" t="s">
        <v>751</v>
      </c>
      <c r="C4642" s="168">
        <v>42853</v>
      </c>
      <c r="D4642" s="168" t="s">
        <v>10198</v>
      </c>
      <c r="E4642" s="169" t="s">
        <v>3</v>
      </c>
      <c r="F4642" s="169">
        <v>1497343</v>
      </c>
      <c r="G4642" s="169"/>
      <c r="H4642" s="170" t="s">
        <v>10199</v>
      </c>
      <c r="I4642" s="172">
        <v>0</v>
      </c>
      <c r="J4642" s="172">
        <v>50000</v>
      </c>
      <c r="K4642" s="172">
        <v>50000</v>
      </c>
      <c r="L4642" s="173" t="s">
        <v>1444</v>
      </c>
    </row>
    <row r="4643" spans="1:12" ht="56.25" customHeight="1">
      <c r="A4643" s="174">
        <v>292</v>
      </c>
      <c r="B4643" s="167" t="s">
        <v>159</v>
      </c>
      <c r="C4643" s="168">
        <v>42853</v>
      </c>
      <c r="D4643" s="168" t="s">
        <v>10200</v>
      </c>
      <c r="E4643" s="169" t="s">
        <v>3</v>
      </c>
      <c r="F4643" s="169">
        <v>1497361</v>
      </c>
      <c r="G4643" s="169"/>
      <c r="H4643" s="170" t="s">
        <v>10201</v>
      </c>
      <c r="I4643" s="172">
        <v>0</v>
      </c>
      <c r="J4643" s="172">
        <v>25.5</v>
      </c>
      <c r="K4643" s="172">
        <v>25.5</v>
      </c>
      <c r="L4643" s="173" t="s">
        <v>1444</v>
      </c>
    </row>
    <row r="4644" spans="1:12" ht="56.25" customHeight="1">
      <c r="A4644" s="174">
        <v>86</v>
      </c>
      <c r="B4644" s="167" t="s">
        <v>734</v>
      </c>
      <c r="C4644" s="168">
        <v>42853</v>
      </c>
      <c r="D4644" s="168" t="s">
        <v>10202</v>
      </c>
      <c r="E4644" s="169" t="s">
        <v>3</v>
      </c>
      <c r="F4644" s="169">
        <v>1497370</v>
      </c>
      <c r="G4644" s="169"/>
      <c r="H4644" s="170" t="s">
        <v>10203</v>
      </c>
      <c r="I4644" s="172">
        <v>0</v>
      </c>
      <c r="J4644" s="172">
        <v>5967.4</v>
      </c>
      <c r="K4644" s="172">
        <v>5967.4</v>
      </c>
      <c r="L4644" s="173" t="s">
        <v>1444</v>
      </c>
    </row>
    <row r="4645" spans="1:12" ht="56.25" customHeight="1">
      <c r="A4645" s="174" t="s">
        <v>627</v>
      </c>
      <c r="B4645" s="167" t="s">
        <v>737</v>
      </c>
      <c r="C4645" s="168">
        <v>42853</v>
      </c>
      <c r="D4645" s="168" t="s">
        <v>10204</v>
      </c>
      <c r="E4645" s="169" t="s">
        <v>3</v>
      </c>
      <c r="F4645" s="169">
        <v>1497386</v>
      </c>
      <c r="G4645" s="169"/>
      <c r="H4645" s="170" t="s">
        <v>10205</v>
      </c>
      <c r="I4645" s="172">
        <v>0</v>
      </c>
      <c r="J4645" s="172">
        <v>2251.2800000000002</v>
      </c>
      <c r="K4645" s="172">
        <v>2251.2800000000002</v>
      </c>
      <c r="L4645" s="173" t="s">
        <v>1444</v>
      </c>
    </row>
    <row r="4646" spans="1:12" ht="56.25" customHeight="1">
      <c r="A4646" s="174" t="s">
        <v>627</v>
      </c>
      <c r="B4646" s="167" t="s">
        <v>737</v>
      </c>
      <c r="C4646" s="168">
        <v>42853</v>
      </c>
      <c r="D4646" s="168" t="s">
        <v>10206</v>
      </c>
      <c r="E4646" s="169" t="s">
        <v>3</v>
      </c>
      <c r="F4646" s="169">
        <v>1497410</v>
      </c>
      <c r="G4646" s="169"/>
      <c r="H4646" s="170" t="s">
        <v>10195</v>
      </c>
      <c r="I4646" s="172">
        <v>0</v>
      </c>
      <c r="J4646" s="172">
        <v>440.29</v>
      </c>
      <c r="K4646" s="172">
        <v>440.29</v>
      </c>
      <c r="L4646" s="173" t="s">
        <v>1444</v>
      </c>
    </row>
    <row r="4647" spans="1:12" ht="56.25" customHeight="1">
      <c r="A4647" s="174">
        <v>70</v>
      </c>
      <c r="B4647" s="167" t="s">
        <v>729</v>
      </c>
      <c r="C4647" s="168">
        <v>42853</v>
      </c>
      <c r="D4647" s="168" t="s">
        <v>10207</v>
      </c>
      <c r="E4647" s="169" t="s">
        <v>3</v>
      </c>
      <c r="F4647" s="169">
        <v>1497413</v>
      </c>
      <c r="G4647" s="169"/>
      <c r="H4647" s="170" t="s">
        <v>10208</v>
      </c>
      <c r="I4647" s="172">
        <v>0</v>
      </c>
      <c r="J4647" s="172">
        <v>0.45</v>
      </c>
      <c r="K4647" s="172">
        <v>0.45</v>
      </c>
      <c r="L4647" s="173" t="s">
        <v>1444</v>
      </c>
    </row>
    <row r="4648" spans="1:12" ht="56.25" customHeight="1">
      <c r="A4648" s="174">
        <v>130</v>
      </c>
      <c r="B4648" s="167" t="s">
        <v>751</v>
      </c>
      <c r="C4648" s="168">
        <v>42853</v>
      </c>
      <c r="D4648" s="168" t="s">
        <v>10209</v>
      </c>
      <c r="E4648" s="169" t="s">
        <v>3</v>
      </c>
      <c r="F4648" s="169">
        <v>1497434</v>
      </c>
      <c r="G4648" s="169"/>
      <c r="H4648" s="170" t="s">
        <v>10210</v>
      </c>
      <c r="I4648" s="172">
        <v>0</v>
      </c>
      <c r="J4648" s="172">
        <v>1113</v>
      </c>
      <c r="K4648" s="172">
        <v>1113</v>
      </c>
      <c r="L4648" s="173" t="s">
        <v>1444</v>
      </c>
    </row>
    <row r="4649" spans="1:12" ht="56.25" customHeight="1">
      <c r="A4649" s="174">
        <v>70</v>
      </c>
      <c r="B4649" s="167" t="s">
        <v>729</v>
      </c>
      <c r="C4649" s="168">
        <v>42857</v>
      </c>
      <c r="D4649" s="168" t="s">
        <v>10317</v>
      </c>
      <c r="E4649" s="169" t="s">
        <v>3</v>
      </c>
      <c r="F4649" s="169">
        <v>1497611</v>
      </c>
      <c r="G4649" s="169"/>
      <c r="H4649" s="170" t="s">
        <v>10318</v>
      </c>
      <c r="I4649" s="172">
        <v>0</v>
      </c>
      <c r="J4649" s="172">
        <v>743.54</v>
      </c>
      <c r="K4649" s="172">
        <v>743.54</v>
      </c>
      <c r="L4649" s="173" t="s">
        <v>1444</v>
      </c>
    </row>
    <row r="4650" spans="1:12" ht="56.25" customHeight="1">
      <c r="A4650" s="174">
        <v>46</v>
      </c>
      <c r="B4650" s="167" t="s">
        <v>722</v>
      </c>
      <c r="C4650" s="168">
        <v>42857</v>
      </c>
      <c r="D4650" s="168" t="s">
        <v>10319</v>
      </c>
      <c r="E4650" s="169" t="s">
        <v>3</v>
      </c>
      <c r="F4650" s="169">
        <v>1497625</v>
      </c>
      <c r="G4650" s="169"/>
      <c r="H4650" s="170" t="s">
        <v>10320</v>
      </c>
      <c r="I4650" s="172">
        <v>0</v>
      </c>
      <c r="J4650" s="172">
        <v>21761.58</v>
      </c>
      <c r="K4650" s="172">
        <v>21761.58</v>
      </c>
      <c r="L4650" s="173" t="s">
        <v>1444</v>
      </c>
    </row>
    <row r="4651" spans="1:12" ht="56.25" customHeight="1">
      <c r="A4651" s="174">
        <v>46</v>
      </c>
      <c r="B4651" s="167" t="s">
        <v>722</v>
      </c>
      <c r="C4651" s="168">
        <v>42857</v>
      </c>
      <c r="D4651" s="168" t="s">
        <v>10321</v>
      </c>
      <c r="E4651" s="169" t="s">
        <v>3</v>
      </c>
      <c r="F4651" s="169">
        <v>1497628</v>
      </c>
      <c r="G4651" s="169"/>
      <c r="H4651" s="170" t="s">
        <v>10322</v>
      </c>
      <c r="I4651" s="172">
        <v>0</v>
      </c>
      <c r="J4651" s="172">
        <v>4095.8</v>
      </c>
      <c r="K4651" s="172">
        <v>4095.8</v>
      </c>
      <c r="L4651" s="173" t="s">
        <v>1444</v>
      </c>
    </row>
    <row r="4652" spans="1:12" ht="56.25" customHeight="1">
      <c r="A4652" s="174">
        <v>46</v>
      </c>
      <c r="B4652" s="167" t="s">
        <v>722</v>
      </c>
      <c r="C4652" s="168">
        <v>42857</v>
      </c>
      <c r="D4652" s="168" t="s">
        <v>10323</v>
      </c>
      <c r="E4652" s="169" t="s">
        <v>3</v>
      </c>
      <c r="F4652" s="169">
        <v>1497630</v>
      </c>
      <c r="G4652" s="169"/>
      <c r="H4652" s="170" t="s">
        <v>10324</v>
      </c>
      <c r="I4652" s="172">
        <v>0</v>
      </c>
      <c r="J4652" s="172">
        <v>333037.65000000002</v>
      </c>
      <c r="K4652" s="172">
        <v>333037.65000000002</v>
      </c>
      <c r="L4652" s="173" t="s">
        <v>1444</v>
      </c>
    </row>
    <row r="4653" spans="1:12" ht="56.25" customHeight="1">
      <c r="A4653" s="174">
        <v>660</v>
      </c>
      <c r="B4653" s="167" t="s">
        <v>241</v>
      </c>
      <c r="C4653" s="168">
        <v>42857</v>
      </c>
      <c r="D4653" s="168" t="s">
        <v>10325</v>
      </c>
      <c r="E4653" s="169" t="s">
        <v>3</v>
      </c>
      <c r="F4653" s="169">
        <v>1497632</v>
      </c>
      <c r="G4653" s="169"/>
      <c r="H4653" s="170" t="s">
        <v>10326</v>
      </c>
      <c r="I4653" s="172">
        <v>0</v>
      </c>
      <c r="J4653" s="172">
        <v>50</v>
      </c>
      <c r="K4653" s="172">
        <v>50</v>
      </c>
      <c r="L4653" s="173" t="s">
        <v>1444</v>
      </c>
    </row>
    <row r="4654" spans="1:12" ht="56.25" customHeight="1">
      <c r="A4654" s="174">
        <v>660</v>
      </c>
      <c r="B4654" s="167" t="s">
        <v>241</v>
      </c>
      <c r="C4654" s="168">
        <v>42857</v>
      </c>
      <c r="D4654" s="168" t="s">
        <v>10327</v>
      </c>
      <c r="E4654" s="169" t="s">
        <v>3</v>
      </c>
      <c r="F4654" s="169">
        <v>1497635</v>
      </c>
      <c r="G4654" s="169"/>
      <c r="H4654" s="170" t="s">
        <v>10328</v>
      </c>
      <c r="I4654" s="172">
        <v>0</v>
      </c>
      <c r="J4654" s="172">
        <v>323</v>
      </c>
      <c r="K4654" s="172">
        <v>323</v>
      </c>
      <c r="L4654" s="173" t="s">
        <v>1444</v>
      </c>
    </row>
    <row r="4655" spans="1:12" ht="56.25" customHeight="1">
      <c r="A4655" s="174">
        <v>660</v>
      </c>
      <c r="B4655" s="167" t="s">
        <v>241</v>
      </c>
      <c r="C4655" s="168">
        <v>42857</v>
      </c>
      <c r="D4655" s="168" t="s">
        <v>10329</v>
      </c>
      <c r="E4655" s="169" t="s">
        <v>3</v>
      </c>
      <c r="F4655" s="169">
        <v>1497637</v>
      </c>
      <c r="G4655" s="169"/>
      <c r="H4655" s="170" t="s">
        <v>10330</v>
      </c>
      <c r="I4655" s="172">
        <v>0</v>
      </c>
      <c r="J4655" s="172">
        <v>6.47</v>
      </c>
      <c r="K4655" s="172">
        <v>6.47</v>
      </c>
      <c r="L4655" s="173" t="s">
        <v>6022</v>
      </c>
    </row>
    <row r="4656" spans="1:12" ht="56.25" customHeight="1">
      <c r="A4656" s="174">
        <v>374</v>
      </c>
      <c r="B4656" s="167" t="s">
        <v>1300</v>
      </c>
      <c r="C4656" s="168">
        <v>42857</v>
      </c>
      <c r="D4656" s="168" t="s">
        <v>10331</v>
      </c>
      <c r="E4656" s="169" t="s">
        <v>3</v>
      </c>
      <c r="F4656" s="169">
        <v>1497671</v>
      </c>
      <c r="G4656" s="169"/>
      <c r="H4656" s="170" t="s">
        <v>10332</v>
      </c>
      <c r="I4656" s="172">
        <v>0</v>
      </c>
      <c r="J4656" s="172">
        <v>14354.2</v>
      </c>
      <c r="K4656" s="172">
        <v>14354.2</v>
      </c>
      <c r="L4656" s="173" t="s">
        <v>1444</v>
      </c>
    </row>
    <row r="4657" spans="1:12" ht="56.25" customHeight="1">
      <c r="A4657" s="174">
        <v>87</v>
      </c>
      <c r="B4657" s="167" t="s">
        <v>735</v>
      </c>
      <c r="C4657" s="168">
        <v>42857</v>
      </c>
      <c r="D4657" s="168" t="s">
        <v>10333</v>
      </c>
      <c r="E4657" s="169" t="s">
        <v>3</v>
      </c>
      <c r="F4657" s="169">
        <v>1497674</v>
      </c>
      <c r="G4657" s="169"/>
      <c r="H4657" s="170" t="s">
        <v>10334</v>
      </c>
      <c r="I4657" s="172">
        <v>0</v>
      </c>
      <c r="J4657" s="172">
        <v>2783.49</v>
      </c>
      <c r="K4657" s="172">
        <v>2783.49</v>
      </c>
      <c r="L4657" s="173" t="s">
        <v>1444</v>
      </c>
    </row>
    <row r="4658" spans="1:12" ht="56.25" customHeight="1">
      <c r="A4658" s="174">
        <v>650</v>
      </c>
      <c r="B4658" s="167" t="s">
        <v>240</v>
      </c>
      <c r="C4658" s="168">
        <v>42857</v>
      </c>
      <c r="D4658" s="168" t="s">
        <v>10335</v>
      </c>
      <c r="E4658" s="169" t="s">
        <v>3</v>
      </c>
      <c r="F4658" s="169">
        <v>1497677</v>
      </c>
      <c r="G4658" s="169"/>
      <c r="H4658" s="170" t="s">
        <v>10336</v>
      </c>
      <c r="I4658" s="172">
        <v>0</v>
      </c>
      <c r="J4658" s="172">
        <v>334.15</v>
      </c>
      <c r="K4658" s="172">
        <v>334.15</v>
      </c>
      <c r="L4658" s="173" t="s">
        <v>1444</v>
      </c>
    </row>
    <row r="4659" spans="1:12" ht="56.25" customHeight="1">
      <c r="A4659" s="174">
        <v>650</v>
      </c>
      <c r="B4659" s="167" t="s">
        <v>240</v>
      </c>
      <c r="C4659" s="168">
        <v>42857</v>
      </c>
      <c r="D4659" s="168" t="s">
        <v>10337</v>
      </c>
      <c r="E4659" s="169" t="s">
        <v>3</v>
      </c>
      <c r="F4659" s="169">
        <v>1497679</v>
      </c>
      <c r="G4659" s="169"/>
      <c r="H4659" s="170" t="s">
        <v>10338</v>
      </c>
      <c r="I4659" s="172">
        <v>0</v>
      </c>
      <c r="J4659" s="172">
        <v>1025.96</v>
      </c>
      <c r="K4659" s="172">
        <v>1025.96</v>
      </c>
      <c r="L4659" s="173" t="s">
        <v>1444</v>
      </c>
    </row>
    <row r="4660" spans="1:12" ht="56.25" customHeight="1">
      <c r="A4660" s="174">
        <v>315</v>
      </c>
      <c r="B4660" s="167" t="s">
        <v>836</v>
      </c>
      <c r="C4660" s="168">
        <v>42857</v>
      </c>
      <c r="D4660" s="168" t="s">
        <v>10339</v>
      </c>
      <c r="E4660" s="169" t="s">
        <v>3</v>
      </c>
      <c r="F4660" s="169">
        <v>1497681</v>
      </c>
      <c r="G4660" s="169"/>
      <c r="H4660" s="170" t="s">
        <v>10340</v>
      </c>
      <c r="I4660" s="172">
        <v>0</v>
      </c>
      <c r="J4660" s="172">
        <v>3158.36</v>
      </c>
      <c r="K4660" s="172">
        <v>3158.36</v>
      </c>
      <c r="L4660" s="173" t="s">
        <v>1444</v>
      </c>
    </row>
    <row r="4661" spans="1:12" ht="56.25" customHeight="1">
      <c r="A4661" s="174">
        <v>169</v>
      </c>
      <c r="B4661" s="167" t="s">
        <v>773</v>
      </c>
      <c r="C4661" s="168">
        <v>42857</v>
      </c>
      <c r="D4661" s="168" t="s">
        <v>10341</v>
      </c>
      <c r="E4661" s="169" t="s">
        <v>3</v>
      </c>
      <c r="F4661" s="169">
        <v>1497685</v>
      </c>
      <c r="G4661" s="169"/>
      <c r="H4661" s="170" t="s">
        <v>10342</v>
      </c>
      <c r="I4661" s="172">
        <v>0</v>
      </c>
      <c r="J4661" s="172">
        <v>7454.24</v>
      </c>
      <c r="K4661" s="172">
        <v>7454.24</v>
      </c>
      <c r="L4661" s="173" t="s">
        <v>1444</v>
      </c>
    </row>
    <row r="4662" spans="1:12" ht="56.25" customHeight="1">
      <c r="A4662" s="174">
        <v>253</v>
      </c>
      <c r="B4662" s="167" t="s">
        <v>802</v>
      </c>
      <c r="C4662" s="168">
        <v>42857</v>
      </c>
      <c r="D4662" s="168" t="s">
        <v>10343</v>
      </c>
      <c r="E4662" s="169" t="s">
        <v>3</v>
      </c>
      <c r="F4662" s="169">
        <v>1497686</v>
      </c>
      <c r="G4662" s="169"/>
      <c r="H4662" s="170" t="s">
        <v>10344</v>
      </c>
      <c r="I4662" s="172">
        <v>0</v>
      </c>
      <c r="J4662" s="172">
        <v>149449.31</v>
      </c>
      <c r="K4662" s="172">
        <v>149449.31</v>
      </c>
      <c r="L4662" s="173" t="s">
        <v>1444</v>
      </c>
    </row>
    <row r="4663" spans="1:12" ht="56.25" customHeight="1">
      <c r="A4663" s="174">
        <v>20</v>
      </c>
      <c r="B4663" s="167" t="s">
        <v>717</v>
      </c>
      <c r="C4663" s="168">
        <v>42857</v>
      </c>
      <c r="D4663" s="168" t="s">
        <v>10345</v>
      </c>
      <c r="E4663" s="169" t="s">
        <v>3</v>
      </c>
      <c r="F4663" s="169">
        <v>1497708</v>
      </c>
      <c r="G4663" s="169"/>
      <c r="H4663" s="170" t="s">
        <v>10346</v>
      </c>
      <c r="I4663" s="172">
        <v>0</v>
      </c>
      <c r="J4663" s="172">
        <v>996148.06</v>
      </c>
      <c r="K4663" s="172">
        <v>996148.06</v>
      </c>
      <c r="L4663" s="173" t="s">
        <v>1444</v>
      </c>
    </row>
    <row r="4664" spans="1:12" ht="56.25" customHeight="1">
      <c r="A4664" s="174">
        <v>20</v>
      </c>
      <c r="B4664" s="167" t="s">
        <v>717</v>
      </c>
      <c r="C4664" s="168">
        <v>42857</v>
      </c>
      <c r="D4664" s="168" t="s">
        <v>10347</v>
      </c>
      <c r="E4664" s="169" t="s">
        <v>3</v>
      </c>
      <c r="F4664" s="169">
        <v>1497709</v>
      </c>
      <c r="G4664" s="169"/>
      <c r="H4664" s="170" t="s">
        <v>10348</v>
      </c>
      <c r="I4664" s="172">
        <v>0</v>
      </c>
      <c r="J4664" s="172">
        <v>2071673.7</v>
      </c>
      <c r="K4664" s="172">
        <v>2071673.7</v>
      </c>
      <c r="L4664" s="173" t="s">
        <v>1444</v>
      </c>
    </row>
    <row r="4665" spans="1:12" ht="56.25" customHeight="1">
      <c r="A4665" s="174" t="s">
        <v>627</v>
      </c>
      <c r="B4665" s="167" t="s">
        <v>737</v>
      </c>
      <c r="C4665" s="168">
        <v>42857</v>
      </c>
      <c r="D4665" s="168" t="s">
        <v>10349</v>
      </c>
      <c r="E4665" s="169" t="s">
        <v>3</v>
      </c>
      <c r="F4665" s="169">
        <v>1497571</v>
      </c>
      <c r="G4665" s="169"/>
      <c r="H4665" s="170" t="s">
        <v>10350</v>
      </c>
      <c r="I4665" s="172">
        <v>0</v>
      </c>
      <c r="J4665" s="172">
        <v>1990.83</v>
      </c>
      <c r="K4665" s="172">
        <v>1990.83</v>
      </c>
      <c r="L4665" s="173" t="s">
        <v>1444</v>
      </c>
    </row>
    <row r="4666" spans="1:12" ht="56.25" customHeight="1">
      <c r="A4666" s="174" t="s">
        <v>627</v>
      </c>
      <c r="B4666" s="167" t="s">
        <v>737</v>
      </c>
      <c r="C4666" s="168">
        <v>42857</v>
      </c>
      <c r="D4666" s="168" t="s">
        <v>10351</v>
      </c>
      <c r="E4666" s="169" t="s">
        <v>3</v>
      </c>
      <c r="F4666" s="169">
        <v>1497589</v>
      </c>
      <c r="G4666" s="169"/>
      <c r="H4666" s="170" t="s">
        <v>9042</v>
      </c>
      <c r="I4666" s="172">
        <v>0</v>
      </c>
      <c r="J4666" s="172">
        <v>545</v>
      </c>
      <c r="K4666" s="172">
        <v>545</v>
      </c>
      <c r="L4666" s="173" t="s">
        <v>1444</v>
      </c>
    </row>
    <row r="4667" spans="1:12" ht="56.25" customHeight="1">
      <c r="A4667" s="174">
        <v>46</v>
      </c>
      <c r="B4667" s="167" t="s">
        <v>722</v>
      </c>
      <c r="C4667" s="168">
        <v>42857</v>
      </c>
      <c r="D4667" s="168" t="s">
        <v>10352</v>
      </c>
      <c r="E4667" s="169" t="s">
        <v>3</v>
      </c>
      <c r="F4667" s="169">
        <v>1497590</v>
      </c>
      <c r="G4667" s="169"/>
      <c r="H4667" s="170" t="s">
        <v>10353</v>
      </c>
      <c r="I4667" s="172">
        <v>0</v>
      </c>
      <c r="J4667" s="172">
        <v>10</v>
      </c>
      <c r="K4667" s="172">
        <v>10</v>
      </c>
      <c r="L4667" s="173" t="s">
        <v>1444</v>
      </c>
    </row>
    <row r="4668" spans="1:12" ht="56.25" customHeight="1">
      <c r="A4668" s="174">
        <v>46</v>
      </c>
      <c r="B4668" s="167" t="s">
        <v>722</v>
      </c>
      <c r="C4668" s="168">
        <v>42857</v>
      </c>
      <c r="D4668" s="168" t="s">
        <v>10354</v>
      </c>
      <c r="E4668" s="169" t="s">
        <v>3</v>
      </c>
      <c r="F4668" s="169">
        <v>1497591</v>
      </c>
      <c r="G4668" s="169"/>
      <c r="H4668" s="170" t="s">
        <v>10355</v>
      </c>
      <c r="I4668" s="172">
        <v>0</v>
      </c>
      <c r="J4668" s="172">
        <v>10</v>
      </c>
      <c r="K4668" s="172">
        <v>10</v>
      </c>
      <c r="L4668" s="173" t="s">
        <v>1444</v>
      </c>
    </row>
    <row r="4669" spans="1:12" ht="56.25" customHeight="1">
      <c r="A4669" s="174">
        <v>46</v>
      </c>
      <c r="B4669" s="167" t="s">
        <v>722</v>
      </c>
      <c r="C4669" s="168">
        <v>42857</v>
      </c>
      <c r="D4669" s="168" t="s">
        <v>10356</v>
      </c>
      <c r="E4669" s="169" t="s">
        <v>3</v>
      </c>
      <c r="F4669" s="169">
        <v>1497592</v>
      </c>
      <c r="G4669" s="169"/>
      <c r="H4669" s="170" t="s">
        <v>10355</v>
      </c>
      <c r="I4669" s="172">
        <v>0</v>
      </c>
      <c r="J4669" s="172">
        <v>400</v>
      </c>
      <c r="K4669" s="172">
        <v>400</v>
      </c>
      <c r="L4669" s="173" t="s">
        <v>1444</v>
      </c>
    </row>
    <row r="4670" spans="1:12" ht="56.25" customHeight="1">
      <c r="A4670" s="174">
        <v>222</v>
      </c>
      <c r="B4670" s="167" t="s">
        <v>788</v>
      </c>
      <c r="C4670" s="168">
        <v>42857</v>
      </c>
      <c r="D4670" s="168" t="s">
        <v>10357</v>
      </c>
      <c r="E4670" s="169" t="s">
        <v>3</v>
      </c>
      <c r="F4670" s="169">
        <v>1497607</v>
      </c>
      <c r="G4670" s="169"/>
      <c r="H4670" s="170" t="s">
        <v>10358</v>
      </c>
      <c r="I4670" s="172">
        <v>0</v>
      </c>
      <c r="J4670" s="172">
        <v>700</v>
      </c>
      <c r="K4670" s="172">
        <v>700</v>
      </c>
      <c r="L4670" s="173" t="s">
        <v>1444</v>
      </c>
    </row>
    <row r="4671" spans="1:12" ht="56.25" customHeight="1">
      <c r="A4671" s="174">
        <v>16</v>
      </c>
      <c r="B4671" s="167" t="s">
        <v>716</v>
      </c>
      <c r="C4671" s="168">
        <v>42857</v>
      </c>
      <c r="D4671" s="168" t="s">
        <v>10359</v>
      </c>
      <c r="E4671" s="169" t="s">
        <v>3</v>
      </c>
      <c r="F4671" s="169">
        <v>1497614</v>
      </c>
      <c r="G4671" s="169"/>
      <c r="H4671" s="170" t="s">
        <v>10360</v>
      </c>
      <c r="I4671" s="172">
        <v>0</v>
      </c>
      <c r="J4671" s="172">
        <v>323</v>
      </c>
      <c r="K4671" s="172">
        <v>323</v>
      </c>
      <c r="L4671" s="173" t="s">
        <v>1444</v>
      </c>
    </row>
    <row r="4672" spans="1:12" ht="56.25" customHeight="1">
      <c r="A4672" s="174" t="s">
        <v>627</v>
      </c>
      <c r="B4672" s="167" t="s">
        <v>737</v>
      </c>
      <c r="C4672" s="168">
        <v>42857</v>
      </c>
      <c r="D4672" s="168" t="s">
        <v>10361</v>
      </c>
      <c r="E4672" s="169" t="s">
        <v>3</v>
      </c>
      <c r="F4672" s="169">
        <v>1497618</v>
      </c>
      <c r="G4672" s="169"/>
      <c r="H4672" s="170" t="s">
        <v>10362</v>
      </c>
      <c r="I4672" s="172">
        <v>0</v>
      </c>
      <c r="J4672" s="172">
        <v>650.1</v>
      </c>
      <c r="K4672" s="172">
        <v>650.1</v>
      </c>
      <c r="L4672" s="173" t="s">
        <v>1444</v>
      </c>
    </row>
    <row r="4673" spans="1:12" ht="56.25" customHeight="1">
      <c r="A4673" s="174" t="s">
        <v>627</v>
      </c>
      <c r="B4673" s="167" t="s">
        <v>737</v>
      </c>
      <c r="C4673" s="168">
        <v>42857</v>
      </c>
      <c r="D4673" s="168" t="s">
        <v>10363</v>
      </c>
      <c r="E4673" s="169" t="s">
        <v>3</v>
      </c>
      <c r="F4673" s="169">
        <v>1497627</v>
      </c>
      <c r="G4673" s="169"/>
      <c r="H4673" s="170" t="s">
        <v>10364</v>
      </c>
      <c r="I4673" s="172">
        <v>0</v>
      </c>
      <c r="J4673" s="172">
        <v>1000</v>
      </c>
      <c r="K4673" s="172">
        <v>1000</v>
      </c>
      <c r="L4673" s="173" t="s">
        <v>1444</v>
      </c>
    </row>
    <row r="4674" spans="1:12" ht="56.25" customHeight="1">
      <c r="A4674" s="174">
        <v>190</v>
      </c>
      <c r="B4674" s="167" t="s">
        <v>113</v>
      </c>
      <c r="C4674" s="168">
        <v>42857</v>
      </c>
      <c r="D4674" s="168" t="s">
        <v>10365</v>
      </c>
      <c r="E4674" s="169" t="s">
        <v>3</v>
      </c>
      <c r="F4674" s="169">
        <v>1497664</v>
      </c>
      <c r="G4674" s="169"/>
      <c r="H4674" s="170" t="s">
        <v>10366</v>
      </c>
      <c r="I4674" s="172">
        <v>0</v>
      </c>
      <c r="J4674" s="172">
        <v>1744</v>
      </c>
      <c r="K4674" s="172">
        <v>1744</v>
      </c>
      <c r="L4674" s="173" t="s">
        <v>1444</v>
      </c>
    </row>
    <row r="4675" spans="1:12" ht="56.25" customHeight="1">
      <c r="A4675" s="174">
        <v>591</v>
      </c>
      <c r="B4675" s="167" t="s">
        <v>885</v>
      </c>
      <c r="C4675" s="168">
        <v>42857</v>
      </c>
      <c r="D4675" s="168" t="s">
        <v>10367</v>
      </c>
      <c r="E4675" s="169" t="s">
        <v>3</v>
      </c>
      <c r="F4675" s="169">
        <v>1497689</v>
      </c>
      <c r="G4675" s="169"/>
      <c r="H4675" s="170" t="s">
        <v>10368</v>
      </c>
      <c r="I4675" s="172">
        <v>0</v>
      </c>
      <c r="J4675" s="172">
        <v>95</v>
      </c>
      <c r="K4675" s="172">
        <v>95</v>
      </c>
      <c r="L4675" s="173" t="s">
        <v>1444</v>
      </c>
    </row>
    <row r="4676" spans="1:12" ht="56.25" customHeight="1">
      <c r="A4676" s="174" t="s">
        <v>627</v>
      </c>
      <c r="B4676" s="167" t="s">
        <v>737</v>
      </c>
      <c r="C4676" s="168">
        <v>42857</v>
      </c>
      <c r="D4676" s="168" t="s">
        <v>10369</v>
      </c>
      <c r="E4676" s="169" t="s">
        <v>3</v>
      </c>
      <c r="F4676" s="169">
        <v>1497699</v>
      </c>
      <c r="G4676" s="169"/>
      <c r="H4676" s="170" t="s">
        <v>10370</v>
      </c>
      <c r="I4676" s="172">
        <v>0</v>
      </c>
      <c r="J4676" s="172">
        <v>70</v>
      </c>
      <c r="K4676" s="172">
        <v>70</v>
      </c>
      <c r="L4676" s="173" t="s">
        <v>1444</v>
      </c>
    </row>
    <row r="4677" spans="1:12" ht="56.25" customHeight="1">
      <c r="A4677" s="174">
        <v>310</v>
      </c>
      <c r="B4677" s="167" t="s">
        <v>831</v>
      </c>
      <c r="C4677" s="168">
        <v>42857</v>
      </c>
      <c r="D4677" s="168" t="s">
        <v>10371</v>
      </c>
      <c r="E4677" s="169" t="s">
        <v>3</v>
      </c>
      <c r="F4677" s="169">
        <v>1497717</v>
      </c>
      <c r="G4677" s="169"/>
      <c r="H4677" s="170" t="s">
        <v>10372</v>
      </c>
      <c r="I4677" s="172">
        <v>0</v>
      </c>
      <c r="J4677" s="172">
        <v>3003</v>
      </c>
      <c r="K4677" s="172">
        <v>3003</v>
      </c>
      <c r="L4677" s="173" t="s">
        <v>1444</v>
      </c>
    </row>
    <row r="4678" spans="1:12" ht="56.25" customHeight="1">
      <c r="A4678" s="174">
        <v>20</v>
      </c>
      <c r="B4678" s="167" t="s">
        <v>717</v>
      </c>
      <c r="C4678" s="168">
        <v>42857</v>
      </c>
      <c r="D4678" s="168" t="s">
        <v>10373</v>
      </c>
      <c r="E4678" s="169" t="s">
        <v>3</v>
      </c>
      <c r="F4678" s="169">
        <v>1497737</v>
      </c>
      <c r="G4678" s="169"/>
      <c r="H4678" s="170" t="s">
        <v>10374</v>
      </c>
      <c r="I4678" s="172">
        <v>0</v>
      </c>
      <c r="J4678" s="172">
        <v>3</v>
      </c>
      <c r="K4678" s="172">
        <v>3</v>
      </c>
      <c r="L4678" s="173" t="s">
        <v>1444</v>
      </c>
    </row>
    <row r="4679" spans="1:12" ht="56.25" customHeight="1">
      <c r="A4679" s="174">
        <v>20</v>
      </c>
      <c r="B4679" s="167" t="s">
        <v>717</v>
      </c>
      <c r="C4679" s="168">
        <v>42857</v>
      </c>
      <c r="D4679" s="168" t="s">
        <v>10375</v>
      </c>
      <c r="E4679" s="169" t="s">
        <v>3</v>
      </c>
      <c r="F4679" s="169">
        <v>1497738</v>
      </c>
      <c r="G4679" s="169"/>
      <c r="H4679" s="170" t="s">
        <v>10376</v>
      </c>
      <c r="I4679" s="172">
        <v>0</v>
      </c>
      <c r="J4679" s="172">
        <v>490</v>
      </c>
      <c r="K4679" s="172">
        <v>490</v>
      </c>
      <c r="L4679" s="173" t="s">
        <v>1444</v>
      </c>
    </row>
    <row r="4680" spans="1:12" ht="56.25" customHeight="1">
      <c r="A4680" s="174">
        <v>574</v>
      </c>
      <c r="B4680" s="167" t="s">
        <v>874</v>
      </c>
      <c r="C4680" s="168">
        <v>42857</v>
      </c>
      <c r="D4680" s="168" t="s">
        <v>10377</v>
      </c>
      <c r="E4680" s="169" t="s">
        <v>3</v>
      </c>
      <c r="F4680" s="169">
        <v>1497760</v>
      </c>
      <c r="G4680" s="169"/>
      <c r="H4680" s="170" t="s">
        <v>10378</v>
      </c>
      <c r="I4680" s="172">
        <v>0</v>
      </c>
      <c r="J4680" s="172">
        <v>0.5</v>
      </c>
      <c r="K4680" s="172">
        <v>0.5</v>
      </c>
      <c r="L4680" s="173" t="s">
        <v>1444</v>
      </c>
    </row>
    <row r="4681" spans="1:12" ht="56.25" customHeight="1">
      <c r="A4681" s="174" t="s">
        <v>627</v>
      </c>
      <c r="B4681" s="167" t="s">
        <v>737</v>
      </c>
      <c r="C4681" s="168">
        <v>42857</v>
      </c>
      <c r="D4681" s="168" t="s">
        <v>10379</v>
      </c>
      <c r="E4681" s="169" t="s">
        <v>3</v>
      </c>
      <c r="F4681" s="169">
        <v>1497763</v>
      </c>
      <c r="G4681" s="169"/>
      <c r="H4681" s="170" t="s">
        <v>7057</v>
      </c>
      <c r="I4681" s="172">
        <v>0</v>
      </c>
      <c r="J4681" s="172">
        <v>711.18</v>
      </c>
      <c r="K4681" s="172">
        <v>711.18</v>
      </c>
      <c r="L4681" s="173" t="s">
        <v>1444</v>
      </c>
    </row>
    <row r="4682" spans="1:12" ht="56.25" customHeight="1">
      <c r="A4682" s="174">
        <v>203</v>
      </c>
      <c r="B4682" s="167" t="s">
        <v>781</v>
      </c>
      <c r="C4682" s="168">
        <v>42857</v>
      </c>
      <c r="D4682" s="168" t="s">
        <v>10380</v>
      </c>
      <c r="E4682" s="169" t="s">
        <v>3</v>
      </c>
      <c r="F4682" s="169">
        <v>1497768</v>
      </c>
      <c r="G4682" s="169"/>
      <c r="H4682" s="170" t="s">
        <v>10381</v>
      </c>
      <c r="I4682" s="172">
        <v>0</v>
      </c>
      <c r="J4682" s="172">
        <v>15</v>
      </c>
      <c r="K4682" s="172">
        <v>15</v>
      </c>
      <c r="L4682" s="173" t="s">
        <v>1444</v>
      </c>
    </row>
    <row r="4683" spans="1:12" ht="56.25" customHeight="1">
      <c r="A4683" s="174">
        <v>46</v>
      </c>
      <c r="B4683" s="167" t="s">
        <v>722</v>
      </c>
      <c r="C4683" s="168">
        <v>42857</v>
      </c>
      <c r="D4683" s="168" t="s">
        <v>10382</v>
      </c>
      <c r="E4683" s="169" t="s">
        <v>3</v>
      </c>
      <c r="F4683" s="169">
        <v>1497789</v>
      </c>
      <c r="G4683" s="169"/>
      <c r="H4683" s="170" t="s">
        <v>10383</v>
      </c>
      <c r="I4683" s="172">
        <v>0</v>
      </c>
      <c r="J4683" s="172">
        <v>375</v>
      </c>
      <c r="K4683" s="172">
        <v>375</v>
      </c>
      <c r="L4683" s="173" t="s">
        <v>1444</v>
      </c>
    </row>
    <row r="4684" spans="1:12" ht="56.25" customHeight="1">
      <c r="A4684" s="174" t="s">
        <v>627</v>
      </c>
      <c r="B4684" s="167" t="s">
        <v>737</v>
      </c>
      <c r="C4684" s="168">
        <v>42857</v>
      </c>
      <c r="D4684" s="168" t="s">
        <v>10384</v>
      </c>
      <c r="E4684" s="169" t="s">
        <v>3</v>
      </c>
      <c r="F4684" s="169">
        <v>1497795</v>
      </c>
      <c r="G4684" s="169"/>
      <c r="H4684" s="170" t="s">
        <v>10385</v>
      </c>
      <c r="I4684" s="172">
        <v>0</v>
      </c>
      <c r="J4684" s="172">
        <v>15</v>
      </c>
      <c r="K4684" s="172">
        <v>15</v>
      </c>
      <c r="L4684" s="173" t="s">
        <v>1444</v>
      </c>
    </row>
    <row r="4685" spans="1:12" ht="56.25" customHeight="1">
      <c r="A4685" s="174">
        <v>130</v>
      </c>
      <c r="B4685" s="167" t="s">
        <v>751</v>
      </c>
      <c r="C4685" s="168">
        <v>42857</v>
      </c>
      <c r="D4685" s="168" t="s">
        <v>10386</v>
      </c>
      <c r="E4685" s="169" t="s">
        <v>3</v>
      </c>
      <c r="F4685" s="169">
        <v>1497815</v>
      </c>
      <c r="G4685" s="169"/>
      <c r="H4685" s="170" t="s">
        <v>10387</v>
      </c>
      <c r="I4685" s="172">
        <v>0</v>
      </c>
      <c r="J4685" s="172">
        <v>742</v>
      </c>
      <c r="K4685" s="172">
        <v>742</v>
      </c>
      <c r="L4685" s="173" t="s">
        <v>1444</v>
      </c>
    </row>
    <row r="4686" spans="1:12" ht="56.25" customHeight="1">
      <c r="A4686" s="174">
        <v>20</v>
      </c>
      <c r="B4686" s="167" t="s">
        <v>717</v>
      </c>
      <c r="C4686" s="168">
        <v>42857</v>
      </c>
      <c r="D4686" s="168" t="s">
        <v>10388</v>
      </c>
      <c r="E4686" s="169" t="s">
        <v>3</v>
      </c>
      <c r="F4686" s="169">
        <v>1497823</v>
      </c>
      <c r="G4686" s="169"/>
      <c r="H4686" s="170" t="s">
        <v>10389</v>
      </c>
      <c r="I4686" s="172">
        <v>0</v>
      </c>
      <c r="J4686" s="172">
        <v>144.69</v>
      </c>
      <c r="K4686" s="172">
        <v>144.69</v>
      </c>
      <c r="L4686" s="173" t="s">
        <v>1444</v>
      </c>
    </row>
    <row r="4687" spans="1:12" ht="56.25" customHeight="1">
      <c r="A4687" s="174">
        <v>20</v>
      </c>
      <c r="B4687" s="167" t="s">
        <v>717</v>
      </c>
      <c r="C4687" s="168">
        <v>42857</v>
      </c>
      <c r="D4687" s="168" t="s">
        <v>10390</v>
      </c>
      <c r="E4687" s="169" t="s">
        <v>3</v>
      </c>
      <c r="F4687" s="169">
        <v>1497827</v>
      </c>
      <c r="G4687" s="169"/>
      <c r="H4687" s="170" t="s">
        <v>10391</v>
      </c>
      <c r="I4687" s="172">
        <v>0</v>
      </c>
      <c r="J4687" s="172">
        <v>96.46</v>
      </c>
      <c r="K4687" s="172">
        <v>96.46</v>
      </c>
      <c r="L4687" s="173" t="s">
        <v>1444</v>
      </c>
    </row>
    <row r="4688" spans="1:12" ht="56.25" customHeight="1">
      <c r="A4688" s="174">
        <v>20</v>
      </c>
      <c r="B4688" s="167" t="s">
        <v>717</v>
      </c>
      <c r="C4688" s="168">
        <v>42857</v>
      </c>
      <c r="D4688" s="168" t="s">
        <v>10392</v>
      </c>
      <c r="E4688" s="169" t="s">
        <v>3</v>
      </c>
      <c r="F4688" s="169">
        <v>1497831</v>
      </c>
      <c r="G4688" s="169"/>
      <c r="H4688" s="170" t="s">
        <v>10393</v>
      </c>
      <c r="I4688" s="172">
        <v>0</v>
      </c>
      <c r="J4688" s="172">
        <v>144.69</v>
      </c>
      <c r="K4688" s="172">
        <v>144.69</v>
      </c>
      <c r="L4688" s="173" t="s">
        <v>1444</v>
      </c>
    </row>
    <row r="4689" spans="1:12" ht="56.25" customHeight="1">
      <c r="A4689" s="174">
        <v>20</v>
      </c>
      <c r="B4689" s="167" t="s">
        <v>717</v>
      </c>
      <c r="C4689" s="168">
        <v>42857</v>
      </c>
      <c r="D4689" s="168" t="s">
        <v>10394</v>
      </c>
      <c r="E4689" s="169" t="s">
        <v>3</v>
      </c>
      <c r="F4689" s="169">
        <v>1497832</v>
      </c>
      <c r="G4689" s="169"/>
      <c r="H4689" s="170" t="s">
        <v>10395</v>
      </c>
      <c r="I4689" s="172">
        <v>0</v>
      </c>
      <c r="J4689" s="172">
        <v>168.8</v>
      </c>
      <c r="K4689" s="172">
        <v>168.8</v>
      </c>
      <c r="L4689" s="173" t="s">
        <v>1444</v>
      </c>
    </row>
    <row r="4690" spans="1:12" ht="56.25" customHeight="1">
      <c r="A4690" s="174">
        <v>86</v>
      </c>
      <c r="B4690" s="167" t="s">
        <v>734</v>
      </c>
      <c r="C4690" s="168">
        <v>42857</v>
      </c>
      <c r="D4690" s="168" t="s">
        <v>10396</v>
      </c>
      <c r="E4690" s="169" t="s">
        <v>3</v>
      </c>
      <c r="F4690" s="169">
        <v>1497834</v>
      </c>
      <c r="G4690" s="169"/>
      <c r="H4690" s="170" t="s">
        <v>10397</v>
      </c>
      <c r="I4690" s="172">
        <v>0</v>
      </c>
      <c r="J4690" s="172">
        <v>193.58</v>
      </c>
      <c r="K4690" s="172">
        <v>193.58</v>
      </c>
      <c r="L4690" s="173" t="s">
        <v>1444</v>
      </c>
    </row>
    <row r="4691" spans="1:12" ht="56.25" customHeight="1">
      <c r="A4691" s="174">
        <v>86</v>
      </c>
      <c r="B4691" s="167" t="s">
        <v>734</v>
      </c>
      <c r="C4691" s="168">
        <v>42857</v>
      </c>
      <c r="D4691" s="168" t="s">
        <v>10398</v>
      </c>
      <c r="E4691" s="169" t="s">
        <v>3</v>
      </c>
      <c r="F4691" s="169">
        <v>1497835</v>
      </c>
      <c r="G4691" s="169"/>
      <c r="H4691" s="170" t="s">
        <v>10399</v>
      </c>
      <c r="I4691" s="172">
        <v>0</v>
      </c>
      <c r="J4691" s="172">
        <v>1300</v>
      </c>
      <c r="K4691" s="172">
        <v>1300</v>
      </c>
      <c r="L4691" s="173" t="s">
        <v>1444</v>
      </c>
    </row>
    <row r="4692" spans="1:12" ht="33.75">
      <c r="A4692" s="174" t="s">
        <v>627</v>
      </c>
      <c r="B4692" s="167" t="s">
        <v>737</v>
      </c>
      <c r="C4692" s="168">
        <v>42857</v>
      </c>
      <c r="D4692" s="168" t="s">
        <v>10400</v>
      </c>
      <c r="E4692" s="169" t="s">
        <v>3</v>
      </c>
      <c r="F4692" s="169">
        <v>1497837</v>
      </c>
      <c r="G4692" s="169"/>
      <c r="H4692" s="170" t="s">
        <v>10401</v>
      </c>
      <c r="I4692" s="172">
        <v>0</v>
      </c>
      <c r="J4692" s="172">
        <v>2015.68</v>
      </c>
      <c r="K4692" s="172">
        <v>2015.68</v>
      </c>
      <c r="L4692" s="173" t="s">
        <v>1444</v>
      </c>
    </row>
    <row r="4693" spans="1:12" ht="33.75">
      <c r="A4693" s="174" t="s">
        <v>627</v>
      </c>
      <c r="B4693" s="167" t="s">
        <v>737</v>
      </c>
      <c r="C4693" s="168">
        <v>42857</v>
      </c>
      <c r="D4693" s="168" t="s">
        <v>10402</v>
      </c>
      <c r="E4693" s="169" t="s">
        <v>3</v>
      </c>
      <c r="F4693" s="169">
        <v>1497846</v>
      </c>
      <c r="G4693" s="169"/>
      <c r="H4693" s="170" t="s">
        <v>10403</v>
      </c>
      <c r="I4693" s="172">
        <v>0</v>
      </c>
      <c r="J4693" s="172">
        <v>3204.19</v>
      </c>
      <c r="K4693" s="172">
        <v>3204.19</v>
      </c>
      <c r="L4693" s="173" t="s">
        <v>1444</v>
      </c>
    </row>
    <row r="4694" spans="1:12" ht="33.75">
      <c r="A4694" s="174" t="s">
        <v>627</v>
      </c>
      <c r="B4694" s="167" t="s">
        <v>737</v>
      </c>
      <c r="C4694" s="168">
        <v>42857</v>
      </c>
      <c r="D4694" s="168" t="s">
        <v>10404</v>
      </c>
      <c r="E4694" s="169" t="s">
        <v>3</v>
      </c>
      <c r="F4694" s="169">
        <v>1497847</v>
      </c>
      <c r="G4694" s="169"/>
      <c r="H4694" s="170" t="s">
        <v>10405</v>
      </c>
      <c r="I4694" s="172">
        <v>0</v>
      </c>
      <c r="J4694" s="172">
        <v>3204.19</v>
      </c>
      <c r="K4694" s="172">
        <v>3204.19</v>
      </c>
      <c r="L4694" s="173" t="s">
        <v>1444</v>
      </c>
    </row>
    <row r="4695" spans="1:12" ht="33.75">
      <c r="A4695" s="174" t="s">
        <v>627</v>
      </c>
      <c r="B4695" s="167" t="s">
        <v>737</v>
      </c>
      <c r="C4695" s="168">
        <v>42857</v>
      </c>
      <c r="D4695" s="168" t="s">
        <v>10406</v>
      </c>
      <c r="E4695" s="169" t="s">
        <v>3</v>
      </c>
      <c r="F4695" s="169">
        <v>1497848</v>
      </c>
      <c r="G4695" s="169"/>
      <c r="H4695" s="170" t="s">
        <v>10407</v>
      </c>
      <c r="I4695" s="172">
        <v>0</v>
      </c>
      <c r="J4695" s="172">
        <v>3204.19</v>
      </c>
      <c r="K4695" s="172">
        <v>3204.19</v>
      </c>
      <c r="L4695" s="173" t="s">
        <v>1444</v>
      </c>
    </row>
    <row r="4696" spans="1:12" ht="33.75">
      <c r="A4696" s="174">
        <v>86</v>
      </c>
      <c r="B4696" s="167" t="s">
        <v>734</v>
      </c>
      <c r="C4696" s="168">
        <v>42857</v>
      </c>
      <c r="D4696" s="168" t="s">
        <v>10408</v>
      </c>
      <c r="E4696" s="169" t="s">
        <v>3</v>
      </c>
      <c r="F4696" s="169">
        <v>1497855</v>
      </c>
      <c r="G4696" s="169"/>
      <c r="H4696" s="170" t="s">
        <v>10409</v>
      </c>
      <c r="I4696" s="172">
        <v>0</v>
      </c>
      <c r="J4696" s="172">
        <v>43558</v>
      </c>
      <c r="K4696" s="172">
        <v>43558</v>
      </c>
      <c r="L4696" s="173" t="s">
        <v>1444</v>
      </c>
    </row>
    <row r="4697" spans="1:12" ht="33.75">
      <c r="A4697" s="174">
        <v>517</v>
      </c>
      <c r="B4697" s="167" t="s">
        <v>866</v>
      </c>
      <c r="C4697" s="168">
        <v>42857</v>
      </c>
      <c r="D4697" s="168" t="s">
        <v>10410</v>
      </c>
      <c r="E4697" s="169" t="s">
        <v>3</v>
      </c>
      <c r="F4697" s="169">
        <v>1497856</v>
      </c>
      <c r="G4697" s="169"/>
      <c r="H4697" s="170" t="s">
        <v>10411</v>
      </c>
      <c r="I4697" s="172">
        <v>0</v>
      </c>
      <c r="J4697" s="172">
        <v>13114.74</v>
      </c>
      <c r="K4697" s="172">
        <v>13114.74</v>
      </c>
      <c r="L4697" s="173" t="s">
        <v>1444</v>
      </c>
    </row>
    <row r="4698" spans="1:12" ht="22.5">
      <c r="A4698" s="174">
        <v>206</v>
      </c>
      <c r="B4698" s="167" t="s">
        <v>782</v>
      </c>
      <c r="C4698" s="168">
        <v>42857</v>
      </c>
      <c r="D4698" s="168" t="s">
        <v>10412</v>
      </c>
      <c r="E4698" s="169" t="s">
        <v>3</v>
      </c>
      <c r="F4698" s="169">
        <v>1497888</v>
      </c>
      <c r="G4698" s="169"/>
      <c r="H4698" s="170" t="s">
        <v>10413</v>
      </c>
      <c r="I4698" s="172">
        <v>0</v>
      </c>
      <c r="J4698" s="172">
        <v>398.7</v>
      </c>
      <c r="K4698" s="172">
        <v>398.7</v>
      </c>
      <c r="L4698" s="173" t="s">
        <v>1444</v>
      </c>
    </row>
    <row r="4699" spans="1:12" ht="33.75">
      <c r="A4699" s="174">
        <v>680</v>
      </c>
      <c r="B4699" s="167" t="s">
        <v>890</v>
      </c>
      <c r="C4699" s="168">
        <v>42858</v>
      </c>
      <c r="D4699" s="168" t="s">
        <v>10414</v>
      </c>
      <c r="E4699" s="169" t="s">
        <v>3</v>
      </c>
      <c r="F4699" s="169">
        <v>1497994</v>
      </c>
      <c r="G4699" s="169"/>
      <c r="H4699" s="170" t="s">
        <v>10415</v>
      </c>
      <c r="I4699" s="172">
        <v>0</v>
      </c>
      <c r="J4699" s="172">
        <v>259.7</v>
      </c>
      <c r="K4699" s="172">
        <v>259.7</v>
      </c>
      <c r="L4699" s="173" t="s">
        <v>1444</v>
      </c>
    </row>
    <row r="4700" spans="1:12" ht="33.75">
      <c r="A4700" s="174">
        <v>680</v>
      </c>
      <c r="B4700" s="167" t="s">
        <v>890</v>
      </c>
      <c r="C4700" s="168">
        <v>42858</v>
      </c>
      <c r="D4700" s="168" t="s">
        <v>10416</v>
      </c>
      <c r="E4700" s="169" t="s">
        <v>3</v>
      </c>
      <c r="F4700" s="169">
        <v>1497997</v>
      </c>
      <c r="G4700" s="169"/>
      <c r="H4700" s="170" t="s">
        <v>10417</v>
      </c>
      <c r="I4700" s="172">
        <v>0</v>
      </c>
      <c r="J4700" s="172">
        <v>1000</v>
      </c>
      <c r="K4700" s="172">
        <v>1000</v>
      </c>
      <c r="L4700" s="173" t="s">
        <v>1444</v>
      </c>
    </row>
    <row r="4701" spans="1:12" ht="33.75">
      <c r="A4701" s="174">
        <v>680</v>
      </c>
      <c r="B4701" s="167" t="s">
        <v>890</v>
      </c>
      <c r="C4701" s="168">
        <v>42858</v>
      </c>
      <c r="D4701" s="168" t="s">
        <v>10418</v>
      </c>
      <c r="E4701" s="169" t="s">
        <v>3</v>
      </c>
      <c r="F4701" s="169">
        <v>1497998</v>
      </c>
      <c r="G4701" s="169"/>
      <c r="H4701" s="170" t="s">
        <v>10419</v>
      </c>
      <c r="I4701" s="172">
        <v>0</v>
      </c>
      <c r="J4701" s="172">
        <v>13797.66</v>
      </c>
      <c r="K4701" s="172">
        <v>13797.66</v>
      </c>
      <c r="L4701" s="173" t="s">
        <v>1444</v>
      </c>
    </row>
    <row r="4702" spans="1:12" ht="22.5">
      <c r="A4702" s="174">
        <v>342</v>
      </c>
      <c r="B4702" s="167" t="s">
        <v>840</v>
      </c>
      <c r="C4702" s="168">
        <v>42858</v>
      </c>
      <c r="D4702" s="168" t="s">
        <v>10420</v>
      </c>
      <c r="E4702" s="169" t="s">
        <v>3</v>
      </c>
      <c r="F4702" s="169">
        <v>1498023</v>
      </c>
      <c r="G4702" s="169"/>
      <c r="H4702" s="170" t="s">
        <v>10421</v>
      </c>
      <c r="I4702" s="172">
        <v>0</v>
      </c>
      <c r="J4702" s="172">
        <v>5035</v>
      </c>
      <c r="K4702" s="172">
        <v>5035</v>
      </c>
      <c r="L4702" s="173" t="s">
        <v>1444</v>
      </c>
    </row>
    <row r="4703" spans="1:12" ht="33.75">
      <c r="A4703" s="174">
        <v>15</v>
      </c>
      <c r="B4703" s="167" t="s">
        <v>715</v>
      </c>
      <c r="C4703" s="168">
        <v>42858</v>
      </c>
      <c r="D4703" s="168" t="s">
        <v>10422</v>
      </c>
      <c r="E4703" s="169" t="s">
        <v>3</v>
      </c>
      <c r="F4703" s="169">
        <v>1498037</v>
      </c>
      <c r="G4703" s="169"/>
      <c r="H4703" s="170" t="s">
        <v>10423</v>
      </c>
      <c r="I4703" s="172">
        <v>0</v>
      </c>
      <c r="J4703" s="172">
        <v>19180</v>
      </c>
      <c r="K4703" s="172">
        <v>19180</v>
      </c>
      <c r="L4703" s="173" t="s">
        <v>1444</v>
      </c>
    </row>
    <row r="4704" spans="1:12" ht="33.75">
      <c r="A4704" s="174">
        <v>15</v>
      </c>
      <c r="B4704" s="167" t="s">
        <v>715</v>
      </c>
      <c r="C4704" s="168">
        <v>42858</v>
      </c>
      <c r="D4704" s="168" t="s">
        <v>10424</v>
      </c>
      <c r="E4704" s="169" t="s">
        <v>3</v>
      </c>
      <c r="F4704" s="169">
        <v>1498039</v>
      </c>
      <c r="G4704" s="169"/>
      <c r="H4704" s="170" t="s">
        <v>10425</v>
      </c>
      <c r="I4704" s="172">
        <v>0</v>
      </c>
      <c r="J4704" s="172">
        <v>21386.62</v>
      </c>
      <c r="K4704" s="172">
        <v>21386.62</v>
      </c>
      <c r="L4704" s="173" t="s">
        <v>1444</v>
      </c>
    </row>
    <row r="4705" spans="1:12" ht="33.75">
      <c r="A4705" s="174">
        <v>15</v>
      </c>
      <c r="B4705" s="167" t="s">
        <v>715</v>
      </c>
      <c r="C4705" s="168">
        <v>42858</v>
      </c>
      <c r="D4705" s="168" t="s">
        <v>10426</v>
      </c>
      <c r="E4705" s="169" t="s">
        <v>3</v>
      </c>
      <c r="F4705" s="169">
        <v>1498041</v>
      </c>
      <c r="G4705" s="169"/>
      <c r="H4705" s="170" t="s">
        <v>10427</v>
      </c>
      <c r="I4705" s="172">
        <v>0</v>
      </c>
      <c r="J4705" s="172">
        <v>189.6</v>
      </c>
      <c r="K4705" s="172">
        <v>189.6</v>
      </c>
      <c r="L4705" s="173" t="s">
        <v>1444</v>
      </c>
    </row>
    <row r="4706" spans="1:12" ht="33.75">
      <c r="A4706" s="174">
        <v>212</v>
      </c>
      <c r="B4706" s="167" t="s">
        <v>785</v>
      </c>
      <c r="C4706" s="168">
        <v>42858</v>
      </c>
      <c r="D4706" s="168" t="s">
        <v>10428</v>
      </c>
      <c r="E4706" s="169" t="s">
        <v>3</v>
      </c>
      <c r="F4706" s="169">
        <v>1498045</v>
      </c>
      <c r="G4706" s="169"/>
      <c r="H4706" s="170" t="s">
        <v>10429</v>
      </c>
      <c r="I4706" s="172">
        <v>0</v>
      </c>
      <c r="J4706" s="172">
        <v>197679.3</v>
      </c>
      <c r="K4706" s="172">
        <v>197679.3</v>
      </c>
      <c r="L4706" s="173" t="s">
        <v>1444</v>
      </c>
    </row>
    <row r="4707" spans="1:12" ht="33.75">
      <c r="A4707" s="174">
        <v>340</v>
      </c>
      <c r="B4707" s="167" t="s">
        <v>838</v>
      </c>
      <c r="C4707" s="168">
        <v>42858</v>
      </c>
      <c r="D4707" s="168" t="s">
        <v>10430</v>
      </c>
      <c r="E4707" s="169" t="s">
        <v>3</v>
      </c>
      <c r="F4707" s="169">
        <v>1498072</v>
      </c>
      <c r="G4707" s="169"/>
      <c r="H4707" s="170" t="s">
        <v>10431</v>
      </c>
      <c r="I4707" s="172">
        <v>0</v>
      </c>
      <c r="J4707" s="172">
        <v>17</v>
      </c>
      <c r="K4707" s="172">
        <v>17</v>
      </c>
      <c r="L4707" s="173" t="s">
        <v>1444</v>
      </c>
    </row>
    <row r="4708" spans="1:12" ht="33.75">
      <c r="A4708" s="174">
        <v>340</v>
      </c>
      <c r="B4708" s="167" t="s">
        <v>838</v>
      </c>
      <c r="C4708" s="168">
        <v>42858</v>
      </c>
      <c r="D4708" s="168" t="s">
        <v>10432</v>
      </c>
      <c r="E4708" s="169" t="s">
        <v>3</v>
      </c>
      <c r="F4708" s="169">
        <v>1498075</v>
      </c>
      <c r="G4708" s="169"/>
      <c r="H4708" s="170" t="s">
        <v>10433</v>
      </c>
      <c r="I4708" s="172">
        <v>0</v>
      </c>
      <c r="J4708" s="172">
        <v>830</v>
      </c>
      <c r="K4708" s="172">
        <v>830</v>
      </c>
      <c r="L4708" s="173" t="s">
        <v>1444</v>
      </c>
    </row>
    <row r="4709" spans="1:12" ht="33.75">
      <c r="A4709" s="174">
        <v>46</v>
      </c>
      <c r="B4709" s="167" t="s">
        <v>722</v>
      </c>
      <c r="C4709" s="168">
        <v>42858</v>
      </c>
      <c r="D4709" s="168" t="s">
        <v>10434</v>
      </c>
      <c r="E4709" s="169" t="s">
        <v>3</v>
      </c>
      <c r="F4709" s="169">
        <v>1498108</v>
      </c>
      <c r="G4709" s="169"/>
      <c r="H4709" s="170" t="s">
        <v>10435</v>
      </c>
      <c r="I4709" s="172">
        <v>0</v>
      </c>
      <c r="J4709" s="172">
        <v>2035</v>
      </c>
      <c r="K4709" s="172">
        <v>2035</v>
      </c>
      <c r="L4709" s="173" t="s">
        <v>1444</v>
      </c>
    </row>
    <row r="4710" spans="1:12" ht="33.75">
      <c r="A4710" s="174">
        <v>41</v>
      </c>
      <c r="B4710" s="167" t="s">
        <v>721</v>
      </c>
      <c r="C4710" s="168">
        <v>42858</v>
      </c>
      <c r="D4710" s="168" t="s">
        <v>10436</v>
      </c>
      <c r="E4710" s="169" t="s">
        <v>3</v>
      </c>
      <c r="F4710" s="169">
        <v>1497992</v>
      </c>
      <c r="G4710" s="169"/>
      <c r="H4710" s="170" t="s">
        <v>10437</v>
      </c>
      <c r="I4710" s="172">
        <v>0</v>
      </c>
      <c r="J4710" s="172">
        <v>56.62</v>
      </c>
      <c r="K4710" s="172">
        <v>56.62</v>
      </c>
      <c r="L4710" s="173" t="s">
        <v>1444</v>
      </c>
    </row>
    <row r="4711" spans="1:12" ht="22.5">
      <c r="A4711" s="174">
        <v>20</v>
      </c>
      <c r="B4711" s="167" t="s">
        <v>717</v>
      </c>
      <c r="C4711" s="168">
        <v>42858</v>
      </c>
      <c r="D4711" s="168" t="s">
        <v>10438</v>
      </c>
      <c r="E4711" s="169" t="s">
        <v>3</v>
      </c>
      <c r="F4711" s="169">
        <v>1497996</v>
      </c>
      <c r="G4711" s="169"/>
      <c r="H4711" s="170" t="s">
        <v>10439</v>
      </c>
      <c r="I4711" s="172">
        <v>0</v>
      </c>
      <c r="J4711" s="172">
        <v>371</v>
      </c>
      <c r="K4711" s="172">
        <v>371</v>
      </c>
      <c r="L4711" s="173" t="s">
        <v>1444</v>
      </c>
    </row>
    <row r="4712" spans="1:12" ht="22.5">
      <c r="A4712" s="174">
        <v>20</v>
      </c>
      <c r="B4712" s="167" t="s">
        <v>717</v>
      </c>
      <c r="C4712" s="168">
        <v>42858</v>
      </c>
      <c r="D4712" s="168" t="s">
        <v>10440</v>
      </c>
      <c r="E4712" s="169" t="s">
        <v>3</v>
      </c>
      <c r="F4712" s="169">
        <v>1497999</v>
      </c>
      <c r="G4712" s="169"/>
      <c r="H4712" s="170" t="s">
        <v>10441</v>
      </c>
      <c r="I4712" s="172">
        <v>0</v>
      </c>
      <c r="J4712" s="172">
        <v>371</v>
      </c>
      <c r="K4712" s="172">
        <v>371</v>
      </c>
      <c r="L4712" s="173" t="s">
        <v>1444</v>
      </c>
    </row>
    <row r="4713" spans="1:12" ht="33.75">
      <c r="A4713" s="174" t="s">
        <v>627</v>
      </c>
      <c r="B4713" s="167" t="s">
        <v>737</v>
      </c>
      <c r="C4713" s="168">
        <v>42858</v>
      </c>
      <c r="D4713" s="168" t="s">
        <v>10442</v>
      </c>
      <c r="E4713" s="169" t="s">
        <v>3</v>
      </c>
      <c r="F4713" s="169">
        <v>1498012</v>
      </c>
      <c r="G4713" s="169"/>
      <c r="H4713" s="170" t="s">
        <v>10443</v>
      </c>
      <c r="I4713" s="172">
        <v>0</v>
      </c>
      <c r="J4713" s="172">
        <v>3196.56</v>
      </c>
      <c r="K4713" s="172">
        <v>3196.56</v>
      </c>
      <c r="L4713" s="173" t="s">
        <v>1444</v>
      </c>
    </row>
    <row r="4714" spans="1:12" ht="33.75">
      <c r="A4714" s="174" t="s">
        <v>627</v>
      </c>
      <c r="B4714" s="167" t="s">
        <v>737</v>
      </c>
      <c r="C4714" s="168">
        <v>42858</v>
      </c>
      <c r="D4714" s="168" t="s">
        <v>10444</v>
      </c>
      <c r="E4714" s="169" t="s">
        <v>3</v>
      </c>
      <c r="F4714" s="169">
        <v>1498013</v>
      </c>
      <c r="G4714" s="169"/>
      <c r="H4714" s="170" t="s">
        <v>10443</v>
      </c>
      <c r="I4714" s="172">
        <v>0</v>
      </c>
      <c r="J4714" s="172">
        <v>3196.56</v>
      </c>
      <c r="K4714" s="172">
        <v>3196.56</v>
      </c>
      <c r="L4714" s="173" t="s">
        <v>1444</v>
      </c>
    </row>
    <row r="4715" spans="1:12" ht="33.75">
      <c r="A4715" s="174" t="s">
        <v>627</v>
      </c>
      <c r="B4715" s="167" t="s">
        <v>737</v>
      </c>
      <c r="C4715" s="168">
        <v>42858</v>
      </c>
      <c r="D4715" s="168" t="s">
        <v>10445</v>
      </c>
      <c r="E4715" s="169" t="s">
        <v>3</v>
      </c>
      <c r="F4715" s="169">
        <v>1498080</v>
      </c>
      <c r="G4715" s="169"/>
      <c r="H4715" s="170" t="s">
        <v>10446</v>
      </c>
      <c r="I4715" s="172">
        <v>0</v>
      </c>
      <c r="J4715" s="172">
        <v>9208.83</v>
      </c>
      <c r="K4715" s="172">
        <v>9208.83</v>
      </c>
      <c r="L4715" s="173" t="s">
        <v>1444</v>
      </c>
    </row>
    <row r="4716" spans="1:12" ht="33.75">
      <c r="A4716" s="174">
        <v>591</v>
      </c>
      <c r="B4716" s="167" t="s">
        <v>885</v>
      </c>
      <c r="C4716" s="168">
        <v>42858</v>
      </c>
      <c r="D4716" s="168" t="s">
        <v>10447</v>
      </c>
      <c r="E4716" s="169" t="s">
        <v>3</v>
      </c>
      <c r="F4716" s="169">
        <v>1498088</v>
      </c>
      <c r="G4716" s="169"/>
      <c r="H4716" s="170" t="s">
        <v>10448</v>
      </c>
      <c r="I4716" s="172">
        <v>0</v>
      </c>
      <c r="J4716" s="172">
        <v>350</v>
      </c>
      <c r="K4716" s="172">
        <v>350</v>
      </c>
      <c r="L4716" s="173" t="s">
        <v>1444</v>
      </c>
    </row>
    <row r="4717" spans="1:12" ht="22.5">
      <c r="A4717" s="174">
        <v>41</v>
      </c>
      <c r="B4717" s="167" t="s">
        <v>721</v>
      </c>
      <c r="C4717" s="168">
        <v>42858</v>
      </c>
      <c r="D4717" s="168" t="s">
        <v>10449</v>
      </c>
      <c r="E4717" s="169" t="s">
        <v>3</v>
      </c>
      <c r="F4717" s="169">
        <v>1498098</v>
      </c>
      <c r="G4717" s="169"/>
      <c r="H4717" s="170" t="s">
        <v>10450</v>
      </c>
      <c r="I4717" s="172">
        <v>0</v>
      </c>
      <c r="J4717" s="172">
        <v>1140</v>
      </c>
      <c r="K4717" s="172">
        <v>1140</v>
      </c>
      <c r="L4717" s="173" t="s">
        <v>1444</v>
      </c>
    </row>
    <row r="4718" spans="1:12" ht="33.75">
      <c r="A4718" s="174">
        <v>20</v>
      </c>
      <c r="B4718" s="167" t="s">
        <v>717</v>
      </c>
      <c r="C4718" s="168">
        <v>42858</v>
      </c>
      <c r="D4718" s="168" t="s">
        <v>10451</v>
      </c>
      <c r="E4718" s="169" t="s">
        <v>3</v>
      </c>
      <c r="F4718" s="169">
        <v>1498105</v>
      </c>
      <c r="G4718" s="169"/>
      <c r="H4718" s="170" t="s">
        <v>10452</v>
      </c>
      <c r="I4718" s="172">
        <v>0</v>
      </c>
      <c r="J4718" s="172">
        <v>2143</v>
      </c>
      <c r="K4718" s="172">
        <v>2143</v>
      </c>
      <c r="L4718" s="173" t="s">
        <v>1444</v>
      </c>
    </row>
    <row r="4719" spans="1:12" ht="22.5">
      <c r="A4719" s="174">
        <v>526</v>
      </c>
      <c r="B4719" s="167" t="s">
        <v>870</v>
      </c>
      <c r="C4719" s="168">
        <v>42858</v>
      </c>
      <c r="D4719" s="168" t="s">
        <v>10453</v>
      </c>
      <c r="E4719" s="169" t="s">
        <v>3</v>
      </c>
      <c r="F4719" s="169">
        <v>1498110</v>
      </c>
      <c r="G4719" s="169"/>
      <c r="H4719" s="170" t="s">
        <v>10454</v>
      </c>
      <c r="I4719" s="172">
        <v>0</v>
      </c>
      <c r="J4719" s="172">
        <v>66</v>
      </c>
      <c r="K4719" s="172">
        <v>66</v>
      </c>
      <c r="L4719" s="173" t="s">
        <v>1444</v>
      </c>
    </row>
    <row r="4720" spans="1:12" ht="33.75">
      <c r="A4720" s="174">
        <v>222</v>
      </c>
      <c r="B4720" s="167" t="s">
        <v>788</v>
      </c>
      <c r="C4720" s="168">
        <v>42858</v>
      </c>
      <c r="D4720" s="168" t="s">
        <v>10455</v>
      </c>
      <c r="E4720" s="169" t="s">
        <v>3</v>
      </c>
      <c r="F4720" s="169">
        <v>1498119</v>
      </c>
      <c r="G4720" s="169"/>
      <c r="H4720" s="170" t="s">
        <v>10456</v>
      </c>
      <c r="I4720" s="172">
        <v>0</v>
      </c>
      <c r="J4720" s="172">
        <v>339.9</v>
      </c>
      <c r="K4720" s="172">
        <v>339.9</v>
      </c>
      <c r="L4720" s="173" t="s">
        <v>1444</v>
      </c>
    </row>
    <row r="4721" spans="1:12" ht="33.75">
      <c r="A4721" s="174">
        <v>222</v>
      </c>
      <c r="B4721" s="167" t="s">
        <v>788</v>
      </c>
      <c r="C4721" s="168">
        <v>42858</v>
      </c>
      <c r="D4721" s="168" t="s">
        <v>10457</v>
      </c>
      <c r="E4721" s="169" t="s">
        <v>3</v>
      </c>
      <c r="F4721" s="169">
        <v>1498120</v>
      </c>
      <c r="G4721" s="169"/>
      <c r="H4721" s="170" t="s">
        <v>10458</v>
      </c>
      <c r="I4721" s="172">
        <v>0</v>
      </c>
      <c r="J4721" s="172">
        <v>868.04</v>
      </c>
      <c r="K4721" s="172">
        <v>868.04</v>
      </c>
      <c r="L4721" s="173" t="s">
        <v>1444</v>
      </c>
    </row>
    <row r="4722" spans="1:12" ht="22.5">
      <c r="A4722" s="174">
        <v>526</v>
      </c>
      <c r="B4722" s="167" t="s">
        <v>870</v>
      </c>
      <c r="C4722" s="168">
        <v>42858</v>
      </c>
      <c r="D4722" s="168" t="s">
        <v>10459</v>
      </c>
      <c r="E4722" s="169" t="s">
        <v>3</v>
      </c>
      <c r="F4722" s="169">
        <v>1498137</v>
      </c>
      <c r="G4722" s="169"/>
      <c r="H4722" s="170" t="s">
        <v>10460</v>
      </c>
      <c r="I4722" s="172">
        <v>0</v>
      </c>
      <c r="J4722" s="172">
        <v>501</v>
      </c>
      <c r="K4722" s="172">
        <v>501</v>
      </c>
      <c r="L4722" s="173" t="s">
        <v>1444</v>
      </c>
    </row>
    <row r="4723" spans="1:12" ht="22.5">
      <c r="A4723" s="174">
        <v>234</v>
      </c>
      <c r="B4723" s="167" t="s">
        <v>131</v>
      </c>
      <c r="C4723" s="168">
        <v>42858</v>
      </c>
      <c r="D4723" s="168" t="s">
        <v>10461</v>
      </c>
      <c r="E4723" s="169" t="s">
        <v>3</v>
      </c>
      <c r="F4723" s="169">
        <v>1498147</v>
      </c>
      <c r="G4723" s="169"/>
      <c r="H4723" s="170" t="s">
        <v>10462</v>
      </c>
      <c r="I4723" s="172">
        <v>0</v>
      </c>
      <c r="J4723" s="172">
        <v>150</v>
      </c>
      <c r="K4723" s="172">
        <v>150</v>
      </c>
      <c r="L4723" s="173" t="s">
        <v>1444</v>
      </c>
    </row>
    <row r="4724" spans="1:12" ht="22.5">
      <c r="A4724" s="174">
        <v>234</v>
      </c>
      <c r="B4724" s="167" t="s">
        <v>131</v>
      </c>
      <c r="C4724" s="168">
        <v>42858</v>
      </c>
      <c r="D4724" s="168" t="s">
        <v>10463</v>
      </c>
      <c r="E4724" s="169" t="s">
        <v>3</v>
      </c>
      <c r="F4724" s="169">
        <v>1498148</v>
      </c>
      <c r="G4724" s="169"/>
      <c r="H4724" s="170" t="s">
        <v>10464</v>
      </c>
      <c r="I4724" s="172">
        <v>0</v>
      </c>
      <c r="J4724" s="172">
        <v>42</v>
      </c>
      <c r="K4724" s="172">
        <v>42</v>
      </c>
      <c r="L4724" s="173" t="s">
        <v>1444</v>
      </c>
    </row>
    <row r="4725" spans="1:12" ht="22.5">
      <c r="A4725" s="174">
        <v>234</v>
      </c>
      <c r="B4725" s="167" t="s">
        <v>131</v>
      </c>
      <c r="C4725" s="168">
        <v>42858</v>
      </c>
      <c r="D4725" s="168" t="s">
        <v>10465</v>
      </c>
      <c r="E4725" s="169" t="s">
        <v>3</v>
      </c>
      <c r="F4725" s="169">
        <v>1498149</v>
      </c>
      <c r="G4725" s="169"/>
      <c r="H4725" s="170" t="s">
        <v>10466</v>
      </c>
      <c r="I4725" s="172">
        <v>0</v>
      </c>
      <c r="J4725" s="172">
        <v>172.96</v>
      </c>
      <c r="K4725" s="172">
        <v>172.96</v>
      </c>
      <c r="L4725" s="173" t="s">
        <v>1444</v>
      </c>
    </row>
    <row r="4726" spans="1:12" ht="22.5">
      <c r="A4726" s="174">
        <v>234</v>
      </c>
      <c r="B4726" s="167" t="s">
        <v>131</v>
      </c>
      <c r="C4726" s="168">
        <v>42858</v>
      </c>
      <c r="D4726" s="168" t="s">
        <v>10467</v>
      </c>
      <c r="E4726" s="169" t="s">
        <v>3</v>
      </c>
      <c r="F4726" s="169">
        <v>1498151</v>
      </c>
      <c r="G4726" s="169"/>
      <c r="H4726" s="170" t="s">
        <v>10468</v>
      </c>
      <c r="I4726" s="172">
        <v>0</v>
      </c>
      <c r="J4726" s="172">
        <v>215</v>
      </c>
      <c r="K4726" s="172">
        <v>215</v>
      </c>
      <c r="L4726" s="173" t="s">
        <v>1444</v>
      </c>
    </row>
    <row r="4727" spans="1:12" ht="22.5">
      <c r="A4727" s="174">
        <v>234</v>
      </c>
      <c r="B4727" s="167" t="s">
        <v>131</v>
      </c>
      <c r="C4727" s="168">
        <v>42858</v>
      </c>
      <c r="D4727" s="168" t="s">
        <v>10469</v>
      </c>
      <c r="E4727" s="169" t="s">
        <v>3</v>
      </c>
      <c r="F4727" s="169">
        <v>1498152</v>
      </c>
      <c r="G4727" s="169"/>
      <c r="H4727" s="170" t="s">
        <v>10470</v>
      </c>
      <c r="I4727" s="172">
        <v>0</v>
      </c>
      <c r="J4727" s="172">
        <v>50</v>
      </c>
      <c r="K4727" s="172">
        <v>50</v>
      </c>
      <c r="L4727" s="173" t="s">
        <v>1444</v>
      </c>
    </row>
    <row r="4728" spans="1:12" ht="22.5">
      <c r="A4728" s="174">
        <v>526</v>
      </c>
      <c r="B4728" s="167" t="s">
        <v>870</v>
      </c>
      <c r="C4728" s="168">
        <v>42858</v>
      </c>
      <c r="D4728" s="168" t="s">
        <v>10471</v>
      </c>
      <c r="E4728" s="169" t="s">
        <v>3</v>
      </c>
      <c r="F4728" s="169">
        <v>1498158</v>
      </c>
      <c r="G4728" s="169"/>
      <c r="H4728" s="170" t="s">
        <v>10472</v>
      </c>
      <c r="I4728" s="172">
        <v>0</v>
      </c>
      <c r="J4728" s="172">
        <v>501</v>
      </c>
      <c r="K4728" s="172">
        <v>501</v>
      </c>
      <c r="L4728" s="173" t="s">
        <v>1444</v>
      </c>
    </row>
    <row r="4729" spans="1:12" ht="33.75">
      <c r="A4729" s="174" t="s">
        <v>627</v>
      </c>
      <c r="B4729" s="167" t="s">
        <v>737</v>
      </c>
      <c r="C4729" s="168">
        <v>42858</v>
      </c>
      <c r="D4729" s="168" t="s">
        <v>10473</v>
      </c>
      <c r="E4729" s="169" t="s">
        <v>3</v>
      </c>
      <c r="F4729" s="169">
        <v>1498163</v>
      </c>
      <c r="G4729" s="169"/>
      <c r="H4729" s="170" t="s">
        <v>10474</v>
      </c>
      <c r="I4729" s="172">
        <v>0</v>
      </c>
      <c r="J4729" s="172">
        <v>255</v>
      </c>
      <c r="K4729" s="172">
        <v>255</v>
      </c>
      <c r="L4729" s="173" t="s">
        <v>1444</v>
      </c>
    </row>
    <row r="4730" spans="1:12" ht="33.75">
      <c r="A4730" s="174">
        <v>16</v>
      </c>
      <c r="B4730" s="167" t="s">
        <v>716</v>
      </c>
      <c r="C4730" s="168">
        <v>42858</v>
      </c>
      <c r="D4730" s="168" t="s">
        <v>10475</v>
      </c>
      <c r="E4730" s="169" t="s">
        <v>3</v>
      </c>
      <c r="F4730" s="169">
        <v>1498177</v>
      </c>
      <c r="G4730" s="169"/>
      <c r="H4730" s="170" t="s">
        <v>10476</v>
      </c>
      <c r="I4730" s="172">
        <v>0</v>
      </c>
      <c r="J4730" s="172">
        <v>874</v>
      </c>
      <c r="K4730" s="172">
        <v>874</v>
      </c>
      <c r="L4730" s="173" t="s">
        <v>1444</v>
      </c>
    </row>
    <row r="4731" spans="1:12" ht="33.75">
      <c r="A4731" s="174" t="s">
        <v>627</v>
      </c>
      <c r="B4731" s="167" t="s">
        <v>737</v>
      </c>
      <c r="C4731" s="168">
        <v>42858</v>
      </c>
      <c r="D4731" s="168" t="s">
        <v>10477</v>
      </c>
      <c r="E4731" s="169" t="s">
        <v>3</v>
      </c>
      <c r="F4731" s="169">
        <v>1498195</v>
      </c>
      <c r="G4731" s="169"/>
      <c r="H4731" s="170" t="s">
        <v>10478</v>
      </c>
      <c r="I4731" s="172">
        <v>0</v>
      </c>
      <c r="J4731" s="172">
        <v>905.68</v>
      </c>
      <c r="K4731" s="172">
        <v>905.68</v>
      </c>
      <c r="L4731" s="173" t="s">
        <v>1444</v>
      </c>
    </row>
    <row r="4732" spans="1:12" ht="33.75">
      <c r="A4732" s="174">
        <v>342</v>
      </c>
      <c r="B4732" s="167" t="s">
        <v>840</v>
      </c>
      <c r="C4732" s="168">
        <v>42858</v>
      </c>
      <c r="D4732" s="168" t="s">
        <v>10479</v>
      </c>
      <c r="E4732" s="169" t="s">
        <v>3</v>
      </c>
      <c r="F4732" s="169">
        <v>1498217</v>
      </c>
      <c r="G4732" s="169"/>
      <c r="H4732" s="170" t="s">
        <v>10480</v>
      </c>
      <c r="I4732" s="172">
        <v>0</v>
      </c>
      <c r="J4732" s="172">
        <v>60</v>
      </c>
      <c r="K4732" s="172">
        <v>60</v>
      </c>
      <c r="L4732" s="173" t="s">
        <v>1444</v>
      </c>
    </row>
    <row r="4733" spans="1:12" ht="22.5">
      <c r="A4733" s="174">
        <v>16</v>
      </c>
      <c r="B4733" s="167" t="s">
        <v>716</v>
      </c>
      <c r="C4733" s="168">
        <v>42858</v>
      </c>
      <c r="D4733" s="168" t="s">
        <v>10481</v>
      </c>
      <c r="E4733" s="169" t="s">
        <v>3</v>
      </c>
      <c r="F4733" s="169">
        <v>1498224</v>
      </c>
      <c r="G4733" s="169"/>
      <c r="H4733" s="170" t="s">
        <v>10482</v>
      </c>
      <c r="I4733" s="172">
        <v>0</v>
      </c>
      <c r="J4733" s="172">
        <v>371</v>
      </c>
      <c r="K4733" s="172">
        <v>371</v>
      </c>
      <c r="L4733" s="173" t="s">
        <v>1444</v>
      </c>
    </row>
    <row r="4734" spans="1:12" ht="33.75">
      <c r="A4734" s="174" t="s">
        <v>627</v>
      </c>
      <c r="B4734" s="167" t="s">
        <v>737</v>
      </c>
      <c r="C4734" s="168">
        <v>42858</v>
      </c>
      <c r="D4734" s="168" t="s">
        <v>10483</v>
      </c>
      <c r="E4734" s="169" t="s">
        <v>3</v>
      </c>
      <c r="F4734" s="169">
        <v>1498225</v>
      </c>
      <c r="G4734" s="169"/>
      <c r="H4734" s="170" t="s">
        <v>10484</v>
      </c>
      <c r="I4734" s="172">
        <v>0</v>
      </c>
      <c r="J4734" s="172">
        <v>742</v>
      </c>
      <c r="K4734" s="172">
        <v>742</v>
      </c>
      <c r="L4734" s="173" t="s">
        <v>1444</v>
      </c>
    </row>
    <row r="4735" spans="1:12" ht="22.5">
      <c r="A4735" s="174">
        <v>206</v>
      </c>
      <c r="B4735" s="167" t="s">
        <v>782</v>
      </c>
      <c r="C4735" s="168">
        <v>42858</v>
      </c>
      <c r="D4735" s="168" t="s">
        <v>10485</v>
      </c>
      <c r="E4735" s="169" t="s">
        <v>3</v>
      </c>
      <c r="F4735" s="169">
        <v>1498238</v>
      </c>
      <c r="G4735" s="169"/>
      <c r="H4735" s="170" t="s">
        <v>10486</v>
      </c>
      <c r="I4735" s="172">
        <v>0</v>
      </c>
      <c r="J4735" s="172">
        <v>50</v>
      </c>
      <c r="K4735" s="172">
        <v>50</v>
      </c>
      <c r="L4735" s="173" t="s">
        <v>1444</v>
      </c>
    </row>
    <row r="4736" spans="1:12" ht="33.75">
      <c r="A4736" s="174">
        <v>16</v>
      </c>
      <c r="B4736" s="167" t="s">
        <v>716</v>
      </c>
      <c r="C4736" s="168">
        <v>42858</v>
      </c>
      <c r="D4736" s="168" t="s">
        <v>10487</v>
      </c>
      <c r="E4736" s="169" t="s">
        <v>3</v>
      </c>
      <c r="F4736" s="169">
        <v>1498254</v>
      </c>
      <c r="G4736" s="169"/>
      <c r="H4736" s="170" t="s">
        <v>10488</v>
      </c>
      <c r="I4736" s="172">
        <v>0</v>
      </c>
      <c r="J4736" s="172">
        <v>332</v>
      </c>
      <c r="K4736" s="172">
        <v>332</v>
      </c>
      <c r="L4736" s="173" t="s">
        <v>1444</v>
      </c>
    </row>
    <row r="4737" spans="1:12" ht="33.75">
      <c r="A4737" s="174" t="s">
        <v>627</v>
      </c>
      <c r="B4737" s="167" t="s">
        <v>737</v>
      </c>
      <c r="C4737" s="168">
        <v>42858</v>
      </c>
      <c r="D4737" s="168" t="s">
        <v>10489</v>
      </c>
      <c r="E4737" s="169" t="s">
        <v>3</v>
      </c>
      <c r="F4737" s="169">
        <v>1498294</v>
      </c>
      <c r="G4737" s="169"/>
      <c r="H4737" s="170" t="s">
        <v>10490</v>
      </c>
      <c r="I4737" s="172">
        <v>0</v>
      </c>
      <c r="J4737" s="172">
        <v>5834.85</v>
      </c>
      <c r="K4737" s="172">
        <v>5834.85</v>
      </c>
      <c r="L4737" s="173" t="s">
        <v>1444</v>
      </c>
    </row>
    <row r="4738" spans="1:12" ht="33.75">
      <c r="A4738" s="174">
        <v>35</v>
      </c>
      <c r="B4738" s="167" t="s">
        <v>720</v>
      </c>
      <c r="C4738" s="168">
        <v>42859</v>
      </c>
      <c r="D4738" s="168" t="s">
        <v>10491</v>
      </c>
      <c r="E4738" s="169" t="s">
        <v>3</v>
      </c>
      <c r="F4738" s="169">
        <v>1498424</v>
      </c>
      <c r="G4738" s="169"/>
      <c r="H4738" s="170" t="s">
        <v>10492</v>
      </c>
      <c r="I4738" s="172">
        <v>0</v>
      </c>
      <c r="J4738" s="172">
        <v>19293.12</v>
      </c>
      <c r="K4738" s="172">
        <v>19293.12</v>
      </c>
      <c r="L4738" s="173" t="s">
        <v>1444</v>
      </c>
    </row>
    <row r="4739" spans="1:12" ht="33.75">
      <c r="A4739" s="174">
        <v>35</v>
      </c>
      <c r="B4739" s="167" t="s">
        <v>720</v>
      </c>
      <c r="C4739" s="168">
        <v>42859</v>
      </c>
      <c r="D4739" s="168" t="s">
        <v>10493</v>
      </c>
      <c r="E4739" s="169" t="s">
        <v>3</v>
      </c>
      <c r="F4739" s="169">
        <v>1498426</v>
      </c>
      <c r="G4739" s="169"/>
      <c r="H4739" s="170" t="s">
        <v>10494</v>
      </c>
      <c r="I4739" s="172">
        <v>0</v>
      </c>
      <c r="J4739" s="172">
        <v>8022.5</v>
      </c>
      <c r="K4739" s="172">
        <v>8022.5</v>
      </c>
      <c r="L4739" s="173" t="s">
        <v>1444</v>
      </c>
    </row>
    <row r="4740" spans="1:12" ht="33.75">
      <c r="A4740" s="174">
        <v>35</v>
      </c>
      <c r="B4740" s="167" t="s">
        <v>720</v>
      </c>
      <c r="C4740" s="168">
        <v>42859</v>
      </c>
      <c r="D4740" s="168" t="s">
        <v>10495</v>
      </c>
      <c r="E4740" s="169" t="s">
        <v>3</v>
      </c>
      <c r="F4740" s="169">
        <v>1498427</v>
      </c>
      <c r="G4740" s="169"/>
      <c r="H4740" s="170" t="s">
        <v>10496</v>
      </c>
      <c r="I4740" s="172">
        <v>0</v>
      </c>
      <c r="J4740" s="172">
        <v>1456.2</v>
      </c>
      <c r="K4740" s="172">
        <v>1456.2</v>
      </c>
      <c r="L4740" s="173" t="s">
        <v>1444</v>
      </c>
    </row>
    <row r="4741" spans="1:12" ht="33.75">
      <c r="A4741" s="174">
        <v>287</v>
      </c>
      <c r="B4741" s="167" t="s">
        <v>814</v>
      </c>
      <c r="C4741" s="168">
        <v>42859</v>
      </c>
      <c r="D4741" s="168" t="s">
        <v>10497</v>
      </c>
      <c r="E4741" s="169" t="s">
        <v>3</v>
      </c>
      <c r="F4741" s="169">
        <v>1498428</v>
      </c>
      <c r="G4741" s="169"/>
      <c r="H4741" s="170" t="s">
        <v>10498</v>
      </c>
      <c r="I4741" s="172">
        <v>0</v>
      </c>
      <c r="J4741" s="172">
        <v>151483</v>
      </c>
      <c r="K4741" s="172">
        <v>151483</v>
      </c>
      <c r="L4741" s="173" t="s">
        <v>1444</v>
      </c>
    </row>
    <row r="4742" spans="1:12" ht="33.75">
      <c r="A4742" s="174">
        <v>35</v>
      </c>
      <c r="B4742" s="167" t="s">
        <v>720</v>
      </c>
      <c r="C4742" s="168">
        <v>42859</v>
      </c>
      <c r="D4742" s="168" t="s">
        <v>10499</v>
      </c>
      <c r="E4742" s="169" t="s">
        <v>3</v>
      </c>
      <c r="F4742" s="169">
        <v>1498429</v>
      </c>
      <c r="G4742" s="169"/>
      <c r="H4742" s="170" t="s">
        <v>10500</v>
      </c>
      <c r="I4742" s="172">
        <v>0</v>
      </c>
      <c r="J4742" s="172">
        <v>550</v>
      </c>
      <c r="K4742" s="172">
        <v>550</v>
      </c>
      <c r="L4742" s="173" t="s">
        <v>1444</v>
      </c>
    </row>
    <row r="4743" spans="1:12" ht="33.75">
      <c r="A4743" s="174">
        <v>35</v>
      </c>
      <c r="B4743" s="167" t="s">
        <v>720</v>
      </c>
      <c r="C4743" s="168">
        <v>42859</v>
      </c>
      <c r="D4743" s="168" t="s">
        <v>10501</v>
      </c>
      <c r="E4743" s="169" t="s">
        <v>3</v>
      </c>
      <c r="F4743" s="169">
        <v>1498431</v>
      </c>
      <c r="G4743" s="169"/>
      <c r="H4743" s="170" t="s">
        <v>10502</v>
      </c>
      <c r="I4743" s="172">
        <v>0</v>
      </c>
      <c r="J4743" s="172">
        <v>195000</v>
      </c>
      <c r="K4743" s="172">
        <v>195000</v>
      </c>
      <c r="L4743" s="173" t="s">
        <v>1444</v>
      </c>
    </row>
    <row r="4744" spans="1:12" ht="33.75">
      <c r="A4744" s="174">
        <v>35</v>
      </c>
      <c r="B4744" s="167" t="s">
        <v>720</v>
      </c>
      <c r="C4744" s="168">
        <v>42859</v>
      </c>
      <c r="D4744" s="168" t="s">
        <v>10503</v>
      </c>
      <c r="E4744" s="169" t="s">
        <v>3</v>
      </c>
      <c r="F4744" s="169">
        <v>1498434</v>
      </c>
      <c r="G4744" s="169"/>
      <c r="H4744" s="170" t="s">
        <v>10504</v>
      </c>
      <c r="I4744" s="172">
        <v>0</v>
      </c>
      <c r="J4744" s="172">
        <v>69435</v>
      </c>
      <c r="K4744" s="172">
        <v>69435</v>
      </c>
      <c r="L4744" s="173" t="s">
        <v>1444</v>
      </c>
    </row>
    <row r="4745" spans="1:12" ht="33.75">
      <c r="A4745" s="174">
        <v>35</v>
      </c>
      <c r="B4745" s="167" t="s">
        <v>720</v>
      </c>
      <c r="C4745" s="168">
        <v>42859</v>
      </c>
      <c r="D4745" s="168" t="s">
        <v>10505</v>
      </c>
      <c r="E4745" s="169" t="s">
        <v>3</v>
      </c>
      <c r="F4745" s="169">
        <v>1498436</v>
      </c>
      <c r="G4745" s="169"/>
      <c r="H4745" s="170" t="s">
        <v>10506</v>
      </c>
      <c r="I4745" s="172">
        <v>0</v>
      </c>
      <c r="J4745" s="172">
        <v>1350</v>
      </c>
      <c r="K4745" s="172">
        <v>1350</v>
      </c>
      <c r="L4745" s="173" t="s">
        <v>1444</v>
      </c>
    </row>
    <row r="4746" spans="1:12" ht="33.75">
      <c r="A4746" s="174">
        <v>35</v>
      </c>
      <c r="B4746" s="167" t="s">
        <v>720</v>
      </c>
      <c r="C4746" s="168">
        <v>42859</v>
      </c>
      <c r="D4746" s="168" t="s">
        <v>10507</v>
      </c>
      <c r="E4746" s="169" t="s">
        <v>3</v>
      </c>
      <c r="F4746" s="169">
        <v>1498437</v>
      </c>
      <c r="G4746" s="169"/>
      <c r="H4746" s="170" t="s">
        <v>10508</v>
      </c>
      <c r="I4746" s="172">
        <v>0</v>
      </c>
      <c r="J4746" s="172">
        <v>10000</v>
      </c>
      <c r="K4746" s="172">
        <v>10000</v>
      </c>
      <c r="L4746" s="173" t="s">
        <v>1444</v>
      </c>
    </row>
    <row r="4747" spans="1:12" ht="33.75">
      <c r="A4747" s="174">
        <v>35</v>
      </c>
      <c r="B4747" s="167" t="s">
        <v>720</v>
      </c>
      <c r="C4747" s="168">
        <v>42859</v>
      </c>
      <c r="D4747" s="168" t="s">
        <v>10509</v>
      </c>
      <c r="E4747" s="169" t="s">
        <v>3</v>
      </c>
      <c r="F4747" s="169">
        <v>1498439</v>
      </c>
      <c r="G4747" s="169"/>
      <c r="H4747" s="170" t="s">
        <v>10510</v>
      </c>
      <c r="I4747" s="172">
        <v>0</v>
      </c>
      <c r="J4747" s="172">
        <v>220</v>
      </c>
      <c r="K4747" s="172">
        <v>220</v>
      </c>
      <c r="L4747" s="173" t="s">
        <v>1444</v>
      </c>
    </row>
    <row r="4748" spans="1:12" ht="22.5">
      <c r="A4748" s="174">
        <v>15</v>
      </c>
      <c r="B4748" s="167" t="s">
        <v>715</v>
      </c>
      <c r="C4748" s="168">
        <v>42859</v>
      </c>
      <c r="D4748" s="168" t="s">
        <v>10511</v>
      </c>
      <c r="E4748" s="169" t="s">
        <v>3</v>
      </c>
      <c r="F4748" s="169">
        <v>1498457</v>
      </c>
      <c r="G4748" s="169"/>
      <c r="H4748" s="170" t="s">
        <v>10512</v>
      </c>
      <c r="I4748" s="172">
        <v>0</v>
      </c>
      <c r="J4748" s="172">
        <v>217694.87</v>
      </c>
      <c r="K4748" s="172">
        <v>217694.87</v>
      </c>
      <c r="L4748" s="173" t="s">
        <v>1444</v>
      </c>
    </row>
    <row r="4749" spans="1:12" ht="33.75">
      <c r="A4749" s="174" t="s">
        <v>627</v>
      </c>
      <c r="B4749" s="167" t="s">
        <v>737</v>
      </c>
      <c r="C4749" s="168">
        <v>42859</v>
      </c>
      <c r="D4749" s="168" t="s">
        <v>10513</v>
      </c>
      <c r="E4749" s="169" t="s">
        <v>3</v>
      </c>
      <c r="F4749" s="169">
        <v>1498466</v>
      </c>
      <c r="G4749" s="169"/>
      <c r="H4749" s="170" t="s">
        <v>10514</v>
      </c>
      <c r="I4749" s="172">
        <v>0</v>
      </c>
      <c r="J4749" s="172">
        <v>28.9</v>
      </c>
      <c r="K4749" s="172">
        <v>28.9</v>
      </c>
      <c r="L4749" s="173" t="s">
        <v>1444</v>
      </c>
    </row>
    <row r="4750" spans="1:12" ht="33.75">
      <c r="A4750" s="174">
        <v>15</v>
      </c>
      <c r="B4750" s="167" t="s">
        <v>715</v>
      </c>
      <c r="C4750" s="168">
        <v>42859</v>
      </c>
      <c r="D4750" s="168" t="s">
        <v>10515</v>
      </c>
      <c r="E4750" s="169" t="s">
        <v>3</v>
      </c>
      <c r="F4750" s="169">
        <v>1498482</v>
      </c>
      <c r="G4750" s="169"/>
      <c r="H4750" s="170" t="s">
        <v>10516</v>
      </c>
      <c r="I4750" s="172">
        <v>0</v>
      </c>
      <c r="J4750" s="172">
        <v>1388</v>
      </c>
      <c r="K4750" s="172">
        <v>1388</v>
      </c>
      <c r="L4750" s="173" t="s">
        <v>1444</v>
      </c>
    </row>
    <row r="4751" spans="1:12" ht="33.75">
      <c r="A4751" s="174">
        <v>46</v>
      </c>
      <c r="B4751" s="167" t="s">
        <v>722</v>
      </c>
      <c r="C4751" s="168">
        <v>42859</v>
      </c>
      <c r="D4751" s="168" t="s">
        <v>10517</v>
      </c>
      <c r="E4751" s="169" t="s">
        <v>3</v>
      </c>
      <c r="F4751" s="169">
        <v>1498549</v>
      </c>
      <c r="G4751" s="169"/>
      <c r="H4751" s="170" t="s">
        <v>10518</v>
      </c>
      <c r="I4751" s="172">
        <v>0</v>
      </c>
      <c r="J4751" s="172">
        <v>55000</v>
      </c>
      <c r="K4751" s="172">
        <v>55000</v>
      </c>
      <c r="L4751" s="173" t="s">
        <v>1444</v>
      </c>
    </row>
    <row r="4752" spans="1:12" ht="33.75">
      <c r="A4752" s="174" t="s">
        <v>634</v>
      </c>
      <c r="B4752" s="167" t="s">
        <v>1258</v>
      </c>
      <c r="C4752" s="168">
        <v>42859</v>
      </c>
      <c r="D4752" s="168" t="s">
        <v>10519</v>
      </c>
      <c r="E4752" s="169" t="s">
        <v>3</v>
      </c>
      <c r="F4752" s="169">
        <v>1498567</v>
      </c>
      <c r="G4752" s="169"/>
      <c r="H4752" s="170" t="s">
        <v>10520</v>
      </c>
      <c r="I4752" s="172">
        <v>0</v>
      </c>
      <c r="J4752" s="172">
        <v>18553.759999999998</v>
      </c>
      <c r="K4752" s="172">
        <v>18553.759999999998</v>
      </c>
      <c r="L4752" s="173" t="s">
        <v>1444</v>
      </c>
    </row>
    <row r="4753" spans="1:12" ht="33.75">
      <c r="A4753" s="174" t="s">
        <v>627</v>
      </c>
      <c r="B4753" s="167" t="s">
        <v>737</v>
      </c>
      <c r="C4753" s="168">
        <v>42859</v>
      </c>
      <c r="D4753" s="168" t="s">
        <v>10521</v>
      </c>
      <c r="E4753" s="169" t="s">
        <v>3</v>
      </c>
      <c r="F4753" s="169">
        <v>1498425</v>
      </c>
      <c r="G4753" s="169"/>
      <c r="H4753" s="170" t="s">
        <v>10522</v>
      </c>
      <c r="I4753" s="172">
        <v>0</v>
      </c>
      <c r="J4753" s="172">
        <v>1278</v>
      </c>
      <c r="K4753" s="172">
        <v>1278</v>
      </c>
      <c r="L4753" s="173" t="s">
        <v>1444</v>
      </c>
    </row>
    <row r="4754" spans="1:12" ht="33.75">
      <c r="A4754" s="174" t="s">
        <v>627</v>
      </c>
      <c r="B4754" s="167" t="s">
        <v>737</v>
      </c>
      <c r="C4754" s="168">
        <v>42859</v>
      </c>
      <c r="D4754" s="168" t="s">
        <v>10523</v>
      </c>
      <c r="E4754" s="169" t="s">
        <v>3</v>
      </c>
      <c r="F4754" s="169">
        <v>1498438</v>
      </c>
      <c r="G4754" s="169"/>
      <c r="H4754" s="170" t="s">
        <v>10524</v>
      </c>
      <c r="I4754" s="172">
        <v>0</v>
      </c>
      <c r="J4754" s="172">
        <v>2126.3200000000002</v>
      </c>
      <c r="K4754" s="172">
        <v>2126.3200000000002</v>
      </c>
      <c r="L4754" s="173" t="s">
        <v>1444</v>
      </c>
    </row>
    <row r="4755" spans="1:12" ht="33.75">
      <c r="A4755" s="174">
        <v>35</v>
      </c>
      <c r="B4755" s="167" t="s">
        <v>720</v>
      </c>
      <c r="C4755" s="168">
        <v>42859</v>
      </c>
      <c r="D4755" s="168" t="s">
        <v>10525</v>
      </c>
      <c r="E4755" s="169" t="s">
        <v>3</v>
      </c>
      <c r="F4755" s="169">
        <v>1498447</v>
      </c>
      <c r="G4755" s="169"/>
      <c r="H4755" s="170" t="s">
        <v>10526</v>
      </c>
      <c r="I4755" s="172">
        <v>0</v>
      </c>
      <c r="J4755" s="172">
        <v>12945</v>
      </c>
      <c r="K4755" s="172">
        <v>12945</v>
      </c>
      <c r="L4755" s="173" t="s">
        <v>1444</v>
      </c>
    </row>
    <row r="4756" spans="1:12" ht="22.5">
      <c r="A4756" s="174">
        <v>20</v>
      </c>
      <c r="B4756" s="167" t="s">
        <v>717</v>
      </c>
      <c r="C4756" s="168">
        <v>42859</v>
      </c>
      <c r="D4756" s="168" t="s">
        <v>10527</v>
      </c>
      <c r="E4756" s="169" t="s">
        <v>3</v>
      </c>
      <c r="F4756" s="169">
        <v>1498490</v>
      </c>
      <c r="G4756" s="169"/>
      <c r="H4756" s="170" t="s">
        <v>10528</v>
      </c>
      <c r="I4756" s="172">
        <v>0</v>
      </c>
      <c r="J4756" s="172">
        <v>207</v>
      </c>
      <c r="K4756" s="172">
        <v>207</v>
      </c>
      <c r="L4756" s="173" t="s">
        <v>1444</v>
      </c>
    </row>
    <row r="4757" spans="1:12" ht="22.5">
      <c r="A4757" s="174">
        <v>30</v>
      </c>
      <c r="B4757" s="167" t="s">
        <v>719</v>
      </c>
      <c r="C4757" s="168">
        <v>42859</v>
      </c>
      <c r="D4757" s="168" t="s">
        <v>10529</v>
      </c>
      <c r="E4757" s="169" t="s">
        <v>3</v>
      </c>
      <c r="F4757" s="169">
        <v>1498496</v>
      </c>
      <c r="G4757" s="169"/>
      <c r="H4757" s="170" t="s">
        <v>10530</v>
      </c>
      <c r="I4757" s="172">
        <v>0</v>
      </c>
      <c r="J4757" s="172">
        <v>220</v>
      </c>
      <c r="K4757" s="172">
        <v>220</v>
      </c>
      <c r="L4757" s="173" t="s">
        <v>1444</v>
      </c>
    </row>
    <row r="4758" spans="1:12" ht="33.75">
      <c r="A4758" s="174">
        <v>20</v>
      </c>
      <c r="B4758" s="167" t="s">
        <v>717</v>
      </c>
      <c r="C4758" s="168">
        <v>42859</v>
      </c>
      <c r="D4758" s="168" t="s">
        <v>10531</v>
      </c>
      <c r="E4758" s="169" t="s">
        <v>3</v>
      </c>
      <c r="F4758" s="169">
        <v>1498502</v>
      </c>
      <c r="G4758" s="169"/>
      <c r="H4758" s="170" t="s">
        <v>10532</v>
      </c>
      <c r="I4758" s="172">
        <v>0</v>
      </c>
      <c r="J4758" s="172">
        <v>365</v>
      </c>
      <c r="K4758" s="172">
        <v>365</v>
      </c>
      <c r="L4758" s="173" t="s">
        <v>1444</v>
      </c>
    </row>
    <row r="4759" spans="1:12" ht="22.5">
      <c r="A4759" s="174">
        <v>20</v>
      </c>
      <c r="B4759" s="167" t="s">
        <v>717</v>
      </c>
      <c r="C4759" s="168">
        <v>42859</v>
      </c>
      <c r="D4759" s="168" t="s">
        <v>10533</v>
      </c>
      <c r="E4759" s="169" t="s">
        <v>3</v>
      </c>
      <c r="F4759" s="169">
        <v>1498503</v>
      </c>
      <c r="G4759" s="169"/>
      <c r="H4759" s="170" t="s">
        <v>10534</v>
      </c>
      <c r="I4759" s="172">
        <v>0</v>
      </c>
      <c r="J4759" s="172">
        <v>610</v>
      </c>
      <c r="K4759" s="172">
        <v>610</v>
      </c>
      <c r="L4759" s="173" t="s">
        <v>1444</v>
      </c>
    </row>
    <row r="4760" spans="1:12" ht="22.5">
      <c r="A4760" s="174">
        <v>20</v>
      </c>
      <c r="B4760" s="167" t="s">
        <v>717</v>
      </c>
      <c r="C4760" s="168">
        <v>42859</v>
      </c>
      <c r="D4760" s="168" t="s">
        <v>10535</v>
      </c>
      <c r="E4760" s="169" t="s">
        <v>3</v>
      </c>
      <c r="F4760" s="169">
        <v>1498540</v>
      </c>
      <c r="G4760" s="169"/>
      <c r="H4760" s="170" t="s">
        <v>10536</v>
      </c>
      <c r="I4760" s="172">
        <v>0</v>
      </c>
      <c r="J4760" s="172">
        <v>0.5</v>
      </c>
      <c r="K4760" s="172">
        <v>0.5</v>
      </c>
      <c r="L4760" s="173" t="s">
        <v>1444</v>
      </c>
    </row>
    <row r="4761" spans="1:12" ht="33.75">
      <c r="A4761" s="174" t="s">
        <v>627</v>
      </c>
      <c r="B4761" s="167" t="s">
        <v>737</v>
      </c>
      <c r="C4761" s="168">
        <v>42859</v>
      </c>
      <c r="D4761" s="168" t="s">
        <v>10537</v>
      </c>
      <c r="E4761" s="169" t="s">
        <v>3</v>
      </c>
      <c r="F4761" s="169">
        <v>1498542</v>
      </c>
      <c r="G4761" s="169"/>
      <c r="H4761" s="170" t="s">
        <v>4816</v>
      </c>
      <c r="I4761" s="172">
        <v>0</v>
      </c>
      <c r="J4761" s="172">
        <v>1713</v>
      </c>
      <c r="K4761" s="172">
        <v>1713</v>
      </c>
      <c r="L4761" s="173" t="s">
        <v>1444</v>
      </c>
    </row>
    <row r="4762" spans="1:12" ht="22.5">
      <c r="A4762" s="174">
        <v>299</v>
      </c>
      <c r="B4762" s="167" t="s">
        <v>822</v>
      </c>
      <c r="C4762" s="168">
        <v>42859</v>
      </c>
      <c r="D4762" s="168" t="s">
        <v>10538</v>
      </c>
      <c r="E4762" s="169" t="s">
        <v>3</v>
      </c>
      <c r="F4762" s="169">
        <v>1498547</v>
      </c>
      <c r="G4762" s="169"/>
      <c r="H4762" s="170" t="s">
        <v>10539</v>
      </c>
      <c r="I4762" s="172">
        <v>0</v>
      </c>
      <c r="J4762" s="172">
        <v>1000</v>
      </c>
      <c r="K4762" s="172">
        <v>1000</v>
      </c>
      <c r="L4762" s="173" t="s">
        <v>1444</v>
      </c>
    </row>
    <row r="4763" spans="1:12" ht="33.75">
      <c r="A4763" s="174" t="s">
        <v>627</v>
      </c>
      <c r="B4763" s="167" t="s">
        <v>737</v>
      </c>
      <c r="C4763" s="168">
        <v>42859</v>
      </c>
      <c r="D4763" s="168" t="s">
        <v>10540</v>
      </c>
      <c r="E4763" s="169" t="s">
        <v>3</v>
      </c>
      <c r="F4763" s="169">
        <v>1498570</v>
      </c>
      <c r="G4763" s="169"/>
      <c r="H4763" s="170" t="s">
        <v>10541</v>
      </c>
      <c r="I4763" s="172">
        <v>0</v>
      </c>
      <c r="J4763" s="172">
        <v>784.52</v>
      </c>
      <c r="K4763" s="172">
        <v>784.52</v>
      </c>
      <c r="L4763" s="173" t="s">
        <v>1444</v>
      </c>
    </row>
    <row r="4764" spans="1:12" ht="22.5">
      <c r="A4764" s="174">
        <v>20</v>
      </c>
      <c r="B4764" s="167" t="s">
        <v>717</v>
      </c>
      <c r="C4764" s="168">
        <v>42859</v>
      </c>
      <c r="D4764" s="168" t="s">
        <v>10542</v>
      </c>
      <c r="E4764" s="169" t="s">
        <v>3</v>
      </c>
      <c r="F4764" s="169">
        <v>1498575</v>
      </c>
      <c r="G4764" s="169"/>
      <c r="H4764" s="170" t="s">
        <v>10543</v>
      </c>
      <c r="I4764" s="172">
        <v>0</v>
      </c>
      <c r="J4764" s="172">
        <v>5337</v>
      </c>
      <c r="K4764" s="172">
        <v>5337</v>
      </c>
      <c r="L4764" s="173" t="s">
        <v>1444</v>
      </c>
    </row>
    <row r="4765" spans="1:12" ht="33.75">
      <c r="A4765" s="174" t="s">
        <v>627</v>
      </c>
      <c r="B4765" s="167" t="s">
        <v>737</v>
      </c>
      <c r="C4765" s="168">
        <v>42859</v>
      </c>
      <c r="D4765" s="168" t="s">
        <v>10544</v>
      </c>
      <c r="E4765" s="169" t="s">
        <v>3</v>
      </c>
      <c r="F4765" s="169">
        <v>1498589</v>
      </c>
      <c r="G4765" s="169"/>
      <c r="H4765" s="170" t="s">
        <v>10545</v>
      </c>
      <c r="I4765" s="172">
        <v>0</v>
      </c>
      <c r="J4765" s="172">
        <v>511</v>
      </c>
      <c r="K4765" s="172">
        <v>511</v>
      </c>
      <c r="L4765" s="173" t="s">
        <v>1444</v>
      </c>
    </row>
    <row r="4766" spans="1:12" ht="33.75">
      <c r="A4766" s="174" t="s">
        <v>627</v>
      </c>
      <c r="B4766" s="167" t="s">
        <v>737</v>
      </c>
      <c r="C4766" s="168">
        <v>42859</v>
      </c>
      <c r="D4766" s="168" t="s">
        <v>10546</v>
      </c>
      <c r="E4766" s="169" t="s">
        <v>3</v>
      </c>
      <c r="F4766" s="169">
        <v>1498590</v>
      </c>
      <c r="G4766" s="169"/>
      <c r="H4766" s="170" t="s">
        <v>10547</v>
      </c>
      <c r="I4766" s="172">
        <v>0</v>
      </c>
      <c r="J4766" s="172">
        <v>1453.64</v>
      </c>
      <c r="K4766" s="172">
        <v>1453.64</v>
      </c>
      <c r="L4766" s="173" t="s">
        <v>1444</v>
      </c>
    </row>
    <row r="4767" spans="1:12" ht="22.5">
      <c r="A4767" s="174">
        <v>20</v>
      </c>
      <c r="B4767" s="167" t="s">
        <v>717</v>
      </c>
      <c r="C4767" s="168">
        <v>42859</v>
      </c>
      <c r="D4767" s="168" t="s">
        <v>10548</v>
      </c>
      <c r="E4767" s="169" t="s">
        <v>3</v>
      </c>
      <c r="F4767" s="169">
        <v>1498594</v>
      </c>
      <c r="G4767" s="169"/>
      <c r="H4767" s="170" t="s">
        <v>10549</v>
      </c>
      <c r="I4767" s="172">
        <v>0</v>
      </c>
      <c r="J4767" s="172">
        <v>778</v>
      </c>
      <c r="K4767" s="172">
        <v>778</v>
      </c>
      <c r="L4767" s="173" t="s">
        <v>1444</v>
      </c>
    </row>
    <row r="4768" spans="1:12" ht="22.5">
      <c r="A4768" s="174">
        <v>234</v>
      </c>
      <c r="B4768" s="167" t="s">
        <v>131</v>
      </c>
      <c r="C4768" s="168">
        <v>42859</v>
      </c>
      <c r="D4768" s="168" t="s">
        <v>10550</v>
      </c>
      <c r="E4768" s="169" t="s">
        <v>3</v>
      </c>
      <c r="F4768" s="169">
        <v>1498599</v>
      </c>
      <c r="G4768" s="169"/>
      <c r="H4768" s="170" t="s">
        <v>10551</v>
      </c>
      <c r="I4768" s="172">
        <v>0</v>
      </c>
      <c r="J4768" s="172">
        <v>371</v>
      </c>
      <c r="K4768" s="172">
        <v>371</v>
      </c>
      <c r="L4768" s="173" t="s">
        <v>1444</v>
      </c>
    </row>
    <row r="4769" spans="1:12" ht="33.75">
      <c r="A4769" s="174" t="s">
        <v>627</v>
      </c>
      <c r="B4769" s="167" t="s">
        <v>737</v>
      </c>
      <c r="C4769" s="168">
        <v>42859</v>
      </c>
      <c r="D4769" s="168" t="s">
        <v>10552</v>
      </c>
      <c r="E4769" s="169" t="s">
        <v>3</v>
      </c>
      <c r="F4769" s="169">
        <v>1498602</v>
      </c>
      <c r="G4769" s="169"/>
      <c r="H4769" s="170" t="s">
        <v>10553</v>
      </c>
      <c r="I4769" s="172">
        <v>0</v>
      </c>
      <c r="J4769" s="172">
        <v>1331</v>
      </c>
      <c r="K4769" s="172">
        <v>1331</v>
      </c>
      <c r="L4769" s="173" t="s">
        <v>1444</v>
      </c>
    </row>
    <row r="4770" spans="1:12" ht="33.75">
      <c r="A4770" s="174" t="s">
        <v>627</v>
      </c>
      <c r="B4770" s="167" t="s">
        <v>737</v>
      </c>
      <c r="C4770" s="168">
        <v>42859</v>
      </c>
      <c r="D4770" s="168" t="s">
        <v>10554</v>
      </c>
      <c r="E4770" s="169" t="s">
        <v>3</v>
      </c>
      <c r="F4770" s="169">
        <v>1498605</v>
      </c>
      <c r="G4770" s="169"/>
      <c r="H4770" s="170" t="s">
        <v>10555</v>
      </c>
      <c r="I4770" s="172">
        <v>0</v>
      </c>
      <c r="J4770" s="172">
        <v>4748</v>
      </c>
      <c r="K4770" s="172">
        <v>4748</v>
      </c>
      <c r="L4770" s="173" t="s">
        <v>1444</v>
      </c>
    </row>
    <row r="4771" spans="1:12" ht="22.5">
      <c r="A4771" s="174">
        <v>212</v>
      </c>
      <c r="B4771" s="167" t="s">
        <v>785</v>
      </c>
      <c r="C4771" s="168">
        <v>42859</v>
      </c>
      <c r="D4771" s="168" t="s">
        <v>10556</v>
      </c>
      <c r="E4771" s="169" t="s">
        <v>3</v>
      </c>
      <c r="F4771" s="169">
        <v>1498607</v>
      </c>
      <c r="G4771" s="169"/>
      <c r="H4771" s="170" t="s">
        <v>10557</v>
      </c>
      <c r="I4771" s="172">
        <v>0</v>
      </c>
      <c r="J4771" s="172">
        <v>60</v>
      </c>
      <c r="K4771" s="172">
        <v>60</v>
      </c>
      <c r="L4771" s="173" t="s">
        <v>1444</v>
      </c>
    </row>
    <row r="4772" spans="1:12" ht="33.75">
      <c r="A4772" s="174" t="s">
        <v>627</v>
      </c>
      <c r="B4772" s="167" t="s">
        <v>737</v>
      </c>
      <c r="C4772" s="168">
        <v>42859</v>
      </c>
      <c r="D4772" s="168" t="s">
        <v>10558</v>
      </c>
      <c r="E4772" s="169" t="s">
        <v>3</v>
      </c>
      <c r="F4772" s="169">
        <v>1498610</v>
      </c>
      <c r="G4772" s="169"/>
      <c r="H4772" s="170" t="s">
        <v>10559</v>
      </c>
      <c r="I4772" s="172">
        <v>0</v>
      </c>
      <c r="J4772" s="172">
        <v>460</v>
      </c>
      <c r="K4772" s="172">
        <v>460</v>
      </c>
      <c r="L4772" s="173" t="s">
        <v>1444</v>
      </c>
    </row>
    <row r="4773" spans="1:12" ht="22.5">
      <c r="A4773" s="174">
        <v>526</v>
      </c>
      <c r="B4773" s="167" t="s">
        <v>870</v>
      </c>
      <c r="C4773" s="168">
        <v>42859</v>
      </c>
      <c r="D4773" s="168" t="s">
        <v>10560</v>
      </c>
      <c r="E4773" s="169" t="s">
        <v>3</v>
      </c>
      <c r="F4773" s="169">
        <v>1498613</v>
      </c>
      <c r="G4773" s="169"/>
      <c r="H4773" s="170" t="s">
        <v>9431</v>
      </c>
      <c r="I4773" s="172">
        <v>0</v>
      </c>
      <c r="J4773" s="172">
        <v>104.93</v>
      </c>
      <c r="K4773" s="172">
        <v>104.93</v>
      </c>
      <c r="L4773" s="173" t="s">
        <v>1444</v>
      </c>
    </row>
    <row r="4774" spans="1:12" ht="33.75">
      <c r="A4774" s="174" t="s">
        <v>627</v>
      </c>
      <c r="B4774" s="167" t="s">
        <v>737</v>
      </c>
      <c r="C4774" s="168">
        <v>42859</v>
      </c>
      <c r="D4774" s="168" t="s">
        <v>10561</v>
      </c>
      <c r="E4774" s="169" t="s">
        <v>3</v>
      </c>
      <c r="F4774" s="169">
        <v>1498655</v>
      </c>
      <c r="G4774" s="169"/>
      <c r="H4774" s="170" t="s">
        <v>10562</v>
      </c>
      <c r="I4774" s="172">
        <v>0</v>
      </c>
      <c r="J4774" s="172">
        <v>371</v>
      </c>
      <c r="K4774" s="172">
        <v>371</v>
      </c>
      <c r="L4774" s="173" t="s">
        <v>1444</v>
      </c>
    </row>
    <row r="4775" spans="1:12" ht="22.5">
      <c r="A4775" s="174">
        <v>16</v>
      </c>
      <c r="B4775" s="167" t="s">
        <v>716</v>
      </c>
      <c r="C4775" s="168">
        <v>42859</v>
      </c>
      <c r="D4775" s="168" t="s">
        <v>10563</v>
      </c>
      <c r="E4775" s="169" t="s">
        <v>3</v>
      </c>
      <c r="F4775" s="169">
        <v>1498658</v>
      </c>
      <c r="G4775" s="169"/>
      <c r="H4775" s="170" t="s">
        <v>10564</v>
      </c>
      <c r="I4775" s="172">
        <v>0</v>
      </c>
      <c r="J4775" s="172">
        <v>30</v>
      </c>
      <c r="K4775" s="172">
        <v>30</v>
      </c>
      <c r="L4775" s="173" t="s">
        <v>1444</v>
      </c>
    </row>
    <row r="4776" spans="1:12" ht="22.5">
      <c r="A4776" s="174">
        <v>16</v>
      </c>
      <c r="B4776" s="167" t="s">
        <v>716</v>
      </c>
      <c r="C4776" s="168">
        <v>42859</v>
      </c>
      <c r="D4776" s="168" t="s">
        <v>10565</v>
      </c>
      <c r="E4776" s="169" t="s">
        <v>3</v>
      </c>
      <c r="F4776" s="169">
        <v>1498661</v>
      </c>
      <c r="G4776" s="169"/>
      <c r="H4776" s="170" t="s">
        <v>10566</v>
      </c>
      <c r="I4776" s="172">
        <v>0</v>
      </c>
      <c r="J4776" s="172">
        <v>30</v>
      </c>
      <c r="K4776" s="172">
        <v>30</v>
      </c>
      <c r="L4776" s="173" t="s">
        <v>1444</v>
      </c>
    </row>
    <row r="4777" spans="1:12" ht="22.5">
      <c r="A4777" s="174">
        <v>16</v>
      </c>
      <c r="B4777" s="167" t="s">
        <v>716</v>
      </c>
      <c r="C4777" s="168">
        <v>42859</v>
      </c>
      <c r="D4777" s="168" t="s">
        <v>10567</v>
      </c>
      <c r="E4777" s="169" t="s">
        <v>3</v>
      </c>
      <c r="F4777" s="169">
        <v>1498662</v>
      </c>
      <c r="G4777" s="169"/>
      <c r="H4777" s="170" t="s">
        <v>10568</v>
      </c>
      <c r="I4777" s="172">
        <v>0</v>
      </c>
      <c r="J4777" s="172">
        <v>30</v>
      </c>
      <c r="K4777" s="172">
        <v>30</v>
      </c>
      <c r="L4777" s="173" t="s">
        <v>1444</v>
      </c>
    </row>
    <row r="4778" spans="1:12" ht="33.75">
      <c r="A4778" s="174">
        <v>650</v>
      </c>
      <c r="B4778" s="167" t="s">
        <v>240</v>
      </c>
      <c r="C4778" s="168">
        <v>42859</v>
      </c>
      <c r="D4778" s="168" t="s">
        <v>10569</v>
      </c>
      <c r="E4778" s="169" t="s">
        <v>3</v>
      </c>
      <c r="F4778" s="169">
        <v>1498667</v>
      </c>
      <c r="G4778" s="169"/>
      <c r="H4778" s="170" t="s">
        <v>10570</v>
      </c>
      <c r="I4778" s="172">
        <v>0</v>
      </c>
      <c r="J4778" s="172">
        <v>31</v>
      </c>
      <c r="K4778" s="172">
        <v>31</v>
      </c>
      <c r="L4778" s="173" t="s">
        <v>1444</v>
      </c>
    </row>
    <row r="4779" spans="1:12" ht="33.75">
      <c r="A4779" s="174" t="s">
        <v>627</v>
      </c>
      <c r="B4779" s="167" t="s">
        <v>737</v>
      </c>
      <c r="C4779" s="168">
        <v>42859</v>
      </c>
      <c r="D4779" s="168" t="s">
        <v>10571</v>
      </c>
      <c r="E4779" s="169" t="s">
        <v>3</v>
      </c>
      <c r="F4779" s="169">
        <v>1498668</v>
      </c>
      <c r="G4779" s="169"/>
      <c r="H4779" s="170" t="s">
        <v>10572</v>
      </c>
      <c r="I4779" s="172">
        <v>0</v>
      </c>
      <c r="J4779" s="172">
        <v>20.88</v>
      </c>
      <c r="K4779" s="172">
        <v>20.88</v>
      </c>
      <c r="L4779" s="173" t="s">
        <v>1444</v>
      </c>
    </row>
    <row r="4780" spans="1:12" ht="33.75">
      <c r="A4780" s="174">
        <v>25</v>
      </c>
      <c r="B4780" s="167" t="s">
        <v>718</v>
      </c>
      <c r="C4780" s="168">
        <v>42859</v>
      </c>
      <c r="D4780" s="168" t="s">
        <v>10573</v>
      </c>
      <c r="E4780" s="169" t="s">
        <v>3</v>
      </c>
      <c r="F4780" s="169">
        <v>1498671</v>
      </c>
      <c r="G4780" s="169"/>
      <c r="H4780" s="170" t="s">
        <v>10574</v>
      </c>
      <c r="I4780" s="172">
        <v>0</v>
      </c>
      <c r="J4780" s="172">
        <v>1033.21</v>
      </c>
      <c r="K4780" s="172">
        <v>1033.21</v>
      </c>
      <c r="L4780" s="173" t="s">
        <v>1444</v>
      </c>
    </row>
    <row r="4781" spans="1:12" ht="33.75">
      <c r="A4781" s="174">
        <v>46</v>
      </c>
      <c r="B4781" s="167" t="s">
        <v>722</v>
      </c>
      <c r="C4781" s="168">
        <v>42859</v>
      </c>
      <c r="D4781" s="168" t="s">
        <v>10575</v>
      </c>
      <c r="E4781" s="169" t="s">
        <v>3</v>
      </c>
      <c r="F4781" s="169">
        <v>1498674</v>
      </c>
      <c r="G4781" s="169"/>
      <c r="H4781" s="170" t="s">
        <v>10576</v>
      </c>
      <c r="I4781" s="172">
        <v>0</v>
      </c>
      <c r="J4781" s="172">
        <v>12352</v>
      </c>
      <c r="K4781" s="172">
        <v>12352</v>
      </c>
      <c r="L4781" s="173" t="s">
        <v>1444</v>
      </c>
    </row>
    <row r="4782" spans="1:12" ht="22.5">
      <c r="A4782" s="174">
        <v>86</v>
      </c>
      <c r="B4782" s="167" t="s">
        <v>734</v>
      </c>
      <c r="C4782" s="168">
        <v>42859</v>
      </c>
      <c r="D4782" s="168" t="s">
        <v>10577</v>
      </c>
      <c r="E4782" s="169" t="s">
        <v>3</v>
      </c>
      <c r="F4782" s="169">
        <v>1498682</v>
      </c>
      <c r="G4782" s="169"/>
      <c r="H4782" s="170" t="s">
        <v>10578</v>
      </c>
      <c r="I4782" s="172">
        <v>0</v>
      </c>
      <c r="J4782" s="172">
        <v>876.31</v>
      </c>
      <c r="K4782" s="172">
        <v>876.31</v>
      </c>
      <c r="L4782" s="173" t="s">
        <v>1444</v>
      </c>
    </row>
    <row r="4783" spans="1:12" ht="22.5">
      <c r="A4783" s="174">
        <v>86</v>
      </c>
      <c r="B4783" s="167" t="s">
        <v>734</v>
      </c>
      <c r="C4783" s="168">
        <v>42859</v>
      </c>
      <c r="D4783" s="168" t="s">
        <v>10579</v>
      </c>
      <c r="E4783" s="169" t="s">
        <v>3</v>
      </c>
      <c r="F4783" s="169">
        <v>1498685</v>
      </c>
      <c r="G4783" s="169"/>
      <c r="H4783" s="170" t="s">
        <v>10580</v>
      </c>
      <c r="I4783" s="172">
        <v>0</v>
      </c>
      <c r="J4783" s="172">
        <v>129</v>
      </c>
      <c r="K4783" s="172">
        <v>129</v>
      </c>
      <c r="L4783" s="173" t="s">
        <v>1444</v>
      </c>
    </row>
    <row r="4784" spans="1:12" ht="33.75">
      <c r="A4784" s="174" t="s">
        <v>627</v>
      </c>
      <c r="B4784" s="167" t="s">
        <v>737</v>
      </c>
      <c r="C4784" s="168">
        <v>42859</v>
      </c>
      <c r="D4784" s="168" t="s">
        <v>10581</v>
      </c>
      <c r="E4784" s="169" t="s">
        <v>3</v>
      </c>
      <c r="F4784" s="169">
        <v>1498686</v>
      </c>
      <c r="G4784" s="169"/>
      <c r="H4784" s="170" t="s">
        <v>10582</v>
      </c>
      <c r="I4784" s="172">
        <v>0</v>
      </c>
      <c r="J4784" s="172">
        <v>26.19</v>
      </c>
      <c r="K4784" s="172">
        <v>26.19</v>
      </c>
      <c r="L4784" s="173" t="s">
        <v>1444</v>
      </c>
    </row>
    <row r="4785" spans="1:12" ht="22.5">
      <c r="A4785" s="174">
        <v>283</v>
      </c>
      <c r="B4785" s="167" t="s">
        <v>153</v>
      </c>
      <c r="C4785" s="168">
        <v>42859</v>
      </c>
      <c r="D4785" s="168" t="s">
        <v>10583</v>
      </c>
      <c r="E4785" s="169" t="s">
        <v>3</v>
      </c>
      <c r="F4785" s="169">
        <v>1498688</v>
      </c>
      <c r="G4785" s="169"/>
      <c r="H4785" s="170" t="s">
        <v>10584</v>
      </c>
      <c r="I4785" s="172">
        <v>0</v>
      </c>
      <c r="J4785" s="172">
        <v>782</v>
      </c>
      <c r="K4785" s="172">
        <v>782</v>
      </c>
      <c r="L4785" s="173" t="s">
        <v>1444</v>
      </c>
    </row>
    <row r="4786" spans="1:12" ht="33.75">
      <c r="A4786" s="174" t="s">
        <v>627</v>
      </c>
      <c r="B4786" s="167" t="s">
        <v>737</v>
      </c>
      <c r="C4786" s="168">
        <v>42859</v>
      </c>
      <c r="D4786" s="168" t="s">
        <v>10585</v>
      </c>
      <c r="E4786" s="169" t="s">
        <v>3</v>
      </c>
      <c r="F4786" s="169">
        <v>1498711</v>
      </c>
      <c r="G4786" s="169"/>
      <c r="H4786" s="170" t="s">
        <v>10586</v>
      </c>
      <c r="I4786" s="172">
        <v>0</v>
      </c>
      <c r="J4786" s="172">
        <v>54823</v>
      </c>
      <c r="K4786" s="172">
        <v>54823</v>
      </c>
      <c r="L4786" s="173" t="s">
        <v>1444</v>
      </c>
    </row>
    <row r="4787" spans="1:12" ht="33.75">
      <c r="A4787" s="174">
        <v>86</v>
      </c>
      <c r="B4787" s="167" t="s">
        <v>734</v>
      </c>
      <c r="C4787" s="168">
        <v>42860</v>
      </c>
      <c r="D4787" s="168" t="s">
        <v>10587</v>
      </c>
      <c r="E4787" s="169" t="s">
        <v>3</v>
      </c>
      <c r="F4787" s="169">
        <v>1498855</v>
      </c>
      <c r="G4787" s="169"/>
      <c r="H4787" s="170" t="s">
        <v>10588</v>
      </c>
      <c r="I4787" s="172">
        <v>0</v>
      </c>
      <c r="J4787" s="172">
        <v>84481.05</v>
      </c>
      <c r="K4787" s="172">
        <v>84481.05</v>
      </c>
      <c r="L4787" s="173" t="s">
        <v>1444</v>
      </c>
    </row>
    <row r="4788" spans="1:12" ht="33.75">
      <c r="A4788" s="174">
        <v>86</v>
      </c>
      <c r="B4788" s="167" t="s">
        <v>734</v>
      </c>
      <c r="C4788" s="168">
        <v>42860</v>
      </c>
      <c r="D4788" s="168" t="s">
        <v>10589</v>
      </c>
      <c r="E4788" s="169" t="s">
        <v>3</v>
      </c>
      <c r="F4788" s="169">
        <v>1498857</v>
      </c>
      <c r="G4788" s="169"/>
      <c r="H4788" s="170" t="s">
        <v>10590</v>
      </c>
      <c r="I4788" s="172">
        <v>0</v>
      </c>
      <c r="J4788" s="172">
        <v>1335750</v>
      </c>
      <c r="K4788" s="172">
        <v>1335750</v>
      </c>
      <c r="L4788" s="173" t="s">
        <v>1444</v>
      </c>
    </row>
    <row r="4789" spans="1:12" ht="33.75">
      <c r="A4789" s="174">
        <v>86</v>
      </c>
      <c r="B4789" s="167" t="s">
        <v>734</v>
      </c>
      <c r="C4789" s="168">
        <v>42860</v>
      </c>
      <c r="D4789" s="168" t="s">
        <v>10591</v>
      </c>
      <c r="E4789" s="169" t="s">
        <v>3</v>
      </c>
      <c r="F4789" s="169">
        <v>1498859</v>
      </c>
      <c r="G4789" s="169"/>
      <c r="H4789" s="170" t="s">
        <v>10592</v>
      </c>
      <c r="I4789" s="172">
        <v>0</v>
      </c>
      <c r="J4789" s="172">
        <v>45668.95</v>
      </c>
      <c r="K4789" s="172">
        <v>45668.95</v>
      </c>
      <c r="L4789" s="173" t="s">
        <v>1444</v>
      </c>
    </row>
    <row r="4790" spans="1:12" ht="33.75">
      <c r="A4790" s="174">
        <v>650</v>
      </c>
      <c r="B4790" s="167" t="s">
        <v>240</v>
      </c>
      <c r="C4790" s="168">
        <v>42860</v>
      </c>
      <c r="D4790" s="168" t="s">
        <v>10593</v>
      </c>
      <c r="E4790" s="169" t="s">
        <v>3</v>
      </c>
      <c r="F4790" s="169">
        <v>1498861</v>
      </c>
      <c r="G4790" s="169"/>
      <c r="H4790" s="170" t="s">
        <v>10594</v>
      </c>
      <c r="I4790" s="172">
        <v>0</v>
      </c>
      <c r="J4790" s="172">
        <v>7830</v>
      </c>
      <c r="K4790" s="172">
        <v>7830</v>
      </c>
      <c r="L4790" s="173" t="s">
        <v>1444</v>
      </c>
    </row>
    <row r="4791" spans="1:12" ht="33.75">
      <c r="A4791" s="174">
        <v>234</v>
      </c>
      <c r="B4791" s="167" t="s">
        <v>131</v>
      </c>
      <c r="C4791" s="168">
        <v>42860</v>
      </c>
      <c r="D4791" s="168" t="s">
        <v>10595</v>
      </c>
      <c r="E4791" s="169" t="s">
        <v>3</v>
      </c>
      <c r="F4791" s="169">
        <v>1498882</v>
      </c>
      <c r="G4791" s="169"/>
      <c r="H4791" s="170" t="s">
        <v>10596</v>
      </c>
      <c r="I4791" s="172">
        <v>0</v>
      </c>
      <c r="J4791" s="172">
        <v>546</v>
      </c>
      <c r="K4791" s="172">
        <v>546</v>
      </c>
      <c r="L4791" s="173" t="s">
        <v>1444</v>
      </c>
    </row>
    <row r="4792" spans="1:12" ht="22.5">
      <c r="A4792" s="174">
        <v>578</v>
      </c>
      <c r="B4792" s="167" t="s">
        <v>877</v>
      </c>
      <c r="C4792" s="168">
        <v>42860</v>
      </c>
      <c r="D4792" s="168" t="s">
        <v>10597</v>
      </c>
      <c r="E4792" s="169" t="s">
        <v>3</v>
      </c>
      <c r="F4792" s="169">
        <v>1498912</v>
      </c>
      <c r="G4792" s="169"/>
      <c r="H4792" s="170" t="s">
        <v>10598</v>
      </c>
      <c r="I4792" s="172">
        <v>0</v>
      </c>
      <c r="J4792" s="172">
        <v>17513.2</v>
      </c>
      <c r="K4792" s="172">
        <v>17513.2</v>
      </c>
      <c r="L4792" s="173" t="s">
        <v>1444</v>
      </c>
    </row>
    <row r="4793" spans="1:12" ht="33.75">
      <c r="A4793" s="174">
        <v>222</v>
      </c>
      <c r="B4793" s="167" t="s">
        <v>788</v>
      </c>
      <c r="C4793" s="168">
        <v>42860</v>
      </c>
      <c r="D4793" s="168" t="s">
        <v>10599</v>
      </c>
      <c r="E4793" s="169" t="s">
        <v>3</v>
      </c>
      <c r="F4793" s="169">
        <v>1498913</v>
      </c>
      <c r="G4793" s="169"/>
      <c r="H4793" s="170" t="s">
        <v>10600</v>
      </c>
      <c r="I4793" s="172">
        <v>0</v>
      </c>
      <c r="J4793" s="172">
        <v>146.5</v>
      </c>
      <c r="K4793" s="172">
        <v>146.5</v>
      </c>
      <c r="L4793" s="173" t="s">
        <v>1444</v>
      </c>
    </row>
    <row r="4794" spans="1:12" ht="22.5">
      <c r="A4794" s="174">
        <v>578</v>
      </c>
      <c r="B4794" s="167" t="s">
        <v>877</v>
      </c>
      <c r="C4794" s="168">
        <v>42860</v>
      </c>
      <c r="D4794" s="168" t="s">
        <v>10601</v>
      </c>
      <c r="E4794" s="169" t="s">
        <v>3</v>
      </c>
      <c r="F4794" s="169">
        <v>1498916</v>
      </c>
      <c r="G4794" s="169"/>
      <c r="H4794" s="170" t="s">
        <v>10602</v>
      </c>
      <c r="I4794" s="172">
        <v>0</v>
      </c>
      <c r="J4794" s="172">
        <v>58290.46</v>
      </c>
      <c r="K4794" s="172">
        <v>58290.46</v>
      </c>
      <c r="L4794" s="173" t="s">
        <v>1444</v>
      </c>
    </row>
    <row r="4795" spans="1:12" ht="22.5">
      <c r="A4795" s="174">
        <v>578</v>
      </c>
      <c r="B4795" s="167" t="s">
        <v>877</v>
      </c>
      <c r="C4795" s="168">
        <v>42860</v>
      </c>
      <c r="D4795" s="168" t="s">
        <v>10603</v>
      </c>
      <c r="E4795" s="169" t="s">
        <v>3</v>
      </c>
      <c r="F4795" s="169">
        <v>1498917</v>
      </c>
      <c r="G4795" s="169"/>
      <c r="H4795" s="170" t="s">
        <v>10604</v>
      </c>
      <c r="I4795" s="172">
        <v>0</v>
      </c>
      <c r="J4795" s="172">
        <v>1832.24</v>
      </c>
      <c r="K4795" s="172">
        <v>1832.24</v>
      </c>
      <c r="L4795" s="173" t="s">
        <v>1444</v>
      </c>
    </row>
    <row r="4796" spans="1:12" ht="33.75">
      <c r="A4796" s="174" t="s">
        <v>627</v>
      </c>
      <c r="B4796" s="167" t="s">
        <v>737</v>
      </c>
      <c r="C4796" s="168">
        <v>42860</v>
      </c>
      <c r="D4796" s="168" t="s">
        <v>10605</v>
      </c>
      <c r="E4796" s="169" t="s">
        <v>3</v>
      </c>
      <c r="F4796" s="169">
        <v>1498924</v>
      </c>
      <c r="G4796" s="169"/>
      <c r="H4796" s="170" t="s">
        <v>10606</v>
      </c>
      <c r="I4796" s="172">
        <v>0</v>
      </c>
      <c r="J4796" s="172">
        <v>35</v>
      </c>
      <c r="K4796" s="172">
        <v>35</v>
      </c>
      <c r="L4796" s="173" t="s">
        <v>1444</v>
      </c>
    </row>
    <row r="4797" spans="1:12" ht="33.75">
      <c r="A4797" s="174">
        <v>290</v>
      </c>
      <c r="B4797" s="167" t="s">
        <v>817</v>
      </c>
      <c r="C4797" s="168">
        <v>42860</v>
      </c>
      <c r="D4797" s="168" t="s">
        <v>10607</v>
      </c>
      <c r="E4797" s="169" t="s">
        <v>3</v>
      </c>
      <c r="F4797" s="169">
        <v>1498926</v>
      </c>
      <c r="G4797" s="169"/>
      <c r="H4797" s="170" t="s">
        <v>10608</v>
      </c>
      <c r="I4797" s="172">
        <v>0</v>
      </c>
      <c r="J4797" s="172">
        <v>1207.92</v>
      </c>
      <c r="K4797" s="172">
        <v>1207.92</v>
      </c>
      <c r="L4797" s="173" t="s">
        <v>1444</v>
      </c>
    </row>
    <row r="4798" spans="1:12" ht="33.75">
      <c r="A4798" s="174">
        <v>680</v>
      </c>
      <c r="B4798" s="167" t="s">
        <v>890</v>
      </c>
      <c r="C4798" s="168">
        <v>42860</v>
      </c>
      <c r="D4798" s="168" t="s">
        <v>10609</v>
      </c>
      <c r="E4798" s="169" t="s">
        <v>3</v>
      </c>
      <c r="F4798" s="169">
        <v>1498927</v>
      </c>
      <c r="G4798" s="169"/>
      <c r="H4798" s="170" t="s">
        <v>10610</v>
      </c>
      <c r="I4798" s="172">
        <v>0</v>
      </c>
      <c r="J4798" s="172">
        <v>2000</v>
      </c>
      <c r="K4798" s="172">
        <v>2000</v>
      </c>
      <c r="L4798" s="173" t="s">
        <v>1444</v>
      </c>
    </row>
    <row r="4799" spans="1:12" ht="22.5">
      <c r="A4799" s="174">
        <v>15</v>
      </c>
      <c r="B4799" s="167" t="s">
        <v>715</v>
      </c>
      <c r="C4799" s="168">
        <v>42860</v>
      </c>
      <c r="D4799" s="168" t="s">
        <v>10611</v>
      </c>
      <c r="E4799" s="169" t="s">
        <v>3</v>
      </c>
      <c r="F4799" s="169">
        <v>1498946</v>
      </c>
      <c r="G4799" s="169"/>
      <c r="H4799" s="170" t="s">
        <v>10612</v>
      </c>
      <c r="I4799" s="172">
        <v>0</v>
      </c>
      <c r="J4799" s="172">
        <v>37500</v>
      </c>
      <c r="K4799" s="172">
        <v>37500</v>
      </c>
      <c r="L4799" s="173" t="s">
        <v>1444</v>
      </c>
    </row>
    <row r="4800" spans="1:12" ht="33.75">
      <c r="A4800" s="174">
        <v>660</v>
      </c>
      <c r="B4800" s="167" t="s">
        <v>241</v>
      </c>
      <c r="C4800" s="168">
        <v>42860</v>
      </c>
      <c r="D4800" s="168" t="s">
        <v>10613</v>
      </c>
      <c r="E4800" s="169" t="s">
        <v>3</v>
      </c>
      <c r="F4800" s="169">
        <v>1498952</v>
      </c>
      <c r="G4800" s="169"/>
      <c r="H4800" s="170" t="s">
        <v>10614</v>
      </c>
      <c r="I4800" s="172">
        <v>0</v>
      </c>
      <c r="J4800" s="172">
        <v>930</v>
      </c>
      <c r="K4800" s="172">
        <v>930</v>
      </c>
      <c r="L4800" s="173" t="s">
        <v>1444</v>
      </c>
    </row>
    <row r="4801" spans="1:12" ht="33.75">
      <c r="A4801" s="174">
        <v>660</v>
      </c>
      <c r="B4801" s="167" t="s">
        <v>241</v>
      </c>
      <c r="C4801" s="168">
        <v>42860</v>
      </c>
      <c r="D4801" s="168" t="s">
        <v>10615</v>
      </c>
      <c r="E4801" s="169" t="s">
        <v>3</v>
      </c>
      <c r="F4801" s="169">
        <v>1498954</v>
      </c>
      <c r="G4801" s="169"/>
      <c r="H4801" s="170" t="s">
        <v>10616</v>
      </c>
      <c r="I4801" s="172">
        <v>0</v>
      </c>
      <c r="J4801" s="172">
        <v>2400</v>
      </c>
      <c r="K4801" s="172">
        <v>2400</v>
      </c>
      <c r="L4801" s="173" t="s">
        <v>1444</v>
      </c>
    </row>
    <row r="4802" spans="1:12" ht="33.75">
      <c r="A4802" s="174">
        <v>25</v>
      </c>
      <c r="B4802" s="167" t="s">
        <v>718</v>
      </c>
      <c r="C4802" s="168">
        <v>42860</v>
      </c>
      <c r="D4802" s="168" t="s">
        <v>10617</v>
      </c>
      <c r="E4802" s="169" t="s">
        <v>3</v>
      </c>
      <c r="F4802" s="169">
        <v>1498974</v>
      </c>
      <c r="G4802" s="169"/>
      <c r="H4802" s="170" t="s">
        <v>10618</v>
      </c>
      <c r="I4802" s="172">
        <v>0</v>
      </c>
      <c r="J4802" s="172">
        <v>110130.67</v>
      </c>
      <c r="K4802" s="172">
        <v>110130.67</v>
      </c>
      <c r="L4802" s="173" t="s">
        <v>1444</v>
      </c>
    </row>
    <row r="4803" spans="1:12" ht="33.75">
      <c r="A4803" s="174">
        <v>25</v>
      </c>
      <c r="B4803" s="167" t="s">
        <v>718</v>
      </c>
      <c r="C4803" s="168">
        <v>42860</v>
      </c>
      <c r="D4803" s="168" t="s">
        <v>10619</v>
      </c>
      <c r="E4803" s="169" t="s">
        <v>3</v>
      </c>
      <c r="F4803" s="169">
        <v>1498978</v>
      </c>
      <c r="G4803" s="169"/>
      <c r="H4803" s="170" t="s">
        <v>10620</v>
      </c>
      <c r="I4803" s="172">
        <v>0</v>
      </c>
      <c r="J4803" s="172">
        <v>107194.07</v>
      </c>
      <c r="K4803" s="172">
        <v>107194.07</v>
      </c>
      <c r="L4803" s="173" t="s">
        <v>1444</v>
      </c>
    </row>
    <row r="4804" spans="1:12" ht="33.75">
      <c r="A4804" s="174">
        <v>222</v>
      </c>
      <c r="B4804" s="167" t="s">
        <v>788</v>
      </c>
      <c r="C4804" s="168">
        <v>42860</v>
      </c>
      <c r="D4804" s="168" t="s">
        <v>10621</v>
      </c>
      <c r="E4804" s="169" t="s">
        <v>3</v>
      </c>
      <c r="F4804" s="169">
        <v>1498979</v>
      </c>
      <c r="G4804" s="169"/>
      <c r="H4804" s="170" t="s">
        <v>10622</v>
      </c>
      <c r="I4804" s="172">
        <v>0</v>
      </c>
      <c r="J4804" s="172">
        <v>169</v>
      </c>
      <c r="K4804" s="172">
        <v>169</v>
      </c>
      <c r="L4804" s="173" t="s">
        <v>1444</v>
      </c>
    </row>
    <row r="4805" spans="1:12" ht="33.75">
      <c r="A4805" s="174">
        <v>222</v>
      </c>
      <c r="B4805" s="167" t="s">
        <v>788</v>
      </c>
      <c r="C4805" s="168">
        <v>42860</v>
      </c>
      <c r="D4805" s="168" t="s">
        <v>10623</v>
      </c>
      <c r="E4805" s="169" t="s">
        <v>3</v>
      </c>
      <c r="F4805" s="169">
        <v>1498981</v>
      </c>
      <c r="G4805" s="169"/>
      <c r="H4805" s="170" t="s">
        <v>10624</v>
      </c>
      <c r="I4805" s="172">
        <v>0</v>
      </c>
      <c r="J4805" s="172">
        <v>165</v>
      </c>
      <c r="K4805" s="172">
        <v>165</v>
      </c>
      <c r="L4805" s="173" t="s">
        <v>1444</v>
      </c>
    </row>
    <row r="4806" spans="1:12" ht="33.75">
      <c r="A4806" s="174">
        <v>25</v>
      </c>
      <c r="B4806" s="167" t="s">
        <v>718</v>
      </c>
      <c r="C4806" s="168">
        <v>42860</v>
      </c>
      <c r="D4806" s="168" t="s">
        <v>10625</v>
      </c>
      <c r="E4806" s="169" t="s">
        <v>3</v>
      </c>
      <c r="F4806" s="169">
        <v>1498984</v>
      </c>
      <c r="G4806" s="169"/>
      <c r="H4806" s="170" t="s">
        <v>10626</v>
      </c>
      <c r="I4806" s="172">
        <v>0</v>
      </c>
      <c r="J4806" s="172">
        <v>96965.4</v>
      </c>
      <c r="K4806" s="172">
        <v>96965.4</v>
      </c>
      <c r="L4806" s="173" t="s">
        <v>1444</v>
      </c>
    </row>
    <row r="4807" spans="1:12" ht="33.75">
      <c r="A4807" s="174">
        <v>222</v>
      </c>
      <c r="B4807" s="167" t="s">
        <v>788</v>
      </c>
      <c r="C4807" s="168">
        <v>42860</v>
      </c>
      <c r="D4807" s="168" t="s">
        <v>10627</v>
      </c>
      <c r="E4807" s="169" t="s">
        <v>3</v>
      </c>
      <c r="F4807" s="169">
        <v>1498985</v>
      </c>
      <c r="G4807" s="169"/>
      <c r="H4807" s="170" t="s">
        <v>10628</v>
      </c>
      <c r="I4807" s="172">
        <v>0</v>
      </c>
      <c r="J4807" s="172">
        <v>287.5</v>
      </c>
      <c r="K4807" s="172">
        <v>287.5</v>
      </c>
      <c r="L4807" s="173" t="s">
        <v>1444</v>
      </c>
    </row>
    <row r="4808" spans="1:12" ht="33.75">
      <c r="A4808" s="174">
        <v>222</v>
      </c>
      <c r="B4808" s="167" t="s">
        <v>788</v>
      </c>
      <c r="C4808" s="168">
        <v>42860</v>
      </c>
      <c r="D4808" s="168" t="s">
        <v>10629</v>
      </c>
      <c r="E4808" s="169" t="s">
        <v>3</v>
      </c>
      <c r="F4808" s="169">
        <v>1498988</v>
      </c>
      <c r="G4808" s="169"/>
      <c r="H4808" s="170" t="s">
        <v>10630</v>
      </c>
      <c r="I4808" s="172">
        <v>0</v>
      </c>
      <c r="J4808" s="172">
        <v>1085.5</v>
      </c>
      <c r="K4808" s="172">
        <v>1085.5</v>
      </c>
      <c r="L4808" s="173" t="s">
        <v>1444</v>
      </c>
    </row>
    <row r="4809" spans="1:12" ht="33.75">
      <c r="A4809" s="174">
        <v>25</v>
      </c>
      <c r="B4809" s="167" t="s">
        <v>718</v>
      </c>
      <c r="C4809" s="168">
        <v>42860</v>
      </c>
      <c r="D4809" s="168" t="s">
        <v>10631</v>
      </c>
      <c r="E4809" s="169" t="s">
        <v>3</v>
      </c>
      <c r="F4809" s="169">
        <v>1498989</v>
      </c>
      <c r="G4809" s="169"/>
      <c r="H4809" s="170" t="s">
        <v>10632</v>
      </c>
      <c r="I4809" s="172">
        <v>0</v>
      </c>
      <c r="J4809" s="172">
        <v>113524.18</v>
      </c>
      <c r="K4809" s="172">
        <v>113524.18</v>
      </c>
      <c r="L4809" s="173" t="s">
        <v>1444</v>
      </c>
    </row>
    <row r="4810" spans="1:12" ht="33.75">
      <c r="A4810" s="174">
        <v>525</v>
      </c>
      <c r="B4810" s="167" t="s">
        <v>214</v>
      </c>
      <c r="C4810" s="168">
        <v>42860</v>
      </c>
      <c r="D4810" s="168" t="s">
        <v>10633</v>
      </c>
      <c r="E4810" s="169" t="s">
        <v>3</v>
      </c>
      <c r="F4810" s="169">
        <v>1499001</v>
      </c>
      <c r="G4810" s="169"/>
      <c r="H4810" s="170" t="s">
        <v>10634</v>
      </c>
      <c r="I4810" s="172">
        <v>0</v>
      </c>
      <c r="J4810" s="172">
        <v>1738432.08</v>
      </c>
      <c r="K4810" s="172">
        <v>1738432.08</v>
      </c>
      <c r="L4810" s="173" t="s">
        <v>1444</v>
      </c>
    </row>
    <row r="4811" spans="1:12" ht="33.75">
      <c r="A4811" s="174" t="s">
        <v>627</v>
      </c>
      <c r="B4811" s="167" t="s">
        <v>737</v>
      </c>
      <c r="C4811" s="168">
        <v>42860</v>
      </c>
      <c r="D4811" s="168" t="s">
        <v>10635</v>
      </c>
      <c r="E4811" s="169" t="s">
        <v>3</v>
      </c>
      <c r="F4811" s="169">
        <v>1499037</v>
      </c>
      <c r="G4811" s="169"/>
      <c r="H4811" s="170" t="s">
        <v>10636</v>
      </c>
      <c r="I4811" s="172">
        <v>0</v>
      </c>
      <c r="J4811" s="172">
        <v>514381.71</v>
      </c>
      <c r="K4811" s="172">
        <v>514381.71</v>
      </c>
      <c r="L4811" s="173" t="s">
        <v>1444</v>
      </c>
    </row>
    <row r="4812" spans="1:12" ht="33.75">
      <c r="A4812" s="174" t="s">
        <v>627</v>
      </c>
      <c r="B4812" s="167" t="s">
        <v>737</v>
      </c>
      <c r="C4812" s="168">
        <v>42860</v>
      </c>
      <c r="D4812" s="168" t="s">
        <v>10637</v>
      </c>
      <c r="E4812" s="169" t="s">
        <v>3</v>
      </c>
      <c r="F4812" s="169">
        <v>1498832</v>
      </c>
      <c r="G4812" s="169"/>
      <c r="H4812" s="170" t="s">
        <v>5213</v>
      </c>
      <c r="I4812" s="172">
        <v>0</v>
      </c>
      <c r="J4812" s="172">
        <v>1693.06</v>
      </c>
      <c r="K4812" s="172">
        <v>1693.06</v>
      </c>
      <c r="L4812" s="173" t="s">
        <v>1444</v>
      </c>
    </row>
    <row r="4813" spans="1:12" ht="33.75">
      <c r="A4813" s="174" t="s">
        <v>627</v>
      </c>
      <c r="B4813" s="167" t="s">
        <v>737</v>
      </c>
      <c r="C4813" s="168">
        <v>42860</v>
      </c>
      <c r="D4813" s="168" t="s">
        <v>10638</v>
      </c>
      <c r="E4813" s="169" t="s">
        <v>3</v>
      </c>
      <c r="F4813" s="169">
        <v>1498851</v>
      </c>
      <c r="G4813" s="169"/>
      <c r="H4813" s="170" t="s">
        <v>10639</v>
      </c>
      <c r="I4813" s="172">
        <v>0</v>
      </c>
      <c r="J4813" s="172">
        <v>1152.28</v>
      </c>
      <c r="K4813" s="172">
        <v>1152.28</v>
      </c>
      <c r="L4813" s="173" t="s">
        <v>1444</v>
      </c>
    </row>
    <row r="4814" spans="1:12" ht="33.75">
      <c r="A4814" s="174" t="s">
        <v>627</v>
      </c>
      <c r="B4814" s="167" t="s">
        <v>737</v>
      </c>
      <c r="C4814" s="168">
        <v>42860</v>
      </c>
      <c r="D4814" s="168" t="s">
        <v>10640</v>
      </c>
      <c r="E4814" s="169" t="s">
        <v>3</v>
      </c>
      <c r="F4814" s="169">
        <v>1498860</v>
      </c>
      <c r="G4814" s="169"/>
      <c r="H4814" s="170" t="s">
        <v>10641</v>
      </c>
      <c r="I4814" s="172">
        <v>0</v>
      </c>
      <c r="J4814" s="172">
        <v>615</v>
      </c>
      <c r="K4814" s="172">
        <v>615</v>
      </c>
      <c r="L4814" s="173" t="s">
        <v>1444</v>
      </c>
    </row>
    <row r="4815" spans="1:12" ht="33.75">
      <c r="A4815" s="174" t="s">
        <v>627</v>
      </c>
      <c r="B4815" s="167" t="s">
        <v>737</v>
      </c>
      <c r="C4815" s="168">
        <v>42860</v>
      </c>
      <c r="D4815" s="168" t="s">
        <v>10642</v>
      </c>
      <c r="E4815" s="169" t="s">
        <v>3</v>
      </c>
      <c r="F4815" s="169">
        <v>1498862</v>
      </c>
      <c r="G4815" s="169"/>
      <c r="H4815" s="170" t="s">
        <v>10643</v>
      </c>
      <c r="I4815" s="172">
        <v>0</v>
      </c>
      <c r="J4815" s="172">
        <v>3248.36</v>
      </c>
      <c r="K4815" s="172">
        <v>3248.36</v>
      </c>
      <c r="L4815" s="173" t="s">
        <v>1444</v>
      </c>
    </row>
    <row r="4816" spans="1:12" ht="22.5">
      <c r="A4816" s="174">
        <v>20</v>
      </c>
      <c r="B4816" s="167" t="s">
        <v>717</v>
      </c>
      <c r="C4816" s="168">
        <v>42860</v>
      </c>
      <c r="D4816" s="168" t="s">
        <v>10644</v>
      </c>
      <c r="E4816" s="169" t="s">
        <v>3</v>
      </c>
      <c r="F4816" s="169">
        <v>1498892</v>
      </c>
      <c r="G4816" s="169"/>
      <c r="H4816" s="170" t="s">
        <v>10645</v>
      </c>
      <c r="I4816" s="172">
        <v>0</v>
      </c>
      <c r="J4816" s="172">
        <v>170</v>
      </c>
      <c r="K4816" s="172">
        <v>170</v>
      </c>
      <c r="L4816" s="173" t="s">
        <v>1444</v>
      </c>
    </row>
    <row r="4817" spans="1:12" ht="33.75">
      <c r="A4817" s="174" t="s">
        <v>627</v>
      </c>
      <c r="B4817" s="167" t="s">
        <v>737</v>
      </c>
      <c r="C4817" s="168">
        <v>42860</v>
      </c>
      <c r="D4817" s="168" t="s">
        <v>10646</v>
      </c>
      <c r="E4817" s="169" t="s">
        <v>3</v>
      </c>
      <c r="F4817" s="169">
        <v>1498920</v>
      </c>
      <c r="G4817" s="169"/>
      <c r="H4817" s="170" t="s">
        <v>9116</v>
      </c>
      <c r="I4817" s="172">
        <v>0</v>
      </c>
      <c r="J4817" s="172">
        <v>1506</v>
      </c>
      <c r="K4817" s="172">
        <v>1506</v>
      </c>
      <c r="L4817" s="173" t="s">
        <v>1444</v>
      </c>
    </row>
    <row r="4818" spans="1:12" ht="22.5">
      <c r="A4818" s="174">
        <v>586</v>
      </c>
      <c r="B4818" s="167" t="s">
        <v>230</v>
      </c>
      <c r="C4818" s="168">
        <v>42860</v>
      </c>
      <c r="D4818" s="168" t="s">
        <v>10647</v>
      </c>
      <c r="E4818" s="169" t="s">
        <v>3</v>
      </c>
      <c r="F4818" s="169">
        <v>1498928</v>
      </c>
      <c r="G4818" s="169"/>
      <c r="H4818" s="170" t="s">
        <v>10648</v>
      </c>
      <c r="I4818" s="172">
        <v>0</v>
      </c>
      <c r="J4818" s="172">
        <v>342.54</v>
      </c>
      <c r="K4818" s="172">
        <v>342.54</v>
      </c>
      <c r="L4818" s="173" t="s">
        <v>1444</v>
      </c>
    </row>
    <row r="4819" spans="1:12" ht="22.5">
      <c r="A4819" s="174">
        <v>586</v>
      </c>
      <c r="B4819" s="167" t="s">
        <v>230</v>
      </c>
      <c r="C4819" s="168">
        <v>42860</v>
      </c>
      <c r="D4819" s="168" t="s">
        <v>10649</v>
      </c>
      <c r="E4819" s="169" t="s">
        <v>3</v>
      </c>
      <c r="F4819" s="169">
        <v>1498931</v>
      </c>
      <c r="G4819" s="169"/>
      <c r="H4819" s="170" t="s">
        <v>10650</v>
      </c>
      <c r="I4819" s="172">
        <v>0</v>
      </c>
      <c r="J4819" s="172">
        <v>188.5</v>
      </c>
      <c r="K4819" s="172">
        <v>188.5</v>
      </c>
      <c r="L4819" s="173" t="s">
        <v>1444</v>
      </c>
    </row>
    <row r="4820" spans="1:12" ht="22.5">
      <c r="A4820" s="174">
        <v>46</v>
      </c>
      <c r="B4820" s="167" t="s">
        <v>722</v>
      </c>
      <c r="C4820" s="168">
        <v>42860</v>
      </c>
      <c r="D4820" s="168" t="s">
        <v>10651</v>
      </c>
      <c r="E4820" s="169" t="s">
        <v>3</v>
      </c>
      <c r="F4820" s="169">
        <v>1498953</v>
      </c>
      <c r="G4820" s="169"/>
      <c r="H4820" s="170" t="s">
        <v>10652</v>
      </c>
      <c r="I4820" s="172">
        <v>0</v>
      </c>
      <c r="J4820" s="172">
        <v>108</v>
      </c>
      <c r="K4820" s="172">
        <v>108</v>
      </c>
      <c r="L4820" s="173" t="s">
        <v>1444</v>
      </c>
    </row>
    <row r="4821" spans="1:12" ht="33.75">
      <c r="A4821" s="174" t="s">
        <v>627</v>
      </c>
      <c r="B4821" s="167" t="s">
        <v>737</v>
      </c>
      <c r="C4821" s="168">
        <v>42860</v>
      </c>
      <c r="D4821" s="168" t="s">
        <v>10653</v>
      </c>
      <c r="E4821" s="169" t="s">
        <v>3</v>
      </c>
      <c r="F4821" s="169">
        <v>1498963</v>
      </c>
      <c r="G4821" s="169"/>
      <c r="H4821" s="170" t="s">
        <v>10654</v>
      </c>
      <c r="I4821" s="172">
        <v>0</v>
      </c>
      <c r="J4821" s="172">
        <v>1295.68</v>
      </c>
      <c r="K4821" s="172">
        <v>1295.68</v>
      </c>
      <c r="L4821" s="173" t="s">
        <v>1444</v>
      </c>
    </row>
    <row r="4822" spans="1:12" ht="22.5">
      <c r="A4822" s="174">
        <v>47</v>
      </c>
      <c r="B4822" s="167" t="s">
        <v>723</v>
      </c>
      <c r="C4822" s="168">
        <v>42860</v>
      </c>
      <c r="D4822" s="168" t="s">
        <v>10655</v>
      </c>
      <c r="E4822" s="169" t="s">
        <v>3</v>
      </c>
      <c r="F4822" s="169">
        <v>1498964</v>
      </c>
      <c r="G4822" s="169"/>
      <c r="H4822" s="170" t="s">
        <v>10656</v>
      </c>
      <c r="I4822" s="172">
        <v>0</v>
      </c>
      <c r="J4822" s="172">
        <v>0.01</v>
      </c>
      <c r="K4822" s="172">
        <v>0.01</v>
      </c>
      <c r="L4822" s="173" t="s">
        <v>1444</v>
      </c>
    </row>
    <row r="4823" spans="1:12" ht="33.75">
      <c r="A4823" s="174" t="s">
        <v>627</v>
      </c>
      <c r="B4823" s="167" t="s">
        <v>737</v>
      </c>
      <c r="C4823" s="168">
        <v>42860</v>
      </c>
      <c r="D4823" s="168" t="s">
        <v>10657</v>
      </c>
      <c r="E4823" s="169" t="s">
        <v>3</v>
      </c>
      <c r="F4823" s="169">
        <v>1498996</v>
      </c>
      <c r="G4823" s="169"/>
      <c r="H4823" s="170" t="s">
        <v>10658</v>
      </c>
      <c r="I4823" s="172">
        <v>0</v>
      </c>
      <c r="J4823" s="172">
        <v>5006.8599999999997</v>
      </c>
      <c r="K4823" s="172">
        <v>5006.8599999999997</v>
      </c>
      <c r="L4823" s="173" t="s">
        <v>1444</v>
      </c>
    </row>
    <row r="4824" spans="1:12" ht="33.75">
      <c r="A4824" s="174" t="s">
        <v>627</v>
      </c>
      <c r="B4824" s="167" t="s">
        <v>737</v>
      </c>
      <c r="C4824" s="168">
        <v>42860</v>
      </c>
      <c r="D4824" s="168" t="s">
        <v>10659</v>
      </c>
      <c r="E4824" s="169" t="s">
        <v>3</v>
      </c>
      <c r="F4824" s="169">
        <v>1499000</v>
      </c>
      <c r="G4824" s="169"/>
      <c r="H4824" s="170" t="s">
        <v>10660</v>
      </c>
      <c r="I4824" s="172">
        <v>0</v>
      </c>
      <c r="J4824" s="172">
        <v>323</v>
      </c>
      <c r="K4824" s="172">
        <v>323</v>
      </c>
      <c r="L4824" s="173" t="s">
        <v>1444</v>
      </c>
    </row>
    <row r="4825" spans="1:12" ht="33.75">
      <c r="A4825" s="174" t="s">
        <v>627</v>
      </c>
      <c r="B4825" s="167" t="s">
        <v>737</v>
      </c>
      <c r="C4825" s="168">
        <v>42860</v>
      </c>
      <c r="D4825" s="168" t="s">
        <v>10661</v>
      </c>
      <c r="E4825" s="169" t="s">
        <v>3</v>
      </c>
      <c r="F4825" s="169">
        <v>1499002</v>
      </c>
      <c r="G4825" s="169"/>
      <c r="H4825" s="170" t="s">
        <v>10586</v>
      </c>
      <c r="I4825" s="172">
        <v>0</v>
      </c>
      <c r="J4825" s="172">
        <v>16567</v>
      </c>
      <c r="K4825" s="172">
        <v>16567</v>
      </c>
      <c r="L4825" s="173" t="s">
        <v>1444</v>
      </c>
    </row>
    <row r="4826" spans="1:12" ht="33.75">
      <c r="A4826" s="174">
        <v>201</v>
      </c>
      <c r="B4826" s="167" t="s">
        <v>780</v>
      </c>
      <c r="C4826" s="168">
        <v>42860</v>
      </c>
      <c r="D4826" s="168" t="s">
        <v>10662</v>
      </c>
      <c r="E4826" s="169" t="s">
        <v>3</v>
      </c>
      <c r="F4826" s="169">
        <v>1499027</v>
      </c>
      <c r="G4826" s="169"/>
      <c r="H4826" s="170" t="s">
        <v>10663</v>
      </c>
      <c r="I4826" s="172">
        <v>0</v>
      </c>
      <c r="J4826" s="172">
        <v>185.5</v>
      </c>
      <c r="K4826" s="172">
        <v>185.5</v>
      </c>
      <c r="L4826" s="173" t="s">
        <v>1444</v>
      </c>
    </row>
    <row r="4827" spans="1:12" ht="22.5">
      <c r="A4827" s="174">
        <v>526</v>
      </c>
      <c r="B4827" s="167" t="s">
        <v>870</v>
      </c>
      <c r="C4827" s="168">
        <v>42860</v>
      </c>
      <c r="D4827" s="168" t="s">
        <v>10664</v>
      </c>
      <c r="E4827" s="169" t="s">
        <v>3</v>
      </c>
      <c r="F4827" s="169">
        <v>1499028</v>
      </c>
      <c r="G4827" s="169"/>
      <c r="H4827" s="170" t="s">
        <v>10665</v>
      </c>
      <c r="I4827" s="172">
        <v>0</v>
      </c>
      <c r="J4827" s="172">
        <v>7959.7</v>
      </c>
      <c r="K4827" s="172">
        <v>7959.7</v>
      </c>
      <c r="L4827" s="173" t="s">
        <v>1444</v>
      </c>
    </row>
    <row r="4828" spans="1:12" ht="33.75">
      <c r="A4828" s="174">
        <v>20</v>
      </c>
      <c r="B4828" s="167" t="s">
        <v>717</v>
      </c>
      <c r="C4828" s="168">
        <v>42860</v>
      </c>
      <c r="D4828" s="168" t="s">
        <v>10666</v>
      </c>
      <c r="E4828" s="169" t="s">
        <v>3</v>
      </c>
      <c r="F4828" s="169">
        <v>1499031</v>
      </c>
      <c r="G4828" s="169"/>
      <c r="H4828" s="170" t="s">
        <v>10667</v>
      </c>
      <c r="I4828" s="172">
        <v>0</v>
      </c>
      <c r="J4828" s="172">
        <v>300</v>
      </c>
      <c r="K4828" s="172">
        <v>300</v>
      </c>
      <c r="L4828" s="173" t="s">
        <v>1444</v>
      </c>
    </row>
    <row r="4829" spans="1:12" ht="22.5">
      <c r="A4829" s="174">
        <v>20</v>
      </c>
      <c r="B4829" s="167" t="s">
        <v>717</v>
      </c>
      <c r="C4829" s="168">
        <v>42860</v>
      </c>
      <c r="D4829" s="168" t="s">
        <v>10668</v>
      </c>
      <c r="E4829" s="169" t="s">
        <v>3</v>
      </c>
      <c r="F4829" s="169">
        <v>1499033</v>
      </c>
      <c r="G4829" s="169"/>
      <c r="H4829" s="170" t="s">
        <v>10669</v>
      </c>
      <c r="I4829" s="172">
        <v>0</v>
      </c>
      <c r="J4829" s="172">
        <v>38</v>
      </c>
      <c r="K4829" s="172">
        <v>38</v>
      </c>
      <c r="L4829" s="173" t="s">
        <v>1444</v>
      </c>
    </row>
    <row r="4830" spans="1:12" ht="33.75">
      <c r="A4830" s="174">
        <v>20</v>
      </c>
      <c r="B4830" s="167" t="s">
        <v>717</v>
      </c>
      <c r="C4830" s="168">
        <v>42860</v>
      </c>
      <c r="D4830" s="168" t="s">
        <v>10670</v>
      </c>
      <c r="E4830" s="169" t="s">
        <v>3</v>
      </c>
      <c r="F4830" s="169">
        <v>1499034</v>
      </c>
      <c r="G4830" s="169"/>
      <c r="H4830" s="170" t="s">
        <v>10671</v>
      </c>
      <c r="I4830" s="172">
        <v>0</v>
      </c>
      <c r="J4830" s="172">
        <v>900</v>
      </c>
      <c r="K4830" s="172">
        <v>900</v>
      </c>
      <c r="L4830" s="173" t="s">
        <v>1444</v>
      </c>
    </row>
    <row r="4831" spans="1:12" ht="33.75">
      <c r="A4831" s="174" t="s">
        <v>627</v>
      </c>
      <c r="B4831" s="167" t="s">
        <v>737</v>
      </c>
      <c r="C4831" s="168">
        <v>42860</v>
      </c>
      <c r="D4831" s="168" t="s">
        <v>10672</v>
      </c>
      <c r="E4831" s="169" t="s">
        <v>3</v>
      </c>
      <c r="F4831" s="169">
        <v>1499048</v>
      </c>
      <c r="G4831" s="169"/>
      <c r="H4831" s="170" t="s">
        <v>10673</v>
      </c>
      <c r="I4831" s="172">
        <v>0</v>
      </c>
      <c r="J4831" s="172">
        <v>1113</v>
      </c>
      <c r="K4831" s="172">
        <v>1113</v>
      </c>
      <c r="L4831" s="173" t="s">
        <v>1444</v>
      </c>
    </row>
    <row r="4832" spans="1:12" ht="33.75">
      <c r="A4832" s="174" t="s">
        <v>627</v>
      </c>
      <c r="B4832" s="167" t="s">
        <v>737</v>
      </c>
      <c r="C4832" s="168">
        <v>42860</v>
      </c>
      <c r="D4832" s="168" t="s">
        <v>10674</v>
      </c>
      <c r="E4832" s="169" t="s">
        <v>3</v>
      </c>
      <c r="F4832" s="169">
        <v>1499051</v>
      </c>
      <c r="G4832" s="169"/>
      <c r="H4832" s="170" t="s">
        <v>10675</v>
      </c>
      <c r="I4832" s="172">
        <v>0</v>
      </c>
      <c r="J4832" s="172">
        <v>2814.23</v>
      </c>
      <c r="K4832" s="172">
        <v>2814.23</v>
      </c>
      <c r="L4832" s="173" t="s">
        <v>1444</v>
      </c>
    </row>
    <row r="4833" spans="1:12" ht="22.5">
      <c r="A4833" s="174">
        <v>20</v>
      </c>
      <c r="B4833" s="167" t="s">
        <v>717</v>
      </c>
      <c r="C4833" s="168">
        <v>42860</v>
      </c>
      <c r="D4833" s="168" t="s">
        <v>10676</v>
      </c>
      <c r="E4833" s="169" t="s">
        <v>3</v>
      </c>
      <c r="F4833" s="169">
        <v>1499054</v>
      </c>
      <c r="G4833" s="169"/>
      <c r="H4833" s="170" t="s">
        <v>10677</v>
      </c>
      <c r="I4833" s="172">
        <v>0</v>
      </c>
      <c r="J4833" s="172">
        <v>1674</v>
      </c>
      <c r="K4833" s="172">
        <v>1674</v>
      </c>
      <c r="L4833" s="173" t="s">
        <v>1444</v>
      </c>
    </row>
    <row r="4834" spans="1:12" ht="22.5">
      <c r="A4834" s="174">
        <v>574</v>
      </c>
      <c r="B4834" s="167" t="s">
        <v>874</v>
      </c>
      <c r="C4834" s="168">
        <v>42860</v>
      </c>
      <c r="D4834" s="168" t="s">
        <v>10678</v>
      </c>
      <c r="E4834" s="169" t="s">
        <v>3</v>
      </c>
      <c r="F4834" s="169">
        <v>1499058</v>
      </c>
      <c r="G4834" s="169"/>
      <c r="H4834" s="170" t="s">
        <v>10679</v>
      </c>
      <c r="I4834" s="172">
        <v>0</v>
      </c>
      <c r="J4834" s="172">
        <v>1877.36</v>
      </c>
      <c r="K4834" s="172">
        <v>1877.36</v>
      </c>
      <c r="L4834" s="173" t="s">
        <v>1444</v>
      </c>
    </row>
    <row r="4835" spans="1:12" ht="33.75">
      <c r="A4835" s="174" t="s">
        <v>627</v>
      </c>
      <c r="B4835" s="167" t="s">
        <v>737</v>
      </c>
      <c r="C4835" s="168">
        <v>42860</v>
      </c>
      <c r="D4835" s="168" t="s">
        <v>10680</v>
      </c>
      <c r="E4835" s="169" t="s">
        <v>3</v>
      </c>
      <c r="F4835" s="169">
        <v>1499070</v>
      </c>
      <c r="G4835" s="169"/>
      <c r="H4835" s="170" t="s">
        <v>10681</v>
      </c>
      <c r="I4835" s="172">
        <v>0</v>
      </c>
      <c r="J4835" s="172">
        <v>1000</v>
      </c>
      <c r="K4835" s="172">
        <v>1000</v>
      </c>
      <c r="L4835" s="173" t="s">
        <v>1444</v>
      </c>
    </row>
    <row r="4836" spans="1:12" ht="33.75">
      <c r="A4836" s="174" t="s">
        <v>627</v>
      </c>
      <c r="B4836" s="167" t="s">
        <v>737</v>
      </c>
      <c r="C4836" s="168">
        <v>42860</v>
      </c>
      <c r="D4836" s="168" t="s">
        <v>10682</v>
      </c>
      <c r="E4836" s="169" t="s">
        <v>3</v>
      </c>
      <c r="F4836" s="169">
        <v>1499073</v>
      </c>
      <c r="G4836" s="169"/>
      <c r="H4836" s="170" t="s">
        <v>10683</v>
      </c>
      <c r="I4836" s="172">
        <v>0</v>
      </c>
      <c r="J4836" s="172">
        <v>260</v>
      </c>
      <c r="K4836" s="172">
        <v>260</v>
      </c>
      <c r="L4836" s="173" t="s">
        <v>1444</v>
      </c>
    </row>
    <row r="4837" spans="1:12" ht="33.75">
      <c r="A4837" s="174" t="s">
        <v>627</v>
      </c>
      <c r="B4837" s="167" t="s">
        <v>737</v>
      </c>
      <c r="C4837" s="168">
        <v>42860</v>
      </c>
      <c r="D4837" s="168" t="s">
        <v>10684</v>
      </c>
      <c r="E4837" s="169" t="s">
        <v>3</v>
      </c>
      <c r="F4837" s="169">
        <v>1499080</v>
      </c>
      <c r="G4837" s="169"/>
      <c r="H4837" s="170" t="s">
        <v>10685</v>
      </c>
      <c r="I4837" s="172">
        <v>0</v>
      </c>
      <c r="J4837" s="172">
        <v>100.2</v>
      </c>
      <c r="K4837" s="172">
        <v>100.2</v>
      </c>
      <c r="L4837" s="173" t="s">
        <v>1444</v>
      </c>
    </row>
    <row r="4838" spans="1:12" ht="33.75">
      <c r="A4838" s="174" t="s">
        <v>627</v>
      </c>
      <c r="B4838" s="167" t="s">
        <v>737</v>
      </c>
      <c r="C4838" s="168">
        <v>42860</v>
      </c>
      <c r="D4838" s="168" t="s">
        <v>10686</v>
      </c>
      <c r="E4838" s="169" t="s">
        <v>3</v>
      </c>
      <c r="F4838" s="169">
        <v>1499085</v>
      </c>
      <c r="G4838" s="169"/>
      <c r="H4838" s="170" t="s">
        <v>10687</v>
      </c>
      <c r="I4838" s="172">
        <v>0</v>
      </c>
      <c r="J4838" s="172">
        <v>1749.79</v>
      </c>
      <c r="K4838" s="172">
        <v>1749.79</v>
      </c>
      <c r="L4838" s="173" t="s">
        <v>1444</v>
      </c>
    </row>
    <row r="4839" spans="1:12" ht="33.75">
      <c r="A4839" s="174" t="s">
        <v>627</v>
      </c>
      <c r="B4839" s="167" t="s">
        <v>737</v>
      </c>
      <c r="C4839" s="168">
        <v>42860</v>
      </c>
      <c r="D4839" s="168" t="s">
        <v>10688</v>
      </c>
      <c r="E4839" s="169" t="s">
        <v>3</v>
      </c>
      <c r="F4839" s="169">
        <v>1499101</v>
      </c>
      <c r="G4839" s="169"/>
      <c r="H4839" s="170" t="s">
        <v>4910</v>
      </c>
      <c r="I4839" s="172">
        <v>0</v>
      </c>
      <c r="J4839" s="172">
        <v>1018</v>
      </c>
      <c r="K4839" s="172">
        <v>1018</v>
      </c>
      <c r="L4839" s="173" t="s">
        <v>1444</v>
      </c>
    </row>
    <row r="4840" spans="1:12" ht="22.5">
      <c r="A4840" s="174">
        <v>283</v>
      </c>
      <c r="B4840" s="167" t="s">
        <v>153</v>
      </c>
      <c r="C4840" s="168">
        <v>42860</v>
      </c>
      <c r="D4840" s="168" t="s">
        <v>10689</v>
      </c>
      <c r="E4840" s="169" t="s">
        <v>3</v>
      </c>
      <c r="F4840" s="169">
        <v>1499103</v>
      </c>
      <c r="G4840" s="169"/>
      <c r="H4840" s="170" t="s">
        <v>10690</v>
      </c>
      <c r="I4840" s="172">
        <v>0</v>
      </c>
      <c r="J4840" s="172">
        <v>782</v>
      </c>
      <c r="K4840" s="172">
        <v>782</v>
      </c>
      <c r="L4840" s="173" t="s">
        <v>1444</v>
      </c>
    </row>
    <row r="4841" spans="1:12" ht="33.75">
      <c r="A4841" s="174" t="s">
        <v>627</v>
      </c>
      <c r="B4841" s="167" t="s">
        <v>737</v>
      </c>
      <c r="C4841" s="168">
        <v>42860</v>
      </c>
      <c r="D4841" s="168" t="s">
        <v>10691</v>
      </c>
      <c r="E4841" s="169" t="s">
        <v>3</v>
      </c>
      <c r="F4841" s="169">
        <v>1499122</v>
      </c>
      <c r="G4841" s="169"/>
      <c r="H4841" s="170" t="s">
        <v>10692</v>
      </c>
      <c r="I4841" s="172">
        <v>0</v>
      </c>
      <c r="J4841" s="172">
        <v>20000</v>
      </c>
      <c r="K4841" s="172">
        <v>20000</v>
      </c>
      <c r="L4841" s="173" t="s">
        <v>1444</v>
      </c>
    </row>
    <row r="4842" spans="1:12" ht="33.75">
      <c r="A4842" s="174" t="s">
        <v>627</v>
      </c>
      <c r="B4842" s="167" t="s">
        <v>737</v>
      </c>
      <c r="C4842" s="168">
        <v>42860</v>
      </c>
      <c r="D4842" s="168" t="s">
        <v>10693</v>
      </c>
      <c r="E4842" s="169" t="s">
        <v>3</v>
      </c>
      <c r="F4842" s="169">
        <v>1499125</v>
      </c>
      <c r="G4842" s="169"/>
      <c r="H4842" s="170" t="s">
        <v>10694</v>
      </c>
      <c r="I4842" s="172">
        <v>0</v>
      </c>
      <c r="J4842" s="172">
        <v>302.95999999999998</v>
      </c>
      <c r="K4842" s="172">
        <v>302.95999999999998</v>
      </c>
      <c r="L4842" s="173" t="s">
        <v>1444</v>
      </c>
    </row>
    <row r="4843" spans="1:12" ht="33.75">
      <c r="A4843" s="174" t="s">
        <v>627</v>
      </c>
      <c r="B4843" s="167" t="s">
        <v>737</v>
      </c>
      <c r="C4843" s="168">
        <v>42860</v>
      </c>
      <c r="D4843" s="168" t="s">
        <v>10695</v>
      </c>
      <c r="E4843" s="169" t="s">
        <v>3</v>
      </c>
      <c r="F4843" s="169">
        <v>1499139</v>
      </c>
      <c r="G4843" s="169"/>
      <c r="H4843" s="170" t="s">
        <v>10696</v>
      </c>
      <c r="I4843" s="172">
        <v>0</v>
      </c>
      <c r="J4843" s="172">
        <v>159.81</v>
      </c>
      <c r="K4843" s="172">
        <v>159.81</v>
      </c>
      <c r="L4843" s="173" t="s">
        <v>1444</v>
      </c>
    </row>
    <row r="4844" spans="1:12" ht="33.75">
      <c r="A4844" s="174">
        <v>48</v>
      </c>
      <c r="B4844" s="167" t="s">
        <v>724</v>
      </c>
      <c r="C4844" s="168">
        <v>42860</v>
      </c>
      <c r="D4844" s="168" t="s">
        <v>10697</v>
      </c>
      <c r="E4844" s="169" t="s">
        <v>3</v>
      </c>
      <c r="F4844" s="169">
        <v>1499167</v>
      </c>
      <c r="G4844" s="169"/>
      <c r="H4844" s="170" t="s">
        <v>10698</v>
      </c>
      <c r="I4844" s="172">
        <v>0</v>
      </c>
      <c r="J4844" s="172">
        <v>1618.5</v>
      </c>
      <c r="K4844" s="172">
        <v>1618.5</v>
      </c>
      <c r="L4844" s="173" t="s">
        <v>1444</v>
      </c>
    </row>
    <row r="4845" spans="1:12" ht="33.75">
      <c r="A4845" s="174">
        <v>48</v>
      </c>
      <c r="B4845" s="167" t="s">
        <v>724</v>
      </c>
      <c r="C4845" s="168">
        <v>42860</v>
      </c>
      <c r="D4845" s="168" t="s">
        <v>10699</v>
      </c>
      <c r="E4845" s="169" t="s">
        <v>3</v>
      </c>
      <c r="F4845" s="169">
        <v>1499169</v>
      </c>
      <c r="G4845" s="169"/>
      <c r="H4845" s="170" t="s">
        <v>10698</v>
      </c>
      <c r="I4845" s="172">
        <v>0</v>
      </c>
      <c r="J4845" s="172">
        <v>456</v>
      </c>
      <c r="K4845" s="172">
        <v>456</v>
      </c>
      <c r="L4845" s="173" t="s">
        <v>1444</v>
      </c>
    </row>
    <row r="4846" spans="1:12" ht="33.75">
      <c r="A4846" s="174">
        <v>41</v>
      </c>
      <c r="B4846" s="167" t="s">
        <v>721</v>
      </c>
      <c r="C4846" s="168">
        <v>42860</v>
      </c>
      <c r="D4846" s="168" t="s">
        <v>10700</v>
      </c>
      <c r="E4846" s="169" t="s">
        <v>3</v>
      </c>
      <c r="F4846" s="169">
        <v>1499189</v>
      </c>
      <c r="G4846" s="169"/>
      <c r="H4846" s="170" t="s">
        <v>10701</v>
      </c>
      <c r="I4846" s="172">
        <v>0</v>
      </c>
      <c r="J4846" s="172">
        <v>500</v>
      </c>
      <c r="K4846" s="172">
        <v>500</v>
      </c>
      <c r="L4846" s="173" t="s">
        <v>1444</v>
      </c>
    </row>
    <row r="4847" spans="1:12" ht="22.5">
      <c r="A4847" s="174">
        <v>206</v>
      </c>
      <c r="B4847" s="167" t="s">
        <v>782</v>
      </c>
      <c r="C4847" s="168">
        <v>42860</v>
      </c>
      <c r="D4847" s="168" t="s">
        <v>10702</v>
      </c>
      <c r="E4847" s="169" t="s">
        <v>3</v>
      </c>
      <c r="F4847" s="169">
        <v>1499211</v>
      </c>
      <c r="G4847" s="169"/>
      <c r="H4847" s="170" t="s">
        <v>10703</v>
      </c>
      <c r="I4847" s="172">
        <v>0</v>
      </c>
      <c r="J4847" s="172">
        <v>7.5</v>
      </c>
      <c r="K4847" s="172">
        <v>7.5</v>
      </c>
      <c r="L4847" s="173" t="s">
        <v>1444</v>
      </c>
    </row>
    <row r="4848" spans="1:12" ht="22.5">
      <c r="A4848" s="174">
        <v>342</v>
      </c>
      <c r="B4848" s="167" t="s">
        <v>840</v>
      </c>
      <c r="C4848" s="168">
        <v>42863</v>
      </c>
      <c r="D4848" s="168" t="s">
        <v>10704</v>
      </c>
      <c r="E4848" s="169" t="s">
        <v>3</v>
      </c>
      <c r="F4848" s="169">
        <v>1499364</v>
      </c>
      <c r="G4848" s="169"/>
      <c r="H4848" s="170" t="s">
        <v>10705</v>
      </c>
      <c r="I4848" s="172">
        <v>0</v>
      </c>
      <c r="J4848" s="172">
        <v>7.0000000000000007E-2</v>
      </c>
      <c r="K4848" s="172">
        <v>7.0000000000000007E-2</v>
      </c>
      <c r="L4848" s="173" t="s">
        <v>6022</v>
      </c>
    </row>
    <row r="4849" spans="1:12" ht="33.75">
      <c r="A4849" s="174">
        <v>15</v>
      </c>
      <c r="B4849" s="167" t="s">
        <v>715</v>
      </c>
      <c r="C4849" s="168">
        <v>42863</v>
      </c>
      <c r="D4849" s="168" t="s">
        <v>10706</v>
      </c>
      <c r="E4849" s="169" t="s">
        <v>3</v>
      </c>
      <c r="F4849" s="169">
        <v>1499367</v>
      </c>
      <c r="G4849" s="169"/>
      <c r="H4849" s="170" t="s">
        <v>10707</v>
      </c>
      <c r="I4849" s="172">
        <v>0</v>
      </c>
      <c r="J4849" s="172">
        <v>709087.75</v>
      </c>
      <c r="K4849" s="172">
        <v>709087.75</v>
      </c>
      <c r="L4849" s="173" t="s">
        <v>1444</v>
      </c>
    </row>
    <row r="4850" spans="1:12" ht="33.75">
      <c r="A4850" s="174">
        <v>15</v>
      </c>
      <c r="B4850" s="167" t="s">
        <v>715</v>
      </c>
      <c r="C4850" s="168">
        <v>42863</v>
      </c>
      <c r="D4850" s="168" t="s">
        <v>10708</v>
      </c>
      <c r="E4850" s="169" t="s">
        <v>3</v>
      </c>
      <c r="F4850" s="169">
        <v>1499374</v>
      </c>
      <c r="G4850" s="169"/>
      <c r="H4850" s="170" t="s">
        <v>10709</v>
      </c>
      <c r="I4850" s="172">
        <v>0</v>
      </c>
      <c r="J4850" s="172">
        <v>55729.99</v>
      </c>
      <c r="K4850" s="172">
        <v>55729.99</v>
      </c>
      <c r="L4850" s="173" t="s">
        <v>1444</v>
      </c>
    </row>
    <row r="4851" spans="1:12" ht="33.75">
      <c r="A4851" s="174">
        <v>163</v>
      </c>
      <c r="B4851" s="167" t="s">
        <v>772</v>
      </c>
      <c r="C4851" s="168">
        <v>42863</v>
      </c>
      <c r="D4851" s="168" t="s">
        <v>10710</v>
      </c>
      <c r="E4851" s="169" t="s">
        <v>3</v>
      </c>
      <c r="F4851" s="169">
        <v>1499419</v>
      </c>
      <c r="G4851" s="169"/>
      <c r="H4851" s="170" t="s">
        <v>10711</v>
      </c>
      <c r="I4851" s="172">
        <v>0</v>
      </c>
      <c r="J4851" s="172">
        <v>15</v>
      </c>
      <c r="K4851" s="172">
        <v>15</v>
      </c>
      <c r="L4851" s="173" t="s">
        <v>1444</v>
      </c>
    </row>
    <row r="4852" spans="1:12" ht="33.75">
      <c r="A4852" s="174" t="s">
        <v>627</v>
      </c>
      <c r="B4852" s="167" t="s">
        <v>737</v>
      </c>
      <c r="C4852" s="168">
        <v>42863</v>
      </c>
      <c r="D4852" s="168" t="s">
        <v>10712</v>
      </c>
      <c r="E4852" s="169" t="s">
        <v>3</v>
      </c>
      <c r="F4852" s="169">
        <v>1499420</v>
      </c>
      <c r="G4852" s="169"/>
      <c r="H4852" s="170" t="s">
        <v>10713</v>
      </c>
      <c r="I4852" s="172">
        <v>0</v>
      </c>
      <c r="J4852" s="172">
        <v>11803.85</v>
      </c>
      <c r="K4852" s="172">
        <v>11803.85</v>
      </c>
      <c r="L4852" s="173" t="s">
        <v>1444</v>
      </c>
    </row>
    <row r="4853" spans="1:12" ht="33.75">
      <c r="A4853" s="174">
        <v>163</v>
      </c>
      <c r="B4853" s="167" t="s">
        <v>772</v>
      </c>
      <c r="C4853" s="168">
        <v>42863</v>
      </c>
      <c r="D4853" s="168" t="s">
        <v>10714</v>
      </c>
      <c r="E4853" s="169" t="s">
        <v>3</v>
      </c>
      <c r="F4853" s="169">
        <v>1499421</v>
      </c>
      <c r="G4853" s="169"/>
      <c r="H4853" s="170" t="s">
        <v>10715</v>
      </c>
      <c r="I4853" s="172">
        <v>0</v>
      </c>
      <c r="J4853" s="172">
        <v>315.33</v>
      </c>
      <c r="K4853" s="172">
        <v>315.33</v>
      </c>
      <c r="L4853" s="173" t="s">
        <v>1444</v>
      </c>
    </row>
    <row r="4854" spans="1:12" ht="33.75">
      <c r="A4854" s="174">
        <v>86</v>
      </c>
      <c r="B4854" s="167" t="s">
        <v>734</v>
      </c>
      <c r="C4854" s="168">
        <v>42863</v>
      </c>
      <c r="D4854" s="168" t="s">
        <v>10716</v>
      </c>
      <c r="E4854" s="169" t="s">
        <v>3</v>
      </c>
      <c r="F4854" s="169">
        <v>1499447</v>
      </c>
      <c r="G4854" s="169"/>
      <c r="H4854" s="170" t="s">
        <v>10717</v>
      </c>
      <c r="I4854" s="172">
        <v>0</v>
      </c>
      <c r="J4854" s="172">
        <v>2161479.88</v>
      </c>
      <c r="K4854" s="172">
        <v>2161479.88</v>
      </c>
      <c r="L4854" s="173" t="s">
        <v>1444</v>
      </c>
    </row>
    <row r="4855" spans="1:12" ht="22.5">
      <c r="A4855" s="174">
        <v>86</v>
      </c>
      <c r="B4855" s="167" t="s">
        <v>734</v>
      </c>
      <c r="C4855" s="168">
        <v>42863</v>
      </c>
      <c r="D4855" s="168" t="s">
        <v>10718</v>
      </c>
      <c r="E4855" s="169" t="s">
        <v>3</v>
      </c>
      <c r="F4855" s="169">
        <v>1499449</v>
      </c>
      <c r="G4855" s="169"/>
      <c r="H4855" s="170" t="s">
        <v>10719</v>
      </c>
      <c r="I4855" s="172">
        <v>0</v>
      </c>
      <c r="J4855" s="172">
        <v>22230.97</v>
      </c>
      <c r="K4855" s="172">
        <v>22230.97</v>
      </c>
      <c r="L4855" s="173" t="s">
        <v>1444</v>
      </c>
    </row>
    <row r="4856" spans="1:12" ht="33.75">
      <c r="A4856" s="174">
        <v>292</v>
      </c>
      <c r="B4856" s="167" t="s">
        <v>159</v>
      </c>
      <c r="C4856" s="168">
        <v>42863</v>
      </c>
      <c r="D4856" s="168" t="s">
        <v>10720</v>
      </c>
      <c r="E4856" s="169" t="s">
        <v>3</v>
      </c>
      <c r="F4856" s="169">
        <v>1499460</v>
      </c>
      <c r="G4856" s="169"/>
      <c r="H4856" s="170" t="s">
        <v>10721</v>
      </c>
      <c r="I4856" s="172">
        <v>0</v>
      </c>
      <c r="J4856" s="172">
        <v>7.61</v>
      </c>
      <c r="K4856" s="172">
        <v>7.61</v>
      </c>
      <c r="L4856" s="173" t="s">
        <v>1444</v>
      </c>
    </row>
    <row r="4857" spans="1:12" ht="22.5">
      <c r="A4857" s="174">
        <v>292</v>
      </c>
      <c r="B4857" s="167" t="s">
        <v>159</v>
      </c>
      <c r="C4857" s="168">
        <v>42863</v>
      </c>
      <c r="D4857" s="168" t="s">
        <v>10722</v>
      </c>
      <c r="E4857" s="169" t="s">
        <v>3</v>
      </c>
      <c r="F4857" s="169">
        <v>1499461</v>
      </c>
      <c r="G4857" s="169"/>
      <c r="H4857" s="170" t="s">
        <v>10723</v>
      </c>
      <c r="I4857" s="172">
        <v>0</v>
      </c>
      <c r="J4857" s="172">
        <v>20.97</v>
      </c>
      <c r="K4857" s="172">
        <v>20.97</v>
      </c>
      <c r="L4857" s="173" t="s">
        <v>1444</v>
      </c>
    </row>
    <row r="4858" spans="1:12" ht="33.75">
      <c r="A4858" s="174">
        <v>292</v>
      </c>
      <c r="B4858" s="167" t="s">
        <v>159</v>
      </c>
      <c r="C4858" s="168">
        <v>42863</v>
      </c>
      <c r="D4858" s="168" t="s">
        <v>10724</v>
      </c>
      <c r="E4858" s="169" t="s">
        <v>3</v>
      </c>
      <c r="F4858" s="169">
        <v>1499462</v>
      </c>
      <c r="G4858" s="169"/>
      <c r="H4858" s="170" t="s">
        <v>10725</v>
      </c>
      <c r="I4858" s="172">
        <v>0</v>
      </c>
      <c r="J4858" s="172">
        <v>1243.22</v>
      </c>
      <c r="K4858" s="172">
        <v>1243.22</v>
      </c>
      <c r="L4858" s="173" t="s">
        <v>1444</v>
      </c>
    </row>
    <row r="4859" spans="1:12" ht="33.75">
      <c r="A4859" s="174" t="s">
        <v>627</v>
      </c>
      <c r="B4859" s="167" t="s">
        <v>737</v>
      </c>
      <c r="C4859" s="168">
        <v>42863</v>
      </c>
      <c r="D4859" s="168" t="s">
        <v>10726</v>
      </c>
      <c r="E4859" s="169" t="s">
        <v>3</v>
      </c>
      <c r="F4859" s="169">
        <v>1499331</v>
      </c>
      <c r="G4859" s="169"/>
      <c r="H4859" s="170" t="s">
        <v>10727</v>
      </c>
      <c r="I4859" s="172">
        <v>0</v>
      </c>
      <c r="J4859" s="172">
        <v>2976.59</v>
      </c>
      <c r="K4859" s="172">
        <v>2976.59</v>
      </c>
      <c r="L4859" s="173" t="s">
        <v>1444</v>
      </c>
    </row>
    <row r="4860" spans="1:12" ht="33.75">
      <c r="A4860" s="174" t="s">
        <v>627</v>
      </c>
      <c r="B4860" s="167" t="s">
        <v>737</v>
      </c>
      <c r="C4860" s="168">
        <v>42863</v>
      </c>
      <c r="D4860" s="168" t="s">
        <v>10728</v>
      </c>
      <c r="E4860" s="169" t="s">
        <v>3</v>
      </c>
      <c r="F4860" s="169">
        <v>1499332</v>
      </c>
      <c r="G4860" s="169"/>
      <c r="H4860" s="170" t="s">
        <v>10729</v>
      </c>
      <c r="I4860" s="172">
        <v>0</v>
      </c>
      <c r="J4860" s="172">
        <v>3464.34</v>
      </c>
      <c r="K4860" s="172">
        <v>3464.34</v>
      </c>
      <c r="L4860" s="173" t="s">
        <v>1444</v>
      </c>
    </row>
    <row r="4861" spans="1:12" ht="33.75">
      <c r="A4861" s="174" t="s">
        <v>627</v>
      </c>
      <c r="B4861" s="167" t="s">
        <v>737</v>
      </c>
      <c r="C4861" s="168">
        <v>42863</v>
      </c>
      <c r="D4861" s="168" t="s">
        <v>10730</v>
      </c>
      <c r="E4861" s="169" t="s">
        <v>3</v>
      </c>
      <c r="F4861" s="169">
        <v>1499342</v>
      </c>
      <c r="G4861" s="169"/>
      <c r="H4861" s="170" t="s">
        <v>5964</v>
      </c>
      <c r="I4861" s="172">
        <v>0</v>
      </c>
      <c r="J4861" s="172">
        <v>1016</v>
      </c>
      <c r="K4861" s="172">
        <v>1016</v>
      </c>
      <c r="L4861" s="173" t="s">
        <v>1444</v>
      </c>
    </row>
    <row r="4862" spans="1:12" ht="33.75">
      <c r="A4862" s="174" t="s">
        <v>627</v>
      </c>
      <c r="B4862" s="167" t="s">
        <v>737</v>
      </c>
      <c r="C4862" s="168">
        <v>42863</v>
      </c>
      <c r="D4862" s="168" t="s">
        <v>10731</v>
      </c>
      <c r="E4862" s="169" t="s">
        <v>3</v>
      </c>
      <c r="F4862" s="169">
        <v>1499350</v>
      </c>
      <c r="G4862" s="169"/>
      <c r="H4862" s="170" t="s">
        <v>10732</v>
      </c>
      <c r="I4862" s="172">
        <v>0</v>
      </c>
      <c r="J4862" s="172">
        <v>217.03</v>
      </c>
      <c r="K4862" s="172">
        <v>217.03</v>
      </c>
      <c r="L4862" s="173" t="s">
        <v>1444</v>
      </c>
    </row>
    <row r="4863" spans="1:12" ht="33.75">
      <c r="A4863" s="174" t="s">
        <v>627</v>
      </c>
      <c r="B4863" s="167" t="s">
        <v>737</v>
      </c>
      <c r="C4863" s="168">
        <v>42863</v>
      </c>
      <c r="D4863" s="168" t="s">
        <v>10733</v>
      </c>
      <c r="E4863" s="169" t="s">
        <v>3</v>
      </c>
      <c r="F4863" s="169">
        <v>1499351</v>
      </c>
      <c r="G4863" s="169"/>
      <c r="H4863" s="170" t="s">
        <v>10734</v>
      </c>
      <c r="I4863" s="172">
        <v>0</v>
      </c>
      <c r="J4863" s="172">
        <v>435.5</v>
      </c>
      <c r="K4863" s="172">
        <v>435.5</v>
      </c>
      <c r="L4863" s="173" t="s">
        <v>1444</v>
      </c>
    </row>
    <row r="4864" spans="1:12" ht="22.5">
      <c r="A4864" s="174">
        <v>70</v>
      </c>
      <c r="B4864" s="167" t="s">
        <v>729</v>
      </c>
      <c r="C4864" s="168">
        <v>42863</v>
      </c>
      <c r="D4864" s="168" t="s">
        <v>10735</v>
      </c>
      <c r="E4864" s="169" t="s">
        <v>3</v>
      </c>
      <c r="F4864" s="169">
        <v>1499400</v>
      </c>
      <c r="G4864" s="169"/>
      <c r="H4864" s="170" t="s">
        <v>10736</v>
      </c>
      <c r="I4864" s="172">
        <v>0</v>
      </c>
      <c r="J4864" s="172">
        <v>856.74</v>
      </c>
      <c r="K4864" s="172">
        <v>856.74</v>
      </c>
      <c r="L4864" s="173" t="s">
        <v>1444</v>
      </c>
    </row>
    <row r="4865" spans="1:12" ht="22.5">
      <c r="A4865" s="174">
        <v>70</v>
      </c>
      <c r="B4865" s="167" t="s">
        <v>729</v>
      </c>
      <c r="C4865" s="168">
        <v>42863</v>
      </c>
      <c r="D4865" s="168" t="s">
        <v>10737</v>
      </c>
      <c r="E4865" s="169" t="s">
        <v>3</v>
      </c>
      <c r="F4865" s="169">
        <v>1499403</v>
      </c>
      <c r="G4865" s="169"/>
      <c r="H4865" s="170" t="s">
        <v>10736</v>
      </c>
      <c r="I4865" s="172">
        <v>0</v>
      </c>
      <c r="J4865" s="172">
        <v>762.1</v>
      </c>
      <c r="K4865" s="172">
        <v>762.1</v>
      </c>
      <c r="L4865" s="173" t="s">
        <v>1444</v>
      </c>
    </row>
    <row r="4866" spans="1:12" ht="33.75">
      <c r="A4866" s="174" t="s">
        <v>627</v>
      </c>
      <c r="B4866" s="167" t="s">
        <v>737</v>
      </c>
      <c r="C4866" s="168">
        <v>42863</v>
      </c>
      <c r="D4866" s="168" t="s">
        <v>10738</v>
      </c>
      <c r="E4866" s="169" t="s">
        <v>3</v>
      </c>
      <c r="F4866" s="169">
        <v>1499405</v>
      </c>
      <c r="G4866" s="169"/>
      <c r="H4866" s="170" t="s">
        <v>10739</v>
      </c>
      <c r="I4866" s="172">
        <v>0</v>
      </c>
      <c r="J4866" s="172">
        <v>50000</v>
      </c>
      <c r="K4866" s="172">
        <v>50000</v>
      </c>
      <c r="L4866" s="173" t="s">
        <v>1444</v>
      </c>
    </row>
    <row r="4867" spans="1:12" ht="22.5">
      <c r="A4867" s="174">
        <v>526</v>
      </c>
      <c r="B4867" s="167" t="s">
        <v>870</v>
      </c>
      <c r="C4867" s="168">
        <v>42863</v>
      </c>
      <c r="D4867" s="168" t="s">
        <v>10740</v>
      </c>
      <c r="E4867" s="169" t="s">
        <v>3</v>
      </c>
      <c r="F4867" s="169">
        <v>1499439</v>
      </c>
      <c r="G4867" s="169"/>
      <c r="H4867" s="170" t="s">
        <v>9878</v>
      </c>
      <c r="I4867" s="172">
        <v>0</v>
      </c>
      <c r="J4867" s="172">
        <v>76</v>
      </c>
      <c r="K4867" s="172">
        <v>76</v>
      </c>
      <c r="L4867" s="173" t="s">
        <v>1444</v>
      </c>
    </row>
    <row r="4868" spans="1:12" ht="33.75">
      <c r="A4868" s="174" t="s">
        <v>627</v>
      </c>
      <c r="B4868" s="167" t="s">
        <v>737</v>
      </c>
      <c r="C4868" s="168">
        <v>42863</v>
      </c>
      <c r="D4868" s="168" t="s">
        <v>10741</v>
      </c>
      <c r="E4868" s="169" t="s">
        <v>3</v>
      </c>
      <c r="F4868" s="169">
        <v>1499453</v>
      </c>
      <c r="G4868" s="169"/>
      <c r="H4868" s="170" t="s">
        <v>10742</v>
      </c>
      <c r="I4868" s="172">
        <v>0</v>
      </c>
      <c r="J4868" s="172">
        <v>450</v>
      </c>
      <c r="K4868" s="172">
        <v>450</v>
      </c>
      <c r="L4868" s="173" t="s">
        <v>1444</v>
      </c>
    </row>
    <row r="4869" spans="1:12" ht="33.75">
      <c r="A4869" s="174" t="s">
        <v>627</v>
      </c>
      <c r="B4869" s="167" t="s">
        <v>737</v>
      </c>
      <c r="C4869" s="168">
        <v>42863</v>
      </c>
      <c r="D4869" s="168" t="s">
        <v>10743</v>
      </c>
      <c r="E4869" s="169" t="s">
        <v>3</v>
      </c>
      <c r="F4869" s="169">
        <v>1499455</v>
      </c>
      <c r="G4869" s="169"/>
      <c r="H4869" s="170" t="s">
        <v>10744</v>
      </c>
      <c r="I4869" s="172">
        <v>0</v>
      </c>
      <c r="J4869" s="172">
        <v>97</v>
      </c>
      <c r="K4869" s="172">
        <v>97</v>
      </c>
      <c r="L4869" s="173" t="s">
        <v>1444</v>
      </c>
    </row>
    <row r="4870" spans="1:12" ht="33.75">
      <c r="A4870" s="174" t="s">
        <v>627</v>
      </c>
      <c r="B4870" s="167" t="s">
        <v>737</v>
      </c>
      <c r="C4870" s="168">
        <v>42863</v>
      </c>
      <c r="D4870" s="168" t="s">
        <v>10745</v>
      </c>
      <c r="E4870" s="169" t="s">
        <v>3</v>
      </c>
      <c r="F4870" s="169">
        <v>1499456</v>
      </c>
      <c r="G4870" s="169"/>
      <c r="H4870" s="170" t="s">
        <v>10746</v>
      </c>
      <c r="I4870" s="172">
        <v>0</v>
      </c>
      <c r="J4870" s="172">
        <v>97</v>
      </c>
      <c r="K4870" s="172">
        <v>97</v>
      </c>
      <c r="L4870" s="173" t="s">
        <v>1444</v>
      </c>
    </row>
    <row r="4871" spans="1:12" ht="33.75">
      <c r="A4871" s="174" t="s">
        <v>627</v>
      </c>
      <c r="B4871" s="167" t="s">
        <v>737</v>
      </c>
      <c r="C4871" s="168">
        <v>42863</v>
      </c>
      <c r="D4871" s="168" t="s">
        <v>10747</v>
      </c>
      <c r="E4871" s="169" t="s">
        <v>3</v>
      </c>
      <c r="F4871" s="169">
        <v>1499457</v>
      </c>
      <c r="G4871" s="169"/>
      <c r="H4871" s="170" t="s">
        <v>10748</v>
      </c>
      <c r="I4871" s="172">
        <v>0</v>
      </c>
      <c r="J4871" s="172">
        <v>17</v>
      </c>
      <c r="K4871" s="172">
        <v>17</v>
      </c>
      <c r="L4871" s="173" t="s">
        <v>1444</v>
      </c>
    </row>
    <row r="4872" spans="1:12" ht="33.75">
      <c r="A4872" s="174" t="s">
        <v>627</v>
      </c>
      <c r="B4872" s="167" t="s">
        <v>737</v>
      </c>
      <c r="C4872" s="168">
        <v>42863</v>
      </c>
      <c r="D4872" s="168" t="s">
        <v>10749</v>
      </c>
      <c r="E4872" s="169" t="s">
        <v>3</v>
      </c>
      <c r="F4872" s="169">
        <v>1499459</v>
      </c>
      <c r="G4872" s="169"/>
      <c r="H4872" s="170" t="s">
        <v>10750</v>
      </c>
      <c r="I4872" s="172">
        <v>0</v>
      </c>
      <c r="J4872" s="172">
        <v>47</v>
      </c>
      <c r="K4872" s="172">
        <v>47</v>
      </c>
      <c r="L4872" s="173" t="s">
        <v>1444</v>
      </c>
    </row>
    <row r="4873" spans="1:12" ht="33.75">
      <c r="A4873" s="174">
        <v>225</v>
      </c>
      <c r="B4873" s="167" t="s">
        <v>790</v>
      </c>
      <c r="C4873" s="168">
        <v>42863</v>
      </c>
      <c r="D4873" s="168" t="s">
        <v>10751</v>
      </c>
      <c r="E4873" s="169" t="s">
        <v>3</v>
      </c>
      <c r="F4873" s="169">
        <v>1499478</v>
      </c>
      <c r="G4873" s="169"/>
      <c r="H4873" s="170" t="s">
        <v>10752</v>
      </c>
      <c r="I4873" s="172">
        <v>0</v>
      </c>
      <c r="J4873" s="172">
        <v>757</v>
      </c>
      <c r="K4873" s="172">
        <v>757</v>
      </c>
      <c r="L4873" s="173" t="s">
        <v>1444</v>
      </c>
    </row>
    <row r="4874" spans="1:12" ht="33.75">
      <c r="A4874" s="174" t="s">
        <v>627</v>
      </c>
      <c r="B4874" s="167" t="s">
        <v>737</v>
      </c>
      <c r="C4874" s="168">
        <v>42863</v>
      </c>
      <c r="D4874" s="168" t="s">
        <v>10753</v>
      </c>
      <c r="E4874" s="169" t="s">
        <v>3</v>
      </c>
      <c r="F4874" s="169">
        <v>1499496</v>
      </c>
      <c r="G4874" s="169"/>
      <c r="H4874" s="170" t="s">
        <v>1356</v>
      </c>
      <c r="I4874" s="172">
        <v>0</v>
      </c>
      <c r="J4874" s="172">
        <v>1500</v>
      </c>
      <c r="K4874" s="172">
        <v>1500</v>
      </c>
      <c r="L4874" s="173" t="s">
        <v>1444</v>
      </c>
    </row>
    <row r="4875" spans="1:12" ht="33.75">
      <c r="A4875" s="174" t="s">
        <v>627</v>
      </c>
      <c r="B4875" s="167" t="s">
        <v>737</v>
      </c>
      <c r="C4875" s="168">
        <v>42863</v>
      </c>
      <c r="D4875" s="168" t="s">
        <v>10754</v>
      </c>
      <c r="E4875" s="169" t="s">
        <v>3</v>
      </c>
      <c r="F4875" s="169">
        <v>1499515</v>
      </c>
      <c r="G4875" s="169"/>
      <c r="H4875" s="170" t="s">
        <v>9634</v>
      </c>
      <c r="I4875" s="172">
        <v>0</v>
      </c>
      <c r="J4875" s="172">
        <v>3400</v>
      </c>
      <c r="K4875" s="172">
        <v>3400</v>
      </c>
      <c r="L4875" s="173" t="s">
        <v>1444</v>
      </c>
    </row>
    <row r="4876" spans="1:12" ht="22.5">
      <c r="A4876" s="174">
        <v>16</v>
      </c>
      <c r="B4876" s="167" t="s">
        <v>716</v>
      </c>
      <c r="C4876" s="168">
        <v>42863</v>
      </c>
      <c r="D4876" s="168" t="s">
        <v>10755</v>
      </c>
      <c r="E4876" s="169" t="s">
        <v>3</v>
      </c>
      <c r="F4876" s="169">
        <v>1499516</v>
      </c>
      <c r="G4876" s="169"/>
      <c r="H4876" s="170" t="s">
        <v>10756</v>
      </c>
      <c r="I4876" s="172">
        <v>0</v>
      </c>
      <c r="J4876" s="172">
        <v>5699</v>
      </c>
      <c r="K4876" s="172">
        <v>5699</v>
      </c>
      <c r="L4876" s="173" t="s">
        <v>1444</v>
      </c>
    </row>
    <row r="4877" spans="1:12" ht="33.75">
      <c r="A4877" s="174" t="s">
        <v>627</v>
      </c>
      <c r="B4877" s="167" t="s">
        <v>737</v>
      </c>
      <c r="C4877" s="168">
        <v>42863</v>
      </c>
      <c r="D4877" s="168" t="s">
        <v>10757</v>
      </c>
      <c r="E4877" s="169" t="s">
        <v>3</v>
      </c>
      <c r="F4877" s="169">
        <v>1499532</v>
      </c>
      <c r="G4877" s="169"/>
      <c r="H4877" s="170" t="s">
        <v>10758</v>
      </c>
      <c r="I4877" s="172">
        <v>0</v>
      </c>
      <c r="J4877" s="172">
        <v>96.46</v>
      </c>
      <c r="K4877" s="172">
        <v>96.46</v>
      </c>
      <c r="L4877" s="173" t="s">
        <v>1444</v>
      </c>
    </row>
    <row r="4878" spans="1:12" ht="33.75">
      <c r="A4878" s="174" t="s">
        <v>627</v>
      </c>
      <c r="B4878" s="167" t="s">
        <v>737</v>
      </c>
      <c r="C4878" s="168">
        <v>42863</v>
      </c>
      <c r="D4878" s="168" t="s">
        <v>10759</v>
      </c>
      <c r="E4878" s="169" t="s">
        <v>3</v>
      </c>
      <c r="F4878" s="169">
        <v>1499533</v>
      </c>
      <c r="G4878" s="169"/>
      <c r="H4878" s="170" t="s">
        <v>10760</v>
      </c>
      <c r="I4878" s="172">
        <v>0</v>
      </c>
      <c r="J4878" s="172">
        <v>115.44</v>
      </c>
      <c r="K4878" s="172">
        <v>115.44</v>
      </c>
      <c r="L4878" s="173" t="s">
        <v>1444</v>
      </c>
    </row>
    <row r="4879" spans="1:12" ht="22.5">
      <c r="A4879" s="174">
        <v>203</v>
      </c>
      <c r="B4879" s="167" t="s">
        <v>781</v>
      </c>
      <c r="C4879" s="168">
        <v>42863</v>
      </c>
      <c r="D4879" s="168" t="s">
        <v>10761</v>
      </c>
      <c r="E4879" s="169" t="s">
        <v>3</v>
      </c>
      <c r="F4879" s="169">
        <v>1499539</v>
      </c>
      <c r="G4879" s="169"/>
      <c r="H4879" s="170" t="s">
        <v>10762</v>
      </c>
      <c r="I4879" s="172">
        <v>0</v>
      </c>
      <c r="J4879" s="172">
        <v>15</v>
      </c>
      <c r="K4879" s="172">
        <v>15</v>
      </c>
      <c r="L4879" s="173" t="s">
        <v>1444</v>
      </c>
    </row>
    <row r="4880" spans="1:12" ht="33.75">
      <c r="A4880" s="174" t="s">
        <v>627</v>
      </c>
      <c r="B4880" s="167" t="s">
        <v>737</v>
      </c>
      <c r="C4880" s="168">
        <v>42863</v>
      </c>
      <c r="D4880" s="168" t="s">
        <v>10763</v>
      </c>
      <c r="E4880" s="169" t="s">
        <v>3</v>
      </c>
      <c r="F4880" s="169">
        <v>1499558</v>
      </c>
      <c r="G4880" s="169"/>
      <c r="H4880" s="170" t="s">
        <v>10764</v>
      </c>
      <c r="I4880" s="172">
        <v>0</v>
      </c>
      <c r="J4880" s="172">
        <v>5800.4</v>
      </c>
      <c r="K4880" s="172">
        <v>5800.4</v>
      </c>
      <c r="L4880" s="173" t="s">
        <v>1444</v>
      </c>
    </row>
    <row r="4881" spans="1:12" ht="33.75">
      <c r="A4881" s="174" t="s">
        <v>627</v>
      </c>
      <c r="B4881" s="167" t="s">
        <v>737</v>
      </c>
      <c r="C4881" s="168">
        <v>42863</v>
      </c>
      <c r="D4881" s="168" t="s">
        <v>10765</v>
      </c>
      <c r="E4881" s="169" t="s">
        <v>3</v>
      </c>
      <c r="F4881" s="169">
        <v>1499562</v>
      </c>
      <c r="G4881" s="169"/>
      <c r="H4881" s="170" t="s">
        <v>10766</v>
      </c>
      <c r="I4881" s="172">
        <v>0</v>
      </c>
      <c r="J4881" s="172">
        <v>1968.57</v>
      </c>
      <c r="K4881" s="172">
        <v>1968.57</v>
      </c>
      <c r="L4881" s="173" t="s">
        <v>1444</v>
      </c>
    </row>
    <row r="4882" spans="1:12" ht="22.5">
      <c r="A4882" s="174">
        <v>526</v>
      </c>
      <c r="B4882" s="167" t="s">
        <v>870</v>
      </c>
      <c r="C4882" s="168">
        <v>42863</v>
      </c>
      <c r="D4882" s="168" t="s">
        <v>10767</v>
      </c>
      <c r="E4882" s="169" t="s">
        <v>3</v>
      </c>
      <c r="F4882" s="169">
        <v>1499589</v>
      </c>
      <c r="G4882" s="169"/>
      <c r="H4882" s="170" t="s">
        <v>10768</v>
      </c>
      <c r="I4882" s="172">
        <v>0</v>
      </c>
      <c r="J4882" s="172">
        <v>70</v>
      </c>
      <c r="K4882" s="172">
        <v>70</v>
      </c>
      <c r="L4882" s="173" t="s">
        <v>1444</v>
      </c>
    </row>
    <row r="4883" spans="1:12" ht="22.5">
      <c r="A4883" s="174">
        <v>206</v>
      </c>
      <c r="B4883" s="167" t="s">
        <v>782</v>
      </c>
      <c r="C4883" s="168">
        <v>42863</v>
      </c>
      <c r="D4883" s="168" t="s">
        <v>10769</v>
      </c>
      <c r="E4883" s="169" t="s">
        <v>3</v>
      </c>
      <c r="F4883" s="169">
        <v>1499631</v>
      </c>
      <c r="G4883" s="169"/>
      <c r="H4883" s="170" t="s">
        <v>10770</v>
      </c>
      <c r="I4883" s="172">
        <v>0</v>
      </c>
      <c r="J4883" s="172">
        <v>20</v>
      </c>
      <c r="K4883" s="172">
        <v>20</v>
      </c>
      <c r="L4883" s="173" t="s">
        <v>1444</v>
      </c>
    </row>
    <row r="4884" spans="1:12" ht="33.75">
      <c r="A4884" s="174">
        <v>212</v>
      </c>
      <c r="B4884" s="167" t="s">
        <v>785</v>
      </c>
      <c r="C4884" s="168">
        <v>42864</v>
      </c>
      <c r="D4884" s="168" t="s">
        <v>10771</v>
      </c>
      <c r="E4884" s="169" t="s">
        <v>3</v>
      </c>
      <c r="F4884" s="169">
        <v>1499772</v>
      </c>
      <c r="G4884" s="169"/>
      <c r="H4884" s="170" t="s">
        <v>10772</v>
      </c>
      <c r="I4884" s="172">
        <v>0</v>
      </c>
      <c r="J4884" s="172">
        <v>700</v>
      </c>
      <c r="K4884" s="172">
        <v>700</v>
      </c>
      <c r="L4884" s="173" t="s">
        <v>1444</v>
      </c>
    </row>
    <row r="4885" spans="1:12" ht="33.75">
      <c r="A4885" s="174">
        <v>212</v>
      </c>
      <c r="B4885" s="167" t="s">
        <v>785</v>
      </c>
      <c r="C4885" s="168">
        <v>42864</v>
      </c>
      <c r="D4885" s="168" t="s">
        <v>10773</v>
      </c>
      <c r="E4885" s="169" t="s">
        <v>3</v>
      </c>
      <c r="F4885" s="169">
        <v>1499774</v>
      </c>
      <c r="G4885" s="169"/>
      <c r="H4885" s="170" t="s">
        <v>10774</v>
      </c>
      <c r="I4885" s="172">
        <v>0</v>
      </c>
      <c r="J4885" s="172">
        <v>78</v>
      </c>
      <c r="K4885" s="172">
        <v>78</v>
      </c>
      <c r="L4885" s="173" t="s">
        <v>1444</v>
      </c>
    </row>
    <row r="4886" spans="1:12" ht="33.75">
      <c r="A4886" s="174" t="s">
        <v>627</v>
      </c>
      <c r="B4886" s="167" t="s">
        <v>737</v>
      </c>
      <c r="C4886" s="168">
        <v>42864</v>
      </c>
      <c r="D4886" s="168" t="s">
        <v>10775</v>
      </c>
      <c r="E4886" s="169" t="s">
        <v>3</v>
      </c>
      <c r="F4886" s="169">
        <v>1499807</v>
      </c>
      <c r="G4886" s="169"/>
      <c r="H4886" s="170" t="s">
        <v>10776</v>
      </c>
      <c r="I4886" s="172">
        <v>0</v>
      </c>
      <c r="J4886" s="172">
        <v>5846.02</v>
      </c>
      <c r="K4886" s="172">
        <v>5846.02</v>
      </c>
      <c r="L4886" s="173" t="s">
        <v>1444</v>
      </c>
    </row>
    <row r="4887" spans="1:12" ht="33.75">
      <c r="A4887" s="174" t="s">
        <v>627</v>
      </c>
      <c r="B4887" s="167" t="s">
        <v>737</v>
      </c>
      <c r="C4887" s="168">
        <v>42864</v>
      </c>
      <c r="D4887" s="168" t="s">
        <v>10777</v>
      </c>
      <c r="E4887" s="169" t="s">
        <v>3</v>
      </c>
      <c r="F4887" s="169">
        <v>1499808</v>
      </c>
      <c r="G4887" s="169"/>
      <c r="H4887" s="170" t="s">
        <v>10778</v>
      </c>
      <c r="I4887" s="172">
        <v>0</v>
      </c>
      <c r="J4887" s="172">
        <v>97</v>
      </c>
      <c r="K4887" s="172">
        <v>97</v>
      </c>
      <c r="L4887" s="173" t="s">
        <v>1444</v>
      </c>
    </row>
    <row r="4888" spans="1:12" ht="33.75">
      <c r="A4888" s="174">
        <v>30</v>
      </c>
      <c r="B4888" s="167" t="s">
        <v>719</v>
      </c>
      <c r="C4888" s="168">
        <v>42864</v>
      </c>
      <c r="D4888" s="168" t="s">
        <v>10779</v>
      </c>
      <c r="E4888" s="169" t="s">
        <v>3</v>
      </c>
      <c r="F4888" s="169">
        <v>1499809</v>
      </c>
      <c r="G4888" s="169"/>
      <c r="H4888" s="170" t="s">
        <v>10780</v>
      </c>
      <c r="I4888" s="172">
        <v>0</v>
      </c>
      <c r="J4888" s="172">
        <v>53347.96</v>
      </c>
      <c r="K4888" s="172">
        <v>53347.96</v>
      </c>
      <c r="L4888" s="173" t="s">
        <v>1444</v>
      </c>
    </row>
    <row r="4889" spans="1:12" ht="33.75">
      <c r="A4889" s="174" t="s">
        <v>627</v>
      </c>
      <c r="B4889" s="167" t="s">
        <v>737</v>
      </c>
      <c r="C4889" s="168">
        <v>42864</v>
      </c>
      <c r="D4889" s="168" t="s">
        <v>10781</v>
      </c>
      <c r="E4889" s="169" t="s">
        <v>3</v>
      </c>
      <c r="F4889" s="169">
        <v>1499810</v>
      </c>
      <c r="G4889" s="169"/>
      <c r="H4889" s="170" t="s">
        <v>10782</v>
      </c>
      <c r="I4889" s="172">
        <v>0</v>
      </c>
      <c r="J4889" s="172">
        <v>6765.15</v>
      </c>
      <c r="K4889" s="172">
        <v>6765.15</v>
      </c>
      <c r="L4889" s="173" t="s">
        <v>1444</v>
      </c>
    </row>
    <row r="4890" spans="1:12" ht="33.75">
      <c r="A4890" s="174">
        <v>30</v>
      </c>
      <c r="B4890" s="167" t="s">
        <v>719</v>
      </c>
      <c r="C4890" s="168">
        <v>42864</v>
      </c>
      <c r="D4890" s="168" t="s">
        <v>10783</v>
      </c>
      <c r="E4890" s="169" t="s">
        <v>3</v>
      </c>
      <c r="F4890" s="169">
        <v>1499811</v>
      </c>
      <c r="G4890" s="169"/>
      <c r="H4890" s="170" t="s">
        <v>10784</v>
      </c>
      <c r="I4890" s="172">
        <v>0</v>
      </c>
      <c r="J4890" s="172">
        <v>27456.5</v>
      </c>
      <c r="K4890" s="172">
        <v>27456.5</v>
      </c>
      <c r="L4890" s="173" t="s">
        <v>1444</v>
      </c>
    </row>
    <row r="4891" spans="1:12" ht="33.75">
      <c r="A4891" s="174">
        <v>86</v>
      </c>
      <c r="B4891" s="167" t="s">
        <v>734</v>
      </c>
      <c r="C4891" s="168">
        <v>42864</v>
      </c>
      <c r="D4891" s="168" t="s">
        <v>10785</v>
      </c>
      <c r="E4891" s="169" t="s">
        <v>3</v>
      </c>
      <c r="F4891" s="169">
        <v>1499815</v>
      </c>
      <c r="G4891" s="169"/>
      <c r="H4891" s="170" t="s">
        <v>10786</v>
      </c>
      <c r="I4891" s="172">
        <v>0</v>
      </c>
      <c r="J4891" s="172">
        <v>193697</v>
      </c>
      <c r="K4891" s="172">
        <v>193697</v>
      </c>
      <c r="L4891" s="173" t="s">
        <v>1444</v>
      </c>
    </row>
    <row r="4892" spans="1:12" ht="33.75">
      <c r="A4892" s="174">
        <v>254</v>
      </c>
      <c r="B4892" s="167" t="s">
        <v>803</v>
      </c>
      <c r="C4892" s="168">
        <v>42864</v>
      </c>
      <c r="D4892" s="168" t="s">
        <v>10787</v>
      </c>
      <c r="E4892" s="169" t="s">
        <v>3</v>
      </c>
      <c r="F4892" s="169">
        <v>1499816</v>
      </c>
      <c r="G4892" s="169"/>
      <c r="H4892" s="170" t="s">
        <v>10788</v>
      </c>
      <c r="I4892" s="172">
        <v>0</v>
      </c>
      <c r="J4892" s="172">
        <v>30343</v>
      </c>
      <c r="K4892" s="172">
        <v>30343</v>
      </c>
      <c r="L4892" s="173" t="s">
        <v>1444</v>
      </c>
    </row>
    <row r="4893" spans="1:12" ht="33.75">
      <c r="A4893" s="174">
        <v>254</v>
      </c>
      <c r="B4893" s="167" t="s">
        <v>803</v>
      </c>
      <c r="C4893" s="168">
        <v>42864</v>
      </c>
      <c r="D4893" s="168" t="s">
        <v>10789</v>
      </c>
      <c r="E4893" s="169" t="s">
        <v>3</v>
      </c>
      <c r="F4893" s="169">
        <v>1499818</v>
      </c>
      <c r="G4893" s="169"/>
      <c r="H4893" s="170" t="s">
        <v>10790</v>
      </c>
      <c r="I4893" s="172">
        <v>0</v>
      </c>
      <c r="J4893" s="172">
        <v>88870</v>
      </c>
      <c r="K4893" s="172">
        <v>88870</v>
      </c>
      <c r="L4893" s="173" t="s">
        <v>1444</v>
      </c>
    </row>
    <row r="4894" spans="1:12" ht="33.75">
      <c r="A4894" s="174">
        <v>254</v>
      </c>
      <c r="B4894" s="167" t="s">
        <v>803</v>
      </c>
      <c r="C4894" s="168">
        <v>42864</v>
      </c>
      <c r="D4894" s="168" t="s">
        <v>10791</v>
      </c>
      <c r="E4894" s="169" t="s">
        <v>3</v>
      </c>
      <c r="F4894" s="169">
        <v>1499819</v>
      </c>
      <c r="G4894" s="169"/>
      <c r="H4894" s="170" t="s">
        <v>10792</v>
      </c>
      <c r="I4894" s="172">
        <v>0</v>
      </c>
      <c r="J4894" s="172">
        <v>44767</v>
      </c>
      <c r="K4894" s="172">
        <v>44767</v>
      </c>
      <c r="L4894" s="173" t="s">
        <v>1444</v>
      </c>
    </row>
    <row r="4895" spans="1:12" ht="33.75">
      <c r="A4895" s="174">
        <v>254</v>
      </c>
      <c r="B4895" s="167" t="s">
        <v>803</v>
      </c>
      <c r="C4895" s="168">
        <v>42864</v>
      </c>
      <c r="D4895" s="168" t="s">
        <v>10793</v>
      </c>
      <c r="E4895" s="169" t="s">
        <v>3</v>
      </c>
      <c r="F4895" s="169">
        <v>1499821</v>
      </c>
      <c r="G4895" s="169"/>
      <c r="H4895" s="170" t="s">
        <v>10794</v>
      </c>
      <c r="I4895" s="172">
        <v>0</v>
      </c>
      <c r="J4895" s="172">
        <v>11797</v>
      </c>
      <c r="K4895" s="172">
        <v>11797</v>
      </c>
      <c r="L4895" s="173" t="s">
        <v>1444</v>
      </c>
    </row>
    <row r="4896" spans="1:12" ht="33.75">
      <c r="A4896" s="174">
        <v>254</v>
      </c>
      <c r="B4896" s="167" t="s">
        <v>803</v>
      </c>
      <c r="C4896" s="168">
        <v>42864</v>
      </c>
      <c r="D4896" s="168" t="s">
        <v>10795</v>
      </c>
      <c r="E4896" s="169" t="s">
        <v>3</v>
      </c>
      <c r="F4896" s="169">
        <v>1499822</v>
      </c>
      <c r="G4896" s="169"/>
      <c r="H4896" s="170" t="s">
        <v>10796</v>
      </c>
      <c r="I4896" s="172">
        <v>0</v>
      </c>
      <c r="J4896" s="172">
        <v>30089</v>
      </c>
      <c r="K4896" s="172">
        <v>30089</v>
      </c>
      <c r="L4896" s="173" t="s">
        <v>1444</v>
      </c>
    </row>
    <row r="4897" spans="1:12" ht="33.75">
      <c r="A4897" s="174">
        <v>16</v>
      </c>
      <c r="B4897" s="167" t="s">
        <v>716</v>
      </c>
      <c r="C4897" s="168">
        <v>42864</v>
      </c>
      <c r="D4897" s="168" t="s">
        <v>10797</v>
      </c>
      <c r="E4897" s="169" t="s">
        <v>3</v>
      </c>
      <c r="F4897" s="169">
        <v>1499829</v>
      </c>
      <c r="G4897" s="169"/>
      <c r="H4897" s="170" t="s">
        <v>10798</v>
      </c>
      <c r="I4897" s="172">
        <v>0</v>
      </c>
      <c r="J4897" s="172">
        <v>2727</v>
      </c>
      <c r="K4897" s="172">
        <v>2727</v>
      </c>
      <c r="L4897" s="173" t="s">
        <v>1444</v>
      </c>
    </row>
    <row r="4898" spans="1:12" ht="33.75">
      <c r="A4898" s="174">
        <v>20</v>
      </c>
      <c r="B4898" s="167" t="s">
        <v>717</v>
      </c>
      <c r="C4898" s="168">
        <v>42864</v>
      </c>
      <c r="D4898" s="168" t="s">
        <v>10799</v>
      </c>
      <c r="E4898" s="169" t="s">
        <v>3</v>
      </c>
      <c r="F4898" s="169">
        <v>1499871</v>
      </c>
      <c r="G4898" s="169"/>
      <c r="H4898" s="170" t="s">
        <v>10800</v>
      </c>
      <c r="I4898" s="172">
        <v>0</v>
      </c>
      <c r="J4898" s="172">
        <v>794951.45</v>
      </c>
      <c r="K4898" s="172">
        <v>794951.45</v>
      </c>
      <c r="L4898" s="173" t="s">
        <v>1444</v>
      </c>
    </row>
    <row r="4899" spans="1:12" ht="33.75">
      <c r="A4899" s="174">
        <v>222</v>
      </c>
      <c r="B4899" s="167" t="s">
        <v>788</v>
      </c>
      <c r="C4899" s="168">
        <v>42864</v>
      </c>
      <c r="D4899" s="168" t="s">
        <v>10801</v>
      </c>
      <c r="E4899" s="169" t="s">
        <v>3</v>
      </c>
      <c r="F4899" s="169">
        <v>1499890</v>
      </c>
      <c r="G4899" s="169"/>
      <c r="H4899" s="170" t="s">
        <v>10802</v>
      </c>
      <c r="I4899" s="172">
        <v>0</v>
      </c>
      <c r="J4899" s="172">
        <v>204712.73</v>
      </c>
      <c r="K4899" s="172">
        <v>204712.73</v>
      </c>
      <c r="L4899" s="173" t="s">
        <v>1444</v>
      </c>
    </row>
    <row r="4900" spans="1:12" ht="33.75">
      <c r="A4900" s="174">
        <v>206</v>
      </c>
      <c r="B4900" s="167" t="s">
        <v>782</v>
      </c>
      <c r="C4900" s="168">
        <v>42864</v>
      </c>
      <c r="D4900" s="168" t="s">
        <v>10803</v>
      </c>
      <c r="E4900" s="169" t="s">
        <v>3</v>
      </c>
      <c r="F4900" s="169">
        <v>1499901</v>
      </c>
      <c r="G4900" s="169"/>
      <c r="H4900" s="170" t="s">
        <v>10804</v>
      </c>
      <c r="I4900" s="172">
        <v>0</v>
      </c>
      <c r="J4900" s="172">
        <v>1427.6</v>
      </c>
      <c r="K4900" s="172">
        <v>1427.6</v>
      </c>
      <c r="L4900" s="173" t="s">
        <v>1444</v>
      </c>
    </row>
    <row r="4901" spans="1:12" ht="33.75">
      <c r="A4901" s="174">
        <v>290</v>
      </c>
      <c r="B4901" s="167" t="s">
        <v>817</v>
      </c>
      <c r="C4901" s="168">
        <v>42864</v>
      </c>
      <c r="D4901" s="168" t="s">
        <v>10805</v>
      </c>
      <c r="E4901" s="169" t="s">
        <v>3</v>
      </c>
      <c r="F4901" s="169">
        <v>1499905</v>
      </c>
      <c r="G4901" s="169"/>
      <c r="H4901" s="170" t="s">
        <v>10806</v>
      </c>
      <c r="I4901" s="172">
        <v>0</v>
      </c>
      <c r="J4901" s="172">
        <v>42418.38</v>
      </c>
      <c r="K4901" s="172">
        <v>42418.38</v>
      </c>
      <c r="L4901" s="173" t="s">
        <v>1444</v>
      </c>
    </row>
    <row r="4902" spans="1:12" ht="33.75">
      <c r="A4902" s="174">
        <v>290</v>
      </c>
      <c r="B4902" s="167" t="s">
        <v>817</v>
      </c>
      <c r="C4902" s="168">
        <v>42864</v>
      </c>
      <c r="D4902" s="168" t="s">
        <v>10807</v>
      </c>
      <c r="E4902" s="169" t="s">
        <v>3</v>
      </c>
      <c r="F4902" s="169">
        <v>1499909</v>
      </c>
      <c r="G4902" s="169"/>
      <c r="H4902" s="170" t="s">
        <v>10808</v>
      </c>
      <c r="I4902" s="172">
        <v>0</v>
      </c>
      <c r="J4902" s="172">
        <v>1317</v>
      </c>
      <c r="K4902" s="172">
        <v>1317</v>
      </c>
      <c r="L4902" s="173" t="s">
        <v>1444</v>
      </c>
    </row>
    <row r="4903" spans="1:12" ht="22.5">
      <c r="A4903" s="174">
        <v>133</v>
      </c>
      <c r="B4903" s="167" t="s">
        <v>753</v>
      </c>
      <c r="C4903" s="168">
        <v>42864</v>
      </c>
      <c r="D4903" s="168" t="s">
        <v>10809</v>
      </c>
      <c r="E4903" s="169" t="s">
        <v>3</v>
      </c>
      <c r="F4903" s="169">
        <v>1499739</v>
      </c>
      <c r="G4903" s="169"/>
      <c r="H4903" s="170" t="s">
        <v>10810</v>
      </c>
      <c r="I4903" s="172">
        <v>0</v>
      </c>
      <c r="J4903" s="172">
        <v>9365</v>
      </c>
      <c r="K4903" s="172">
        <v>9365</v>
      </c>
      <c r="L4903" s="173" t="s">
        <v>1444</v>
      </c>
    </row>
    <row r="4904" spans="1:12" ht="22.5">
      <c r="A4904" s="174">
        <v>526</v>
      </c>
      <c r="B4904" s="167" t="s">
        <v>870</v>
      </c>
      <c r="C4904" s="168">
        <v>42864</v>
      </c>
      <c r="D4904" s="168" t="s">
        <v>10811</v>
      </c>
      <c r="E4904" s="169" t="s">
        <v>3</v>
      </c>
      <c r="F4904" s="169">
        <v>1499789</v>
      </c>
      <c r="G4904" s="169"/>
      <c r="H4904" s="170" t="s">
        <v>10812</v>
      </c>
      <c r="I4904" s="172">
        <v>0</v>
      </c>
      <c r="J4904" s="172">
        <v>94.98</v>
      </c>
      <c r="K4904" s="172">
        <v>94.98</v>
      </c>
      <c r="L4904" s="173" t="s">
        <v>1444</v>
      </c>
    </row>
    <row r="4905" spans="1:12" ht="22.5">
      <c r="A4905" s="174">
        <v>20</v>
      </c>
      <c r="B4905" s="167" t="s">
        <v>717</v>
      </c>
      <c r="C4905" s="168">
        <v>42864</v>
      </c>
      <c r="D4905" s="168" t="s">
        <v>10813</v>
      </c>
      <c r="E4905" s="169" t="s">
        <v>3</v>
      </c>
      <c r="F4905" s="169">
        <v>1499793</v>
      </c>
      <c r="G4905" s="169"/>
      <c r="H4905" s="170" t="s">
        <v>10814</v>
      </c>
      <c r="I4905" s="172">
        <v>0</v>
      </c>
      <c r="J4905" s="172">
        <v>63.57</v>
      </c>
      <c r="K4905" s="172">
        <v>63.57</v>
      </c>
      <c r="L4905" s="173" t="s">
        <v>1444</v>
      </c>
    </row>
    <row r="4906" spans="1:12" ht="33.75">
      <c r="A4906" s="174" t="s">
        <v>627</v>
      </c>
      <c r="B4906" s="167" t="s">
        <v>737</v>
      </c>
      <c r="C4906" s="168">
        <v>42864</v>
      </c>
      <c r="D4906" s="168" t="s">
        <v>10815</v>
      </c>
      <c r="E4906" s="169" t="s">
        <v>3</v>
      </c>
      <c r="F4906" s="169">
        <v>1499800</v>
      </c>
      <c r="G4906" s="169"/>
      <c r="H4906" s="170" t="s">
        <v>10816</v>
      </c>
      <c r="I4906" s="172">
        <v>0</v>
      </c>
      <c r="J4906" s="172">
        <v>4395.26</v>
      </c>
      <c r="K4906" s="172">
        <v>4395.26</v>
      </c>
      <c r="L4906" s="173" t="s">
        <v>1444</v>
      </c>
    </row>
    <row r="4907" spans="1:12" ht="33.75">
      <c r="A4907" s="174" t="s">
        <v>627</v>
      </c>
      <c r="B4907" s="167" t="s">
        <v>737</v>
      </c>
      <c r="C4907" s="168">
        <v>42864</v>
      </c>
      <c r="D4907" s="168" t="s">
        <v>10817</v>
      </c>
      <c r="E4907" s="169" t="s">
        <v>3</v>
      </c>
      <c r="F4907" s="169">
        <v>1499803</v>
      </c>
      <c r="G4907" s="169"/>
      <c r="H4907" s="170" t="s">
        <v>10818</v>
      </c>
      <c r="I4907" s="172">
        <v>0</v>
      </c>
      <c r="J4907" s="172">
        <v>4395.26</v>
      </c>
      <c r="K4907" s="172">
        <v>4395.26</v>
      </c>
      <c r="L4907" s="173" t="s">
        <v>1444</v>
      </c>
    </row>
    <row r="4908" spans="1:12" ht="22.5">
      <c r="A4908" s="174">
        <v>526</v>
      </c>
      <c r="B4908" s="167" t="s">
        <v>870</v>
      </c>
      <c r="C4908" s="168">
        <v>42864</v>
      </c>
      <c r="D4908" s="168" t="s">
        <v>10819</v>
      </c>
      <c r="E4908" s="169" t="s">
        <v>3</v>
      </c>
      <c r="F4908" s="169">
        <v>1499814</v>
      </c>
      <c r="G4908" s="169"/>
      <c r="H4908" s="170" t="s">
        <v>10820</v>
      </c>
      <c r="I4908" s="172">
        <v>0</v>
      </c>
      <c r="J4908" s="172">
        <v>959</v>
      </c>
      <c r="K4908" s="172">
        <v>959</v>
      </c>
      <c r="L4908" s="173" t="s">
        <v>1444</v>
      </c>
    </row>
    <row r="4909" spans="1:12" ht="22.5">
      <c r="A4909" s="174">
        <v>526</v>
      </c>
      <c r="B4909" s="167" t="s">
        <v>870</v>
      </c>
      <c r="C4909" s="168">
        <v>42864</v>
      </c>
      <c r="D4909" s="168" t="s">
        <v>10821</v>
      </c>
      <c r="E4909" s="169" t="s">
        <v>3</v>
      </c>
      <c r="F4909" s="169">
        <v>1499823</v>
      </c>
      <c r="G4909" s="169"/>
      <c r="H4909" s="170" t="s">
        <v>10822</v>
      </c>
      <c r="I4909" s="172">
        <v>0</v>
      </c>
      <c r="J4909" s="172">
        <v>110</v>
      </c>
      <c r="K4909" s="172">
        <v>110</v>
      </c>
      <c r="L4909" s="173" t="s">
        <v>1444</v>
      </c>
    </row>
    <row r="4910" spans="1:12" ht="22.5">
      <c r="A4910" s="174">
        <v>526</v>
      </c>
      <c r="B4910" s="167" t="s">
        <v>870</v>
      </c>
      <c r="C4910" s="168">
        <v>42864</v>
      </c>
      <c r="D4910" s="168" t="s">
        <v>10823</v>
      </c>
      <c r="E4910" s="169" t="s">
        <v>3</v>
      </c>
      <c r="F4910" s="169">
        <v>1499824</v>
      </c>
      <c r="G4910" s="169"/>
      <c r="H4910" s="170" t="s">
        <v>10824</v>
      </c>
      <c r="I4910" s="172">
        <v>0</v>
      </c>
      <c r="J4910" s="172">
        <v>110</v>
      </c>
      <c r="K4910" s="172">
        <v>110</v>
      </c>
      <c r="L4910" s="173" t="s">
        <v>1444</v>
      </c>
    </row>
    <row r="4911" spans="1:12" ht="22.5">
      <c r="A4911" s="174">
        <v>526</v>
      </c>
      <c r="B4911" s="167" t="s">
        <v>870</v>
      </c>
      <c r="C4911" s="168">
        <v>42864</v>
      </c>
      <c r="D4911" s="168" t="s">
        <v>10825</v>
      </c>
      <c r="E4911" s="169" t="s">
        <v>3</v>
      </c>
      <c r="F4911" s="169">
        <v>1499826</v>
      </c>
      <c r="G4911" s="169"/>
      <c r="H4911" s="170" t="s">
        <v>10826</v>
      </c>
      <c r="I4911" s="172">
        <v>0</v>
      </c>
      <c r="J4911" s="172">
        <v>959</v>
      </c>
      <c r="K4911" s="172">
        <v>959</v>
      </c>
      <c r="L4911" s="173" t="s">
        <v>1444</v>
      </c>
    </row>
    <row r="4912" spans="1:12" ht="22.5">
      <c r="A4912" s="174">
        <v>526</v>
      </c>
      <c r="B4912" s="167" t="s">
        <v>870</v>
      </c>
      <c r="C4912" s="168">
        <v>42864</v>
      </c>
      <c r="D4912" s="168" t="s">
        <v>10827</v>
      </c>
      <c r="E4912" s="169" t="s">
        <v>3</v>
      </c>
      <c r="F4912" s="169">
        <v>1499827</v>
      </c>
      <c r="G4912" s="169"/>
      <c r="H4912" s="170" t="s">
        <v>10828</v>
      </c>
      <c r="I4912" s="172">
        <v>0</v>
      </c>
      <c r="J4912" s="172">
        <v>959</v>
      </c>
      <c r="K4912" s="172">
        <v>959</v>
      </c>
      <c r="L4912" s="173" t="s">
        <v>1444</v>
      </c>
    </row>
    <row r="4913" spans="1:12" ht="33.75">
      <c r="A4913" s="174" t="s">
        <v>627</v>
      </c>
      <c r="B4913" s="167" t="s">
        <v>737</v>
      </c>
      <c r="C4913" s="168">
        <v>42864</v>
      </c>
      <c r="D4913" s="168" t="s">
        <v>10829</v>
      </c>
      <c r="E4913" s="169" t="s">
        <v>3</v>
      </c>
      <c r="F4913" s="169">
        <v>1499833</v>
      </c>
      <c r="G4913" s="169"/>
      <c r="H4913" s="170" t="s">
        <v>10586</v>
      </c>
      <c r="I4913" s="172">
        <v>0</v>
      </c>
      <c r="J4913" s="172">
        <v>40408</v>
      </c>
      <c r="K4913" s="172">
        <v>40408</v>
      </c>
      <c r="L4913" s="173" t="s">
        <v>1444</v>
      </c>
    </row>
    <row r="4914" spans="1:12" ht="22.5">
      <c r="A4914" s="174">
        <v>46</v>
      </c>
      <c r="B4914" s="167" t="s">
        <v>722</v>
      </c>
      <c r="C4914" s="168">
        <v>42864</v>
      </c>
      <c r="D4914" s="168" t="s">
        <v>10830</v>
      </c>
      <c r="E4914" s="169" t="s">
        <v>3</v>
      </c>
      <c r="F4914" s="169">
        <v>1499840</v>
      </c>
      <c r="G4914" s="169"/>
      <c r="H4914" s="170" t="s">
        <v>10831</v>
      </c>
      <c r="I4914" s="172">
        <v>0</v>
      </c>
      <c r="J4914" s="172">
        <v>134214.94</v>
      </c>
      <c r="K4914" s="172">
        <v>134214.94</v>
      </c>
      <c r="L4914" s="173" t="s">
        <v>1444</v>
      </c>
    </row>
    <row r="4915" spans="1:12" ht="22.5">
      <c r="A4915" s="174">
        <v>526</v>
      </c>
      <c r="B4915" s="167" t="s">
        <v>870</v>
      </c>
      <c r="C4915" s="168">
        <v>42864</v>
      </c>
      <c r="D4915" s="168" t="s">
        <v>10832</v>
      </c>
      <c r="E4915" s="169" t="s">
        <v>3</v>
      </c>
      <c r="F4915" s="169">
        <v>1499853</v>
      </c>
      <c r="G4915" s="169"/>
      <c r="H4915" s="170" t="s">
        <v>10833</v>
      </c>
      <c r="I4915" s="172">
        <v>0</v>
      </c>
      <c r="J4915" s="172">
        <v>199.97</v>
      </c>
      <c r="K4915" s="172">
        <v>199.97</v>
      </c>
      <c r="L4915" s="173" t="s">
        <v>1444</v>
      </c>
    </row>
    <row r="4916" spans="1:12" ht="22.5">
      <c r="A4916" s="174">
        <v>526</v>
      </c>
      <c r="B4916" s="167" t="s">
        <v>870</v>
      </c>
      <c r="C4916" s="168">
        <v>42864</v>
      </c>
      <c r="D4916" s="168" t="s">
        <v>10834</v>
      </c>
      <c r="E4916" s="169" t="s">
        <v>3</v>
      </c>
      <c r="F4916" s="169">
        <v>1499855</v>
      </c>
      <c r="G4916" s="169"/>
      <c r="H4916" s="170" t="s">
        <v>10835</v>
      </c>
      <c r="I4916" s="172">
        <v>0</v>
      </c>
      <c r="J4916" s="172">
        <v>20</v>
      </c>
      <c r="K4916" s="172">
        <v>20</v>
      </c>
      <c r="L4916" s="173" t="s">
        <v>1444</v>
      </c>
    </row>
    <row r="4917" spans="1:12" ht="22.5">
      <c r="A4917" s="174">
        <v>526</v>
      </c>
      <c r="B4917" s="167" t="s">
        <v>870</v>
      </c>
      <c r="C4917" s="168">
        <v>42864</v>
      </c>
      <c r="D4917" s="168" t="s">
        <v>10836</v>
      </c>
      <c r="E4917" s="169" t="s">
        <v>3</v>
      </c>
      <c r="F4917" s="169">
        <v>1499877</v>
      </c>
      <c r="G4917" s="169"/>
      <c r="H4917" s="170" t="s">
        <v>10837</v>
      </c>
      <c r="I4917" s="172">
        <v>0</v>
      </c>
      <c r="J4917" s="172">
        <v>45</v>
      </c>
      <c r="K4917" s="172">
        <v>45</v>
      </c>
      <c r="L4917" s="173" t="s">
        <v>1444</v>
      </c>
    </row>
    <row r="4918" spans="1:12" ht="33.75">
      <c r="A4918" s="174">
        <v>591</v>
      </c>
      <c r="B4918" s="167" t="s">
        <v>885</v>
      </c>
      <c r="C4918" s="168">
        <v>42864</v>
      </c>
      <c r="D4918" s="168" t="s">
        <v>10838</v>
      </c>
      <c r="E4918" s="169" t="s">
        <v>3</v>
      </c>
      <c r="F4918" s="169">
        <v>1499881</v>
      </c>
      <c r="G4918" s="169"/>
      <c r="H4918" s="170" t="s">
        <v>10839</v>
      </c>
      <c r="I4918" s="172">
        <v>0</v>
      </c>
      <c r="J4918" s="172">
        <v>350</v>
      </c>
      <c r="K4918" s="172">
        <v>350</v>
      </c>
      <c r="L4918" s="173" t="s">
        <v>1444</v>
      </c>
    </row>
    <row r="4919" spans="1:12" ht="22.5">
      <c r="A4919" s="174">
        <v>35</v>
      </c>
      <c r="B4919" s="167" t="s">
        <v>720</v>
      </c>
      <c r="C4919" s="168">
        <v>42864</v>
      </c>
      <c r="D4919" s="168" t="s">
        <v>10840</v>
      </c>
      <c r="E4919" s="169" t="s">
        <v>3</v>
      </c>
      <c r="F4919" s="169">
        <v>1499883</v>
      </c>
      <c r="G4919" s="169"/>
      <c r="H4919" s="170" t="s">
        <v>10841</v>
      </c>
      <c r="I4919" s="172">
        <v>0</v>
      </c>
      <c r="J4919" s="172">
        <v>255</v>
      </c>
      <c r="K4919" s="172">
        <v>255</v>
      </c>
      <c r="L4919" s="173" t="s">
        <v>1444</v>
      </c>
    </row>
    <row r="4920" spans="1:12" ht="33.75">
      <c r="A4920" s="174">
        <v>222</v>
      </c>
      <c r="B4920" s="167" t="s">
        <v>788</v>
      </c>
      <c r="C4920" s="168">
        <v>42864</v>
      </c>
      <c r="D4920" s="168" t="s">
        <v>10842</v>
      </c>
      <c r="E4920" s="169" t="s">
        <v>3</v>
      </c>
      <c r="F4920" s="169">
        <v>1499887</v>
      </c>
      <c r="G4920" s="169"/>
      <c r="H4920" s="170" t="s">
        <v>10843</v>
      </c>
      <c r="I4920" s="172">
        <v>0</v>
      </c>
      <c r="J4920" s="172">
        <v>25.5</v>
      </c>
      <c r="K4920" s="172">
        <v>25.5</v>
      </c>
      <c r="L4920" s="173" t="s">
        <v>1444</v>
      </c>
    </row>
    <row r="4921" spans="1:12" ht="22.5">
      <c r="A4921" s="174">
        <v>46</v>
      </c>
      <c r="B4921" s="167" t="s">
        <v>722</v>
      </c>
      <c r="C4921" s="168">
        <v>42864</v>
      </c>
      <c r="D4921" s="168" t="s">
        <v>10844</v>
      </c>
      <c r="E4921" s="169" t="s">
        <v>3</v>
      </c>
      <c r="F4921" s="169">
        <v>1499892</v>
      </c>
      <c r="G4921" s="169"/>
      <c r="H4921" s="170" t="s">
        <v>10845</v>
      </c>
      <c r="I4921" s="172">
        <v>0</v>
      </c>
      <c r="J4921" s="172">
        <v>200</v>
      </c>
      <c r="K4921" s="172">
        <v>200</v>
      </c>
      <c r="L4921" s="173" t="s">
        <v>1444</v>
      </c>
    </row>
    <row r="4922" spans="1:12" ht="22.5">
      <c r="A4922" s="174">
        <v>46</v>
      </c>
      <c r="B4922" s="167" t="s">
        <v>722</v>
      </c>
      <c r="C4922" s="168">
        <v>42864</v>
      </c>
      <c r="D4922" s="168" t="s">
        <v>10846</v>
      </c>
      <c r="E4922" s="169" t="s">
        <v>3</v>
      </c>
      <c r="F4922" s="169">
        <v>1499893</v>
      </c>
      <c r="G4922" s="169"/>
      <c r="H4922" s="170" t="s">
        <v>10847</v>
      </c>
      <c r="I4922" s="172">
        <v>0</v>
      </c>
      <c r="J4922" s="172">
        <v>471</v>
      </c>
      <c r="K4922" s="172">
        <v>471</v>
      </c>
      <c r="L4922" s="173" t="s">
        <v>1444</v>
      </c>
    </row>
    <row r="4923" spans="1:12" ht="33.75">
      <c r="A4923" s="174" t="s">
        <v>627</v>
      </c>
      <c r="B4923" s="167" t="s">
        <v>737</v>
      </c>
      <c r="C4923" s="168">
        <v>42864</v>
      </c>
      <c r="D4923" s="168" t="s">
        <v>10848</v>
      </c>
      <c r="E4923" s="169" t="s">
        <v>3</v>
      </c>
      <c r="F4923" s="169">
        <v>1499895</v>
      </c>
      <c r="G4923" s="169"/>
      <c r="H4923" s="170" t="s">
        <v>10849</v>
      </c>
      <c r="I4923" s="172">
        <v>0</v>
      </c>
      <c r="J4923" s="172">
        <v>2590.88</v>
      </c>
      <c r="K4923" s="172">
        <v>2590.88</v>
      </c>
      <c r="L4923" s="173" t="s">
        <v>1444</v>
      </c>
    </row>
    <row r="4924" spans="1:12" ht="22.5">
      <c r="A4924" s="174">
        <v>526</v>
      </c>
      <c r="B4924" s="167" t="s">
        <v>870</v>
      </c>
      <c r="C4924" s="168">
        <v>42864</v>
      </c>
      <c r="D4924" s="168" t="s">
        <v>10850</v>
      </c>
      <c r="E4924" s="169" t="s">
        <v>3</v>
      </c>
      <c r="F4924" s="169">
        <v>1499898</v>
      </c>
      <c r="G4924" s="169"/>
      <c r="H4924" s="170" t="s">
        <v>10851</v>
      </c>
      <c r="I4924" s="172">
        <v>0</v>
      </c>
      <c r="J4924" s="172">
        <v>15</v>
      </c>
      <c r="K4924" s="172">
        <v>15</v>
      </c>
      <c r="L4924" s="173" t="s">
        <v>1444</v>
      </c>
    </row>
    <row r="4925" spans="1:12" ht="22.5">
      <c r="A4925" s="174">
        <v>526</v>
      </c>
      <c r="B4925" s="167" t="s">
        <v>870</v>
      </c>
      <c r="C4925" s="168">
        <v>42864</v>
      </c>
      <c r="D4925" s="168" t="s">
        <v>10852</v>
      </c>
      <c r="E4925" s="169" t="s">
        <v>3</v>
      </c>
      <c r="F4925" s="169">
        <v>1499899</v>
      </c>
      <c r="G4925" s="169"/>
      <c r="H4925" s="170" t="s">
        <v>10853</v>
      </c>
      <c r="I4925" s="172">
        <v>0</v>
      </c>
      <c r="J4925" s="172">
        <v>76</v>
      </c>
      <c r="K4925" s="172">
        <v>76</v>
      </c>
      <c r="L4925" s="173" t="s">
        <v>1444</v>
      </c>
    </row>
    <row r="4926" spans="1:12" ht="22.5">
      <c r="A4926" s="174">
        <v>526</v>
      </c>
      <c r="B4926" s="167" t="s">
        <v>870</v>
      </c>
      <c r="C4926" s="168">
        <v>42864</v>
      </c>
      <c r="D4926" s="168" t="s">
        <v>10854</v>
      </c>
      <c r="E4926" s="169" t="s">
        <v>3</v>
      </c>
      <c r="F4926" s="169">
        <v>1499900</v>
      </c>
      <c r="G4926" s="169"/>
      <c r="H4926" s="170" t="s">
        <v>10855</v>
      </c>
      <c r="I4926" s="172">
        <v>0</v>
      </c>
      <c r="J4926" s="172">
        <v>25</v>
      </c>
      <c r="K4926" s="172">
        <v>25</v>
      </c>
      <c r="L4926" s="173" t="s">
        <v>1444</v>
      </c>
    </row>
    <row r="4927" spans="1:12" ht="22.5">
      <c r="A4927" s="174">
        <v>206</v>
      </c>
      <c r="B4927" s="167" t="s">
        <v>782</v>
      </c>
      <c r="C4927" s="168">
        <v>42864</v>
      </c>
      <c r="D4927" s="168" t="s">
        <v>10856</v>
      </c>
      <c r="E4927" s="169" t="s">
        <v>3</v>
      </c>
      <c r="F4927" s="169">
        <v>1499902</v>
      </c>
      <c r="G4927" s="169"/>
      <c r="H4927" s="170" t="s">
        <v>10857</v>
      </c>
      <c r="I4927" s="172">
        <v>0</v>
      </c>
      <c r="J4927" s="172">
        <v>50</v>
      </c>
      <c r="K4927" s="172">
        <v>50</v>
      </c>
      <c r="L4927" s="173" t="s">
        <v>1444</v>
      </c>
    </row>
    <row r="4928" spans="1:12" ht="33.75">
      <c r="A4928" s="174" t="s">
        <v>627</v>
      </c>
      <c r="B4928" s="167" t="s">
        <v>737</v>
      </c>
      <c r="C4928" s="168">
        <v>42864</v>
      </c>
      <c r="D4928" s="168" t="s">
        <v>10858</v>
      </c>
      <c r="E4928" s="169" t="s">
        <v>3</v>
      </c>
      <c r="F4928" s="169">
        <v>1499927</v>
      </c>
      <c r="G4928" s="169"/>
      <c r="H4928" s="170" t="s">
        <v>10859</v>
      </c>
      <c r="I4928" s="172">
        <v>0</v>
      </c>
      <c r="J4928" s="172">
        <v>7706.82</v>
      </c>
      <c r="K4928" s="172">
        <v>7706.82</v>
      </c>
      <c r="L4928" s="173" t="s">
        <v>1444</v>
      </c>
    </row>
    <row r="4929" spans="1:12" ht="22.5">
      <c r="A4929" s="174">
        <v>526</v>
      </c>
      <c r="B4929" s="167" t="s">
        <v>870</v>
      </c>
      <c r="C4929" s="168">
        <v>42864</v>
      </c>
      <c r="D4929" s="168" t="s">
        <v>10860</v>
      </c>
      <c r="E4929" s="169" t="s">
        <v>3</v>
      </c>
      <c r="F4929" s="169">
        <v>1499928</v>
      </c>
      <c r="G4929" s="169"/>
      <c r="H4929" s="170" t="s">
        <v>10861</v>
      </c>
      <c r="I4929" s="172">
        <v>0</v>
      </c>
      <c r="J4929" s="172">
        <v>15</v>
      </c>
      <c r="K4929" s="172">
        <v>15</v>
      </c>
      <c r="L4929" s="173" t="s">
        <v>1444</v>
      </c>
    </row>
    <row r="4930" spans="1:12" ht="22.5">
      <c r="A4930" s="174">
        <v>526</v>
      </c>
      <c r="B4930" s="167" t="s">
        <v>870</v>
      </c>
      <c r="C4930" s="168">
        <v>42864</v>
      </c>
      <c r="D4930" s="168" t="s">
        <v>10862</v>
      </c>
      <c r="E4930" s="169" t="s">
        <v>3</v>
      </c>
      <c r="F4930" s="169">
        <v>1499933</v>
      </c>
      <c r="G4930" s="169"/>
      <c r="H4930" s="170" t="s">
        <v>10863</v>
      </c>
      <c r="I4930" s="172">
        <v>0</v>
      </c>
      <c r="J4930" s="172">
        <v>15</v>
      </c>
      <c r="K4930" s="172">
        <v>15</v>
      </c>
      <c r="L4930" s="173" t="s">
        <v>1444</v>
      </c>
    </row>
    <row r="4931" spans="1:12" ht="22.5">
      <c r="A4931" s="174">
        <v>526</v>
      </c>
      <c r="B4931" s="167" t="s">
        <v>870</v>
      </c>
      <c r="C4931" s="168">
        <v>42864</v>
      </c>
      <c r="D4931" s="168" t="s">
        <v>10864</v>
      </c>
      <c r="E4931" s="169" t="s">
        <v>3</v>
      </c>
      <c r="F4931" s="169">
        <v>1499937</v>
      </c>
      <c r="G4931" s="169"/>
      <c r="H4931" s="170" t="s">
        <v>10865</v>
      </c>
      <c r="I4931" s="172">
        <v>0</v>
      </c>
      <c r="J4931" s="172">
        <v>15</v>
      </c>
      <c r="K4931" s="172">
        <v>15</v>
      </c>
      <c r="L4931" s="173" t="s">
        <v>1444</v>
      </c>
    </row>
    <row r="4932" spans="1:12" ht="22.5">
      <c r="A4932" s="174">
        <v>526</v>
      </c>
      <c r="B4932" s="167" t="s">
        <v>870</v>
      </c>
      <c r="C4932" s="168">
        <v>42864</v>
      </c>
      <c r="D4932" s="168" t="s">
        <v>10866</v>
      </c>
      <c r="E4932" s="169" t="s">
        <v>3</v>
      </c>
      <c r="F4932" s="169">
        <v>1499939</v>
      </c>
      <c r="G4932" s="169"/>
      <c r="H4932" s="170" t="s">
        <v>10867</v>
      </c>
      <c r="I4932" s="172">
        <v>0</v>
      </c>
      <c r="J4932" s="172">
        <v>15</v>
      </c>
      <c r="K4932" s="172">
        <v>15</v>
      </c>
      <c r="L4932" s="173" t="s">
        <v>1444</v>
      </c>
    </row>
    <row r="4933" spans="1:12" ht="22.5">
      <c r="A4933" s="174">
        <v>670</v>
      </c>
      <c r="B4933" s="167" t="s">
        <v>243</v>
      </c>
      <c r="C4933" s="168">
        <v>42864</v>
      </c>
      <c r="D4933" s="168" t="s">
        <v>10868</v>
      </c>
      <c r="E4933" s="169" t="s">
        <v>3</v>
      </c>
      <c r="F4933" s="169">
        <v>1499940</v>
      </c>
      <c r="G4933" s="169"/>
      <c r="H4933" s="170" t="s">
        <v>10869</v>
      </c>
      <c r="I4933" s="172">
        <v>0</v>
      </c>
      <c r="J4933" s="172">
        <v>481</v>
      </c>
      <c r="K4933" s="172">
        <v>481</v>
      </c>
      <c r="L4933" s="173" t="s">
        <v>1444</v>
      </c>
    </row>
    <row r="4934" spans="1:12" ht="22.5">
      <c r="A4934" s="174">
        <v>670</v>
      </c>
      <c r="B4934" s="167" t="s">
        <v>243</v>
      </c>
      <c r="C4934" s="168">
        <v>42864</v>
      </c>
      <c r="D4934" s="168" t="s">
        <v>10870</v>
      </c>
      <c r="E4934" s="169" t="s">
        <v>3</v>
      </c>
      <c r="F4934" s="169">
        <v>1499942</v>
      </c>
      <c r="G4934" s="169"/>
      <c r="H4934" s="170" t="s">
        <v>10871</v>
      </c>
      <c r="I4934" s="172">
        <v>0</v>
      </c>
      <c r="J4934" s="172">
        <v>323</v>
      </c>
      <c r="K4934" s="172">
        <v>323</v>
      </c>
      <c r="L4934" s="173" t="s">
        <v>1444</v>
      </c>
    </row>
    <row r="4935" spans="1:12" ht="22.5">
      <c r="A4935" s="174">
        <v>526</v>
      </c>
      <c r="B4935" s="167" t="s">
        <v>870</v>
      </c>
      <c r="C4935" s="168">
        <v>42864</v>
      </c>
      <c r="D4935" s="168" t="s">
        <v>10872</v>
      </c>
      <c r="E4935" s="169" t="s">
        <v>3</v>
      </c>
      <c r="F4935" s="169">
        <v>1499955</v>
      </c>
      <c r="G4935" s="169"/>
      <c r="H4935" s="170" t="s">
        <v>10873</v>
      </c>
      <c r="I4935" s="172">
        <v>0</v>
      </c>
      <c r="J4935" s="172">
        <v>76</v>
      </c>
      <c r="K4935" s="172">
        <v>76</v>
      </c>
      <c r="L4935" s="173" t="s">
        <v>1444</v>
      </c>
    </row>
    <row r="4936" spans="1:12" ht="33.75">
      <c r="A4936" s="174" t="s">
        <v>627</v>
      </c>
      <c r="B4936" s="167" t="s">
        <v>737</v>
      </c>
      <c r="C4936" s="168">
        <v>42864</v>
      </c>
      <c r="D4936" s="168" t="s">
        <v>10874</v>
      </c>
      <c r="E4936" s="169" t="s">
        <v>3</v>
      </c>
      <c r="F4936" s="169">
        <v>1499962</v>
      </c>
      <c r="G4936" s="169"/>
      <c r="H4936" s="170" t="s">
        <v>10875</v>
      </c>
      <c r="I4936" s="172">
        <v>0</v>
      </c>
      <c r="J4936" s="172">
        <v>1446.8</v>
      </c>
      <c r="K4936" s="172">
        <v>1446.8</v>
      </c>
      <c r="L4936" s="173" t="s">
        <v>1444</v>
      </c>
    </row>
    <row r="4937" spans="1:12" ht="33.75">
      <c r="A4937" s="174" t="s">
        <v>627</v>
      </c>
      <c r="B4937" s="167" t="s">
        <v>737</v>
      </c>
      <c r="C4937" s="168">
        <v>42864</v>
      </c>
      <c r="D4937" s="168" t="s">
        <v>10876</v>
      </c>
      <c r="E4937" s="169" t="s">
        <v>3</v>
      </c>
      <c r="F4937" s="169">
        <v>1499967</v>
      </c>
      <c r="G4937" s="169"/>
      <c r="H4937" s="170" t="s">
        <v>10877</v>
      </c>
      <c r="I4937" s="172">
        <v>0</v>
      </c>
      <c r="J4937" s="172">
        <v>597.79</v>
      </c>
      <c r="K4937" s="172">
        <v>597.79</v>
      </c>
      <c r="L4937" s="173" t="s">
        <v>1444</v>
      </c>
    </row>
    <row r="4938" spans="1:12" ht="22.5">
      <c r="A4938" s="174">
        <v>35</v>
      </c>
      <c r="B4938" s="167" t="s">
        <v>720</v>
      </c>
      <c r="C4938" s="168">
        <v>42864</v>
      </c>
      <c r="D4938" s="168" t="s">
        <v>10878</v>
      </c>
      <c r="E4938" s="169" t="s">
        <v>3</v>
      </c>
      <c r="F4938" s="169">
        <v>1499973</v>
      </c>
      <c r="G4938" s="169"/>
      <c r="H4938" s="170" t="s">
        <v>10879</v>
      </c>
      <c r="I4938" s="172">
        <v>0</v>
      </c>
      <c r="J4938" s="172">
        <v>95</v>
      </c>
      <c r="K4938" s="172">
        <v>95</v>
      </c>
      <c r="L4938" s="173" t="s">
        <v>1444</v>
      </c>
    </row>
    <row r="4939" spans="1:12" ht="22.5">
      <c r="A4939" s="174">
        <v>526</v>
      </c>
      <c r="B4939" s="167" t="s">
        <v>870</v>
      </c>
      <c r="C4939" s="168">
        <v>42864</v>
      </c>
      <c r="D4939" s="168" t="s">
        <v>10880</v>
      </c>
      <c r="E4939" s="169" t="s">
        <v>3</v>
      </c>
      <c r="F4939" s="169">
        <v>1499976</v>
      </c>
      <c r="G4939" s="169"/>
      <c r="H4939" s="170" t="s">
        <v>10881</v>
      </c>
      <c r="I4939" s="172">
        <v>0</v>
      </c>
      <c r="J4939" s="172">
        <v>453.99</v>
      </c>
      <c r="K4939" s="172">
        <v>453.99</v>
      </c>
      <c r="L4939" s="173" t="s">
        <v>1444</v>
      </c>
    </row>
    <row r="4940" spans="1:12" ht="22.5">
      <c r="A4940" s="174">
        <v>526</v>
      </c>
      <c r="B4940" s="167" t="s">
        <v>870</v>
      </c>
      <c r="C4940" s="168">
        <v>42864</v>
      </c>
      <c r="D4940" s="168" t="s">
        <v>10882</v>
      </c>
      <c r="E4940" s="169" t="s">
        <v>3</v>
      </c>
      <c r="F4940" s="169">
        <v>1499994</v>
      </c>
      <c r="G4940" s="169"/>
      <c r="H4940" s="170" t="s">
        <v>10883</v>
      </c>
      <c r="I4940" s="172">
        <v>0</v>
      </c>
      <c r="J4940" s="172">
        <v>45</v>
      </c>
      <c r="K4940" s="172">
        <v>45</v>
      </c>
      <c r="L4940" s="173" t="s">
        <v>1444</v>
      </c>
    </row>
    <row r="4941" spans="1:12" ht="33.75">
      <c r="A4941" s="174">
        <v>46</v>
      </c>
      <c r="B4941" s="167" t="s">
        <v>722</v>
      </c>
      <c r="C4941" s="168">
        <v>42864</v>
      </c>
      <c r="D4941" s="168" t="s">
        <v>10884</v>
      </c>
      <c r="E4941" s="169" t="s">
        <v>3</v>
      </c>
      <c r="F4941" s="169">
        <v>1499998</v>
      </c>
      <c r="G4941" s="169"/>
      <c r="H4941" s="170" t="s">
        <v>10885</v>
      </c>
      <c r="I4941" s="172">
        <v>0</v>
      </c>
      <c r="J4941" s="172">
        <v>696.2</v>
      </c>
      <c r="K4941" s="172">
        <v>696.2</v>
      </c>
      <c r="L4941" s="173" t="s">
        <v>1444</v>
      </c>
    </row>
    <row r="4942" spans="1:12" ht="33.75">
      <c r="A4942" s="174">
        <v>46</v>
      </c>
      <c r="B4942" s="167" t="s">
        <v>722</v>
      </c>
      <c r="C4942" s="168">
        <v>42864</v>
      </c>
      <c r="D4942" s="168" t="s">
        <v>10886</v>
      </c>
      <c r="E4942" s="169" t="s">
        <v>3</v>
      </c>
      <c r="F4942" s="169">
        <v>1500008</v>
      </c>
      <c r="G4942" s="169"/>
      <c r="H4942" s="170" t="s">
        <v>10887</v>
      </c>
      <c r="I4942" s="172">
        <v>0</v>
      </c>
      <c r="J4942" s="172">
        <v>8</v>
      </c>
      <c r="K4942" s="172">
        <v>8</v>
      </c>
      <c r="L4942" s="173" t="s">
        <v>1444</v>
      </c>
    </row>
    <row r="4943" spans="1:12" ht="33.75">
      <c r="A4943" s="174" t="s">
        <v>627</v>
      </c>
      <c r="B4943" s="167" t="s">
        <v>737</v>
      </c>
      <c r="C4943" s="168">
        <v>42864</v>
      </c>
      <c r="D4943" s="168" t="s">
        <v>10888</v>
      </c>
      <c r="E4943" s="169" t="s">
        <v>3</v>
      </c>
      <c r="F4943" s="169">
        <v>1500018</v>
      </c>
      <c r="G4943" s="169"/>
      <c r="H4943" s="170" t="s">
        <v>10889</v>
      </c>
      <c r="I4943" s="172">
        <v>0</v>
      </c>
      <c r="J4943" s="172">
        <v>155</v>
      </c>
      <c r="K4943" s="172">
        <v>155</v>
      </c>
      <c r="L4943" s="173" t="s">
        <v>1444</v>
      </c>
    </row>
    <row r="4944" spans="1:12" ht="33.75">
      <c r="A4944" s="174" t="s">
        <v>627</v>
      </c>
      <c r="B4944" s="167" t="s">
        <v>737</v>
      </c>
      <c r="C4944" s="168">
        <v>42864</v>
      </c>
      <c r="D4944" s="168" t="s">
        <v>10890</v>
      </c>
      <c r="E4944" s="169" t="s">
        <v>3</v>
      </c>
      <c r="F4944" s="169">
        <v>1500019</v>
      </c>
      <c r="G4944" s="169"/>
      <c r="H4944" s="170" t="s">
        <v>10891</v>
      </c>
      <c r="I4944" s="172">
        <v>0</v>
      </c>
      <c r="J4944" s="172">
        <v>155</v>
      </c>
      <c r="K4944" s="172">
        <v>155</v>
      </c>
      <c r="L4944" s="173" t="s">
        <v>1444</v>
      </c>
    </row>
    <row r="4945" spans="1:12" ht="33.75">
      <c r="A4945" s="174" t="s">
        <v>627</v>
      </c>
      <c r="B4945" s="167" t="s">
        <v>737</v>
      </c>
      <c r="C4945" s="168">
        <v>42864</v>
      </c>
      <c r="D4945" s="168" t="s">
        <v>10892</v>
      </c>
      <c r="E4945" s="169" t="s">
        <v>3</v>
      </c>
      <c r="F4945" s="169">
        <v>1500020</v>
      </c>
      <c r="G4945" s="169"/>
      <c r="H4945" s="170" t="s">
        <v>10893</v>
      </c>
      <c r="I4945" s="172">
        <v>0</v>
      </c>
      <c r="J4945" s="172">
        <v>155</v>
      </c>
      <c r="K4945" s="172">
        <v>155</v>
      </c>
      <c r="L4945" s="173" t="s">
        <v>1444</v>
      </c>
    </row>
    <row r="4946" spans="1:12" ht="22.5">
      <c r="A4946" s="174">
        <v>526</v>
      </c>
      <c r="B4946" s="167" t="s">
        <v>870</v>
      </c>
      <c r="C4946" s="168">
        <v>42864</v>
      </c>
      <c r="D4946" s="168" t="s">
        <v>10894</v>
      </c>
      <c r="E4946" s="169" t="s">
        <v>3</v>
      </c>
      <c r="F4946" s="169">
        <v>1500027</v>
      </c>
      <c r="G4946" s="169"/>
      <c r="H4946" s="170" t="s">
        <v>10895</v>
      </c>
      <c r="I4946" s="172">
        <v>0</v>
      </c>
      <c r="J4946" s="172">
        <v>87.05</v>
      </c>
      <c r="K4946" s="172">
        <v>87.05</v>
      </c>
      <c r="L4946" s="173" t="s">
        <v>1444</v>
      </c>
    </row>
    <row r="4947" spans="1:12" ht="22.5">
      <c r="A4947" s="174">
        <v>526</v>
      </c>
      <c r="B4947" s="167" t="s">
        <v>870</v>
      </c>
      <c r="C4947" s="168">
        <v>42864</v>
      </c>
      <c r="D4947" s="168" t="s">
        <v>10896</v>
      </c>
      <c r="E4947" s="169" t="s">
        <v>3</v>
      </c>
      <c r="F4947" s="169">
        <v>1500062</v>
      </c>
      <c r="G4947" s="169"/>
      <c r="H4947" s="170" t="s">
        <v>10897</v>
      </c>
      <c r="I4947" s="172">
        <v>0</v>
      </c>
      <c r="J4947" s="172">
        <v>20</v>
      </c>
      <c r="K4947" s="172">
        <v>20</v>
      </c>
      <c r="L4947" s="173" t="s">
        <v>1444</v>
      </c>
    </row>
    <row r="4948" spans="1:12" ht="22.5">
      <c r="A4948" s="174">
        <v>526</v>
      </c>
      <c r="B4948" s="167" t="s">
        <v>870</v>
      </c>
      <c r="C4948" s="168">
        <v>42864</v>
      </c>
      <c r="D4948" s="168" t="s">
        <v>10898</v>
      </c>
      <c r="E4948" s="169" t="s">
        <v>3</v>
      </c>
      <c r="F4948" s="169">
        <v>1500063</v>
      </c>
      <c r="G4948" s="169"/>
      <c r="H4948" s="170" t="s">
        <v>10899</v>
      </c>
      <c r="I4948" s="172">
        <v>0</v>
      </c>
      <c r="J4948" s="172">
        <v>76</v>
      </c>
      <c r="K4948" s="172">
        <v>76</v>
      </c>
      <c r="L4948" s="173" t="s">
        <v>1444</v>
      </c>
    </row>
    <row r="4949" spans="1:12" ht="33.75">
      <c r="A4949" s="174">
        <v>35</v>
      </c>
      <c r="B4949" s="167" t="s">
        <v>720</v>
      </c>
      <c r="C4949" s="168">
        <v>42864</v>
      </c>
      <c r="D4949" s="168" t="s">
        <v>10900</v>
      </c>
      <c r="E4949" s="169" t="s">
        <v>3</v>
      </c>
      <c r="F4949" s="169">
        <v>1500071</v>
      </c>
      <c r="G4949" s="169"/>
      <c r="H4949" s="170" t="s">
        <v>10901</v>
      </c>
      <c r="I4949" s="172">
        <v>0</v>
      </c>
      <c r="J4949" s="172">
        <v>371</v>
      </c>
      <c r="K4949" s="172">
        <v>371</v>
      </c>
      <c r="L4949" s="173" t="s">
        <v>1444</v>
      </c>
    </row>
    <row r="4950" spans="1:12" ht="33.75">
      <c r="A4950" s="174" t="s">
        <v>627</v>
      </c>
      <c r="B4950" s="167" t="s">
        <v>737</v>
      </c>
      <c r="C4950" s="168">
        <v>42864</v>
      </c>
      <c r="D4950" s="168" t="s">
        <v>10902</v>
      </c>
      <c r="E4950" s="169" t="s">
        <v>3</v>
      </c>
      <c r="F4950" s="169">
        <v>1500079</v>
      </c>
      <c r="G4950" s="169"/>
      <c r="H4950" s="170" t="s">
        <v>4914</v>
      </c>
      <c r="I4950" s="172">
        <v>0</v>
      </c>
      <c r="J4950" s="172">
        <v>244.34</v>
      </c>
      <c r="K4950" s="172">
        <v>244.34</v>
      </c>
      <c r="L4950" s="173" t="s">
        <v>1444</v>
      </c>
    </row>
    <row r="4951" spans="1:12" ht="33.75">
      <c r="A4951" s="174">
        <v>81</v>
      </c>
      <c r="B4951" s="167" t="s">
        <v>733</v>
      </c>
      <c r="C4951" s="168">
        <v>42865</v>
      </c>
      <c r="D4951" s="168" t="s">
        <v>10903</v>
      </c>
      <c r="E4951" s="169" t="s">
        <v>3</v>
      </c>
      <c r="F4951" s="169">
        <v>1500207</v>
      </c>
      <c r="G4951" s="169"/>
      <c r="H4951" s="170" t="s">
        <v>10904</v>
      </c>
      <c r="I4951" s="172">
        <v>0</v>
      </c>
      <c r="J4951" s="172">
        <v>61026.28</v>
      </c>
      <c r="K4951" s="172">
        <v>61026.28</v>
      </c>
      <c r="L4951" s="173" t="s">
        <v>1444</v>
      </c>
    </row>
    <row r="4952" spans="1:12" ht="33.75">
      <c r="A4952" s="174" t="s">
        <v>627</v>
      </c>
      <c r="B4952" s="167" t="s">
        <v>737</v>
      </c>
      <c r="C4952" s="168">
        <v>42865</v>
      </c>
      <c r="D4952" s="168" t="s">
        <v>10905</v>
      </c>
      <c r="E4952" s="169" t="s">
        <v>3</v>
      </c>
      <c r="F4952" s="169">
        <v>1500210</v>
      </c>
      <c r="G4952" s="169"/>
      <c r="H4952" s="170" t="s">
        <v>10906</v>
      </c>
      <c r="I4952" s="172">
        <v>0</v>
      </c>
      <c r="J4952" s="172">
        <v>4733.22</v>
      </c>
      <c r="K4952" s="172">
        <v>4733.22</v>
      </c>
      <c r="L4952" s="173" t="s">
        <v>1444</v>
      </c>
    </row>
    <row r="4953" spans="1:12" ht="33.75">
      <c r="A4953" s="174" t="s">
        <v>634</v>
      </c>
      <c r="B4953" s="167" t="s">
        <v>1258</v>
      </c>
      <c r="C4953" s="168">
        <v>42865</v>
      </c>
      <c r="D4953" s="168" t="s">
        <v>10907</v>
      </c>
      <c r="E4953" s="169" t="s">
        <v>3</v>
      </c>
      <c r="F4953" s="169">
        <v>1500254</v>
      </c>
      <c r="G4953" s="169"/>
      <c r="H4953" s="170" t="s">
        <v>10908</v>
      </c>
      <c r="I4953" s="172">
        <v>0</v>
      </c>
      <c r="J4953" s="172">
        <v>4103.4399999999996</v>
      </c>
      <c r="K4953" s="172">
        <v>4103.4399999999996</v>
      </c>
      <c r="L4953" s="173" t="s">
        <v>1444</v>
      </c>
    </row>
    <row r="4954" spans="1:12" ht="33.75">
      <c r="A4954" s="174">
        <v>212</v>
      </c>
      <c r="B4954" s="167" t="s">
        <v>785</v>
      </c>
      <c r="C4954" s="168">
        <v>42865</v>
      </c>
      <c r="D4954" s="168" t="s">
        <v>10909</v>
      </c>
      <c r="E4954" s="169" t="s">
        <v>3</v>
      </c>
      <c r="F4954" s="169">
        <v>1500295</v>
      </c>
      <c r="G4954" s="169"/>
      <c r="H4954" s="170" t="s">
        <v>10910</v>
      </c>
      <c r="I4954" s="172">
        <v>0</v>
      </c>
      <c r="J4954" s="172">
        <v>280350.56</v>
      </c>
      <c r="K4954" s="172">
        <v>280350.56</v>
      </c>
      <c r="L4954" s="173" t="s">
        <v>1444</v>
      </c>
    </row>
    <row r="4955" spans="1:12" ht="22.5">
      <c r="A4955" s="174">
        <v>212</v>
      </c>
      <c r="B4955" s="167" t="s">
        <v>785</v>
      </c>
      <c r="C4955" s="168">
        <v>42865</v>
      </c>
      <c r="D4955" s="168" t="s">
        <v>10911</v>
      </c>
      <c r="E4955" s="169" t="s">
        <v>3</v>
      </c>
      <c r="F4955" s="169">
        <v>1500309</v>
      </c>
      <c r="G4955" s="169"/>
      <c r="H4955" s="170" t="s">
        <v>10912</v>
      </c>
      <c r="I4955" s="172">
        <v>0</v>
      </c>
      <c r="J4955" s="172">
        <v>8400</v>
      </c>
      <c r="K4955" s="172">
        <v>8400</v>
      </c>
      <c r="L4955" s="173" t="s">
        <v>1444</v>
      </c>
    </row>
    <row r="4956" spans="1:12" ht="45">
      <c r="A4956" s="174">
        <v>587</v>
      </c>
      <c r="B4956" s="167" t="s">
        <v>882</v>
      </c>
      <c r="C4956" s="168">
        <v>42865</v>
      </c>
      <c r="D4956" s="168" t="s">
        <v>10913</v>
      </c>
      <c r="E4956" s="169" t="s">
        <v>3</v>
      </c>
      <c r="F4956" s="169">
        <v>1500317</v>
      </c>
      <c r="G4956" s="169"/>
      <c r="H4956" s="170" t="s">
        <v>10914</v>
      </c>
      <c r="I4956" s="172">
        <v>0</v>
      </c>
      <c r="J4956" s="172">
        <v>967.5</v>
      </c>
      <c r="K4956" s="172">
        <v>967.5</v>
      </c>
      <c r="L4956" s="173" t="s">
        <v>1444</v>
      </c>
    </row>
    <row r="4957" spans="1:12" ht="33.75">
      <c r="A4957" s="174">
        <v>291</v>
      </c>
      <c r="B4957" s="167" t="s">
        <v>818</v>
      </c>
      <c r="C4957" s="168">
        <v>42865</v>
      </c>
      <c r="D4957" s="168" t="s">
        <v>10915</v>
      </c>
      <c r="E4957" s="169" t="s">
        <v>3</v>
      </c>
      <c r="F4957" s="169">
        <v>1500318</v>
      </c>
      <c r="G4957" s="169"/>
      <c r="H4957" s="170" t="s">
        <v>10916</v>
      </c>
      <c r="I4957" s="172">
        <v>0</v>
      </c>
      <c r="J4957" s="172">
        <v>5264.65</v>
      </c>
      <c r="K4957" s="172">
        <v>5264.65</v>
      </c>
      <c r="L4957" s="173" t="s">
        <v>1444</v>
      </c>
    </row>
    <row r="4958" spans="1:12" ht="33.75">
      <c r="A4958" s="174" t="s">
        <v>627</v>
      </c>
      <c r="B4958" s="167" t="s">
        <v>737</v>
      </c>
      <c r="C4958" s="168">
        <v>42865</v>
      </c>
      <c r="D4958" s="168" t="s">
        <v>10917</v>
      </c>
      <c r="E4958" s="169" t="s">
        <v>3</v>
      </c>
      <c r="F4958" s="169">
        <v>1500323</v>
      </c>
      <c r="G4958" s="169"/>
      <c r="H4958" s="170" t="s">
        <v>10918</v>
      </c>
      <c r="I4958" s="172">
        <v>0</v>
      </c>
      <c r="J4958" s="172">
        <v>6075.69</v>
      </c>
      <c r="K4958" s="172">
        <v>6075.69</v>
      </c>
      <c r="L4958" s="173" t="s">
        <v>1444</v>
      </c>
    </row>
    <row r="4959" spans="1:12" ht="33.75">
      <c r="A4959" s="174">
        <v>313</v>
      </c>
      <c r="B4959" s="167" t="s">
        <v>834</v>
      </c>
      <c r="C4959" s="168">
        <v>42865</v>
      </c>
      <c r="D4959" s="168" t="s">
        <v>10919</v>
      </c>
      <c r="E4959" s="169" t="s">
        <v>3</v>
      </c>
      <c r="F4959" s="169">
        <v>1500324</v>
      </c>
      <c r="G4959" s="169"/>
      <c r="H4959" s="170" t="s">
        <v>10920</v>
      </c>
      <c r="I4959" s="172">
        <v>0</v>
      </c>
      <c r="J4959" s="172">
        <v>1615.65</v>
      </c>
      <c r="K4959" s="172">
        <v>1615.65</v>
      </c>
      <c r="L4959" s="173" t="s">
        <v>1444</v>
      </c>
    </row>
    <row r="4960" spans="1:12" ht="33.75">
      <c r="A4960" s="174">
        <v>291</v>
      </c>
      <c r="B4960" s="167" t="s">
        <v>818</v>
      </c>
      <c r="C4960" s="168">
        <v>42865</v>
      </c>
      <c r="D4960" s="168" t="s">
        <v>10921</v>
      </c>
      <c r="E4960" s="169" t="s">
        <v>3</v>
      </c>
      <c r="F4960" s="169">
        <v>1500325</v>
      </c>
      <c r="G4960" s="169"/>
      <c r="H4960" s="170" t="s">
        <v>10922</v>
      </c>
      <c r="I4960" s="172">
        <v>0</v>
      </c>
      <c r="J4960" s="172">
        <v>128096.96000000001</v>
      </c>
      <c r="K4960" s="172">
        <v>128096.96000000001</v>
      </c>
      <c r="L4960" s="173" t="s">
        <v>1444</v>
      </c>
    </row>
    <row r="4961" spans="1:12" ht="22.5">
      <c r="A4961" s="174">
        <v>133</v>
      </c>
      <c r="B4961" s="167" t="s">
        <v>753</v>
      </c>
      <c r="C4961" s="168">
        <v>42865</v>
      </c>
      <c r="D4961" s="168" t="s">
        <v>10923</v>
      </c>
      <c r="E4961" s="169" t="s">
        <v>3</v>
      </c>
      <c r="F4961" s="169">
        <v>1500208</v>
      </c>
      <c r="G4961" s="169"/>
      <c r="H4961" s="170" t="s">
        <v>10924</v>
      </c>
      <c r="I4961" s="172">
        <v>0</v>
      </c>
      <c r="J4961" s="172">
        <v>371</v>
      </c>
      <c r="K4961" s="172">
        <v>371</v>
      </c>
      <c r="L4961" s="173" t="s">
        <v>1444</v>
      </c>
    </row>
    <row r="4962" spans="1:12" ht="33.75">
      <c r="A4962" s="174" t="s">
        <v>627</v>
      </c>
      <c r="B4962" s="167" t="s">
        <v>737</v>
      </c>
      <c r="C4962" s="168">
        <v>42865</v>
      </c>
      <c r="D4962" s="168" t="s">
        <v>10925</v>
      </c>
      <c r="E4962" s="169" t="s">
        <v>3</v>
      </c>
      <c r="F4962" s="169">
        <v>1500213</v>
      </c>
      <c r="G4962" s="169"/>
      <c r="H4962" s="170" t="s">
        <v>10926</v>
      </c>
      <c r="I4962" s="172">
        <v>0</v>
      </c>
      <c r="J4962" s="172">
        <v>1038.8</v>
      </c>
      <c r="K4962" s="172">
        <v>1038.8</v>
      </c>
      <c r="L4962" s="173" t="s">
        <v>1444</v>
      </c>
    </row>
    <row r="4963" spans="1:12" ht="22.5">
      <c r="A4963" s="174">
        <v>203</v>
      </c>
      <c r="B4963" s="167" t="s">
        <v>781</v>
      </c>
      <c r="C4963" s="168">
        <v>42865</v>
      </c>
      <c r="D4963" s="168" t="s">
        <v>10927</v>
      </c>
      <c r="E4963" s="169" t="s">
        <v>3</v>
      </c>
      <c r="F4963" s="169">
        <v>1500228</v>
      </c>
      <c r="G4963" s="169"/>
      <c r="H4963" s="170" t="s">
        <v>10928</v>
      </c>
      <c r="I4963" s="172">
        <v>0</v>
      </c>
      <c r="J4963" s="172">
        <v>341</v>
      </c>
      <c r="K4963" s="172">
        <v>341</v>
      </c>
      <c r="L4963" s="173" t="s">
        <v>1444</v>
      </c>
    </row>
    <row r="4964" spans="1:12" ht="22.5">
      <c r="A4964" s="174">
        <v>203</v>
      </c>
      <c r="B4964" s="167" t="s">
        <v>781</v>
      </c>
      <c r="C4964" s="168">
        <v>42865</v>
      </c>
      <c r="D4964" s="168" t="s">
        <v>10929</v>
      </c>
      <c r="E4964" s="169" t="s">
        <v>3</v>
      </c>
      <c r="F4964" s="169">
        <v>1500229</v>
      </c>
      <c r="G4964" s="169"/>
      <c r="H4964" s="170" t="s">
        <v>10930</v>
      </c>
      <c r="I4964" s="172">
        <v>0</v>
      </c>
      <c r="J4964" s="172">
        <v>341</v>
      </c>
      <c r="K4964" s="172">
        <v>341</v>
      </c>
      <c r="L4964" s="173" t="s">
        <v>1444</v>
      </c>
    </row>
    <row r="4965" spans="1:12" ht="22.5">
      <c r="A4965" s="174">
        <v>594</v>
      </c>
      <c r="B4965" s="167" t="s">
        <v>120</v>
      </c>
      <c r="C4965" s="168">
        <v>42865</v>
      </c>
      <c r="D4965" s="168" t="s">
        <v>10931</v>
      </c>
      <c r="E4965" s="169" t="s">
        <v>3</v>
      </c>
      <c r="F4965" s="169">
        <v>1500241</v>
      </c>
      <c r="G4965" s="169"/>
      <c r="H4965" s="170" t="s">
        <v>10932</v>
      </c>
      <c r="I4965" s="172">
        <v>0</v>
      </c>
      <c r="J4965" s="172">
        <v>394.37</v>
      </c>
      <c r="K4965" s="172">
        <v>394.37</v>
      </c>
      <c r="L4965" s="173" t="s">
        <v>1444</v>
      </c>
    </row>
    <row r="4966" spans="1:12" ht="33.75">
      <c r="A4966" s="174" t="s">
        <v>627</v>
      </c>
      <c r="B4966" s="167" t="s">
        <v>737</v>
      </c>
      <c r="C4966" s="168">
        <v>42865</v>
      </c>
      <c r="D4966" s="168" t="s">
        <v>10933</v>
      </c>
      <c r="E4966" s="169" t="s">
        <v>3</v>
      </c>
      <c r="F4966" s="169">
        <v>1500250</v>
      </c>
      <c r="G4966" s="169"/>
      <c r="H4966" s="170" t="s">
        <v>10934</v>
      </c>
      <c r="I4966" s="172">
        <v>0</v>
      </c>
      <c r="J4966" s="172">
        <v>10</v>
      </c>
      <c r="K4966" s="172">
        <v>10</v>
      </c>
      <c r="L4966" s="173" t="s">
        <v>1444</v>
      </c>
    </row>
    <row r="4967" spans="1:12" ht="33.75">
      <c r="A4967" s="174" t="s">
        <v>627</v>
      </c>
      <c r="B4967" s="167" t="s">
        <v>737</v>
      </c>
      <c r="C4967" s="168">
        <v>42865</v>
      </c>
      <c r="D4967" s="168" t="s">
        <v>10935</v>
      </c>
      <c r="E4967" s="169" t="s">
        <v>3</v>
      </c>
      <c r="F4967" s="169">
        <v>1500251</v>
      </c>
      <c r="G4967" s="169"/>
      <c r="H4967" s="170" t="s">
        <v>10936</v>
      </c>
      <c r="I4967" s="172">
        <v>0</v>
      </c>
      <c r="J4967" s="172">
        <v>10</v>
      </c>
      <c r="K4967" s="172">
        <v>10</v>
      </c>
      <c r="L4967" s="173" t="s">
        <v>1444</v>
      </c>
    </row>
    <row r="4968" spans="1:12" ht="33.75">
      <c r="A4968" s="174" t="s">
        <v>627</v>
      </c>
      <c r="B4968" s="167" t="s">
        <v>737</v>
      </c>
      <c r="C4968" s="168">
        <v>42865</v>
      </c>
      <c r="D4968" s="168" t="s">
        <v>10937</v>
      </c>
      <c r="E4968" s="169" t="s">
        <v>3</v>
      </c>
      <c r="F4968" s="169">
        <v>1500275</v>
      </c>
      <c r="G4968" s="169"/>
      <c r="H4968" s="170" t="s">
        <v>10938</v>
      </c>
      <c r="I4968" s="172">
        <v>0</v>
      </c>
      <c r="J4968" s="172">
        <v>4703.41</v>
      </c>
      <c r="K4968" s="172">
        <v>4703.41</v>
      </c>
      <c r="L4968" s="173" t="s">
        <v>1444</v>
      </c>
    </row>
    <row r="4969" spans="1:12" ht="33.75">
      <c r="A4969" s="174" t="s">
        <v>627</v>
      </c>
      <c r="B4969" s="167" t="s">
        <v>737</v>
      </c>
      <c r="C4969" s="168">
        <v>42865</v>
      </c>
      <c r="D4969" s="168" t="s">
        <v>10939</v>
      </c>
      <c r="E4969" s="169" t="s">
        <v>3</v>
      </c>
      <c r="F4969" s="169">
        <v>1500288</v>
      </c>
      <c r="G4969" s="169"/>
      <c r="H4969" s="170" t="s">
        <v>10940</v>
      </c>
      <c r="I4969" s="172">
        <v>0</v>
      </c>
      <c r="J4969" s="172">
        <v>1036.69</v>
      </c>
      <c r="K4969" s="172">
        <v>1036.69</v>
      </c>
      <c r="L4969" s="173" t="s">
        <v>1444</v>
      </c>
    </row>
    <row r="4970" spans="1:12" ht="22.5">
      <c r="A4970" s="174">
        <v>16</v>
      </c>
      <c r="B4970" s="167" t="s">
        <v>716</v>
      </c>
      <c r="C4970" s="168">
        <v>42865</v>
      </c>
      <c r="D4970" s="168" t="s">
        <v>10941</v>
      </c>
      <c r="E4970" s="169" t="s">
        <v>3</v>
      </c>
      <c r="F4970" s="169">
        <v>1500294</v>
      </c>
      <c r="G4970" s="169"/>
      <c r="H4970" s="170" t="s">
        <v>10942</v>
      </c>
      <c r="I4970" s="172">
        <v>0</v>
      </c>
      <c r="J4970" s="172">
        <v>25000</v>
      </c>
      <c r="K4970" s="172">
        <v>25000</v>
      </c>
      <c r="L4970" s="173" t="s">
        <v>1444</v>
      </c>
    </row>
    <row r="4971" spans="1:12" ht="22.5">
      <c r="A4971" s="174">
        <v>20</v>
      </c>
      <c r="B4971" s="167" t="s">
        <v>717</v>
      </c>
      <c r="C4971" s="168">
        <v>42865</v>
      </c>
      <c r="D4971" s="168" t="s">
        <v>10943</v>
      </c>
      <c r="E4971" s="169" t="s">
        <v>3</v>
      </c>
      <c r="F4971" s="169">
        <v>1500329</v>
      </c>
      <c r="G4971" s="169"/>
      <c r="H4971" s="170" t="s">
        <v>10944</v>
      </c>
      <c r="I4971" s="172">
        <v>0</v>
      </c>
      <c r="J4971" s="172">
        <v>2</v>
      </c>
      <c r="K4971" s="172">
        <v>2</v>
      </c>
      <c r="L4971" s="173" t="s">
        <v>1444</v>
      </c>
    </row>
    <row r="4972" spans="1:12" ht="22.5">
      <c r="A4972" s="174">
        <v>20</v>
      </c>
      <c r="B4972" s="167" t="s">
        <v>717</v>
      </c>
      <c r="C4972" s="168">
        <v>42865</v>
      </c>
      <c r="D4972" s="168" t="s">
        <v>10945</v>
      </c>
      <c r="E4972" s="169" t="s">
        <v>3</v>
      </c>
      <c r="F4972" s="169">
        <v>1500330</v>
      </c>
      <c r="G4972" s="169"/>
      <c r="H4972" s="170" t="s">
        <v>10946</v>
      </c>
      <c r="I4972" s="172">
        <v>0</v>
      </c>
      <c r="J4972" s="172">
        <v>1550</v>
      </c>
      <c r="K4972" s="172">
        <v>1550</v>
      </c>
      <c r="L4972" s="173" t="s">
        <v>1444</v>
      </c>
    </row>
    <row r="4973" spans="1:12" ht="33.75">
      <c r="A4973" s="174">
        <v>234</v>
      </c>
      <c r="B4973" s="167" t="s">
        <v>131</v>
      </c>
      <c r="C4973" s="168">
        <v>42865</v>
      </c>
      <c r="D4973" s="168" t="s">
        <v>10947</v>
      </c>
      <c r="E4973" s="169" t="s">
        <v>3</v>
      </c>
      <c r="F4973" s="169">
        <v>1500332</v>
      </c>
      <c r="G4973" s="169"/>
      <c r="H4973" s="170" t="s">
        <v>10948</v>
      </c>
      <c r="I4973" s="172">
        <v>0</v>
      </c>
      <c r="J4973" s="172">
        <v>3132</v>
      </c>
      <c r="K4973" s="172">
        <v>3132</v>
      </c>
      <c r="L4973" s="173" t="s">
        <v>1444</v>
      </c>
    </row>
    <row r="4974" spans="1:12" ht="33.75">
      <c r="A4974" s="174" t="s">
        <v>627</v>
      </c>
      <c r="B4974" s="167" t="s">
        <v>737</v>
      </c>
      <c r="C4974" s="168">
        <v>42865</v>
      </c>
      <c r="D4974" s="168" t="s">
        <v>10949</v>
      </c>
      <c r="E4974" s="169" t="s">
        <v>3</v>
      </c>
      <c r="F4974" s="169">
        <v>1500333</v>
      </c>
      <c r="G4974" s="169"/>
      <c r="H4974" s="170" t="s">
        <v>10950</v>
      </c>
      <c r="I4974" s="172">
        <v>0</v>
      </c>
      <c r="J4974" s="172">
        <v>180</v>
      </c>
      <c r="K4974" s="172">
        <v>180</v>
      </c>
      <c r="L4974" s="173" t="s">
        <v>1444</v>
      </c>
    </row>
    <row r="4975" spans="1:12" ht="33.75">
      <c r="A4975" s="174" t="s">
        <v>627</v>
      </c>
      <c r="B4975" s="167" t="s">
        <v>737</v>
      </c>
      <c r="C4975" s="168">
        <v>42865</v>
      </c>
      <c r="D4975" s="168" t="s">
        <v>10951</v>
      </c>
      <c r="E4975" s="169" t="s">
        <v>3</v>
      </c>
      <c r="F4975" s="169">
        <v>1500337</v>
      </c>
      <c r="G4975" s="169"/>
      <c r="H4975" s="170" t="s">
        <v>10952</v>
      </c>
      <c r="I4975" s="172">
        <v>0</v>
      </c>
      <c r="J4975" s="172">
        <v>2.5</v>
      </c>
      <c r="K4975" s="172">
        <v>2.5</v>
      </c>
      <c r="L4975" s="173" t="s">
        <v>1444</v>
      </c>
    </row>
    <row r="4976" spans="1:12" ht="33.75">
      <c r="A4976" s="174" t="s">
        <v>627</v>
      </c>
      <c r="B4976" s="167" t="s">
        <v>737</v>
      </c>
      <c r="C4976" s="168">
        <v>42865</v>
      </c>
      <c r="D4976" s="168" t="s">
        <v>10953</v>
      </c>
      <c r="E4976" s="169" t="s">
        <v>3</v>
      </c>
      <c r="F4976" s="169">
        <v>1500338</v>
      </c>
      <c r="G4976" s="169"/>
      <c r="H4976" s="170" t="s">
        <v>10954</v>
      </c>
      <c r="I4976" s="172">
        <v>0</v>
      </c>
      <c r="J4976" s="172">
        <v>450</v>
      </c>
      <c r="K4976" s="172">
        <v>450</v>
      </c>
      <c r="L4976" s="173" t="s">
        <v>1444</v>
      </c>
    </row>
    <row r="4977" spans="1:12" ht="22.5">
      <c r="A4977" s="174">
        <v>20</v>
      </c>
      <c r="B4977" s="167" t="s">
        <v>717</v>
      </c>
      <c r="C4977" s="168">
        <v>42865</v>
      </c>
      <c r="D4977" s="168" t="s">
        <v>10955</v>
      </c>
      <c r="E4977" s="169" t="s">
        <v>3</v>
      </c>
      <c r="F4977" s="169">
        <v>1500352</v>
      </c>
      <c r="G4977" s="169"/>
      <c r="H4977" s="170" t="s">
        <v>10956</v>
      </c>
      <c r="I4977" s="172">
        <v>0</v>
      </c>
      <c r="J4977" s="172">
        <v>12196.33</v>
      </c>
      <c r="K4977" s="172">
        <v>12196.33</v>
      </c>
      <c r="L4977" s="173" t="s">
        <v>1444</v>
      </c>
    </row>
    <row r="4978" spans="1:12" ht="22.5">
      <c r="A4978" s="174">
        <v>526</v>
      </c>
      <c r="B4978" s="167" t="s">
        <v>870</v>
      </c>
      <c r="C4978" s="168">
        <v>42865</v>
      </c>
      <c r="D4978" s="168" t="s">
        <v>10957</v>
      </c>
      <c r="E4978" s="169" t="s">
        <v>3</v>
      </c>
      <c r="F4978" s="169">
        <v>1500361</v>
      </c>
      <c r="G4978" s="169"/>
      <c r="H4978" s="170" t="s">
        <v>10958</v>
      </c>
      <c r="I4978" s="172">
        <v>0</v>
      </c>
      <c r="J4978" s="172">
        <v>0.06</v>
      </c>
      <c r="K4978" s="172">
        <v>0.06</v>
      </c>
      <c r="L4978" s="173" t="s">
        <v>6022</v>
      </c>
    </row>
    <row r="4979" spans="1:12" ht="22.5">
      <c r="A4979" s="174">
        <v>526</v>
      </c>
      <c r="B4979" s="167" t="s">
        <v>870</v>
      </c>
      <c r="C4979" s="168">
        <v>42865</v>
      </c>
      <c r="D4979" s="168" t="s">
        <v>10959</v>
      </c>
      <c r="E4979" s="169" t="s">
        <v>3</v>
      </c>
      <c r="F4979" s="169">
        <v>1500370</v>
      </c>
      <c r="G4979" s="169"/>
      <c r="H4979" s="170" t="s">
        <v>10960</v>
      </c>
      <c r="I4979" s="172">
        <v>0</v>
      </c>
      <c r="J4979" s="172">
        <v>161.02000000000001</v>
      </c>
      <c r="K4979" s="172">
        <v>161.02000000000001</v>
      </c>
      <c r="L4979" s="173" t="s">
        <v>1444</v>
      </c>
    </row>
    <row r="4980" spans="1:12" ht="33.75">
      <c r="A4980" s="174" t="s">
        <v>627</v>
      </c>
      <c r="B4980" s="167" t="s">
        <v>737</v>
      </c>
      <c r="C4980" s="168">
        <v>42865</v>
      </c>
      <c r="D4980" s="168" t="s">
        <v>10961</v>
      </c>
      <c r="E4980" s="169" t="s">
        <v>3</v>
      </c>
      <c r="F4980" s="169">
        <v>1500371</v>
      </c>
      <c r="G4980" s="169"/>
      <c r="H4980" s="170" t="s">
        <v>10962</v>
      </c>
      <c r="I4980" s="172">
        <v>0</v>
      </c>
      <c r="J4980" s="172">
        <v>899.14</v>
      </c>
      <c r="K4980" s="172">
        <v>899.14</v>
      </c>
      <c r="L4980" s="173" t="s">
        <v>1444</v>
      </c>
    </row>
    <row r="4981" spans="1:12" ht="22.5">
      <c r="A4981" s="174">
        <v>526</v>
      </c>
      <c r="B4981" s="167" t="s">
        <v>870</v>
      </c>
      <c r="C4981" s="168">
        <v>42865</v>
      </c>
      <c r="D4981" s="168" t="s">
        <v>10963</v>
      </c>
      <c r="E4981" s="169" t="s">
        <v>3</v>
      </c>
      <c r="F4981" s="169">
        <v>1500402</v>
      </c>
      <c r="G4981" s="169"/>
      <c r="H4981" s="170" t="s">
        <v>10964</v>
      </c>
      <c r="I4981" s="172">
        <v>0</v>
      </c>
      <c r="J4981" s="172">
        <v>20</v>
      </c>
      <c r="K4981" s="172">
        <v>20</v>
      </c>
      <c r="L4981" s="173" t="s">
        <v>1444</v>
      </c>
    </row>
    <row r="4982" spans="1:12" ht="22.5">
      <c r="A4982" s="174">
        <v>249</v>
      </c>
      <c r="B4982" s="167" t="s">
        <v>799</v>
      </c>
      <c r="C4982" s="168">
        <v>42865</v>
      </c>
      <c r="D4982" s="168" t="s">
        <v>10965</v>
      </c>
      <c r="E4982" s="169" t="s">
        <v>3</v>
      </c>
      <c r="F4982" s="169">
        <v>1500491</v>
      </c>
      <c r="G4982" s="169"/>
      <c r="H4982" s="170" t="s">
        <v>10966</v>
      </c>
      <c r="I4982" s="172">
        <v>0</v>
      </c>
      <c r="J4982" s="172">
        <v>514.70000000000005</v>
      </c>
      <c r="K4982" s="172">
        <v>514.70000000000005</v>
      </c>
      <c r="L4982" s="173" t="s">
        <v>1444</v>
      </c>
    </row>
    <row r="4983" spans="1:12" ht="33.75">
      <c r="A4983" s="174">
        <v>86</v>
      </c>
      <c r="B4983" s="167" t="s">
        <v>734</v>
      </c>
      <c r="C4983" s="168">
        <v>42866</v>
      </c>
      <c r="D4983" s="168" t="s">
        <v>10967</v>
      </c>
      <c r="E4983" s="169" t="s">
        <v>3</v>
      </c>
      <c r="F4983" s="169">
        <v>1500616</v>
      </c>
      <c r="G4983" s="169"/>
      <c r="H4983" s="170" t="s">
        <v>10968</v>
      </c>
      <c r="I4983" s="172">
        <v>0</v>
      </c>
      <c r="J4983" s="172">
        <v>58325</v>
      </c>
      <c r="K4983" s="172">
        <v>58325</v>
      </c>
      <c r="L4983" s="173" t="s">
        <v>1444</v>
      </c>
    </row>
    <row r="4984" spans="1:12" ht="22.5">
      <c r="A4984" s="174">
        <v>15</v>
      </c>
      <c r="B4984" s="167" t="s">
        <v>715</v>
      </c>
      <c r="C4984" s="168">
        <v>42866</v>
      </c>
      <c r="D4984" s="168" t="s">
        <v>10969</v>
      </c>
      <c r="E4984" s="169" t="s">
        <v>3</v>
      </c>
      <c r="F4984" s="169">
        <v>1500665</v>
      </c>
      <c r="G4984" s="169"/>
      <c r="H4984" s="170" t="s">
        <v>10970</v>
      </c>
      <c r="I4984" s="172">
        <v>0</v>
      </c>
      <c r="J4984" s="172">
        <v>1260</v>
      </c>
      <c r="K4984" s="172">
        <v>1260</v>
      </c>
      <c r="L4984" s="173" t="s">
        <v>1444</v>
      </c>
    </row>
    <row r="4985" spans="1:12" ht="22.5">
      <c r="A4985" s="174">
        <v>15</v>
      </c>
      <c r="B4985" s="167" t="s">
        <v>715</v>
      </c>
      <c r="C4985" s="168">
        <v>42866</v>
      </c>
      <c r="D4985" s="168" t="s">
        <v>10971</v>
      </c>
      <c r="E4985" s="169" t="s">
        <v>3</v>
      </c>
      <c r="F4985" s="169">
        <v>1500667</v>
      </c>
      <c r="G4985" s="169"/>
      <c r="H4985" s="170" t="s">
        <v>10972</v>
      </c>
      <c r="I4985" s="172">
        <v>0</v>
      </c>
      <c r="J4985" s="172">
        <v>11900</v>
      </c>
      <c r="K4985" s="172">
        <v>11900</v>
      </c>
      <c r="L4985" s="173" t="s">
        <v>1444</v>
      </c>
    </row>
    <row r="4986" spans="1:12" ht="22.5">
      <c r="A4986" s="174">
        <v>15</v>
      </c>
      <c r="B4986" s="167" t="s">
        <v>715</v>
      </c>
      <c r="C4986" s="168">
        <v>42866</v>
      </c>
      <c r="D4986" s="168" t="s">
        <v>10973</v>
      </c>
      <c r="E4986" s="169" t="s">
        <v>3</v>
      </c>
      <c r="F4986" s="169">
        <v>1500669</v>
      </c>
      <c r="G4986" s="169"/>
      <c r="H4986" s="170" t="s">
        <v>10974</v>
      </c>
      <c r="I4986" s="172">
        <v>0</v>
      </c>
      <c r="J4986" s="172">
        <v>1094</v>
      </c>
      <c r="K4986" s="172">
        <v>1094</v>
      </c>
      <c r="L4986" s="173" t="s">
        <v>1444</v>
      </c>
    </row>
    <row r="4987" spans="1:12" ht="22.5">
      <c r="A4987" s="174">
        <v>15</v>
      </c>
      <c r="B4987" s="167" t="s">
        <v>715</v>
      </c>
      <c r="C4987" s="168">
        <v>42866</v>
      </c>
      <c r="D4987" s="168" t="s">
        <v>10975</v>
      </c>
      <c r="E4987" s="169" t="s">
        <v>3</v>
      </c>
      <c r="F4987" s="169">
        <v>1500670</v>
      </c>
      <c r="G4987" s="169"/>
      <c r="H4987" s="170" t="s">
        <v>10976</v>
      </c>
      <c r="I4987" s="172">
        <v>0</v>
      </c>
      <c r="J4987" s="172">
        <v>252950</v>
      </c>
      <c r="K4987" s="172">
        <v>252950</v>
      </c>
      <c r="L4987" s="173" t="s">
        <v>1444</v>
      </c>
    </row>
    <row r="4988" spans="1:12" ht="33.75">
      <c r="A4988" s="174">
        <v>342</v>
      </c>
      <c r="B4988" s="167" t="s">
        <v>840</v>
      </c>
      <c r="C4988" s="168">
        <v>42866</v>
      </c>
      <c r="D4988" s="168" t="s">
        <v>10977</v>
      </c>
      <c r="E4988" s="169" t="s">
        <v>3</v>
      </c>
      <c r="F4988" s="169">
        <v>1500672</v>
      </c>
      <c r="G4988" s="169"/>
      <c r="H4988" s="170" t="s">
        <v>10978</v>
      </c>
      <c r="I4988" s="172">
        <v>0</v>
      </c>
      <c r="J4988" s="172">
        <v>586.5</v>
      </c>
      <c r="K4988" s="172">
        <v>586.5</v>
      </c>
      <c r="L4988" s="173" t="s">
        <v>1444</v>
      </c>
    </row>
    <row r="4989" spans="1:12" ht="33.75">
      <c r="A4989" s="174">
        <v>342</v>
      </c>
      <c r="B4989" s="167" t="s">
        <v>840</v>
      </c>
      <c r="C4989" s="168">
        <v>42866</v>
      </c>
      <c r="D4989" s="168" t="s">
        <v>10979</v>
      </c>
      <c r="E4989" s="169" t="s">
        <v>3</v>
      </c>
      <c r="F4989" s="169">
        <v>1500673</v>
      </c>
      <c r="G4989" s="169"/>
      <c r="H4989" s="170" t="s">
        <v>10980</v>
      </c>
      <c r="I4989" s="172">
        <v>0</v>
      </c>
      <c r="J4989" s="172">
        <v>586.5</v>
      </c>
      <c r="K4989" s="172">
        <v>586.5</v>
      </c>
      <c r="L4989" s="173" t="s">
        <v>1444</v>
      </c>
    </row>
    <row r="4990" spans="1:12" ht="33.75">
      <c r="A4990" s="174" t="s">
        <v>634</v>
      </c>
      <c r="B4990" s="167" t="s">
        <v>1258</v>
      </c>
      <c r="C4990" s="168">
        <v>42866</v>
      </c>
      <c r="D4990" s="168" t="s">
        <v>10981</v>
      </c>
      <c r="E4990" s="169" t="s">
        <v>3</v>
      </c>
      <c r="F4990" s="169">
        <v>1500689</v>
      </c>
      <c r="G4990" s="169"/>
      <c r="H4990" s="170" t="s">
        <v>10982</v>
      </c>
      <c r="I4990" s="172">
        <v>0</v>
      </c>
      <c r="J4990" s="172">
        <v>152022.78</v>
      </c>
      <c r="K4990" s="172">
        <v>152022.78</v>
      </c>
      <c r="L4990" s="173" t="s">
        <v>1444</v>
      </c>
    </row>
    <row r="4991" spans="1:12" ht="33.75">
      <c r="A4991" s="174" t="s">
        <v>634</v>
      </c>
      <c r="B4991" s="167" t="s">
        <v>1258</v>
      </c>
      <c r="C4991" s="168">
        <v>42866</v>
      </c>
      <c r="D4991" s="168" t="s">
        <v>10983</v>
      </c>
      <c r="E4991" s="169" t="s">
        <v>3</v>
      </c>
      <c r="F4991" s="169">
        <v>1500690</v>
      </c>
      <c r="G4991" s="169"/>
      <c r="H4991" s="170" t="s">
        <v>10984</v>
      </c>
      <c r="I4991" s="172">
        <v>0</v>
      </c>
      <c r="J4991" s="172">
        <v>4324.04</v>
      </c>
      <c r="K4991" s="172">
        <v>4324.04</v>
      </c>
      <c r="L4991" s="173" t="s">
        <v>1444</v>
      </c>
    </row>
    <row r="4992" spans="1:12" ht="33.75">
      <c r="A4992" s="174">
        <v>48</v>
      </c>
      <c r="B4992" s="167" t="s">
        <v>724</v>
      </c>
      <c r="C4992" s="168">
        <v>42866</v>
      </c>
      <c r="D4992" s="168" t="s">
        <v>10985</v>
      </c>
      <c r="E4992" s="169" t="s">
        <v>3</v>
      </c>
      <c r="F4992" s="169">
        <v>1500724</v>
      </c>
      <c r="G4992" s="169"/>
      <c r="H4992" s="170" t="s">
        <v>10986</v>
      </c>
      <c r="I4992" s="172">
        <v>0</v>
      </c>
      <c r="J4992" s="172">
        <v>1307.45</v>
      </c>
      <c r="K4992" s="172">
        <v>1307.45</v>
      </c>
      <c r="L4992" s="173" t="s">
        <v>1444</v>
      </c>
    </row>
    <row r="4993" spans="1:12" ht="22.5">
      <c r="A4993" s="174">
        <v>133</v>
      </c>
      <c r="B4993" s="167" t="s">
        <v>753</v>
      </c>
      <c r="C4993" s="168">
        <v>42866</v>
      </c>
      <c r="D4993" s="168" t="s">
        <v>10987</v>
      </c>
      <c r="E4993" s="169" t="s">
        <v>3</v>
      </c>
      <c r="F4993" s="169">
        <v>1500594</v>
      </c>
      <c r="G4993" s="169"/>
      <c r="H4993" s="170" t="s">
        <v>10988</v>
      </c>
      <c r="I4993" s="172">
        <v>0</v>
      </c>
      <c r="J4993" s="172">
        <v>371</v>
      </c>
      <c r="K4993" s="172">
        <v>371</v>
      </c>
      <c r="L4993" s="173" t="s">
        <v>1444</v>
      </c>
    </row>
    <row r="4994" spans="1:12" ht="33.75">
      <c r="A4994" s="174" t="s">
        <v>627</v>
      </c>
      <c r="B4994" s="167" t="s">
        <v>737</v>
      </c>
      <c r="C4994" s="168">
        <v>42866</v>
      </c>
      <c r="D4994" s="168" t="s">
        <v>10989</v>
      </c>
      <c r="E4994" s="169" t="s">
        <v>3</v>
      </c>
      <c r="F4994" s="169">
        <v>1500596</v>
      </c>
      <c r="G4994" s="169"/>
      <c r="H4994" s="170" t="s">
        <v>10990</v>
      </c>
      <c r="I4994" s="172">
        <v>0</v>
      </c>
      <c r="J4994" s="172">
        <v>450</v>
      </c>
      <c r="K4994" s="172">
        <v>450</v>
      </c>
      <c r="L4994" s="173" t="s">
        <v>1444</v>
      </c>
    </row>
    <row r="4995" spans="1:12" ht="22.5">
      <c r="A4995" s="174">
        <v>70</v>
      </c>
      <c r="B4995" s="167" t="s">
        <v>729</v>
      </c>
      <c r="C4995" s="168">
        <v>42866</v>
      </c>
      <c r="D4995" s="168" t="s">
        <v>10991</v>
      </c>
      <c r="E4995" s="169" t="s">
        <v>3</v>
      </c>
      <c r="F4995" s="169">
        <v>1500608</v>
      </c>
      <c r="G4995" s="169"/>
      <c r="H4995" s="170" t="s">
        <v>10992</v>
      </c>
      <c r="I4995" s="172">
        <v>0</v>
      </c>
      <c r="J4995" s="172">
        <v>1090</v>
      </c>
      <c r="K4995" s="172">
        <v>1090</v>
      </c>
      <c r="L4995" s="173" t="s">
        <v>1444</v>
      </c>
    </row>
    <row r="4996" spans="1:12" ht="22.5">
      <c r="A4996" s="174">
        <v>594</v>
      </c>
      <c r="B4996" s="167" t="s">
        <v>120</v>
      </c>
      <c r="C4996" s="168">
        <v>42866</v>
      </c>
      <c r="D4996" s="168" t="s">
        <v>10993</v>
      </c>
      <c r="E4996" s="169" t="s">
        <v>3</v>
      </c>
      <c r="F4996" s="169">
        <v>1500609</v>
      </c>
      <c r="G4996" s="169"/>
      <c r="H4996" s="170" t="s">
        <v>10994</v>
      </c>
      <c r="I4996" s="172">
        <v>0</v>
      </c>
      <c r="J4996" s="172">
        <v>334.09</v>
      </c>
      <c r="K4996" s="172">
        <v>334.09</v>
      </c>
      <c r="L4996" s="173" t="s">
        <v>1444</v>
      </c>
    </row>
    <row r="4997" spans="1:12" ht="22.5">
      <c r="A4997" s="174">
        <v>15</v>
      </c>
      <c r="B4997" s="167" t="s">
        <v>715</v>
      </c>
      <c r="C4997" s="168">
        <v>42866</v>
      </c>
      <c r="D4997" s="168" t="s">
        <v>10995</v>
      </c>
      <c r="E4997" s="169" t="s">
        <v>3</v>
      </c>
      <c r="F4997" s="169">
        <v>1500686</v>
      </c>
      <c r="G4997" s="169"/>
      <c r="H4997" s="170" t="s">
        <v>10996</v>
      </c>
      <c r="I4997" s="172">
        <v>0</v>
      </c>
      <c r="J4997" s="172">
        <v>5000</v>
      </c>
      <c r="K4997" s="172">
        <v>5000</v>
      </c>
      <c r="L4997" s="173" t="s">
        <v>1444</v>
      </c>
    </row>
    <row r="4998" spans="1:12" ht="22.5">
      <c r="A4998" s="174">
        <v>526</v>
      </c>
      <c r="B4998" s="167" t="s">
        <v>870</v>
      </c>
      <c r="C4998" s="168">
        <v>42866</v>
      </c>
      <c r="D4998" s="168" t="s">
        <v>10997</v>
      </c>
      <c r="E4998" s="169" t="s">
        <v>3</v>
      </c>
      <c r="F4998" s="169">
        <v>1500705</v>
      </c>
      <c r="G4998" s="169"/>
      <c r="H4998" s="170" t="s">
        <v>10998</v>
      </c>
      <c r="I4998" s="172">
        <v>0</v>
      </c>
      <c r="J4998" s="172">
        <v>4452</v>
      </c>
      <c r="K4998" s="172">
        <v>4452</v>
      </c>
      <c r="L4998" s="173" t="s">
        <v>1444</v>
      </c>
    </row>
    <row r="4999" spans="1:12" ht="33.75">
      <c r="A4999" s="174" t="s">
        <v>627</v>
      </c>
      <c r="B4999" s="167" t="s">
        <v>737</v>
      </c>
      <c r="C4999" s="168">
        <v>42866</v>
      </c>
      <c r="D4999" s="168" t="s">
        <v>10999</v>
      </c>
      <c r="E4999" s="169" t="s">
        <v>3</v>
      </c>
      <c r="F4999" s="169">
        <v>1500717</v>
      </c>
      <c r="G4999" s="169"/>
      <c r="H4999" s="170" t="s">
        <v>11000</v>
      </c>
      <c r="I4999" s="172">
        <v>0</v>
      </c>
      <c r="J4999" s="172">
        <v>610</v>
      </c>
      <c r="K4999" s="172">
        <v>610</v>
      </c>
      <c r="L4999" s="173" t="s">
        <v>1444</v>
      </c>
    </row>
    <row r="5000" spans="1:12" ht="33.75">
      <c r="A5000" s="174" t="s">
        <v>627</v>
      </c>
      <c r="B5000" s="167" t="s">
        <v>737</v>
      </c>
      <c r="C5000" s="168">
        <v>42866</v>
      </c>
      <c r="D5000" s="168" t="s">
        <v>11001</v>
      </c>
      <c r="E5000" s="169" t="s">
        <v>3</v>
      </c>
      <c r="F5000" s="169">
        <v>1500736</v>
      </c>
      <c r="G5000" s="169"/>
      <c r="H5000" s="170" t="s">
        <v>11002</v>
      </c>
      <c r="I5000" s="172">
        <v>0</v>
      </c>
      <c r="J5000" s="172">
        <v>70</v>
      </c>
      <c r="K5000" s="172">
        <v>70</v>
      </c>
      <c r="L5000" s="173" t="s">
        <v>1444</v>
      </c>
    </row>
    <row r="5001" spans="1:12" ht="33.75">
      <c r="A5001" s="174" t="s">
        <v>627</v>
      </c>
      <c r="B5001" s="167" t="s">
        <v>737</v>
      </c>
      <c r="C5001" s="168">
        <v>42866</v>
      </c>
      <c r="D5001" s="168" t="s">
        <v>11003</v>
      </c>
      <c r="E5001" s="169" t="s">
        <v>3</v>
      </c>
      <c r="F5001" s="169">
        <v>1500740</v>
      </c>
      <c r="G5001" s="169"/>
      <c r="H5001" s="170" t="s">
        <v>11004</v>
      </c>
      <c r="I5001" s="172">
        <v>0</v>
      </c>
      <c r="J5001" s="172">
        <v>1575</v>
      </c>
      <c r="K5001" s="172">
        <v>1575</v>
      </c>
      <c r="L5001" s="173" t="s">
        <v>1444</v>
      </c>
    </row>
    <row r="5002" spans="1:12" ht="33.75">
      <c r="A5002" s="174" t="s">
        <v>627</v>
      </c>
      <c r="B5002" s="167" t="s">
        <v>737</v>
      </c>
      <c r="C5002" s="168">
        <v>42866</v>
      </c>
      <c r="D5002" s="168" t="s">
        <v>11005</v>
      </c>
      <c r="E5002" s="169" t="s">
        <v>3</v>
      </c>
      <c r="F5002" s="169">
        <v>1500747</v>
      </c>
      <c r="G5002" s="169"/>
      <c r="H5002" s="170" t="s">
        <v>11006</v>
      </c>
      <c r="I5002" s="172">
        <v>0</v>
      </c>
      <c r="J5002" s="172">
        <v>207</v>
      </c>
      <c r="K5002" s="172">
        <v>207</v>
      </c>
      <c r="L5002" s="173" t="s">
        <v>1444</v>
      </c>
    </row>
    <row r="5003" spans="1:12" ht="22.5">
      <c r="A5003" s="174">
        <v>293</v>
      </c>
      <c r="B5003" s="167" t="s">
        <v>819</v>
      </c>
      <c r="C5003" s="168">
        <v>42866</v>
      </c>
      <c r="D5003" s="168" t="s">
        <v>11007</v>
      </c>
      <c r="E5003" s="169" t="s">
        <v>3</v>
      </c>
      <c r="F5003" s="169">
        <v>1500756</v>
      </c>
      <c r="G5003" s="169"/>
      <c r="H5003" s="170" t="s">
        <v>11008</v>
      </c>
      <c r="I5003" s="172">
        <v>0</v>
      </c>
      <c r="J5003" s="172">
        <v>222.6</v>
      </c>
      <c r="K5003" s="172">
        <v>222.6</v>
      </c>
      <c r="L5003" s="173" t="s">
        <v>1444</v>
      </c>
    </row>
    <row r="5004" spans="1:12" ht="22.5">
      <c r="A5004" s="174">
        <v>526</v>
      </c>
      <c r="B5004" s="167" t="s">
        <v>870</v>
      </c>
      <c r="C5004" s="168">
        <v>42866</v>
      </c>
      <c r="D5004" s="168" t="s">
        <v>11009</v>
      </c>
      <c r="E5004" s="169" t="s">
        <v>3</v>
      </c>
      <c r="F5004" s="169">
        <v>1500767</v>
      </c>
      <c r="G5004" s="169"/>
      <c r="H5004" s="170" t="s">
        <v>11010</v>
      </c>
      <c r="I5004" s="172">
        <v>0</v>
      </c>
      <c r="J5004" s="172">
        <v>45</v>
      </c>
      <c r="K5004" s="172">
        <v>45</v>
      </c>
      <c r="L5004" s="173" t="s">
        <v>1444</v>
      </c>
    </row>
    <row r="5005" spans="1:12" ht="22.5">
      <c r="A5005" s="174">
        <v>526</v>
      </c>
      <c r="B5005" s="167" t="s">
        <v>870</v>
      </c>
      <c r="C5005" s="168">
        <v>42866</v>
      </c>
      <c r="D5005" s="168" t="s">
        <v>11011</v>
      </c>
      <c r="E5005" s="169" t="s">
        <v>3</v>
      </c>
      <c r="F5005" s="169">
        <v>1500768</v>
      </c>
      <c r="G5005" s="169"/>
      <c r="H5005" s="170" t="s">
        <v>11012</v>
      </c>
      <c r="I5005" s="172">
        <v>0</v>
      </c>
      <c r="J5005" s="172">
        <v>157</v>
      </c>
      <c r="K5005" s="172">
        <v>157</v>
      </c>
      <c r="L5005" s="173" t="s">
        <v>1444</v>
      </c>
    </row>
    <row r="5006" spans="1:12" ht="22.5">
      <c r="A5006" s="174">
        <v>293</v>
      </c>
      <c r="B5006" s="167" t="s">
        <v>819</v>
      </c>
      <c r="C5006" s="168">
        <v>42866</v>
      </c>
      <c r="D5006" s="168" t="s">
        <v>11013</v>
      </c>
      <c r="E5006" s="169" t="s">
        <v>3</v>
      </c>
      <c r="F5006" s="169">
        <v>1500769</v>
      </c>
      <c r="G5006" s="169"/>
      <c r="H5006" s="170" t="s">
        <v>11014</v>
      </c>
      <c r="I5006" s="172">
        <v>0</v>
      </c>
      <c r="J5006" s="172">
        <v>222.6</v>
      </c>
      <c r="K5006" s="172">
        <v>222.6</v>
      </c>
      <c r="L5006" s="173" t="s">
        <v>1444</v>
      </c>
    </row>
    <row r="5007" spans="1:12" ht="33.75">
      <c r="A5007" s="174">
        <v>6</v>
      </c>
      <c r="B5007" s="167" t="s">
        <v>713</v>
      </c>
      <c r="C5007" s="168">
        <v>42866</v>
      </c>
      <c r="D5007" s="168" t="s">
        <v>11015</v>
      </c>
      <c r="E5007" s="169" t="s">
        <v>3</v>
      </c>
      <c r="F5007" s="169">
        <v>1500771</v>
      </c>
      <c r="G5007" s="169"/>
      <c r="H5007" s="170" t="s">
        <v>11016</v>
      </c>
      <c r="I5007" s="172">
        <v>0</v>
      </c>
      <c r="J5007" s="172">
        <v>371</v>
      </c>
      <c r="K5007" s="172">
        <v>371</v>
      </c>
      <c r="L5007" s="173" t="s">
        <v>1444</v>
      </c>
    </row>
    <row r="5008" spans="1:12" ht="33.75">
      <c r="A5008" s="174" t="s">
        <v>627</v>
      </c>
      <c r="B5008" s="167" t="s">
        <v>737</v>
      </c>
      <c r="C5008" s="168">
        <v>42866</v>
      </c>
      <c r="D5008" s="168" t="s">
        <v>11017</v>
      </c>
      <c r="E5008" s="169" t="s">
        <v>3</v>
      </c>
      <c r="F5008" s="169">
        <v>1500780</v>
      </c>
      <c r="G5008" s="169"/>
      <c r="H5008" s="170" t="s">
        <v>11018</v>
      </c>
      <c r="I5008" s="172">
        <v>0</v>
      </c>
      <c r="J5008" s="172">
        <v>371</v>
      </c>
      <c r="K5008" s="172">
        <v>371</v>
      </c>
      <c r="L5008" s="173" t="s">
        <v>1444</v>
      </c>
    </row>
    <row r="5009" spans="1:12" ht="33.75">
      <c r="A5009" s="174" t="s">
        <v>627</v>
      </c>
      <c r="B5009" s="167" t="s">
        <v>737</v>
      </c>
      <c r="C5009" s="168">
        <v>42866</v>
      </c>
      <c r="D5009" s="168" t="s">
        <v>11019</v>
      </c>
      <c r="E5009" s="169" t="s">
        <v>3</v>
      </c>
      <c r="F5009" s="169">
        <v>1500789</v>
      </c>
      <c r="G5009" s="169"/>
      <c r="H5009" s="170" t="s">
        <v>11020</v>
      </c>
      <c r="I5009" s="172">
        <v>0</v>
      </c>
      <c r="J5009" s="172">
        <v>450</v>
      </c>
      <c r="K5009" s="172">
        <v>450</v>
      </c>
      <c r="L5009" s="173" t="s">
        <v>1444</v>
      </c>
    </row>
    <row r="5010" spans="1:12" ht="33.75">
      <c r="A5010" s="174" t="s">
        <v>627</v>
      </c>
      <c r="B5010" s="167" t="s">
        <v>737</v>
      </c>
      <c r="C5010" s="168">
        <v>42866</v>
      </c>
      <c r="D5010" s="168" t="s">
        <v>11021</v>
      </c>
      <c r="E5010" s="169" t="s">
        <v>3</v>
      </c>
      <c r="F5010" s="169">
        <v>1500791</v>
      </c>
      <c r="G5010" s="169"/>
      <c r="H5010" s="170" t="s">
        <v>11022</v>
      </c>
      <c r="I5010" s="172">
        <v>0</v>
      </c>
      <c r="J5010" s="172">
        <v>280</v>
      </c>
      <c r="K5010" s="172">
        <v>280</v>
      </c>
      <c r="L5010" s="173" t="s">
        <v>1444</v>
      </c>
    </row>
    <row r="5011" spans="1:12" ht="33.75">
      <c r="A5011" s="174" t="s">
        <v>627</v>
      </c>
      <c r="B5011" s="167" t="s">
        <v>737</v>
      </c>
      <c r="C5011" s="168">
        <v>42866</v>
      </c>
      <c r="D5011" s="168" t="s">
        <v>11023</v>
      </c>
      <c r="E5011" s="169" t="s">
        <v>3</v>
      </c>
      <c r="F5011" s="169">
        <v>1500798</v>
      </c>
      <c r="G5011" s="169"/>
      <c r="H5011" s="170" t="s">
        <v>6975</v>
      </c>
      <c r="I5011" s="172">
        <v>0</v>
      </c>
      <c r="J5011" s="172">
        <v>500</v>
      </c>
      <c r="K5011" s="172">
        <v>500</v>
      </c>
      <c r="L5011" s="173" t="s">
        <v>1444</v>
      </c>
    </row>
    <row r="5012" spans="1:12" ht="45">
      <c r="A5012" s="174">
        <v>310</v>
      </c>
      <c r="B5012" s="167" t="s">
        <v>831</v>
      </c>
      <c r="C5012" s="168">
        <v>42866</v>
      </c>
      <c r="D5012" s="168" t="s">
        <v>11024</v>
      </c>
      <c r="E5012" s="169" t="s">
        <v>3</v>
      </c>
      <c r="F5012" s="169">
        <v>1500803</v>
      </c>
      <c r="G5012" s="169"/>
      <c r="H5012" s="170" t="s">
        <v>11025</v>
      </c>
      <c r="I5012" s="172">
        <v>0</v>
      </c>
      <c r="J5012" s="172">
        <v>3055.5</v>
      </c>
      <c r="K5012" s="172">
        <v>3055.5</v>
      </c>
      <c r="L5012" s="173" t="s">
        <v>1444</v>
      </c>
    </row>
    <row r="5013" spans="1:12" ht="33.75">
      <c r="A5013" s="174">
        <v>48</v>
      </c>
      <c r="B5013" s="167" t="s">
        <v>724</v>
      </c>
      <c r="C5013" s="168">
        <v>42866</v>
      </c>
      <c r="D5013" s="168" t="s">
        <v>11026</v>
      </c>
      <c r="E5013" s="169" t="s">
        <v>3</v>
      </c>
      <c r="F5013" s="169">
        <v>1500805</v>
      </c>
      <c r="G5013" s="169"/>
      <c r="H5013" s="170" t="s">
        <v>11027</v>
      </c>
      <c r="I5013" s="172">
        <v>0</v>
      </c>
      <c r="J5013" s="172">
        <v>10635.4</v>
      </c>
      <c r="K5013" s="172">
        <v>10635.4</v>
      </c>
      <c r="L5013" s="173" t="s">
        <v>1444</v>
      </c>
    </row>
    <row r="5014" spans="1:12" ht="33.75">
      <c r="A5014" s="174" t="s">
        <v>627</v>
      </c>
      <c r="B5014" s="167" t="s">
        <v>737</v>
      </c>
      <c r="C5014" s="168">
        <v>42866</v>
      </c>
      <c r="D5014" s="168" t="s">
        <v>11028</v>
      </c>
      <c r="E5014" s="169" t="s">
        <v>3</v>
      </c>
      <c r="F5014" s="169">
        <v>1500815</v>
      </c>
      <c r="G5014" s="169"/>
      <c r="H5014" s="170" t="s">
        <v>11029</v>
      </c>
      <c r="I5014" s="172">
        <v>0</v>
      </c>
      <c r="J5014" s="172">
        <v>857</v>
      </c>
      <c r="K5014" s="172">
        <v>857</v>
      </c>
      <c r="L5014" s="173" t="s">
        <v>1444</v>
      </c>
    </row>
    <row r="5015" spans="1:12" ht="33.75">
      <c r="A5015" s="174" t="s">
        <v>627</v>
      </c>
      <c r="B5015" s="167" t="s">
        <v>737</v>
      </c>
      <c r="C5015" s="168">
        <v>42866</v>
      </c>
      <c r="D5015" s="168" t="s">
        <v>11030</v>
      </c>
      <c r="E5015" s="169" t="s">
        <v>3</v>
      </c>
      <c r="F5015" s="169">
        <v>1500844</v>
      </c>
      <c r="G5015" s="169"/>
      <c r="H5015" s="170" t="s">
        <v>11031</v>
      </c>
      <c r="I5015" s="172">
        <v>0</v>
      </c>
      <c r="J5015" s="172">
        <v>78</v>
      </c>
      <c r="K5015" s="172">
        <v>78</v>
      </c>
      <c r="L5015" s="173" t="s">
        <v>1444</v>
      </c>
    </row>
    <row r="5016" spans="1:12" ht="33.75">
      <c r="A5016" s="174" t="s">
        <v>627</v>
      </c>
      <c r="B5016" s="167" t="s">
        <v>737</v>
      </c>
      <c r="C5016" s="168">
        <v>42866</v>
      </c>
      <c r="D5016" s="168" t="s">
        <v>11032</v>
      </c>
      <c r="E5016" s="169" t="s">
        <v>3</v>
      </c>
      <c r="F5016" s="169">
        <v>1500845</v>
      </c>
      <c r="G5016" s="169"/>
      <c r="H5016" s="170" t="s">
        <v>11033</v>
      </c>
      <c r="I5016" s="172">
        <v>0</v>
      </c>
      <c r="J5016" s="172">
        <v>78</v>
      </c>
      <c r="K5016" s="172">
        <v>78</v>
      </c>
      <c r="L5016" s="173" t="s">
        <v>1444</v>
      </c>
    </row>
    <row r="5017" spans="1:12" ht="33.75">
      <c r="A5017" s="174">
        <v>70</v>
      </c>
      <c r="B5017" s="167" t="s">
        <v>729</v>
      </c>
      <c r="C5017" s="168">
        <v>42866</v>
      </c>
      <c r="D5017" s="168" t="s">
        <v>11034</v>
      </c>
      <c r="E5017" s="169" t="s">
        <v>3</v>
      </c>
      <c r="F5017" s="169">
        <v>1500861</v>
      </c>
      <c r="G5017" s="169"/>
      <c r="H5017" s="170" t="s">
        <v>11035</v>
      </c>
      <c r="I5017" s="172">
        <v>0</v>
      </c>
      <c r="J5017" s="172">
        <v>22</v>
      </c>
      <c r="K5017" s="172">
        <v>22</v>
      </c>
      <c r="L5017" s="173" t="s">
        <v>1444</v>
      </c>
    </row>
    <row r="5018" spans="1:12" ht="33.75">
      <c r="A5018" s="174" t="s">
        <v>627</v>
      </c>
      <c r="B5018" s="167" t="s">
        <v>737</v>
      </c>
      <c r="C5018" s="168">
        <v>42866</v>
      </c>
      <c r="D5018" s="168" t="s">
        <v>11036</v>
      </c>
      <c r="E5018" s="169" t="s">
        <v>3</v>
      </c>
      <c r="F5018" s="169">
        <v>1500875</v>
      </c>
      <c r="G5018" s="169"/>
      <c r="H5018" s="170" t="s">
        <v>11037</v>
      </c>
      <c r="I5018" s="172">
        <v>0</v>
      </c>
      <c r="J5018" s="172">
        <v>15145.66</v>
      </c>
      <c r="K5018" s="172">
        <v>15145.66</v>
      </c>
      <c r="L5018" s="173" t="s">
        <v>1444</v>
      </c>
    </row>
    <row r="5019" spans="1:12" ht="33.75">
      <c r="A5019" s="174">
        <v>287</v>
      </c>
      <c r="B5019" s="167" t="s">
        <v>814</v>
      </c>
      <c r="C5019" s="168">
        <v>42866</v>
      </c>
      <c r="D5019" s="168" t="s">
        <v>11038</v>
      </c>
      <c r="E5019" s="169" t="s">
        <v>3</v>
      </c>
      <c r="F5019" s="169">
        <v>1500887</v>
      </c>
      <c r="G5019" s="169"/>
      <c r="H5019" s="170" t="s">
        <v>11039</v>
      </c>
      <c r="I5019" s="172">
        <v>0</v>
      </c>
      <c r="J5019" s="172">
        <v>223</v>
      </c>
      <c r="K5019" s="172">
        <v>223</v>
      </c>
      <c r="L5019" s="173" t="s">
        <v>1444</v>
      </c>
    </row>
    <row r="5020" spans="1:12" ht="33.75">
      <c r="A5020" s="174">
        <v>287</v>
      </c>
      <c r="B5020" s="167" t="s">
        <v>814</v>
      </c>
      <c r="C5020" s="168">
        <v>42866</v>
      </c>
      <c r="D5020" s="168" t="s">
        <v>11040</v>
      </c>
      <c r="E5020" s="169" t="s">
        <v>3</v>
      </c>
      <c r="F5020" s="169">
        <v>1500890</v>
      </c>
      <c r="G5020" s="169"/>
      <c r="H5020" s="170" t="s">
        <v>11041</v>
      </c>
      <c r="I5020" s="172">
        <v>0</v>
      </c>
      <c r="J5020" s="172">
        <v>50</v>
      </c>
      <c r="K5020" s="172">
        <v>50</v>
      </c>
      <c r="L5020" s="173" t="s">
        <v>1444</v>
      </c>
    </row>
    <row r="5021" spans="1:12" ht="22.5">
      <c r="A5021" s="174">
        <v>206</v>
      </c>
      <c r="B5021" s="167" t="s">
        <v>782</v>
      </c>
      <c r="C5021" s="168">
        <v>42866</v>
      </c>
      <c r="D5021" s="168" t="s">
        <v>11042</v>
      </c>
      <c r="E5021" s="169" t="s">
        <v>3</v>
      </c>
      <c r="F5021" s="169">
        <v>1500891</v>
      </c>
      <c r="G5021" s="169"/>
      <c r="H5021" s="170" t="s">
        <v>11043</v>
      </c>
      <c r="I5021" s="172">
        <v>0</v>
      </c>
      <c r="J5021" s="172">
        <v>65</v>
      </c>
      <c r="K5021" s="172">
        <v>65</v>
      </c>
      <c r="L5021" s="173" t="s">
        <v>1444</v>
      </c>
    </row>
    <row r="5022" spans="1:12" ht="45">
      <c r="A5022" s="174">
        <v>587</v>
      </c>
      <c r="B5022" s="167" t="s">
        <v>882</v>
      </c>
      <c r="C5022" s="168">
        <v>42867</v>
      </c>
      <c r="D5022" s="168" t="s">
        <v>11044</v>
      </c>
      <c r="E5022" s="169" t="s">
        <v>3</v>
      </c>
      <c r="F5022" s="169">
        <v>1500992</v>
      </c>
      <c r="G5022" s="169"/>
      <c r="H5022" s="170" t="s">
        <v>11045</v>
      </c>
      <c r="I5022" s="172">
        <v>0</v>
      </c>
      <c r="J5022" s="172">
        <v>1432381.89</v>
      </c>
      <c r="K5022" s="172">
        <v>1432381.89</v>
      </c>
      <c r="L5022" s="173" t="s">
        <v>1444</v>
      </c>
    </row>
    <row r="5023" spans="1:12" ht="45">
      <c r="A5023" s="174">
        <v>587</v>
      </c>
      <c r="B5023" s="167" t="s">
        <v>882</v>
      </c>
      <c r="C5023" s="168">
        <v>42867</v>
      </c>
      <c r="D5023" s="168" t="s">
        <v>11046</v>
      </c>
      <c r="E5023" s="169" t="s">
        <v>3</v>
      </c>
      <c r="F5023" s="169">
        <v>1500994</v>
      </c>
      <c r="G5023" s="169"/>
      <c r="H5023" s="170" t="s">
        <v>11047</v>
      </c>
      <c r="I5023" s="172">
        <v>0</v>
      </c>
      <c r="J5023" s="172">
        <v>1214695.55</v>
      </c>
      <c r="K5023" s="172">
        <v>1214695.55</v>
      </c>
      <c r="L5023" s="173" t="s">
        <v>1444</v>
      </c>
    </row>
    <row r="5024" spans="1:12" ht="33.75">
      <c r="A5024" s="174">
        <v>35</v>
      </c>
      <c r="B5024" s="167" t="s">
        <v>720</v>
      </c>
      <c r="C5024" s="168">
        <v>42867</v>
      </c>
      <c r="D5024" s="168" t="s">
        <v>11048</v>
      </c>
      <c r="E5024" s="169" t="s">
        <v>3</v>
      </c>
      <c r="F5024" s="169">
        <v>1501020</v>
      </c>
      <c r="G5024" s="169"/>
      <c r="H5024" s="170" t="s">
        <v>11049</v>
      </c>
      <c r="I5024" s="172">
        <v>0</v>
      </c>
      <c r="J5024" s="172">
        <v>16800</v>
      </c>
      <c r="K5024" s="172">
        <v>16800</v>
      </c>
      <c r="L5024" s="173" t="s">
        <v>1444</v>
      </c>
    </row>
    <row r="5025" spans="1:12" ht="33.75">
      <c r="A5025" s="174">
        <v>35</v>
      </c>
      <c r="B5025" s="167" t="s">
        <v>720</v>
      </c>
      <c r="C5025" s="168">
        <v>42867</v>
      </c>
      <c r="D5025" s="168" t="s">
        <v>11050</v>
      </c>
      <c r="E5025" s="169" t="s">
        <v>3</v>
      </c>
      <c r="F5025" s="169">
        <v>1501023</v>
      </c>
      <c r="G5025" s="169"/>
      <c r="H5025" s="170" t="s">
        <v>11051</v>
      </c>
      <c r="I5025" s="172">
        <v>0</v>
      </c>
      <c r="J5025" s="172">
        <v>9000</v>
      </c>
      <c r="K5025" s="172">
        <v>9000</v>
      </c>
      <c r="L5025" s="173" t="s">
        <v>1444</v>
      </c>
    </row>
    <row r="5026" spans="1:12" ht="33.75">
      <c r="A5026" s="174">
        <v>35</v>
      </c>
      <c r="B5026" s="167" t="s">
        <v>720</v>
      </c>
      <c r="C5026" s="168">
        <v>42867</v>
      </c>
      <c r="D5026" s="168" t="s">
        <v>11052</v>
      </c>
      <c r="E5026" s="169" t="s">
        <v>3</v>
      </c>
      <c r="F5026" s="169">
        <v>1501024</v>
      </c>
      <c r="G5026" s="169"/>
      <c r="H5026" s="170" t="s">
        <v>11053</v>
      </c>
      <c r="I5026" s="172">
        <v>0</v>
      </c>
      <c r="J5026" s="172">
        <v>62000</v>
      </c>
      <c r="K5026" s="172">
        <v>62000</v>
      </c>
      <c r="L5026" s="173" t="s">
        <v>1444</v>
      </c>
    </row>
    <row r="5027" spans="1:12" ht="33.75">
      <c r="A5027" s="174">
        <v>15</v>
      </c>
      <c r="B5027" s="167" t="s">
        <v>715</v>
      </c>
      <c r="C5027" s="168">
        <v>42867</v>
      </c>
      <c r="D5027" s="168" t="s">
        <v>11054</v>
      </c>
      <c r="E5027" s="169" t="s">
        <v>3</v>
      </c>
      <c r="F5027" s="169">
        <v>1501070</v>
      </c>
      <c r="G5027" s="169"/>
      <c r="H5027" s="170" t="s">
        <v>11055</v>
      </c>
      <c r="I5027" s="172">
        <v>0</v>
      </c>
      <c r="J5027" s="172">
        <v>17.63</v>
      </c>
      <c r="K5027" s="172">
        <v>17.63</v>
      </c>
      <c r="L5027" s="173" t="s">
        <v>1444</v>
      </c>
    </row>
    <row r="5028" spans="1:12" ht="33.75">
      <c r="A5028" s="174">
        <v>86</v>
      </c>
      <c r="B5028" s="167" t="s">
        <v>734</v>
      </c>
      <c r="C5028" s="168">
        <v>42867</v>
      </c>
      <c r="D5028" s="168" t="s">
        <v>11056</v>
      </c>
      <c r="E5028" s="169" t="s">
        <v>3</v>
      </c>
      <c r="F5028" s="169">
        <v>1501081</v>
      </c>
      <c r="G5028" s="169"/>
      <c r="H5028" s="170" t="s">
        <v>11057</v>
      </c>
      <c r="I5028" s="172">
        <v>0</v>
      </c>
      <c r="J5028" s="172">
        <v>111.34</v>
      </c>
      <c r="K5028" s="172">
        <v>111.34</v>
      </c>
      <c r="L5028" s="173" t="s">
        <v>1444</v>
      </c>
    </row>
    <row r="5029" spans="1:12" ht="22.5">
      <c r="A5029" s="174">
        <v>46</v>
      </c>
      <c r="B5029" s="167" t="s">
        <v>722</v>
      </c>
      <c r="C5029" s="168">
        <v>42867</v>
      </c>
      <c r="D5029" s="168" t="s">
        <v>11058</v>
      </c>
      <c r="E5029" s="169" t="s">
        <v>3</v>
      </c>
      <c r="F5029" s="169">
        <v>1501104</v>
      </c>
      <c r="G5029" s="169"/>
      <c r="H5029" s="170" t="s">
        <v>11059</v>
      </c>
      <c r="I5029" s="172">
        <v>0</v>
      </c>
      <c r="J5029" s="172">
        <v>100000</v>
      </c>
      <c r="K5029" s="172">
        <v>100000</v>
      </c>
      <c r="L5029" s="173" t="s">
        <v>1444</v>
      </c>
    </row>
    <row r="5030" spans="1:12" ht="33.75">
      <c r="A5030" s="174" t="s">
        <v>627</v>
      </c>
      <c r="B5030" s="167" t="s">
        <v>737</v>
      </c>
      <c r="C5030" s="168">
        <v>42867</v>
      </c>
      <c r="D5030" s="168" t="s">
        <v>11060</v>
      </c>
      <c r="E5030" s="169" t="s">
        <v>3</v>
      </c>
      <c r="F5030" s="169">
        <v>1501005</v>
      </c>
      <c r="G5030" s="169"/>
      <c r="H5030" s="170" t="s">
        <v>11061</v>
      </c>
      <c r="I5030" s="172">
        <v>0</v>
      </c>
      <c r="J5030" s="172">
        <v>1380.55</v>
      </c>
      <c r="K5030" s="172">
        <v>1380.55</v>
      </c>
      <c r="L5030" s="173" t="s">
        <v>1444</v>
      </c>
    </row>
    <row r="5031" spans="1:12" ht="33.75">
      <c r="A5031" s="174" t="s">
        <v>627</v>
      </c>
      <c r="B5031" s="167" t="s">
        <v>737</v>
      </c>
      <c r="C5031" s="168">
        <v>42867</v>
      </c>
      <c r="D5031" s="168" t="s">
        <v>11062</v>
      </c>
      <c r="E5031" s="169" t="s">
        <v>3</v>
      </c>
      <c r="F5031" s="169">
        <v>1501040</v>
      </c>
      <c r="G5031" s="169"/>
      <c r="H5031" s="170" t="s">
        <v>11063</v>
      </c>
      <c r="I5031" s="172">
        <v>0</v>
      </c>
      <c r="J5031" s="172">
        <v>180</v>
      </c>
      <c r="K5031" s="172">
        <v>180</v>
      </c>
      <c r="L5031" s="173" t="s">
        <v>1444</v>
      </c>
    </row>
    <row r="5032" spans="1:12" ht="33.75">
      <c r="A5032" s="174" t="s">
        <v>627</v>
      </c>
      <c r="B5032" s="167" t="s">
        <v>737</v>
      </c>
      <c r="C5032" s="168">
        <v>42867</v>
      </c>
      <c r="D5032" s="168" t="s">
        <v>11064</v>
      </c>
      <c r="E5032" s="169" t="s">
        <v>3</v>
      </c>
      <c r="F5032" s="169">
        <v>1501051</v>
      </c>
      <c r="G5032" s="169"/>
      <c r="H5032" s="170" t="s">
        <v>11065</v>
      </c>
      <c r="I5032" s="172">
        <v>0</v>
      </c>
      <c r="J5032" s="172">
        <v>60</v>
      </c>
      <c r="K5032" s="172">
        <v>60</v>
      </c>
      <c r="L5032" s="173" t="s">
        <v>1444</v>
      </c>
    </row>
    <row r="5033" spans="1:12" ht="33.75">
      <c r="A5033" s="174" t="s">
        <v>627</v>
      </c>
      <c r="B5033" s="167" t="s">
        <v>737</v>
      </c>
      <c r="C5033" s="168">
        <v>42867</v>
      </c>
      <c r="D5033" s="168" t="s">
        <v>11066</v>
      </c>
      <c r="E5033" s="169" t="s">
        <v>3</v>
      </c>
      <c r="F5033" s="169">
        <v>1501055</v>
      </c>
      <c r="G5033" s="169"/>
      <c r="H5033" s="170" t="s">
        <v>11067</v>
      </c>
      <c r="I5033" s="172">
        <v>0</v>
      </c>
      <c r="J5033" s="172">
        <v>4425.6000000000004</v>
      </c>
      <c r="K5033" s="172">
        <v>4425.6000000000004</v>
      </c>
      <c r="L5033" s="173" t="s">
        <v>1444</v>
      </c>
    </row>
    <row r="5034" spans="1:12" ht="22.5">
      <c r="A5034" s="174">
        <v>86</v>
      </c>
      <c r="B5034" s="167" t="s">
        <v>734</v>
      </c>
      <c r="C5034" s="168">
        <v>42867</v>
      </c>
      <c r="D5034" s="168" t="s">
        <v>11068</v>
      </c>
      <c r="E5034" s="169" t="s">
        <v>3</v>
      </c>
      <c r="F5034" s="169">
        <v>1501067</v>
      </c>
      <c r="G5034" s="169"/>
      <c r="H5034" s="170" t="s">
        <v>11069</v>
      </c>
      <c r="I5034" s="172">
        <v>0</v>
      </c>
      <c r="J5034" s="172">
        <v>334.7</v>
      </c>
      <c r="K5034" s="172">
        <v>334.7</v>
      </c>
      <c r="L5034" s="173" t="s">
        <v>1444</v>
      </c>
    </row>
    <row r="5035" spans="1:12" ht="33.75">
      <c r="A5035" s="174" t="s">
        <v>627</v>
      </c>
      <c r="B5035" s="167" t="s">
        <v>737</v>
      </c>
      <c r="C5035" s="168">
        <v>42867</v>
      </c>
      <c r="D5035" s="168" t="s">
        <v>11070</v>
      </c>
      <c r="E5035" s="169" t="s">
        <v>3</v>
      </c>
      <c r="F5035" s="169">
        <v>1501080</v>
      </c>
      <c r="G5035" s="169"/>
      <c r="H5035" s="170" t="s">
        <v>11000</v>
      </c>
      <c r="I5035" s="172">
        <v>0</v>
      </c>
      <c r="J5035" s="172">
        <v>0.12</v>
      </c>
      <c r="K5035" s="172">
        <v>0.12</v>
      </c>
      <c r="L5035" s="173" t="s">
        <v>1444</v>
      </c>
    </row>
    <row r="5036" spans="1:12" ht="22.5">
      <c r="A5036" s="174">
        <v>70</v>
      </c>
      <c r="B5036" s="167" t="s">
        <v>729</v>
      </c>
      <c r="C5036" s="168">
        <v>42867</v>
      </c>
      <c r="D5036" s="168" t="s">
        <v>11071</v>
      </c>
      <c r="E5036" s="169" t="s">
        <v>3</v>
      </c>
      <c r="F5036" s="169">
        <v>1501083</v>
      </c>
      <c r="G5036" s="169"/>
      <c r="H5036" s="170" t="s">
        <v>11072</v>
      </c>
      <c r="I5036" s="172">
        <v>0</v>
      </c>
      <c r="J5036" s="172">
        <v>6500</v>
      </c>
      <c r="K5036" s="172">
        <v>6500</v>
      </c>
      <c r="L5036" s="173" t="s">
        <v>1444</v>
      </c>
    </row>
    <row r="5037" spans="1:12" ht="22.5">
      <c r="A5037" s="174">
        <v>526</v>
      </c>
      <c r="B5037" s="167" t="s">
        <v>870</v>
      </c>
      <c r="C5037" s="168">
        <v>42867</v>
      </c>
      <c r="D5037" s="168" t="s">
        <v>11073</v>
      </c>
      <c r="E5037" s="169" t="s">
        <v>3</v>
      </c>
      <c r="F5037" s="169">
        <v>1501086</v>
      </c>
      <c r="G5037" s="169"/>
      <c r="H5037" s="170" t="s">
        <v>11074</v>
      </c>
      <c r="I5037" s="172">
        <v>0</v>
      </c>
      <c r="J5037" s="172">
        <v>252.98</v>
      </c>
      <c r="K5037" s="172">
        <v>252.98</v>
      </c>
      <c r="L5037" s="173" t="s">
        <v>1444</v>
      </c>
    </row>
    <row r="5038" spans="1:12" ht="22.5">
      <c r="A5038" s="174">
        <v>526</v>
      </c>
      <c r="B5038" s="167" t="s">
        <v>870</v>
      </c>
      <c r="C5038" s="168">
        <v>42867</v>
      </c>
      <c r="D5038" s="168" t="s">
        <v>11075</v>
      </c>
      <c r="E5038" s="169" t="s">
        <v>3</v>
      </c>
      <c r="F5038" s="169">
        <v>1501097</v>
      </c>
      <c r="G5038" s="169"/>
      <c r="H5038" s="170" t="s">
        <v>11076</v>
      </c>
      <c r="I5038" s="172">
        <v>0</v>
      </c>
      <c r="J5038" s="172">
        <v>312</v>
      </c>
      <c r="K5038" s="172">
        <v>312</v>
      </c>
      <c r="L5038" s="173" t="s">
        <v>1444</v>
      </c>
    </row>
    <row r="5039" spans="1:12" ht="22.5">
      <c r="A5039" s="174">
        <v>526</v>
      </c>
      <c r="B5039" s="167" t="s">
        <v>870</v>
      </c>
      <c r="C5039" s="168">
        <v>42867</v>
      </c>
      <c r="D5039" s="168" t="s">
        <v>11077</v>
      </c>
      <c r="E5039" s="169" t="s">
        <v>3</v>
      </c>
      <c r="F5039" s="169">
        <v>1501098</v>
      </c>
      <c r="G5039" s="169"/>
      <c r="H5039" s="170" t="s">
        <v>11078</v>
      </c>
      <c r="I5039" s="172">
        <v>0</v>
      </c>
      <c r="J5039" s="172">
        <v>227</v>
      </c>
      <c r="K5039" s="172">
        <v>227</v>
      </c>
      <c r="L5039" s="173" t="s">
        <v>1444</v>
      </c>
    </row>
    <row r="5040" spans="1:12" ht="22.5">
      <c r="A5040" s="174">
        <v>46</v>
      </c>
      <c r="B5040" s="167" t="s">
        <v>722</v>
      </c>
      <c r="C5040" s="168">
        <v>42867</v>
      </c>
      <c r="D5040" s="168" t="s">
        <v>11079</v>
      </c>
      <c r="E5040" s="169" t="s">
        <v>3</v>
      </c>
      <c r="F5040" s="169">
        <v>1501099</v>
      </c>
      <c r="G5040" s="169"/>
      <c r="H5040" s="170" t="s">
        <v>11080</v>
      </c>
      <c r="I5040" s="172">
        <v>0</v>
      </c>
      <c r="J5040" s="172">
        <v>478</v>
      </c>
      <c r="K5040" s="172">
        <v>478</v>
      </c>
      <c r="L5040" s="173" t="s">
        <v>1444</v>
      </c>
    </row>
    <row r="5041" spans="1:12" ht="22.5">
      <c r="A5041" s="174">
        <v>46</v>
      </c>
      <c r="B5041" s="167" t="s">
        <v>722</v>
      </c>
      <c r="C5041" s="168">
        <v>42867</v>
      </c>
      <c r="D5041" s="168" t="s">
        <v>11081</v>
      </c>
      <c r="E5041" s="169" t="s">
        <v>3</v>
      </c>
      <c r="F5041" s="169">
        <v>1501105</v>
      </c>
      <c r="G5041" s="169"/>
      <c r="H5041" s="170" t="s">
        <v>11082</v>
      </c>
      <c r="I5041" s="172">
        <v>0</v>
      </c>
      <c r="J5041" s="172">
        <v>171</v>
      </c>
      <c r="K5041" s="172">
        <v>171</v>
      </c>
      <c r="L5041" s="173" t="s">
        <v>1444</v>
      </c>
    </row>
    <row r="5042" spans="1:12" ht="33.75">
      <c r="A5042" s="174">
        <v>48</v>
      </c>
      <c r="B5042" s="167" t="s">
        <v>724</v>
      </c>
      <c r="C5042" s="168">
        <v>42867</v>
      </c>
      <c r="D5042" s="168" t="s">
        <v>11083</v>
      </c>
      <c r="E5042" s="169" t="s">
        <v>3</v>
      </c>
      <c r="F5042" s="169">
        <v>1501115</v>
      </c>
      <c r="G5042" s="169"/>
      <c r="H5042" s="170" t="s">
        <v>11084</v>
      </c>
      <c r="I5042" s="172">
        <v>0</v>
      </c>
      <c r="J5042" s="172">
        <v>37689</v>
      </c>
      <c r="K5042" s="172">
        <v>37689</v>
      </c>
      <c r="L5042" s="173" t="s">
        <v>1444</v>
      </c>
    </row>
    <row r="5043" spans="1:12" ht="33.75">
      <c r="A5043" s="174" t="s">
        <v>627</v>
      </c>
      <c r="B5043" s="167" t="s">
        <v>737</v>
      </c>
      <c r="C5043" s="168">
        <v>42867</v>
      </c>
      <c r="D5043" s="168" t="s">
        <v>11085</v>
      </c>
      <c r="E5043" s="169" t="s">
        <v>3</v>
      </c>
      <c r="F5043" s="169">
        <v>1501116</v>
      </c>
      <c r="G5043" s="169"/>
      <c r="H5043" s="170" t="s">
        <v>11086</v>
      </c>
      <c r="I5043" s="172">
        <v>0</v>
      </c>
      <c r="J5043" s="172">
        <v>0.4</v>
      </c>
      <c r="K5043" s="172">
        <v>0.4</v>
      </c>
      <c r="L5043" s="173" t="s">
        <v>1444</v>
      </c>
    </row>
    <row r="5044" spans="1:12" ht="22.5">
      <c r="A5044" s="174">
        <v>593</v>
      </c>
      <c r="B5044" s="167" t="s">
        <v>887</v>
      </c>
      <c r="C5044" s="168">
        <v>42867</v>
      </c>
      <c r="D5044" s="168" t="s">
        <v>11087</v>
      </c>
      <c r="E5044" s="169" t="s">
        <v>3</v>
      </c>
      <c r="F5044" s="169">
        <v>1501117</v>
      </c>
      <c r="G5044" s="169"/>
      <c r="H5044" s="170" t="s">
        <v>11088</v>
      </c>
      <c r="I5044" s="172">
        <v>0</v>
      </c>
      <c r="J5044" s="172">
        <v>19186.349999999999</v>
      </c>
      <c r="K5044" s="172">
        <v>19186.349999999999</v>
      </c>
      <c r="L5044" s="173" t="s">
        <v>1444</v>
      </c>
    </row>
    <row r="5045" spans="1:12" ht="33.75">
      <c r="A5045" s="174" t="s">
        <v>627</v>
      </c>
      <c r="B5045" s="167" t="s">
        <v>737</v>
      </c>
      <c r="C5045" s="168">
        <v>42867</v>
      </c>
      <c r="D5045" s="168" t="s">
        <v>11089</v>
      </c>
      <c r="E5045" s="169" t="s">
        <v>3</v>
      </c>
      <c r="F5045" s="169">
        <v>1501127</v>
      </c>
      <c r="G5045" s="169"/>
      <c r="H5045" s="170" t="s">
        <v>11090</v>
      </c>
      <c r="I5045" s="172">
        <v>0</v>
      </c>
      <c r="J5045" s="172">
        <v>0.4</v>
      </c>
      <c r="K5045" s="172">
        <v>0.4</v>
      </c>
      <c r="L5045" s="173" t="s">
        <v>1444</v>
      </c>
    </row>
    <row r="5046" spans="1:12" ht="22.5">
      <c r="A5046" s="174">
        <v>203</v>
      </c>
      <c r="B5046" s="167" t="s">
        <v>781</v>
      </c>
      <c r="C5046" s="168">
        <v>42867</v>
      </c>
      <c r="D5046" s="168" t="s">
        <v>11091</v>
      </c>
      <c r="E5046" s="169" t="s">
        <v>3</v>
      </c>
      <c r="F5046" s="169">
        <v>1501133</v>
      </c>
      <c r="G5046" s="169"/>
      <c r="H5046" s="170" t="s">
        <v>11092</v>
      </c>
      <c r="I5046" s="172">
        <v>0</v>
      </c>
      <c r="J5046" s="172">
        <v>15</v>
      </c>
      <c r="K5046" s="172">
        <v>15</v>
      </c>
      <c r="L5046" s="173" t="s">
        <v>1444</v>
      </c>
    </row>
    <row r="5047" spans="1:12" ht="22.5">
      <c r="A5047" s="174">
        <v>373</v>
      </c>
      <c r="B5047" s="167" t="s">
        <v>1299</v>
      </c>
      <c r="C5047" s="168">
        <v>42867</v>
      </c>
      <c r="D5047" s="168" t="s">
        <v>11093</v>
      </c>
      <c r="E5047" s="169" t="s">
        <v>3</v>
      </c>
      <c r="F5047" s="169">
        <v>1501134</v>
      </c>
      <c r="G5047" s="169"/>
      <c r="H5047" s="170" t="s">
        <v>11094</v>
      </c>
      <c r="I5047" s="172">
        <v>0</v>
      </c>
      <c r="J5047" s="172">
        <v>652</v>
      </c>
      <c r="K5047" s="172">
        <v>652</v>
      </c>
      <c r="L5047" s="173" t="s">
        <v>1444</v>
      </c>
    </row>
    <row r="5048" spans="1:12" ht="33.75">
      <c r="A5048" s="174" t="s">
        <v>627</v>
      </c>
      <c r="B5048" s="167" t="s">
        <v>737</v>
      </c>
      <c r="C5048" s="168">
        <v>42867</v>
      </c>
      <c r="D5048" s="168" t="s">
        <v>11095</v>
      </c>
      <c r="E5048" s="169" t="s">
        <v>3</v>
      </c>
      <c r="F5048" s="169">
        <v>1501162</v>
      </c>
      <c r="G5048" s="169"/>
      <c r="H5048" s="170" t="s">
        <v>11096</v>
      </c>
      <c r="I5048" s="172">
        <v>0</v>
      </c>
      <c r="J5048" s="172">
        <v>23</v>
      </c>
      <c r="K5048" s="172">
        <v>23</v>
      </c>
      <c r="L5048" s="173" t="s">
        <v>1444</v>
      </c>
    </row>
    <row r="5049" spans="1:12" ht="33.75">
      <c r="A5049" s="174" t="s">
        <v>627</v>
      </c>
      <c r="B5049" s="167" t="s">
        <v>737</v>
      </c>
      <c r="C5049" s="168">
        <v>42867</v>
      </c>
      <c r="D5049" s="168" t="s">
        <v>11097</v>
      </c>
      <c r="E5049" s="169" t="s">
        <v>3</v>
      </c>
      <c r="F5049" s="169">
        <v>1501169</v>
      </c>
      <c r="G5049" s="169"/>
      <c r="H5049" s="170" t="s">
        <v>11098</v>
      </c>
      <c r="I5049" s="172">
        <v>0</v>
      </c>
      <c r="J5049" s="172">
        <v>370</v>
      </c>
      <c r="K5049" s="172">
        <v>370</v>
      </c>
      <c r="L5049" s="173" t="s">
        <v>1444</v>
      </c>
    </row>
    <row r="5050" spans="1:12" ht="22.5">
      <c r="A5050" s="174">
        <v>526</v>
      </c>
      <c r="B5050" s="167" t="s">
        <v>870</v>
      </c>
      <c r="C5050" s="168">
        <v>42867</v>
      </c>
      <c r="D5050" s="168" t="s">
        <v>11099</v>
      </c>
      <c r="E5050" s="169" t="s">
        <v>3</v>
      </c>
      <c r="F5050" s="169">
        <v>1501185</v>
      </c>
      <c r="G5050" s="169"/>
      <c r="H5050" s="170" t="s">
        <v>11100</v>
      </c>
      <c r="I5050" s="172">
        <v>0</v>
      </c>
      <c r="J5050" s="172">
        <v>20</v>
      </c>
      <c r="K5050" s="172">
        <v>20</v>
      </c>
      <c r="L5050" s="173" t="s">
        <v>1444</v>
      </c>
    </row>
    <row r="5051" spans="1:12" ht="22.5">
      <c r="A5051" s="174">
        <v>526</v>
      </c>
      <c r="B5051" s="167" t="s">
        <v>870</v>
      </c>
      <c r="C5051" s="168">
        <v>42867</v>
      </c>
      <c r="D5051" s="168" t="s">
        <v>11101</v>
      </c>
      <c r="E5051" s="169" t="s">
        <v>3</v>
      </c>
      <c r="F5051" s="169">
        <v>1501189</v>
      </c>
      <c r="G5051" s="169"/>
      <c r="H5051" s="170" t="s">
        <v>11102</v>
      </c>
      <c r="I5051" s="172">
        <v>0</v>
      </c>
      <c r="J5051" s="172">
        <v>5263.07</v>
      </c>
      <c r="K5051" s="172">
        <v>5263.07</v>
      </c>
      <c r="L5051" s="173" t="s">
        <v>1444</v>
      </c>
    </row>
    <row r="5052" spans="1:12" ht="22.5">
      <c r="A5052" s="174">
        <v>46</v>
      </c>
      <c r="B5052" s="167" t="s">
        <v>722</v>
      </c>
      <c r="C5052" s="168">
        <v>42867</v>
      </c>
      <c r="D5052" s="168" t="s">
        <v>11103</v>
      </c>
      <c r="E5052" s="169" t="s">
        <v>3</v>
      </c>
      <c r="F5052" s="169">
        <v>1501208</v>
      </c>
      <c r="G5052" s="169"/>
      <c r="H5052" s="170" t="s">
        <v>11104</v>
      </c>
      <c r="I5052" s="172">
        <v>0</v>
      </c>
      <c r="J5052" s="172">
        <v>111</v>
      </c>
      <c r="K5052" s="172">
        <v>111</v>
      </c>
      <c r="L5052" s="173" t="s">
        <v>1444</v>
      </c>
    </row>
    <row r="5053" spans="1:12" ht="22.5">
      <c r="A5053" s="174">
        <v>212</v>
      </c>
      <c r="B5053" s="167" t="s">
        <v>785</v>
      </c>
      <c r="C5053" s="168">
        <v>42867</v>
      </c>
      <c r="D5053" s="168" t="s">
        <v>11105</v>
      </c>
      <c r="E5053" s="169" t="s">
        <v>3</v>
      </c>
      <c r="F5053" s="169">
        <v>1501215</v>
      </c>
      <c r="G5053" s="169"/>
      <c r="H5053" s="170" t="s">
        <v>11106</v>
      </c>
      <c r="I5053" s="172">
        <v>0</v>
      </c>
      <c r="J5053" s="172">
        <v>60</v>
      </c>
      <c r="K5053" s="172">
        <v>60</v>
      </c>
      <c r="L5053" s="173" t="s">
        <v>1444</v>
      </c>
    </row>
    <row r="5054" spans="1:12" ht="33.75">
      <c r="A5054" s="174">
        <v>41</v>
      </c>
      <c r="B5054" s="167" t="s">
        <v>721</v>
      </c>
      <c r="C5054" s="168">
        <v>42867</v>
      </c>
      <c r="D5054" s="168" t="s">
        <v>11107</v>
      </c>
      <c r="E5054" s="169" t="s">
        <v>3</v>
      </c>
      <c r="F5054" s="169">
        <v>1501217</v>
      </c>
      <c r="G5054" s="169"/>
      <c r="H5054" s="170" t="s">
        <v>11108</v>
      </c>
      <c r="I5054" s="172">
        <v>0</v>
      </c>
      <c r="J5054" s="172">
        <v>0.6</v>
      </c>
      <c r="K5054" s="172">
        <v>0.6</v>
      </c>
      <c r="L5054" s="173" t="s">
        <v>1444</v>
      </c>
    </row>
    <row r="5055" spans="1:12" ht="33.75">
      <c r="A5055" s="174" t="s">
        <v>627</v>
      </c>
      <c r="B5055" s="167" t="s">
        <v>737</v>
      </c>
      <c r="C5055" s="168">
        <v>42867</v>
      </c>
      <c r="D5055" s="168" t="s">
        <v>11109</v>
      </c>
      <c r="E5055" s="169" t="s">
        <v>3</v>
      </c>
      <c r="F5055" s="169">
        <v>1501226</v>
      </c>
      <c r="G5055" s="169"/>
      <c r="H5055" s="170" t="s">
        <v>11110</v>
      </c>
      <c r="I5055" s="172">
        <v>0</v>
      </c>
      <c r="J5055" s="172">
        <v>249</v>
      </c>
      <c r="K5055" s="172">
        <v>249</v>
      </c>
      <c r="L5055" s="173" t="s">
        <v>1444</v>
      </c>
    </row>
    <row r="5056" spans="1:12" ht="33.75">
      <c r="A5056" s="174" t="s">
        <v>627</v>
      </c>
      <c r="B5056" s="167" t="s">
        <v>737</v>
      </c>
      <c r="C5056" s="168">
        <v>42867</v>
      </c>
      <c r="D5056" s="168" t="s">
        <v>11111</v>
      </c>
      <c r="E5056" s="169" t="s">
        <v>3</v>
      </c>
      <c r="F5056" s="169">
        <v>1501228</v>
      </c>
      <c r="G5056" s="169"/>
      <c r="H5056" s="170" t="s">
        <v>11112</v>
      </c>
      <c r="I5056" s="172">
        <v>0</v>
      </c>
      <c r="J5056" s="172">
        <v>10</v>
      </c>
      <c r="K5056" s="172">
        <v>10</v>
      </c>
      <c r="L5056" s="173" t="s">
        <v>1444</v>
      </c>
    </row>
    <row r="5057" spans="1:12" ht="22.5">
      <c r="A5057" s="174">
        <v>670</v>
      </c>
      <c r="B5057" s="167" t="s">
        <v>243</v>
      </c>
      <c r="C5057" s="168">
        <v>42867</v>
      </c>
      <c r="D5057" s="168" t="s">
        <v>11113</v>
      </c>
      <c r="E5057" s="169" t="s">
        <v>3</v>
      </c>
      <c r="F5057" s="169">
        <v>1501229</v>
      </c>
      <c r="G5057" s="169"/>
      <c r="H5057" s="170" t="s">
        <v>11114</v>
      </c>
      <c r="I5057" s="172">
        <v>0</v>
      </c>
      <c r="J5057" s="172">
        <v>29</v>
      </c>
      <c r="K5057" s="172">
        <v>29</v>
      </c>
      <c r="L5057" s="173" t="s">
        <v>6022</v>
      </c>
    </row>
    <row r="5058" spans="1:12" ht="33.75">
      <c r="A5058" s="174" t="s">
        <v>627</v>
      </c>
      <c r="B5058" s="167" t="s">
        <v>737</v>
      </c>
      <c r="C5058" s="168">
        <v>42867</v>
      </c>
      <c r="D5058" s="168" t="s">
        <v>11115</v>
      </c>
      <c r="E5058" s="169" t="s">
        <v>3</v>
      </c>
      <c r="F5058" s="169">
        <v>1501239</v>
      </c>
      <c r="G5058" s="169"/>
      <c r="H5058" s="170" t="s">
        <v>11116</v>
      </c>
      <c r="I5058" s="172">
        <v>0</v>
      </c>
      <c r="J5058" s="172">
        <v>24</v>
      </c>
      <c r="K5058" s="172">
        <v>24</v>
      </c>
      <c r="L5058" s="173" t="s">
        <v>1444</v>
      </c>
    </row>
    <row r="5059" spans="1:12" ht="22.5">
      <c r="A5059" s="174">
        <v>526</v>
      </c>
      <c r="B5059" s="167" t="s">
        <v>870</v>
      </c>
      <c r="C5059" s="168">
        <v>42867</v>
      </c>
      <c r="D5059" s="168" t="s">
        <v>11117</v>
      </c>
      <c r="E5059" s="169" t="s">
        <v>3</v>
      </c>
      <c r="F5059" s="169">
        <v>1501242</v>
      </c>
      <c r="G5059" s="169"/>
      <c r="H5059" s="170" t="s">
        <v>11118</v>
      </c>
      <c r="I5059" s="172">
        <v>0</v>
      </c>
      <c r="J5059" s="172">
        <v>60</v>
      </c>
      <c r="K5059" s="172">
        <v>60</v>
      </c>
      <c r="L5059" s="173" t="s">
        <v>1444</v>
      </c>
    </row>
    <row r="5060" spans="1:12" ht="33.75">
      <c r="A5060" s="174" t="s">
        <v>627</v>
      </c>
      <c r="B5060" s="167" t="s">
        <v>737</v>
      </c>
      <c r="C5060" s="168">
        <v>42867</v>
      </c>
      <c r="D5060" s="168" t="s">
        <v>11119</v>
      </c>
      <c r="E5060" s="169" t="s">
        <v>3</v>
      </c>
      <c r="F5060" s="169">
        <v>1501243</v>
      </c>
      <c r="G5060" s="169"/>
      <c r="H5060" s="170" t="s">
        <v>11120</v>
      </c>
      <c r="I5060" s="172">
        <v>0</v>
      </c>
      <c r="J5060" s="172">
        <v>70</v>
      </c>
      <c r="K5060" s="172">
        <v>70</v>
      </c>
      <c r="L5060" s="173" t="s">
        <v>1444</v>
      </c>
    </row>
    <row r="5061" spans="1:12" ht="22.5">
      <c r="A5061" s="174">
        <v>526</v>
      </c>
      <c r="B5061" s="167" t="s">
        <v>870</v>
      </c>
      <c r="C5061" s="168">
        <v>42867</v>
      </c>
      <c r="D5061" s="168" t="s">
        <v>11121</v>
      </c>
      <c r="E5061" s="169" t="s">
        <v>3</v>
      </c>
      <c r="F5061" s="169">
        <v>1501245</v>
      </c>
      <c r="G5061" s="169"/>
      <c r="H5061" s="170" t="s">
        <v>11122</v>
      </c>
      <c r="I5061" s="172">
        <v>0</v>
      </c>
      <c r="J5061" s="172">
        <v>272</v>
      </c>
      <c r="K5061" s="172">
        <v>272</v>
      </c>
      <c r="L5061" s="173" t="s">
        <v>1444</v>
      </c>
    </row>
    <row r="5062" spans="1:12" ht="22.5">
      <c r="A5062" s="174">
        <v>206</v>
      </c>
      <c r="B5062" s="167" t="s">
        <v>782</v>
      </c>
      <c r="C5062" s="168">
        <v>42867</v>
      </c>
      <c r="D5062" s="168" t="s">
        <v>11123</v>
      </c>
      <c r="E5062" s="169" t="s">
        <v>3</v>
      </c>
      <c r="F5062" s="169">
        <v>1501249</v>
      </c>
      <c r="G5062" s="169"/>
      <c r="H5062" s="170" t="s">
        <v>11124</v>
      </c>
      <c r="I5062" s="172">
        <v>0</v>
      </c>
      <c r="J5062" s="172">
        <v>70</v>
      </c>
      <c r="K5062" s="172">
        <v>70</v>
      </c>
      <c r="L5062" s="173" t="s">
        <v>1444</v>
      </c>
    </row>
    <row r="5063" spans="1:12" ht="33.75">
      <c r="A5063" s="174">
        <v>48</v>
      </c>
      <c r="B5063" s="167" t="s">
        <v>724</v>
      </c>
      <c r="C5063" s="168">
        <v>42867</v>
      </c>
      <c r="D5063" s="168" t="s">
        <v>11125</v>
      </c>
      <c r="E5063" s="169" t="s">
        <v>3</v>
      </c>
      <c r="F5063" s="169">
        <v>1501305</v>
      </c>
      <c r="G5063" s="169"/>
      <c r="H5063" s="170" t="s">
        <v>11126</v>
      </c>
      <c r="I5063" s="172">
        <v>0</v>
      </c>
      <c r="J5063" s="172">
        <v>1575</v>
      </c>
      <c r="K5063" s="172">
        <v>1575</v>
      </c>
      <c r="L5063" s="173" t="s">
        <v>1444</v>
      </c>
    </row>
    <row r="5064" spans="1:12" ht="22.5">
      <c r="A5064" s="174">
        <v>578</v>
      </c>
      <c r="B5064" s="167" t="s">
        <v>877</v>
      </c>
      <c r="C5064" s="168">
        <v>42870</v>
      </c>
      <c r="D5064" s="168" t="s">
        <v>11127</v>
      </c>
      <c r="E5064" s="169" t="s">
        <v>3</v>
      </c>
      <c r="F5064" s="169">
        <v>1501436</v>
      </c>
      <c r="G5064" s="169"/>
      <c r="H5064" s="170" t="s">
        <v>11128</v>
      </c>
      <c r="I5064" s="172">
        <v>0</v>
      </c>
      <c r="J5064" s="172">
        <v>301.33999999999997</v>
      </c>
      <c r="K5064" s="172">
        <v>301.33999999999997</v>
      </c>
      <c r="L5064" s="173" t="s">
        <v>1444</v>
      </c>
    </row>
    <row r="5065" spans="1:12" ht="33.75">
      <c r="A5065" s="174">
        <v>25</v>
      </c>
      <c r="B5065" s="167" t="s">
        <v>718</v>
      </c>
      <c r="C5065" s="168">
        <v>42870</v>
      </c>
      <c r="D5065" s="168" t="s">
        <v>11129</v>
      </c>
      <c r="E5065" s="169" t="s">
        <v>3</v>
      </c>
      <c r="F5065" s="169">
        <v>1501457</v>
      </c>
      <c r="G5065" s="169"/>
      <c r="H5065" s="170" t="s">
        <v>11130</v>
      </c>
      <c r="I5065" s="172">
        <v>0</v>
      </c>
      <c r="J5065" s="172">
        <v>133333.32999999999</v>
      </c>
      <c r="K5065" s="172">
        <v>133333.32999999999</v>
      </c>
      <c r="L5065" s="173" t="s">
        <v>1444</v>
      </c>
    </row>
    <row r="5066" spans="1:12" ht="33.75">
      <c r="A5066" s="174">
        <v>660</v>
      </c>
      <c r="B5066" s="167" t="s">
        <v>241</v>
      </c>
      <c r="C5066" s="168">
        <v>42870</v>
      </c>
      <c r="D5066" s="168" t="s">
        <v>11131</v>
      </c>
      <c r="E5066" s="169" t="s">
        <v>3</v>
      </c>
      <c r="F5066" s="169">
        <v>1501468</v>
      </c>
      <c r="G5066" s="169"/>
      <c r="H5066" s="170" t="s">
        <v>11132</v>
      </c>
      <c r="I5066" s="172">
        <v>0</v>
      </c>
      <c r="J5066" s="172">
        <v>40061.78</v>
      </c>
      <c r="K5066" s="172">
        <v>40061.78</v>
      </c>
      <c r="L5066" s="173" t="s">
        <v>1444</v>
      </c>
    </row>
    <row r="5067" spans="1:12" ht="33.75">
      <c r="A5067" s="174" t="s">
        <v>627</v>
      </c>
      <c r="B5067" s="167" t="s">
        <v>737</v>
      </c>
      <c r="C5067" s="168">
        <v>42870</v>
      </c>
      <c r="D5067" s="168" t="s">
        <v>11133</v>
      </c>
      <c r="E5067" s="169" t="s">
        <v>3</v>
      </c>
      <c r="F5067" s="169">
        <v>1501469</v>
      </c>
      <c r="G5067" s="169"/>
      <c r="H5067" s="170" t="s">
        <v>11134</v>
      </c>
      <c r="I5067" s="172">
        <v>0</v>
      </c>
      <c r="J5067" s="172">
        <v>4913.82</v>
      </c>
      <c r="K5067" s="172">
        <v>4913.82</v>
      </c>
      <c r="L5067" s="173" t="s">
        <v>1444</v>
      </c>
    </row>
    <row r="5068" spans="1:12" ht="33.75">
      <c r="A5068" s="174">
        <v>660</v>
      </c>
      <c r="B5068" s="167" t="s">
        <v>241</v>
      </c>
      <c r="C5068" s="168">
        <v>42870</v>
      </c>
      <c r="D5068" s="168" t="s">
        <v>11135</v>
      </c>
      <c r="E5068" s="169" t="s">
        <v>3</v>
      </c>
      <c r="F5068" s="169">
        <v>1501470</v>
      </c>
      <c r="G5068" s="169"/>
      <c r="H5068" s="170" t="s">
        <v>11136</v>
      </c>
      <c r="I5068" s="172">
        <v>0</v>
      </c>
      <c r="J5068" s="172">
        <v>519</v>
      </c>
      <c r="K5068" s="172">
        <v>519</v>
      </c>
      <c r="L5068" s="173" t="s">
        <v>1444</v>
      </c>
    </row>
    <row r="5069" spans="1:12" ht="33.75">
      <c r="A5069" s="174" t="s">
        <v>627</v>
      </c>
      <c r="B5069" s="167" t="s">
        <v>737</v>
      </c>
      <c r="C5069" s="168">
        <v>42870</v>
      </c>
      <c r="D5069" s="168" t="s">
        <v>11137</v>
      </c>
      <c r="E5069" s="169" t="s">
        <v>3</v>
      </c>
      <c r="F5069" s="169">
        <v>1501471</v>
      </c>
      <c r="G5069" s="169"/>
      <c r="H5069" s="170" t="s">
        <v>11138</v>
      </c>
      <c r="I5069" s="172">
        <v>0</v>
      </c>
      <c r="J5069" s="172">
        <v>4913.82</v>
      </c>
      <c r="K5069" s="172">
        <v>4913.82</v>
      </c>
      <c r="L5069" s="173" t="s">
        <v>1444</v>
      </c>
    </row>
    <row r="5070" spans="1:12" ht="33.75">
      <c r="A5070" s="174" t="s">
        <v>627</v>
      </c>
      <c r="B5070" s="167" t="s">
        <v>737</v>
      </c>
      <c r="C5070" s="168">
        <v>42870</v>
      </c>
      <c r="D5070" s="168" t="s">
        <v>11139</v>
      </c>
      <c r="E5070" s="169" t="s">
        <v>3</v>
      </c>
      <c r="F5070" s="169">
        <v>1501472</v>
      </c>
      <c r="G5070" s="169"/>
      <c r="H5070" s="170" t="s">
        <v>11140</v>
      </c>
      <c r="I5070" s="172">
        <v>0</v>
      </c>
      <c r="J5070" s="172">
        <v>23572.400000000001</v>
      </c>
      <c r="K5070" s="172">
        <v>23572.400000000001</v>
      </c>
      <c r="L5070" s="173" t="s">
        <v>1444</v>
      </c>
    </row>
    <row r="5071" spans="1:12" ht="33.75">
      <c r="A5071" s="174">
        <v>680</v>
      </c>
      <c r="B5071" s="167" t="s">
        <v>890</v>
      </c>
      <c r="C5071" s="168">
        <v>42870</v>
      </c>
      <c r="D5071" s="168" t="s">
        <v>11141</v>
      </c>
      <c r="E5071" s="169" t="s">
        <v>3</v>
      </c>
      <c r="F5071" s="169">
        <v>1501508</v>
      </c>
      <c r="G5071" s="169"/>
      <c r="H5071" s="170" t="s">
        <v>11142</v>
      </c>
      <c r="I5071" s="172">
        <v>0</v>
      </c>
      <c r="J5071" s="172">
        <v>250.58</v>
      </c>
      <c r="K5071" s="172">
        <v>250.58</v>
      </c>
      <c r="L5071" s="173" t="s">
        <v>1444</v>
      </c>
    </row>
    <row r="5072" spans="1:12" ht="33.75">
      <c r="A5072" s="174">
        <v>86</v>
      </c>
      <c r="B5072" s="167" t="s">
        <v>734</v>
      </c>
      <c r="C5072" s="168">
        <v>42870</v>
      </c>
      <c r="D5072" s="168" t="s">
        <v>11143</v>
      </c>
      <c r="E5072" s="169" t="s">
        <v>3</v>
      </c>
      <c r="F5072" s="169">
        <v>1501533</v>
      </c>
      <c r="G5072" s="169"/>
      <c r="H5072" s="170" t="s">
        <v>11144</v>
      </c>
      <c r="I5072" s="172">
        <v>0</v>
      </c>
      <c r="J5072" s="172">
        <v>27840</v>
      </c>
      <c r="K5072" s="172">
        <v>27840</v>
      </c>
      <c r="L5072" s="173" t="s">
        <v>1444</v>
      </c>
    </row>
    <row r="5073" spans="1:12" ht="33.75">
      <c r="A5073" s="174">
        <v>86</v>
      </c>
      <c r="B5073" s="167" t="s">
        <v>734</v>
      </c>
      <c r="C5073" s="168">
        <v>42870</v>
      </c>
      <c r="D5073" s="168" t="s">
        <v>11145</v>
      </c>
      <c r="E5073" s="169" t="s">
        <v>3</v>
      </c>
      <c r="F5073" s="169">
        <v>1501534</v>
      </c>
      <c r="G5073" s="169"/>
      <c r="H5073" s="170" t="s">
        <v>11146</v>
      </c>
      <c r="I5073" s="172">
        <v>0</v>
      </c>
      <c r="J5073" s="172">
        <v>27840</v>
      </c>
      <c r="K5073" s="172">
        <v>27840</v>
      </c>
      <c r="L5073" s="173" t="s">
        <v>1444</v>
      </c>
    </row>
    <row r="5074" spans="1:12" ht="22.5">
      <c r="A5074" s="174">
        <v>249</v>
      </c>
      <c r="B5074" s="167" t="s">
        <v>799</v>
      </c>
      <c r="C5074" s="168">
        <v>42870</v>
      </c>
      <c r="D5074" s="168" t="s">
        <v>11147</v>
      </c>
      <c r="E5074" s="169" t="s">
        <v>3</v>
      </c>
      <c r="F5074" s="169">
        <v>1501420</v>
      </c>
      <c r="G5074" s="169"/>
      <c r="H5074" s="170" t="s">
        <v>11148</v>
      </c>
      <c r="I5074" s="172">
        <v>0</v>
      </c>
      <c r="J5074" s="172">
        <v>1538</v>
      </c>
      <c r="K5074" s="172">
        <v>1538</v>
      </c>
      <c r="L5074" s="173" t="s">
        <v>1444</v>
      </c>
    </row>
    <row r="5075" spans="1:12" ht="22.5">
      <c r="A5075" s="174">
        <v>46</v>
      </c>
      <c r="B5075" s="167" t="s">
        <v>722</v>
      </c>
      <c r="C5075" s="168">
        <v>42870</v>
      </c>
      <c r="D5075" s="168" t="s">
        <v>11149</v>
      </c>
      <c r="E5075" s="169" t="s">
        <v>3</v>
      </c>
      <c r="F5075" s="169">
        <v>1501423</v>
      </c>
      <c r="G5075" s="169"/>
      <c r="H5075" s="170" t="s">
        <v>11150</v>
      </c>
      <c r="I5075" s="172">
        <v>0</v>
      </c>
      <c r="J5075" s="172">
        <v>2550</v>
      </c>
      <c r="K5075" s="172">
        <v>2550</v>
      </c>
      <c r="L5075" s="173" t="s">
        <v>1444</v>
      </c>
    </row>
    <row r="5076" spans="1:12" ht="22.5">
      <c r="A5076" s="174">
        <v>35</v>
      </c>
      <c r="B5076" s="167" t="s">
        <v>720</v>
      </c>
      <c r="C5076" s="168">
        <v>42870</v>
      </c>
      <c r="D5076" s="168" t="s">
        <v>11151</v>
      </c>
      <c r="E5076" s="169" t="s">
        <v>3</v>
      </c>
      <c r="F5076" s="169">
        <v>1501484</v>
      </c>
      <c r="G5076" s="169"/>
      <c r="H5076" s="170" t="s">
        <v>11152</v>
      </c>
      <c r="I5076" s="172">
        <v>0</v>
      </c>
      <c r="J5076" s="172">
        <v>366</v>
      </c>
      <c r="K5076" s="172">
        <v>366</v>
      </c>
      <c r="L5076" s="173" t="s">
        <v>1444</v>
      </c>
    </row>
    <row r="5077" spans="1:12" ht="22.5">
      <c r="A5077" s="174">
        <v>35</v>
      </c>
      <c r="B5077" s="167" t="s">
        <v>720</v>
      </c>
      <c r="C5077" s="168">
        <v>42870</v>
      </c>
      <c r="D5077" s="168" t="s">
        <v>11153</v>
      </c>
      <c r="E5077" s="169" t="s">
        <v>3</v>
      </c>
      <c r="F5077" s="169">
        <v>1501487</v>
      </c>
      <c r="G5077" s="169"/>
      <c r="H5077" s="170" t="s">
        <v>11154</v>
      </c>
      <c r="I5077" s="172">
        <v>0</v>
      </c>
      <c r="J5077" s="172">
        <v>414</v>
      </c>
      <c r="K5077" s="172">
        <v>414</v>
      </c>
      <c r="L5077" s="173" t="s">
        <v>1444</v>
      </c>
    </row>
    <row r="5078" spans="1:12" ht="22.5">
      <c r="A5078" s="174">
        <v>35</v>
      </c>
      <c r="B5078" s="167" t="s">
        <v>720</v>
      </c>
      <c r="C5078" s="168">
        <v>42870</v>
      </c>
      <c r="D5078" s="168" t="s">
        <v>11155</v>
      </c>
      <c r="E5078" s="169" t="s">
        <v>3</v>
      </c>
      <c r="F5078" s="169">
        <v>1501489</v>
      </c>
      <c r="G5078" s="169"/>
      <c r="H5078" s="170" t="s">
        <v>11156</v>
      </c>
      <c r="I5078" s="172">
        <v>0</v>
      </c>
      <c r="J5078" s="172">
        <v>144</v>
      </c>
      <c r="K5078" s="172">
        <v>144</v>
      </c>
      <c r="L5078" s="173" t="s">
        <v>1444</v>
      </c>
    </row>
    <row r="5079" spans="1:12" ht="33.75">
      <c r="A5079" s="174" t="s">
        <v>627</v>
      </c>
      <c r="B5079" s="167" t="s">
        <v>737</v>
      </c>
      <c r="C5079" s="168">
        <v>42870</v>
      </c>
      <c r="D5079" s="168" t="s">
        <v>11157</v>
      </c>
      <c r="E5079" s="169" t="s">
        <v>3</v>
      </c>
      <c r="F5079" s="169">
        <v>1501491</v>
      </c>
      <c r="G5079" s="169"/>
      <c r="H5079" s="170" t="s">
        <v>11158</v>
      </c>
      <c r="I5079" s="172">
        <v>0</v>
      </c>
      <c r="J5079" s="172">
        <v>90</v>
      </c>
      <c r="K5079" s="172">
        <v>90</v>
      </c>
      <c r="L5079" s="173" t="s">
        <v>1444</v>
      </c>
    </row>
    <row r="5080" spans="1:12" ht="22.5">
      <c r="A5080" s="174">
        <v>41</v>
      </c>
      <c r="B5080" s="167" t="s">
        <v>721</v>
      </c>
      <c r="C5080" s="168">
        <v>42870</v>
      </c>
      <c r="D5080" s="168" t="s">
        <v>11159</v>
      </c>
      <c r="E5080" s="169" t="s">
        <v>3</v>
      </c>
      <c r="F5080" s="169">
        <v>1501495</v>
      </c>
      <c r="G5080" s="169"/>
      <c r="H5080" s="170" t="s">
        <v>11160</v>
      </c>
      <c r="I5080" s="172">
        <v>0</v>
      </c>
      <c r="J5080" s="172">
        <v>222</v>
      </c>
      <c r="K5080" s="172">
        <v>222</v>
      </c>
      <c r="L5080" s="173" t="s">
        <v>1444</v>
      </c>
    </row>
    <row r="5081" spans="1:12" ht="33.75">
      <c r="A5081" s="174" t="s">
        <v>627</v>
      </c>
      <c r="B5081" s="167" t="s">
        <v>737</v>
      </c>
      <c r="C5081" s="168">
        <v>42870</v>
      </c>
      <c r="D5081" s="168" t="s">
        <v>11161</v>
      </c>
      <c r="E5081" s="169" t="s">
        <v>3</v>
      </c>
      <c r="F5081" s="169">
        <v>1501500</v>
      </c>
      <c r="G5081" s="169"/>
      <c r="H5081" s="170" t="s">
        <v>11162</v>
      </c>
      <c r="I5081" s="172">
        <v>0</v>
      </c>
      <c r="J5081" s="172">
        <v>4495.68</v>
      </c>
      <c r="K5081" s="172">
        <v>4495.68</v>
      </c>
      <c r="L5081" s="173" t="s">
        <v>1444</v>
      </c>
    </row>
    <row r="5082" spans="1:12" ht="33.75">
      <c r="A5082" s="174" t="s">
        <v>627</v>
      </c>
      <c r="B5082" s="167" t="s">
        <v>737</v>
      </c>
      <c r="C5082" s="168">
        <v>42870</v>
      </c>
      <c r="D5082" s="168" t="s">
        <v>11163</v>
      </c>
      <c r="E5082" s="169" t="s">
        <v>3</v>
      </c>
      <c r="F5082" s="169">
        <v>1501506</v>
      </c>
      <c r="G5082" s="169"/>
      <c r="H5082" s="170" t="s">
        <v>11164</v>
      </c>
      <c r="I5082" s="172">
        <v>0</v>
      </c>
      <c r="J5082" s="172">
        <v>63.24</v>
      </c>
      <c r="K5082" s="172">
        <v>63.24</v>
      </c>
      <c r="L5082" s="173" t="s">
        <v>1444</v>
      </c>
    </row>
    <row r="5083" spans="1:12" ht="33.75">
      <c r="A5083" s="174">
        <v>41</v>
      </c>
      <c r="B5083" s="167" t="s">
        <v>721</v>
      </c>
      <c r="C5083" s="168">
        <v>42870</v>
      </c>
      <c r="D5083" s="168" t="s">
        <v>11165</v>
      </c>
      <c r="E5083" s="169" t="s">
        <v>3</v>
      </c>
      <c r="F5083" s="169">
        <v>1501511</v>
      </c>
      <c r="G5083" s="169"/>
      <c r="H5083" s="170" t="s">
        <v>11166</v>
      </c>
      <c r="I5083" s="172">
        <v>0</v>
      </c>
      <c r="J5083" s="172">
        <v>313.60000000000002</v>
      </c>
      <c r="K5083" s="172">
        <v>313.60000000000002</v>
      </c>
      <c r="L5083" s="173" t="s">
        <v>1444</v>
      </c>
    </row>
    <row r="5084" spans="1:12" ht="33.75">
      <c r="A5084" s="174" t="s">
        <v>627</v>
      </c>
      <c r="B5084" s="167" t="s">
        <v>737</v>
      </c>
      <c r="C5084" s="168">
        <v>42870</v>
      </c>
      <c r="D5084" s="168" t="s">
        <v>11167</v>
      </c>
      <c r="E5084" s="169" t="s">
        <v>3</v>
      </c>
      <c r="F5084" s="169">
        <v>1501568</v>
      </c>
      <c r="G5084" s="169"/>
      <c r="H5084" s="170" t="s">
        <v>11168</v>
      </c>
      <c r="I5084" s="172">
        <v>0</v>
      </c>
      <c r="J5084" s="172">
        <v>1200</v>
      </c>
      <c r="K5084" s="172">
        <v>1200</v>
      </c>
      <c r="L5084" s="173" t="s">
        <v>1444</v>
      </c>
    </row>
    <row r="5085" spans="1:12" ht="22.5">
      <c r="A5085" s="174">
        <v>526</v>
      </c>
      <c r="B5085" s="167" t="s">
        <v>870</v>
      </c>
      <c r="C5085" s="168">
        <v>42870</v>
      </c>
      <c r="D5085" s="168" t="s">
        <v>11169</v>
      </c>
      <c r="E5085" s="169" t="s">
        <v>3</v>
      </c>
      <c r="F5085" s="169">
        <v>1501578</v>
      </c>
      <c r="G5085" s="169"/>
      <c r="H5085" s="170" t="s">
        <v>11170</v>
      </c>
      <c r="I5085" s="172">
        <v>0</v>
      </c>
      <c r="J5085" s="172">
        <v>393</v>
      </c>
      <c r="K5085" s="172">
        <v>393</v>
      </c>
      <c r="L5085" s="173" t="s">
        <v>1444</v>
      </c>
    </row>
    <row r="5086" spans="1:12" ht="22.5">
      <c r="A5086" s="174">
        <v>593</v>
      </c>
      <c r="B5086" s="167" t="s">
        <v>887</v>
      </c>
      <c r="C5086" s="168">
        <v>42870</v>
      </c>
      <c r="D5086" s="168" t="s">
        <v>11171</v>
      </c>
      <c r="E5086" s="169" t="s">
        <v>3</v>
      </c>
      <c r="F5086" s="169">
        <v>1501579</v>
      </c>
      <c r="G5086" s="169"/>
      <c r="H5086" s="170" t="s">
        <v>11172</v>
      </c>
      <c r="I5086" s="172">
        <v>0</v>
      </c>
      <c r="J5086" s="172">
        <v>0.3</v>
      </c>
      <c r="K5086" s="172">
        <v>0.3</v>
      </c>
      <c r="L5086" s="173" t="s">
        <v>1444</v>
      </c>
    </row>
    <row r="5087" spans="1:12" ht="22.5">
      <c r="A5087" s="174">
        <v>47</v>
      </c>
      <c r="B5087" s="167" t="s">
        <v>723</v>
      </c>
      <c r="C5087" s="168">
        <v>42870</v>
      </c>
      <c r="D5087" s="168" t="s">
        <v>11173</v>
      </c>
      <c r="E5087" s="169" t="s">
        <v>3</v>
      </c>
      <c r="F5087" s="169">
        <v>1501597</v>
      </c>
      <c r="G5087" s="169"/>
      <c r="H5087" s="170" t="s">
        <v>11174</v>
      </c>
      <c r="I5087" s="172">
        <v>0</v>
      </c>
      <c r="J5087" s="172">
        <v>666</v>
      </c>
      <c r="K5087" s="172">
        <v>666</v>
      </c>
      <c r="L5087" s="173" t="s">
        <v>1444</v>
      </c>
    </row>
    <row r="5088" spans="1:12" ht="33.75">
      <c r="A5088" s="174" t="s">
        <v>627</v>
      </c>
      <c r="B5088" s="167" t="s">
        <v>737</v>
      </c>
      <c r="C5088" s="168">
        <v>42870</v>
      </c>
      <c r="D5088" s="168" t="s">
        <v>11175</v>
      </c>
      <c r="E5088" s="169" t="s">
        <v>3</v>
      </c>
      <c r="F5088" s="169">
        <v>1501601</v>
      </c>
      <c r="G5088" s="169"/>
      <c r="H5088" s="170" t="s">
        <v>11176</v>
      </c>
      <c r="I5088" s="172">
        <v>0</v>
      </c>
      <c r="J5088" s="172">
        <v>316.2</v>
      </c>
      <c r="K5088" s="172">
        <v>316.2</v>
      </c>
      <c r="L5088" s="173" t="s">
        <v>1444</v>
      </c>
    </row>
    <row r="5089" spans="1:12" ht="33.75">
      <c r="A5089" s="174" t="s">
        <v>627</v>
      </c>
      <c r="B5089" s="167" t="s">
        <v>737</v>
      </c>
      <c r="C5089" s="168">
        <v>42870</v>
      </c>
      <c r="D5089" s="168" t="s">
        <v>11177</v>
      </c>
      <c r="E5089" s="169" t="s">
        <v>3</v>
      </c>
      <c r="F5089" s="169">
        <v>1501640</v>
      </c>
      <c r="G5089" s="169"/>
      <c r="H5089" s="170" t="s">
        <v>11178</v>
      </c>
      <c r="I5089" s="172">
        <v>0</v>
      </c>
      <c r="J5089" s="172">
        <v>276</v>
      </c>
      <c r="K5089" s="172">
        <v>276</v>
      </c>
      <c r="L5089" s="173" t="s">
        <v>1444</v>
      </c>
    </row>
    <row r="5090" spans="1:12" ht="33.75">
      <c r="A5090" s="174" t="s">
        <v>627</v>
      </c>
      <c r="B5090" s="167" t="s">
        <v>737</v>
      </c>
      <c r="C5090" s="168">
        <v>42870</v>
      </c>
      <c r="D5090" s="168" t="s">
        <v>11179</v>
      </c>
      <c r="E5090" s="169" t="s">
        <v>3</v>
      </c>
      <c r="F5090" s="169">
        <v>1501664</v>
      </c>
      <c r="G5090" s="169"/>
      <c r="H5090" s="170" t="s">
        <v>11180</v>
      </c>
      <c r="I5090" s="172">
        <v>0</v>
      </c>
      <c r="J5090" s="172">
        <v>96.46</v>
      </c>
      <c r="K5090" s="172">
        <v>96.46</v>
      </c>
      <c r="L5090" s="173" t="s">
        <v>1444</v>
      </c>
    </row>
    <row r="5091" spans="1:12" ht="33.75">
      <c r="A5091" s="174" t="s">
        <v>627</v>
      </c>
      <c r="B5091" s="167" t="s">
        <v>737</v>
      </c>
      <c r="C5091" s="168">
        <v>42870</v>
      </c>
      <c r="D5091" s="168" t="s">
        <v>11181</v>
      </c>
      <c r="E5091" s="169" t="s">
        <v>3</v>
      </c>
      <c r="F5091" s="169">
        <v>1501665</v>
      </c>
      <c r="G5091" s="169"/>
      <c r="H5091" s="170" t="s">
        <v>11182</v>
      </c>
      <c r="I5091" s="172">
        <v>0</v>
      </c>
      <c r="J5091" s="172">
        <v>168.9</v>
      </c>
      <c r="K5091" s="172">
        <v>168.9</v>
      </c>
      <c r="L5091" s="173" t="s">
        <v>1444</v>
      </c>
    </row>
    <row r="5092" spans="1:12" ht="33.75">
      <c r="A5092" s="174" t="s">
        <v>627</v>
      </c>
      <c r="B5092" s="167" t="s">
        <v>737</v>
      </c>
      <c r="C5092" s="168">
        <v>42870</v>
      </c>
      <c r="D5092" s="168" t="s">
        <v>11183</v>
      </c>
      <c r="E5092" s="169" t="s">
        <v>3</v>
      </c>
      <c r="F5092" s="169">
        <v>1501667</v>
      </c>
      <c r="G5092" s="169"/>
      <c r="H5092" s="170" t="s">
        <v>11184</v>
      </c>
      <c r="I5092" s="172">
        <v>0</v>
      </c>
      <c r="J5092" s="172">
        <v>57.72</v>
      </c>
      <c r="K5092" s="172">
        <v>57.72</v>
      </c>
      <c r="L5092" s="173" t="s">
        <v>1444</v>
      </c>
    </row>
    <row r="5093" spans="1:12" ht="33.75">
      <c r="A5093" s="174" t="s">
        <v>627</v>
      </c>
      <c r="B5093" s="167" t="s">
        <v>737</v>
      </c>
      <c r="C5093" s="168">
        <v>42870</v>
      </c>
      <c r="D5093" s="168" t="s">
        <v>11185</v>
      </c>
      <c r="E5093" s="169" t="s">
        <v>3</v>
      </c>
      <c r="F5093" s="169">
        <v>1501669</v>
      </c>
      <c r="G5093" s="169"/>
      <c r="H5093" s="170" t="s">
        <v>11186</v>
      </c>
      <c r="I5093" s="172">
        <v>0</v>
      </c>
      <c r="J5093" s="172">
        <v>108.51</v>
      </c>
      <c r="K5093" s="172">
        <v>108.51</v>
      </c>
      <c r="L5093" s="173" t="s">
        <v>1444</v>
      </c>
    </row>
    <row r="5094" spans="1:12" ht="33.75">
      <c r="A5094" s="174" t="s">
        <v>627</v>
      </c>
      <c r="B5094" s="167" t="s">
        <v>737</v>
      </c>
      <c r="C5094" s="168">
        <v>42870</v>
      </c>
      <c r="D5094" s="168" t="s">
        <v>11187</v>
      </c>
      <c r="E5094" s="169" t="s">
        <v>3</v>
      </c>
      <c r="F5094" s="169">
        <v>1501670</v>
      </c>
      <c r="G5094" s="169"/>
      <c r="H5094" s="170" t="s">
        <v>11188</v>
      </c>
      <c r="I5094" s="172">
        <v>0</v>
      </c>
      <c r="J5094" s="172">
        <v>192.92</v>
      </c>
      <c r="K5094" s="172">
        <v>192.92</v>
      </c>
      <c r="L5094" s="173" t="s">
        <v>1444</v>
      </c>
    </row>
    <row r="5095" spans="1:12" ht="22.5">
      <c r="A5095" s="174">
        <v>526</v>
      </c>
      <c r="B5095" s="167" t="s">
        <v>870</v>
      </c>
      <c r="C5095" s="168">
        <v>42870</v>
      </c>
      <c r="D5095" s="168" t="s">
        <v>11189</v>
      </c>
      <c r="E5095" s="169" t="s">
        <v>3</v>
      </c>
      <c r="F5095" s="169">
        <v>1501671</v>
      </c>
      <c r="G5095" s="169"/>
      <c r="H5095" s="170" t="s">
        <v>11190</v>
      </c>
      <c r="I5095" s="172">
        <v>0</v>
      </c>
      <c r="J5095" s="172">
        <v>445</v>
      </c>
      <c r="K5095" s="172">
        <v>445</v>
      </c>
      <c r="L5095" s="173" t="s">
        <v>1444</v>
      </c>
    </row>
    <row r="5096" spans="1:12" ht="22.5">
      <c r="A5096" s="174">
        <v>46</v>
      </c>
      <c r="B5096" s="167" t="s">
        <v>722</v>
      </c>
      <c r="C5096" s="168">
        <v>42870</v>
      </c>
      <c r="D5096" s="168" t="s">
        <v>11191</v>
      </c>
      <c r="E5096" s="169" t="s">
        <v>3</v>
      </c>
      <c r="F5096" s="169">
        <v>1501678</v>
      </c>
      <c r="G5096" s="169"/>
      <c r="H5096" s="170" t="s">
        <v>11192</v>
      </c>
      <c r="I5096" s="172">
        <v>0</v>
      </c>
      <c r="J5096" s="172">
        <v>1222</v>
      </c>
      <c r="K5096" s="172">
        <v>1222</v>
      </c>
      <c r="L5096" s="173" t="s">
        <v>1444</v>
      </c>
    </row>
    <row r="5097" spans="1:12" ht="22.5">
      <c r="A5097" s="174">
        <v>46</v>
      </c>
      <c r="B5097" s="167" t="s">
        <v>722</v>
      </c>
      <c r="C5097" s="168">
        <v>42870</v>
      </c>
      <c r="D5097" s="168" t="s">
        <v>11193</v>
      </c>
      <c r="E5097" s="169" t="s">
        <v>3</v>
      </c>
      <c r="F5097" s="169">
        <v>1501680</v>
      </c>
      <c r="G5097" s="169"/>
      <c r="H5097" s="170" t="s">
        <v>11194</v>
      </c>
      <c r="I5097" s="172">
        <v>0</v>
      </c>
      <c r="J5097" s="172">
        <v>32</v>
      </c>
      <c r="K5097" s="172">
        <v>32</v>
      </c>
      <c r="L5097" s="173" t="s">
        <v>1444</v>
      </c>
    </row>
    <row r="5098" spans="1:12" ht="22.5">
      <c r="A5098" s="174">
        <v>46</v>
      </c>
      <c r="B5098" s="167" t="s">
        <v>722</v>
      </c>
      <c r="C5098" s="168">
        <v>42870</v>
      </c>
      <c r="D5098" s="168" t="s">
        <v>11195</v>
      </c>
      <c r="E5098" s="169" t="s">
        <v>3</v>
      </c>
      <c r="F5098" s="169">
        <v>1501682</v>
      </c>
      <c r="G5098" s="169"/>
      <c r="H5098" s="170" t="s">
        <v>11194</v>
      </c>
      <c r="I5098" s="172">
        <v>0</v>
      </c>
      <c r="J5098" s="172">
        <v>1</v>
      </c>
      <c r="K5098" s="172">
        <v>1</v>
      </c>
      <c r="L5098" s="173" t="s">
        <v>1444</v>
      </c>
    </row>
    <row r="5099" spans="1:12" ht="33.75">
      <c r="A5099" s="174" t="s">
        <v>627</v>
      </c>
      <c r="B5099" s="167" t="s">
        <v>737</v>
      </c>
      <c r="C5099" s="168">
        <v>42870</v>
      </c>
      <c r="D5099" s="168" t="s">
        <v>11196</v>
      </c>
      <c r="E5099" s="169" t="s">
        <v>3</v>
      </c>
      <c r="F5099" s="169">
        <v>1501683</v>
      </c>
      <c r="G5099" s="169"/>
      <c r="H5099" s="170" t="s">
        <v>11197</v>
      </c>
      <c r="I5099" s="172">
        <v>0</v>
      </c>
      <c r="J5099" s="172">
        <v>1472</v>
      </c>
      <c r="K5099" s="172">
        <v>1472</v>
      </c>
      <c r="L5099" s="173" t="s">
        <v>1444</v>
      </c>
    </row>
    <row r="5100" spans="1:12" ht="33.75">
      <c r="A5100" s="174" t="s">
        <v>627</v>
      </c>
      <c r="B5100" s="167" t="s">
        <v>737</v>
      </c>
      <c r="C5100" s="168">
        <v>42870</v>
      </c>
      <c r="D5100" s="168" t="s">
        <v>11198</v>
      </c>
      <c r="E5100" s="169" t="s">
        <v>3</v>
      </c>
      <c r="F5100" s="169">
        <v>1501689</v>
      </c>
      <c r="G5100" s="169"/>
      <c r="H5100" s="170" t="s">
        <v>11199</v>
      </c>
      <c r="I5100" s="172">
        <v>0</v>
      </c>
      <c r="J5100" s="172">
        <v>570</v>
      </c>
      <c r="K5100" s="172">
        <v>570</v>
      </c>
      <c r="L5100" s="173" t="s">
        <v>1444</v>
      </c>
    </row>
    <row r="5101" spans="1:12" ht="33.75">
      <c r="A5101" s="174" t="s">
        <v>627</v>
      </c>
      <c r="B5101" s="167" t="s">
        <v>737</v>
      </c>
      <c r="C5101" s="168">
        <v>42870</v>
      </c>
      <c r="D5101" s="168" t="s">
        <v>11200</v>
      </c>
      <c r="E5101" s="169" t="s">
        <v>3</v>
      </c>
      <c r="F5101" s="169">
        <v>1501690</v>
      </c>
      <c r="G5101" s="169"/>
      <c r="H5101" s="170" t="s">
        <v>11201</v>
      </c>
      <c r="I5101" s="172">
        <v>0</v>
      </c>
      <c r="J5101" s="172">
        <v>570</v>
      </c>
      <c r="K5101" s="172">
        <v>570</v>
      </c>
      <c r="L5101" s="173" t="s">
        <v>1444</v>
      </c>
    </row>
    <row r="5102" spans="1:12" ht="22.5">
      <c r="A5102" s="174">
        <v>526</v>
      </c>
      <c r="B5102" s="167" t="s">
        <v>870</v>
      </c>
      <c r="C5102" s="168">
        <v>42870</v>
      </c>
      <c r="D5102" s="168" t="s">
        <v>11202</v>
      </c>
      <c r="E5102" s="169" t="s">
        <v>3</v>
      </c>
      <c r="F5102" s="169">
        <v>1501698</v>
      </c>
      <c r="G5102" s="169"/>
      <c r="H5102" s="170" t="s">
        <v>11203</v>
      </c>
      <c r="I5102" s="172">
        <v>0</v>
      </c>
      <c r="J5102" s="172">
        <v>499.95</v>
      </c>
      <c r="K5102" s="172">
        <v>499.95</v>
      </c>
      <c r="L5102" s="173" t="s">
        <v>1444</v>
      </c>
    </row>
    <row r="5103" spans="1:12" ht="22.5">
      <c r="A5103" s="174">
        <v>290</v>
      </c>
      <c r="B5103" s="167" t="s">
        <v>817</v>
      </c>
      <c r="C5103" s="168">
        <v>42870</v>
      </c>
      <c r="D5103" s="168" t="s">
        <v>11204</v>
      </c>
      <c r="E5103" s="169" t="s">
        <v>3</v>
      </c>
      <c r="F5103" s="169">
        <v>1501709</v>
      </c>
      <c r="G5103" s="169"/>
      <c r="H5103" s="170" t="s">
        <v>11205</v>
      </c>
      <c r="I5103" s="172">
        <v>0</v>
      </c>
      <c r="J5103" s="172">
        <v>15</v>
      </c>
      <c r="K5103" s="172">
        <v>15</v>
      </c>
      <c r="L5103" s="173" t="s">
        <v>1444</v>
      </c>
    </row>
    <row r="5104" spans="1:12" ht="33.75">
      <c r="A5104" s="174">
        <v>46</v>
      </c>
      <c r="B5104" s="167" t="s">
        <v>722</v>
      </c>
      <c r="C5104" s="168">
        <v>42871</v>
      </c>
      <c r="D5104" s="168" t="s">
        <v>11206</v>
      </c>
      <c r="E5104" s="169" t="s">
        <v>3</v>
      </c>
      <c r="F5104" s="169">
        <v>1501847</v>
      </c>
      <c r="G5104" s="169"/>
      <c r="H5104" s="170" t="s">
        <v>11207</v>
      </c>
      <c r="I5104" s="172">
        <v>0</v>
      </c>
      <c r="J5104" s="172">
        <v>377377.9</v>
      </c>
      <c r="K5104" s="172">
        <v>377377.9</v>
      </c>
      <c r="L5104" s="173" t="s">
        <v>1444</v>
      </c>
    </row>
    <row r="5105" spans="1:12" ht="33.75">
      <c r="A5105" s="174">
        <v>46</v>
      </c>
      <c r="B5105" s="167" t="s">
        <v>722</v>
      </c>
      <c r="C5105" s="168">
        <v>42871</v>
      </c>
      <c r="D5105" s="168" t="s">
        <v>11208</v>
      </c>
      <c r="E5105" s="169" t="s">
        <v>3</v>
      </c>
      <c r="F5105" s="169">
        <v>1501849</v>
      </c>
      <c r="G5105" s="169"/>
      <c r="H5105" s="170" t="s">
        <v>11209</v>
      </c>
      <c r="I5105" s="172">
        <v>0</v>
      </c>
      <c r="J5105" s="172">
        <v>2434.91</v>
      </c>
      <c r="K5105" s="172">
        <v>2434.91</v>
      </c>
      <c r="L5105" s="173" t="s">
        <v>1444</v>
      </c>
    </row>
    <row r="5106" spans="1:12" ht="33.75">
      <c r="A5106" s="174">
        <v>46</v>
      </c>
      <c r="B5106" s="167" t="s">
        <v>722</v>
      </c>
      <c r="C5106" s="168">
        <v>42871</v>
      </c>
      <c r="D5106" s="168" t="s">
        <v>11210</v>
      </c>
      <c r="E5106" s="169" t="s">
        <v>3</v>
      </c>
      <c r="F5106" s="169">
        <v>1501850</v>
      </c>
      <c r="G5106" s="169"/>
      <c r="H5106" s="170" t="s">
        <v>11211</v>
      </c>
      <c r="I5106" s="172">
        <v>0</v>
      </c>
      <c r="J5106" s="172">
        <v>16460.64</v>
      </c>
      <c r="K5106" s="172">
        <v>16460.64</v>
      </c>
      <c r="L5106" s="173" t="s">
        <v>1444</v>
      </c>
    </row>
    <row r="5107" spans="1:12" ht="33.75">
      <c r="A5107" s="174">
        <v>578</v>
      </c>
      <c r="B5107" s="167" t="s">
        <v>877</v>
      </c>
      <c r="C5107" s="168">
        <v>42871</v>
      </c>
      <c r="D5107" s="168" t="s">
        <v>11212</v>
      </c>
      <c r="E5107" s="169" t="s">
        <v>3</v>
      </c>
      <c r="F5107" s="169">
        <v>1501868</v>
      </c>
      <c r="G5107" s="169"/>
      <c r="H5107" s="170" t="s">
        <v>11213</v>
      </c>
      <c r="I5107" s="172">
        <v>0</v>
      </c>
      <c r="J5107" s="172">
        <v>4101.3</v>
      </c>
      <c r="K5107" s="172">
        <v>4101.3</v>
      </c>
      <c r="L5107" s="173" t="s">
        <v>1444</v>
      </c>
    </row>
    <row r="5108" spans="1:12" ht="33.75">
      <c r="A5108" s="174">
        <v>10</v>
      </c>
      <c r="B5108" s="167" t="s">
        <v>714</v>
      </c>
      <c r="C5108" s="168">
        <v>42871</v>
      </c>
      <c r="D5108" s="168" t="s">
        <v>11214</v>
      </c>
      <c r="E5108" s="169" t="s">
        <v>3</v>
      </c>
      <c r="F5108" s="169">
        <v>1501878</v>
      </c>
      <c r="G5108" s="169"/>
      <c r="H5108" s="170" t="s">
        <v>11215</v>
      </c>
      <c r="I5108" s="172">
        <v>0</v>
      </c>
      <c r="J5108" s="172">
        <v>13439.78</v>
      </c>
      <c r="K5108" s="172">
        <v>13439.78</v>
      </c>
      <c r="L5108" s="173" t="s">
        <v>1444</v>
      </c>
    </row>
    <row r="5109" spans="1:12" ht="33.75">
      <c r="A5109" s="174">
        <v>660</v>
      </c>
      <c r="B5109" s="167" t="s">
        <v>241</v>
      </c>
      <c r="C5109" s="168">
        <v>42871</v>
      </c>
      <c r="D5109" s="168" t="s">
        <v>11216</v>
      </c>
      <c r="E5109" s="169" t="s">
        <v>3</v>
      </c>
      <c r="F5109" s="169">
        <v>1501893</v>
      </c>
      <c r="G5109" s="169"/>
      <c r="H5109" s="170" t="s">
        <v>11217</v>
      </c>
      <c r="I5109" s="172">
        <v>0</v>
      </c>
      <c r="J5109" s="172">
        <v>4582.93</v>
      </c>
      <c r="K5109" s="172">
        <v>4582.93</v>
      </c>
      <c r="L5109" s="173" t="s">
        <v>1444</v>
      </c>
    </row>
    <row r="5110" spans="1:12" ht="33.75">
      <c r="A5110" s="174">
        <v>660</v>
      </c>
      <c r="B5110" s="167" t="s">
        <v>241</v>
      </c>
      <c r="C5110" s="168">
        <v>42871</v>
      </c>
      <c r="D5110" s="168" t="s">
        <v>11218</v>
      </c>
      <c r="E5110" s="169" t="s">
        <v>3</v>
      </c>
      <c r="F5110" s="169">
        <v>1501894</v>
      </c>
      <c r="G5110" s="169"/>
      <c r="H5110" s="170" t="s">
        <v>11219</v>
      </c>
      <c r="I5110" s="172">
        <v>0</v>
      </c>
      <c r="J5110" s="172">
        <v>168.74</v>
      </c>
      <c r="K5110" s="172">
        <v>168.74</v>
      </c>
      <c r="L5110" s="173" t="s">
        <v>1444</v>
      </c>
    </row>
    <row r="5111" spans="1:12" ht="33.75">
      <c r="A5111" s="174">
        <v>660</v>
      </c>
      <c r="B5111" s="167" t="s">
        <v>241</v>
      </c>
      <c r="C5111" s="168">
        <v>42871</v>
      </c>
      <c r="D5111" s="168" t="s">
        <v>11220</v>
      </c>
      <c r="E5111" s="169" t="s">
        <v>3</v>
      </c>
      <c r="F5111" s="169">
        <v>1501895</v>
      </c>
      <c r="G5111" s="169"/>
      <c r="H5111" s="170" t="s">
        <v>11221</v>
      </c>
      <c r="I5111" s="172">
        <v>0</v>
      </c>
      <c r="J5111" s="172">
        <v>4.62</v>
      </c>
      <c r="K5111" s="172">
        <v>4.62</v>
      </c>
      <c r="L5111" s="173" t="s">
        <v>1444</v>
      </c>
    </row>
    <row r="5112" spans="1:12" ht="33.75">
      <c r="A5112" s="174">
        <v>47</v>
      </c>
      <c r="B5112" s="167" t="s">
        <v>723</v>
      </c>
      <c r="C5112" s="168">
        <v>42871</v>
      </c>
      <c r="D5112" s="168" t="s">
        <v>11222</v>
      </c>
      <c r="E5112" s="169" t="s">
        <v>3</v>
      </c>
      <c r="F5112" s="169">
        <v>1501899</v>
      </c>
      <c r="G5112" s="169"/>
      <c r="H5112" s="170" t="s">
        <v>11223</v>
      </c>
      <c r="I5112" s="172">
        <v>0</v>
      </c>
      <c r="J5112" s="172">
        <v>24900.84</v>
      </c>
      <c r="K5112" s="172">
        <v>24900.84</v>
      </c>
      <c r="L5112" s="173" t="s">
        <v>1444</v>
      </c>
    </row>
    <row r="5113" spans="1:12" ht="45">
      <c r="A5113" s="174">
        <v>310</v>
      </c>
      <c r="B5113" s="167" t="s">
        <v>831</v>
      </c>
      <c r="C5113" s="168">
        <v>42871</v>
      </c>
      <c r="D5113" s="168" t="s">
        <v>11224</v>
      </c>
      <c r="E5113" s="169" t="s">
        <v>3</v>
      </c>
      <c r="F5113" s="169">
        <v>1501916</v>
      </c>
      <c r="G5113" s="169"/>
      <c r="H5113" s="170" t="s">
        <v>11225</v>
      </c>
      <c r="I5113" s="172">
        <v>0</v>
      </c>
      <c r="J5113" s="172">
        <v>3384.64</v>
      </c>
      <c r="K5113" s="172">
        <v>3384.64</v>
      </c>
      <c r="L5113" s="173" t="s">
        <v>1444</v>
      </c>
    </row>
    <row r="5114" spans="1:12" ht="22.5">
      <c r="A5114" s="174">
        <v>206</v>
      </c>
      <c r="B5114" s="167" t="s">
        <v>782</v>
      </c>
      <c r="C5114" s="168">
        <v>42871</v>
      </c>
      <c r="D5114" s="168" t="s">
        <v>11226</v>
      </c>
      <c r="E5114" s="169" t="s">
        <v>3</v>
      </c>
      <c r="F5114" s="169">
        <v>1501957</v>
      </c>
      <c r="G5114" s="169"/>
      <c r="H5114" s="170" t="s">
        <v>11227</v>
      </c>
      <c r="I5114" s="172">
        <v>0</v>
      </c>
      <c r="J5114" s="172">
        <v>5319.67</v>
      </c>
      <c r="K5114" s="172">
        <v>5319.67</v>
      </c>
      <c r="L5114" s="173" t="s">
        <v>1444</v>
      </c>
    </row>
    <row r="5115" spans="1:12" ht="22.5">
      <c r="A5115" s="174">
        <v>206</v>
      </c>
      <c r="B5115" s="167" t="s">
        <v>782</v>
      </c>
      <c r="C5115" s="168">
        <v>42871</v>
      </c>
      <c r="D5115" s="168" t="s">
        <v>11228</v>
      </c>
      <c r="E5115" s="169" t="s">
        <v>3</v>
      </c>
      <c r="F5115" s="169">
        <v>1501958</v>
      </c>
      <c r="G5115" s="169"/>
      <c r="H5115" s="170" t="s">
        <v>11229</v>
      </c>
      <c r="I5115" s="172">
        <v>0</v>
      </c>
      <c r="J5115" s="172">
        <v>3005.4</v>
      </c>
      <c r="K5115" s="172">
        <v>3005.4</v>
      </c>
      <c r="L5115" s="173" t="s">
        <v>1444</v>
      </c>
    </row>
    <row r="5116" spans="1:12" ht="33.75">
      <c r="A5116" s="174" t="s">
        <v>627</v>
      </c>
      <c r="B5116" s="167" t="s">
        <v>737</v>
      </c>
      <c r="C5116" s="168">
        <v>42871</v>
      </c>
      <c r="D5116" s="168" t="s">
        <v>11230</v>
      </c>
      <c r="E5116" s="169" t="s">
        <v>3</v>
      </c>
      <c r="F5116" s="169">
        <v>1501838</v>
      </c>
      <c r="G5116" s="169"/>
      <c r="H5116" s="170" t="s">
        <v>11231</v>
      </c>
      <c r="I5116" s="172">
        <v>0</v>
      </c>
      <c r="J5116" s="172">
        <v>89.75</v>
      </c>
      <c r="K5116" s="172">
        <v>89.75</v>
      </c>
      <c r="L5116" s="173" t="s">
        <v>6022</v>
      </c>
    </row>
    <row r="5117" spans="1:12" ht="33.75">
      <c r="A5117" s="174" t="s">
        <v>627</v>
      </c>
      <c r="B5117" s="167" t="s">
        <v>737</v>
      </c>
      <c r="C5117" s="168">
        <v>42871</v>
      </c>
      <c r="D5117" s="168" t="s">
        <v>11232</v>
      </c>
      <c r="E5117" s="169" t="s">
        <v>3</v>
      </c>
      <c r="F5117" s="169">
        <v>1501870</v>
      </c>
      <c r="G5117" s="169"/>
      <c r="H5117" s="170" t="s">
        <v>11233</v>
      </c>
      <c r="I5117" s="172">
        <v>0</v>
      </c>
      <c r="J5117" s="172">
        <v>522</v>
      </c>
      <c r="K5117" s="172">
        <v>522</v>
      </c>
      <c r="L5117" s="173" t="s">
        <v>1444</v>
      </c>
    </row>
    <row r="5118" spans="1:12" ht="33.75">
      <c r="A5118" s="174" t="s">
        <v>627</v>
      </c>
      <c r="B5118" s="167" t="s">
        <v>737</v>
      </c>
      <c r="C5118" s="168">
        <v>42871</v>
      </c>
      <c r="D5118" s="168" t="s">
        <v>11234</v>
      </c>
      <c r="E5118" s="169" t="s">
        <v>3</v>
      </c>
      <c r="F5118" s="169">
        <v>1501871</v>
      </c>
      <c r="G5118" s="169"/>
      <c r="H5118" s="170" t="s">
        <v>11235</v>
      </c>
      <c r="I5118" s="172">
        <v>0</v>
      </c>
      <c r="J5118" s="172">
        <v>981.36</v>
      </c>
      <c r="K5118" s="172">
        <v>981.36</v>
      </c>
      <c r="L5118" s="173" t="s">
        <v>1444</v>
      </c>
    </row>
    <row r="5119" spans="1:12" ht="22.5">
      <c r="A5119" s="174">
        <v>46</v>
      </c>
      <c r="B5119" s="167" t="s">
        <v>722</v>
      </c>
      <c r="C5119" s="168">
        <v>42871</v>
      </c>
      <c r="D5119" s="168" t="s">
        <v>11236</v>
      </c>
      <c r="E5119" s="169" t="s">
        <v>3</v>
      </c>
      <c r="F5119" s="169">
        <v>1501891</v>
      </c>
      <c r="G5119" s="169"/>
      <c r="H5119" s="170" t="s">
        <v>11237</v>
      </c>
      <c r="I5119" s="172">
        <v>0</v>
      </c>
      <c r="J5119" s="172">
        <v>1257</v>
      </c>
      <c r="K5119" s="172">
        <v>1257</v>
      </c>
      <c r="L5119" s="173" t="s">
        <v>1444</v>
      </c>
    </row>
    <row r="5120" spans="1:12" ht="22.5">
      <c r="A5120" s="174">
        <v>234</v>
      </c>
      <c r="B5120" s="167" t="s">
        <v>131</v>
      </c>
      <c r="C5120" s="168">
        <v>42871</v>
      </c>
      <c r="D5120" s="168" t="s">
        <v>11238</v>
      </c>
      <c r="E5120" s="169" t="s">
        <v>3</v>
      </c>
      <c r="F5120" s="169">
        <v>1501896</v>
      </c>
      <c r="G5120" s="169"/>
      <c r="H5120" s="170" t="s">
        <v>11239</v>
      </c>
      <c r="I5120" s="172">
        <v>0</v>
      </c>
      <c r="J5120" s="172">
        <v>118</v>
      </c>
      <c r="K5120" s="172">
        <v>118</v>
      </c>
      <c r="L5120" s="173" t="s">
        <v>1444</v>
      </c>
    </row>
    <row r="5121" spans="1:12" ht="22.5">
      <c r="A5121" s="174">
        <v>234</v>
      </c>
      <c r="B5121" s="167" t="s">
        <v>131</v>
      </c>
      <c r="C5121" s="168">
        <v>42871</v>
      </c>
      <c r="D5121" s="168" t="s">
        <v>11240</v>
      </c>
      <c r="E5121" s="169" t="s">
        <v>3</v>
      </c>
      <c r="F5121" s="169">
        <v>1501897</v>
      </c>
      <c r="G5121" s="169"/>
      <c r="H5121" s="170" t="s">
        <v>11241</v>
      </c>
      <c r="I5121" s="172">
        <v>0</v>
      </c>
      <c r="J5121" s="172">
        <v>24</v>
      </c>
      <c r="K5121" s="172">
        <v>24</v>
      </c>
      <c r="L5121" s="173" t="s">
        <v>1444</v>
      </c>
    </row>
    <row r="5122" spans="1:12" ht="33.75">
      <c r="A5122" s="174">
        <v>201</v>
      </c>
      <c r="B5122" s="167" t="s">
        <v>780</v>
      </c>
      <c r="C5122" s="168">
        <v>42871</v>
      </c>
      <c r="D5122" s="168" t="s">
        <v>11242</v>
      </c>
      <c r="E5122" s="169" t="s">
        <v>3</v>
      </c>
      <c r="F5122" s="169">
        <v>1501901</v>
      </c>
      <c r="G5122" s="169"/>
      <c r="H5122" s="170" t="s">
        <v>11243</v>
      </c>
      <c r="I5122" s="172">
        <v>0</v>
      </c>
      <c r="J5122" s="172">
        <v>27.28</v>
      </c>
      <c r="K5122" s="172">
        <v>27.28</v>
      </c>
      <c r="L5122" s="173" t="s">
        <v>1444</v>
      </c>
    </row>
    <row r="5123" spans="1:12" ht="33.75">
      <c r="A5123" s="174" t="s">
        <v>627</v>
      </c>
      <c r="B5123" s="167" t="s">
        <v>737</v>
      </c>
      <c r="C5123" s="168">
        <v>42871</v>
      </c>
      <c r="D5123" s="168" t="s">
        <v>11244</v>
      </c>
      <c r="E5123" s="169" t="s">
        <v>3</v>
      </c>
      <c r="F5123" s="169">
        <v>1501911</v>
      </c>
      <c r="G5123" s="169"/>
      <c r="H5123" s="170" t="s">
        <v>11245</v>
      </c>
      <c r="I5123" s="172">
        <v>0</v>
      </c>
      <c r="J5123" s="172">
        <v>10</v>
      </c>
      <c r="K5123" s="172">
        <v>10</v>
      </c>
      <c r="L5123" s="173" t="s">
        <v>1444</v>
      </c>
    </row>
    <row r="5124" spans="1:12" ht="33.75">
      <c r="A5124" s="174" t="s">
        <v>627</v>
      </c>
      <c r="B5124" s="167" t="s">
        <v>737</v>
      </c>
      <c r="C5124" s="168">
        <v>42871</v>
      </c>
      <c r="D5124" s="168" t="s">
        <v>11246</v>
      </c>
      <c r="E5124" s="169" t="s">
        <v>3</v>
      </c>
      <c r="F5124" s="169">
        <v>1501927</v>
      </c>
      <c r="G5124" s="169"/>
      <c r="H5124" s="170" t="s">
        <v>11247</v>
      </c>
      <c r="I5124" s="172">
        <v>0</v>
      </c>
      <c r="J5124" s="172">
        <v>260</v>
      </c>
      <c r="K5124" s="172">
        <v>260</v>
      </c>
      <c r="L5124" s="173" t="s">
        <v>1444</v>
      </c>
    </row>
    <row r="5125" spans="1:12" ht="33.75">
      <c r="A5125" s="174" t="s">
        <v>627</v>
      </c>
      <c r="B5125" s="167" t="s">
        <v>737</v>
      </c>
      <c r="C5125" s="168">
        <v>42871</v>
      </c>
      <c r="D5125" s="168" t="s">
        <v>11248</v>
      </c>
      <c r="E5125" s="169" t="s">
        <v>3</v>
      </c>
      <c r="F5125" s="169">
        <v>1501928</v>
      </c>
      <c r="G5125" s="169"/>
      <c r="H5125" s="170" t="s">
        <v>11249</v>
      </c>
      <c r="I5125" s="172">
        <v>0</v>
      </c>
      <c r="J5125" s="172">
        <v>220</v>
      </c>
      <c r="K5125" s="172">
        <v>220</v>
      </c>
      <c r="L5125" s="173" t="s">
        <v>1444</v>
      </c>
    </row>
    <row r="5126" spans="1:12" ht="33.75">
      <c r="A5126" s="174" t="s">
        <v>627</v>
      </c>
      <c r="B5126" s="167" t="s">
        <v>737</v>
      </c>
      <c r="C5126" s="168">
        <v>42871</v>
      </c>
      <c r="D5126" s="168" t="s">
        <v>11250</v>
      </c>
      <c r="E5126" s="169" t="s">
        <v>3</v>
      </c>
      <c r="F5126" s="169">
        <v>1501929</v>
      </c>
      <c r="G5126" s="169"/>
      <c r="H5126" s="170" t="s">
        <v>11251</v>
      </c>
      <c r="I5126" s="172">
        <v>0</v>
      </c>
      <c r="J5126" s="172">
        <v>200</v>
      </c>
      <c r="K5126" s="172">
        <v>200</v>
      </c>
      <c r="L5126" s="173" t="s">
        <v>1444</v>
      </c>
    </row>
    <row r="5127" spans="1:12" ht="33.75">
      <c r="A5127" s="174">
        <v>201</v>
      </c>
      <c r="B5127" s="167" t="s">
        <v>780</v>
      </c>
      <c r="C5127" s="168">
        <v>42871</v>
      </c>
      <c r="D5127" s="168" t="s">
        <v>11252</v>
      </c>
      <c r="E5127" s="169" t="s">
        <v>3</v>
      </c>
      <c r="F5127" s="169">
        <v>1501933</v>
      </c>
      <c r="G5127" s="169"/>
      <c r="H5127" s="170" t="s">
        <v>11253</v>
      </c>
      <c r="I5127" s="172">
        <v>0</v>
      </c>
      <c r="J5127" s="172">
        <v>2.56</v>
      </c>
      <c r="K5127" s="172">
        <v>2.56</v>
      </c>
      <c r="L5127" s="173" t="s">
        <v>6022</v>
      </c>
    </row>
    <row r="5128" spans="1:12" ht="33.75">
      <c r="A5128" s="174">
        <v>512</v>
      </c>
      <c r="B5128" s="167" t="s">
        <v>864</v>
      </c>
      <c r="C5128" s="168">
        <v>42871</v>
      </c>
      <c r="D5128" s="168" t="s">
        <v>11254</v>
      </c>
      <c r="E5128" s="169" t="s">
        <v>3</v>
      </c>
      <c r="F5128" s="169">
        <v>1501936</v>
      </c>
      <c r="G5128" s="169"/>
      <c r="H5128" s="170" t="s">
        <v>11255</v>
      </c>
      <c r="I5128" s="172">
        <v>0</v>
      </c>
      <c r="J5128" s="172">
        <v>60</v>
      </c>
      <c r="K5128" s="172">
        <v>60</v>
      </c>
      <c r="L5128" s="173" t="s">
        <v>1444</v>
      </c>
    </row>
    <row r="5129" spans="1:12" ht="22.5">
      <c r="A5129" s="174">
        <v>212</v>
      </c>
      <c r="B5129" s="167" t="s">
        <v>785</v>
      </c>
      <c r="C5129" s="168">
        <v>42871</v>
      </c>
      <c r="D5129" s="168" t="s">
        <v>11256</v>
      </c>
      <c r="E5129" s="169" t="s">
        <v>3</v>
      </c>
      <c r="F5129" s="169">
        <v>1501950</v>
      </c>
      <c r="G5129" s="169"/>
      <c r="H5129" s="170" t="s">
        <v>11257</v>
      </c>
      <c r="I5129" s="172">
        <v>0</v>
      </c>
      <c r="J5129" s="172">
        <v>264</v>
      </c>
      <c r="K5129" s="172">
        <v>264</v>
      </c>
      <c r="L5129" s="173" t="s">
        <v>1444</v>
      </c>
    </row>
    <row r="5130" spans="1:12" ht="22.5">
      <c r="A5130" s="174">
        <v>212</v>
      </c>
      <c r="B5130" s="167" t="s">
        <v>785</v>
      </c>
      <c r="C5130" s="168">
        <v>42871</v>
      </c>
      <c r="D5130" s="168" t="s">
        <v>11258</v>
      </c>
      <c r="E5130" s="169" t="s">
        <v>3</v>
      </c>
      <c r="F5130" s="169">
        <v>1501952</v>
      </c>
      <c r="G5130" s="169"/>
      <c r="H5130" s="170" t="s">
        <v>11257</v>
      </c>
      <c r="I5130" s="172">
        <v>0</v>
      </c>
      <c r="J5130" s="172">
        <v>304</v>
      </c>
      <c r="K5130" s="172">
        <v>304</v>
      </c>
      <c r="L5130" s="173" t="s">
        <v>1444</v>
      </c>
    </row>
    <row r="5131" spans="1:12" ht="22.5">
      <c r="A5131" s="174">
        <v>46</v>
      </c>
      <c r="B5131" s="167" t="s">
        <v>722</v>
      </c>
      <c r="C5131" s="168">
        <v>42871</v>
      </c>
      <c r="D5131" s="168" t="s">
        <v>11259</v>
      </c>
      <c r="E5131" s="169" t="s">
        <v>3</v>
      </c>
      <c r="F5131" s="169">
        <v>1501954</v>
      </c>
      <c r="G5131" s="169"/>
      <c r="H5131" s="170" t="s">
        <v>11260</v>
      </c>
      <c r="I5131" s="172">
        <v>0</v>
      </c>
      <c r="J5131" s="172">
        <v>7186</v>
      </c>
      <c r="K5131" s="172">
        <v>7186</v>
      </c>
      <c r="L5131" s="173" t="s">
        <v>1444</v>
      </c>
    </row>
    <row r="5132" spans="1:12" ht="22.5">
      <c r="A5132" s="174">
        <v>206</v>
      </c>
      <c r="B5132" s="167" t="s">
        <v>782</v>
      </c>
      <c r="C5132" s="168">
        <v>42871</v>
      </c>
      <c r="D5132" s="168" t="s">
        <v>11261</v>
      </c>
      <c r="E5132" s="169" t="s">
        <v>3</v>
      </c>
      <c r="F5132" s="169">
        <v>1501961</v>
      </c>
      <c r="G5132" s="169"/>
      <c r="H5132" s="170" t="s">
        <v>11262</v>
      </c>
      <c r="I5132" s="172">
        <v>0</v>
      </c>
      <c r="J5132" s="172">
        <v>32</v>
      </c>
      <c r="K5132" s="172">
        <v>32</v>
      </c>
      <c r="L5132" s="173" t="s">
        <v>1444</v>
      </c>
    </row>
    <row r="5133" spans="1:12" ht="33.75">
      <c r="A5133" s="174">
        <v>10</v>
      </c>
      <c r="B5133" s="167" t="s">
        <v>714</v>
      </c>
      <c r="C5133" s="168">
        <v>42871</v>
      </c>
      <c r="D5133" s="168" t="s">
        <v>11263</v>
      </c>
      <c r="E5133" s="169" t="s">
        <v>3</v>
      </c>
      <c r="F5133" s="169">
        <v>1501979</v>
      </c>
      <c r="G5133" s="169"/>
      <c r="H5133" s="170" t="s">
        <v>11264</v>
      </c>
      <c r="I5133" s="172">
        <v>0</v>
      </c>
      <c r="J5133" s="172">
        <v>807</v>
      </c>
      <c r="K5133" s="172">
        <v>807</v>
      </c>
      <c r="L5133" s="173" t="s">
        <v>1444</v>
      </c>
    </row>
    <row r="5134" spans="1:12" ht="22.5">
      <c r="A5134" s="174">
        <v>526</v>
      </c>
      <c r="B5134" s="167" t="s">
        <v>870</v>
      </c>
      <c r="C5134" s="168">
        <v>42871</v>
      </c>
      <c r="D5134" s="168" t="s">
        <v>11265</v>
      </c>
      <c r="E5134" s="169" t="s">
        <v>3</v>
      </c>
      <c r="F5134" s="169">
        <v>1501983</v>
      </c>
      <c r="G5134" s="169"/>
      <c r="H5134" s="170" t="s">
        <v>6019</v>
      </c>
      <c r="I5134" s="172">
        <v>0</v>
      </c>
      <c r="J5134" s="172">
        <v>319.95</v>
      </c>
      <c r="K5134" s="172">
        <v>319.95</v>
      </c>
      <c r="L5134" s="173" t="s">
        <v>1444</v>
      </c>
    </row>
    <row r="5135" spans="1:12" ht="22.5">
      <c r="A5135" s="174">
        <v>203</v>
      </c>
      <c r="B5135" s="167" t="s">
        <v>781</v>
      </c>
      <c r="C5135" s="168">
        <v>42871</v>
      </c>
      <c r="D5135" s="168" t="s">
        <v>11266</v>
      </c>
      <c r="E5135" s="169" t="s">
        <v>3</v>
      </c>
      <c r="F5135" s="169">
        <v>1501987</v>
      </c>
      <c r="G5135" s="169"/>
      <c r="H5135" s="170" t="s">
        <v>11267</v>
      </c>
      <c r="I5135" s="172">
        <v>0</v>
      </c>
      <c r="J5135" s="172">
        <v>742</v>
      </c>
      <c r="K5135" s="172">
        <v>742</v>
      </c>
      <c r="L5135" s="173" t="s">
        <v>1444</v>
      </c>
    </row>
    <row r="5136" spans="1:12" ht="22.5">
      <c r="A5136" s="174">
        <v>20</v>
      </c>
      <c r="B5136" s="167" t="s">
        <v>717</v>
      </c>
      <c r="C5136" s="168">
        <v>42871</v>
      </c>
      <c r="D5136" s="168" t="s">
        <v>11268</v>
      </c>
      <c r="E5136" s="169" t="s">
        <v>3</v>
      </c>
      <c r="F5136" s="169">
        <v>1502003</v>
      </c>
      <c r="G5136" s="169"/>
      <c r="H5136" s="170" t="s">
        <v>11269</v>
      </c>
      <c r="I5136" s="172">
        <v>0</v>
      </c>
      <c r="J5136" s="172">
        <v>32.4</v>
      </c>
      <c r="K5136" s="172">
        <v>32.4</v>
      </c>
      <c r="L5136" s="173" t="s">
        <v>1444</v>
      </c>
    </row>
    <row r="5137" spans="1:12" ht="33.75">
      <c r="A5137" s="174">
        <v>20</v>
      </c>
      <c r="B5137" s="167" t="s">
        <v>717</v>
      </c>
      <c r="C5137" s="168">
        <v>42871</v>
      </c>
      <c r="D5137" s="168" t="s">
        <v>11270</v>
      </c>
      <c r="E5137" s="169" t="s">
        <v>3</v>
      </c>
      <c r="F5137" s="169">
        <v>1502004</v>
      </c>
      <c r="G5137" s="169"/>
      <c r="H5137" s="170" t="s">
        <v>11271</v>
      </c>
      <c r="I5137" s="172">
        <v>0</v>
      </c>
      <c r="J5137" s="172">
        <v>182.4</v>
      </c>
      <c r="K5137" s="172">
        <v>182.4</v>
      </c>
      <c r="L5137" s="173" t="s">
        <v>1444</v>
      </c>
    </row>
    <row r="5138" spans="1:12" ht="22.5">
      <c r="A5138" s="174">
        <v>20</v>
      </c>
      <c r="B5138" s="167" t="s">
        <v>717</v>
      </c>
      <c r="C5138" s="168">
        <v>42871</v>
      </c>
      <c r="D5138" s="168" t="s">
        <v>11272</v>
      </c>
      <c r="E5138" s="169" t="s">
        <v>3</v>
      </c>
      <c r="F5138" s="169">
        <v>1502005</v>
      </c>
      <c r="G5138" s="169"/>
      <c r="H5138" s="170" t="s">
        <v>11273</v>
      </c>
      <c r="I5138" s="172">
        <v>0</v>
      </c>
      <c r="J5138" s="172">
        <v>147</v>
      </c>
      <c r="K5138" s="172">
        <v>147</v>
      </c>
      <c r="L5138" s="173" t="s">
        <v>1444</v>
      </c>
    </row>
    <row r="5139" spans="1:12" ht="33.75">
      <c r="A5139" s="174">
        <v>20</v>
      </c>
      <c r="B5139" s="167" t="s">
        <v>717</v>
      </c>
      <c r="C5139" s="168">
        <v>42871</v>
      </c>
      <c r="D5139" s="168" t="s">
        <v>11274</v>
      </c>
      <c r="E5139" s="169" t="s">
        <v>3</v>
      </c>
      <c r="F5139" s="169">
        <v>1502006</v>
      </c>
      <c r="G5139" s="169"/>
      <c r="H5139" s="170" t="s">
        <v>11275</v>
      </c>
      <c r="I5139" s="172">
        <v>0</v>
      </c>
      <c r="J5139" s="172">
        <v>120.57</v>
      </c>
      <c r="K5139" s="172">
        <v>120.57</v>
      </c>
      <c r="L5139" s="173" t="s">
        <v>1444</v>
      </c>
    </row>
    <row r="5140" spans="1:12" ht="22.5">
      <c r="A5140" s="174">
        <v>20</v>
      </c>
      <c r="B5140" s="167" t="s">
        <v>717</v>
      </c>
      <c r="C5140" s="168">
        <v>42871</v>
      </c>
      <c r="D5140" s="168" t="s">
        <v>11276</v>
      </c>
      <c r="E5140" s="169" t="s">
        <v>3</v>
      </c>
      <c r="F5140" s="169">
        <v>1502007</v>
      </c>
      <c r="G5140" s="169"/>
      <c r="H5140" s="170" t="s">
        <v>11273</v>
      </c>
      <c r="I5140" s="172">
        <v>0</v>
      </c>
      <c r="J5140" s="172">
        <v>147</v>
      </c>
      <c r="K5140" s="172">
        <v>147</v>
      </c>
      <c r="L5140" s="173" t="s">
        <v>1444</v>
      </c>
    </row>
    <row r="5141" spans="1:12" ht="22.5">
      <c r="A5141" s="174">
        <v>20</v>
      </c>
      <c r="B5141" s="167" t="s">
        <v>717</v>
      </c>
      <c r="C5141" s="168">
        <v>42871</v>
      </c>
      <c r="D5141" s="168" t="s">
        <v>11277</v>
      </c>
      <c r="E5141" s="169" t="s">
        <v>3</v>
      </c>
      <c r="F5141" s="169">
        <v>1502008</v>
      </c>
      <c r="G5141" s="169"/>
      <c r="H5141" s="170" t="s">
        <v>11278</v>
      </c>
      <c r="I5141" s="172">
        <v>0</v>
      </c>
      <c r="J5141" s="172">
        <v>192.92</v>
      </c>
      <c r="K5141" s="172">
        <v>192.92</v>
      </c>
      <c r="L5141" s="173" t="s">
        <v>1444</v>
      </c>
    </row>
    <row r="5142" spans="1:12" ht="33.75">
      <c r="A5142" s="174" t="s">
        <v>627</v>
      </c>
      <c r="B5142" s="167" t="s">
        <v>737</v>
      </c>
      <c r="C5142" s="168">
        <v>42871</v>
      </c>
      <c r="D5142" s="168" t="s">
        <v>11279</v>
      </c>
      <c r="E5142" s="169" t="s">
        <v>3</v>
      </c>
      <c r="F5142" s="169">
        <v>1502009</v>
      </c>
      <c r="G5142" s="169"/>
      <c r="H5142" s="170" t="s">
        <v>11280</v>
      </c>
      <c r="I5142" s="172">
        <v>0</v>
      </c>
      <c r="J5142" s="172">
        <v>196.83</v>
      </c>
      <c r="K5142" s="172">
        <v>196.83</v>
      </c>
      <c r="L5142" s="173" t="s">
        <v>1444</v>
      </c>
    </row>
    <row r="5143" spans="1:12" ht="22.5">
      <c r="A5143" s="174">
        <v>20</v>
      </c>
      <c r="B5143" s="167" t="s">
        <v>717</v>
      </c>
      <c r="C5143" s="168">
        <v>42871</v>
      </c>
      <c r="D5143" s="168" t="s">
        <v>11281</v>
      </c>
      <c r="E5143" s="169" t="s">
        <v>3</v>
      </c>
      <c r="F5143" s="169">
        <v>1502010</v>
      </c>
      <c r="G5143" s="169"/>
      <c r="H5143" s="170" t="s">
        <v>11282</v>
      </c>
      <c r="I5143" s="172">
        <v>0</v>
      </c>
      <c r="J5143" s="172">
        <v>7</v>
      </c>
      <c r="K5143" s="172">
        <v>7</v>
      </c>
      <c r="L5143" s="173" t="s">
        <v>1444</v>
      </c>
    </row>
    <row r="5144" spans="1:12" ht="33.75">
      <c r="A5144" s="174">
        <v>86</v>
      </c>
      <c r="B5144" s="167" t="s">
        <v>734</v>
      </c>
      <c r="C5144" s="168">
        <v>42871</v>
      </c>
      <c r="D5144" s="168" t="s">
        <v>11283</v>
      </c>
      <c r="E5144" s="169" t="s">
        <v>3</v>
      </c>
      <c r="F5144" s="169">
        <v>1502015</v>
      </c>
      <c r="G5144" s="169"/>
      <c r="H5144" s="170" t="s">
        <v>11284</v>
      </c>
      <c r="I5144" s="172">
        <v>0</v>
      </c>
      <c r="J5144" s="172">
        <v>463</v>
      </c>
      <c r="K5144" s="172">
        <v>463</v>
      </c>
      <c r="L5144" s="173" t="s">
        <v>1444</v>
      </c>
    </row>
    <row r="5145" spans="1:12" ht="33.75">
      <c r="A5145" s="174" t="s">
        <v>627</v>
      </c>
      <c r="B5145" s="167" t="s">
        <v>737</v>
      </c>
      <c r="C5145" s="168">
        <v>42871</v>
      </c>
      <c r="D5145" s="168" t="s">
        <v>11285</v>
      </c>
      <c r="E5145" s="169" t="s">
        <v>3</v>
      </c>
      <c r="F5145" s="169">
        <v>1502017</v>
      </c>
      <c r="G5145" s="169"/>
      <c r="H5145" s="170" t="s">
        <v>11286</v>
      </c>
      <c r="I5145" s="172">
        <v>0</v>
      </c>
      <c r="J5145" s="172">
        <v>224</v>
      </c>
      <c r="K5145" s="172">
        <v>224</v>
      </c>
      <c r="L5145" s="173" t="s">
        <v>1444</v>
      </c>
    </row>
    <row r="5146" spans="1:12" ht="33.75">
      <c r="A5146" s="174" t="s">
        <v>627</v>
      </c>
      <c r="B5146" s="167" t="s">
        <v>737</v>
      </c>
      <c r="C5146" s="168">
        <v>42871</v>
      </c>
      <c r="D5146" s="168" t="s">
        <v>11287</v>
      </c>
      <c r="E5146" s="169" t="s">
        <v>3</v>
      </c>
      <c r="F5146" s="169">
        <v>1502019</v>
      </c>
      <c r="G5146" s="169"/>
      <c r="H5146" s="170" t="s">
        <v>11288</v>
      </c>
      <c r="I5146" s="172">
        <v>0</v>
      </c>
      <c r="J5146" s="172">
        <v>79.59</v>
      </c>
      <c r="K5146" s="172">
        <v>79.59</v>
      </c>
      <c r="L5146" s="173" t="s">
        <v>1444</v>
      </c>
    </row>
    <row r="5147" spans="1:12" ht="22.5">
      <c r="A5147" s="174">
        <v>190</v>
      </c>
      <c r="B5147" s="167" t="s">
        <v>113</v>
      </c>
      <c r="C5147" s="168">
        <v>42871</v>
      </c>
      <c r="D5147" s="168" t="s">
        <v>11289</v>
      </c>
      <c r="E5147" s="169" t="s">
        <v>3</v>
      </c>
      <c r="F5147" s="169">
        <v>1502023</v>
      </c>
      <c r="G5147" s="169"/>
      <c r="H5147" s="170" t="s">
        <v>11290</v>
      </c>
      <c r="I5147" s="172">
        <v>0</v>
      </c>
      <c r="J5147" s="172">
        <v>28</v>
      </c>
      <c r="K5147" s="172">
        <v>28</v>
      </c>
      <c r="L5147" s="173" t="s">
        <v>1444</v>
      </c>
    </row>
    <row r="5148" spans="1:12" ht="33.75">
      <c r="A5148" s="174">
        <v>190</v>
      </c>
      <c r="B5148" s="167" t="s">
        <v>113</v>
      </c>
      <c r="C5148" s="168">
        <v>42871</v>
      </c>
      <c r="D5148" s="168" t="s">
        <v>11291</v>
      </c>
      <c r="E5148" s="169" t="s">
        <v>3</v>
      </c>
      <c r="F5148" s="169">
        <v>1502026</v>
      </c>
      <c r="G5148" s="169"/>
      <c r="H5148" s="170" t="s">
        <v>11292</v>
      </c>
      <c r="I5148" s="172">
        <v>0</v>
      </c>
      <c r="J5148" s="172">
        <v>94</v>
      </c>
      <c r="K5148" s="172">
        <v>94</v>
      </c>
      <c r="L5148" s="173" t="s">
        <v>1444</v>
      </c>
    </row>
    <row r="5149" spans="1:12" ht="22.5">
      <c r="A5149" s="174">
        <v>526</v>
      </c>
      <c r="B5149" s="167" t="s">
        <v>870</v>
      </c>
      <c r="C5149" s="168">
        <v>42871</v>
      </c>
      <c r="D5149" s="168" t="s">
        <v>11293</v>
      </c>
      <c r="E5149" s="169" t="s">
        <v>3</v>
      </c>
      <c r="F5149" s="169">
        <v>1502031</v>
      </c>
      <c r="G5149" s="169"/>
      <c r="H5149" s="170" t="s">
        <v>11294</v>
      </c>
      <c r="I5149" s="172">
        <v>0</v>
      </c>
      <c r="J5149" s="172">
        <v>10</v>
      </c>
      <c r="K5149" s="172">
        <v>10</v>
      </c>
      <c r="L5149" s="173" t="s">
        <v>1444</v>
      </c>
    </row>
    <row r="5150" spans="1:12" ht="22.5">
      <c r="A5150" s="174">
        <v>526</v>
      </c>
      <c r="B5150" s="167" t="s">
        <v>870</v>
      </c>
      <c r="C5150" s="168">
        <v>42871</v>
      </c>
      <c r="D5150" s="168" t="s">
        <v>11295</v>
      </c>
      <c r="E5150" s="169" t="s">
        <v>3</v>
      </c>
      <c r="F5150" s="169">
        <v>1502033</v>
      </c>
      <c r="G5150" s="169"/>
      <c r="H5150" s="170" t="s">
        <v>11296</v>
      </c>
      <c r="I5150" s="172">
        <v>0</v>
      </c>
      <c r="J5150" s="172">
        <v>10</v>
      </c>
      <c r="K5150" s="172">
        <v>10</v>
      </c>
      <c r="L5150" s="173" t="s">
        <v>1444</v>
      </c>
    </row>
    <row r="5151" spans="1:12" ht="22.5">
      <c r="A5151" s="174">
        <v>526</v>
      </c>
      <c r="B5151" s="167" t="s">
        <v>870</v>
      </c>
      <c r="C5151" s="168">
        <v>42871</v>
      </c>
      <c r="D5151" s="168" t="s">
        <v>11297</v>
      </c>
      <c r="E5151" s="169" t="s">
        <v>3</v>
      </c>
      <c r="F5151" s="169">
        <v>1502034</v>
      </c>
      <c r="G5151" s="169"/>
      <c r="H5151" s="170" t="s">
        <v>11298</v>
      </c>
      <c r="I5151" s="172">
        <v>0</v>
      </c>
      <c r="J5151" s="172">
        <v>5</v>
      </c>
      <c r="K5151" s="172">
        <v>5</v>
      </c>
      <c r="L5151" s="173" t="s">
        <v>1444</v>
      </c>
    </row>
    <row r="5152" spans="1:12" ht="22.5">
      <c r="A5152" s="174">
        <v>526</v>
      </c>
      <c r="B5152" s="167" t="s">
        <v>870</v>
      </c>
      <c r="C5152" s="168">
        <v>42871</v>
      </c>
      <c r="D5152" s="168" t="s">
        <v>11299</v>
      </c>
      <c r="E5152" s="169" t="s">
        <v>3</v>
      </c>
      <c r="F5152" s="169">
        <v>1502035</v>
      </c>
      <c r="G5152" s="169"/>
      <c r="H5152" s="170" t="s">
        <v>11300</v>
      </c>
      <c r="I5152" s="172">
        <v>0</v>
      </c>
      <c r="J5152" s="172">
        <v>10</v>
      </c>
      <c r="K5152" s="172">
        <v>10</v>
      </c>
      <c r="L5152" s="173" t="s">
        <v>1444</v>
      </c>
    </row>
    <row r="5153" spans="1:15" ht="22.5">
      <c r="A5153" s="174">
        <v>526</v>
      </c>
      <c r="B5153" s="167" t="s">
        <v>870</v>
      </c>
      <c r="C5153" s="168">
        <v>42871</v>
      </c>
      <c r="D5153" s="168" t="s">
        <v>11301</v>
      </c>
      <c r="E5153" s="169" t="s">
        <v>3</v>
      </c>
      <c r="F5153" s="169">
        <v>1502036</v>
      </c>
      <c r="G5153" s="169"/>
      <c r="H5153" s="170" t="s">
        <v>11302</v>
      </c>
      <c r="I5153" s="172">
        <v>0</v>
      </c>
      <c r="J5153" s="172">
        <v>10</v>
      </c>
      <c r="K5153" s="172">
        <v>10</v>
      </c>
      <c r="L5153" s="173" t="s">
        <v>1444</v>
      </c>
    </row>
    <row r="5154" spans="1:15" ht="33.75">
      <c r="A5154" s="174">
        <v>266</v>
      </c>
      <c r="B5154" s="167" t="s">
        <v>805</v>
      </c>
      <c r="C5154" s="168">
        <v>42871</v>
      </c>
      <c r="D5154" s="168" t="s">
        <v>11303</v>
      </c>
      <c r="E5154" s="169" t="s">
        <v>3</v>
      </c>
      <c r="F5154" s="169">
        <v>1502048</v>
      </c>
      <c r="G5154" s="169"/>
      <c r="H5154" s="170" t="s">
        <v>11304</v>
      </c>
      <c r="I5154" s="172">
        <v>0</v>
      </c>
      <c r="J5154" s="172">
        <v>57</v>
      </c>
      <c r="K5154" s="172">
        <v>57</v>
      </c>
      <c r="L5154" s="173" t="s">
        <v>1444</v>
      </c>
    </row>
    <row r="5155" spans="1:15" ht="33.75">
      <c r="A5155" s="174">
        <v>35</v>
      </c>
      <c r="B5155" s="167" t="s">
        <v>720</v>
      </c>
      <c r="C5155" s="168">
        <v>42871</v>
      </c>
      <c r="D5155" s="168" t="s">
        <v>11305</v>
      </c>
      <c r="E5155" s="169" t="s">
        <v>3</v>
      </c>
      <c r="F5155" s="169">
        <v>1502054</v>
      </c>
      <c r="G5155" s="169"/>
      <c r="H5155" s="170" t="s">
        <v>11306</v>
      </c>
      <c r="I5155" s="172">
        <v>0</v>
      </c>
      <c r="J5155" s="172">
        <v>1935</v>
      </c>
      <c r="K5155" s="172">
        <v>1935</v>
      </c>
      <c r="L5155" s="173" t="s">
        <v>1444</v>
      </c>
    </row>
    <row r="5156" spans="1:15" ht="33.75">
      <c r="A5156" s="174">
        <v>35</v>
      </c>
      <c r="B5156" s="167" t="s">
        <v>720</v>
      </c>
      <c r="C5156" s="168">
        <v>42871</v>
      </c>
      <c r="D5156" s="168" t="s">
        <v>11307</v>
      </c>
      <c r="E5156" s="169" t="s">
        <v>3</v>
      </c>
      <c r="F5156" s="169">
        <v>1502055</v>
      </c>
      <c r="G5156" s="169"/>
      <c r="H5156" s="170" t="s">
        <v>11308</v>
      </c>
      <c r="I5156" s="172">
        <v>0</v>
      </c>
      <c r="J5156" s="172">
        <v>650</v>
      </c>
      <c r="K5156" s="172">
        <v>650</v>
      </c>
      <c r="L5156" s="173" t="s">
        <v>1444</v>
      </c>
    </row>
    <row r="5157" spans="1:15" ht="22.5">
      <c r="A5157" s="174">
        <v>47</v>
      </c>
      <c r="B5157" s="167" t="s">
        <v>723</v>
      </c>
      <c r="C5157" s="168">
        <v>42871</v>
      </c>
      <c r="D5157" s="168" t="s">
        <v>11309</v>
      </c>
      <c r="E5157" s="169" t="s">
        <v>3</v>
      </c>
      <c r="F5157" s="169">
        <v>1502065</v>
      </c>
      <c r="G5157" s="169"/>
      <c r="H5157" s="170" t="s">
        <v>11310</v>
      </c>
      <c r="I5157" s="172">
        <v>0</v>
      </c>
      <c r="J5157" s="172">
        <v>3341</v>
      </c>
      <c r="K5157" s="172">
        <v>3341</v>
      </c>
      <c r="L5157" s="173" t="s">
        <v>1444</v>
      </c>
    </row>
    <row r="5158" spans="1:15" ht="22.5">
      <c r="A5158" s="174">
        <v>283</v>
      </c>
      <c r="B5158" s="167" t="s">
        <v>153</v>
      </c>
      <c r="C5158" s="168">
        <v>42871</v>
      </c>
      <c r="D5158" s="168" t="s">
        <v>11311</v>
      </c>
      <c r="E5158" s="169" t="s">
        <v>3</v>
      </c>
      <c r="F5158" s="169">
        <v>1502067</v>
      </c>
      <c r="G5158" s="169"/>
      <c r="H5158" s="170" t="s">
        <v>11312</v>
      </c>
      <c r="I5158" s="172">
        <v>0</v>
      </c>
      <c r="J5158" s="172">
        <v>371</v>
      </c>
      <c r="K5158" s="172">
        <v>371</v>
      </c>
      <c r="L5158" s="173" t="s">
        <v>1444</v>
      </c>
    </row>
    <row r="5159" spans="1:15" ht="22.5">
      <c r="A5159" s="174">
        <v>283</v>
      </c>
      <c r="B5159" s="167" t="s">
        <v>153</v>
      </c>
      <c r="C5159" s="168">
        <v>42871</v>
      </c>
      <c r="D5159" s="168" t="s">
        <v>11313</v>
      </c>
      <c r="E5159" s="169" t="s">
        <v>3</v>
      </c>
      <c r="F5159" s="169">
        <v>1502068</v>
      </c>
      <c r="G5159" s="169"/>
      <c r="H5159" s="170" t="s">
        <v>11314</v>
      </c>
      <c r="I5159" s="172">
        <v>0</v>
      </c>
      <c r="J5159" s="172">
        <v>371</v>
      </c>
      <c r="K5159" s="172">
        <v>371</v>
      </c>
      <c r="L5159" s="173" t="s">
        <v>1444</v>
      </c>
    </row>
    <row r="5160" spans="1:15" ht="22.5">
      <c r="A5160" s="174">
        <v>378</v>
      </c>
      <c r="B5160" s="167" t="s">
        <v>1304</v>
      </c>
      <c r="C5160" s="168">
        <v>42871</v>
      </c>
      <c r="D5160" s="168" t="s">
        <v>11315</v>
      </c>
      <c r="E5160" s="169" t="s">
        <v>3</v>
      </c>
      <c r="F5160" s="169">
        <v>1502069</v>
      </c>
      <c r="G5160" s="169"/>
      <c r="H5160" s="170" t="s">
        <v>11316</v>
      </c>
      <c r="I5160" s="172">
        <v>0</v>
      </c>
      <c r="J5160" s="172">
        <v>516.62</v>
      </c>
      <c r="K5160" s="172">
        <v>516.62</v>
      </c>
      <c r="L5160" s="173" t="s">
        <v>1444</v>
      </c>
      <c r="M5160" s="75"/>
      <c r="N5160" s="75"/>
      <c r="O5160" s="76"/>
    </row>
    <row r="5161" spans="1:15" ht="22.5">
      <c r="A5161" s="174">
        <v>682</v>
      </c>
      <c r="B5161" s="167" t="s">
        <v>891</v>
      </c>
      <c r="C5161" s="168">
        <v>42871</v>
      </c>
      <c r="D5161" s="168" t="s">
        <v>11317</v>
      </c>
      <c r="E5161" s="169" t="s">
        <v>3</v>
      </c>
      <c r="F5161" s="169">
        <v>1502070</v>
      </c>
      <c r="G5161" s="169"/>
      <c r="H5161" s="170" t="s">
        <v>11318</v>
      </c>
      <c r="I5161" s="172">
        <v>0</v>
      </c>
      <c r="J5161" s="172">
        <v>42.2</v>
      </c>
      <c r="K5161" s="172">
        <v>42.2</v>
      </c>
      <c r="L5161" s="173" t="s">
        <v>1444</v>
      </c>
    </row>
    <row r="5162" spans="1:15" ht="22.5">
      <c r="A5162" s="174">
        <v>378</v>
      </c>
      <c r="B5162" s="167" t="s">
        <v>1304</v>
      </c>
      <c r="C5162" s="168">
        <v>42871</v>
      </c>
      <c r="D5162" s="168" t="s">
        <v>11319</v>
      </c>
      <c r="E5162" s="169" t="s">
        <v>3</v>
      </c>
      <c r="F5162" s="169">
        <v>1502072</v>
      </c>
      <c r="G5162" s="169"/>
      <c r="H5162" s="170" t="s">
        <v>11320</v>
      </c>
      <c r="I5162" s="172">
        <v>0</v>
      </c>
      <c r="J5162" s="172">
        <v>589.70000000000005</v>
      </c>
      <c r="K5162" s="172">
        <v>589.70000000000005</v>
      </c>
      <c r="L5162" s="173" t="s">
        <v>1444</v>
      </c>
    </row>
    <row r="5163" spans="1:15" ht="22.5">
      <c r="A5163" s="174">
        <v>212</v>
      </c>
      <c r="B5163" s="167" t="s">
        <v>785</v>
      </c>
      <c r="C5163" s="168">
        <v>42871</v>
      </c>
      <c r="D5163" s="168" t="s">
        <v>11321</v>
      </c>
      <c r="E5163" s="169" t="s">
        <v>3</v>
      </c>
      <c r="F5163" s="169">
        <v>1502076</v>
      </c>
      <c r="G5163" s="169"/>
      <c r="H5163" s="170" t="s">
        <v>11322</v>
      </c>
      <c r="I5163" s="172">
        <v>0</v>
      </c>
      <c r="J5163" s="172">
        <v>309</v>
      </c>
      <c r="K5163" s="172">
        <v>309</v>
      </c>
      <c r="L5163" s="173" t="s">
        <v>1444</v>
      </c>
    </row>
    <row r="5164" spans="1:15" ht="33.75">
      <c r="A5164" s="174" t="s">
        <v>627</v>
      </c>
      <c r="B5164" s="167" t="s">
        <v>737</v>
      </c>
      <c r="C5164" s="168">
        <v>42871</v>
      </c>
      <c r="D5164" s="168" t="s">
        <v>11323</v>
      </c>
      <c r="E5164" s="169" t="s">
        <v>3</v>
      </c>
      <c r="F5164" s="169">
        <v>1502078</v>
      </c>
      <c r="G5164" s="169"/>
      <c r="H5164" s="170" t="s">
        <v>11324</v>
      </c>
      <c r="I5164" s="172">
        <v>0</v>
      </c>
      <c r="J5164" s="172">
        <v>200</v>
      </c>
      <c r="K5164" s="172">
        <v>200</v>
      </c>
      <c r="L5164" s="173" t="s">
        <v>1444</v>
      </c>
    </row>
    <row r="5165" spans="1:15" ht="33.75">
      <c r="A5165" s="174" t="s">
        <v>627</v>
      </c>
      <c r="B5165" s="167" t="s">
        <v>737</v>
      </c>
      <c r="C5165" s="168">
        <v>42871</v>
      </c>
      <c r="D5165" s="168" t="s">
        <v>11325</v>
      </c>
      <c r="E5165" s="169" t="s">
        <v>3</v>
      </c>
      <c r="F5165" s="169">
        <v>1502089</v>
      </c>
      <c r="G5165" s="169"/>
      <c r="H5165" s="170" t="s">
        <v>11326</v>
      </c>
      <c r="I5165" s="172">
        <v>0</v>
      </c>
      <c r="J5165" s="172">
        <v>14</v>
      </c>
      <c r="K5165" s="172">
        <v>14</v>
      </c>
      <c r="L5165" s="173" t="s">
        <v>1444</v>
      </c>
    </row>
    <row r="5166" spans="1:15" ht="33.75">
      <c r="A5166" s="174" t="s">
        <v>627</v>
      </c>
      <c r="B5166" s="167" t="s">
        <v>737</v>
      </c>
      <c r="C5166" s="168">
        <v>42871</v>
      </c>
      <c r="D5166" s="168" t="s">
        <v>11327</v>
      </c>
      <c r="E5166" s="169" t="s">
        <v>3</v>
      </c>
      <c r="F5166" s="169">
        <v>1502095</v>
      </c>
      <c r="G5166" s="169"/>
      <c r="H5166" s="170" t="s">
        <v>11328</v>
      </c>
      <c r="I5166" s="172">
        <v>0</v>
      </c>
      <c r="J5166" s="172">
        <v>325</v>
      </c>
      <c r="K5166" s="172">
        <v>325</v>
      </c>
      <c r="L5166" s="173" t="s">
        <v>1444</v>
      </c>
    </row>
    <row r="5167" spans="1:15" ht="33.75">
      <c r="A5167" s="174" t="s">
        <v>627</v>
      </c>
      <c r="B5167" s="167" t="s">
        <v>737</v>
      </c>
      <c r="C5167" s="168">
        <v>42871</v>
      </c>
      <c r="D5167" s="168" t="s">
        <v>11329</v>
      </c>
      <c r="E5167" s="169" t="s">
        <v>3</v>
      </c>
      <c r="F5167" s="169">
        <v>1502098</v>
      </c>
      <c r="G5167" s="169"/>
      <c r="H5167" s="170" t="s">
        <v>11330</v>
      </c>
      <c r="I5167" s="172">
        <v>0</v>
      </c>
      <c r="J5167" s="172">
        <v>14</v>
      </c>
      <c r="K5167" s="172">
        <v>14</v>
      </c>
      <c r="L5167" s="173" t="s">
        <v>1444</v>
      </c>
    </row>
    <row r="5168" spans="1:15" ht="22.5">
      <c r="A5168" s="174">
        <v>206</v>
      </c>
      <c r="B5168" s="167" t="s">
        <v>782</v>
      </c>
      <c r="C5168" s="168">
        <v>42871</v>
      </c>
      <c r="D5168" s="168" t="s">
        <v>11331</v>
      </c>
      <c r="E5168" s="169" t="s">
        <v>3</v>
      </c>
      <c r="F5168" s="169">
        <v>1502099</v>
      </c>
      <c r="G5168" s="169"/>
      <c r="H5168" s="170" t="s">
        <v>11332</v>
      </c>
      <c r="I5168" s="172">
        <v>0</v>
      </c>
      <c r="J5168" s="172">
        <v>55.45</v>
      </c>
      <c r="K5168" s="172">
        <v>55.45</v>
      </c>
      <c r="L5168" s="173" t="s">
        <v>1444</v>
      </c>
    </row>
    <row r="5169" spans="1:12" ht="33.75">
      <c r="A5169" s="174" t="s">
        <v>627</v>
      </c>
      <c r="B5169" s="167" t="s">
        <v>737</v>
      </c>
      <c r="C5169" s="168">
        <v>42871</v>
      </c>
      <c r="D5169" s="168" t="s">
        <v>11333</v>
      </c>
      <c r="E5169" s="169" t="s">
        <v>3</v>
      </c>
      <c r="F5169" s="169">
        <v>1502100</v>
      </c>
      <c r="G5169" s="169"/>
      <c r="H5169" s="170" t="s">
        <v>11334</v>
      </c>
      <c r="I5169" s="172">
        <v>0</v>
      </c>
      <c r="J5169" s="172">
        <v>150</v>
      </c>
      <c r="K5169" s="172">
        <v>150</v>
      </c>
      <c r="L5169" s="173" t="s">
        <v>1444</v>
      </c>
    </row>
    <row r="5170" spans="1:12" ht="33.75">
      <c r="A5170" s="174" t="s">
        <v>627</v>
      </c>
      <c r="B5170" s="167" t="s">
        <v>737</v>
      </c>
      <c r="C5170" s="168">
        <v>42871</v>
      </c>
      <c r="D5170" s="168" t="s">
        <v>11335</v>
      </c>
      <c r="E5170" s="169" t="s">
        <v>3</v>
      </c>
      <c r="F5170" s="169">
        <v>1502101</v>
      </c>
      <c r="G5170" s="169"/>
      <c r="H5170" s="170" t="s">
        <v>11336</v>
      </c>
      <c r="I5170" s="172">
        <v>0</v>
      </c>
      <c r="J5170" s="172">
        <v>27622.959999999999</v>
      </c>
      <c r="K5170" s="172">
        <v>27622.959999999999</v>
      </c>
      <c r="L5170" s="173" t="s">
        <v>1444</v>
      </c>
    </row>
    <row r="5171" spans="1:12" ht="33.75">
      <c r="A5171" s="174" t="s">
        <v>627</v>
      </c>
      <c r="B5171" s="167" t="s">
        <v>737</v>
      </c>
      <c r="C5171" s="168">
        <v>42871</v>
      </c>
      <c r="D5171" s="168" t="s">
        <v>11337</v>
      </c>
      <c r="E5171" s="169" t="s">
        <v>3</v>
      </c>
      <c r="F5171" s="169">
        <v>1502106</v>
      </c>
      <c r="G5171" s="169"/>
      <c r="H5171" s="170" t="s">
        <v>11338</v>
      </c>
      <c r="I5171" s="172">
        <v>0</v>
      </c>
      <c r="J5171" s="172">
        <v>570</v>
      </c>
      <c r="K5171" s="172">
        <v>570</v>
      </c>
      <c r="L5171" s="173" t="s">
        <v>1444</v>
      </c>
    </row>
    <row r="5172" spans="1:12" ht="22.5">
      <c r="A5172" s="174">
        <v>16</v>
      </c>
      <c r="B5172" s="167" t="s">
        <v>716</v>
      </c>
      <c r="C5172" s="168">
        <v>42871</v>
      </c>
      <c r="D5172" s="168" t="s">
        <v>11339</v>
      </c>
      <c r="E5172" s="169" t="s">
        <v>3</v>
      </c>
      <c r="F5172" s="169">
        <v>1502119</v>
      </c>
      <c r="G5172" s="169"/>
      <c r="H5172" s="170" t="s">
        <v>11340</v>
      </c>
      <c r="I5172" s="172">
        <v>0</v>
      </c>
      <c r="J5172" s="172">
        <v>1542</v>
      </c>
      <c r="K5172" s="172">
        <v>1542</v>
      </c>
      <c r="L5172" s="173" t="s">
        <v>1444</v>
      </c>
    </row>
    <row r="5173" spans="1:12" ht="33.75">
      <c r="A5173" s="174">
        <v>590</v>
      </c>
      <c r="B5173" s="167" t="s">
        <v>884</v>
      </c>
      <c r="C5173" s="168">
        <v>42871</v>
      </c>
      <c r="D5173" s="168" t="s">
        <v>11341</v>
      </c>
      <c r="E5173" s="169" t="s">
        <v>3</v>
      </c>
      <c r="F5173" s="169">
        <v>1502133</v>
      </c>
      <c r="G5173" s="169"/>
      <c r="H5173" s="170" t="s">
        <v>11342</v>
      </c>
      <c r="I5173" s="172">
        <v>0</v>
      </c>
      <c r="J5173" s="172">
        <v>18454</v>
      </c>
      <c r="K5173" s="172">
        <v>18454</v>
      </c>
      <c r="L5173" s="173" t="s">
        <v>1444</v>
      </c>
    </row>
    <row r="5174" spans="1:12" ht="22.5">
      <c r="A5174" s="174">
        <v>46</v>
      </c>
      <c r="B5174" s="167" t="s">
        <v>722</v>
      </c>
      <c r="C5174" s="168">
        <v>42871</v>
      </c>
      <c r="D5174" s="168" t="s">
        <v>11343</v>
      </c>
      <c r="E5174" s="169" t="s">
        <v>3</v>
      </c>
      <c r="F5174" s="169">
        <v>1502158</v>
      </c>
      <c r="G5174" s="169"/>
      <c r="H5174" s="170" t="s">
        <v>11344</v>
      </c>
      <c r="I5174" s="172">
        <v>0</v>
      </c>
      <c r="J5174" s="172">
        <v>3011.51</v>
      </c>
      <c r="K5174" s="172">
        <v>3011.51</v>
      </c>
      <c r="L5174" s="173" t="s">
        <v>1444</v>
      </c>
    </row>
    <row r="5175" spans="1:12" ht="22.5">
      <c r="A5175" s="174">
        <v>70</v>
      </c>
      <c r="B5175" s="167" t="s">
        <v>729</v>
      </c>
      <c r="C5175" s="168">
        <v>42872</v>
      </c>
      <c r="D5175" s="168" t="s">
        <v>11345</v>
      </c>
      <c r="E5175" s="169" t="s">
        <v>3</v>
      </c>
      <c r="F5175" s="169">
        <v>1502307</v>
      </c>
      <c r="G5175" s="169"/>
      <c r="H5175" s="170" t="s">
        <v>11346</v>
      </c>
      <c r="I5175" s="172">
        <v>0</v>
      </c>
      <c r="J5175" s="172">
        <v>45</v>
      </c>
      <c r="K5175" s="172">
        <v>45</v>
      </c>
      <c r="L5175" s="173" t="s">
        <v>1444</v>
      </c>
    </row>
    <row r="5176" spans="1:12" ht="22.5">
      <c r="A5176" s="174">
        <v>70</v>
      </c>
      <c r="B5176" s="167" t="s">
        <v>729</v>
      </c>
      <c r="C5176" s="168">
        <v>42872</v>
      </c>
      <c r="D5176" s="168" t="s">
        <v>11347</v>
      </c>
      <c r="E5176" s="169" t="s">
        <v>3</v>
      </c>
      <c r="F5176" s="169">
        <v>1502308</v>
      </c>
      <c r="G5176" s="169"/>
      <c r="H5176" s="170" t="s">
        <v>11348</v>
      </c>
      <c r="I5176" s="172">
        <v>0</v>
      </c>
      <c r="J5176" s="172">
        <v>4900</v>
      </c>
      <c r="K5176" s="172">
        <v>4900</v>
      </c>
      <c r="L5176" s="173" t="s">
        <v>1444</v>
      </c>
    </row>
    <row r="5177" spans="1:12" ht="33.75">
      <c r="A5177" s="174" t="s">
        <v>627</v>
      </c>
      <c r="B5177" s="167" t="s">
        <v>737</v>
      </c>
      <c r="C5177" s="168">
        <v>42872</v>
      </c>
      <c r="D5177" s="168" t="s">
        <v>11349</v>
      </c>
      <c r="E5177" s="169" t="s">
        <v>3</v>
      </c>
      <c r="F5177" s="169">
        <v>1502334</v>
      </c>
      <c r="G5177" s="169"/>
      <c r="H5177" s="170" t="s">
        <v>11350</v>
      </c>
      <c r="I5177" s="172">
        <v>0</v>
      </c>
      <c r="J5177" s="172">
        <v>15603.49</v>
      </c>
      <c r="K5177" s="172">
        <v>15603.49</v>
      </c>
      <c r="L5177" s="173" t="s">
        <v>1444</v>
      </c>
    </row>
    <row r="5178" spans="1:12" ht="33.75">
      <c r="A5178" s="174" t="s">
        <v>627</v>
      </c>
      <c r="B5178" s="167" t="s">
        <v>737</v>
      </c>
      <c r="C5178" s="168">
        <v>42872</v>
      </c>
      <c r="D5178" s="168" t="s">
        <v>11351</v>
      </c>
      <c r="E5178" s="169" t="s">
        <v>3</v>
      </c>
      <c r="F5178" s="169">
        <v>1502335</v>
      </c>
      <c r="G5178" s="169"/>
      <c r="H5178" s="170" t="s">
        <v>11352</v>
      </c>
      <c r="I5178" s="172">
        <v>0</v>
      </c>
      <c r="J5178" s="172">
        <v>6000.3</v>
      </c>
      <c r="K5178" s="172">
        <v>6000.3</v>
      </c>
      <c r="L5178" s="173" t="s">
        <v>1444</v>
      </c>
    </row>
    <row r="5179" spans="1:12" ht="33.75">
      <c r="A5179" s="174" t="s">
        <v>627</v>
      </c>
      <c r="B5179" s="167" t="s">
        <v>737</v>
      </c>
      <c r="C5179" s="168">
        <v>42872</v>
      </c>
      <c r="D5179" s="168" t="s">
        <v>11353</v>
      </c>
      <c r="E5179" s="169" t="s">
        <v>3</v>
      </c>
      <c r="F5179" s="169">
        <v>1502338</v>
      </c>
      <c r="G5179" s="169"/>
      <c r="H5179" s="170" t="s">
        <v>11354</v>
      </c>
      <c r="I5179" s="172">
        <v>0</v>
      </c>
      <c r="J5179" s="172">
        <v>3574</v>
      </c>
      <c r="K5179" s="172">
        <v>3574</v>
      </c>
      <c r="L5179" s="173" t="s">
        <v>1444</v>
      </c>
    </row>
    <row r="5180" spans="1:12" ht="33.75">
      <c r="A5180" s="174" t="s">
        <v>627</v>
      </c>
      <c r="B5180" s="167" t="s">
        <v>737</v>
      </c>
      <c r="C5180" s="168">
        <v>42872</v>
      </c>
      <c r="D5180" s="168" t="s">
        <v>11355</v>
      </c>
      <c r="E5180" s="169" t="s">
        <v>3</v>
      </c>
      <c r="F5180" s="169">
        <v>1502339</v>
      </c>
      <c r="G5180" s="169"/>
      <c r="H5180" s="170" t="s">
        <v>11356</v>
      </c>
      <c r="I5180" s="172">
        <v>0</v>
      </c>
      <c r="J5180" s="172">
        <v>7070.15</v>
      </c>
      <c r="K5180" s="172">
        <v>7070.15</v>
      </c>
      <c r="L5180" s="173" t="s">
        <v>1444</v>
      </c>
    </row>
    <row r="5181" spans="1:12" ht="22.5">
      <c r="A5181" s="174">
        <v>15</v>
      </c>
      <c r="B5181" s="167" t="s">
        <v>715</v>
      </c>
      <c r="C5181" s="168">
        <v>42872</v>
      </c>
      <c r="D5181" s="168" t="s">
        <v>11357</v>
      </c>
      <c r="E5181" s="169" t="s">
        <v>3</v>
      </c>
      <c r="F5181" s="169">
        <v>1502340</v>
      </c>
      <c r="G5181" s="169"/>
      <c r="H5181" s="170" t="s">
        <v>11358</v>
      </c>
      <c r="I5181" s="172">
        <v>0</v>
      </c>
      <c r="J5181" s="172">
        <v>296298.57</v>
      </c>
      <c r="K5181" s="172">
        <v>296298.57</v>
      </c>
      <c r="L5181" s="173" t="s">
        <v>1444</v>
      </c>
    </row>
    <row r="5182" spans="1:12" ht="33.75">
      <c r="A5182" s="174">
        <v>35</v>
      </c>
      <c r="B5182" s="167" t="s">
        <v>720</v>
      </c>
      <c r="C5182" s="168">
        <v>42872</v>
      </c>
      <c r="D5182" s="168" t="s">
        <v>11359</v>
      </c>
      <c r="E5182" s="169" t="s">
        <v>3</v>
      </c>
      <c r="F5182" s="169">
        <v>1502348</v>
      </c>
      <c r="G5182" s="169"/>
      <c r="H5182" s="170" t="s">
        <v>11360</v>
      </c>
      <c r="I5182" s="172">
        <v>0</v>
      </c>
      <c r="J5182" s="172">
        <v>71489.97</v>
      </c>
      <c r="K5182" s="172">
        <v>71489.97</v>
      </c>
      <c r="L5182" s="173" t="s">
        <v>1444</v>
      </c>
    </row>
    <row r="5183" spans="1:12" ht="33.75">
      <c r="A5183" s="174">
        <v>35</v>
      </c>
      <c r="B5183" s="167" t="s">
        <v>720</v>
      </c>
      <c r="C5183" s="168">
        <v>42872</v>
      </c>
      <c r="D5183" s="168" t="s">
        <v>11361</v>
      </c>
      <c r="E5183" s="169" t="s">
        <v>3</v>
      </c>
      <c r="F5183" s="169">
        <v>1502350</v>
      </c>
      <c r="G5183" s="169"/>
      <c r="H5183" s="170" t="s">
        <v>11362</v>
      </c>
      <c r="I5183" s="172">
        <v>0</v>
      </c>
      <c r="J5183" s="172">
        <v>471398.65</v>
      </c>
      <c r="K5183" s="172">
        <v>471398.65</v>
      </c>
      <c r="L5183" s="173" t="s">
        <v>1444</v>
      </c>
    </row>
    <row r="5184" spans="1:12" ht="33.75">
      <c r="A5184" s="174">
        <v>35</v>
      </c>
      <c r="B5184" s="167" t="s">
        <v>720</v>
      </c>
      <c r="C5184" s="168">
        <v>42872</v>
      </c>
      <c r="D5184" s="168" t="s">
        <v>11363</v>
      </c>
      <c r="E5184" s="169" t="s">
        <v>3</v>
      </c>
      <c r="F5184" s="169">
        <v>1502352</v>
      </c>
      <c r="G5184" s="169"/>
      <c r="H5184" s="170" t="s">
        <v>11364</v>
      </c>
      <c r="I5184" s="172">
        <v>0</v>
      </c>
      <c r="J5184" s="172">
        <v>113055.02</v>
      </c>
      <c r="K5184" s="172">
        <v>113055.02</v>
      </c>
      <c r="L5184" s="173" t="s">
        <v>1444</v>
      </c>
    </row>
    <row r="5185" spans="1:12" ht="33.75">
      <c r="A5185" s="174">
        <v>35</v>
      </c>
      <c r="B5185" s="167" t="s">
        <v>720</v>
      </c>
      <c r="C5185" s="168">
        <v>42872</v>
      </c>
      <c r="D5185" s="168" t="s">
        <v>11365</v>
      </c>
      <c r="E5185" s="169" t="s">
        <v>3</v>
      </c>
      <c r="F5185" s="169">
        <v>1502353</v>
      </c>
      <c r="G5185" s="169"/>
      <c r="H5185" s="170" t="s">
        <v>11366</v>
      </c>
      <c r="I5185" s="172">
        <v>0</v>
      </c>
      <c r="J5185" s="172">
        <v>709.17</v>
      </c>
      <c r="K5185" s="172">
        <v>709.17</v>
      </c>
      <c r="L5185" s="173" t="s">
        <v>1444</v>
      </c>
    </row>
    <row r="5186" spans="1:12" ht="33.75">
      <c r="A5186" s="174">
        <v>35</v>
      </c>
      <c r="B5186" s="167" t="s">
        <v>720</v>
      </c>
      <c r="C5186" s="168">
        <v>42872</v>
      </c>
      <c r="D5186" s="168" t="s">
        <v>11367</v>
      </c>
      <c r="E5186" s="169" t="s">
        <v>3</v>
      </c>
      <c r="F5186" s="169">
        <v>1502354</v>
      </c>
      <c r="G5186" s="169"/>
      <c r="H5186" s="170" t="s">
        <v>11368</v>
      </c>
      <c r="I5186" s="172">
        <v>0</v>
      </c>
      <c r="J5186" s="172">
        <v>207857.26</v>
      </c>
      <c r="K5186" s="172">
        <v>207857.26</v>
      </c>
      <c r="L5186" s="173" t="s">
        <v>1444</v>
      </c>
    </row>
    <row r="5187" spans="1:12" ht="33.75">
      <c r="A5187" s="174">
        <v>35</v>
      </c>
      <c r="B5187" s="167" t="s">
        <v>720</v>
      </c>
      <c r="C5187" s="168">
        <v>42872</v>
      </c>
      <c r="D5187" s="168" t="s">
        <v>11369</v>
      </c>
      <c r="E5187" s="169" t="s">
        <v>3</v>
      </c>
      <c r="F5187" s="169">
        <v>1502355</v>
      </c>
      <c r="G5187" s="169"/>
      <c r="H5187" s="170" t="s">
        <v>11370</v>
      </c>
      <c r="I5187" s="172">
        <v>0</v>
      </c>
      <c r="J5187" s="172">
        <v>411067.91</v>
      </c>
      <c r="K5187" s="172">
        <v>411067.91</v>
      </c>
      <c r="L5187" s="173" t="s">
        <v>1444</v>
      </c>
    </row>
    <row r="5188" spans="1:12" ht="33.75">
      <c r="A5188" s="174">
        <v>35</v>
      </c>
      <c r="B5188" s="167" t="s">
        <v>720</v>
      </c>
      <c r="C5188" s="168">
        <v>42872</v>
      </c>
      <c r="D5188" s="168" t="s">
        <v>11371</v>
      </c>
      <c r="E5188" s="169" t="s">
        <v>3</v>
      </c>
      <c r="F5188" s="169">
        <v>1502357</v>
      </c>
      <c r="G5188" s="169"/>
      <c r="H5188" s="170" t="s">
        <v>11372</v>
      </c>
      <c r="I5188" s="172">
        <v>0</v>
      </c>
      <c r="J5188" s="172">
        <v>460137.58</v>
      </c>
      <c r="K5188" s="172">
        <v>460137.58</v>
      </c>
      <c r="L5188" s="173" t="s">
        <v>1444</v>
      </c>
    </row>
    <row r="5189" spans="1:12" ht="33.75">
      <c r="A5189" s="174">
        <v>35</v>
      </c>
      <c r="B5189" s="167" t="s">
        <v>720</v>
      </c>
      <c r="C5189" s="168">
        <v>42872</v>
      </c>
      <c r="D5189" s="168" t="s">
        <v>11373</v>
      </c>
      <c r="E5189" s="169" t="s">
        <v>3</v>
      </c>
      <c r="F5189" s="169">
        <v>1502358</v>
      </c>
      <c r="G5189" s="169"/>
      <c r="H5189" s="170" t="s">
        <v>11374</v>
      </c>
      <c r="I5189" s="172">
        <v>0</v>
      </c>
      <c r="J5189" s="172">
        <v>306841.03999999998</v>
      </c>
      <c r="K5189" s="172">
        <v>306841.03999999998</v>
      </c>
      <c r="L5189" s="173" t="s">
        <v>1444</v>
      </c>
    </row>
    <row r="5190" spans="1:12" ht="33.75">
      <c r="A5190" s="174">
        <v>35</v>
      </c>
      <c r="B5190" s="167" t="s">
        <v>720</v>
      </c>
      <c r="C5190" s="168">
        <v>42872</v>
      </c>
      <c r="D5190" s="168" t="s">
        <v>11375</v>
      </c>
      <c r="E5190" s="169" t="s">
        <v>3</v>
      </c>
      <c r="F5190" s="169">
        <v>1502359</v>
      </c>
      <c r="G5190" s="169"/>
      <c r="H5190" s="170" t="s">
        <v>11376</v>
      </c>
      <c r="I5190" s="172">
        <v>0</v>
      </c>
      <c r="J5190" s="172">
        <v>412482.22</v>
      </c>
      <c r="K5190" s="172">
        <v>412482.22</v>
      </c>
      <c r="L5190" s="173" t="s">
        <v>1444</v>
      </c>
    </row>
    <row r="5191" spans="1:12" ht="33.75">
      <c r="A5191" s="174">
        <v>35</v>
      </c>
      <c r="B5191" s="167" t="s">
        <v>720</v>
      </c>
      <c r="C5191" s="168">
        <v>42872</v>
      </c>
      <c r="D5191" s="168" t="s">
        <v>11377</v>
      </c>
      <c r="E5191" s="169" t="s">
        <v>3</v>
      </c>
      <c r="F5191" s="169">
        <v>1502360</v>
      </c>
      <c r="G5191" s="169"/>
      <c r="H5191" s="170" t="s">
        <v>11378</v>
      </c>
      <c r="I5191" s="172">
        <v>0</v>
      </c>
      <c r="J5191" s="172">
        <v>135546.46</v>
      </c>
      <c r="K5191" s="172">
        <v>135546.46</v>
      </c>
      <c r="L5191" s="173" t="s">
        <v>1444</v>
      </c>
    </row>
    <row r="5192" spans="1:12" ht="33.75">
      <c r="A5192" s="174">
        <v>20</v>
      </c>
      <c r="B5192" s="167" t="s">
        <v>717</v>
      </c>
      <c r="C5192" s="168">
        <v>42872</v>
      </c>
      <c r="D5192" s="168" t="s">
        <v>11379</v>
      </c>
      <c r="E5192" s="169" t="s">
        <v>3</v>
      </c>
      <c r="F5192" s="169">
        <v>1502361</v>
      </c>
      <c r="G5192" s="169"/>
      <c r="H5192" s="170" t="s">
        <v>11380</v>
      </c>
      <c r="I5192" s="172">
        <v>0</v>
      </c>
      <c r="J5192" s="172">
        <v>41700.18</v>
      </c>
      <c r="K5192" s="172">
        <v>41700.18</v>
      </c>
      <c r="L5192" s="173" t="s">
        <v>1444</v>
      </c>
    </row>
    <row r="5193" spans="1:12" ht="33.75">
      <c r="A5193" s="174">
        <v>35</v>
      </c>
      <c r="B5193" s="167" t="s">
        <v>720</v>
      </c>
      <c r="C5193" s="168">
        <v>42872</v>
      </c>
      <c r="D5193" s="168" t="s">
        <v>11381</v>
      </c>
      <c r="E5193" s="169" t="s">
        <v>3</v>
      </c>
      <c r="F5193" s="169">
        <v>1502362</v>
      </c>
      <c r="G5193" s="169"/>
      <c r="H5193" s="170" t="s">
        <v>11382</v>
      </c>
      <c r="I5193" s="172">
        <v>0</v>
      </c>
      <c r="J5193" s="172">
        <v>498381.06</v>
      </c>
      <c r="K5193" s="172">
        <v>498381.06</v>
      </c>
      <c r="L5193" s="173" t="s">
        <v>1444</v>
      </c>
    </row>
    <row r="5194" spans="1:12" ht="33.75">
      <c r="A5194" s="174">
        <v>35</v>
      </c>
      <c r="B5194" s="167" t="s">
        <v>720</v>
      </c>
      <c r="C5194" s="168">
        <v>42872</v>
      </c>
      <c r="D5194" s="168" t="s">
        <v>11383</v>
      </c>
      <c r="E5194" s="169" t="s">
        <v>3</v>
      </c>
      <c r="F5194" s="169">
        <v>1502363</v>
      </c>
      <c r="G5194" s="169"/>
      <c r="H5194" s="170" t="s">
        <v>11384</v>
      </c>
      <c r="I5194" s="172">
        <v>0</v>
      </c>
      <c r="J5194" s="172">
        <v>335587.23</v>
      </c>
      <c r="K5194" s="172">
        <v>335587.23</v>
      </c>
      <c r="L5194" s="173" t="s">
        <v>1444</v>
      </c>
    </row>
    <row r="5195" spans="1:12" ht="33.75">
      <c r="A5195" s="174">
        <v>35</v>
      </c>
      <c r="B5195" s="167" t="s">
        <v>720</v>
      </c>
      <c r="C5195" s="168">
        <v>42872</v>
      </c>
      <c r="D5195" s="168" t="s">
        <v>11385</v>
      </c>
      <c r="E5195" s="169" t="s">
        <v>3</v>
      </c>
      <c r="F5195" s="169">
        <v>1502364</v>
      </c>
      <c r="G5195" s="169"/>
      <c r="H5195" s="170" t="s">
        <v>11386</v>
      </c>
      <c r="I5195" s="172">
        <v>0</v>
      </c>
      <c r="J5195" s="172">
        <v>194841.28</v>
      </c>
      <c r="K5195" s="172">
        <v>194841.28</v>
      </c>
      <c r="L5195" s="173" t="s">
        <v>1444</v>
      </c>
    </row>
    <row r="5196" spans="1:12" ht="33.75">
      <c r="A5196" s="174">
        <v>20</v>
      </c>
      <c r="B5196" s="167" t="s">
        <v>717</v>
      </c>
      <c r="C5196" s="168">
        <v>42872</v>
      </c>
      <c r="D5196" s="168" t="s">
        <v>11387</v>
      </c>
      <c r="E5196" s="169" t="s">
        <v>3</v>
      </c>
      <c r="F5196" s="169">
        <v>1502365</v>
      </c>
      <c r="G5196" s="169"/>
      <c r="H5196" s="170" t="s">
        <v>11388</v>
      </c>
      <c r="I5196" s="172">
        <v>0</v>
      </c>
      <c r="J5196" s="172">
        <v>10000000</v>
      </c>
      <c r="K5196" s="172">
        <v>10000000</v>
      </c>
      <c r="L5196" s="173" t="s">
        <v>1444</v>
      </c>
    </row>
    <row r="5197" spans="1:12" ht="33.75">
      <c r="A5197" s="174">
        <v>35</v>
      </c>
      <c r="B5197" s="167" t="s">
        <v>720</v>
      </c>
      <c r="C5197" s="168">
        <v>42872</v>
      </c>
      <c r="D5197" s="168" t="s">
        <v>11389</v>
      </c>
      <c r="E5197" s="169" t="s">
        <v>3</v>
      </c>
      <c r="F5197" s="169">
        <v>1502366</v>
      </c>
      <c r="G5197" s="169"/>
      <c r="H5197" s="170" t="s">
        <v>11390</v>
      </c>
      <c r="I5197" s="172">
        <v>0</v>
      </c>
      <c r="J5197" s="172">
        <v>262909.59999999998</v>
      </c>
      <c r="K5197" s="172">
        <v>262909.59999999998</v>
      </c>
      <c r="L5197" s="173" t="s">
        <v>1444</v>
      </c>
    </row>
    <row r="5198" spans="1:12" ht="33.75">
      <c r="A5198" s="174">
        <v>35</v>
      </c>
      <c r="B5198" s="167" t="s">
        <v>720</v>
      </c>
      <c r="C5198" s="168">
        <v>42872</v>
      </c>
      <c r="D5198" s="168" t="s">
        <v>11391</v>
      </c>
      <c r="E5198" s="169" t="s">
        <v>3</v>
      </c>
      <c r="F5198" s="169">
        <v>1502367</v>
      </c>
      <c r="G5198" s="169"/>
      <c r="H5198" s="170" t="s">
        <v>11392</v>
      </c>
      <c r="I5198" s="172">
        <v>0</v>
      </c>
      <c r="J5198" s="172">
        <v>179276.73</v>
      </c>
      <c r="K5198" s="172">
        <v>179276.73</v>
      </c>
      <c r="L5198" s="173" t="s">
        <v>1444</v>
      </c>
    </row>
    <row r="5199" spans="1:12" ht="33.75">
      <c r="A5199" s="174">
        <v>35</v>
      </c>
      <c r="B5199" s="167" t="s">
        <v>720</v>
      </c>
      <c r="C5199" s="168">
        <v>42872</v>
      </c>
      <c r="D5199" s="168" t="s">
        <v>11393</v>
      </c>
      <c r="E5199" s="169" t="s">
        <v>3</v>
      </c>
      <c r="F5199" s="169">
        <v>1502368</v>
      </c>
      <c r="G5199" s="169"/>
      <c r="H5199" s="170" t="s">
        <v>11394</v>
      </c>
      <c r="I5199" s="172">
        <v>0</v>
      </c>
      <c r="J5199" s="172">
        <v>377647.14</v>
      </c>
      <c r="K5199" s="172">
        <v>377647.14</v>
      </c>
      <c r="L5199" s="173" t="s">
        <v>1444</v>
      </c>
    </row>
    <row r="5200" spans="1:12" ht="33.75">
      <c r="A5200" s="174">
        <v>20</v>
      </c>
      <c r="B5200" s="167" t="s">
        <v>717</v>
      </c>
      <c r="C5200" s="168">
        <v>42872</v>
      </c>
      <c r="D5200" s="168" t="s">
        <v>11395</v>
      </c>
      <c r="E5200" s="169" t="s">
        <v>3</v>
      </c>
      <c r="F5200" s="169">
        <v>1502369</v>
      </c>
      <c r="G5200" s="169"/>
      <c r="H5200" s="170" t="s">
        <v>11396</v>
      </c>
      <c r="I5200" s="172">
        <v>0</v>
      </c>
      <c r="J5200" s="172">
        <v>19029.57</v>
      </c>
      <c r="K5200" s="172">
        <v>19029.57</v>
      </c>
      <c r="L5200" s="173" t="s">
        <v>1444</v>
      </c>
    </row>
    <row r="5201" spans="1:12" ht="33.75">
      <c r="A5201" s="174">
        <v>35</v>
      </c>
      <c r="B5201" s="167" t="s">
        <v>720</v>
      </c>
      <c r="C5201" s="168">
        <v>42872</v>
      </c>
      <c r="D5201" s="168" t="s">
        <v>11397</v>
      </c>
      <c r="E5201" s="169" t="s">
        <v>3</v>
      </c>
      <c r="F5201" s="169">
        <v>1502370</v>
      </c>
      <c r="G5201" s="169"/>
      <c r="H5201" s="170" t="s">
        <v>11398</v>
      </c>
      <c r="I5201" s="172">
        <v>0</v>
      </c>
      <c r="J5201" s="172">
        <v>169745.66</v>
      </c>
      <c r="K5201" s="172">
        <v>169745.66</v>
      </c>
      <c r="L5201" s="173" t="s">
        <v>1444</v>
      </c>
    </row>
    <row r="5202" spans="1:12" ht="33.75">
      <c r="A5202" s="174">
        <v>254</v>
      </c>
      <c r="B5202" s="167" t="s">
        <v>803</v>
      </c>
      <c r="C5202" s="168">
        <v>42872</v>
      </c>
      <c r="D5202" s="168" t="s">
        <v>11399</v>
      </c>
      <c r="E5202" s="169" t="s">
        <v>3</v>
      </c>
      <c r="F5202" s="169">
        <v>1502372</v>
      </c>
      <c r="G5202" s="169"/>
      <c r="H5202" s="170" t="s">
        <v>11400</v>
      </c>
      <c r="I5202" s="172">
        <v>0</v>
      </c>
      <c r="J5202" s="172">
        <v>43217</v>
      </c>
      <c r="K5202" s="172">
        <v>43217</v>
      </c>
      <c r="L5202" s="173" t="s">
        <v>1444</v>
      </c>
    </row>
    <row r="5203" spans="1:12" ht="33.75">
      <c r="A5203" s="174">
        <v>291</v>
      </c>
      <c r="B5203" s="167" t="s">
        <v>818</v>
      </c>
      <c r="C5203" s="168">
        <v>42872</v>
      </c>
      <c r="D5203" s="168" t="s">
        <v>11401</v>
      </c>
      <c r="E5203" s="169" t="s">
        <v>3</v>
      </c>
      <c r="F5203" s="169">
        <v>1502385</v>
      </c>
      <c r="G5203" s="169"/>
      <c r="H5203" s="170" t="s">
        <v>11402</v>
      </c>
      <c r="I5203" s="172">
        <v>0</v>
      </c>
      <c r="J5203" s="172">
        <v>730.52</v>
      </c>
      <c r="K5203" s="172">
        <v>730.52</v>
      </c>
      <c r="L5203" s="173" t="s">
        <v>1444</v>
      </c>
    </row>
    <row r="5204" spans="1:12" ht="22.5">
      <c r="A5204" s="174">
        <v>526</v>
      </c>
      <c r="B5204" s="167" t="s">
        <v>870</v>
      </c>
      <c r="C5204" s="168">
        <v>42872</v>
      </c>
      <c r="D5204" s="168" t="s">
        <v>11403</v>
      </c>
      <c r="E5204" s="169" t="s">
        <v>3</v>
      </c>
      <c r="F5204" s="169">
        <v>1502316</v>
      </c>
      <c r="G5204" s="169"/>
      <c r="H5204" s="170" t="s">
        <v>11404</v>
      </c>
      <c r="I5204" s="172">
        <v>0</v>
      </c>
      <c r="J5204" s="172">
        <v>160</v>
      </c>
      <c r="K5204" s="172">
        <v>160</v>
      </c>
      <c r="L5204" s="173" t="s">
        <v>1444</v>
      </c>
    </row>
    <row r="5205" spans="1:12" ht="22.5">
      <c r="A5205" s="174">
        <v>670</v>
      </c>
      <c r="B5205" s="167" t="s">
        <v>243</v>
      </c>
      <c r="C5205" s="168">
        <v>42872</v>
      </c>
      <c r="D5205" s="168" t="s">
        <v>11405</v>
      </c>
      <c r="E5205" s="169" t="s">
        <v>3</v>
      </c>
      <c r="F5205" s="169">
        <v>1502319</v>
      </c>
      <c r="G5205" s="169"/>
      <c r="H5205" s="170" t="s">
        <v>10035</v>
      </c>
      <c r="I5205" s="172">
        <v>0</v>
      </c>
      <c r="J5205" s="172">
        <v>50</v>
      </c>
      <c r="K5205" s="172">
        <v>50</v>
      </c>
      <c r="L5205" s="173" t="s">
        <v>6022</v>
      </c>
    </row>
    <row r="5206" spans="1:12" ht="33.75">
      <c r="A5206" s="174" t="s">
        <v>627</v>
      </c>
      <c r="B5206" s="167" t="s">
        <v>737</v>
      </c>
      <c r="C5206" s="168">
        <v>42872</v>
      </c>
      <c r="D5206" s="168" t="s">
        <v>11406</v>
      </c>
      <c r="E5206" s="169" t="s">
        <v>3</v>
      </c>
      <c r="F5206" s="169">
        <v>1502323</v>
      </c>
      <c r="G5206" s="169"/>
      <c r="H5206" s="170" t="s">
        <v>11407</v>
      </c>
      <c r="I5206" s="172">
        <v>0</v>
      </c>
      <c r="J5206" s="172">
        <v>0.4</v>
      </c>
      <c r="K5206" s="172">
        <v>0.4</v>
      </c>
      <c r="L5206" s="173" t="s">
        <v>1444</v>
      </c>
    </row>
    <row r="5207" spans="1:12" ht="33.75">
      <c r="A5207" s="174" t="s">
        <v>627</v>
      </c>
      <c r="B5207" s="167" t="s">
        <v>737</v>
      </c>
      <c r="C5207" s="168">
        <v>42872</v>
      </c>
      <c r="D5207" s="168" t="s">
        <v>11408</v>
      </c>
      <c r="E5207" s="169" t="s">
        <v>3</v>
      </c>
      <c r="F5207" s="169">
        <v>1502324</v>
      </c>
      <c r="G5207" s="169"/>
      <c r="H5207" s="170" t="s">
        <v>11409</v>
      </c>
      <c r="I5207" s="172">
        <v>0</v>
      </c>
      <c r="J5207" s="172">
        <v>30</v>
      </c>
      <c r="K5207" s="172">
        <v>30</v>
      </c>
      <c r="L5207" s="173" t="s">
        <v>1444</v>
      </c>
    </row>
    <row r="5208" spans="1:12" ht="22.5">
      <c r="A5208" s="174">
        <v>203</v>
      </c>
      <c r="B5208" s="167" t="s">
        <v>781</v>
      </c>
      <c r="C5208" s="168">
        <v>42872</v>
      </c>
      <c r="D5208" s="168" t="s">
        <v>11410</v>
      </c>
      <c r="E5208" s="169" t="s">
        <v>3</v>
      </c>
      <c r="F5208" s="169">
        <v>1502326</v>
      </c>
      <c r="G5208" s="169"/>
      <c r="H5208" s="170" t="s">
        <v>11411</v>
      </c>
      <c r="I5208" s="172">
        <v>0</v>
      </c>
      <c r="J5208" s="172">
        <v>341</v>
      </c>
      <c r="K5208" s="172">
        <v>341</v>
      </c>
      <c r="L5208" s="173" t="s">
        <v>1444</v>
      </c>
    </row>
    <row r="5209" spans="1:12" ht="33.75">
      <c r="A5209" s="174" t="s">
        <v>627</v>
      </c>
      <c r="B5209" s="167" t="s">
        <v>737</v>
      </c>
      <c r="C5209" s="168">
        <v>42872</v>
      </c>
      <c r="D5209" s="168" t="s">
        <v>11412</v>
      </c>
      <c r="E5209" s="169" t="s">
        <v>3</v>
      </c>
      <c r="F5209" s="169">
        <v>1502327</v>
      </c>
      <c r="G5209" s="169"/>
      <c r="H5209" s="170" t="s">
        <v>11413</v>
      </c>
      <c r="I5209" s="172">
        <v>0</v>
      </c>
      <c r="J5209" s="172">
        <v>447.9</v>
      </c>
      <c r="K5209" s="172">
        <v>447.9</v>
      </c>
      <c r="L5209" s="173" t="s">
        <v>1444</v>
      </c>
    </row>
    <row r="5210" spans="1:12" ht="22.5">
      <c r="A5210" s="174">
        <v>526</v>
      </c>
      <c r="B5210" s="167" t="s">
        <v>870</v>
      </c>
      <c r="C5210" s="168">
        <v>42872</v>
      </c>
      <c r="D5210" s="168" t="s">
        <v>11414</v>
      </c>
      <c r="E5210" s="169" t="s">
        <v>3</v>
      </c>
      <c r="F5210" s="169">
        <v>1502337</v>
      </c>
      <c r="G5210" s="169"/>
      <c r="H5210" s="170" t="s">
        <v>11415</v>
      </c>
      <c r="I5210" s="172">
        <v>0</v>
      </c>
      <c r="J5210" s="172">
        <v>130</v>
      </c>
      <c r="K5210" s="172">
        <v>130</v>
      </c>
      <c r="L5210" s="173" t="s">
        <v>1444</v>
      </c>
    </row>
    <row r="5211" spans="1:12" ht="22.5">
      <c r="A5211" s="174">
        <v>46</v>
      </c>
      <c r="B5211" s="167" t="s">
        <v>722</v>
      </c>
      <c r="C5211" s="168">
        <v>42872</v>
      </c>
      <c r="D5211" s="168" t="s">
        <v>11416</v>
      </c>
      <c r="E5211" s="169" t="s">
        <v>3</v>
      </c>
      <c r="F5211" s="169">
        <v>1502373</v>
      </c>
      <c r="G5211" s="169"/>
      <c r="H5211" s="170" t="s">
        <v>10355</v>
      </c>
      <c r="I5211" s="172">
        <v>0</v>
      </c>
      <c r="J5211" s="172">
        <v>74</v>
      </c>
      <c r="K5211" s="172">
        <v>74</v>
      </c>
      <c r="L5211" s="173" t="s">
        <v>1444</v>
      </c>
    </row>
    <row r="5212" spans="1:12" ht="22.5">
      <c r="A5212" s="174">
        <v>86</v>
      </c>
      <c r="B5212" s="167" t="s">
        <v>734</v>
      </c>
      <c r="C5212" s="168">
        <v>42872</v>
      </c>
      <c r="D5212" s="168" t="s">
        <v>11417</v>
      </c>
      <c r="E5212" s="169" t="s">
        <v>3</v>
      </c>
      <c r="F5212" s="169">
        <v>1502378</v>
      </c>
      <c r="G5212" s="169"/>
      <c r="H5212" s="170" t="s">
        <v>11418</v>
      </c>
      <c r="I5212" s="172">
        <v>0</v>
      </c>
      <c r="J5212" s="172">
        <v>0.89</v>
      </c>
      <c r="K5212" s="172">
        <v>0.89</v>
      </c>
      <c r="L5212" s="173" t="s">
        <v>6022</v>
      </c>
    </row>
    <row r="5213" spans="1:12" ht="33.75">
      <c r="A5213" s="174" t="s">
        <v>627</v>
      </c>
      <c r="B5213" s="167" t="s">
        <v>737</v>
      </c>
      <c r="C5213" s="168">
        <v>42872</v>
      </c>
      <c r="D5213" s="168" t="s">
        <v>11419</v>
      </c>
      <c r="E5213" s="169" t="s">
        <v>3</v>
      </c>
      <c r="F5213" s="169">
        <v>1502383</v>
      </c>
      <c r="G5213" s="169"/>
      <c r="H5213" s="170" t="s">
        <v>11420</v>
      </c>
      <c r="I5213" s="172">
        <v>0</v>
      </c>
      <c r="J5213" s="172">
        <v>251.98</v>
      </c>
      <c r="K5213" s="172">
        <v>251.98</v>
      </c>
      <c r="L5213" s="173" t="s">
        <v>1444</v>
      </c>
    </row>
    <row r="5214" spans="1:12" ht="22.5">
      <c r="A5214" s="174">
        <v>283</v>
      </c>
      <c r="B5214" s="167" t="s">
        <v>153</v>
      </c>
      <c r="C5214" s="168">
        <v>42872</v>
      </c>
      <c r="D5214" s="168" t="s">
        <v>11421</v>
      </c>
      <c r="E5214" s="169" t="s">
        <v>3</v>
      </c>
      <c r="F5214" s="169">
        <v>1502394</v>
      </c>
      <c r="G5214" s="169"/>
      <c r="H5214" s="170" t="s">
        <v>11422</v>
      </c>
      <c r="I5214" s="172">
        <v>0</v>
      </c>
      <c r="J5214" s="172">
        <v>371</v>
      </c>
      <c r="K5214" s="172">
        <v>371</v>
      </c>
      <c r="L5214" s="173" t="s">
        <v>1444</v>
      </c>
    </row>
    <row r="5215" spans="1:12" ht="22.5">
      <c r="A5215" s="174">
        <v>283</v>
      </c>
      <c r="B5215" s="167" t="s">
        <v>153</v>
      </c>
      <c r="C5215" s="168">
        <v>42872</v>
      </c>
      <c r="D5215" s="168" t="s">
        <v>11423</v>
      </c>
      <c r="E5215" s="169" t="s">
        <v>3</v>
      </c>
      <c r="F5215" s="169">
        <v>1502395</v>
      </c>
      <c r="G5215" s="169"/>
      <c r="H5215" s="170" t="s">
        <v>11424</v>
      </c>
      <c r="I5215" s="172">
        <v>0</v>
      </c>
      <c r="J5215" s="172">
        <v>371</v>
      </c>
      <c r="K5215" s="172">
        <v>371</v>
      </c>
      <c r="L5215" s="173" t="s">
        <v>1444</v>
      </c>
    </row>
    <row r="5216" spans="1:12" ht="22.5">
      <c r="A5216" s="174">
        <v>234</v>
      </c>
      <c r="B5216" s="167" t="s">
        <v>131</v>
      </c>
      <c r="C5216" s="168">
        <v>42872</v>
      </c>
      <c r="D5216" s="168" t="s">
        <v>11425</v>
      </c>
      <c r="E5216" s="169" t="s">
        <v>3</v>
      </c>
      <c r="F5216" s="169">
        <v>1502398</v>
      </c>
      <c r="G5216" s="169"/>
      <c r="H5216" s="170" t="s">
        <v>11426</v>
      </c>
      <c r="I5216" s="172">
        <v>0</v>
      </c>
      <c r="J5216" s="172">
        <v>451</v>
      </c>
      <c r="K5216" s="172">
        <v>451</v>
      </c>
      <c r="L5216" s="173" t="s">
        <v>1444</v>
      </c>
    </row>
    <row r="5217" spans="1:12" ht="22.5">
      <c r="A5217" s="174">
        <v>234</v>
      </c>
      <c r="B5217" s="167" t="s">
        <v>131</v>
      </c>
      <c r="C5217" s="168">
        <v>42872</v>
      </c>
      <c r="D5217" s="168" t="s">
        <v>11427</v>
      </c>
      <c r="E5217" s="169" t="s">
        <v>3</v>
      </c>
      <c r="F5217" s="169">
        <v>1502399</v>
      </c>
      <c r="G5217" s="169"/>
      <c r="H5217" s="170" t="s">
        <v>11428</v>
      </c>
      <c r="I5217" s="172">
        <v>0</v>
      </c>
      <c r="J5217" s="172">
        <v>4</v>
      </c>
      <c r="K5217" s="172">
        <v>4</v>
      </c>
      <c r="L5217" s="173" t="s">
        <v>1444</v>
      </c>
    </row>
    <row r="5218" spans="1:12" ht="22.5">
      <c r="A5218" s="174">
        <v>526</v>
      </c>
      <c r="B5218" s="167" t="s">
        <v>870</v>
      </c>
      <c r="C5218" s="168">
        <v>42872</v>
      </c>
      <c r="D5218" s="168" t="s">
        <v>11429</v>
      </c>
      <c r="E5218" s="169" t="s">
        <v>3</v>
      </c>
      <c r="F5218" s="169">
        <v>1502412</v>
      </c>
      <c r="G5218" s="169"/>
      <c r="H5218" s="170" t="s">
        <v>11430</v>
      </c>
      <c r="I5218" s="172">
        <v>0</v>
      </c>
      <c r="J5218" s="172">
        <v>115</v>
      </c>
      <c r="K5218" s="172">
        <v>115</v>
      </c>
      <c r="L5218" s="173" t="s">
        <v>1444</v>
      </c>
    </row>
    <row r="5219" spans="1:12" ht="22.5">
      <c r="A5219" s="174">
        <v>41</v>
      </c>
      <c r="B5219" s="167" t="s">
        <v>721</v>
      </c>
      <c r="C5219" s="168">
        <v>42872</v>
      </c>
      <c r="D5219" s="168" t="s">
        <v>11431</v>
      </c>
      <c r="E5219" s="169" t="s">
        <v>3</v>
      </c>
      <c r="F5219" s="169">
        <v>1502417</v>
      </c>
      <c r="G5219" s="169"/>
      <c r="H5219" s="170" t="s">
        <v>11432</v>
      </c>
      <c r="I5219" s="172">
        <v>0</v>
      </c>
      <c r="J5219" s="172">
        <v>1822.5</v>
      </c>
      <c r="K5219" s="172">
        <v>1822.5</v>
      </c>
      <c r="L5219" s="173" t="s">
        <v>1444</v>
      </c>
    </row>
    <row r="5220" spans="1:12" ht="22.5">
      <c r="A5220" s="174">
        <v>234</v>
      </c>
      <c r="B5220" s="167" t="s">
        <v>131</v>
      </c>
      <c r="C5220" s="168">
        <v>42872</v>
      </c>
      <c r="D5220" s="168" t="s">
        <v>11433</v>
      </c>
      <c r="E5220" s="169" t="s">
        <v>3</v>
      </c>
      <c r="F5220" s="169">
        <v>1502441</v>
      </c>
      <c r="G5220" s="169"/>
      <c r="H5220" s="170" t="s">
        <v>11434</v>
      </c>
      <c r="I5220" s="172">
        <v>0</v>
      </c>
      <c r="J5220" s="172">
        <v>1.3</v>
      </c>
      <c r="K5220" s="172">
        <v>1.3</v>
      </c>
      <c r="L5220" s="173" t="s">
        <v>1444</v>
      </c>
    </row>
    <row r="5221" spans="1:12" ht="33.75">
      <c r="A5221" s="174" t="s">
        <v>627</v>
      </c>
      <c r="B5221" s="167" t="s">
        <v>737</v>
      </c>
      <c r="C5221" s="168">
        <v>42872</v>
      </c>
      <c r="D5221" s="168" t="s">
        <v>11435</v>
      </c>
      <c r="E5221" s="169" t="s">
        <v>3</v>
      </c>
      <c r="F5221" s="169">
        <v>1502464</v>
      </c>
      <c r="G5221" s="169"/>
      <c r="H5221" s="170" t="s">
        <v>11436</v>
      </c>
      <c r="I5221" s="172">
        <v>0</v>
      </c>
      <c r="J5221" s="172">
        <v>1481.05</v>
      </c>
      <c r="K5221" s="172">
        <v>1481.05</v>
      </c>
      <c r="L5221" s="173" t="s">
        <v>1444</v>
      </c>
    </row>
    <row r="5222" spans="1:12" ht="33.75">
      <c r="A5222" s="174" t="s">
        <v>627</v>
      </c>
      <c r="B5222" s="167" t="s">
        <v>737</v>
      </c>
      <c r="C5222" s="168">
        <v>42872</v>
      </c>
      <c r="D5222" s="168" t="s">
        <v>11437</v>
      </c>
      <c r="E5222" s="169" t="s">
        <v>3</v>
      </c>
      <c r="F5222" s="169">
        <v>1502466</v>
      </c>
      <c r="G5222" s="169"/>
      <c r="H5222" s="170" t="s">
        <v>11438</v>
      </c>
      <c r="I5222" s="172">
        <v>0</v>
      </c>
      <c r="J5222" s="172">
        <v>1481.05</v>
      </c>
      <c r="K5222" s="172">
        <v>1481.05</v>
      </c>
      <c r="L5222" s="173" t="s">
        <v>1444</v>
      </c>
    </row>
    <row r="5223" spans="1:12" ht="33.75">
      <c r="A5223" s="174" t="s">
        <v>627</v>
      </c>
      <c r="B5223" s="167" t="s">
        <v>737</v>
      </c>
      <c r="C5223" s="168">
        <v>42872</v>
      </c>
      <c r="D5223" s="168" t="s">
        <v>11439</v>
      </c>
      <c r="E5223" s="169" t="s">
        <v>3</v>
      </c>
      <c r="F5223" s="169">
        <v>1502467</v>
      </c>
      <c r="G5223" s="169"/>
      <c r="H5223" s="170" t="s">
        <v>11440</v>
      </c>
      <c r="I5223" s="172">
        <v>0</v>
      </c>
      <c r="J5223" s="172">
        <v>1481.05</v>
      </c>
      <c r="K5223" s="172">
        <v>1481.05</v>
      </c>
      <c r="L5223" s="173" t="s">
        <v>1444</v>
      </c>
    </row>
    <row r="5224" spans="1:12" ht="22.5">
      <c r="A5224" s="174">
        <v>206</v>
      </c>
      <c r="B5224" s="167" t="s">
        <v>782</v>
      </c>
      <c r="C5224" s="168">
        <v>42872</v>
      </c>
      <c r="D5224" s="168" t="s">
        <v>11441</v>
      </c>
      <c r="E5224" s="169" t="s">
        <v>3</v>
      </c>
      <c r="F5224" s="169">
        <v>1502500</v>
      </c>
      <c r="G5224" s="169"/>
      <c r="H5224" s="170" t="s">
        <v>11442</v>
      </c>
      <c r="I5224" s="172">
        <v>0</v>
      </c>
      <c r="J5224" s="172">
        <v>212.6</v>
      </c>
      <c r="K5224" s="172">
        <v>212.6</v>
      </c>
      <c r="L5224" s="173" t="s">
        <v>1444</v>
      </c>
    </row>
    <row r="5225" spans="1:12" ht="33.75">
      <c r="A5225" s="174">
        <v>574</v>
      </c>
      <c r="B5225" s="167" t="s">
        <v>874</v>
      </c>
      <c r="C5225" s="168">
        <v>42873</v>
      </c>
      <c r="D5225" s="168" t="s">
        <v>11443</v>
      </c>
      <c r="E5225" s="169" t="s">
        <v>3</v>
      </c>
      <c r="F5225" s="169">
        <v>1502606</v>
      </c>
      <c r="G5225" s="169"/>
      <c r="H5225" s="170" t="s">
        <v>11444</v>
      </c>
      <c r="I5225" s="172">
        <v>0</v>
      </c>
      <c r="J5225" s="172">
        <v>5.2</v>
      </c>
      <c r="K5225" s="172">
        <v>5.2</v>
      </c>
      <c r="L5225" s="173" t="s">
        <v>1444</v>
      </c>
    </row>
    <row r="5226" spans="1:12" ht="33.75">
      <c r="A5226" s="174">
        <v>574</v>
      </c>
      <c r="B5226" s="167" t="s">
        <v>874</v>
      </c>
      <c r="C5226" s="168">
        <v>42873</v>
      </c>
      <c r="D5226" s="168" t="s">
        <v>11445</v>
      </c>
      <c r="E5226" s="169" t="s">
        <v>3</v>
      </c>
      <c r="F5226" s="169">
        <v>1502610</v>
      </c>
      <c r="G5226" s="169"/>
      <c r="H5226" s="170" t="s">
        <v>11446</v>
      </c>
      <c r="I5226" s="172">
        <v>0</v>
      </c>
      <c r="J5226" s="172">
        <v>213.72</v>
      </c>
      <c r="K5226" s="172">
        <v>213.72</v>
      </c>
      <c r="L5226" s="173" t="s">
        <v>1444</v>
      </c>
    </row>
    <row r="5227" spans="1:12" ht="33.75">
      <c r="A5227" s="174">
        <v>680</v>
      </c>
      <c r="B5227" s="167" t="s">
        <v>890</v>
      </c>
      <c r="C5227" s="168">
        <v>42873</v>
      </c>
      <c r="D5227" s="168" t="s">
        <v>11447</v>
      </c>
      <c r="E5227" s="169" t="s">
        <v>3</v>
      </c>
      <c r="F5227" s="169">
        <v>1502621</v>
      </c>
      <c r="G5227" s="169"/>
      <c r="H5227" s="170" t="s">
        <v>11448</v>
      </c>
      <c r="I5227" s="172">
        <v>0</v>
      </c>
      <c r="J5227" s="172">
        <v>710.28</v>
      </c>
      <c r="K5227" s="172">
        <v>710.28</v>
      </c>
      <c r="L5227" s="173" t="s">
        <v>1444</v>
      </c>
    </row>
    <row r="5228" spans="1:12" ht="22.5">
      <c r="A5228" s="174">
        <v>680</v>
      </c>
      <c r="B5228" s="167" t="s">
        <v>890</v>
      </c>
      <c r="C5228" s="168">
        <v>42873</v>
      </c>
      <c r="D5228" s="168" t="s">
        <v>11449</v>
      </c>
      <c r="E5228" s="169" t="s">
        <v>3</v>
      </c>
      <c r="F5228" s="169">
        <v>1502633</v>
      </c>
      <c r="G5228" s="169"/>
      <c r="H5228" s="170" t="s">
        <v>11450</v>
      </c>
      <c r="I5228" s="172">
        <v>0</v>
      </c>
      <c r="J5228" s="172">
        <v>50</v>
      </c>
      <c r="K5228" s="172">
        <v>50</v>
      </c>
      <c r="L5228" s="173" t="s">
        <v>1444</v>
      </c>
    </row>
    <row r="5229" spans="1:12" ht="22.5">
      <c r="A5229" s="174">
        <v>15</v>
      </c>
      <c r="B5229" s="167" t="s">
        <v>715</v>
      </c>
      <c r="C5229" s="168">
        <v>42873</v>
      </c>
      <c r="D5229" s="168" t="s">
        <v>11451</v>
      </c>
      <c r="E5229" s="169" t="s">
        <v>3</v>
      </c>
      <c r="F5229" s="169">
        <v>1502635</v>
      </c>
      <c r="G5229" s="169"/>
      <c r="H5229" s="170" t="s">
        <v>11452</v>
      </c>
      <c r="I5229" s="172">
        <v>0</v>
      </c>
      <c r="J5229" s="172">
        <v>236025.71</v>
      </c>
      <c r="K5229" s="172">
        <v>236025.71</v>
      </c>
      <c r="L5229" s="173" t="s">
        <v>1444</v>
      </c>
    </row>
    <row r="5230" spans="1:12" ht="33.75">
      <c r="A5230" s="174">
        <v>35</v>
      </c>
      <c r="B5230" s="167" t="s">
        <v>720</v>
      </c>
      <c r="C5230" s="168">
        <v>42873</v>
      </c>
      <c r="D5230" s="168" t="s">
        <v>11453</v>
      </c>
      <c r="E5230" s="169" t="s">
        <v>3</v>
      </c>
      <c r="F5230" s="169">
        <v>1502641</v>
      </c>
      <c r="G5230" s="169"/>
      <c r="H5230" s="170" t="s">
        <v>11454</v>
      </c>
      <c r="I5230" s="172">
        <v>0</v>
      </c>
      <c r="J5230" s="172">
        <v>6300</v>
      </c>
      <c r="K5230" s="172">
        <v>6300</v>
      </c>
      <c r="L5230" s="173" t="s">
        <v>1444</v>
      </c>
    </row>
    <row r="5231" spans="1:12" ht="33.75">
      <c r="A5231" s="174">
        <v>35</v>
      </c>
      <c r="B5231" s="167" t="s">
        <v>720</v>
      </c>
      <c r="C5231" s="168">
        <v>42873</v>
      </c>
      <c r="D5231" s="168" t="s">
        <v>11455</v>
      </c>
      <c r="E5231" s="169" t="s">
        <v>3</v>
      </c>
      <c r="F5231" s="169">
        <v>1502644</v>
      </c>
      <c r="G5231" s="169"/>
      <c r="H5231" s="170" t="s">
        <v>11456</v>
      </c>
      <c r="I5231" s="172">
        <v>0</v>
      </c>
      <c r="J5231" s="172">
        <v>10000</v>
      </c>
      <c r="K5231" s="172">
        <v>10000</v>
      </c>
      <c r="L5231" s="173" t="s">
        <v>1444</v>
      </c>
    </row>
    <row r="5232" spans="1:12" ht="22.5">
      <c r="A5232" s="174">
        <v>35</v>
      </c>
      <c r="B5232" s="167" t="s">
        <v>720</v>
      </c>
      <c r="C5232" s="168">
        <v>42873</v>
      </c>
      <c r="D5232" s="168" t="s">
        <v>11457</v>
      </c>
      <c r="E5232" s="169" t="s">
        <v>3</v>
      </c>
      <c r="F5232" s="169">
        <v>1502645</v>
      </c>
      <c r="G5232" s="169"/>
      <c r="H5232" s="170" t="s">
        <v>11458</v>
      </c>
      <c r="I5232" s="172">
        <v>0</v>
      </c>
      <c r="J5232" s="172">
        <v>18770</v>
      </c>
      <c r="K5232" s="172">
        <v>18770</v>
      </c>
      <c r="L5232" s="173" t="s">
        <v>1444</v>
      </c>
    </row>
    <row r="5233" spans="1:12" ht="33.75">
      <c r="A5233" s="174">
        <v>35</v>
      </c>
      <c r="B5233" s="167" t="s">
        <v>720</v>
      </c>
      <c r="C5233" s="168">
        <v>42873</v>
      </c>
      <c r="D5233" s="168" t="s">
        <v>11459</v>
      </c>
      <c r="E5233" s="169" t="s">
        <v>3</v>
      </c>
      <c r="F5233" s="169">
        <v>1502646</v>
      </c>
      <c r="G5233" s="169"/>
      <c r="H5233" s="170" t="s">
        <v>11460</v>
      </c>
      <c r="I5233" s="172">
        <v>0</v>
      </c>
      <c r="J5233" s="172">
        <v>3132</v>
      </c>
      <c r="K5233" s="172">
        <v>3132</v>
      </c>
      <c r="L5233" s="173" t="s">
        <v>1444</v>
      </c>
    </row>
    <row r="5234" spans="1:12" ht="33.75">
      <c r="A5234" s="174">
        <v>35</v>
      </c>
      <c r="B5234" s="167" t="s">
        <v>720</v>
      </c>
      <c r="C5234" s="168">
        <v>42873</v>
      </c>
      <c r="D5234" s="168" t="s">
        <v>11461</v>
      </c>
      <c r="E5234" s="169" t="s">
        <v>3</v>
      </c>
      <c r="F5234" s="169">
        <v>1502663</v>
      </c>
      <c r="G5234" s="169"/>
      <c r="H5234" s="170" t="s">
        <v>11462</v>
      </c>
      <c r="I5234" s="172">
        <v>0</v>
      </c>
      <c r="J5234" s="172">
        <v>251247.41</v>
      </c>
      <c r="K5234" s="172">
        <v>251247.41</v>
      </c>
      <c r="L5234" s="173" t="s">
        <v>1444</v>
      </c>
    </row>
    <row r="5235" spans="1:12" ht="22.5">
      <c r="A5235" s="174">
        <v>578</v>
      </c>
      <c r="B5235" s="167" t="s">
        <v>877</v>
      </c>
      <c r="C5235" s="168">
        <v>42873</v>
      </c>
      <c r="D5235" s="168" t="s">
        <v>11463</v>
      </c>
      <c r="E5235" s="169" t="s">
        <v>3</v>
      </c>
      <c r="F5235" s="169">
        <v>1502691</v>
      </c>
      <c r="G5235" s="169"/>
      <c r="H5235" s="170" t="s">
        <v>11464</v>
      </c>
      <c r="I5235" s="172">
        <v>0</v>
      </c>
      <c r="J5235" s="172">
        <v>1541.5</v>
      </c>
      <c r="K5235" s="172">
        <v>1541.5</v>
      </c>
      <c r="L5235" s="173" t="s">
        <v>1444</v>
      </c>
    </row>
    <row r="5236" spans="1:12" ht="22.5">
      <c r="A5236" s="174">
        <v>513</v>
      </c>
      <c r="B5236" s="167" t="s">
        <v>208</v>
      </c>
      <c r="C5236" s="168">
        <v>42873</v>
      </c>
      <c r="D5236" s="168" t="s">
        <v>11465</v>
      </c>
      <c r="E5236" s="169" t="s">
        <v>3</v>
      </c>
      <c r="F5236" s="169">
        <v>1502693</v>
      </c>
      <c r="G5236" s="169"/>
      <c r="H5236" s="170" t="s">
        <v>11466</v>
      </c>
      <c r="I5236" s="172">
        <v>0</v>
      </c>
      <c r="J5236" s="172">
        <v>1214.74</v>
      </c>
      <c r="K5236" s="172">
        <v>1214.74</v>
      </c>
      <c r="L5236" s="173" t="s">
        <v>1444</v>
      </c>
    </row>
    <row r="5237" spans="1:12" ht="33.75">
      <c r="A5237" s="174">
        <v>46</v>
      </c>
      <c r="B5237" s="167" t="s">
        <v>722</v>
      </c>
      <c r="C5237" s="168">
        <v>42873</v>
      </c>
      <c r="D5237" s="168" t="s">
        <v>11467</v>
      </c>
      <c r="E5237" s="169" t="s">
        <v>3</v>
      </c>
      <c r="F5237" s="169">
        <v>1502695</v>
      </c>
      <c r="G5237" s="169"/>
      <c r="H5237" s="170" t="s">
        <v>11468</v>
      </c>
      <c r="I5237" s="172">
        <v>0</v>
      </c>
      <c r="J5237" s="172">
        <v>1898.37</v>
      </c>
      <c r="K5237" s="172">
        <v>1898.37</v>
      </c>
      <c r="L5237" s="173" t="s">
        <v>1444</v>
      </c>
    </row>
    <row r="5238" spans="1:12" ht="33.75">
      <c r="A5238" s="174">
        <v>46</v>
      </c>
      <c r="B5238" s="167" t="s">
        <v>722</v>
      </c>
      <c r="C5238" s="168">
        <v>42873</v>
      </c>
      <c r="D5238" s="168" t="s">
        <v>11469</v>
      </c>
      <c r="E5238" s="169" t="s">
        <v>3</v>
      </c>
      <c r="F5238" s="169">
        <v>1502696</v>
      </c>
      <c r="G5238" s="169"/>
      <c r="H5238" s="170" t="s">
        <v>11470</v>
      </c>
      <c r="I5238" s="172">
        <v>0</v>
      </c>
      <c r="J5238" s="172">
        <v>885.2</v>
      </c>
      <c r="K5238" s="172">
        <v>885.2</v>
      </c>
      <c r="L5238" s="173" t="s">
        <v>1444</v>
      </c>
    </row>
    <row r="5239" spans="1:12" ht="33.75">
      <c r="A5239" s="174">
        <v>222</v>
      </c>
      <c r="B5239" s="167" t="s">
        <v>788</v>
      </c>
      <c r="C5239" s="168">
        <v>42873</v>
      </c>
      <c r="D5239" s="168" t="s">
        <v>11471</v>
      </c>
      <c r="E5239" s="169" t="s">
        <v>3</v>
      </c>
      <c r="F5239" s="169">
        <v>1502728</v>
      </c>
      <c r="G5239" s="169"/>
      <c r="H5239" s="170" t="s">
        <v>11472</v>
      </c>
      <c r="I5239" s="172">
        <v>0</v>
      </c>
      <c r="J5239" s="172">
        <v>1773</v>
      </c>
      <c r="K5239" s="172">
        <v>1773</v>
      </c>
      <c r="L5239" s="173" t="s">
        <v>1444</v>
      </c>
    </row>
    <row r="5240" spans="1:12" ht="33.75">
      <c r="A5240" s="174">
        <v>222</v>
      </c>
      <c r="B5240" s="167" t="s">
        <v>788</v>
      </c>
      <c r="C5240" s="168">
        <v>42873</v>
      </c>
      <c r="D5240" s="168" t="s">
        <v>11473</v>
      </c>
      <c r="E5240" s="169" t="s">
        <v>3</v>
      </c>
      <c r="F5240" s="169">
        <v>1502729</v>
      </c>
      <c r="G5240" s="169"/>
      <c r="H5240" s="170" t="s">
        <v>11474</v>
      </c>
      <c r="I5240" s="172">
        <v>0</v>
      </c>
      <c r="J5240" s="172">
        <v>2420</v>
      </c>
      <c r="K5240" s="172">
        <v>2420</v>
      </c>
      <c r="L5240" s="173" t="s">
        <v>1444</v>
      </c>
    </row>
    <row r="5241" spans="1:12" ht="33.75">
      <c r="A5241" s="174">
        <v>292</v>
      </c>
      <c r="B5241" s="167" t="s">
        <v>159</v>
      </c>
      <c r="C5241" s="168">
        <v>42873</v>
      </c>
      <c r="D5241" s="168" t="s">
        <v>11475</v>
      </c>
      <c r="E5241" s="169" t="s">
        <v>3</v>
      </c>
      <c r="F5241" s="169">
        <v>1502731</v>
      </c>
      <c r="G5241" s="169"/>
      <c r="H5241" s="170" t="s">
        <v>11476</v>
      </c>
      <c r="I5241" s="172">
        <v>0</v>
      </c>
      <c r="J5241" s="172">
        <v>700</v>
      </c>
      <c r="K5241" s="172">
        <v>700</v>
      </c>
      <c r="L5241" s="173" t="s">
        <v>1444</v>
      </c>
    </row>
    <row r="5242" spans="1:12" ht="33.75">
      <c r="A5242" s="174">
        <v>222</v>
      </c>
      <c r="B5242" s="167" t="s">
        <v>788</v>
      </c>
      <c r="C5242" s="168">
        <v>42873</v>
      </c>
      <c r="D5242" s="168" t="s">
        <v>11477</v>
      </c>
      <c r="E5242" s="169" t="s">
        <v>3</v>
      </c>
      <c r="F5242" s="169">
        <v>1502732</v>
      </c>
      <c r="G5242" s="169"/>
      <c r="H5242" s="170" t="s">
        <v>11478</v>
      </c>
      <c r="I5242" s="172">
        <v>0</v>
      </c>
      <c r="J5242" s="172">
        <v>80</v>
      </c>
      <c r="K5242" s="172">
        <v>80</v>
      </c>
      <c r="L5242" s="173" t="s">
        <v>1444</v>
      </c>
    </row>
    <row r="5243" spans="1:12" ht="33.75">
      <c r="A5243" s="174">
        <v>222</v>
      </c>
      <c r="B5243" s="167" t="s">
        <v>788</v>
      </c>
      <c r="C5243" s="168">
        <v>42873</v>
      </c>
      <c r="D5243" s="168" t="s">
        <v>11479</v>
      </c>
      <c r="E5243" s="169" t="s">
        <v>3</v>
      </c>
      <c r="F5243" s="169">
        <v>1502733</v>
      </c>
      <c r="G5243" s="169"/>
      <c r="H5243" s="170" t="s">
        <v>11480</v>
      </c>
      <c r="I5243" s="172">
        <v>0</v>
      </c>
      <c r="J5243" s="172">
        <v>721.75</v>
      </c>
      <c r="K5243" s="172">
        <v>721.75</v>
      </c>
      <c r="L5243" s="173" t="s">
        <v>1444</v>
      </c>
    </row>
    <row r="5244" spans="1:12" ht="33.75">
      <c r="A5244" s="174">
        <v>292</v>
      </c>
      <c r="B5244" s="167" t="s">
        <v>159</v>
      </c>
      <c r="C5244" s="168">
        <v>42873</v>
      </c>
      <c r="D5244" s="168" t="s">
        <v>11481</v>
      </c>
      <c r="E5244" s="169" t="s">
        <v>3</v>
      </c>
      <c r="F5244" s="169">
        <v>1502734</v>
      </c>
      <c r="G5244" s="169"/>
      <c r="H5244" s="170" t="s">
        <v>11482</v>
      </c>
      <c r="I5244" s="172">
        <v>0</v>
      </c>
      <c r="J5244" s="172">
        <v>593</v>
      </c>
      <c r="K5244" s="172">
        <v>593</v>
      </c>
      <c r="L5244" s="173" t="s">
        <v>1444</v>
      </c>
    </row>
    <row r="5245" spans="1:12" ht="33.75">
      <c r="A5245" s="174">
        <v>222</v>
      </c>
      <c r="B5245" s="167" t="s">
        <v>788</v>
      </c>
      <c r="C5245" s="168">
        <v>42873</v>
      </c>
      <c r="D5245" s="168" t="s">
        <v>11483</v>
      </c>
      <c r="E5245" s="169" t="s">
        <v>3</v>
      </c>
      <c r="F5245" s="169">
        <v>1502735</v>
      </c>
      <c r="G5245" s="169"/>
      <c r="H5245" s="170" t="s">
        <v>11484</v>
      </c>
      <c r="I5245" s="172">
        <v>0</v>
      </c>
      <c r="J5245" s="172">
        <v>1800</v>
      </c>
      <c r="K5245" s="172">
        <v>1800</v>
      </c>
      <c r="L5245" s="173" t="s">
        <v>1444</v>
      </c>
    </row>
    <row r="5246" spans="1:12" ht="33.75">
      <c r="A5246" s="174">
        <v>222</v>
      </c>
      <c r="B5246" s="167" t="s">
        <v>788</v>
      </c>
      <c r="C5246" s="168">
        <v>42873</v>
      </c>
      <c r="D5246" s="168" t="s">
        <v>11485</v>
      </c>
      <c r="E5246" s="169" t="s">
        <v>3</v>
      </c>
      <c r="F5246" s="169">
        <v>1502737</v>
      </c>
      <c r="G5246" s="169"/>
      <c r="H5246" s="170" t="s">
        <v>11486</v>
      </c>
      <c r="I5246" s="172">
        <v>0</v>
      </c>
      <c r="J5246" s="172">
        <v>72.400000000000006</v>
      </c>
      <c r="K5246" s="172">
        <v>72.400000000000006</v>
      </c>
      <c r="L5246" s="173" t="s">
        <v>1444</v>
      </c>
    </row>
    <row r="5247" spans="1:12" ht="33.75">
      <c r="A5247" s="174">
        <v>292</v>
      </c>
      <c r="B5247" s="167" t="s">
        <v>159</v>
      </c>
      <c r="C5247" s="168">
        <v>42873</v>
      </c>
      <c r="D5247" s="168" t="s">
        <v>11487</v>
      </c>
      <c r="E5247" s="169" t="s">
        <v>3</v>
      </c>
      <c r="F5247" s="169">
        <v>1502739</v>
      </c>
      <c r="G5247" s="169"/>
      <c r="H5247" s="170" t="s">
        <v>11488</v>
      </c>
      <c r="I5247" s="172">
        <v>0</v>
      </c>
      <c r="J5247" s="172">
        <v>22265.89</v>
      </c>
      <c r="K5247" s="172">
        <v>22265.89</v>
      </c>
      <c r="L5247" s="173" t="s">
        <v>1444</v>
      </c>
    </row>
    <row r="5248" spans="1:12" ht="33.75">
      <c r="A5248" s="174">
        <v>222</v>
      </c>
      <c r="B5248" s="167" t="s">
        <v>788</v>
      </c>
      <c r="C5248" s="168">
        <v>42873</v>
      </c>
      <c r="D5248" s="168" t="s">
        <v>11489</v>
      </c>
      <c r="E5248" s="169" t="s">
        <v>3</v>
      </c>
      <c r="F5248" s="169">
        <v>1502740</v>
      </c>
      <c r="G5248" s="169"/>
      <c r="H5248" s="170" t="s">
        <v>11490</v>
      </c>
      <c r="I5248" s="172">
        <v>0</v>
      </c>
      <c r="J5248" s="172">
        <v>7</v>
      </c>
      <c r="K5248" s="172">
        <v>7</v>
      </c>
      <c r="L5248" s="173" t="s">
        <v>1444</v>
      </c>
    </row>
    <row r="5249" spans="1:12" ht="33.75">
      <c r="A5249" s="174">
        <v>222</v>
      </c>
      <c r="B5249" s="167" t="s">
        <v>788</v>
      </c>
      <c r="C5249" s="168">
        <v>42873</v>
      </c>
      <c r="D5249" s="168" t="s">
        <v>11491</v>
      </c>
      <c r="E5249" s="169" t="s">
        <v>3</v>
      </c>
      <c r="F5249" s="169">
        <v>1502741</v>
      </c>
      <c r="G5249" s="169"/>
      <c r="H5249" s="170" t="s">
        <v>11492</v>
      </c>
      <c r="I5249" s="172">
        <v>0</v>
      </c>
      <c r="J5249" s="172">
        <v>645</v>
      </c>
      <c r="K5249" s="172">
        <v>645</v>
      </c>
      <c r="L5249" s="173" t="s">
        <v>1444</v>
      </c>
    </row>
    <row r="5250" spans="1:12" ht="33.75">
      <c r="A5250" s="174">
        <v>222</v>
      </c>
      <c r="B5250" s="167" t="s">
        <v>788</v>
      </c>
      <c r="C5250" s="168">
        <v>42873</v>
      </c>
      <c r="D5250" s="168" t="s">
        <v>11493</v>
      </c>
      <c r="E5250" s="169" t="s">
        <v>3</v>
      </c>
      <c r="F5250" s="169">
        <v>1502745</v>
      </c>
      <c r="G5250" s="169"/>
      <c r="H5250" s="170" t="s">
        <v>11494</v>
      </c>
      <c r="I5250" s="172">
        <v>0</v>
      </c>
      <c r="J5250" s="172">
        <v>600</v>
      </c>
      <c r="K5250" s="172">
        <v>600</v>
      </c>
      <c r="L5250" s="173" t="s">
        <v>1444</v>
      </c>
    </row>
    <row r="5251" spans="1:12" ht="33.75">
      <c r="A5251" s="174">
        <v>222</v>
      </c>
      <c r="B5251" s="167" t="s">
        <v>788</v>
      </c>
      <c r="C5251" s="168">
        <v>42873</v>
      </c>
      <c r="D5251" s="168" t="s">
        <v>11495</v>
      </c>
      <c r="E5251" s="169" t="s">
        <v>3</v>
      </c>
      <c r="F5251" s="169">
        <v>1502747</v>
      </c>
      <c r="G5251" s="169"/>
      <c r="H5251" s="170" t="s">
        <v>11496</v>
      </c>
      <c r="I5251" s="172">
        <v>0</v>
      </c>
      <c r="J5251" s="172">
        <v>600</v>
      </c>
      <c r="K5251" s="172">
        <v>600</v>
      </c>
      <c r="L5251" s="173" t="s">
        <v>1444</v>
      </c>
    </row>
    <row r="5252" spans="1:12" ht="33.75">
      <c r="A5252" s="174">
        <v>222</v>
      </c>
      <c r="B5252" s="167" t="s">
        <v>788</v>
      </c>
      <c r="C5252" s="168">
        <v>42873</v>
      </c>
      <c r="D5252" s="168" t="s">
        <v>11497</v>
      </c>
      <c r="E5252" s="169" t="s">
        <v>3</v>
      </c>
      <c r="F5252" s="169">
        <v>1502750</v>
      </c>
      <c r="G5252" s="169"/>
      <c r="H5252" s="170" t="s">
        <v>11498</v>
      </c>
      <c r="I5252" s="172">
        <v>0</v>
      </c>
      <c r="J5252" s="172">
        <v>3640.32</v>
      </c>
      <c r="K5252" s="172">
        <v>3640.32</v>
      </c>
      <c r="L5252" s="173" t="s">
        <v>1444</v>
      </c>
    </row>
    <row r="5253" spans="1:12" ht="33.75">
      <c r="A5253" s="174">
        <v>70</v>
      </c>
      <c r="B5253" s="167" t="s">
        <v>729</v>
      </c>
      <c r="C5253" s="168">
        <v>42873</v>
      </c>
      <c r="D5253" s="168" t="s">
        <v>11499</v>
      </c>
      <c r="E5253" s="169" t="s">
        <v>3</v>
      </c>
      <c r="F5253" s="169">
        <v>1502771</v>
      </c>
      <c r="G5253" s="169"/>
      <c r="H5253" s="170" t="s">
        <v>11500</v>
      </c>
      <c r="I5253" s="172">
        <v>0</v>
      </c>
      <c r="J5253" s="172">
        <v>1256.2</v>
      </c>
      <c r="K5253" s="172">
        <v>1256.2</v>
      </c>
      <c r="L5253" s="173" t="s">
        <v>1444</v>
      </c>
    </row>
    <row r="5254" spans="1:12" ht="22.5">
      <c r="A5254" s="174">
        <v>70</v>
      </c>
      <c r="B5254" s="167" t="s">
        <v>729</v>
      </c>
      <c r="C5254" s="168">
        <v>42873</v>
      </c>
      <c r="D5254" s="168" t="s">
        <v>11501</v>
      </c>
      <c r="E5254" s="169" t="s">
        <v>3</v>
      </c>
      <c r="F5254" s="169">
        <v>1502772</v>
      </c>
      <c r="G5254" s="169"/>
      <c r="H5254" s="170" t="s">
        <v>11502</v>
      </c>
      <c r="I5254" s="172">
        <v>0</v>
      </c>
      <c r="J5254" s="172">
        <v>15</v>
      </c>
      <c r="K5254" s="172">
        <v>15</v>
      </c>
      <c r="L5254" s="173" t="s">
        <v>1444</v>
      </c>
    </row>
    <row r="5255" spans="1:12" ht="22.5">
      <c r="A5255" s="174">
        <v>70</v>
      </c>
      <c r="B5255" s="167" t="s">
        <v>729</v>
      </c>
      <c r="C5255" s="168">
        <v>42873</v>
      </c>
      <c r="D5255" s="168" t="s">
        <v>11503</v>
      </c>
      <c r="E5255" s="169" t="s">
        <v>3</v>
      </c>
      <c r="F5255" s="169">
        <v>1502773</v>
      </c>
      <c r="G5255" s="169"/>
      <c r="H5255" s="170" t="s">
        <v>11504</v>
      </c>
      <c r="I5255" s="172">
        <v>0</v>
      </c>
      <c r="J5255" s="172">
        <v>4627.3</v>
      </c>
      <c r="K5255" s="172">
        <v>4627.3</v>
      </c>
      <c r="L5255" s="173" t="s">
        <v>6022</v>
      </c>
    </row>
    <row r="5256" spans="1:12" ht="33.75">
      <c r="A5256" s="174" t="s">
        <v>634</v>
      </c>
      <c r="B5256" s="167" t="s">
        <v>1258</v>
      </c>
      <c r="C5256" s="168">
        <v>42873</v>
      </c>
      <c r="D5256" s="168" t="s">
        <v>11505</v>
      </c>
      <c r="E5256" s="169" t="s">
        <v>3</v>
      </c>
      <c r="F5256" s="169">
        <v>1502779</v>
      </c>
      <c r="G5256" s="169"/>
      <c r="H5256" s="170" t="s">
        <v>11506</v>
      </c>
      <c r="I5256" s="172">
        <v>0</v>
      </c>
      <c r="J5256" s="172">
        <v>368</v>
      </c>
      <c r="K5256" s="172">
        <v>368</v>
      </c>
      <c r="L5256" s="173" t="s">
        <v>1444</v>
      </c>
    </row>
    <row r="5257" spans="1:12" ht="33.75">
      <c r="A5257" s="174">
        <v>81</v>
      </c>
      <c r="B5257" s="167" t="s">
        <v>733</v>
      </c>
      <c r="C5257" s="168">
        <v>42873</v>
      </c>
      <c r="D5257" s="168" t="s">
        <v>11507</v>
      </c>
      <c r="E5257" s="169" t="s">
        <v>3</v>
      </c>
      <c r="F5257" s="169">
        <v>1502780</v>
      </c>
      <c r="G5257" s="169"/>
      <c r="H5257" s="170" t="s">
        <v>11508</v>
      </c>
      <c r="I5257" s="172">
        <v>0</v>
      </c>
      <c r="J5257" s="172">
        <v>4258</v>
      </c>
      <c r="K5257" s="172">
        <v>4258</v>
      </c>
      <c r="L5257" s="173" t="s">
        <v>1444</v>
      </c>
    </row>
    <row r="5258" spans="1:12" ht="33.75">
      <c r="A5258" s="174" t="s">
        <v>627</v>
      </c>
      <c r="B5258" s="167" t="s">
        <v>737</v>
      </c>
      <c r="C5258" s="168">
        <v>42873</v>
      </c>
      <c r="D5258" s="168" t="s">
        <v>11509</v>
      </c>
      <c r="E5258" s="169" t="s">
        <v>3</v>
      </c>
      <c r="F5258" s="169">
        <v>1502612</v>
      </c>
      <c r="G5258" s="169"/>
      <c r="H5258" s="170" t="s">
        <v>11510</v>
      </c>
      <c r="I5258" s="172">
        <v>0</v>
      </c>
      <c r="J5258" s="172">
        <v>260</v>
      </c>
      <c r="K5258" s="172">
        <v>260</v>
      </c>
      <c r="L5258" s="173" t="s">
        <v>1444</v>
      </c>
    </row>
    <row r="5259" spans="1:12" ht="33.75">
      <c r="A5259" s="174" t="s">
        <v>627</v>
      </c>
      <c r="B5259" s="167" t="s">
        <v>737</v>
      </c>
      <c r="C5259" s="168">
        <v>42873</v>
      </c>
      <c r="D5259" s="168" t="s">
        <v>11511</v>
      </c>
      <c r="E5259" s="169" t="s">
        <v>3</v>
      </c>
      <c r="F5259" s="169">
        <v>1502637</v>
      </c>
      <c r="G5259" s="169"/>
      <c r="H5259" s="170" t="s">
        <v>11512</v>
      </c>
      <c r="I5259" s="172">
        <v>0</v>
      </c>
      <c r="J5259" s="172">
        <v>1990.83</v>
      </c>
      <c r="K5259" s="172">
        <v>1990.83</v>
      </c>
      <c r="L5259" s="173" t="s">
        <v>1444</v>
      </c>
    </row>
    <row r="5260" spans="1:12" ht="33.75">
      <c r="A5260" s="174">
        <v>46</v>
      </c>
      <c r="B5260" s="167" t="s">
        <v>722</v>
      </c>
      <c r="C5260" s="168">
        <v>42873</v>
      </c>
      <c r="D5260" s="168" t="s">
        <v>11513</v>
      </c>
      <c r="E5260" s="169" t="s">
        <v>3</v>
      </c>
      <c r="F5260" s="169">
        <v>1502654</v>
      </c>
      <c r="G5260" s="169"/>
      <c r="H5260" s="170" t="s">
        <v>11514</v>
      </c>
      <c r="I5260" s="172">
        <v>0</v>
      </c>
      <c r="J5260" s="172">
        <v>10980</v>
      </c>
      <c r="K5260" s="172">
        <v>10980</v>
      </c>
      <c r="L5260" s="173" t="s">
        <v>1444</v>
      </c>
    </row>
    <row r="5261" spans="1:12" ht="22.5">
      <c r="A5261" s="174">
        <v>46</v>
      </c>
      <c r="B5261" s="167" t="s">
        <v>722</v>
      </c>
      <c r="C5261" s="168">
        <v>42873</v>
      </c>
      <c r="D5261" s="168" t="s">
        <v>11515</v>
      </c>
      <c r="E5261" s="169" t="s">
        <v>3</v>
      </c>
      <c r="F5261" s="169">
        <v>1502698</v>
      </c>
      <c r="G5261" s="169"/>
      <c r="H5261" s="170" t="s">
        <v>3082</v>
      </c>
      <c r="I5261" s="172">
        <v>0</v>
      </c>
      <c r="J5261" s="172">
        <v>331</v>
      </c>
      <c r="K5261" s="172">
        <v>331</v>
      </c>
      <c r="L5261" s="173" t="s">
        <v>1444</v>
      </c>
    </row>
    <row r="5262" spans="1:12" ht="33.75">
      <c r="A5262" s="174" t="s">
        <v>627</v>
      </c>
      <c r="B5262" s="167" t="s">
        <v>737</v>
      </c>
      <c r="C5262" s="168">
        <v>42873</v>
      </c>
      <c r="D5262" s="168" t="s">
        <v>11516</v>
      </c>
      <c r="E5262" s="169" t="s">
        <v>3</v>
      </c>
      <c r="F5262" s="169">
        <v>1502700</v>
      </c>
      <c r="G5262" s="169"/>
      <c r="H5262" s="170" t="s">
        <v>11517</v>
      </c>
      <c r="I5262" s="172">
        <v>0</v>
      </c>
      <c r="J5262" s="172">
        <v>300</v>
      </c>
      <c r="K5262" s="172">
        <v>300</v>
      </c>
      <c r="L5262" s="173" t="s">
        <v>1444</v>
      </c>
    </row>
    <row r="5263" spans="1:12" ht="33.75">
      <c r="A5263" s="174" t="s">
        <v>627</v>
      </c>
      <c r="B5263" s="167" t="s">
        <v>737</v>
      </c>
      <c r="C5263" s="168">
        <v>42873</v>
      </c>
      <c r="D5263" s="168" t="s">
        <v>11518</v>
      </c>
      <c r="E5263" s="169" t="s">
        <v>3</v>
      </c>
      <c r="F5263" s="169">
        <v>1502701</v>
      </c>
      <c r="G5263" s="169"/>
      <c r="H5263" s="170" t="s">
        <v>11519</v>
      </c>
      <c r="I5263" s="172">
        <v>0</v>
      </c>
      <c r="J5263" s="172">
        <v>37</v>
      </c>
      <c r="K5263" s="172">
        <v>37</v>
      </c>
      <c r="L5263" s="173" t="s">
        <v>1444</v>
      </c>
    </row>
    <row r="5264" spans="1:12" ht="33.75">
      <c r="A5264" s="174" t="s">
        <v>627</v>
      </c>
      <c r="B5264" s="167" t="s">
        <v>737</v>
      </c>
      <c r="C5264" s="168">
        <v>42873</v>
      </c>
      <c r="D5264" s="168" t="s">
        <v>11520</v>
      </c>
      <c r="E5264" s="169" t="s">
        <v>3</v>
      </c>
      <c r="F5264" s="169">
        <v>1502752</v>
      </c>
      <c r="G5264" s="169"/>
      <c r="H5264" s="170" t="s">
        <v>11521</v>
      </c>
      <c r="I5264" s="172">
        <v>0</v>
      </c>
      <c r="J5264" s="172">
        <v>524</v>
      </c>
      <c r="K5264" s="172">
        <v>524</v>
      </c>
      <c r="L5264" s="173" t="s">
        <v>1444</v>
      </c>
    </row>
    <row r="5265" spans="1:12" ht="33.75">
      <c r="A5265" s="174" t="s">
        <v>627</v>
      </c>
      <c r="B5265" s="167" t="s">
        <v>737</v>
      </c>
      <c r="C5265" s="168">
        <v>42873</v>
      </c>
      <c r="D5265" s="168" t="s">
        <v>11522</v>
      </c>
      <c r="E5265" s="169" t="s">
        <v>3</v>
      </c>
      <c r="F5265" s="169">
        <v>1502753</v>
      </c>
      <c r="G5265" s="169"/>
      <c r="H5265" s="170" t="s">
        <v>11523</v>
      </c>
      <c r="I5265" s="172">
        <v>0</v>
      </c>
      <c r="J5265" s="172">
        <v>580</v>
      </c>
      <c r="K5265" s="172">
        <v>580</v>
      </c>
      <c r="L5265" s="173" t="s">
        <v>1444</v>
      </c>
    </row>
    <row r="5266" spans="1:12" ht="33.75">
      <c r="A5266" s="174" t="s">
        <v>627</v>
      </c>
      <c r="B5266" s="167" t="s">
        <v>737</v>
      </c>
      <c r="C5266" s="168">
        <v>42873</v>
      </c>
      <c r="D5266" s="168" t="s">
        <v>11524</v>
      </c>
      <c r="E5266" s="169" t="s">
        <v>3</v>
      </c>
      <c r="F5266" s="169">
        <v>1502766</v>
      </c>
      <c r="G5266" s="169"/>
      <c r="H5266" s="170" t="s">
        <v>11525</v>
      </c>
      <c r="I5266" s="172">
        <v>0</v>
      </c>
      <c r="J5266" s="172">
        <v>7756.8</v>
      </c>
      <c r="K5266" s="172">
        <v>7756.8</v>
      </c>
      <c r="L5266" s="173" t="s">
        <v>1444</v>
      </c>
    </row>
    <row r="5267" spans="1:12" ht="22.5">
      <c r="A5267" s="174">
        <v>373</v>
      </c>
      <c r="B5267" s="167" t="s">
        <v>1299</v>
      </c>
      <c r="C5267" s="168">
        <v>42873</v>
      </c>
      <c r="D5267" s="168" t="s">
        <v>11526</v>
      </c>
      <c r="E5267" s="169" t="s">
        <v>3</v>
      </c>
      <c r="F5267" s="169">
        <v>1502767</v>
      </c>
      <c r="G5267" s="169"/>
      <c r="H5267" s="170" t="s">
        <v>11527</v>
      </c>
      <c r="I5267" s="172">
        <v>0</v>
      </c>
      <c r="J5267" s="172">
        <v>135</v>
      </c>
      <c r="K5267" s="172">
        <v>135</v>
      </c>
      <c r="L5267" s="173" t="s">
        <v>1444</v>
      </c>
    </row>
    <row r="5268" spans="1:12" ht="33.75">
      <c r="A5268" s="174" t="s">
        <v>627</v>
      </c>
      <c r="B5268" s="167" t="s">
        <v>737</v>
      </c>
      <c r="C5268" s="168">
        <v>42873</v>
      </c>
      <c r="D5268" s="168" t="s">
        <v>11528</v>
      </c>
      <c r="E5268" s="169" t="s">
        <v>3</v>
      </c>
      <c r="F5268" s="169">
        <v>1502774</v>
      </c>
      <c r="G5268" s="169"/>
      <c r="H5268" s="170" t="s">
        <v>11529</v>
      </c>
      <c r="I5268" s="172">
        <v>0</v>
      </c>
      <c r="J5268" s="172">
        <v>8.34</v>
      </c>
      <c r="K5268" s="172">
        <v>8.34</v>
      </c>
      <c r="L5268" s="173" t="s">
        <v>1444</v>
      </c>
    </row>
    <row r="5269" spans="1:12" ht="22.5">
      <c r="A5269" s="174">
        <v>16</v>
      </c>
      <c r="B5269" s="167" t="s">
        <v>716</v>
      </c>
      <c r="C5269" s="168">
        <v>42873</v>
      </c>
      <c r="D5269" s="168" t="s">
        <v>11530</v>
      </c>
      <c r="E5269" s="169" t="s">
        <v>3</v>
      </c>
      <c r="F5269" s="169">
        <v>1502782</v>
      </c>
      <c r="G5269" s="169"/>
      <c r="H5269" s="170" t="s">
        <v>11531</v>
      </c>
      <c r="I5269" s="172">
        <v>0</v>
      </c>
      <c r="J5269" s="172">
        <v>5300.91</v>
      </c>
      <c r="K5269" s="172">
        <v>5300.91</v>
      </c>
      <c r="L5269" s="173" t="s">
        <v>1444</v>
      </c>
    </row>
    <row r="5270" spans="1:12" ht="22.5">
      <c r="A5270" s="174">
        <v>20</v>
      </c>
      <c r="B5270" s="167" t="s">
        <v>717</v>
      </c>
      <c r="C5270" s="168">
        <v>42873</v>
      </c>
      <c r="D5270" s="168" t="s">
        <v>11532</v>
      </c>
      <c r="E5270" s="169" t="s">
        <v>3</v>
      </c>
      <c r="F5270" s="169">
        <v>1502783</v>
      </c>
      <c r="G5270" s="169"/>
      <c r="H5270" s="170" t="s">
        <v>11533</v>
      </c>
      <c r="I5270" s="172">
        <v>0</v>
      </c>
      <c r="J5270" s="172">
        <v>1023.2</v>
      </c>
      <c r="K5270" s="172">
        <v>1023.2</v>
      </c>
      <c r="L5270" s="173" t="s">
        <v>1444</v>
      </c>
    </row>
    <row r="5271" spans="1:12" ht="22.5">
      <c r="A5271" s="174">
        <v>660</v>
      </c>
      <c r="B5271" s="167" t="s">
        <v>241</v>
      </c>
      <c r="C5271" s="168">
        <v>42873</v>
      </c>
      <c r="D5271" s="168" t="s">
        <v>11534</v>
      </c>
      <c r="E5271" s="169" t="s">
        <v>3</v>
      </c>
      <c r="F5271" s="169">
        <v>1502785</v>
      </c>
      <c r="G5271" s="169"/>
      <c r="H5271" s="170" t="s">
        <v>11535</v>
      </c>
      <c r="I5271" s="172">
        <v>0</v>
      </c>
      <c r="J5271" s="172">
        <v>1875.85</v>
      </c>
      <c r="K5271" s="172">
        <v>1875.85</v>
      </c>
      <c r="L5271" s="173" t="s">
        <v>1444</v>
      </c>
    </row>
    <row r="5272" spans="1:12" ht="33.75">
      <c r="A5272" s="174">
        <v>225</v>
      </c>
      <c r="B5272" s="167" t="s">
        <v>790</v>
      </c>
      <c r="C5272" s="168">
        <v>42873</v>
      </c>
      <c r="D5272" s="168" t="s">
        <v>11536</v>
      </c>
      <c r="E5272" s="169" t="s">
        <v>3</v>
      </c>
      <c r="F5272" s="169">
        <v>1502787</v>
      </c>
      <c r="G5272" s="169"/>
      <c r="H5272" s="170" t="s">
        <v>11537</v>
      </c>
      <c r="I5272" s="172">
        <v>0</v>
      </c>
      <c r="J5272" s="172">
        <v>1523.2</v>
      </c>
      <c r="K5272" s="172">
        <v>1523.2</v>
      </c>
      <c r="L5272" s="173" t="s">
        <v>1444</v>
      </c>
    </row>
    <row r="5273" spans="1:12" ht="33.75">
      <c r="A5273" s="174" t="s">
        <v>627</v>
      </c>
      <c r="B5273" s="167" t="s">
        <v>737</v>
      </c>
      <c r="C5273" s="168">
        <v>42873</v>
      </c>
      <c r="D5273" s="168" t="s">
        <v>11538</v>
      </c>
      <c r="E5273" s="169" t="s">
        <v>3</v>
      </c>
      <c r="F5273" s="169">
        <v>1502789</v>
      </c>
      <c r="G5273" s="169"/>
      <c r="H5273" s="170" t="s">
        <v>11539</v>
      </c>
      <c r="I5273" s="172">
        <v>0</v>
      </c>
      <c r="J5273" s="172">
        <v>110</v>
      </c>
      <c r="K5273" s="172">
        <v>110</v>
      </c>
      <c r="L5273" s="173" t="s">
        <v>1444</v>
      </c>
    </row>
    <row r="5274" spans="1:12" ht="22.5">
      <c r="A5274" s="174">
        <v>48</v>
      </c>
      <c r="B5274" s="167" t="s">
        <v>724</v>
      </c>
      <c r="C5274" s="168">
        <v>42873</v>
      </c>
      <c r="D5274" s="168" t="s">
        <v>11540</v>
      </c>
      <c r="E5274" s="169" t="s">
        <v>3</v>
      </c>
      <c r="F5274" s="169">
        <v>1502814</v>
      </c>
      <c r="G5274" s="169"/>
      <c r="H5274" s="170" t="s">
        <v>11541</v>
      </c>
      <c r="I5274" s="172">
        <v>0</v>
      </c>
      <c r="J5274" s="172">
        <v>351.2</v>
      </c>
      <c r="K5274" s="172">
        <v>351.2</v>
      </c>
      <c r="L5274" s="173" t="s">
        <v>1444</v>
      </c>
    </row>
    <row r="5275" spans="1:12" ht="33.75">
      <c r="A5275" s="174" t="s">
        <v>627</v>
      </c>
      <c r="B5275" s="167" t="s">
        <v>737</v>
      </c>
      <c r="C5275" s="168">
        <v>42873</v>
      </c>
      <c r="D5275" s="168" t="s">
        <v>11542</v>
      </c>
      <c r="E5275" s="169" t="s">
        <v>3</v>
      </c>
      <c r="F5275" s="169">
        <v>1502822</v>
      </c>
      <c r="G5275" s="169"/>
      <c r="H5275" s="170" t="s">
        <v>11543</v>
      </c>
      <c r="I5275" s="172">
        <v>0</v>
      </c>
      <c r="J5275" s="172">
        <v>50</v>
      </c>
      <c r="K5275" s="172">
        <v>50</v>
      </c>
      <c r="L5275" s="173" t="s">
        <v>1444</v>
      </c>
    </row>
    <row r="5276" spans="1:12" ht="33.75">
      <c r="A5276" s="174" t="s">
        <v>627</v>
      </c>
      <c r="B5276" s="167" t="s">
        <v>737</v>
      </c>
      <c r="C5276" s="168">
        <v>42873</v>
      </c>
      <c r="D5276" s="168" t="s">
        <v>11544</v>
      </c>
      <c r="E5276" s="169" t="s">
        <v>3</v>
      </c>
      <c r="F5276" s="169">
        <v>1502830</v>
      </c>
      <c r="G5276" s="169"/>
      <c r="H5276" s="170" t="s">
        <v>11545</v>
      </c>
      <c r="I5276" s="172">
        <v>0</v>
      </c>
      <c r="J5276" s="172">
        <v>87</v>
      </c>
      <c r="K5276" s="172">
        <v>87</v>
      </c>
      <c r="L5276" s="173" t="s">
        <v>1444</v>
      </c>
    </row>
    <row r="5277" spans="1:12" ht="33.75">
      <c r="A5277" s="174" t="s">
        <v>627</v>
      </c>
      <c r="B5277" s="167" t="s">
        <v>737</v>
      </c>
      <c r="C5277" s="168">
        <v>42873</v>
      </c>
      <c r="D5277" s="168" t="s">
        <v>11546</v>
      </c>
      <c r="E5277" s="169" t="s">
        <v>3</v>
      </c>
      <c r="F5277" s="169">
        <v>1502836</v>
      </c>
      <c r="G5277" s="169"/>
      <c r="H5277" s="170" t="s">
        <v>11547</v>
      </c>
      <c r="I5277" s="172">
        <v>0</v>
      </c>
      <c r="J5277" s="172">
        <v>13177.99</v>
      </c>
      <c r="K5277" s="172">
        <v>13177.99</v>
      </c>
      <c r="L5277" s="173" t="s">
        <v>1444</v>
      </c>
    </row>
    <row r="5278" spans="1:12" ht="22.5">
      <c r="A5278" s="174">
        <v>46</v>
      </c>
      <c r="B5278" s="167" t="s">
        <v>722</v>
      </c>
      <c r="C5278" s="168">
        <v>42873</v>
      </c>
      <c r="D5278" s="168" t="s">
        <v>11548</v>
      </c>
      <c r="E5278" s="169" t="s">
        <v>3</v>
      </c>
      <c r="F5278" s="169">
        <v>1502874</v>
      </c>
      <c r="G5278" s="169"/>
      <c r="H5278" s="170" t="s">
        <v>11549</v>
      </c>
      <c r="I5278" s="172">
        <v>0</v>
      </c>
      <c r="J5278" s="172">
        <v>448</v>
      </c>
      <c r="K5278" s="172">
        <v>448</v>
      </c>
      <c r="L5278" s="173" t="s">
        <v>1444</v>
      </c>
    </row>
    <row r="5279" spans="1:12" ht="22.5">
      <c r="A5279" s="174">
        <v>46</v>
      </c>
      <c r="B5279" s="167" t="s">
        <v>722</v>
      </c>
      <c r="C5279" s="168">
        <v>42873</v>
      </c>
      <c r="D5279" s="168" t="s">
        <v>11550</v>
      </c>
      <c r="E5279" s="169" t="s">
        <v>3</v>
      </c>
      <c r="F5279" s="169">
        <v>1502875</v>
      </c>
      <c r="G5279" s="169"/>
      <c r="H5279" s="170" t="s">
        <v>11551</v>
      </c>
      <c r="I5279" s="172">
        <v>0</v>
      </c>
      <c r="J5279" s="172">
        <v>387</v>
      </c>
      <c r="K5279" s="172">
        <v>387</v>
      </c>
      <c r="L5279" s="173" t="s">
        <v>1444</v>
      </c>
    </row>
    <row r="5280" spans="1:12" ht="33.75">
      <c r="A5280" s="174" t="s">
        <v>627</v>
      </c>
      <c r="B5280" s="167" t="s">
        <v>737</v>
      </c>
      <c r="C5280" s="168">
        <v>42873</v>
      </c>
      <c r="D5280" s="168" t="s">
        <v>11552</v>
      </c>
      <c r="E5280" s="169" t="s">
        <v>3</v>
      </c>
      <c r="F5280" s="169">
        <v>1502878</v>
      </c>
      <c r="G5280" s="169"/>
      <c r="H5280" s="170" t="s">
        <v>11553</v>
      </c>
      <c r="I5280" s="172">
        <v>0</v>
      </c>
      <c r="J5280" s="172">
        <v>135</v>
      </c>
      <c r="K5280" s="172">
        <v>135</v>
      </c>
      <c r="L5280" s="173" t="s">
        <v>1444</v>
      </c>
    </row>
    <row r="5281" spans="1:12" ht="22.5">
      <c r="A5281" s="174">
        <v>291</v>
      </c>
      <c r="B5281" s="167" t="s">
        <v>818</v>
      </c>
      <c r="C5281" s="168">
        <v>42873</v>
      </c>
      <c r="D5281" s="168" t="s">
        <v>11554</v>
      </c>
      <c r="E5281" s="169" t="s">
        <v>3</v>
      </c>
      <c r="F5281" s="169">
        <v>1502883</v>
      </c>
      <c r="G5281" s="169"/>
      <c r="H5281" s="170" t="s">
        <v>11555</v>
      </c>
      <c r="I5281" s="172">
        <v>0</v>
      </c>
      <c r="J5281" s="172">
        <v>15940</v>
      </c>
      <c r="K5281" s="172">
        <v>15940</v>
      </c>
      <c r="L5281" s="173" t="s">
        <v>1444</v>
      </c>
    </row>
    <row r="5282" spans="1:12" ht="22.5">
      <c r="A5282" s="174">
        <v>46</v>
      </c>
      <c r="B5282" s="167" t="s">
        <v>722</v>
      </c>
      <c r="C5282" s="168">
        <v>42873</v>
      </c>
      <c r="D5282" s="168" t="s">
        <v>11556</v>
      </c>
      <c r="E5282" s="169" t="s">
        <v>3</v>
      </c>
      <c r="F5282" s="169">
        <v>1502887</v>
      </c>
      <c r="G5282" s="169"/>
      <c r="H5282" s="170" t="s">
        <v>11557</v>
      </c>
      <c r="I5282" s="172">
        <v>0</v>
      </c>
      <c r="J5282" s="172">
        <v>1854</v>
      </c>
      <c r="K5282" s="172">
        <v>1854</v>
      </c>
      <c r="L5282" s="173" t="s">
        <v>1444</v>
      </c>
    </row>
    <row r="5283" spans="1:12" ht="33.75">
      <c r="A5283" s="174">
        <v>20</v>
      </c>
      <c r="B5283" s="167" t="s">
        <v>717</v>
      </c>
      <c r="C5283" s="168">
        <v>42873</v>
      </c>
      <c r="D5283" s="168" t="s">
        <v>11558</v>
      </c>
      <c r="E5283" s="169" t="s">
        <v>3</v>
      </c>
      <c r="F5283" s="169">
        <v>1502902</v>
      </c>
      <c r="G5283" s="169"/>
      <c r="H5283" s="170" t="s">
        <v>11559</v>
      </c>
      <c r="I5283" s="172">
        <v>0</v>
      </c>
      <c r="J5283" s="172">
        <v>45</v>
      </c>
      <c r="K5283" s="172">
        <v>45</v>
      </c>
      <c r="L5283" s="173" t="s">
        <v>1444</v>
      </c>
    </row>
    <row r="5284" spans="1:12" ht="33.75">
      <c r="A5284" s="174">
        <v>20</v>
      </c>
      <c r="B5284" s="167" t="s">
        <v>717</v>
      </c>
      <c r="C5284" s="168">
        <v>42873</v>
      </c>
      <c r="D5284" s="168" t="s">
        <v>11560</v>
      </c>
      <c r="E5284" s="169" t="s">
        <v>3</v>
      </c>
      <c r="F5284" s="169">
        <v>1502904</v>
      </c>
      <c r="G5284" s="169"/>
      <c r="H5284" s="170" t="s">
        <v>11561</v>
      </c>
      <c r="I5284" s="172">
        <v>0</v>
      </c>
      <c r="J5284" s="172">
        <v>11</v>
      </c>
      <c r="K5284" s="172">
        <v>11</v>
      </c>
      <c r="L5284" s="173" t="s">
        <v>1444</v>
      </c>
    </row>
    <row r="5285" spans="1:12" ht="33.75">
      <c r="A5285" s="174" t="s">
        <v>627</v>
      </c>
      <c r="B5285" s="167" t="s">
        <v>737</v>
      </c>
      <c r="C5285" s="168">
        <v>42873</v>
      </c>
      <c r="D5285" s="168" t="s">
        <v>11562</v>
      </c>
      <c r="E5285" s="169" t="s">
        <v>3</v>
      </c>
      <c r="F5285" s="169">
        <v>1502909</v>
      </c>
      <c r="G5285" s="169"/>
      <c r="H5285" s="170" t="s">
        <v>11563</v>
      </c>
      <c r="I5285" s="172">
        <v>0</v>
      </c>
      <c r="J5285" s="172">
        <v>28.86</v>
      </c>
      <c r="K5285" s="172">
        <v>28.86</v>
      </c>
      <c r="L5285" s="173" t="s">
        <v>1444</v>
      </c>
    </row>
    <row r="5286" spans="1:12" ht="22.5">
      <c r="A5286" s="174">
        <v>70</v>
      </c>
      <c r="B5286" s="167" t="s">
        <v>729</v>
      </c>
      <c r="C5286" s="168">
        <v>42873</v>
      </c>
      <c r="D5286" s="168" t="s">
        <v>11564</v>
      </c>
      <c r="E5286" s="169" t="s">
        <v>3</v>
      </c>
      <c r="F5286" s="169">
        <v>1502920</v>
      </c>
      <c r="G5286" s="169"/>
      <c r="H5286" s="170" t="s">
        <v>11565</v>
      </c>
      <c r="I5286" s="172">
        <v>0</v>
      </c>
      <c r="J5286" s="172">
        <v>21.9</v>
      </c>
      <c r="K5286" s="172">
        <v>21.9</v>
      </c>
      <c r="L5286" s="173" t="s">
        <v>1444</v>
      </c>
    </row>
    <row r="5287" spans="1:12" ht="33.75">
      <c r="A5287" s="174" t="s">
        <v>627</v>
      </c>
      <c r="B5287" s="167" t="s">
        <v>737</v>
      </c>
      <c r="C5287" s="168">
        <v>42873</v>
      </c>
      <c r="D5287" s="168" t="s">
        <v>11566</v>
      </c>
      <c r="E5287" s="169" t="s">
        <v>3</v>
      </c>
      <c r="F5287" s="169">
        <v>1502924</v>
      </c>
      <c r="G5287" s="169"/>
      <c r="H5287" s="170" t="s">
        <v>9870</v>
      </c>
      <c r="I5287" s="172">
        <v>0</v>
      </c>
      <c r="J5287" s="172">
        <v>1000</v>
      </c>
      <c r="K5287" s="172">
        <v>1000</v>
      </c>
      <c r="L5287" s="173" t="s">
        <v>1444</v>
      </c>
    </row>
    <row r="5288" spans="1:12" ht="22.5">
      <c r="A5288" s="174">
        <v>46</v>
      </c>
      <c r="B5288" s="167" t="s">
        <v>722</v>
      </c>
      <c r="C5288" s="168">
        <v>42873</v>
      </c>
      <c r="D5288" s="168" t="s">
        <v>11567</v>
      </c>
      <c r="E5288" s="169" t="s">
        <v>3</v>
      </c>
      <c r="F5288" s="169">
        <v>1502928</v>
      </c>
      <c r="G5288" s="169"/>
      <c r="H5288" s="170" t="s">
        <v>11568</v>
      </c>
      <c r="I5288" s="172">
        <v>0</v>
      </c>
      <c r="J5288" s="172">
        <v>8.1</v>
      </c>
      <c r="K5288" s="172">
        <v>8.1</v>
      </c>
      <c r="L5288" s="173" t="s">
        <v>1444</v>
      </c>
    </row>
    <row r="5289" spans="1:12" ht="33.75">
      <c r="A5289" s="174" t="s">
        <v>627</v>
      </c>
      <c r="B5289" s="167" t="s">
        <v>737</v>
      </c>
      <c r="C5289" s="168">
        <v>42873</v>
      </c>
      <c r="D5289" s="168" t="s">
        <v>11569</v>
      </c>
      <c r="E5289" s="169" t="s">
        <v>3</v>
      </c>
      <c r="F5289" s="169">
        <v>1502932</v>
      </c>
      <c r="G5289" s="169"/>
      <c r="H5289" s="170" t="s">
        <v>11570</v>
      </c>
      <c r="I5289" s="172">
        <v>0</v>
      </c>
      <c r="J5289" s="172">
        <v>96.46</v>
      </c>
      <c r="K5289" s="172">
        <v>96.46</v>
      </c>
      <c r="L5289" s="173" t="s">
        <v>1444</v>
      </c>
    </row>
    <row r="5290" spans="1:12" ht="33.75">
      <c r="A5290" s="174" t="s">
        <v>627</v>
      </c>
      <c r="B5290" s="167" t="s">
        <v>737</v>
      </c>
      <c r="C5290" s="168">
        <v>42873</v>
      </c>
      <c r="D5290" s="168" t="s">
        <v>11571</v>
      </c>
      <c r="E5290" s="169" t="s">
        <v>3</v>
      </c>
      <c r="F5290" s="169">
        <v>1502933</v>
      </c>
      <c r="G5290" s="169"/>
      <c r="H5290" s="170" t="s">
        <v>11572</v>
      </c>
      <c r="I5290" s="172">
        <v>0</v>
      </c>
      <c r="J5290" s="172">
        <v>48.23</v>
      </c>
      <c r="K5290" s="172">
        <v>48.23</v>
      </c>
      <c r="L5290" s="173" t="s">
        <v>1444</v>
      </c>
    </row>
    <row r="5291" spans="1:12" ht="22.5">
      <c r="A5291" s="174">
        <v>20</v>
      </c>
      <c r="B5291" s="167" t="s">
        <v>717</v>
      </c>
      <c r="C5291" s="168">
        <v>42873</v>
      </c>
      <c r="D5291" s="168" t="s">
        <v>11573</v>
      </c>
      <c r="E5291" s="169" t="s">
        <v>3</v>
      </c>
      <c r="F5291" s="169">
        <v>1502955</v>
      </c>
      <c r="G5291" s="169"/>
      <c r="H5291" s="170" t="s">
        <v>11574</v>
      </c>
      <c r="I5291" s="172">
        <v>0</v>
      </c>
      <c r="J5291" s="172">
        <v>450</v>
      </c>
      <c r="K5291" s="172">
        <v>450</v>
      </c>
      <c r="L5291" s="173" t="s">
        <v>1444</v>
      </c>
    </row>
    <row r="5292" spans="1:12" ht="33.75">
      <c r="A5292" s="174">
        <v>35</v>
      </c>
      <c r="B5292" s="167" t="s">
        <v>720</v>
      </c>
      <c r="C5292" s="168">
        <v>42874</v>
      </c>
      <c r="D5292" s="168" t="s">
        <v>11575</v>
      </c>
      <c r="E5292" s="169" t="s">
        <v>3</v>
      </c>
      <c r="F5292" s="169">
        <v>1503080</v>
      </c>
      <c r="G5292" s="169"/>
      <c r="H5292" s="170" t="s">
        <v>11576</v>
      </c>
      <c r="I5292" s="172">
        <v>0</v>
      </c>
      <c r="J5292" s="172">
        <v>1500</v>
      </c>
      <c r="K5292" s="172">
        <v>1500</v>
      </c>
      <c r="L5292" s="173" t="s">
        <v>1444</v>
      </c>
    </row>
    <row r="5293" spans="1:12" ht="33.75">
      <c r="A5293" s="174">
        <v>35</v>
      </c>
      <c r="B5293" s="167" t="s">
        <v>720</v>
      </c>
      <c r="C5293" s="168">
        <v>42874</v>
      </c>
      <c r="D5293" s="168" t="s">
        <v>11577</v>
      </c>
      <c r="E5293" s="169" t="s">
        <v>3</v>
      </c>
      <c r="F5293" s="169">
        <v>1503081</v>
      </c>
      <c r="G5293" s="169"/>
      <c r="H5293" s="170" t="s">
        <v>11578</v>
      </c>
      <c r="I5293" s="172">
        <v>0</v>
      </c>
      <c r="J5293" s="172">
        <v>900</v>
      </c>
      <c r="K5293" s="172">
        <v>900</v>
      </c>
      <c r="L5293" s="173" t="s">
        <v>1444</v>
      </c>
    </row>
    <row r="5294" spans="1:12" ht="33.75">
      <c r="A5294" s="174">
        <v>35</v>
      </c>
      <c r="B5294" s="167" t="s">
        <v>720</v>
      </c>
      <c r="C5294" s="168">
        <v>42874</v>
      </c>
      <c r="D5294" s="168" t="s">
        <v>11579</v>
      </c>
      <c r="E5294" s="169" t="s">
        <v>3</v>
      </c>
      <c r="F5294" s="169">
        <v>1503099</v>
      </c>
      <c r="G5294" s="169"/>
      <c r="H5294" s="170" t="s">
        <v>11580</v>
      </c>
      <c r="I5294" s="172">
        <v>0</v>
      </c>
      <c r="J5294" s="172">
        <v>165314.57</v>
      </c>
      <c r="K5294" s="172">
        <v>165314.57</v>
      </c>
      <c r="L5294" s="173" t="s">
        <v>1444</v>
      </c>
    </row>
    <row r="5295" spans="1:12" ht="33.75">
      <c r="A5295" s="174">
        <v>35</v>
      </c>
      <c r="B5295" s="167" t="s">
        <v>720</v>
      </c>
      <c r="C5295" s="168">
        <v>42874</v>
      </c>
      <c r="D5295" s="168" t="s">
        <v>11581</v>
      </c>
      <c r="E5295" s="169" t="s">
        <v>3</v>
      </c>
      <c r="F5295" s="169">
        <v>1503100</v>
      </c>
      <c r="G5295" s="169"/>
      <c r="H5295" s="170" t="s">
        <v>11582</v>
      </c>
      <c r="I5295" s="172">
        <v>0</v>
      </c>
      <c r="J5295" s="172">
        <v>158.09</v>
      </c>
      <c r="K5295" s="172">
        <v>158.09</v>
      </c>
      <c r="L5295" s="173" t="s">
        <v>1444</v>
      </c>
    </row>
    <row r="5296" spans="1:12" ht="33.75">
      <c r="A5296" s="174">
        <v>35</v>
      </c>
      <c r="B5296" s="167" t="s">
        <v>720</v>
      </c>
      <c r="C5296" s="168">
        <v>42874</v>
      </c>
      <c r="D5296" s="168" t="s">
        <v>11583</v>
      </c>
      <c r="E5296" s="169" t="s">
        <v>3</v>
      </c>
      <c r="F5296" s="169">
        <v>1503102</v>
      </c>
      <c r="G5296" s="169"/>
      <c r="H5296" s="170" t="s">
        <v>11584</v>
      </c>
      <c r="I5296" s="172">
        <v>0</v>
      </c>
      <c r="J5296" s="172">
        <v>273484.98</v>
      </c>
      <c r="K5296" s="172">
        <v>273484.98</v>
      </c>
      <c r="L5296" s="173" t="s">
        <v>1444</v>
      </c>
    </row>
    <row r="5297" spans="1:12" ht="33.75">
      <c r="A5297" s="174">
        <v>35</v>
      </c>
      <c r="B5297" s="167" t="s">
        <v>720</v>
      </c>
      <c r="C5297" s="168">
        <v>42874</v>
      </c>
      <c r="D5297" s="168" t="s">
        <v>11585</v>
      </c>
      <c r="E5297" s="169" t="s">
        <v>3</v>
      </c>
      <c r="F5297" s="169">
        <v>1503103</v>
      </c>
      <c r="G5297" s="169"/>
      <c r="H5297" s="170" t="s">
        <v>11586</v>
      </c>
      <c r="I5297" s="172">
        <v>0</v>
      </c>
      <c r="J5297" s="172">
        <v>33274.15</v>
      </c>
      <c r="K5297" s="172">
        <v>33274.15</v>
      </c>
      <c r="L5297" s="173" t="s">
        <v>1444</v>
      </c>
    </row>
    <row r="5298" spans="1:12" ht="33.75">
      <c r="A5298" s="174">
        <v>35</v>
      </c>
      <c r="B5298" s="167" t="s">
        <v>720</v>
      </c>
      <c r="C5298" s="168">
        <v>42874</v>
      </c>
      <c r="D5298" s="168" t="s">
        <v>11587</v>
      </c>
      <c r="E5298" s="169" t="s">
        <v>3</v>
      </c>
      <c r="F5298" s="169">
        <v>1503104</v>
      </c>
      <c r="G5298" s="169"/>
      <c r="H5298" s="170" t="s">
        <v>11588</v>
      </c>
      <c r="I5298" s="172">
        <v>0</v>
      </c>
      <c r="J5298" s="172">
        <v>38143.75</v>
      </c>
      <c r="K5298" s="172">
        <v>38143.75</v>
      </c>
      <c r="L5298" s="173" t="s">
        <v>1444</v>
      </c>
    </row>
    <row r="5299" spans="1:12" ht="33.75">
      <c r="A5299" s="174">
        <v>35</v>
      </c>
      <c r="B5299" s="167" t="s">
        <v>720</v>
      </c>
      <c r="C5299" s="168">
        <v>42874</v>
      </c>
      <c r="D5299" s="168" t="s">
        <v>11589</v>
      </c>
      <c r="E5299" s="169" t="s">
        <v>3</v>
      </c>
      <c r="F5299" s="169">
        <v>1503108</v>
      </c>
      <c r="G5299" s="169"/>
      <c r="H5299" s="170" t="s">
        <v>11590</v>
      </c>
      <c r="I5299" s="172">
        <v>0</v>
      </c>
      <c r="J5299" s="172">
        <v>473646.64</v>
      </c>
      <c r="K5299" s="172">
        <v>473646.64</v>
      </c>
      <c r="L5299" s="173" t="s">
        <v>1444</v>
      </c>
    </row>
    <row r="5300" spans="1:12" ht="33.75">
      <c r="A5300" s="174">
        <v>253</v>
      </c>
      <c r="B5300" s="167" t="s">
        <v>802</v>
      </c>
      <c r="C5300" s="168">
        <v>42874</v>
      </c>
      <c r="D5300" s="168" t="s">
        <v>11591</v>
      </c>
      <c r="E5300" s="169" t="s">
        <v>3</v>
      </c>
      <c r="F5300" s="169">
        <v>1503114</v>
      </c>
      <c r="G5300" s="169"/>
      <c r="H5300" s="170" t="s">
        <v>11592</v>
      </c>
      <c r="I5300" s="172">
        <v>0</v>
      </c>
      <c r="J5300" s="172">
        <v>319442.73</v>
      </c>
      <c r="K5300" s="172">
        <v>319442.73</v>
      </c>
      <c r="L5300" s="173" t="s">
        <v>1444</v>
      </c>
    </row>
    <row r="5301" spans="1:12" ht="22.5">
      <c r="A5301" s="174">
        <v>342</v>
      </c>
      <c r="B5301" s="167" t="s">
        <v>840</v>
      </c>
      <c r="C5301" s="168">
        <v>42874</v>
      </c>
      <c r="D5301" s="168" t="s">
        <v>11593</v>
      </c>
      <c r="E5301" s="169" t="s">
        <v>3</v>
      </c>
      <c r="F5301" s="169">
        <v>1503131</v>
      </c>
      <c r="G5301" s="169"/>
      <c r="H5301" s="170" t="s">
        <v>11594</v>
      </c>
      <c r="I5301" s="172">
        <v>0</v>
      </c>
      <c r="J5301" s="172">
        <v>0.5</v>
      </c>
      <c r="K5301" s="172">
        <v>0.5</v>
      </c>
      <c r="L5301" s="173" t="s">
        <v>6022</v>
      </c>
    </row>
    <row r="5302" spans="1:12" ht="33.75">
      <c r="A5302" s="174">
        <v>582</v>
      </c>
      <c r="B5302" s="167" t="s">
        <v>880</v>
      </c>
      <c r="C5302" s="168">
        <v>42874</v>
      </c>
      <c r="D5302" s="168" t="s">
        <v>11595</v>
      </c>
      <c r="E5302" s="169" t="s">
        <v>3</v>
      </c>
      <c r="F5302" s="169">
        <v>1503161</v>
      </c>
      <c r="G5302" s="169"/>
      <c r="H5302" s="170" t="s">
        <v>11596</v>
      </c>
      <c r="I5302" s="172">
        <v>0</v>
      </c>
      <c r="J5302" s="172">
        <v>1000</v>
      </c>
      <c r="K5302" s="172">
        <v>1000</v>
      </c>
      <c r="L5302" s="173" t="s">
        <v>1444</v>
      </c>
    </row>
    <row r="5303" spans="1:12" ht="33.75">
      <c r="A5303" s="174">
        <v>582</v>
      </c>
      <c r="B5303" s="167" t="s">
        <v>880</v>
      </c>
      <c r="C5303" s="168">
        <v>42874</v>
      </c>
      <c r="D5303" s="168" t="s">
        <v>11597</v>
      </c>
      <c r="E5303" s="169" t="s">
        <v>3</v>
      </c>
      <c r="F5303" s="169">
        <v>1503169</v>
      </c>
      <c r="G5303" s="169"/>
      <c r="H5303" s="170" t="s">
        <v>11598</v>
      </c>
      <c r="I5303" s="172">
        <v>0</v>
      </c>
      <c r="J5303" s="172">
        <v>33000</v>
      </c>
      <c r="K5303" s="172">
        <v>33000</v>
      </c>
      <c r="L5303" s="173" t="s">
        <v>1444</v>
      </c>
    </row>
    <row r="5304" spans="1:12" ht="22.5">
      <c r="A5304" s="174">
        <v>283</v>
      </c>
      <c r="B5304" s="167" t="s">
        <v>153</v>
      </c>
      <c r="C5304" s="168">
        <v>42874</v>
      </c>
      <c r="D5304" s="168" t="s">
        <v>11599</v>
      </c>
      <c r="E5304" s="169" t="s">
        <v>3</v>
      </c>
      <c r="F5304" s="169">
        <v>1503201</v>
      </c>
      <c r="G5304" s="169"/>
      <c r="H5304" s="170" t="s">
        <v>11600</v>
      </c>
      <c r="I5304" s="172">
        <v>0</v>
      </c>
      <c r="J5304" s="172">
        <v>818.54</v>
      </c>
      <c r="K5304" s="172">
        <v>818.54</v>
      </c>
      <c r="L5304" s="173" t="s">
        <v>1444</v>
      </c>
    </row>
    <row r="5305" spans="1:12" ht="22.5">
      <c r="A5305" s="174">
        <v>206</v>
      </c>
      <c r="B5305" s="167" t="s">
        <v>782</v>
      </c>
      <c r="C5305" s="168">
        <v>42874</v>
      </c>
      <c r="D5305" s="168" t="s">
        <v>11601</v>
      </c>
      <c r="E5305" s="169" t="s">
        <v>3</v>
      </c>
      <c r="F5305" s="169">
        <v>1503213</v>
      </c>
      <c r="G5305" s="169"/>
      <c r="H5305" s="170" t="s">
        <v>11602</v>
      </c>
      <c r="I5305" s="172">
        <v>0</v>
      </c>
      <c r="J5305" s="172">
        <v>170</v>
      </c>
      <c r="K5305" s="172">
        <v>170</v>
      </c>
      <c r="L5305" s="173" t="s">
        <v>1444</v>
      </c>
    </row>
    <row r="5306" spans="1:12" ht="22.5">
      <c r="A5306" s="174">
        <v>206</v>
      </c>
      <c r="B5306" s="167" t="s">
        <v>782</v>
      </c>
      <c r="C5306" s="168">
        <v>42874</v>
      </c>
      <c r="D5306" s="168" t="s">
        <v>11603</v>
      </c>
      <c r="E5306" s="169" t="s">
        <v>3</v>
      </c>
      <c r="F5306" s="169">
        <v>1503214</v>
      </c>
      <c r="G5306" s="169"/>
      <c r="H5306" s="170" t="s">
        <v>11604</v>
      </c>
      <c r="I5306" s="172">
        <v>0</v>
      </c>
      <c r="J5306" s="172">
        <v>1945</v>
      </c>
      <c r="K5306" s="172">
        <v>1945</v>
      </c>
      <c r="L5306" s="173" t="s">
        <v>1444</v>
      </c>
    </row>
    <row r="5307" spans="1:12" ht="33.75">
      <c r="A5307" s="174">
        <v>10</v>
      </c>
      <c r="B5307" s="167" t="s">
        <v>714</v>
      </c>
      <c r="C5307" s="168">
        <v>42874</v>
      </c>
      <c r="D5307" s="168" t="s">
        <v>11605</v>
      </c>
      <c r="E5307" s="169" t="s">
        <v>3</v>
      </c>
      <c r="F5307" s="169">
        <v>1503225</v>
      </c>
      <c r="G5307" s="169"/>
      <c r="H5307" s="170" t="s">
        <v>11606</v>
      </c>
      <c r="I5307" s="172">
        <v>0</v>
      </c>
      <c r="J5307" s="172">
        <v>9247.5</v>
      </c>
      <c r="K5307" s="172">
        <v>9247.5</v>
      </c>
      <c r="L5307" s="173" t="s">
        <v>1444</v>
      </c>
    </row>
    <row r="5308" spans="1:12" ht="33.75">
      <c r="A5308" s="174">
        <v>660</v>
      </c>
      <c r="B5308" s="167" t="s">
        <v>241</v>
      </c>
      <c r="C5308" s="168">
        <v>42874</v>
      </c>
      <c r="D5308" s="168" t="s">
        <v>11607</v>
      </c>
      <c r="E5308" s="169" t="s">
        <v>3</v>
      </c>
      <c r="F5308" s="169">
        <v>1503085</v>
      </c>
      <c r="G5308" s="169"/>
      <c r="H5308" s="170" t="s">
        <v>11608</v>
      </c>
      <c r="I5308" s="172">
        <v>0</v>
      </c>
      <c r="J5308" s="172">
        <v>237.5</v>
      </c>
      <c r="K5308" s="172">
        <v>237.5</v>
      </c>
      <c r="L5308" s="173" t="s">
        <v>1444</v>
      </c>
    </row>
    <row r="5309" spans="1:12" ht="22.5">
      <c r="A5309" s="174">
        <v>283</v>
      </c>
      <c r="B5309" s="167" t="s">
        <v>153</v>
      </c>
      <c r="C5309" s="168">
        <v>42874</v>
      </c>
      <c r="D5309" s="168" t="s">
        <v>11609</v>
      </c>
      <c r="E5309" s="169" t="s">
        <v>3</v>
      </c>
      <c r="F5309" s="169">
        <v>1503106</v>
      </c>
      <c r="G5309" s="169"/>
      <c r="H5309" s="170" t="s">
        <v>11610</v>
      </c>
      <c r="I5309" s="172">
        <v>0</v>
      </c>
      <c r="J5309" s="172">
        <v>17700</v>
      </c>
      <c r="K5309" s="172">
        <v>17700</v>
      </c>
      <c r="L5309" s="173" t="s">
        <v>1444</v>
      </c>
    </row>
    <row r="5310" spans="1:12" ht="33.75">
      <c r="A5310" s="174" t="s">
        <v>627</v>
      </c>
      <c r="B5310" s="167" t="s">
        <v>737</v>
      </c>
      <c r="C5310" s="168">
        <v>42874</v>
      </c>
      <c r="D5310" s="168" t="s">
        <v>11611</v>
      </c>
      <c r="E5310" s="169" t="s">
        <v>3</v>
      </c>
      <c r="F5310" s="169">
        <v>1503109</v>
      </c>
      <c r="G5310" s="169"/>
      <c r="H5310" s="170" t="s">
        <v>11612</v>
      </c>
      <c r="I5310" s="172">
        <v>0</v>
      </c>
      <c r="J5310" s="172">
        <v>108.52</v>
      </c>
      <c r="K5310" s="172">
        <v>108.52</v>
      </c>
      <c r="L5310" s="173" t="s">
        <v>1444</v>
      </c>
    </row>
    <row r="5311" spans="1:12" ht="33.75">
      <c r="A5311" s="174" t="s">
        <v>627</v>
      </c>
      <c r="B5311" s="167" t="s">
        <v>737</v>
      </c>
      <c r="C5311" s="168">
        <v>42874</v>
      </c>
      <c r="D5311" s="168" t="s">
        <v>11613</v>
      </c>
      <c r="E5311" s="169" t="s">
        <v>3</v>
      </c>
      <c r="F5311" s="169">
        <v>1503118</v>
      </c>
      <c r="G5311" s="169"/>
      <c r="H5311" s="170" t="s">
        <v>11614</v>
      </c>
      <c r="I5311" s="172">
        <v>0</v>
      </c>
      <c r="J5311" s="172">
        <v>370</v>
      </c>
      <c r="K5311" s="172">
        <v>370</v>
      </c>
      <c r="L5311" s="173" t="s">
        <v>1444</v>
      </c>
    </row>
    <row r="5312" spans="1:12" ht="33.75">
      <c r="A5312" s="174" t="s">
        <v>627</v>
      </c>
      <c r="B5312" s="167" t="s">
        <v>737</v>
      </c>
      <c r="C5312" s="168">
        <v>42874</v>
      </c>
      <c r="D5312" s="168" t="s">
        <v>11615</v>
      </c>
      <c r="E5312" s="169" t="s">
        <v>3</v>
      </c>
      <c r="F5312" s="169">
        <v>1503119</v>
      </c>
      <c r="G5312" s="169"/>
      <c r="H5312" s="170" t="s">
        <v>11616</v>
      </c>
      <c r="I5312" s="172">
        <v>0</v>
      </c>
      <c r="J5312" s="172">
        <v>280</v>
      </c>
      <c r="K5312" s="172">
        <v>280</v>
      </c>
      <c r="L5312" s="173" t="s">
        <v>1444</v>
      </c>
    </row>
    <row r="5313" spans="1:12" ht="33.75">
      <c r="A5313" s="174" t="s">
        <v>627</v>
      </c>
      <c r="B5313" s="167" t="s">
        <v>737</v>
      </c>
      <c r="C5313" s="168">
        <v>42874</v>
      </c>
      <c r="D5313" s="168" t="s">
        <v>11617</v>
      </c>
      <c r="E5313" s="169" t="s">
        <v>3</v>
      </c>
      <c r="F5313" s="169">
        <v>1503121</v>
      </c>
      <c r="G5313" s="169"/>
      <c r="H5313" s="170" t="s">
        <v>11618</v>
      </c>
      <c r="I5313" s="172">
        <v>0</v>
      </c>
      <c r="J5313" s="172">
        <v>2.5</v>
      </c>
      <c r="K5313" s="172">
        <v>2.5</v>
      </c>
      <c r="L5313" s="173" t="s">
        <v>1444</v>
      </c>
    </row>
    <row r="5314" spans="1:12" ht="33.75">
      <c r="A5314" s="174" t="s">
        <v>627</v>
      </c>
      <c r="B5314" s="167" t="s">
        <v>737</v>
      </c>
      <c r="C5314" s="168">
        <v>42874</v>
      </c>
      <c r="D5314" s="168" t="s">
        <v>11619</v>
      </c>
      <c r="E5314" s="169" t="s">
        <v>3</v>
      </c>
      <c r="F5314" s="169">
        <v>1503122</v>
      </c>
      <c r="G5314" s="169"/>
      <c r="H5314" s="170" t="s">
        <v>11620</v>
      </c>
      <c r="I5314" s="172">
        <v>0</v>
      </c>
      <c r="J5314" s="172">
        <v>450</v>
      </c>
      <c r="K5314" s="172">
        <v>450</v>
      </c>
      <c r="L5314" s="173" t="s">
        <v>1444</v>
      </c>
    </row>
    <row r="5315" spans="1:12" ht="22.5">
      <c r="A5315" s="174">
        <v>41</v>
      </c>
      <c r="B5315" s="167" t="s">
        <v>721</v>
      </c>
      <c r="C5315" s="168">
        <v>42874</v>
      </c>
      <c r="D5315" s="168" t="s">
        <v>11621</v>
      </c>
      <c r="E5315" s="169" t="s">
        <v>3</v>
      </c>
      <c r="F5315" s="169">
        <v>1503132</v>
      </c>
      <c r="G5315" s="169"/>
      <c r="H5315" s="170" t="s">
        <v>11622</v>
      </c>
      <c r="I5315" s="172">
        <v>0</v>
      </c>
      <c r="J5315" s="172">
        <v>1822.5</v>
      </c>
      <c r="K5315" s="172">
        <v>1822.5</v>
      </c>
      <c r="L5315" s="173" t="s">
        <v>1444</v>
      </c>
    </row>
    <row r="5316" spans="1:12" ht="22.5">
      <c r="A5316" s="174">
        <v>234</v>
      </c>
      <c r="B5316" s="167" t="s">
        <v>131</v>
      </c>
      <c r="C5316" s="168">
        <v>42874</v>
      </c>
      <c r="D5316" s="168" t="s">
        <v>11623</v>
      </c>
      <c r="E5316" s="169" t="s">
        <v>3</v>
      </c>
      <c r="F5316" s="169">
        <v>1503139</v>
      </c>
      <c r="G5316" s="169"/>
      <c r="H5316" s="170" t="s">
        <v>11624</v>
      </c>
      <c r="I5316" s="172">
        <v>0</v>
      </c>
      <c r="J5316" s="172">
        <v>354</v>
      </c>
      <c r="K5316" s="172">
        <v>354</v>
      </c>
      <c r="L5316" s="173" t="s">
        <v>1444</v>
      </c>
    </row>
    <row r="5317" spans="1:12" ht="22.5">
      <c r="A5317" s="174">
        <v>234</v>
      </c>
      <c r="B5317" s="167" t="s">
        <v>131</v>
      </c>
      <c r="C5317" s="168">
        <v>42874</v>
      </c>
      <c r="D5317" s="168" t="s">
        <v>11625</v>
      </c>
      <c r="E5317" s="169" t="s">
        <v>3</v>
      </c>
      <c r="F5317" s="169">
        <v>1503141</v>
      </c>
      <c r="G5317" s="169"/>
      <c r="H5317" s="170" t="s">
        <v>11626</v>
      </c>
      <c r="I5317" s="172">
        <v>0</v>
      </c>
      <c r="J5317" s="172">
        <v>200</v>
      </c>
      <c r="K5317" s="172">
        <v>200</v>
      </c>
      <c r="L5317" s="173" t="s">
        <v>1444</v>
      </c>
    </row>
    <row r="5318" spans="1:12" ht="22.5">
      <c r="A5318" s="174">
        <v>234</v>
      </c>
      <c r="B5318" s="167" t="s">
        <v>131</v>
      </c>
      <c r="C5318" s="168">
        <v>42874</v>
      </c>
      <c r="D5318" s="168" t="s">
        <v>11627</v>
      </c>
      <c r="E5318" s="169" t="s">
        <v>3</v>
      </c>
      <c r="F5318" s="169">
        <v>1503144</v>
      </c>
      <c r="G5318" s="169"/>
      <c r="H5318" s="170" t="s">
        <v>11628</v>
      </c>
      <c r="I5318" s="172">
        <v>0</v>
      </c>
      <c r="J5318" s="172">
        <v>375.03</v>
      </c>
      <c r="K5318" s="172">
        <v>375.03</v>
      </c>
      <c r="L5318" s="173" t="s">
        <v>1444</v>
      </c>
    </row>
    <row r="5319" spans="1:12" ht="22.5">
      <c r="A5319" s="174">
        <v>234</v>
      </c>
      <c r="B5319" s="167" t="s">
        <v>131</v>
      </c>
      <c r="C5319" s="168">
        <v>42874</v>
      </c>
      <c r="D5319" s="168" t="s">
        <v>11629</v>
      </c>
      <c r="E5319" s="169" t="s">
        <v>3</v>
      </c>
      <c r="F5319" s="169">
        <v>1503147</v>
      </c>
      <c r="G5319" s="169"/>
      <c r="H5319" s="170" t="s">
        <v>11630</v>
      </c>
      <c r="I5319" s="172">
        <v>0</v>
      </c>
      <c r="J5319" s="172">
        <v>87.5</v>
      </c>
      <c r="K5319" s="172">
        <v>87.5</v>
      </c>
      <c r="L5319" s="173" t="s">
        <v>1444</v>
      </c>
    </row>
    <row r="5320" spans="1:12" ht="22.5">
      <c r="A5320" s="174">
        <v>46</v>
      </c>
      <c r="B5320" s="167" t="s">
        <v>722</v>
      </c>
      <c r="C5320" s="168">
        <v>42874</v>
      </c>
      <c r="D5320" s="168" t="s">
        <v>11631</v>
      </c>
      <c r="E5320" s="169" t="s">
        <v>3</v>
      </c>
      <c r="F5320" s="169">
        <v>1503153</v>
      </c>
      <c r="G5320" s="169"/>
      <c r="H5320" s="170" t="s">
        <v>11632</v>
      </c>
      <c r="I5320" s="172">
        <v>0</v>
      </c>
      <c r="J5320" s="172">
        <v>159</v>
      </c>
      <c r="K5320" s="172">
        <v>159</v>
      </c>
      <c r="L5320" s="173" t="s">
        <v>1444</v>
      </c>
    </row>
    <row r="5321" spans="1:12" ht="22.5">
      <c r="A5321" s="174">
        <v>46</v>
      </c>
      <c r="B5321" s="167" t="s">
        <v>722</v>
      </c>
      <c r="C5321" s="168">
        <v>42874</v>
      </c>
      <c r="D5321" s="168" t="s">
        <v>11633</v>
      </c>
      <c r="E5321" s="169" t="s">
        <v>3</v>
      </c>
      <c r="F5321" s="169">
        <v>1503183</v>
      </c>
      <c r="G5321" s="169"/>
      <c r="H5321" s="170" t="s">
        <v>11634</v>
      </c>
      <c r="I5321" s="172">
        <v>0</v>
      </c>
      <c r="J5321" s="172">
        <v>1500</v>
      </c>
      <c r="K5321" s="172">
        <v>1500</v>
      </c>
      <c r="L5321" s="173" t="s">
        <v>1444</v>
      </c>
    </row>
    <row r="5322" spans="1:12" ht="33.75">
      <c r="A5322" s="174">
        <v>47</v>
      </c>
      <c r="B5322" s="167" t="s">
        <v>723</v>
      </c>
      <c r="C5322" s="168">
        <v>42874</v>
      </c>
      <c r="D5322" s="168" t="s">
        <v>11635</v>
      </c>
      <c r="E5322" s="169" t="s">
        <v>3</v>
      </c>
      <c r="F5322" s="169">
        <v>1503206</v>
      </c>
      <c r="G5322" s="169"/>
      <c r="H5322" s="170" t="s">
        <v>11636</v>
      </c>
      <c r="I5322" s="172">
        <v>0</v>
      </c>
      <c r="J5322" s="172">
        <v>420</v>
      </c>
      <c r="K5322" s="172">
        <v>420</v>
      </c>
      <c r="L5322" s="173" t="s">
        <v>1444</v>
      </c>
    </row>
    <row r="5323" spans="1:12" ht="22.5">
      <c r="A5323" s="174">
        <v>15</v>
      </c>
      <c r="B5323" s="167" t="s">
        <v>715</v>
      </c>
      <c r="C5323" s="168">
        <v>42874</v>
      </c>
      <c r="D5323" s="168" t="s">
        <v>11637</v>
      </c>
      <c r="E5323" s="169" t="s">
        <v>3</v>
      </c>
      <c r="F5323" s="169">
        <v>1503226</v>
      </c>
      <c r="G5323" s="169"/>
      <c r="H5323" s="170" t="s">
        <v>11638</v>
      </c>
      <c r="I5323" s="172">
        <v>0</v>
      </c>
      <c r="J5323" s="172">
        <v>526</v>
      </c>
      <c r="K5323" s="172">
        <v>526</v>
      </c>
      <c r="L5323" s="173" t="s">
        <v>1444</v>
      </c>
    </row>
    <row r="5324" spans="1:12" ht="22.5">
      <c r="A5324" s="174">
        <v>15</v>
      </c>
      <c r="B5324" s="167" t="s">
        <v>715</v>
      </c>
      <c r="C5324" s="168">
        <v>42874</v>
      </c>
      <c r="D5324" s="168" t="s">
        <v>11639</v>
      </c>
      <c r="E5324" s="169" t="s">
        <v>3</v>
      </c>
      <c r="F5324" s="169">
        <v>1503227</v>
      </c>
      <c r="G5324" s="169"/>
      <c r="H5324" s="170" t="s">
        <v>11638</v>
      </c>
      <c r="I5324" s="172">
        <v>0</v>
      </c>
      <c r="J5324" s="172">
        <v>527.42999999999995</v>
      </c>
      <c r="K5324" s="172">
        <v>527.42999999999995</v>
      </c>
      <c r="L5324" s="173" t="s">
        <v>1444</v>
      </c>
    </row>
    <row r="5325" spans="1:12" ht="33.75">
      <c r="A5325" s="174">
        <v>35</v>
      </c>
      <c r="B5325" s="167" t="s">
        <v>720</v>
      </c>
      <c r="C5325" s="168">
        <v>42874</v>
      </c>
      <c r="D5325" s="168" t="s">
        <v>11640</v>
      </c>
      <c r="E5325" s="169" t="s">
        <v>3</v>
      </c>
      <c r="F5325" s="169">
        <v>1503231</v>
      </c>
      <c r="G5325" s="169"/>
      <c r="H5325" s="170" t="s">
        <v>11641</v>
      </c>
      <c r="I5325" s="172">
        <v>0</v>
      </c>
      <c r="J5325" s="172">
        <v>1381.83</v>
      </c>
      <c r="K5325" s="172">
        <v>1381.83</v>
      </c>
      <c r="L5325" s="173" t="s">
        <v>1444</v>
      </c>
    </row>
    <row r="5326" spans="1:12" ht="33.75">
      <c r="A5326" s="174" t="s">
        <v>627</v>
      </c>
      <c r="B5326" s="167" t="s">
        <v>737</v>
      </c>
      <c r="C5326" s="168">
        <v>42874</v>
      </c>
      <c r="D5326" s="168" t="s">
        <v>11642</v>
      </c>
      <c r="E5326" s="169" t="s">
        <v>3</v>
      </c>
      <c r="F5326" s="169">
        <v>1503234</v>
      </c>
      <c r="G5326" s="169"/>
      <c r="H5326" s="170" t="s">
        <v>11643</v>
      </c>
      <c r="I5326" s="172">
        <v>0</v>
      </c>
      <c r="J5326" s="172">
        <v>2869</v>
      </c>
      <c r="K5326" s="172">
        <v>2869</v>
      </c>
      <c r="L5326" s="173" t="s">
        <v>1444</v>
      </c>
    </row>
    <row r="5327" spans="1:12" ht="33.75">
      <c r="A5327" s="174" t="s">
        <v>627</v>
      </c>
      <c r="B5327" s="167" t="s">
        <v>737</v>
      </c>
      <c r="C5327" s="168">
        <v>42874</v>
      </c>
      <c r="D5327" s="168" t="s">
        <v>11644</v>
      </c>
      <c r="E5327" s="169" t="s">
        <v>3</v>
      </c>
      <c r="F5327" s="169">
        <v>1503236</v>
      </c>
      <c r="G5327" s="169"/>
      <c r="H5327" s="170" t="s">
        <v>11645</v>
      </c>
      <c r="I5327" s="172">
        <v>0</v>
      </c>
      <c r="J5327" s="172">
        <v>371</v>
      </c>
      <c r="K5327" s="172">
        <v>371</v>
      </c>
      <c r="L5327" s="173" t="s">
        <v>1444</v>
      </c>
    </row>
    <row r="5328" spans="1:12" ht="22.5">
      <c r="A5328" s="174">
        <v>234</v>
      </c>
      <c r="B5328" s="167" t="s">
        <v>131</v>
      </c>
      <c r="C5328" s="168">
        <v>42874</v>
      </c>
      <c r="D5328" s="168" t="s">
        <v>11646</v>
      </c>
      <c r="E5328" s="169" t="s">
        <v>3</v>
      </c>
      <c r="F5328" s="169">
        <v>1503246</v>
      </c>
      <c r="G5328" s="169"/>
      <c r="H5328" s="170" t="s">
        <v>11647</v>
      </c>
      <c r="I5328" s="172">
        <v>0</v>
      </c>
      <c r="J5328" s="172">
        <v>240</v>
      </c>
      <c r="K5328" s="172">
        <v>240</v>
      </c>
      <c r="L5328" s="173" t="s">
        <v>1444</v>
      </c>
    </row>
    <row r="5329" spans="1:12" ht="22.5">
      <c r="A5329" s="174">
        <v>15</v>
      </c>
      <c r="B5329" s="167" t="s">
        <v>715</v>
      </c>
      <c r="C5329" s="168">
        <v>42874</v>
      </c>
      <c r="D5329" s="168" t="s">
        <v>11648</v>
      </c>
      <c r="E5329" s="169" t="s">
        <v>3</v>
      </c>
      <c r="F5329" s="169">
        <v>1503254</v>
      </c>
      <c r="G5329" s="169"/>
      <c r="H5329" s="170" t="s">
        <v>11649</v>
      </c>
      <c r="I5329" s="172">
        <v>0</v>
      </c>
      <c r="J5329" s="172">
        <v>208.49</v>
      </c>
      <c r="K5329" s="172">
        <v>208.49</v>
      </c>
      <c r="L5329" s="173" t="s">
        <v>1444</v>
      </c>
    </row>
    <row r="5330" spans="1:12" ht="33.75">
      <c r="A5330" s="174" t="s">
        <v>627</v>
      </c>
      <c r="B5330" s="167" t="s">
        <v>737</v>
      </c>
      <c r="C5330" s="168">
        <v>42874</v>
      </c>
      <c r="D5330" s="168" t="s">
        <v>11650</v>
      </c>
      <c r="E5330" s="169" t="s">
        <v>3</v>
      </c>
      <c r="F5330" s="169">
        <v>1503257</v>
      </c>
      <c r="G5330" s="169"/>
      <c r="H5330" s="170" t="s">
        <v>11651</v>
      </c>
      <c r="I5330" s="172">
        <v>0</v>
      </c>
      <c r="J5330" s="172">
        <v>567.5</v>
      </c>
      <c r="K5330" s="172">
        <v>567.5</v>
      </c>
      <c r="L5330" s="173" t="s">
        <v>1444</v>
      </c>
    </row>
    <row r="5331" spans="1:12" ht="33.75">
      <c r="A5331" s="174" t="s">
        <v>627</v>
      </c>
      <c r="B5331" s="167" t="s">
        <v>737</v>
      </c>
      <c r="C5331" s="168">
        <v>42874</v>
      </c>
      <c r="D5331" s="168" t="s">
        <v>11652</v>
      </c>
      <c r="E5331" s="169" t="s">
        <v>3</v>
      </c>
      <c r="F5331" s="169">
        <v>1503258</v>
      </c>
      <c r="G5331" s="169"/>
      <c r="H5331" s="170" t="s">
        <v>11653</v>
      </c>
      <c r="I5331" s="172">
        <v>0</v>
      </c>
      <c r="J5331" s="172">
        <v>567.5</v>
      </c>
      <c r="K5331" s="172">
        <v>567.5</v>
      </c>
      <c r="L5331" s="173" t="s">
        <v>1444</v>
      </c>
    </row>
    <row r="5332" spans="1:12" ht="22.5">
      <c r="A5332" s="174">
        <v>212</v>
      </c>
      <c r="B5332" s="167" t="s">
        <v>785</v>
      </c>
      <c r="C5332" s="168">
        <v>42874</v>
      </c>
      <c r="D5332" s="168" t="s">
        <v>11654</v>
      </c>
      <c r="E5332" s="169" t="s">
        <v>3</v>
      </c>
      <c r="F5332" s="169">
        <v>1503266</v>
      </c>
      <c r="G5332" s="169"/>
      <c r="H5332" s="170" t="s">
        <v>11655</v>
      </c>
      <c r="I5332" s="172">
        <v>0</v>
      </c>
      <c r="J5332" s="172">
        <v>245</v>
      </c>
      <c r="K5332" s="172">
        <v>245</v>
      </c>
      <c r="L5332" s="173" t="s">
        <v>1444</v>
      </c>
    </row>
    <row r="5333" spans="1:12" ht="33.75">
      <c r="A5333" s="174" t="s">
        <v>627</v>
      </c>
      <c r="B5333" s="167" t="s">
        <v>737</v>
      </c>
      <c r="C5333" s="168">
        <v>42874</v>
      </c>
      <c r="D5333" s="168" t="s">
        <v>11656</v>
      </c>
      <c r="E5333" s="169" t="s">
        <v>3</v>
      </c>
      <c r="F5333" s="169">
        <v>1503282</v>
      </c>
      <c r="G5333" s="169"/>
      <c r="H5333" s="170" t="s">
        <v>11657</v>
      </c>
      <c r="I5333" s="172">
        <v>0</v>
      </c>
      <c r="J5333" s="172">
        <v>13</v>
      </c>
      <c r="K5333" s="172">
        <v>13</v>
      </c>
      <c r="L5333" s="173" t="s">
        <v>1444</v>
      </c>
    </row>
    <row r="5334" spans="1:12" ht="33.75">
      <c r="A5334" s="174" t="s">
        <v>627</v>
      </c>
      <c r="B5334" s="167" t="s">
        <v>737</v>
      </c>
      <c r="C5334" s="168">
        <v>42874</v>
      </c>
      <c r="D5334" s="168" t="s">
        <v>11658</v>
      </c>
      <c r="E5334" s="169" t="s">
        <v>3</v>
      </c>
      <c r="F5334" s="169">
        <v>1503284</v>
      </c>
      <c r="G5334" s="169"/>
      <c r="H5334" s="170" t="s">
        <v>11659</v>
      </c>
      <c r="I5334" s="172">
        <v>0</v>
      </c>
      <c r="J5334" s="172">
        <v>13</v>
      </c>
      <c r="K5334" s="172">
        <v>13</v>
      </c>
      <c r="L5334" s="173" t="s">
        <v>1444</v>
      </c>
    </row>
    <row r="5335" spans="1:12" ht="22.5">
      <c r="A5335" s="174">
        <v>20</v>
      </c>
      <c r="B5335" s="167" t="s">
        <v>717</v>
      </c>
      <c r="C5335" s="168">
        <v>42874</v>
      </c>
      <c r="D5335" s="168" t="s">
        <v>11660</v>
      </c>
      <c r="E5335" s="169" t="s">
        <v>3</v>
      </c>
      <c r="F5335" s="169">
        <v>1503286</v>
      </c>
      <c r="G5335" s="169"/>
      <c r="H5335" s="170" t="s">
        <v>11661</v>
      </c>
      <c r="I5335" s="172">
        <v>0</v>
      </c>
      <c r="J5335" s="172">
        <v>209</v>
      </c>
      <c r="K5335" s="172">
        <v>209</v>
      </c>
      <c r="L5335" s="173" t="s">
        <v>1444</v>
      </c>
    </row>
    <row r="5336" spans="1:12" ht="33.75">
      <c r="A5336" s="174" t="s">
        <v>627</v>
      </c>
      <c r="B5336" s="167" t="s">
        <v>737</v>
      </c>
      <c r="C5336" s="168">
        <v>42874</v>
      </c>
      <c r="D5336" s="168" t="s">
        <v>11662</v>
      </c>
      <c r="E5336" s="169" t="s">
        <v>3</v>
      </c>
      <c r="F5336" s="169">
        <v>1503287</v>
      </c>
      <c r="G5336" s="169"/>
      <c r="H5336" s="170" t="s">
        <v>11663</v>
      </c>
      <c r="I5336" s="172">
        <v>0</v>
      </c>
      <c r="J5336" s="172">
        <v>2197.1</v>
      </c>
      <c r="K5336" s="172">
        <v>2197.1</v>
      </c>
      <c r="L5336" s="173" t="s">
        <v>1444</v>
      </c>
    </row>
    <row r="5337" spans="1:12" ht="33.75">
      <c r="A5337" s="174" t="s">
        <v>627</v>
      </c>
      <c r="B5337" s="167" t="s">
        <v>737</v>
      </c>
      <c r="C5337" s="168">
        <v>42874</v>
      </c>
      <c r="D5337" s="168" t="s">
        <v>11664</v>
      </c>
      <c r="E5337" s="169" t="s">
        <v>3</v>
      </c>
      <c r="F5337" s="169">
        <v>1503292</v>
      </c>
      <c r="G5337" s="169"/>
      <c r="H5337" s="170" t="s">
        <v>11665</v>
      </c>
      <c r="I5337" s="172">
        <v>0</v>
      </c>
      <c r="J5337" s="172">
        <v>5978</v>
      </c>
      <c r="K5337" s="172">
        <v>5978</v>
      </c>
      <c r="L5337" s="173" t="s">
        <v>1444</v>
      </c>
    </row>
    <row r="5338" spans="1:12" ht="33.75">
      <c r="A5338" s="174">
        <v>70</v>
      </c>
      <c r="B5338" s="167" t="s">
        <v>729</v>
      </c>
      <c r="C5338" s="168">
        <v>42874</v>
      </c>
      <c r="D5338" s="168" t="s">
        <v>11666</v>
      </c>
      <c r="E5338" s="169" t="s">
        <v>3</v>
      </c>
      <c r="F5338" s="169">
        <v>1503296</v>
      </c>
      <c r="G5338" s="169"/>
      <c r="H5338" s="170" t="s">
        <v>11667</v>
      </c>
      <c r="I5338" s="172">
        <v>0</v>
      </c>
      <c r="J5338" s="172">
        <v>35</v>
      </c>
      <c r="K5338" s="172">
        <v>35</v>
      </c>
      <c r="L5338" s="173" t="s">
        <v>1444</v>
      </c>
    </row>
    <row r="5339" spans="1:12" ht="22.5">
      <c r="A5339" s="174">
        <v>526</v>
      </c>
      <c r="B5339" s="167" t="s">
        <v>870</v>
      </c>
      <c r="C5339" s="168">
        <v>42874</v>
      </c>
      <c r="D5339" s="168" t="s">
        <v>11668</v>
      </c>
      <c r="E5339" s="169" t="s">
        <v>3</v>
      </c>
      <c r="F5339" s="169">
        <v>1503302</v>
      </c>
      <c r="G5339" s="169"/>
      <c r="H5339" s="170" t="s">
        <v>11669</v>
      </c>
      <c r="I5339" s="172">
        <v>0</v>
      </c>
      <c r="J5339" s="172">
        <v>120</v>
      </c>
      <c r="K5339" s="172">
        <v>120</v>
      </c>
      <c r="L5339" s="173" t="s">
        <v>1444</v>
      </c>
    </row>
    <row r="5340" spans="1:12" ht="22.5">
      <c r="A5340" s="174">
        <v>223</v>
      </c>
      <c r="B5340" s="167" t="s">
        <v>789</v>
      </c>
      <c r="C5340" s="168">
        <v>42874</v>
      </c>
      <c r="D5340" s="168" t="s">
        <v>11670</v>
      </c>
      <c r="E5340" s="169" t="s">
        <v>3</v>
      </c>
      <c r="F5340" s="169">
        <v>1503303</v>
      </c>
      <c r="G5340" s="169"/>
      <c r="H5340" s="170" t="s">
        <v>11671</v>
      </c>
      <c r="I5340" s="172">
        <v>0</v>
      </c>
      <c r="J5340" s="172">
        <v>2000</v>
      </c>
      <c r="K5340" s="172">
        <v>2000</v>
      </c>
      <c r="L5340" s="173" t="s">
        <v>1444</v>
      </c>
    </row>
    <row r="5341" spans="1:12" ht="33.75">
      <c r="A5341" s="174" t="s">
        <v>627</v>
      </c>
      <c r="B5341" s="167" t="s">
        <v>737</v>
      </c>
      <c r="C5341" s="168">
        <v>42874</v>
      </c>
      <c r="D5341" s="168" t="s">
        <v>11672</v>
      </c>
      <c r="E5341" s="169" t="s">
        <v>3</v>
      </c>
      <c r="F5341" s="169">
        <v>1503307</v>
      </c>
      <c r="G5341" s="169"/>
      <c r="H5341" s="170" t="s">
        <v>11673</v>
      </c>
      <c r="I5341" s="172">
        <v>0</v>
      </c>
      <c r="J5341" s="172">
        <v>97</v>
      </c>
      <c r="K5341" s="172">
        <v>97</v>
      </c>
      <c r="L5341" s="173" t="s">
        <v>1444</v>
      </c>
    </row>
    <row r="5342" spans="1:12" ht="33.75">
      <c r="A5342" s="174" t="s">
        <v>627</v>
      </c>
      <c r="B5342" s="167" t="s">
        <v>737</v>
      </c>
      <c r="C5342" s="168">
        <v>42874</v>
      </c>
      <c r="D5342" s="168" t="s">
        <v>11674</v>
      </c>
      <c r="E5342" s="169" t="s">
        <v>3</v>
      </c>
      <c r="F5342" s="169">
        <v>1503353</v>
      </c>
      <c r="G5342" s="169"/>
      <c r="H5342" s="170" t="s">
        <v>11675</v>
      </c>
      <c r="I5342" s="172">
        <v>0</v>
      </c>
      <c r="J5342" s="172">
        <v>0.7</v>
      </c>
      <c r="K5342" s="172">
        <v>0.7</v>
      </c>
      <c r="L5342" s="173" t="s">
        <v>1444</v>
      </c>
    </row>
    <row r="5343" spans="1:12" ht="22.5">
      <c r="A5343" s="174">
        <v>309</v>
      </c>
      <c r="B5343" s="167" t="s">
        <v>830</v>
      </c>
      <c r="C5343" s="168">
        <v>42874</v>
      </c>
      <c r="D5343" s="168" t="s">
        <v>11676</v>
      </c>
      <c r="E5343" s="169" t="s">
        <v>3</v>
      </c>
      <c r="F5343" s="169">
        <v>1503355</v>
      </c>
      <c r="G5343" s="169"/>
      <c r="H5343" s="170" t="s">
        <v>11677</v>
      </c>
      <c r="I5343" s="172">
        <v>0</v>
      </c>
      <c r="J5343" s="172">
        <v>625</v>
      </c>
      <c r="K5343" s="172">
        <v>625</v>
      </c>
      <c r="L5343" s="173" t="s">
        <v>1444</v>
      </c>
    </row>
    <row r="5344" spans="1:12" ht="33.75">
      <c r="A5344" s="174">
        <v>70</v>
      </c>
      <c r="B5344" s="167" t="s">
        <v>729</v>
      </c>
      <c r="C5344" s="168">
        <v>42874</v>
      </c>
      <c r="D5344" s="168" t="s">
        <v>11678</v>
      </c>
      <c r="E5344" s="169" t="s">
        <v>3</v>
      </c>
      <c r="F5344" s="169">
        <v>1503360</v>
      </c>
      <c r="G5344" s="169"/>
      <c r="H5344" s="170" t="s">
        <v>11679</v>
      </c>
      <c r="I5344" s="172">
        <v>0</v>
      </c>
      <c r="J5344" s="172">
        <v>4345</v>
      </c>
      <c r="K5344" s="172">
        <v>4345</v>
      </c>
      <c r="L5344" s="173" t="s">
        <v>1444</v>
      </c>
    </row>
    <row r="5345" spans="1:12" ht="22.5">
      <c r="A5345" s="174">
        <v>70</v>
      </c>
      <c r="B5345" s="167" t="s">
        <v>729</v>
      </c>
      <c r="C5345" s="168">
        <v>42874</v>
      </c>
      <c r="D5345" s="168" t="s">
        <v>11680</v>
      </c>
      <c r="E5345" s="169" t="s">
        <v>3</v>
      </c>
      <c r="F5345" s="169">
        <v>1503375</v>
      </c>
      <c r="G5345" s="169"/>
      <c r="H5345" s="170" t="s">
        <v>11681</v>
      </c>
      <c r="I5345" s="172">
        <v>0</v>
      </c>
      <c r="J5345" s="172">
        <v>977.5</v>
      </c>
      <c r="K5345" s="172">
        <v>977.5</v>
      </c>
      <c r="L5345" s="173" t="s">
        <v>1444</v>
      </c>
    </row>
    <row r="5346" spans="1:12" ht="22.5">
      <c r="A5346" s="174">
        <v>592</v>
      </c>
      <c r="B5346" s="167" t="s">
        <v>886</v>
      </c>
      <c r="C5346" s="168">
        <v>42874</v>
      </c>
      <c r="D5346" s="168" t="s">
        <v>11682</v>
      </c>
      <c r="E5346" s="169" t="s">
        <v>3</v>
      </c>
      <c r="F5346" s="169">
        <v>1503385</v>
      </c>
      <c r="G5346" s="169"/>
      <c r="H5346" s="170" t="s">
        <v>11683</v>
      </c>
      <c r="I5346" s="172">
        <v>0</v>
      </c>
      <c r="J5346" s="172">
        <v>212</v>
      </c>
      <c r="K5346" s="172">
        <v>212</v>
      </c>
      <c r="L5346" s="173" t="s">
        <v>1444</v>
      </c>
    </row>
    <row r="5347" spans="1:12" ht="33.75">
      <c r="A5347" s="174">
        <v>46</v>
      </c>
      <c r="B5347" s="167" t="s">
        <v>722</v>
      </c>
      <c r="C5347" s="168">
        <v>42874</v>
      </c>
      <c r="D5347" s="168" t="s">
        <v>11684</v>
      </c>
      <c r="E5347" s="169" t="s">
        <v>3</v>
      </c>
      <c r="F5347" s="169">
        <v>1503394</v>
      </c>
      <c r="G5347" s="169"/>
      <c r="H5347" s="170" t="s">
        <v>11685</v>
      </c>
      <c r="I5347" s="172">
        <v>0</v>
      </c>
      <c r="J5347" s="172">
        <v>30</v>
      </c>
      <c r="K5347" s="172">
        <v>30</v>
      </c>
      <c r="L5347" s="173" t="s">
        <v>1444</v>
      </c>
    </row>
    <row r="5348" spans="1:12" ht="33.75">
      <c r="A5348" s="174">
        <v>254</v>
      </c>
      <c r="B5348" s="167" t="s">
        <v>803</v>
      </c>
      <c r="C5348" s="168">
        <v>42877</v>
      </c>
      <c r="D5348" s="168" t="s">
        <v>11686</v>
      </c>
      <c r="E5348" s="169" t="s">
        <v>3</v>
      </c>
      <c r="F5348" s="169">
        <v>1503553</v>
      </c>
      <c r="G5348" s="169"/>
      <c r="H5348" s="170" t="s">
        <v>11687</v>
      </c>
      <c r="I5348" s="172">
        <v>0</v>
      </c>
      <c r="J5348" s="172">
        <v>49805</v>
      </c>
      <c r="K5348" s="172">
        <v>49805</v>
      </c>
      <c r="L5348" s="173" t="s">
        <v>1444</v>
      </c>
    </row>
    <row r="5349" spans="1:12" ht="33.75">
      <c r="A5349" s="174">
        <v>86</v>
      </c>
      <c r="B5349" s="167" t="s">
        <v>734</v>
      </c>
      <c r="C5349" s="168">
        <v>42877</v>
      </c>
      <c r="D5349" s="168" t="s">
        <v>11688</v>
      </c>
      <c r="E5349" s="169" t="s">
        <v>3</v>
      </c>
      <c r="F5349" s="169">
        <v>1503571</v>
      </c>
      <c r="G5349" s="169"/>
      <c r="H5349" s="170" t="s">
        <v>11689</v>
      </c>
      <c r="I5349" s="172">
        <v>0</v>
      </c>
      <c r="J5349" s="172">
        <v>1000</v>
      </c>
      <c r="K5349" s="172">
        <v>1000</v>
      </c>
      <c r="L5349" s="173" t="s">
        <v>1444</v>
      </c>
    </row>
    <row r="5350" spans="1:12" ht="33.75">
      <c r="A5350" s="174" t="s">
        <v>627</v>
      </c>
      <c r="B5350" s="167" t="s">
        <v>737</v>
      </c>
      <c r="C5350" s="168">
        <v>42877</v>
      </c>
      <c r="D5350" s="168" t="s">
        <v>11690</v>
      </c>
      <c r="E5350" s="169" t="s">
        <v>3</v>
      </c>
      <c r="F5350" s="169">
        <v>1503592</v>
      </c>
      <c r="G5350" s="169"/>
      <c r="H5350" s="170" t="s">
        <v>11691</v>
      </c>
      <c r="I5350" s="172">
        <v>0</v>
      </c>
      <c r="J5350" s="172">
        <v>1378.72</v>
      </c>
      <c r="K5350" s="172">
        <v>1378.72</v>
      </c>
      <c r="L5350" s="173" t="s">
        <v>1444</v>
      </c>
    </row>
    <row r="5351" spans="1:12" ht="22.5">
      <c r="A5351" s="174">
        <v>212</v>
      </c>
      <c r="B5351" s="167" t="s">
        <v>785</v>
      </c>
      <c r="C5351" s="168">
        <v>42877</v>
      </c>
      <c r="D5351" s="168" t="s">
        <v>11692</v>
      </c>
      <c r="E5351" s="169" t="s">
        <v>3</v>
      </c>
      <c r="F5351" s="169">
        <v>1503600</v>
      </c>
      <c r="G5351" s="169"/>
      <c r="H5351" s="170" t="s">
        <v>11693</v>
      </c>
      <c r="I5351" s="172">
        <v>0</v>
      </c>
      <c r="J5351" s="172">
        <v>275</v>
      </c>
      <c r="K5351" s="172">
        <v>275</v>
      </c>
      <c r="L5351" s="173" t="s">
        <v>1444</v>
      </c>
    </row>
    <row r="5352" spans="1:12" ht="22.5">
      <c r="A5352" s="174">
        <v>86</v>
      </c>
      <c r="B5352" s="167" t="s">
        <v>734</v>
      </c>
      <c r="C5352" s="168">
        <v>42877</v>
      </c>
      <c r="D5352" s="168" t="s">
        <v>11694</v>
      </c>
      <c r="E5352" s="169" t="s">
        <v>3</v>
      </c>
      <c r="F5352" s="169">
        <v>1503619</v>
      </c>
      <c r="G5352" s="169"/>
      <c r="H5352" s="170" t="s">
        <v>11695</v>
      </c>
      <c r="I5352" s="172">
        <v>0</v>
      </c>
      <c r="J5352" s="172">
        <v>7870.7</v>
      </c>
      <c r="K5352" s="172">
        <v>7870.7</v>
      </c>
      <c r="L5352" s="173" t="s">
        <v>1444</v>
      </c>
    </row>
    <row r="5353" spans="1:12" ht="22.5">
      <c r="A5353" s="174">
        <v>526</v>
      </c>
      <c r="B5353" s="167" t="s">
        <v>870</v>
      </c>
      <c r="C5353" s="168">
        <v>42877</v>
      </c>
      <c r="D5353" s="168" t="s">
        <v>11696</v>
      </c>
      <c r="E5353" s="169" t="s">
        <v>3</v>
      </c>
      <c r="F5353" s="169">
        <v>1503642</v>
      </c>
      <c r="G5353" s="169"/>
      <c r="H5353" s="170" t="s">
        <v>11697</v>
      </c>
      <c r="I5353" s="172">
        <v>0</v>
      </c>
      <c r="J5353" s="172">
        <v>140</v>
      </c>
      <c r="K5353" s="172">
        <v>140</v>
      </c>
      <c r="L5353" s="173" t="s">
        <v>1444</v>
      </c>
    </row>
    <row r="5354" spans="1:12" ht="33.75">
      <c r="A5354" s="174" t="s">
        <v>627</v>
      </c>
      <c r="B5354" s="167" t="s">
        <v>737</v>
      </c>
      <c r="C5354" s="168">
        <v>42877</v>
      </c>
      <c r="D5354" s="168" t="s">
        <v>11698</v>
      </c>
      <c r="E5354" s="169" t="s">
        <v>3</v>
      </c>
      <c r="F5354" s="169">
        <v>1503644</v>
      </c>
      <c r="G5354" s="169"/>
      <c r="H5354" s="170" t="s">
        <v>11699</v>
      </c>
      <c r="I5354" s="172">
        <v>0</v>
      </c>
      <c r="J5354" s="172">
        <v>10</v>
      </c>
      <c r="K5354" s="172">
        <v>10</v>
      </c>
      <c r="L5354" s="173" t="s">
        <v>1444</v>
      </c>
    </row>
    <row r="5355" spans="1:12" ht="22.5">
      <c r="A5355" s="174">
        <v>16</v>
      </c>
      <c r="B5355" s="167" t="s">
        <v>716</v>
      </c>
      <c r="C5355" s="168">
        <v>42877</v>
      </c>
      <c r="D5355" s="168" t="s">
        <v>11700</v>
      </c>
      <c r="E5355" s="169" t="s">
        <v>3</v>
      </c>
      <c r="F5355" s="169">
        <v>1503690</v>
      </c>
      <c r="G5355" s="169"/>
      <c r="H5355" s="170" t="s">
        <v>11701</v>
      </c>
      <c r="I5355" s="172">
        <v>0</v>
      </c>
      <c r="J5355" s="172">
        <v>820</v>
      </c>
      <c r="K5355" s="172">
        <v>820</v>
      </c>
      <c r="L5355" s="173" t="s">
        <v>1444</v>
      </c>
    </row>
    <row r="5356" spans="1:12" ht="33.75">
      <c r="A5356" s="174" t="s">
        <v>627</v>
      </c>
      <c r="B5356" s="167" t="s">
        <v>737</v>
      </c>
      <c r="C5356" s="168">
        <v>42877</v>
      </c>
      <c r="D5356" s="168" t="s">
        <v>11702</v>
      </c>
      <c r="E5356" s="169" t="s">
        <v>3</v>
      </c>
      <c r="F5356" s="169">
        <v>1503547</v>
      </c>
      <c r="G5356" s="169"/>
      <c r="H5356" s="170" t="s">
        <v>11703</v>
      </c>
      <c r="I5356" s="172">
        <v>0</v>
      </c>
      <c r="J5356" s="172">
        <v>12742.2</v>
      </c>
      <c r="K5356" s="172">
        <v>12742.2</v>
      </c>
      <c r="L5356" s="173" t="s">
        <v>1444</v>
      </c>
    </row>
    <row r="5357" spans="1:12" ht="33.75">
      <c r="A5357" s="174">
        <v>590</v>
      </c>
      <c r="B5357" s="167" t="s">
        <v>884</v>
      </c>
      <c r="C5357" s="168">
        <v>42877</v>
      </c>
      <c r="D5357" s="168" t="s">
        <v>11704</v>
      </c>
      <c r="E5357" s="169" t="s">
        <v>3</v>
      </c>
      <c r="F5357" s="169">
        <v>1503597</v>
      </c>
      <c r="G5357" s="169"/>
      <c r="H5357" s="170" t="s">
        <v>11705</v>
      </c>
      <c r="I5357" s="172">
        <v>0</v>
      </c>
      <c r="J5357" s="172">
        <v>690</v>
      </c>
      <c r="K5357" s="172">
        <v>690</v>
      </c>
      <c r="L5357" s="173" t="s">
        <v>1444</v>
      </c>
    </row>
    <row r="5358" spans="1:12" ht="33.75">
      <c r="A5358" s="174">
        <v>222</v>
      </c>
      <c r="B5358" s="167" t="s">
        <v>788</v>
      </c>
      <c r="C5358" s="168">
        <v>42877</v>
      </c>
      <c r="D5358" s="168" t="s">
        <v>11706</v>
      </c>
      <c r="E5358" s="169" t="s">
        <v>3</v>
      </c>
      <c r="F5358" s="169">
        <v>1503601</v>
      </c>
      <c r="G5358" s="169"/>
      <c r="H5358" s="170" t="s">
        <v>11707</v>
      </c>
      <c r="I5358" s="172">
        <v>0</v>
      </c>
      <c r="J5358" s="172">
        <v>8649.57</v>
      </c>
      <c r="K5358" s="172">
        <v>8649.57</v>
      </c>
      <c r="L5358" s="173" t="s">
        <v>1444</v>
      </c>
    </row>
    <row r="5359" spans="1:12" ht="33.75">
      <c r="A5359" s="174" t="s">
        <v>627</v>
      </c>
      <c r="B5359" s="167" t="s">
        <v>737</v>
      </c>
      <c r="C5359" s="168">
        <v>42877</v>
      </c>
      <c r="D5359" s="168" t="s">
        <v>11708</v>
      </c>
      <c r="E5359" s="169" t="s">
        <v>3</v>
      </c>
      <c r="F5359" s="169">
        <v>1503617</v>
      </c>
      <c r="G5359" s="169"/>
      <c r="H5359" s="170" t="s">
        <v>11709</v>
      </c>
      <c r="I5359" s="172">
        <v>0</v>
      </c>
      <c r="J5359" s="172">
        <v>6171.38</v>
      </c>
      <c r="K5359" s="172">
        <v>6171.38</v>
      </c>
      <c r="L5359" s="173" t="s">
        <v>1444</v>
      </c>
    </row>
    <row r="5360" spans="1:12" ht="22.5">
      <c r="A5360" s="174">
        <v>46</v>
      </c>
      <c r="B5360" s="167" t="s">
        <v>722</v>
      </c>
      <c r="C5360" s="168">
        <v>42877</v>
      </c>
      <c r="D5360" s="168" t="s">
        <v>11710</v>
      </c>
      <c r="E5360" s="169" t="s">
        <v>3</v>
      </c>
      <c r="F5360" s="169">
        <v>1503614</v>
      </c>
      <c r="G5360" s="169"/>
      <c r="H5360" s="170" t="s">
        <v>11711</v>
      </c>
      <c r="I5360" s="172">
        <v>0</v>
      </c>
      <c r="J5360" s="172">
        <v>20000</v>
      </c>
      <c r="K5360" s="172">
        <v>20000</v>
      </c>
      <c r="L5360" s="173" t="s">
        <v>1444</v>
      </c>
    </row>
    <row r="5361" spans="1:12" ht="22.5">
      <c r="A5361" s="174">
        <v>234</v>
      </c>
      <c r="B5361" s="167" t="s">
        <v>131</v>
      </c>
      <c r="C5361" s="168">
        <v>42877</v>
      </c>
      <c r="D5361" s="168" t="s">
        <v>11712</v>
      </c>
      <c r="E5361" s="169" t="s">
        <v>3</v>
      </c>
      <c r="F5361" s="169">
        <v>1503534</v>
      </c>
      <c r="G5361" s="169"/>
      <c r="H5361" s="170" t="s">
        <v>11713</v>
      </c>
      <c r="I5361" s="172">
        <v>0</v>
      </c>
      <c r="J5361" s="172">
        <v>36</v>
      </c>
      <c r="K5361" s="172">
        <v>36</v>
      </c>
      <c r="L5361" s="173" t="s">
        <v>1444</v>
      </c>
    </row>
    <row r="5362" spans="1:12" ht="22.5">
      <c r="A5362" s="174">
        <v>212</v>
      </c>
      <c r="B5362" s="167" t="s">
        <v>785</v>
      </c>
      <c r="C5362" s="168">
        <v>42877</v>
      </c>
      <c r="D5362" s="168" t="s">
        <v>11714</v>
      </c>
      <c r="E5362" s="169" t="s">
        <v>3</v>
      </c>
      <c r="F5362" s="169">
        <v>1503602</v>
      </c>
      <c r="G5362" s="169"/>
      <c r="H5362" s="170" t="s">
        <v>11715</v>
      </c>
      <c r="I5362" s="172">
        <v>0</v>
      </c>
      <c r="J5362" s="172">
        <v>1221</v>
      </c>
      <c r="K5362" s="172">
        <v>1221</v>
      </c>
      <c r="L5362" s="173" t="s">
        <v>1444</v>
      </c>
    </row>
    <row r="5363" spans="1:12" ht="33.75">
      <c r="A5363" s="174" t="s">
        <v>627</v>
      </c>
      <c r="B5363" s="167" t="s">
        <v>737</v>
      </c>
      <c r="C5363" s="168">
        <v>42877</v>
      </c>
      <c r="D5363" s="168" t="s">
        <v>11716</v>
      </c>
      <c r="E5363" s="169" t="s">
        <v>3</v>
      </c>
      <c r="F5363" s="169">
        <v>1503662</v>
      </c>
      <c r="G5363" s="169"/>
      <c r="H5363" s="170" t="s">
        <v>11717</v>
      </c>
      <c r="I5363" s="172">
        <v>0</v>
      </c>
      <c r="J5363" s="172">
        <v>40</v>
      </c>
      <c r="K5363" s="172">
        <v>40</v>
      </c>
      <c r="L5363" s="173" t="s">
        <v>1444</v>
      </c>
    </row>
    <row r="5364" spans="1:12" ht="33.75">
      <c r="A5364" s="174">
        <v>20</v>
      </c>
      <c r="B5364" s="167" t="s">
        <v>717</v>
      </c>
      <c r="C5364" s="168">
        <v>42877</v>
      </c>
      <c r="D5364" s="168" t="s">
        <v>11718</v>
      </c>
      <c r="E5364" s="169" t="s">
        <v>3</v>
      </c>
      <c r="F5364" s="169">
        <v>1503730</v>
      </c>
      <c r="G5364" s="169"/>
      <c r="H5364" s="170" t="s">
        <v>11719</v>
      </c>
      <c r="I5364" s="172">
        <v>0</v>
      </c>
      <c r="J5364" s="172">
        <v>544</v>
      </c>
      <c r="K5364" s="172">
        <v>544</v>
      </c>
      <c r="L5364" s="173" t="s">
        <v>1444</v>
      </c>
    </row>
    <row r="5365" spans="1:12" ht="33.75">
      <c r="A5365" s="174">
        <v>20</v>
      </c>
      <c r="B5365" s="167" t="s">
        <v>717</v>
      </c>
      <c r="C5365" s="168">
        <v>42877</v>
      </c>
      <c r="D5365" s="168" t="s">
        <v>11720</v>
      </c>
      <c r="E5365" s="169" t="s">
        <v>3</v>
      </c>
      <c r="F5365" s="169">
        <v>1503731</v>
      </c>
      <c r="G5365" s="169"/>
      <c r="H5365" s="170" t="s">
        <v>11721</v>
      </c>
      <c r="I5365" s="172">
        <v>0</v>
      </c>
      <c r="J5365" s="172">
        <v>462</v>
      </c>
      <c r="K5365" s="172">
        <v>462</v>
      </c>
      <c r="L5365" s="173" t="s">
        <v>1444</v>
      </c>
    </row>
    <row r="5366" spans="1:12" ht="22.5">
      <c r="A5366" s="174">
        <v>156</v>
      </c>
      <c r="B5366" s="167" t="s">
        <v>769</v>
      </c>
      <c r="C5366" s="168">
        <v>42877</v>
      </c>
      <c r="D5366" s="168" t="s">
        <v>11722</v>
      </c>
      <c r="E5366" s="169" t="s">
        <v>3</v>
      </c>
      <c r="F5366" s="169">
        <v>1503695</v>
      </c>
      <c r="G5366" s="169"/>
      <c r="H5366" s="170" t="s">
        <v>11723</v>
      </c>
      <c r="I5366" s="172">
        <v>0</v>
      </c>
      <c r="J5366" s="172">
        <v>398.2</v>
      </c>
      <c r="K5366" s="172">
        <v>398.2</v>
      </c>
      <c r="L5366" s="173" t="s">
        <v>1444</v>
      </c>
    </row>
    <row r="5367" spans="1:12" ht="33.75">
      <c r="A5367" s="174">
        <v>20</v>
      </c>
      <c r="B5367" s="167" t="s">
        <v>717</v>
      </c>
      <c r="C5367" s="168">
        <v>42877</v>
      </c>
      <c r="D5367" s="168" t="s">
        <v>11724</v>
      </c>
      <c r="E5367" s="169" t="s">
        <v>3</v>
      </c>
      <c r="F5367" s="169">
        <v>1503729</v>
      </c>
      <c r="G5367" s="169"/>
      <c r="H5367" s="170" t="s">
        <v>11725</v>
      </c>
      <c r="I5367" s="172">
        <v>0</v>
      </c>
      <c r="J5367" s="172">
        <v>526.08000000000004</v>
      </c>
      <c r="K5367" s="172">
        <v>526.08000000000004</v>
      </c>
      <c r="L5367" s="173" t="s">
        <v>1444</v>
      </c>
    </row>
    <row r="5368" spans="1:12" ht="22.5">
      <c r="A5368" s="174">
        <v>586</v>
      </c>
      <c r="B5368" s="167" t="s">
        <v>230</v>
      </c>
      <c r="C5368" s="168">
        <v>42877</v>
      </c>
      <c r="D5368" s="168" t="s">
        <v>11726</v>
      </c>
      <c r="E5368" s="169" t="s">
        <v>3</v>
      </c>
      <c r="F5368" s="169">
        <v>1503799</v>
      </c>
      <c r="G5368" s="169"/>
      <c r="H5368" s="170" t="s">
        <v>11727</v>
      </c>
      <c r="I5368" s="172">
        <v>0</v>
      </c>
      <c r="J5368" s="172">
        <v>8.44</v>
      </c>
      <c r="K5368" s="172">
        <v>8.44</v>
      </c>
      <c r="L5368" s="173" t="s">
        <v>1444</v>
      </c>
    </row>
    <row r="5369" spans="1:12" ht="33.75">
      <c r="A5369" s="174" t="s">
        <v>627</v>
      </c>
      <c r="B5369" s="167" t="s">
        <v>737</v>
      </c>
      <c r="C5369" s="168">
        <v>42877</v>
      </c>
      <c r="D5369" s="168" t="s">
        <v>11728</v>
      </c>
      <c r="E5369" s="169" t="s">
        <v>3</v>
      </c>
      <c r="F5369" s="169">
        <v>1503544</v>
      </c>
      <c r="G5369" s="169"/>
      <c r="H5369" s="170" t="s">
        <v>11729</v>
      </c>
      <c r="I5369" s="172">
        <v>0</v>
      </c>
      <c r="J5369" s="172">
        <v>128.5</v>
      </c>
      <c r="K5369" s="172">
        <v>128.5</v>
      </c>
      <c r="L5369" s="173" t="s">
        <v>1444</v>
      </c>
    </row>
    <row r="5370" spans="1:12" ht="22.5">
      <c r="A5370" s="174">
        <v>16</v>
      </c>
      <c r="B5370" s="167" t="s">
        <v>716</v>
      </c>
      <c r="C5370" s="168">
        <v>42877</v>
      </c>
      <c r="D5370" s="168" t="s">
        <v>11730</v>
      </c>
      <c r="E5370" s="169" t="s">
        <v>3</v>
      </c>
      <c r="F5370" s="169">
        <v>1503691</v>
      </c>
      <c r="G5370" s="169"/>
      <c r="H5370" s="170" t="s">
        <v>11731</v>
      </c>
      <c r="I5370" s="172">
        <v>0</v>
      </c>
      <c r="J5370" s="172">
        <v>1557</v>
      </c>
      <c r="K5370" s="172">
        <v>1557</v>
      </c>
      <c r="L5370" s="173" t="s">
        <v>1444</v>
      </c>
    </row>
    <row r="5371" spans="1:12" ht="33.75">
      <c r="A5371" s="174" t="s">
        <v>627</v>
      </c>
      <c r="B5371" s="167" t="s">
        <v>737</v>
      </c>
      <c r="C5371" s="168">
        <v>42877</v>
      </c>
      <c r="D5371" s="168" t="s">
        <v>11732</v>
      </c>
      <c r="E5371" s="169" t="s">
        <v>3</v>
      </c>
      <c r="F5371" s="169">
        <v>1503696</v>
      </c>
      <c r="G5371" s="169"/>
      <c r="H5371" s="170" t="s">
        <v>11733</v>
      </c>
      <c r="I5371" s="172">
        <v>0</v>
      </c>
      <c r="J5371" s="172">
        <v>101.37</v>
      </c>
      <c r="K5371" s="172">
        <v>101.37</v>
      </c>
      <c r="L5371" s="173" t="s">
        <v>1444</v>
      </c>
    </row>
    <row r="5372" spans="1:12" ht="33.75">
      <c r="A5372" s="174">
        <v>590</v>
      </c>
      <c r="B5372" s="167" t="s">
        <v>884</v>
      </c>
      <c r="C5372" s="168">
        <v>42877</v>
      </c>
      <c r="D5372" s="168" t="s">
        <v>11734</v>
      </c>
      <c r="E5372" s="169" t="s">
        <v>3</v>
      </c>
      <c r="F5372" s="169">
        <v>1503598</v>
      </c>
      <c r="G5372" s="169"/>
      <c r="H5372" s="170" t="s">
        <v>11735</v>
      </c>
      <c r="I5372" s="172">
        <v>0</v>
      </c>
      <c r="J5372" s="172">
        <v>2100</v>
      </c>
      <c r="K5372" s="172">
        <v>2100</v>
      </c>
      <c r="L5372" s="173" t="s">
        <v>1444</v>
      </c>
    </row>
    <row r="5373" spans="1:12" ht="33.75">
      <c r="A5373" s="174" t="s">
        <v>627</v>
      </c>
      <c r="B5373" s="167" t="s">
        <v>737</v>
      </c>
      <c r="C5373" s="168">
        <v>42877</v>
      </c>
      <c r="D5373" s="168" t="s">
        <v>11736</v>
      </c>
      <c r="E5373" s="169" t="s">
        <v>3</v>
      </c>
      <c r="F5373" s="169">
        <v>1503509</v>
      </c>
      <c r="G5373" s="169"/>
      <c r="H5373" s="170" t="s">
        <v>9856</v>
      </c>
      <c r="I5373" s="172">
        <v>0</v>
      </c>
      <c r="J5373" s="172">
        <v>800</v>
      </c>
      <c r="K5373" s="172">
        <v>800</v>
      </c>
      <c r="L5373" s="173" t="s">
        <v>1444</v>
      </c>
    </row>
    <row r="5374" spans="1:12" ht="33.75">
      <c r="A5374" s="174">
        <v>580</v>
      </c>
      <c r="B5374" s="167" t="s">
        <v>225</v>
      </c>
      <c r="C5374" s="168">
        <v>42877</v>
      </c>
      <c r="D5374" s="168" t="s">
        <v>11737</v>
      </c>
      <c r="E5374" s="169" t="s">
        <v>3</v>
      </c>
      <c r="F5374" s="169">
        <v>1503539</v>
      </c>
      <c r="G5374" s="169"/>
      <c r="H5374" s="170" t="s">
        <v>11738</v>
      </c>
      <c r="I5374" s="172">
        <v>0</v>
      </c>
      <c r="J5374" s="172">
        <v>144</v>
      </c>
      <c r="K5374" s="172">
        <v>144</v>
      </c>
      <c r="L5374" s="173" t="s">
        <v>1444</v>
      </c>
    </row>
    <row r="5375" spans="1:12" ht="33.75">
      <c r="A5375" s="174">
        <v>20</v>
      </c>
      <c r="B5375" s="167" t="s">
        <v>717</v>
      </c>
      <c r="C5375" s="168">
        <v>42877</v>
      </c>
      <c r="D5375" s="168" t="s">
        <v>11739</v>
      </c>
      <c r="E5375" s="169" t="s">
        <v>3</v>
      </c>
      <c r="F5375" s="169">
        <v>1503562</v>
      </c>
      <c r="G5375" s="169"/>
      <c r="H5375" s="170" t="s">
        <v>11740</v>
      </c>
      <c r="I5375" s="172">
        <v>0</v>
      </c>
      <c r="J5375" s="172">
        <v>30</v>
      </c>
      <c r="K5375" s="172">
        <v>30</v>
      </c>
      <c r="L5375" s="173" t="s">
        <v>1444</v>
      </c>
    </row>
    <row r="5376" spans="1:12" ht="33.75">
      <c r="A5376" s="174" t="s">
        <v>627</v>
      </c>
      <c r="B5376" s="167" t="s">
        <v>737</v>
      </c>
      <c r="C5376" s="168">
        <v>42877</v>
      </c>
      <c r="D5376" s="168" t="s">
        <v>11741</v>
      </c>
      <c r="E5376" s="169" t="s">
        <v>3</v>
      </c>
      <c r="F5376" s="169">
        <v>1503582</v>
      </c>
      <c r="G5376" s="169"/>
      <c r="H5376" s="170" t="s">
        <v>11742</v>
      </c>
      <c r="I5376" s="172">
        <v>0</v>
      </c>
      <c r="J5376" s="172">
        <v>422.23</v>
      </c>
      <c r="K5376" s="172">
        <v>422.23</v>
      </c>
      <c r="L5376" s="173" t="s">
        <v>1444</v>
      </c>
    </row>
    <row r="5377" spans="1:12" ht="33.75">
      <c r="A5377" s="174" t="s">
        <v>627</v>
      </c>
      <c r="B5377" s="167" t="s">
        <v>737</v>
      </c>
      <c r="C5377" s="168">
        <v>42877</v>
      </c>
      <c r="D5377" s="168" t="s">
        <v>11743</v>
      </c>
      <c r="E5377" s="169" t="s">
        <v>3</v>
      </c>
      <c r="F5377" s="169">
        <v>1503697</v>
      </c>
      <c r="G5377" s="169"/>
      <c r="H5377" s="170" t="s">
        <v>11744</v>
      </c>
      <c r="I5377" s="172">
        <v>0</v>
      </c>
      <c r="J5377" s="172">
        <v>1</v>
      </c>
      <c r="K5377" s="172">
        <v>1</v>
      </c>
      <c r="L5377" s="173" t="s">
        <v>1444</v>
      </c>
    </row>
    <row r="5378" spans="1:12" ht="22.5">
      <c r="A5378" s="174">
        <v>206</v>
      </c>
      <c r="B5378" s="167" t="s">
        <v>782</v>
      </c>
      <c r="C5378" s="168">
        <v>42877</v>
      </c>
      <c r="D5378" s="168" t="s">
        <v>11745</v>
      </c>
      <c r="E5378" s="169" t="s">
        <v>3</v>
      </c>
      <c r="F5378" s="169">
        <v>1503789</v>
      </c>
      <c r="G5378" s="169"/>
      <c r="H5378" s="170" t="s">
        <v>11746</v>
      </c>
      <c r="I5378" s="172">
        <v>0</v>
      </c>
      <c r="J5378" s="172">
        <v>165</v>
      </c>
      <c r="K5378" s="172">
        <v>165</v>
      </c>
      <c r="L5378" s="173" t="s">
        <v>1444</v>
      </c>
    </row>
    <row r="5379" spans="1:12" ht="33.75">
      <c r="A5379" s="174" t="s">
        <v>627</v>
      </c>
      <c r="B5379" s="167" t="s">
        <v>737</v>
      </c>
      <c r="C5379" s="168">
        <v>42877</v>
      </c>
      <c r="D5379" s="168" t="s">
        <v>11747</v>
      </c>
      <c r="E5379" s="169" t="s">
        <v>3</v>
      </c>
      <c r="F5379" s="169">
        <v>1503650</v>
      </c>
      <c r="G5379" s="169"/>
      <c r="H5379" s="170" t="s">
        <v>11748</v>
      </c>
      <c r="I5379" s="172">
        <v>0</v>
      </c>
      <c r="J5379" s="172">
        <v>1082.69</v>
      </c>
      <c r="K5379" s="172">
        <v>1082.69</v>
      </c>
      <c r="L5379" s="173" t="s">
        <v>1444</v>
      </c>
    </row>
    <row r="5380" spans="1:12" ht="22.5">
      <c r="A5380" s="174">
        <v>47</v>
      </c>
      <c r="B5380" s="167" t="s">
        <v>723</v>
      </c>
      <c r="C5380" s="168">
        <v>42877</v>
      </c>
      <c r="D5380" s="168" t="s">
        <v>11749</v>
      </c>
      <c r="E5380" s="169" t="s">
        <v>3</v>
      </c>
      <c r="F5380" s="169">
        <v>1503682</v>
      </c>
      <c r="G5380" s="169"/>
      <c r="H5380" s="170" t="s">
        <v>11750</v>
      </c>
      <c r="I5380" s="172">
        <v>0</v>
      </c>
      <c r="J5380" s="172">
        <v>742</v>
      </c>
      <c r="K5380" s="172">
        <v>742</v>
      </c>
      <c r="L5380" s="173" t="s">
        <v>1444</v>
      </c>
    </row>
    <row r="5381" spans="1:12" ht="33.75">
      <c r="A5381" s="174" t="s">
        <v>627</v>
      </c>
      <c r="B5381" s="167" t="s">
        <v>737</v>
      </c>
      <c r="C5381" s="168">
        <v>42877</v>
      </c>
      <c r="D5381" s="168" t="s">
        <v>11751</v>
      </c>
      <c r="E5381" s="169" t="s">
        <v>3</v>
      </c>
      <c r="F5381" s="169">
        <v>1503711</v>
      </c>
      <c r="G5381" s="169"/>
      <c r="H5381" s="170" t="s">
        <v>11752</v>
      </c>
      <c r="I5381" s="172">
        <v>0</v>
      </c>
      <c r="J5381" s="172">
        <v>24.77</v>
      </c>
      <c r="K5381" s="172">
        <v>24.77</v>
      </c>
      <c r="L5381" s="173" t="s">
        <v>1444</v>
      </c>
    </row>
    <row r="5382" spans="1:12" ht="33.75">
      <c r="A5382" s="174" t="s">
        <v>627</v>
      </c>
      <c r="B5382" s="167" t="s">
        <v>737</v>
      </c>
      <c r="C5382" s="168">
        <v>42877</v>
      </c>
      <c r="D5382" s="168" t="s">
        <v>11753</v>
      </c>
      <c r="E5382" s="169" t="s">
        <v>3</v>
      </c>
      <c r="F5382" s="169">
        <v>1503726</v>
      </c>
      <c r="G5382" s="169"/>
      <c r="H5382" s="170" t="s">
        <v>11754</v>
      </c>
      <c r="I5382" s="172">
        <v>0</v>
      </c>
      <c r="J5382" s="172">
        <v>169</v>
      </c>
      <c r="K5382" s="172">
        <v>169</v>
      </c>
      <c r="L5382" s="173" t="s">
        <v>1444</v>
      </c>
    </row>
    <row r="5383" spans="1:12" ht="22.5">
      <c r="A5383" s="174">
        <v>291</v>
      </c>
      <c r="B5383" s="167" t="s">
        <v>818</v>
      </c>
      <c r="C5383" s="168">
        <v>42878</v>
      </c>
      <c r="D5383" s="168" t="s">
        <v>11755</v>
      </c>
      <c r="E5383" s="169" t="s">
        <v>3</v>
      </c>
      <c r="F5383" s="169">
        <v>1503988</v>
      </c>
      <c r="G5383" s="169"/>
      <c r="H5383" s="170" t="s">
        <v>11756</v>
      </c>
      <c r="I5383" s="172">
        <v>0</v>
      </c>
      <c r="J5383" s="172">
        <v>695.23</v>
      </c>
      <c r="K5383" s="172">
        <v>695.23</v>
      </c>
      <c r="L5383" s="173" t="s">
        <v>1444</v>
      </c>
    </row>
    <row r="5384" spans="1:12" ht="22.5">
      <c r="A5384" s="174">
        <v>283</v>
      </c>
      <c r="B5384" s="167" t="s">
        <v>153</v>
      </c>
      <c r="C5384" s="168">
        <v>42878</v>
      </c>
      <c r="D5384" s="168" t="s">
        <v>11757</v>
      </c>
      <c r="E5384" s="169" t="s">
        <v>3</v>
      </c>
      <c r="F5384" s="169">
        <v>1504007</v>
      </c>
      <c r="G5384" s="169"/>
      <c r="H5384" s="170" t="s">
        <v>11758</v>
      </c>
      <c r="I5384" s="172">
        <v>0</v>
      </c>
      <c r="J5384" s="172">
        <v>1154.2</v>
      </c>
      <c r="K5384" s="172">
        <v>1154.2</v>
      </c>
      <c r="L5384" s="173" t="s">
        <v>1444</v>
      </c>
    </row>
    <row r="5385" spans="1:12" ht="33.75">
      <c r="A5385" s="174">
        <v>680</v>
      </c>
      <c r="B5385" s="167" t="s">
        <v>890</v>
      </c>
      <c r="C5385" s="168">
        <v>42878</v>
      </c>
      <c r="D5385" s="168" t="s">
        <v>11759</v>
      </c>
      <c r="E5385" s="169" t="s">
        <v>3</v>
      </c>
      <c r="F5385" s="169">
        <v>1504029</v>
      </c>
      <c r="G5385" s="169"/>
      <c r="H5385" s="170" t="s">
        <v>11760</v>
      </c>
      <c r="I5385" s="172">
        <v>0</v>
      </c>
      <c r="J5385" s="172">
        <v>139.5</v>
      </c>
      <c r="K5385" s="172">
        <v>139.5</v>
      </c>
      <c r="L5385" s="173" t="s">
        <v>1444</v>
      </c>
    </row>
    <row r="5386" spans="1:12" ht="33.75">
      <c r="A5386" s="174">
        <v>582</v>
      </c>
      <c r="B5386" s="167" t="s">
        <v>880</v>
      </c>
      <c r="C5386" s="168">
        <v>42878</v>
      </c>
      <c r="D5386" s="168" t="s">
        <v>11761</v>
      </c>
      <c r="E5386" s="169" t="s">
        <v>3</v>
      </c>
      <c r="F5386" s="169">
        <v>1504031</v>
      </c>
      <c r="G5386" s="169"/>
      <c r="H5386" s="170" t="s">
        <v>11762</v>
      </c>
      <c r="I5386" s="172">
        <v>0</v>
      </c>
      <c r="J5386" s="172">
        <v>13349.95</v>
      </c>
      <c r="K5386" s="172">
        <v>13349.95</v>
      </c>
      <c r="L5386" s="173" t="s">
        <v>1444</v>
      </c>
    </row>
    <row r="5387" spans="1:12" ht="22.5">
      <c r="A5387" s="174">
        <v>513</v>
      </c>
      <c r="B5387" s="167" t="s">
        <v>208</v>
      </c>
      <c r="C5387" s="168">
        <v>42878</v>
      </c>
      <c r="D5387" s="168" t="s">
        <v>11763</v>
      </c>
      <c r="E5387" s="169" t="s">
        <v>3</v>
      </c>
      <c r="F5387" s="169">
        <v>1504046</v>
      </c>
      <c r="G5387" s="169"/>
      <c r="H5387" s="170" t="s">
        <v>11764</v>
      </c>
      <c r="I5387" s="172">
        <v>0</v>
      </c>
      <c r="J5387" s="172">
        <v>863160.97</v>
      </c>
      <c r="K5387" s="172">
        <v>863160.97</v>
      </c>
      <c r="L5387" s="173" t="s">
        <v>1444</v>
      </c>
    </row>
    <row r="5388" spans="1:12" ht="22.5">
      <c r="A5388" s="174">
        <v>513</v>
      </c>
      <c r="B5388" s="167" t="s">
        <v>208</v>
      </c>
      <c r="C5388" s="168">
        <v>42878</v>
      </c>
      <c r="D5388" s="168" t="s">
        <v>11765</v>
      </c>
      <c r="E5388" s="169" t="s">
        <v>3</v>
      </c>
      <c r="F5388" s="169">
        <v>1504047</v>
      </c>
      <c r="G5388" s="169"/>
      <c r="H5388" s="170" t="s">
        <v>11766</v>
      </c>
      <c r="I5388" s="172">
        <v>0</v>
      </c>
      <c r="J5388" s="172">
        <v>12825.63</v>
      </c>
      <c r="K5388" s="172">
        <v>12825.63</v>
      </c>
      <c r="L5388" s="173" t="s">
        <v>1444</v>
      </c>
    </row>
    <row r="5389" spans="1:12" ht="22.5">
      <c r="A5389" s="174">
        <v>513</v>
      </c>
      <c r="B5389" s="167" t="s">
        <v>208</v>
      </c>
      <c r="C5389" s="168">
        <v>42878</v>
      </c>
      <c r="D5389" s="168" t="s">
        <v>11767</v>
      </c>
      <c r="E5389" s="169" t="s">
        <v>3</v>
      </c>
      <c r="F5389" s="169">
        <v>1504048</v>
      </c>
      <c r="G5389" s="169"/>
      <c r="H5389" s="170" t="s">
        <v>11768</v>
      </c>
      <c r="I5389" s="172">
        <v>0</v>
      </c>
      <c r="J5389" s="172">
        <v>26947.08</v>
      </c>
      <c r="K5389" s="172">
        <v>26947.08</v>
      </c>
      <c r="L5389" s="173" t="s">
        <v>1444</v>
      </c>
    </row>
    <row r="5390" spans="1:12" ht="22.5">
      <c r="A5390" s="174">
        <v>513</v>
      </c>
      <c r="B5390" s="167" t="s">
        <v>208</v>
      </c>
      <c r="C5390" s="168">
        <v>42878</v>
      </c>
      <c r="D5390" s="168" t="s">
        <v>11769</v>
      </c>
      <c r="E5390" s="169" t="s">
        <v>3</v>
      </c>
      <c r="F5390" s="169">
        <v>1504049</v>
      </c>
      <c r="G5390" s="169"/>
      <c r="H5390" s="170" t="s">
        <v>11770</v>
      </c>
      <c r="I5390" s="172">
        <v>0</v>
      </c>
      <c r="J5390" s="172">
        <v>44076.31</v>
      </c>
      <c r="K5390" s="172">
        <v>44076.31</v>
      </c>
      <c r="L5390" s="173" t="s">
        <v>1444</v>
      </c>
    </row>
    <row r="5391" spans="1:12" ht="33.75">
      <c r="A5391" s="174" t="s">
        <v>627</v>
      </c>
      <c r="B5391" s="167" t="s">
        <v>737</v>
      </c>
      <c r="C5391" s="168">
        <v>42878</v>
      </c>
      <c r="D5391" s="168" t="s">
        <v>11771</v>
      </c>
      <c r="E5391" s="169" t="s">
        <v>3</v>
      </c>
      <c r="F5391" s="169">
        <v>1503919</v>
      </c>
      <c r="G5391" s="169"/>
      <c r="H5391" s="170" t="s">
        <v>11772</v>
      </c>
      <c r="I5391" s="172">
        <v>0</v>
      </c>
      <c r="J5391" s="172">
        <v>10</v>
      </c>
      <c r="K5391" s="172">
        <v>10</v>
      </c>
      <c r="L5391" s="173" t="s">
        <v>1444</v>
      </c>
    </row>
    <row r="5392" spans="1:12" ht="22.5">
      <c r="A5392" s="174">
        <v>526</v>
      </c>
      <c r="B5392" s="167" t="s">
        <v>870</v>
      </c>
      <c r="C5392" s="168">
        <v>42878</v>
      </c>
      <c r="D5392" s="168" t="s">
        <v>11773</v>
      </c>
      <c r="E5392" s="169" t="s">
        <v>3</v>
      </c>
      <c r="F5392" s="169">
        <v>1503928</v>
      </c>
      <c r="G5392" s="169"/>
      <c r="H5392" s="170" t="s">
        <v>1399</v>
      </c>
      <c r="I5392" s="172">
        <v>0</v>
      </c>
      <c r="J5392" s="172">
        <v>323.02999999999997</v>
      </c>
      <c r="K5392" s="172">
        <v>323.02999999999997</v>
      </c>
      <c r="L5392" s="173" t="s">
        <v>1444</v>
      </c>
    </row>
    <row r="5393" spans="1:12" ht="22.5">
      <c r="A5393" s="174">
        <v>526</v>
      </c>
      <c r="B5393" s="167" t="s">
        <v>870</v>
      </c>
      <c r="C5393" s="168">
        <v>42878</v>
      </c>
      <c r="D5393" s="168" t="s">
        <v>11774</v>
      </c>
      <c r="E5393" s="169" t="s">
        <v>3</v>
      </c>
      <c r="F5393" s="169">
        <v>1503929</v>
      </c>
      <c r="G5393" s="169"/>
      <c r="H5393" s="170" t="s">
        <v>1399</v>
      </c>
      <c r="I5393" s="172">
        <v>0</v>
      </c>
      <c r="J5393" s="172">
        <v>295.25</v>
      </c>
      <c r="K5393" s="172">
        <v>295.25</v>
      </c>
      <c r="L5393" s="173" t="s">
        <v>1444</v>
      </c>
    </row>
    <row r="5394" spans="1:12" ht="22.5">
      <c r="A5394" s="174">
        <v>526</v>
      </c>
      <c r="B5394" s="167" t="s">
        <v>870</v>
      </c>
      <c r="C5394" s="168">
        <v>42878</v>
      </c>
      <c r="D5394" s="168" t="s">
        <v>11775</v>
      </c>
      <c r="E5394" s="169" t="s">
        <v>3</v>
      </c>
      <c r="F5394" s="169">
        <v>1503930</v>
      </c>
      <c r="G5394" s="169"/>
      <c r="H5394" s="170" t="s">
        <v>1399</v>
      </c>
      <c r="I5394" s="172">
        <v>0</v>
      </c>
      <c r="J5394" s="172">
        <v>140</v>
      </c>
      <c r="K5394" s="172">
        <v>140</v>
      </c>
      <c r="L5394" s="173" t="s">
        <v>1444</v>
      </c>
    </row>
    <row r="5395" spans="1:12" ht="22.5">
      <c r="A5395" s="174">
        <v>234</v>
      </c>
      <c r="B5395" s="167" t="s">
        <v>131</v>
      </c>
      <c r="C5395" s="168">
        <v>42878</v>
      </c>
      <c r="D5395" s="168" t="s">
        <v>11776</v>
      </c>
      <c r="E5395" s="169" t="s">
        <v>3</v>
      </c>
      <c r="F5395" s="169">
        <v>1503931</v>
      </c>
      <c r="G5395" s="169"/>
      <c r="H5395" s="170" t="s">
        <v>11777</v>
      </c>
      <c r="I5395" s="172">
        <v>0</v>
      </c>
      <c r="J5395" s="172">
        <v>8</v>
      </c>
      <c r="K5395" s="172">
        <v>8</v>
      </c>
      <c r="L5395" s="173" t="s">
        <v>1444</v>
      </c>
    </row>
    <row r="5396" spans="1:12" ht="33.75">
      <c r="A5396" s="174" t="s">
        <v>627</v>
      </c>
      <c r="B5396" s="167" t="s">
        <v>737</v>
      </c>
      <c r="C5396" s="168">
        <v>42878</v>
      </c>
      <c r="D5396" s="168" t="s">
        <v>11778</v>
      </c>
      <c r="E5396" s="169" t="s">
        <v>3</v>
      </c>
      <c r="F5396" s="169">
        <v>1503934</v>
      </c>
      <c r="G5396" s="169"/>
      <c r="H5396" s="170" t="s">
        <v>11779</v>
      </c>
      <c r="I5396" s="172">
        <v>0</v>
      </c>
      <c r="J5396" s="172">
        <v>9674.24</v>
      </c>
      <c r="K5396" s="172">
        <v>9674.24</v>
      </c>
      <c r="L5396" s="173" t="s">
        <v>1444</v>
      </c>
    </row>
    <row r="5397" spans="1:12" ht="22.5">
      <c r="A5397" s="174">
        <v>15</v>
      </c>
      <c r="B5397" s="167" t="s">
        <v>715</v>
      </c>
      <c r="C5397" s="168">
        <v>42878</v>
      </c>
      <c r="D5397" s="168" t="s">
        <v>11780</v>
      </c>
      <c r="E5397" s="169" t="s">
        <v>3</v>
      </c>
      <c r="F5397" s="169">
        <v>1503953</v>
      </c>
      <c r="G5397" s="169"/>
      <c r="H5397" s="170" t="s">
        <v>11781</v>
      </c>
      <c r="I5397" s="172">
        <v>0</v>
      </c>
      <c r="J5397" s="172">
        <v>220</v>
      </c>
      <c r="K5397" s="172">
        <v>220</v>
      </c>
      <c r="L5397" s="173" t="s">
        <v>1444</v>
      </c>
    </row>
    <row r="5398" spans="1:12" ht="33.75">
      <c r="A5398" s="174">
        <v>378</v>
      </c>
      <c r="B5398" s="167" t="s">
        <v>1304</v>
      </c>
      <c r="C5398" s="168">
        <v>42878</v>
      </c>
      <c r="D5398" s="168" t="s">
        <v>11782</v>
      </c>
      <c r="E5398" s="169" t="s">
        <v>3</v>
      </c>
      <c r="F5398" s="169">
        <v>1503983</v>
      </c>
      <c r="G5398" s="169"/>
      <c r="H5398" s="170" t="s">
        <v>11783</v>
      </c>
      <c r="I5398" s="172">
        <v>0</v>
      </c>
      <c r="J5398" s="172">
        <v>239.7</v>
      </c>
      <c r="K5398" s="172">
        <v>239.7</v>
      </c>
      <c r="L5398" s="173" t="s">
        <v>1444</v>
      </c>
    </row>
    <row r="5399" spans="1:12" ht="22.5">
      <c r="A5399" s="174">
        <v>526</v>
      </c>
      <c r="B5399" s="167" t="s">
        <v>870</v>
      </c>
      <c r="C5399" s="168">
        <v>42878</v>
      </c>
      <c r="D5399" s="168" t="s">
        <v>11784</v>
      </c>
      <c r="E5399" s="169" t="s">
        <v>3</v>
      </c>
      <c r="F5399" s="169">
        <v>1503985</v>
      </c>
      <c r="G5399" s="169"/>
      <c r="H5399" s="170" t="s">
        <v>11785</v>
      </c>
      <c r="I5399" s="172">
        <v>0</v>
      </c>
      <c r="J5399" s="172">
        <v>40</v>
      </c>
      <c r="K5399" s="172">
        <v>40</v>
      </c>
      <c r="L5399" s="173" t="s">
        <v>1444</v>
      </c>
    </row>
    <row r="5400" spans="1:12" ht="22.5">
      <c r="A5400" s="174">
        <v>378</v>
      </c>
      <c r="B5400" s="167" t="s">
        <v>1304</v>
      </c>
      <c r="C5400" s="168">
        <v>42878</v>
      </c>
      <c r="D5400" s="168" t="s">
        <v>11786</v>
      </c>
      <c r="E5400" s="169" t="s">
        <v>3</v>
      </c>
      <c r="F5400" s="169">
        <v>1503986</v>
      </c>
      <c r="G5400" s="169"/>
      <c r="H5400" s="170" t="s">
        <v>11787</v>
      </c>
      <c r="I5400" s="172">
        <v>0</v>
      </c>
      <c r="J5400" s="172">
        <v>100</v>
      </c>
      <c r="K5400" s="172">
        <v>100</v>
      </c>
      <c r="L5400" s="173" t="s">
        <v>1444</v>
      </c>
    </row>
    <row r="5401" spans="1:12" ht="22.5">
      <c r="A5401" s="174">
        <v>378</v>
      </c>
      <c r="B5401" s="167" t="s">
        <v>1304</v>
      </c>
      <c r="C5401" s="168">
        <v>42878</v>
      </c>
      <c r="D5401" s="168" t="s">
        <v>11788</v>
      </c>
      <c r="E5401" s="169" t="s">
        <v>3</v>
      </c>
      <c r="F5401" s="169">
        <v>1503989</v>
      </c>
      <c r="G5401" s="169"/>
      <c r="H5401" s="170" t="s">
        <v>11789</v>
      </c>
      <c r="I5401" s="172">
        <v>0</v>
      </c>
      <c r="J5401" s="172">
        <v>3190.4</v>
      </c>
      <c r="K5401" s="172">
        <v>3190.4</v>
      </c>
      <c r="L5401" s="173" t="s">
        <v>1444</v>
      </c>
    </row>
    <row r="5402" spans="1:12" ht="33.75">
      <c r="A5402" s="174" t="s">
        <v>627</v>
      </c>
      <c r="B5402" s="167" t="s">
        <v>737</v>
      </c>
      <c r="C5402" s="168">
        <v>42878</v>
      </c>
      <c r="D5402" s="168" t="s">
        <v>11790</v>
      </c>
      <c r="E5402" s="169" t="s">
        <v>3</v>
      </c>
      <c r="F5402" s="169">
        <v>1503992</v>
      </c>
      <c r="G5402" s="169"/>
      <c r="H5402" s="170" t="s">
        <v>11791</v>
      </c>
      <c r="I5402" s="172">
        <v>0</v>
      </c>
      <c r="J5402" s="172">
        <v>252.4</v>
      </c>
      <c r="K5402" s="172">
        <v>252.4</v>
      </c>
      <c r="L5402" s="173" t="s">
        <v>1444</v>
      </c>
    </row>
    <row r="5403" spans="1:12" ht="33.75">
      <c r="A5403" s="174">
        <v>20</v>
      </c>
      <c r="B5403" s="167" t="s">
        <v>717</v>
      </c>
      <c r="C5403" s="168">
        <v>42878</v>
      </c>
      <c r="D5403" s="168" t="s">
        <v>11792</v>
      </c>
      <c r="E5403" s="169" t="s">
        <v>3</v>
      </c>
      <c r="F5403" s="169">
        <v>1503995</v>
      </c>
      <c r="G5403" s="169"/>
      <c r="H5403" s="170" t="s">
        <v>11793</v>
      </c>
      <c r="I5403" s="172">
        <v>0</v>
      </c>
      <c r="J5403" s="172">
        <v>1448.2</v>
      </c>
      <c r="K5403" s="172">
        <v>1448.2</v>
      </c>
      <c r="L5403" s="173" t="s">
        <v>1444</v>
      </c>
    </row>
    <row r="5404" spans="1:12" ht="33.75">
      <c r="A5404" s="174">
        <v>20</v>
      </c>
      <c r="B5404" s="167" t="s">
        <v>717</v>
      </c>
      <c r="C5404" s="168">
        <v>42878</v>
      </c>
      <c r="D5404" s="168" t="s">
        <v>11794</v>
      </c>
      <c r="E5404" s="169" t="s">
        <v>3</v>
      </c>
      <c r="F5404" s="169">
        <v>1503996</v>
      </c>
      <c r="G5404" s="169"/>
      <c r="H5404" s="170" t="s">
        <v>11795</v>
      </c>
      <c r="I5404" s="172">
        <v>0</v>
      </c>
      <c r="J5404" s="172">
        <v>33</v>
      </c>
      <c r="K5404" s="172">
        <v>33</v>
      </c>
      <c r="L5404" s="173" t="s">
        <v>1444</v>
      </c>
    </row>
    <row r="5405" spans="1:12" ht="33.75">
      <c r="A5405" s="174">
        <v>20</v>
      </c>
      <c r="B5405" s="167" t="s">
        <v>717</v>
      </c>
      <c r="C5405" s="168">
        <v>42878</v>
      </c>
      <c r="D5405" s="168" t="s">
        <v>11796</v>
      </c>
      <c r="E5405" s="169" t="s">
        <v>3</v>
      </c>
      <c r="F5405" s="169">
        <v>1503998</v>
      </c>
      <c r="G5405" s="169"/>
      <c r="H5405" s="170" t="s">
        <v>11797</v>
      </c>
      <c r="I5405" s="172">
        <v>0</v>
      </c>
      <c r="J5405" s="172">
        <v>707.2</v>
      </c>
      <c r="K5405" s="172">
        <v>707.2</v>
      </c>
      <c r="L5405" s="173" t="s">
        <v>1444</v>
      </c>
    </row>
    <row r="5406" spans="1:12" ht="33.75">
      <c r="A5406" s="174">
        <v>20</v>
      </c>
      <c r="B5406" s="167" t="s">
        <v>717</v>
      </c>
      <c r="C5406" s="168">
        <v>42878</v>
      </c>
      <c r="D5406" s="168" t="s">
        <v>11798</v>
      </c>
      <c r="E5406" s="169" t="s">
        <v>3</v>
      </c>
      <c r="F5406" s="169">
        <v>1504000</v>
      </c>
      <c r="G5406" s="169"/>
      <c r="H5406" s="170" t="s">
        <v>11799</v>
      </c>
      <c r="I5406" s="172">
        <v>0</v>
      </c>
      <c r="J5406" s="172">
        <v>1734.45</v>
      </c>
      <c r="K5406" s="172">
        <v>1734.45</v>
      </c>
      <c r="L5406" s="173" t="s">
        <v>1444</v>
      </c>
    </row>
    <row r="5407" spans="1:12" ht="33.75">
      <c r="A5407" s="174">
        <v>20</v>
      </c>
      <c r="B5407" s="167" t="s">
        <v>717</v>
      </c>
      <c r="C5407" s="168">
        <v>42878</v>
      </c>
      <c r="D5407" s="168" t="s">
        <v>11800</v>
      </c>
      <c r="E5407" s="169" t="s">
        <v>3</v>
      </c>
      <c r="F5407" s="169">
        <v>1504003</v>
      </c>
      <c r="G5407" s="169"/>
      <c r="H5407" s="170" t="s">
        <v>11801</v>
      </c>
      <c r="I5407" s="172">
        <v>0</v>
      </c>
      <c r="J5407" s="172">
        <v>122</v>
      </c>
      <c r="K5407" s="172">
        <v>122</v>
      </c>
      <c r="L5407" s="173" t="s">
        <v>1444</v>
      </c>
    </row>
    <row r="5408" spans="1:12" ht="33.75">
      <c r="A5408" s="174">
        <v>20</v>
      </c>
      <c r="B5408" s="167" t="s">
        <v>717</v>
      </c>
      <c r="C5408" s="168">
        <v>42878</v>
      </c>
      <c r="D5408" s="168" t="s">
        <v>11802</v>
      </c>
      <c r="E5408" s="169" t="s">
        <v>3</v>
      </c>
      <c r="F5408" s="169">
        <v>1504006</v>
      </c>
      <c r="G5408" s="169"/>
      <c r="H5408" s="170" t="s">
        <v>11803</v>
      </c>
      <c r="I5408" s="172">
        <v>0</v>
      </c>
      <c r="J5408" s="172">
        <v>180</v>
      </c>
      <c r="K5408" s="172">
        <v>180</v>
      </c>
      <c r="L5408" s="173" t="s">
        <v>1444</v>
      </c>
    </row>
    <row r="5409" spans="1:12" ht="33.75">
      <c r="A5409" s="174">
        <v>20</v>
      </c>
      <c r="B5409" s="167" t="s">
        <v>717</v>
      </c>
      <c r="C5409" s="168">
        <v>42878</v>
      </c>
      <c r="D5409" s="168" t="s">
        <v>11804</v>
      </c>
      <c r="E5409" s="169" t="s">
        <v>3</v>
      </c>
      <c r="F5409" s="169">
        <v>1504008</v>
      </c>
      <c r="G5409" s="169"/>
      <c r="H5409" s="170" t="s">
        <v>11805</v>
      </c>
      <c r="I5409" s="172">
        <v>0</v>
      </c>
      <c r="J5409" s="172">
        <v>800.4</v>
      </c>
      <c r="K5409" s="172">
        <v>800.4</v>
      </c>
      <c r="L5409" s="173" t="s">
        <v>1444</v>
      </c>
    </row>
    <row r="5410" spans="1:12" ht="22.5">
      <c r="A5410" s="174">
        <v>20</v>
      </c>
      <c r="B5410" s="167" t="s">
        <v>717</v>
      </c>
      <c r="C5410" s="168">
        <v>42878</v>
      </c>
      <c r="D5410" s="168" t="s">
        <v>11806</v>
      </c>
      <c r="E5410" s="169" t="s">
        <v>3</v>
      </c>
      <c r="F5410" s="169">
        <v>1504010</v>
      </c>
      <c r="G5410" s="169"/>
      <c r="H5410" s="170" t="s">
        <v>11807</v>
      </c>
      <c r="I5410" s="172">
        <v>0</v>
      </c>
      <c r="J5410" s="172">
        <v>1793.12</v>
      </c>
      <c r="K5410" s="172">
        <v>1793.12</v>
      </c>
      <c r="L5410" s="173" t="s">
        <v>1444</v>
      </c>
    </row>
    <row r="5411" spans="1:12" ht="22.5">
      <c r="A5411" s="174">
        <v>20</v>
      </c>
      <c r="B5411" s="167" t="s">
        <v>717</v>
      </c>
      <c r="C5411" s="168">
        <v>42878</v>
      </c>
      <c r="D5411" s="168" t="s">
        <v>11808</v>
      </c>
      <c r="E5411" s="169" t="s">
        <v>3</v>
      </c>
      <c r="F5411" s="169">
        <v>1504013</v>
      </c>
      <c r="G5411" s="169"/>
      <c r="H5411" s="170" t="s">
        <v>11807</v>
      </c>
      <c r="I5411" s="172">
        <v>0</v>
      </c>
      <c r="J5411" s="172">
        <v>2114</v>
      </c>
      <c r="K5411" s="172">
        <v>2114</v>
      </c>
      <c r="L5411" s="173" t="s">
        <v>1444</v>
      </c>
    </row>
    <row r="5412" spans="1:12" ht="33.75">
      <c r="A5412" s="174" t="s">
        <v>627</v>
      </c>
      <c r="B5412" s="167" t="s">
        <v>737</v>
      </c>
      <c r="C5412" s="168">
        <v>42878</v>
      </c>
      <c r="D5412" s="168" t="s">
        <v>11809</v>
      </c>
      <c r="E5412" s="169" t="s">
        <v>3</v>
      </c>
      <c r="F5412" s="169">
        <v>1504015</v>
      </c>
      <c r="G5412" s="169"/>
      <c r="H5412" s="170" t="s">
        <v>11810</v>
      </c>
      <c r="I5412" s="172">
        <v>0</v>
      </c>
      <c r="J5412" s="172">
        <v>30.88</v>
      </c>
      <c r="K5412" s="172">
        <v>30.88</v>
      </c>
      <c r="L5412" s="173" t="s">
        <v>1444</v>
      </c>
    </row>
    <row r="5413" spans="1:12" ht="22.5">
      <c r="A5413" s="174">
        <v>20</v>
      </c>
      <c r="B5413" s="167" t="s">
        <v>717</v>
      </c>
      <c r="C5413" s="168">
        <v>42878</v>
      </c>
      <c r="D5413" s="168" t="s">
        <v>11811</v>
      </c>
      <c r="E5413" s="169" t="s">
        <v>3</v>
      </c>
      <c r="F5413" s="169">
        <v>1504017</v>
      </c>
      <c r="G5413" s="169"/>
      <c r="H5413" s="170" t="s">
        <v>11812</v>
      </c>
      <c r="I5413" s="172">
        <v>0</v>
      </c>
      <c r="J5413" s="172">
        <v>329.98</v>
      </c>
      <c r="K5413" s="172">
        <v>329.98</v>
      </c>
      <c r="L5413" s="173" t="s">
        <v>1444</v>
      </c>
    </row>
    <row r="5414" spans="1:12" ht="33.75">
      <c r="A5414" s="174" t="s">
        <v>627</v>
      </c>
      <c r="B5414" s="167" t="s">
        <v>737</v>
      </c>
      <c r="C5414" s="168">
        <v>42878</v>
      </c>
      <c r="D5414" s="168" t="s">
        <v>11813</v>
      </c>
      <c r="E5414" s="169" t="s">
        <v>3</v>
      </c>
      <c r="F5414" s="169">
        <v>1504019</v>
      </c>
      <c r="G5414" s="169"/>
      <c r="H5414" s="170" t="s">
        <v>11814</v>
      </c>
      <c r="I5414" s="172">
        <v>0</v>
      </c>
      <c r="J5414" s="172">
        <v>169.99</v>
      </c>
      <c r="K5414" s="172">
        <v>169.99</v>
      </c>
      <c r="L5414" s="173" t="s">
        <v>1444</v>
      </c>
    </row>
    <row r="5415" spans="1:12" ht="33.75">
      <c r="A5415" s="174">
        <v>20</v>
      </c>
      <c r="B5415" s="167" t="s">
        <v>717</v>
      </c>
      <c r="C5415" s="168">
        <v>42878</v>
      </c>
      <c r="D5415" s="168" t="s">
        <v>11815</v>
      </c>
      <c r="E5415" s="169" t="s">
        <v>3</v>
      </c>
      <c r="F5415" s="169">
        <v>1504020</v>
      </c>
      <c r="G5415" s="169"/>
      <c r="H5415" s="170" t="s">
        <v>11816</v>
      </c>
      <c r="I5415" s="172">
        <v>0</v>
      </c>
      <c r="J5415" s="172">
        <v>279.5</v>
      </c>
      <c r="K5415" s="172">
        <v>279.5</v>
      </c>
      <c r="L5415" s="173" t="s">
        <v>1444</v>
      </c>
    </row>
    <row r="5416" spans="1:12" ht="22.5">
      <c r="A5416" s="174">
        <v>526</v>
      </c>
      <c r="B5416" s="167" t="s">
        <v>870</v>
      </c>
      <c r="C5416" s="168">
        <v>42878</v>
      </c>
      <c r="D5416" s="168" t="s">
        <v>11817</v>
      </c>
      <c r="E5416" s="169" t="s">
        <v>3</v>
      </c>
      <c r="F5416" s="169">
        <v>1504023</v>
      </c>
      <c r="G5416" s="169"/>
      <c r="H5416" s="170" t="s">
        <v>11818</v>
      </c>
      <c r="I5416" s="172">
        <v>0</v>
      </c>
      <c r="J5416" s="172">
        <v>60</v>
      </c>
      <c r="K5416" s="172">
        <v>60</v>
      </c>
      <c r="L5416" s="173" t="s">
        <v>1444</v>
      </c>
    </row>
    <row r="5417" spans="1:12" ht="33.75">
      <c r="A5417" s="174" t="s">
        <v>627</v>
      </c>
      <c r="B5417" s="167" t="s">
        <v>737</v>
      </c>
      <c r="C5417" s="168">
        <v>42878</v>
      </c>
      <c r="D5417" s="168" t="s">
        <v>11819</v>
      </c>
      <c r="E5417" s="169" t="s">
        <v>3</v>
      </c>
      <c r="F5417" s="169">
        <v>1504037</v>
      </c>
      <c r="G5417" s="169"/>
      <c r="H5417" s="170" t="s">
        <v>11820</v>
      </c>
      <c r="I5417" s="172">
        <v>0</v>
      </c>
      <c r="J5417" s="172">
        <v>4979.32</v>
      </c>
      <c r="K5417" s="172">
        <v>4979.32</v>
      </c>
      <c r="L5417" s="173" t="s">
        <v>1444</v>
      </c>
    </row>
    <row r="5418" spans="1:12" ht="33.75">
      <c r="A5418" s="174" t="s">
        <v>627</v>
      </c>
      <c r="B5418" s="167" t="s">
        <v>737</v>
      </c>
      <c r="C5418" s="168">
        <v>42878</v>
      </c>
      <c r="D5418" s="168" t="s">
        <v>11821</v>
      </c>
      <c r="E5418" s="169" t="s">
        <v>3</v>
      </c>
      <c r="F5418" s="169">
        <v>1504058</v>
      </c>
      <c r="G5418" s="169"/>
      <c r="H5418" s="170" t="s">
        <v>11822</v>
      </c>
      <c r="I5418" s="172">
        <v>0</v>
      </c>
      <c r="J5418" s="172">
        <v>350</v>
      </c>
      <c r="K5418" s="172">
        <v>350</v>
      </c>
      <c r="L5418" s="173" t="s">
        <v>1444</v>
      </c>
    </row>
    <row r="5419" spans="1:12" ht="22.5">
      <c r="A5419" s="174">
        <v>20</v>
      </c>
      <c r="B5419" s="167" t="s">
        <v>717</v>
      </c>
      <c r="C5419" s="168">
        <v>42878</v>
      </c>
      <c r="D5419" s="168" t="s">
        <v>11823</v>
      </c>
      <c r="E5419" s="169" t="s">
        <v>3</v>
      </c>
      <c r="F5419" s="169">
        <v>1504059</v>
      </c>
      <c r="G5419" s="169"/>
      <c r="H5419" s="170" t="s">
        <v>11824</v>
      </c>
      <c r="I5419" s="172">
        <v>0</v>
      </c>
      <c r="J5419" s="172">
        <v>988.8</v>
      </c>
      <c r="K5419" s="172">
        <v>988.8</v>
      </c>
      <c r="L5419" s="173" t="s">
        <v>1444</v>
      </c>
    </row>
    <row r="5420" spans="1:12" ht="33.75">
      <c r="A5420" s="174" t="s">
        <v>627</v>
      </c>
      <c r="B5420" s="167" t="s">
        <v>737</v>
      </c>
      <c r="C5420" s="168">
        <v>42878</v>
      </c>
      <c r="D5420" s="168" t="s">
        <v>11825</v>
      </c>
      <c r="E5420" s="169" t="s">
        <v>3</v>
      </c>
      <c r="F5420" s="169">
        <v>1504063</v>
      </c>
      <c r="G5420" s="169"/>
      <c r="H5420" s="170" t="s">
        <v>11826</v>
      </c>
      <c r="I5420" s="172">
        <v>0</v>
      </c>
      <c r="J5420" s="172">
        <v>1255.08</v>
      </c>
      <c r="K5420" s="172">
        <v>1255.08</v>
      </c>
      <c r="L5420" s="173" t="s">
        <v>1444</v>
      </c>
    </row>
    <row r="5421" spans="1:12" ht="22.5">
      <c r="A5421" s="174">
        <v>373</v>
      </c>
      <c r="B5421" s="167" t="s">
        <v>1299</v>
      </c>
      <c r="C5421" s="168">
        <v>42878</v>
      </c>
      <c r="D5421" s="168" t="s">
        <v>11827</v>
      </c>
      <c r="E5421" s="169" t="s">
        <v>3</v>
      </c>
      <c r="F5421" s="169">
        <v>1504067</v>
      </c>
      <c r="G5421" s="169"/>
      <c r="H5421" s="170" t="s">
        <v>11828</v>
      </c>
      <c r="I5421" s="172">
        <v>0</v>
      </c>
      <c r="J5421" s="172">
        <v>435</v>
      </c>
      <c r="K5421" s="172">
        <v>435</v>
      </c>
      <c r="L5421" s="173" t="s">
        <v>1444</v>
      </c>
    </row>
    <row r="5422" spans="1:12" ht="22.5">
      <c r="A5422" s="174">
        <v>20</v>
      </c>
      <c r="B5422" s="167" t="s">
        <v>717</v>
      </c>
      <c r="C5422" s="168">
        <v>42878</v>
      </c>
      <c r="D5422" s="168" t="s">
        <v>11829</v>
      </c>
      <c r="E5422" s="169" t="s">
        <v>3</v>
      </c>
      <c r="F5422" s="169">
        <v>1504074</v>
      </c>
      <c r="G5422" s="169"/>
      <c r="H5422" s="170" t="s">
        <v>11830</v>
      </c>
      <c r="I5422" s="172">
        <v>0</v>
      </c>
      <c r="J5422" s="172">
        <v>1</v>
      </c>
      <c r="K5422" s="172">
        <v>1</v>
      </c>
      <c r="L5422" s="173" t="s">
        <v>1444</v>
      </c>
    </row>
    <row r="5423" spans="1:12" ht="33.75">
      <c r="A5423" s="174" t="s">
        <v>627</v>
      </c>
      <c r="B5423" s="167" t="s">
        <v>737</v>
      </c>
      <c r="C5423" s="168">
        <v>42878</v>
      </c>
      <c r="D5423" s="168" t="s">
        <v>11831</v>
      </c>
      <c r="E5423" s="169" t="s">
        <v>3</v>
      </c>
      <c r="F5423" s="169">
        <v>1504107</v>
      </c>
      <c r="G5423" s="169"/>
      <c r="H5423" s="170" t="s">
        <v>11832</v>
      </c>
      <c r="I5423" s="172">
        <v>0</v>
      </c>
      <c r="J5423" s="172">
        <v>323</v>
      </c>
      <c r="K5423" s="172">
        <v>323</v>
      </c>
      <c r="L5423" s="173" t="s">
        <v>1444</v>
      </c>
    </row>
    <row r="5424" spans="1:12" ht="22.5">
      <c r="A5424" s="174">
        <v>234</v>
      </c>
      <c r="B5424" s="167" t="s">
        <v>131</v>
      </c>
      <c r="C5424" s="168">
        <v>42878</v>
      </c>
      <c r="D5424" s="168" t="s">
        <v>11833</v>
      </c>
      <c r="E5424" s="169" t="s">
        <v>3</v>
      </c>
      <c r="F5424" s="169">
        <v>1504124</v>
      </c>
      <c r="G5424" s="169"/>
      <c r="H5424" s="170" t="s">
        <v>11834</v>
      </c>
      <c r="I5424" s="172">
        <v>0</v>
      </c>
      <c r="J5424" s="172">
        <v>110</v>
      </c>
      <c r="K5424" s="172">
        <v>110</v>
      </c>
      <c r="L5424" s="173" t="s">
        <v>1444</v>
      </c>
    </row>
    <row r="5425" spans="1:12" ht="22.5">
      <c r="A5425" s="174">
        <v>234</v>
      </c>
      <c r="B5425" s="167" t="s">
        <v>131</v>
      </c>
      <c r="C5425" s="168">
        <v>42878</v>
      </c>
      <c r="D5425" s="168" t="s">
        <v>11835</v>
      </c>
      <c r="E5425" s="169" t="s">
        <v>3</v>
      </c>
      <c r="F5425" s="169">
        <v>1504125</v>
      </c>
      <c r="G5425" s="169"/>
      <c r="H5425" s="170" t="s">
        <v>11836</v>
      </c>
      <c r="I5425" s="172">
        <v>0</v>
      </c>
      <c r="J5425" s="172">
        <v>1443.7</v>
      </c>
      <c r="K5425" s="172">
        <v>1443.7</v>
      </c>
      <c r="L5425" s="173" t="s">
        <v>1444</v>
      </c>
    </row>
    <row r="5426" spans="1:12" ht="33.75">
      <c r="A5426" s="174" t="s">
        <v>627</v>
      </c>
      <c r="B5426" s="167" t="s">
        <v>737</v>
      </c>
      <c r="C5426" s="168">
        <v>42878</v>
      </c>
      <c r="D5426" s="168" t="s">
        <v>11837</v>
      </c>
      <c r="E5426" s="169" t="s">
        <v>3</v>
      </c>
      <c r="F5426" s="169">
        <v>1504128</v>
      </c>
      <c r="G5426" s="169"/>
      <c r="H5426" s="170" t="s">
        <v>11838</v>
      </c>
      <c r="I5426" s="172">
        <v>0</v>
      </c>
      <c r="J5426" s="172">
        <v>1126.8</v>
      </c>
      <c r="K5426" s="172">
        <v>1126.8</v>
      </c>
      <c r="L5426" s="173" t="s">
        <v>1444</v>
      </c>
    </row>
    <row r="5427" spans="1:12" ht="33.75">
      <c r="A5427" s="174" t="s">
        <v>627</v>
      </c>
      <c r="B5427" s="167" t="s">
        <v>737</v>
      </c>
      <c r="C5427" s="168">
        <v>42878</v>
      </c>
      <c r="D5427" s="168" t="s">
        <v>11839</v>
      </c>
      <c r="E5427" s="169" t="s">
        <v>3</v>
      </c>
      <c r="F5427" s="169">
        <v>1504129</v>
      </c>
      <c r="G5427" s="169"/>
      <c r="H5427" s="170" t="s">
        <v>11840</v>
      </c>
      <c r="I5427" s="172">
        <v>0</v>
      </c>
      <c r="J5427" s="172">
        <v>487</v>
      </c>
      <c r="K5427" s="172">
        <v>487</v>
      </c>
      <c r="L5427" s="173" t="s">
        <v>1444</v>
      </c>
    </row>
    <row r="5428" spans="1:12" ht="33.75">
      <c r="A5428" s="174" t="s">
        <v>627</v>
      </c>
      <c r="B5428" s="167" t="s">
        <v>737</v>
      </c>
      <c r="C5428" s="168">
        <v>42878</v>
      </c>
      <c r="D5428" s="168" t="s">
        <v>11841</v>
      </c>
      <c r="E5428" s="169" t="s">
        <v>3</v>
      </c>
      <c r="F5428" s="169">
        <v>1504142</v>
      </c>
      <c r="G5428" s="169"/>
      <c r="H5428" s="170" t="s">
        <v>11842</v>
      </c>
      <c r="I5428" s="172">
        <v>0</v>
      </c>
      <c r="J5428" s="172">
        <v>1855</v>
      </c>
      <c r="K5428" s="172">
        <v>1855</v>
      </c>
      <c r="L5428" s="173" t="s">
        <v>1444</v>
      </c>
    </row>
    <row r="5429" spans="1:12" ht="22.5">
      <c r="A5429" s="174">
        <v>10</v>
      </c>
      <c r="B5429" s="167" t="s">
        <v>714</v>
      </c>
      <c r="C5429" s="168">
        <v>42878</v>
      </c>
      <c r="D5429" s="168" t="s">
        <v>11843</v>
      </c>
      <c r="E5429" s="169" t="s">
        <v>3</v>
      </c>
      <c r="F5429" s="169">
        <v>1504147</v>
      </c>
      <c r="G5429" s="169"/>
      <c r="H5429" s="170" t="s">
        <v>11844</v>
      </c>
      <c r="I5429" s="172">
        <v>0</v>
      </c>
      <c r="J5429" s="172">
        <v>280</v>
      </c>
      <c r="K5429" s="172">
        <v>280</v>
      </c>
      <c r="L5429" s="173" t="s">
        <v>1444</v>
      </c>
    </row>
    <row r="5430" spans="1:12" ht="22.5">
      <c r="A5430" s="174">
        <v>526</v>
      </c>
      <c r="B5430" s="167" t="s">
        <v>870</v>
      </c>
      <c r="C5430" s="168">
        <v>42878</v>
      </c>
      <c r="D5430" s="168" t="s">
        <v>11845</v>
      </c>
      <c r="E5430" s="169" t="s">
        <v>3</v>
      </c>
      <c r="F5430" s="169">
        <v>1504148</v>
      </c>
      <c r="G5430" s="169"/>
      <c r="H5430" s="170" t="s">
        <v>11846</v>
      </c>
      <c r="I5430" s="172">
        <v>0</v>
      </c>
      <c r="J5430" s="172">
        <v>150</v>
      </c>
      <c r="K5430" s="172">
        <v>150</v>
      </c>
      <c r="L5430" s="173" t="s">
        <v>1444</v>
      </c>
    </row>
    <row r="5431" spans="1:12" ht="22.5">
      <c r="A5431" s="174">
        <v>526</v>
      </c>
      <c r="B5431" s="167" t="s">
        <v>870</v>
      </c>
      <c r="C5431" s="168">
        <v>42878</v>
      </c>
      <c r="D5431" s="168" t="s">
        <v>11847</v>
      </c>
      <c r="E5431" s="169" t="s">
        <v>3</v>
      </c>
      <c r="F5431" s="169">
        <v>1504150</v>
      </c>
      <c r="G5431" s="169"/>
      <c r="H5431" s="170" t="s">
        <v>11848</v>
      </c>
      <c r="I5431" s="172">
        <v>0</v>
      </c>
      <c r="J5431" s="172">
        <v>2.77</v>
      </c>
      <c r="K5431" s="172">
        <v>2.77</v>
      </c>
      <c r="L5431" s="173" t="s">
        <v>1444</v>
      </c>
    </row>
    <row r="5432" spans="1:12" ht="22.5">
      <c r="A5432" s="174">
        <v>526</v>
      </c>
      <c r="B5432" s="167" t="s">
        <v>870</v>
      </c>
      <c r="C5432" s="168">
        <v>42878</v>
      </c>
      <c r="D5432" s="168" t="s">
        <v>11849</v>
      </c>
      <c r="E5432" s="169" t="s">
        <v>3</v>
      </c>
      <c r="F5432" s="169">
        <v>1504156</v>
      </c>
      <c r="G5432" s="169"/>
      <c r="H5432" s="170" t="s">
        <v>11850</v>
      </c>
      <c r="I5432" s="172">
        <v>0</v>
      </c>
      <c r="J5432" s="172">
        <v>27.9</v>
      </c>
      <c r="K5432" s="172">
        <v>27.9</v>
      </c>
      <c r="L5432" s="173" t="s">
        <v>1444</v>
      </c>
    </row>
    <row r="5433" spans="1:12" ht="22.5">
      <c r="A5433" s="174">
        <v>16</v>
      </c>
      <c r="B5433" s="167" t="s">
        <v>716</v>
      </c>
      <c r="C5433" s="168">
        <v>42878</v>
      </c>
      <c r="D5433" s="168" t="s">
        <v>11851</v>
      </c>
      <c r="E5433" s="169" t="s">
        <v>3</v>
      </c>
      <c r="F5433" s="169">
        <v>1504162</v>
      </c>
      <c r="G5433" s="169"/>
      <c r="H5433" s="170" t="s">
        <v>11852</v>
      </c>
      <c r="I5433" s="172">
        <v>0</v>
      </c>
      <c r="J5433" s="172">
        <v>368</v>
      </c>
      <c r="K5433" s="172">
        <v>368</v>
      </c>
      <c r="L5433" s="173" t="s">
        <v>1444</v>
      </c>
    </row>
    <row r="5434" spans="1:12" ht="22.5">
      <c r="A5434" s="174">
        <v>16</v>
      </c>
      <c r="B5434" s="167" t="s">
        <v>716</v>
      </c>
      <c r="C5434" s="168">
        <v>42878</v>
      </c>
      <c r="D5434" s="168" t="s">
        <v>11853</v>
      </c>
      <c r="E5434" s="169" t="s">
        <v>3</v>
      </c>
      <c r="F5434" s="169">
        <v>1504163</v>
      </c>
      <c r="G5434" s="169"/>
      <c r="H5434" s="170" t="s">
        <v>11854</v>
      </c>
      <c r="I5434" s="172">
        <v>0</v>
      </c>
      <c r="J5434" s="172">
        <v>2148</v>
      </c>
      <c r="K5434" s="172">
        <v>2148</v>
      </c>
      <c r="L5434" s="173" t="s">
        <v>1444</v>
      </c>
    </row>
    <row r="5435" spans="1:12" ht="33.75">
      <c r="A5435" s="174">
        <v>46</v>
      </c>
      <c r="B5435" s="167" t="s">
        <v>722</v>
      </c>
      <c r="C5435" s="168">
        <v>42878</v>
      </c>
      <c r="D5435" s="168" t="s">
        <v>11855</v>
      </c>
      <c r="E5435" s="169" t="s">
        <v>3</v>
      </c>
      <c r="F5435" s="169">
        <v>1504172</v>
      </c>
      <c r="G5435" s="169"/>
      <c r="H5435" s="170" t="s">
        <v>11856</v>
      </c>
      <c r="I5435" s="172">
        <v>0</v>
      </c>
      <c r="J5435" s="172">
        <v>67</v>
      </c>
      <c r="K5435" s="172">
        <v>67</v>
      </c>
      <c r="L5435" s="173" t="s">
        <v>1444</v>
      </c>
    </row>
    <row r="5436" spans="1:12" ht="22.5">
      <c r="A5436" s="174">
        <v>16</v>
      </c>
      <c r="B5436" s="167" t="s">
        <v>716</v>
      </c>
      <c r="C5436" s="168">
        <v>42878</v>
      </c>
      <c r="D5436" s="168" t="s">
        <v>11857</v>
      </c>
      <c r="E5436" s="169" t="s">
        <v>3</v>
      </c>
      <c r="F5436" s="169">
        <v>1504178</v>
      </c>
      <c r="G5436" s="169"/>
      <c r="H5436" s="170" t="s">
        <v>11858</v>
      </c>
      <c r="I5436" s="172">
        <v>0</v>
      </c>
      <c r="J5436" s="172">
        <v>1276</v>
      </c>
      <c r="K5436" s="172">
        <v>1276</v>
      </c>
      <c r="L5436" s="173" t="s">
        <v>1444</v>
      </c>
    </row>
    <row r="5437" spans="1:12" ht="22.5">
      <c r="A5437" s="174">
        <v>16</v>
      </c>
      <c r="B5437" s="167" t="s">
        <v>716</v>
      </c>
      <c r="C5437" s="168">
        <v>42878</v>
      </c>
      <c r="D5437" s="168" t="s">
        <v>11859</v>
      </c>
      <c r="E5437" s="169" t="s">
        <v>3</v>
      </c>
      <c r="F5437" s="169">
        <v>1504179</v>
      </c>
      <c r="G5437" s="169"/>
      <c r="H5437" s="170" t="s">
        <v>11860</v>
      </c>
      <c r="I5437" s="172">
        <v>0</v>
      </c>
      <c r="J5437" s="172">
        <v>3630</v>
      </c>
      <c r="K5437" s="172">
        <v>3630</v>
      </c>
      <c r="L5437" s="173" t="s">
        <v>1444</v>
      </c>
    </row>
    <row r="5438" spans="1:12" ht="33.75">
      <c r="A5438" s="174">
        <v>234</v>
      </c>
      <c r="B5438" s="167" t="s">
        <v>131</v>
      </c>
      <c r="C5438" s="168">
        <v>42878</v>
      </c>
      <c r="D5438" s="168" t="s">
        <v>11861</v>
      </c>
      <c r="E5438" s="169" t="s">
        <v>3</v>
      </c>
      <c r="F5438" s="169">
        <v>1504184</v>
      </c>
      <c r="G5438" s="169"/>
      <c r="H5438" s="170" t="s">
        <v>11862</v>
      </c>
      <c r="I5438" s="172">
        <v>0</v>
      </c>
      <c r="J5438" s="172">
        <v>3132</v>
      </c>
      <c r="K5438" s="172">
        <v>3132</v>
      </c>
      <c r="L5438" s="173" t="s">
        <v>1444</v>
      </c>
    </row>
    <row r="5439" spans="1:12" ht="22.5">
      <c r="A5439" s="174">
        <v>206</v>
      </c>
      <c r="B5439" s="167" t="s">
        <v>782</v>
      </c>
      <c r="C5439" s="168">
        <v>42878</v>
      </c>
      <c r="D5439" s="168" t="s">
        <v>11863</v>
      </c>
      <c r="E5439" s="169" t="s">
        <v>3</v>
      </c>
      <c r="F5439" s="169">
        <v>1504191</v>
      </c>
      <c r="G5439" s="169"/>
      <c r="H5439" s="170" t="s">
        <v>11864</v>
      </c>
      <c r="I5439" s="172">
        <v>0</v>
      </c>
      <c r="J5439" s="172">
        <v>105</v>
      </c>
      <c r="K5439" s="172">
        <v>105</v>
      </c>
      <c r="L5439" s="173" t="s">
        <v>1444</v>
      </c>
    </row>
    <row r="5440" spans="1:12" ht="22.5">
      <c r="A5440" s="174">
        <v>212</v>
      </c>
      <c r="B5440" s="167" t="s">
        <v>785</v>
      </c>
      <c r="C5440" s="168">
        <v>42878</v>
      </c>
      <c r="D5440" s="168" t="s">
        <v>11865</v>
      </c>
      <c r="E5440" s="169" t="s">
        <v>3</v>
      </c>
      <c r="F5440" s="169">
        <v>1504200</v>
      </c>
      <c r="G5440" s="169"/>
      <c r="H5440" s="170" t="s">
        <v>11866</v>
      </c>
      <c r="I5440" s="172">
        <v>0</v>
      </c>
      <c r="J5440" s="172">
        <v>60</v>
      </c>
      <c r="K5440" s="172">
        <v>60</v>
      </c>
      <c r="L5440" s="173" t="s">
        <v>1444</v>
      </c>
    </row>
    <row r="5441" spans="1:12" ht="22.5">
      <c r="A5441" s="174">
        <v>526</v>
      </c>
      <c r="B5441" s="167" t="s">
        <v>870</v>
      </c>
      <c r="C5441" s="168">
        <v>42878</v>
      </c>
      <c r="D5441" s="168" t="s">
        <v>11867</v>
      </c>
      <c r="E5441" s="169" t="s">
        <v>3</v>
      </c>
      <c r="F5441" s="169">
        <v>1504208</v>
      </c>
      <c r="G5441" s="169"/>
      <c r="H5441" s="170" t="s">
        <v>11868</v>
      </c>
      <c r="I5441" s="172">
        <v>0</v>
      </c>
      <c r="J5441" s="172">
        <v>4.95</v>
      </c>
      <c r="K5441" s="172">
        <v>4.95</v>
      </c>
      <c r="L5441" s="173" t="s">
        <v>1444</v>
      </c>
    </row>
    <row r="5442" spans="1:12" ht="22.5">
      <c r="A5442" s="174">
        <v>526</v>
      </c>
      <c r="B5442" s="167" t="s">
        <v>870</v>
      </c>
      <c r="C5442" s="168">
        <v>42878</v>
      </c>
      <c r="D5442" s="168" t="s">
        <v>11869</v>
      </c>
      <c r="E5442" s="169" t="s">
        <v>3</v>
      </c>
      <c r="F5442" s="169">
        <v>1504210</v>
      </c>
      <c r="G5442" s="169"/>
      <c r="H5442" s="170" t="s">
        <v>11868</v>
      </c>
      <c r="I5442" s="172">
        <v>0</v>
      </c>
      <c r="J5442" s="172">
        <v>131.47</v>
      </c>
      <c r="K5442" s="172">
        <v>131.47</v>
      </c>
      <c r="L5442" s="173" t="s">
        <v>1444</v>
      </c>
    </row>
    <row r="5443" spans="1:12" ht="22.5">
      <c r="A5443" s="174">
        <v>41</v>
      </c>
      <c r="B5443" s="167" t="s">
        <v>721</v>
      </c>
      <c r="C5443" s="168">
        <v>42878</v>
      </c>
      <c r="D5443" s="168" t="s">
        <v>11870</v>
      </c>
      <c r="E5443" s="169" t="s">
        <v>3</v>
      </c>
      <c r="F5443" s="169">
        <v>1504218</v>
      </c>
      <c r="G5443" s="169"/>
      <c r="H5443" s="170" t="s">
        <v>3051</v>
      </c>
      <c r="I5443" s="172">
        <v>0</v>
      </c>
      <c r="J5443" s="172">
        <v>1822.5</v>
      </c>
      <c r="K5443" s="172">
        <v>1822.5</v>
      </c>
      <c r="L5443" s="173" t="s">
        <v>1444</v>
      </c>
    </row>
    <row r="5444" spans="1:12" ht="45">
      <c r="A5444" s="174">
        <v>587</v>
      </c>
      <c r="B5444" s="167" t="s">
        <v>882</v>
      </c>
      <c r="C5444" s="168">
        <v>42879</v>
      </c>
      <c r="D5444" s="168" t="s">
        <v>11871</v>
      </c>
      <c r="E5444" s="169" t="s">
        <v>3</v>
      </c>
      <c r="F5444" s="169">
        <v>1504328</v>
      </c>
      <c r="G5444" s="169"/>
      <c r="H5444" s="170" t="s">
        <v>11872</v>
      </c>
      <c r="I5444" s="172">
        <v>0</v>
      </c>
      <c r="J5444" s="172">
        <v>7303.74</v>
      </c>
      <c r="K5444" s="172">
        <v>7303.74</v>
      </c>
      <c r="L5444" s="173" t="s">
        <v>1444</v>
      </c>
    </row>
    <row r="5445" spans="1:12" ht="45">
      <c r="A5445" s="174">
        <v>587</v>
      </c>
      <c r="B5445" s="167" t="s">
        <v>882</v>
      </c>
      <c r="C5445" s="168">
        <v>42879</v>
      </c>
      <c r="D5445" s="168" t="s">
        <v>11873</v>
      </c>
      <c r="E5445" s="169" t="s">
        <v>3</v>
      </c>
      <c r="F5445" s="169">
        <v>1504330</v>
      </c>
      <c r="G5445" s="169"/>
      <c r="H5445" s="170" t="s">
        <v>11874</v>
      </c>
      <c r="I5445" s="172">
        <v>0</v>
      </c>
      <c r="J5445" s="172">
        <v>1255.5</v>
      </c>
      <c r="K5445" s="172">
        <v>1255.5</v>
      </c>
      <c r="L5445" s="173" t="s">
        <v>1444</v>
      </c>
    </row>
    <row r="5446" spans="1:12" ht="45">
      <c r="A5446" s="174">
        <v>587</v>
      </c>
      <c r="B5446" s="167" t="s">
        <v>882</v>
      </c>
      <c r="C5446" s="168">
        <v>42879</v>
      </c>
      <c r="D5446" s="168" t="s">
        <v>11875</v>
      </c>
      <c r="E5446" s="169" t="s">
        <v>3</v>
      </c>
      <c r="F5446" s="169">
        <v>1504332</v>
      </c>
      <c r="G5446" s="169"/>
      <c r="H5446" s="170" t="s">
        <v>11876</v>
      </c>
      <c r="I5446" s="172">
        <v>0</v>
      </c>
      <c r="J5446" s="172">
        <v>2732</v>
      </c>
      <c r="K5446" s="172">
        <v>2732</v>
      </c>
      <c r="L5446" s="173" t="s">
        <v>1444</v>
      </c>
    </row>
    <row r="5447" spans="1:12" ht="45">
      <c r="A5447" s="174">
        <v>587</v>
      </c>
      <c r="B5447" s="167" t="s">
        <v>882</v>
      </c>
      <c r="C5447" s="168">
        <v>42879</v>
      </c>
      <c r="D5447" s="168" t="s">
        <v>11877</v>
      </c>
      <c r="E5447" s="169" t="s">
        <v>3</v>
      </c>
      <c r="F5447" s="169">
        <v>1504333</v>
      </c>
      <c r="G5447" s="169"/>
      <c r="H5447" s="170" t="s">
        <v>11878</v>
      </c>
      <c r="I5447" s="172">
        <v>0</v>
      </c>
      <c r="J5447" s="172">
        <v>1147.7</v>
      </c>
      <c r="K5447" s="172">
        <v>1147.7</v>
      </c>
      <c r="L5447" s="173" t="s">
        <v>1444</v>
      </c>
    </row>
    <row r="5448" spans="1:12" ht="45">
      <c r="A5448" s="174">
        <v>587</v>
      </c>
      <c r="B5448" s="167" t="s">
        <v>882</v>
      </c>
      <c r="C5448" s="168">
        <v>42879</v>
      </c>
      <c r="D5448" s="168" t="s">
        <v>11879</v>
      </c>
      <c r="E5448" s="169" t="s">
        <v>3</v>
      </c>
      <c r="F5448" s="169">
        <v>1504338</v>
      </c>
      <c r="G5448" s="169"/>
      <c r="H5448" s="170" t="s">
        <v>11880</v>
      </c>
      <c r="I5448" s="172">
        <v>0</v>
      </c>
      <c r="J5448" s="172">
        <v>1857.95</v>
      </c>
      <c r="K5448" s="172">
        <v>1857.95</v>
      </c>
      <c r="L5448" s="173" t="s">
        <v>1444</v>
      </c>
    </row>
    <row r="5449" spans="1:12" ht="45">
      <c r="A5449" s="174">
        <v>587</v>
      </c>
      <c r="B5449" s="167" t="s">
        <v>882</v>
      </c>
      <c r="C5449" s="168">
        <v>42879</v>
      </c>
      <c r="D5449" s="168" t="s">
        <v>11881</v>
      </c>
      <c r="E5449" s="169" t="s">
        <v>3</v>
      </c>
      <c r="F5449" s="169">
        <v>1504339</v>
      </c>
      <c r="G5449" s="169"/>
      <c r="H5449" s="170" t="s">
        <v>11882</v>
      </c>
      <c r="I5449" s="172">
        <v>0</v>
      </c>
      <c r="J5449" s="172">
        <v>931.05</v>
      </c>
      <c r="K5449" s="172">
        <v>931.05</v>
      </c>
      <c r="L5449" s="173" t="s">
        <v>1444</v>
      </c>
    </row>
    <row r="5450" spans="1:12" ht="45">
      <c r="A5450" s="174">
        <v>587</v>
      </c>
      <c r="B5450" s="167" t="s">
        <v>882</v>
      </c>
      <c r="C5450" s="168">
        <v>42879</v>
      </c>
      <c r="D5450" s="168" t="s">
        <v>11883</v>
      </c>
      <c r="E5450" s="169" t="s">
        <v>3</v>
      </c>
      <c r="F5450" s="169">
        <v>1504341</v>
      </c>
      <c r="G5450" s="169"/>
      <c r="H5450" s="170" t="s">
        <v>11884</v>
      </c>
      <c r="I5450" s="172">
        <v>0</v>
      </c>
      <c r="J5450" s="172">
        <v>1428.92</v>
      </c>
      <c r="K5450" s="172">
        <v>1428.92</v>
      </c>
      <c r="L5450" s="173" t="s">
        <v>1444</v>
      </c>
    </row>
    <row r="5451" spans="1:12" ht="45">
      <c r="A5451" s="174">
        <v>587</v>
      </c>
      <c r="B5451" s="167" t="s">
        <v>882</v>
      </c>
      <c r="C5451" s="168">
        <v>42879</v>
      </c>
      <c r="D5451" s="168" t="s">
        <v>11885</v>
      </c>
      <c r="E5451" s="169" t="s">
        <v>3</v>
      </c>
      <c r="F5451" s="169">
        <v>1504342</v>
      </c>
      <c r="G5451" s="169"/>
      <c r="H5451" s="170" t="s">
        <v>11886</v>
      </c>
      <c r="I5451" s="172">
        <v>0</v>
      </c>
      <c r="J5451" s="172">
        <v>862.78</v>
      </c>
      <c r="K5451" s="172">
        <v>862.78</v>
      </c>
      <c r="L5451" s="173" t="s">
        <v>1444</v>
      </c>
    </row>
    <row r="5452" spans="1:12" ht="45">
      <c r="A5452" s="174">
        <v>587</v>
      </c>
      <c r="B5452" s="167" t="s">
        <v>882</v>
      </c>
      <c r="C5452" s="168">
        <v>42879</v>
      </c>
      <c r="D5452" s="168" t="s">
        <v>11887</v>
      </c>
      <c r="E5452" s="169" t="s">
        <v>3</v>
      </c>
      <c r="F5452" s="169">
        <v>1504345</v>
      </c>
      <c r="G5452" s="169"/>
      <c r="H5452" s="170" t="s">
        <v>11888</v>
      </c>
      <c r="I5452" s="172">
        <v>0</v>
      </c>
      <c r="J5452" s="172">
        <v>1815.61</v>
      </c>
      <c r="K5452" s="172">
        <v>1815.61</v>
      </c>
      <c r="L5452" s="173" t="s">
        <v>1444</v>
      </c>
    </row>
    <row r="5453" spans="1:12" ht="45">
      <c r="A5453" s="174">
        <v>587</v>
      </c>
      <c r="B5453" s="167" t="s">
        <v>882</v>
      </c>
      <c r="C5453" s="168">
        <v>42879</v>
      </c>
      <c r="D5453" s="168" t="s">
        <v>11889</v>
      </c>
      <c r="E5453" s="169" t="s">
        <v>3</v>
      </c>
      <c r="F5453" s="169">
        <v>1504348</v>
      </c>
      <c r="G5453" s="169"/>
      <c r="H5453" s="170" t="s">
        <v>11890</v>
      </c>
      <c r="I5453" s="172">
        <v>0</v>
      </c>
      <c r="J5453" s="172">
        <v>185.43</v>
      </c>
      <c r="K5453" s="172">
        <v>185.43</v>
      </c>
      <c r="L5453" s="173" t="s">
        <v>1444</v>
      </c>
    </row>
    <row r="5454" spans="1:12" ht="33.75">
      <c r="A5454" s="174" t="s">
        <v>627</v>
      </c>
      <c r="B5454" s="167" t="s">
        <v>737</v>
      </c>
      <c r="C5454" s="168">
        <v>42879</v>
      </c>
      <c r="D5454" s="168" t="s">
        <v>11891</v>
      </c>
      <c r="E5454" s="169" t="s">
        <v>3</v>
      </c>
      <c r="F5454" s="169">
        <v>1504356</v>
      </c>
      <c r="G5454" s="169"/>
      <c r="H5454" s="170" t="s">
        <v>11892</v>
      </c>
      <c r="I5454" s="172">
        <v>0</v>
      </c>
      <c r="J5454" s="172">
        <v>13256.02</v>
      </c>
      <c r="K5454" s="172">
        <v>13256.02</v>
      </c>
      <c r="L5454" s="173" t="s">
        <v>6022</v>
      </c>
    </row>
    <row r="5455" spans="1:12" ht="33.75">
      <c r="A5455" s="174">
        <v>35</v>
      </c>
      <c r="B5455" s="167" t="s">
        <v>720</v>
      </c>
      <c r="C5455" s="168">
        <v>42879</v>
      </c>
      <c r="D5455" s="168" t="s">
        <v>11893</v>
      </c>
      <c r="E5455" s="169" t="s">
        <v>3</v>
      </c>
      <c r="F5455" s="169">
        <v>1504385</v>
      </c>
      <c r="G5455" s="169"/>
      <c r="H5455" s="170" t="s">
        <v>11894</v>
      </c>
      <c r="I5455" s="172">
        <v>0</v>
      </c>
      <c r="J5455" s="172">
        <v>394945.89</v>
      </c>
      <c r="K5455" s="172">
        <v>394945.89</v>
      </c>
      <c r="L5455" s="173" t="s">
        <v>1444</v>
      </c>
    </row>
    <row r="5456" spans="1:12" ht="33.75">
      <c r="A5456" s="174">
        <v>35</v>
      </c>
      <c r="B5456" s="167" t="s">
        <v>720</v>
      </c>
      <c r="C5456" s="168">
        <v>42879</v>
      </c>
      <c r="D5456" s="168" t="s">
        <v>11895</v>
      </c>
      <c r="E5456" s="169" t="s">
        <v>3</v>
      </c>
      <c r="F5456" s="169">
        <v>1504390</v>
      </c>
      <c r="G5456" s="169"/>
      <c r="H5456" s="170" t="s">
        <v>11896</v>
      </c>
      <c r="I5456" s="172">
        <v>0</v>
      </c>
      <c r="J5456" s="172">
        <v>73787.45</v>
      </c>
      <c r="K5456" s="172">
        <v>73787.45</v>
      </c>
      <c r="L5456" s="173" t="s">
        <v>1444</v>
      </c>
    </row>
    <row r="5457" spans="1:12" ht="33.75">
      <c r="A5457" s="174">
        <v>35</v>
      </c>
      <c r="B5457" s="167" t="s">
        <v>720</v>
      </c>
      <c r="C5457" s="168">
        <v>42879</v>
      </c>
      <c r="D5457" s="168" t="s">
        <v>11897</v>
      </c>
      <c r="E5457" s="169" t="s">
        <v>3</v>
      </c>
      <c r="F5457" s="169">
        <v>1504393</v>
      </c>
      <c r="G5457" s="169"/>
      <c r="H5457" s="170" t="s">
        <v>11898</v>
      </c>
      <c r="I5457" s="172">
        <v>0</v>
      </c>
      <c r="J5457" s="172">
        <v>175643.23</v>
      </c>
      <c r="K5457" s="172">
        <v>175643.23</v>
      </c>
      <c r="L5457" s="173" t="s">
        <v>1444</v>
      </c>
    </row>
    <row r="5458" spans="1:12" ht="33.75">
      <c r="A5458" s="174">
        <v>313</v>
      </c>
      <c r="B5458" s="167" t="s">
        <v>834</v>
      </c>
      <c r="C5458" s="168">
        <v>42879</v>
      </c>
      <c r="D5458" s="168" t="s">
        <v>11899</v>
      </c>
      <c r="E5458" s="169" t="s">
        <v>3</v>
      </c>
      <c r="F5458" s="169">
        <v>1504395</v>
      </c>
      <c r="G5458" s="169"/>
      <c r="H5458" s="170" t="s">
        <v>11900</v>
      </c>
      <c r="I5458" s="172">
        <v>0</v>
      </c>
      <c r="J5458" s="172">
        <v>651</v>
      </c>
      <c r="K5458" s="172">
        <v>651</v>
      </c>
      <c r="L5458" s="173" t="s">
        <v>6022</v>
      </c>
    </row>
    <row r="5459" spans="1:12" ht="33.75">
      <c r="A5459" s="174">
        <v>35</v>
      </c>
      <c r="B5459" s="167" t="s">
        <v>720</v>
      </c>
      <c r="C5459" s="168">
        <v>42879</v>
      </c>
      <c r="D5459" s="168" t="s">
        <v>11901</v>
      </c>
      <c r="E5459" s="169" t="s">
        <v>3</v>
      </c>
      <c r="F5459" s="169">
        <v>1504396</v>
      </c>
      <c r="G5459" s="169"/>
      <c r="H5459" s="170" t="s">
        <v>11902</v>
      </c>
      <c r="I5459" s="172">
        <v>0</v>
      </c>
      <c r="J5459" s="172">
        <v>859091.2</v>
      </c>
      <c r="K5459" s="172">
        <v>859091.2</v>
      </c>
      <c r="L5459" s="173" t="s">
        <v>1444</v>
      </c>
    </row>
    <row r="5460" spans="1:12" ht="33.75">
      <c r="A5460" s="174">
        <v>35</v>
      </c>
      <c r="B5460" s="167" t="s">
        <v>720</v>
      </c>
      <c r="C5460" s="168">
        <v>42879</v>
      </c>
      <c r="D5460" s="168" t="s">
        <v>11903</v>
      </c>
      <c r="E5460" s="169" t="s">
        <v>3</v>
      </c>
      <c r="F5460" s="169">
        <v>1504398</v>
      </c>
      <c r="G5460" s="169"/>
      <c r="H5460" s="170" t="s">
        <v>11904</v>
      </c>
      <c r="I5460" s="172">
        <v>0</v>
      </c>
      <c r="J5460" s="172">
        <v>51770.2</v>
      </c>
      <c r="K5460" s="172">
        <v>51770.2</v>
      </c>
      <c r="L5460" s="173" t="s">
        <v>1444</v>
      </c>
    </row>
    <row r="5461" spans="1:12" ht="33.75">
      <c r="A5461" s="174">
        <v>670</v>
      </c>
      <c r="B5461" s="167" t="s">
        <v>243</v>
      </c>
      <c r="C5461" s="168">
        <v>42879</v>
      </c>
      <c r="D5461" s="168" t="s">
        <v>11905</v>
      </c>
      <c r="E5461" s="169" t="s">
        <v>3</v>
      </c>
      <c r="F5461" s="169">
        <v>1504401</v>
      </c>
      <c r="G5461" s="169"/>
      <c r="H5461" s="170" t="s">
        <v>11906</v>
      </c>
      <c r="I5461" s="172">
        <v>0</v>
      </c>
      <c r="J5461" s="172">
        <v>91.92</v>
      </c>
      <c r="K5461" s="172">
        <v>91.92</v>
      </c>
      <c r="L5461" s="173" t="s">
        <v>1444</v>
      </c>
    </row>
    <row r="5462" spans="1:12" ht="33.75">
      <c r="A5462" s="174">
        <v>35</v>
      </c>
      <c r="B5462" s="167" t="s">
        <v>720</v>
      </c>
      <c r="C5462" s="168">
        <v>42879</v>
      </c>
      <c r="D5462" s="168" t="s">
        <v>11907</v>
      </c>
      <c r="E5462" s="169" t="s">
        <v>3</v>
      </c>
      <c r="F5462" s="169">
        <v>1504402</v>
      </c>
      <c r="G5462" s="169"/>
      <c r="H5462" s="170" t="s">
        <v>11908</v>
      </c>
      <c r="I5462" s="172">
        <v>0</v>
      </c>
      <c r="J5462" s="172">
        <v>259780.16</v>
      </c>
      <c r="K5462" s="172">
        <v>259780.16</v>
      </c>
      <c r="L5462" s="173" t="s">
        <v>1444</v>
      </c>
    </row>
    <row r="5463" spans="1:12" ht="33.75">
      <c r="A5463" s="174">
        <v>35</v>
      </c>
      <c r="B5463" s="167" t="s">
        <v>720</v>
      </c>
      <c r="C5463" s="168">
        <v>42879</v>
      </c>
      <c r="D5463" s="168" t="s">
        <v>11909</v>
      </c>
      <c r="E5463" s="169" t="s">
        <v>3</v>
      </c>
      <c r="F5463" s="169">
        <v>1504404</v>
      </c>
      <c r="G5463" s="169"/>
      <c r="H5463" s="170" t="s">
        <v>11910</v>
      </c>
      <c r="I5463" s="172">
        <v>0</v>
      </c>
      <c r="J5463" s="172">
        <v>497891.39</v>
      </c>
      <c r="K5463" s="172">
        <v>497891.39</v>
      </c>
      <c r="L5463" s="173" t="s">
        <v>1444</v>
      </c>
    </row>
    <row r="5464" spans="1:12" ht="33.75">
      <c r="A5464" s="174">
        <v>35</v>
      </c>
      <c r="B5464" s="167" t="s">
        <v>720</v>
      </c>
      <c r="C5464" s="168">
        <v>42879</v>
      </c>
      <c r="D5464" s="168" t="s">
        <v>11911</v>
      </c>
      <c r="E5464" s="169" t="s">
        <v>3</v>
      </c>
      <c r="F5464" s="169">
        <v>1504407</v>
      </c>
      <c r="G5464" s="169"/>
      <c r="H5464" s="170" t="s">
        <v>11912</v>
      </c>
      <c r="I5464" s="172">
        <v>0</v>
      </c>
      <c r="J5464" s="172">
        <v>161148.71</v>
      </c>
      <c r="K5464" s="172">
        <v>161148.71</v>
      </c>
      <c r="L5464" s="173" t="s">
        <v>1444</v>
      </c>
    </row>
    <row r="5465" spans="1:12" ht="33.75">
      <c r="A5465" s="174">
        <v>35</v>
      </c>
      <c r="B5465" s="167" t="s">
        <v>720</v>
      </c>
      <c r="C5465" s="168">
        <v>42879</v>
      </c>
      <c r="D5465" s="168" t="s">
        <v>11913</v>
      </c>
      <c r="E5465" s="169" t="s">
        <v>3</v>
      </c>
      <c r="F5465" s="169">
        <v>1504409</v>
      </c>
      <c r="G5465" s="169"/>
      <c r="H5465" s="170" t="s">
        <v>11914</v>
      </c>
      <c r="I5465" s="172">
        <v>0</v>
      </c>
      <c r="J5465" s="172">
        <v>418101.39</v>
      </c>
      <c r="K5465" s="172">
        <v>418101.39</v>
      </c>
      <c r="L5465" s="173" t="s">
        <v>1444</v>
      </c>
    </row>
    <row r="5466" spans="1:12" ht="22.5">
      <c r="A5466" s="174">
        <v>206</v>
      </c>
      <c r="B5466" s="167" t="s">
        <v>782</v>
      </c>
      <c r="C5466" s="168">
        <v>42879</v>
      </c>
      <c r="D5466" s="168" t="s">
        <v>11915</v>
      </c>
      <c r="E5466" s="169" t="s">
        <v>3</v>
      </c>
      <c r="F5466" s="169">
        <v>1504411</v>
      </c>
      <c r="G5466" s="169"/>
      <c r="H5466" s="170" t="s">
        <v>11916</v>
      </c>
      <c r="I5466" s="172">
        <v>0</v>
      </c>
      <c r="J5466" s="172">
        <v>1936</v>
      </c>
      <c r="K5466" s="172">
        <v>1936</v>
      </c>
      <c r="L5466" s="173" t="s">
        <v>1444</v>
      </c>
    </row>
    <row r="5467" spans="1:12" ht="22.5">
      <c r="A5467" s="174">
        <v>206</v>
      </c>
      <c r="B5467" s="167" t="s">
        <v>782</v>
      </c>
      <c r="C5467" s="168">
        <v>42879</v>
      </c>
      <c r="D5467" s="168" t="s">
        <v>11917</v>
      </c>
      <c r="E5467" s="169" t="s">
        <v>3</v>
      </c>
      <c r="F5467" s="169">
        <v>1504413</v>
      </c>
      <c r="G5467" s="169"/>
      <c r="H5467" s="170" t="s">
        <v>11918</v>
      </c>
      <c r="I5467" s="172">
        <v>0</v>
      </c>
      <c r="J5467" s="172">
        <v>5270</v>
      </c>
      <c r="K5467" s="172">
        <v>5270</v>
      </c>
      <c r="L5467" s="173" t="s">
        <v>1444</v>
      </c>
    </row>
    <row r="5468" spans="1:12" ht="22.5">
      <c r="A5468" s="174">
        <v>206</v>
      </c>
      <c r="B5468" s="167" t="s">
        <v>782</v>
      </c>
      <c r="C5468" s="168">
        <v>42879</v>
      </c>
      <c r="D5468" s="168" t="s">
        <v>11919</v>
      </c>
      <c r="E5468" s="169" t="s">
        <v>3</v>
      </c>
      <c r="F5468" s="169">
        <v>1504415</v>
      </c>
      <c r="G5468" s="169"/>
      <c r="H5468" s="170" t="s">
        <v>11920</v>
      </c>
      <c r="I5468" s="172">
        <v>0</v>
      </c>
      <c r="J5468" s="172">
        <v>54</v>
      </c>
      <c r="K5468" s="172">
        <v>54</v>
      </c>
      <c r="L5468" s="173" t="s">
        <v>1444</v>
      </c>
    </row>
    <row r="5469" spans="1:12" ht="22.5">
      <c r="A5469" s="174">
        <v>206</v>
      </c>
      <c r="B5469" s="167" t="s">
        <v>782</v>
      </c>
      <c r="C5469" s="168">
        <v>42879</v>
      </c>
      <c r="D5469" s="168" t="s">
        <v>11921</v>
      </c>
      <c r="E5469" s="169" t="s">
        <v>3</v>
      </c>
      <c r="F5469" s="169">
        <v>1504417</v>
      </c>
      <c r="G5469" s="169"/>
      <c r="H5469" s="170" t="s">
        <v>11922</v>
      </c>
      <c r="I5469" s="172">
        <v>0</v>
      </c>
      <c r="J5469" s="172">
        <v>124773.57</v>
      </c>
      <c r="K5469" s="172">
        <v>124773.57</v>
      </c>
      <c r="L5469" s="173" t="s">
        <v>1444</v>
      </c>
    </row>
    <row r="5470" spans="1:12" ht="33.75">
      <c r="A5470" s="174">
        <v>20</v>
      </c>
      <c r="B5470" s="167" t="s">
        <v>717</v>
      </c>
      <c r="C5470" s="168">
        <v>42879</v>
      </c>
      <c r="D5470" s="168" t="s">
        <v>11923</v>
      </c>
      <c r="E5470" s="169" t="s">
        <v>3</v>
      </c>
      <c r="F5470" s="169">
        <v>1504420</v>
      </c>
      <c r="G5470" s="169"/>
      <c r="H5470" s="170" t="s">
        <v>11924</v>
      </c>
      <c r="I5470" s="172">
        <v>0</v>
      </c>
      <c r="J5470" s="172">
        <v>86043.96</v>
      </c>
      <c r="K5470" s="172">
        <v>86043.96</v>
      </c>
      <c r="L5470" s="173" t="s">
        <v>1444</v>
      </c>
    </row>
    <row r="5471" spans="1:12" ht="33.75">
      <c r="A5471" s="174">
        <v>254</v>
      </c>
      <c r="B5471" s="167" t="s">
        <v>803</v>
      </c>
      <c r="C5471" s="168">
        <v>42879</v>
      </c>
      <c r="D5471" s="168" t="s">
        <v>11925</v>
      </c>
      <c r="E5471" s="169" t="s">
        <v>3</v>
      </c>
      <c r="F5471" s="169">
        <v>1504473</v>
      </c>
      <c r="G5471" s="169"/>
      <c r="H5471" s="170" t="s">
        <v>11926</v>
      </c>
      <c r="I5471" s="172">
        <v>0</v>
      </c>
      <c r="J5471" s="172">
        <v>85000</v>
      </c>
      <c r="K5471" s="172">
        <v>85000</v>
      </c>
      <c r="L5471" s="173" t="s">
        <v>1444</v>
      </c>
    </row>
    <row r="5472" spans="1:12" ht="33.75">
      <c r="A5472" s="174">
        <v>253</v>
      </c>
      <c r="B5472" s="167" t="s">
        <v>802</v>
      </c>
      <c r="C5472" s="168">
        <v>42879</v>
      </c>
      <c r="D5472" s="168" t="s">
        <v>11927</v>
      </c>
      <c r="E5472" s="169" t="s">
        <v>3</v>
      </c>
      <c r="F5472" s="169">
        <v>1504481</v>
      </c>
      <c r="G5472" s="169"/>
      <c r="H5472" s="170" t="s">
        <v>11928</v>
      </c>
      <c r="I5472" s="172">
        <v>0</v>
      </c>
      <c r="J5472" s="172">
        <v>5000000</v>
      </c>
      <c r="K5472" s="172">
        <v>5000000</v>
      </c>
      <c r="L5472" s="173" t="s">
        <v>1444</v>
      </c>
    </row>
    <row r="5473" spans="1:12" ht="22.5">
      <c r="A5473" s="174">
        <v>526</v>
      </c>
      <c r="B5473" s="167" t="s">
        <v>870</v>
      </c>
      <c r="C5473" s="168">
        <v>42879</v>
      </c>
      <c r="D5473" s="168" t="s">
        <v>11929</v>
      </c>
      <c r="E5473" s="169" t="s">
        <v>3</v>
      </c>
      <c r="F5473" s="169">
        <v>1504318</v>
      </c>
      <c r="G5473" s="169"/>
      <c r="H5473" s="170" t="s">
        <v>11930</v>
      </c>
      <c r="I5473" s="172">
        <v>0</v>
      </c>
      <c r="J5473" s="172">
        <v>90</v>
      </c>
      <c r="K5473" s="172">
        <v>90</v>
      </c>
      <c r="L5473" s="173" t="s">
        <v>1444</v>
      </c>
    </row>
    <row r="5474" spans="1:12" ht="22.5">
      <c r="A5474" s="174">
        <v>86</v>
      </c>
      <c r="B5474" s="167" t="s">
        <v>734</v>
      </c>
      <c r="C5474" s="168">
        <v>42879</v>
      </c>
      <c r="D5474" s="168" t="s">
        <v>11931</v>
      </c>
      <c r="E5474" s="169" t="s">
        <v>3</v>
      </c>
      <c r="F5474" s="169">
        <v>1504370</v>
      </c>
      <c r="G5474" s="169"/>
      <c r="H5474" s="170" t="s">
        <v>11932</v>
      </c>
      <c r="I5474" s="172">
        <v>0</v>
      </c>
      <c r="J5474" s="172">
        <v>13.82</v>
      </c>
      <c r="K5474" s="172">
        <v>13.82</v>
      </c>
      <c r="L5474" s="173" t="s">
        <v>1444</v>
      </c>
    </row>
    <row r="5475" spans="1:12" ht="33.75">
      <c r="A5475" s="174">
        <v>20</v>
      </c>
      <c r="B5475" s="167" t="s">
        <v>717</v>
      </c>
      <c r="C5475" s="168">
        <v>42879</v>
      </c>
      <c r="D5475" s="168" t="s">
        <v>11933</v>
      </c>
      <c r="E5475" s="169" t="s">
        <v>3</v>
      </c>
      <c r="F5475" s="169">
        <v>1504371</v>
      </c>
      <c r="G5475" s="169"/>
      <c r="H5475" s="170" t="s">
        <v>11934</v>
      </c>
      <c r="I5475" s="172">
        <v>0</v>
      </c>
      <c r="J5475" s="172">
        <v>1934</v>
      </c>
      <c r="K5475" s="172">
        <v>1934</v>
      </c>
      <c r="L5475" s="173" t="s">
        <v>1444</v>
      </c>
    </row>
    <row r="5476" spans="1:12" ht="33.75">
      <c r="A5476" s="174">
        <v>20</v>
      </c>
      <c r="B5476" s="167" t="s">
        <v>717</v>
      </c>
      <c r="C5476" s="168">
        <v>42879</v>
      </c>
      <c r="D5476" s="168" t="s">
        <v>11935</v>
      </c>
      <c r="E5476" s="169" t="s">
        <v>3</v>
      </c>
      <c r="F5476" s="169">
        <v>1504373</v>
      </c>
      <c r="G5476" s="169"/>
      <c r="H5476" s="170" t="s">
        <v>11936</v>
      </c>
      <c r="I5476" s="172">
        <v>0</v>
      </c>
      <c r="J5476" s="172">
        <v>974</v>
      </c>
      <c r="K5476" s="172">
        <v>974</v>
      </c>
      <c r="L5476" s="173" t="s">
        <v>1444</v>
      </c>
    </row>
    <row r="5477" spans="1:12" ht="33.75">
      <c r="A5477" s="174" t="s">
        <v>627</v>
      </c>
      <c r="B5477" s="167" t="s">
        <v>737</v>
      </c>
      <c r="C5477" s="168">
        <v>42879</v>
      </c>
      <c r="D5477" s="168" t="s">
        <v>11937</v>
      </c>
      <c r="E5477" s="169" t="s">
        <v>3</v>
      </c>
      <c r="F5477" s="169">
        <v>1504377</v>
      </c>
      <c r="G5477" s="169"/>
      <c r="H5477" s="170" t="s">
        <v>11938</v>
      </c>
      <c r="I5477" s="172">
        <v>0</v>
      </c>
      <c r="J5477" s="172">
        <v>3995.69</v>
      </c>
      <c r="K5477" s="172">
        <v>3995.69</v>
      </c>
      <c r="L5477" s="173" t="s">
        <v>1444</v>
      </c>
    </row>
    <row r="5478" spans="1:12" ht="33.75">
      <c r="A5478" s="174" t="s">
        <v>627</v>
      </c>
      <c r="B5478" s="167" t="s">
        <v>737</v>
      </c>
      <c r="C5478" s="168">
        <v>42879</v>
      </c>
      <c r="D5478" s="168" t="s">
        <v>11939</v>
      </c>
      <c r="E5478" s="169" t="s">
        <v>3</v>
      </c>
      <c r="F5478" s="169">
        <v>1504381</v>
      </c>
      <c r="G5478" s="169"/>
      <c r="H5478" s="170" t="s">
        <v>11940</v>
      </c>
      <c r="I5478" s="172">
        <v>0</v>
      </c>
      <c r="J5478" s="172">
        <v>145</v>
      </c>
      <c r="K5478" s="172">
        <v>145</v>
      </c>
      <c r="L5478" s="173" t="s">
        <v>1444</v>
      </c>
    </row>
    <row r="5479" spans="1:12" ht="22.5">
      <c r="A5479" s="174">
        <v>46</v>
      </c>
      <c r="B5479" s="167" t="s">
        <v>722</v>
      </c>
      <c r="C5479" s="168">
        <v>42879</v>
      </c>
      <c r="D5479" s="168" t="s">
        <v>11941</v>
      </c>
      <c r="E5479" s="169" t="s">
        <v>3</v>
      </c>
      <c r="F5479" s="169">
        <v>1504383</v>
      </c>
      <c r="G5479" s="169"/>
      <c r="H5479" s="170" t="s">
        <v>11942</v>
      </c>
      <c r="I5479" s="172">
        <v>0</v>
      </c>
      <c r="J5479" s="172">
        <v>2092</v>
      </c>
      <c r="K5479" s="172">
        <v>2092</v>
      </c>
      <c r="L5479" s="173" t="s">
        <v>1444</v>
      </c>
    </row>
    <row r="5480" spans="1:12" ht="22.5">
      <c r="A5480" s="174">
        <v>16</v>
      </c>
      <c r="B5480" s="167" t="s">
        <v>716</v>
      </c>
      <c r="C5480" s="168">
        <v>42879</v>
      </c>
      <c r="D5480" s="168" t="s">
        <v>11943</v>
      </c>
      <c r="E5480" s="169" t="s">
        <v>3</v>
      </c>
      <c r="F5480" s="169">
        <v>1504386</v>
      </c>
      <c r="G5480" s="169"/>
      <c r="H5480" s="170" t="s">
        <v>11944</v>
      </c>
      <c r="I5480" s="172">
        <v>0</v>
      </c>
      <c r="J5480" s="172">
        <v>4883.6499999999996</v>
      </c>
      <c r="K5480" s="172">
        <v>4883.6499999999996</v>
      </c>
      <c r="L5480" s="173" t="s">
        <v>1444</v>
      </c>
    </row>
    <row r="5481" spans="1:12" ht="33.75">
      <c r="A5481" s="174" t="s">
        <v>627</v>
      </c>
      <c r="B5481" s="167" t="s">
        <v>737</v>
      </c>
      <c r="C5481" s="168">
        <v>42879</v>
      </c>
      <c r="D5481" s="168" t="s">
        <v>11945</v>
      </c>
      <c r="E5481" s="169" t="s">
        <v>3</v>
      </c>
      <c r="F5481" s="169">
        <v>1504388</v>
      </c>
      <c r="G5481" s="169"/>
      <c r="H5481" s="170" t="s">
        <v>11946</v>
      </c>
      <c r="I5481" s="172">
        <v>0</v>
      </c>
      <c r="J5481" s="172">
        <v>6392.53</v>
      </c>
      <c r="K5481" s="172">
        <v>6392.53</v>
      </c>
      <c r="L5481" s="173" t="s">
        <v>1444</v>
      </c>
    </row>
    <row r="5482" spans="1:12" ht="33.75">
      <c r="A5482" s="174" t="s">
        <v>627</v>
      </c>
      <c r="B5482" s="167" t="s">
        <v>737</v>
      </c>
      <c r="C5482" s="168">
        <v>42879</v>
      </c>
      <c r="D5482" s="168" t="s">
        <v>11947</v>
      </c>
      <c r="E5482" s="169" t="s">
        <v>3</v>
      </c>
      <c r="F5482" s="169">
        <v>1504389</v>
      </c>
      <c r="G5482" s="169"/>
      <c r="H5482" s="170" t="s">
        <v>11948</v>
      </c>
      <c r="I5482" s="172">
        <v>0</v>
      </c>
      <c r="J5482" s="172">
        <v>6392.53</v>
      </c>
      <c r="K5482" s="172">
        <v>6392.53</v>
      </c>
      <c r="L5482" s="173" t="s">
        <v>1444</v>
      </c>
    </row>
    <row r="5483" spans="1:12" ht="33.75">
      <c r="A5483" s="174" t="s">
        <v>627</v>
      </c>
      <c r="B5483" s="167" t="s">
        <v>737</v>
      </c>
      <c r="C5483" s="168">
        <v>42879</v>
      </c>
      <c r="D5483" s="168" t="s">
        <v>11949</v>
      </c>
      <c r="E5483" s="169" t="s">
        <v>3</v>
      </c>
      <c r="F5483" s="169">
        <v>1504394</v>
      </c>
      <c r="G5483" s="169"/>
      <c r="H5483" s="170" t="s">
        <v>11950</v>
      </c>
      <c r="I5483" s="172">
        <v>0</v>
      </c>
      <c r="J5483" s="172">
        <v>125</v>
      </c>
      <c r="K5483" s="172">
        <v>125</v>
      </c>
      <c r="L5483" s="173" t="s">
        <v>1444</v>
      </c>
    </row>
    <row r="5484" spans="1:12" ht="22.5">
      <c r="A5484" s="174">
        <v>206</v>
      </c>
      <c r="B5484" s="167" t="s">
        <v>782</v>
      </c>
      <c r="C5484" s="168">
        <v>42879</v>
      </c>
      <c r="D5484" s="168" t="s">
        <v>11951</v>
      </c>
      <c r="E5484" s="169" t="s">
        <v>3</v>
      </c>
      <c r="F5484" s="169">
        <v>1504410</v>
      </c>
      <c r="G5484" s="169"/>
      <c r="H5484" s="170" t="s">
        <v>11952</v>
      </c>
      <c r="I5484" s="172">
        <v>0</v>
      </c>
      <c r="J5484" s="172">
        <v>77.900000000000006</v>
      </c>
      <c r="K5484" s="172">
        <v>77.900000000000006</v>
      </c>
      <c r="L5484" s="173" t="s">
        <v>1444</v>
      </c>
    </row>
    <row r="5485" spans="1:12" ht="33.75">
      <c r="A5485" s="174">
        <v>20</v>
      </c>
      <c r="B5485" s="167" t="s">
        <v>717</v>
      </c>
      <c r="C5485" s="168">
        <v>42879</v>
      </c>
      <c r="D5485" s="168" t="s">
        <v>11953</v>
      </c>
      <c r="E5485" s="169" t="s">
        <v>3</v>
      </c>
      <c r="F5485" s="169">
        <v>1504412</v>
      </c>
      <c r="G5485" s="169"/>
      <c r="H5485" s="170" t="s">
        <v>11954</v>
      </c>
      <c r="I5485" s="172">
        <v>0</v>
      </c>
      <c r="J5485" s="172">
        <v>1274</v>
      </c>
      <c r="K5485" s="172">
        <v>1274</v>
      </c>
      <c r="L5485" s="173" t="s">
        <v>1444</v>
      </c>
    </row>
    <row r="5486" spans="1:12" ht="33.75">
      <c r="A5486" s="174" t="s">
        <v>627</v>
      </c>
      <c r="B5486" s="167" t="s">
        <v>737</v>
      </c>
      <c r="C5486" s="168">
        <v>42879</v>
      </c>
      <c r="D5486" s="168" t="s">
        <v>11955</v>
      </c>
      <c r="E5486" s="169" t="s">
        <v>3</v>
      </c>
      <c r="F5486" s="169">
        <v>1504441</v>
      </c>
      <c r="G5486" s="169"/>
      <c r="H5486" s="170" t="s">
        <v>11956</v>
      </c>
      <c r="I5486" s="172">
        <v>0</v>
      </c>
      <c r="J5486" s="172">
        <v>1</v>
      </c>
      <c r="K5486" s="172">
        <v>1</v>
      </c>
      <c r="L5486" s="173" t="s">
        <v>1444</v>
      </c>
    </row>
    <row r="5487" spans="1:12" ht="22.5">
      <c r="A5487" s="174">
        <v>226</v>
      </c>
      <c r="B5487" s="167" t="s">
        <v>791</v>
      </c>
      <c r="C5487" s="168">
        <v>42879</v>
      </c>
      <c r="D5487" s="168" t="s">
        <v>11957</v>
      </c>
      <c r="E5487" s="169" t="s">
        <v>3</v>
      </c>
      <c r="F5487" s="169">
        <v>1504470</v>
      </c>
      <c r="G5487" s="169"/>
      <c r="H5487" s="170" t="s">
        <v>11958</v>
      </c>
      <c r="I5487" s="172">
        <v>0</v>
      </c>
      <c r="J5487" s="172">
        <v>850</v>
      </c>
      <c r="K5487" s="172">
        <v>850</v>
      </c>
      <c r="L5487" s="173" t="s">
        <v>1444</v>
      </c>
    </row>
    <row r="5488" spans="1:12" ht="22.5">
      <c r="A5488" s="174">
        <v>292</v>
      </c>
      <c r="B5488" s="167" t="s">
        <v>159</v>
      </c>
      <c r="C5488" s="168">
        <v>42879</v>
      </c>
      <c r="D5488" s="168" t="s">
        <v>11959</v>
      </c>
      <c r="E5488" s="169" t="s">
        <v>3</v>
      </c>
      <c r="F5488" s="169">
        <v>1504472</v>
      </c>
      <c r="G5488" s="169"/>
      <c r="H5488" s="170" t="s">
        <v>11960</v>
      </c>
      <c r="I5488" s="172">
        <v>0</v>
      </c>
      <c r="J5488" s="172">
        <v>54</v>
      </c>
      <c r="K5488" s="172">
        <v>54</v>
      </c>
      <c r="L5488" s="173" t="s">
        <v>1444</v>
      </c>
    </row>
    <row r="5489" spans="1:12" ht="33.75">
      <c r="A5489" s="174" t="s">
        <v>627</v>
      </c>
      <c r="B5489" s="167" t="s">
        <v>737</v>
      </c>
      <c r="C5489" s="168">
        <v>42879</v>
      </c>
      <c r="D5489" s="168" t="s">
        <v>11961</v>
      </c>
      <c r="E5489" s="169" t="s">
        <v>3</v>
      </c>
      <c r="F5489" s="169">
        <v>1504482</v>
      </c>
      <c r="G5489" s="169"/>
      <c r="H5489" s="170" t="s">
        <v>11962</v>
      </c>
      <c r="I5489" s="172">
        <v>0</v>
      </c>
      <c r="J5489" s="172">
        <v>25</v>
      </c>
      <c r="K5489" s="172">
        <v>25</v>
      </c>
      <c r="L5489" s="173" t="s">
        <v>1444</v>
      </c>
    </row>
    <row r="5490" spans="1:12" ht="33.75">
      <c r="A5490" s="174" t="s">
        <v>627</v>
      </c>
      <c r="B5490" s="167" t="s">
        <v>737</v>
      </c>
      <c r="C5490" s="168">
        <v>42879</v>
      </c>
      <c r="D5490" s="168" t="s">
        <v>11963</v>
      </c>
      <c r="E5490" s="169" t="s">
        <v>3</v>
      </c>
      <c r="F5490" s="169">
        <v>1504486</v>
      </c>
      <c r="G5490" s="169"/>
      <c r="H5490" s="170" t="s">
        <v>11964</v>
      </c>
      <c r="I5490" s="172">
        <v>0</v>
      </c>
      <c r="J5490" s="172">
        <v>370</v>
      </c>
      <c r="K5490" s="172">
        <v>370</v>
      </c>
      <c r="L5490" s="173" t="s">
        <v>1444</v>
      </c>
    </row>
    <row r="5491" spans="1:12" ht="22.5">
      <c r="A5491" s="174">
        <v>20</v>
      </c>
      <c r="B5491" s="167" t="s">
        <v>717</v>
      </c>
      <c r="C5491" s="168">
        <v>42879</v>
      </c>
      <c r="D5491" s="168" t="s">
        <v>11965</v>
      </c>
      <c r="E5491" s="169" t="s">
        <v>3</v>
      </c>
      <c r="F5491" s="169">
        <v>1504487</v>
      </c>
      <c r="G5491" s="169"/>
      <c r="H5491" s="170" t="s">
        <v>11966</v>
      </c>
      <c r="I5491" s="172">
        <v>0</v>
      </c>
      <c r="J5491" s="172">
        <v>31.34</v>
      </c>
      <c r="K5491" s="172">
        <v>31.34</v>
      </c>
      <c r="L5491" s="173" t="s">
        <v>1444</v>
      </c>
    </row>
    <row r="5492" spans="1:12" ht="22.5">
      <c r="A5492" s="174">
        <v>20</v>
      </c>
      <c r="B5492" s="167" t="s">
        <v>717</v>
      </c>
      <c r="C5492" s="168">
        <v>42879</v>
      </c>
      <c r="D5492" s="168" t="s">
        <v>11967</v>
      </c>
      <c r="E5492" s="169" t="s">
        <v>3</v>
      </c>
      <c r="F5492" s="169">
        <v>1504488</v>
      </c>
      <c r="G5492" s="169"/>
      <c r="H5492" s="170" t="s">
        <v>11968</v>
      </c>
      <c r="I5492" s="172">
        <v>0</v>
      </c>
      <c r="J5492" s="172">
        <v>1552</v>
      </c>
      <c r="K5492" s="172">
        <v>1552</v>
      </c>
      <c r="L5492" s="173" t="s">
        <v>1444</v>
      </c>
    </row>
    <row r="5493" spans="1:12" ht="22.5">
      <c r="A5493" s="174">
        <v>526</v>
      </c>
      <c r="B5493" s="167" t="s">
        <v>870</v>
      </c>
      <c r="C5493" s="168">
        <v>42879</v>
      </c>
      <c r="D5493" s="168" t="s">
        <v>11969</v>
      </c>
      <c r="E5493" s="169" t="s">
        <v>3</v>
      </c>
      <c r="F5493" s="169">
        <v>1504490</v>
      </c>
      <c r="G5493" s="169"/>
      <c r="H5493" s="170" t="s">
        <v>11970</v>
      </c>
      <c r="I5493" s="172">
        <v>0</v>
      </c>
      <c r="J5493" s="172">
        <v>90</v>
      </c>
      <c r="K5493" s="172">
        <v>90</v>
      </c>
      <c r="L5493" s="173" t="s">
        <v>1444</v>
      </c>
    </row>
    <row r="5494" spans="1:12" ht="22.5">
      <c r="A5494" s="174">
        <v>234</v>
      </c>
      <c r="B5494" s="167" t="s">
        <v>131</v>
      </c>
      <c r="C5494" s="168">
        <v>42879</v>
      </c>
      <c r="D5494" s="168" t="s">
        <v>11971</v>
      </c>
      <c r="E5494" s="169" t="s">
        <v>3</v>
      </c>
      <c r="F5494" s="169">
        <v>1504492</v>
      </c>
      <c r="G5494" s="169"/>
      <c r="H5494" s="170" t="s">
        <v>11972</v>
      </c>
      <c r="I5494" s="172">
        <v>0</v>
      </c>
      <c r="J5494" s="172">
        <v>100</v>
      </c>
      <c r="K5494" s="172">
        <v>100</v>
      </c>
      <c r="L5494" s="173" t="s">
        <v>1444</v>
      </c>
    </row>
    <row r="5495" spans="1:12" ht="33.75">
      <c r="A5495" s="174" t="s">
        <v>627</v>
      </c>
      <c r="B5495" s="167" t="s">
        <v>737</v>
      </c>
      <c r="C5495" s="168">
        <v>42879</v>
      </c>
      <c r="D5495" s="168" t="s">
        <v>11973</v>
      </c>
      <c r="E5495" s="169" t="s">
        <v>3</v>
      </c>
      <c r="F5495" s="169">
        <v>1504493</v>
      </c>
      <c r="G5495" s="169"/>
      <c r="H5495" s="170" t="s">
        <v>11974</v>
      </c>
      <c r="I5495" s="172">
        <v>0</v>
      </c>
      <c r="J5495" s="172">
        <v>955.88</v>
      </c>
      <c r="K5495" s="172">
        <v>955.88</v>
      </c>
      <c r="L5495" s="173" t="s">
        <v>1444</v>
      </c>
    </row>
    <row r="5496" spans="1:12" ht="33.75">
      <c r="A5496" s="174" t="s">
        <v>627</v>
      </c>
      <c r="B5496" s="167" t="s">
        <v>737</v>
      </c>
      <c r="C5496" s="168">
        <v>42879</v>
      </c>
      <c r="D5496" s="168" t="s">
        <v>11975</v>
      </c>
      <c r="E5496" s="169" t="s">
        <v>3</v>
      </c>
      <c r="F5496" s="169">
        <v>1504494</v>
      </c>
      <c r="G5496" s="169"/>
      <c r="H5496" s="170" t="s">
        <v>11976</v>
      </c>
      <c r="I5496" s="172">
        <v>0</v>
      </c>
      <c r="J5496" s="172">
        <v>58.05</v>
      </c>
      <c r="K5496" s="172">
        <v>58.05</v>
      </c>
      <c r="L5496" s="173" t="s">
        <v>1444</v>
      </c>
    </row>
    <row r="5497" spans="1:12" ht="33.75">
      <c r="A5497" s="174" t="s">
        <v>627</v>
      </c>
      <c r="B5497" s="167" t="s">
        <v>737</v>
      </c>
      <c r="C5497" s="168">
        <v>42879</v>
      </c>
      <c r="D5497" s="168" t="s">
        <v>11977</v>
      </c>
      <c r="E5497" s="169" t="s">
        <v>3</v>
      </c>
      <c r="F5497" s="169">
        <v>1504495</v>
      </c>
      <c r="G5497" s="169"/>
      <c r="H5497" s="170" t="s">
        <v>11978</v>
      </c>
      <c r="I5497" s="172">
        <v>0</v>
      </c>
      <c r="J5497" s="172">
        <v>1013.2</v>
      </c>
      <c r="K5497" s="172">
        <v>1013.2</v>
      </c>
      <c r="L5497" s="173" t="s">
        <v>1444</v>
      </c>
    </row>
    <row r="5498" spans="1:12" ht="33.75">
      <c r="A5498" s="174" t="s">
        <v>627</v>
      </c>
      <c r="B5498" s="167" t="s">
        <v>737</v>
      </c>
      <c r="C5498" s="168">
        <v>42879</v>
      </c>
      <c r="D5498" s="168" t="s">
        <v>11979</v>
      </c>
      <c r="E5498" s="169" t="s">
        <v>3</v>
      </c>
      <c r="F5498" s="169">
        <v>1504496</v>
      </c>
      <c r="G5498" s="169"/>
      <c r="H5498" s="170" t="s">
        <v>11980</v>
      </c>
      <c r="I5498" s="172">
        <v>0</v>
      </c>
      <c r="J5498" s="172">
        <v>1013.2</v>
      </c>
      <c r="K5498" s="172">
        <v>1013.2</v>
      </c>
      <c r="L5498" s="173" t="s">
        <v>1444</v>
      </c>
    </row>
    <row r="5499" spans="1:12" ht="33.75">
      <c r="A5499" s="174" t="s">
        <v>627</v>
      </c>
      <c r="B5499" s="167" t="s">
        <v>737</v>
      </c>
      <c r="C5499" s="168">
        <v>42879</v>
      </c>
      <c r="D5499" s="168" t="s">
        <v>11981</v>
      </c>
      <c r="E5499" s="169" t="s">
        <v>3</v>
      </c>
      <c r="F5499" s="169">
        <v>1504498</v>
      </c>
      <c r="G5499" s="169"/>
      <c r="H5499" s="170" t="s">
        <v>11982</v>
      </c>
      <c r="I5499" s="172">
        <v>0</v>
      </c>
      <c r="J5499" s="172">
        <v>1013.2</v>
      </c>
      <c r="K5499" s="172">
        <v>1013.2</v>
      </c>
      <c r="L5499" s="173" t="s">
        <v>1444</v>
      </c>
    </row>
    <row r="5500" spans="1:12" ht="33.75">
      <c r="A5500" s="174" t="s">
        <v>627</v>
      </c>
      <c r="B5500" s="167" t="s">
        <v>737</v>
      </c>
      <c r="C5500" s="168">
        <v>42879</v>
      </c>
      <c r="D5500" s="168" t="s">
        <v>11983</v>
      </c>
      <c r="E5500" s="169" t="s">
        <v>3</v>
      </c>
      <c r="F5500" s="169">
        <v>1504499</v>
      </c>
      <c r="G5500" s="169"/>
      <c r="H5500" s="170" t="s">
        <v>11984</v>
      </c>
      <c r="I5500" s="172">
        <v>0</v>
      </c>
      <c r="J5500" s="172">
        <v>500.14</v>
      </c>
      <c r="K5500" s="172">
        <v>500.14</v>
      </c>
      <c r="L5500" s="173" t="s">
        <v>1444</v>
      </c>
    </row>
    <row r="5501" spans="1:12" ht="33.75">
      <c r="A5501" s="174" t="s">
        <v>627</v>
      </c>
      <c r="B5501" s="167" t="s">
        <v>737</v>
      </c>
      <c r="C5501" s="168">
        <v>42879</v>
      </c>
      <c r="D5501" s="168" t="s">
        <v>11985</v>
      </c>
      <c r="E5501" s="169" t="s">
        <v>3</v>
      </c>
      <c r="F5501" s="169">
        <v>1504500</v>
      </c>
      <c r="G5501" s="169"/>
      <c r="H5501" s="170" t="s">
        <v>11986</v>
      </c>
      <c r="I5501" s="172">
        <v>0</v>
      </c>
      <c r="J5501" s="172">
        <v>5720.43</v>
      </c>
      <c r="K5501" s="172">
        <v>5720.43</v>
      </c>
      <c r="L5501" s="173" t="s">
        <v>1444</v>
      </c>
    </row>
    <row r="5502" spans="1:12" ht="33.75">
      <c r="A5502" s="174" t="s">
        <v>627</v>
      </c>
      <c r="B5502" s="167" t="s">
        <v>737</v>
      </c>
      <c r="C5502" s="168">
        <v>42879</v>
      </c>
      <c r="D5502" s="168" t="s">
        <v>11987</v>
      </c>
      <c r="E5502" s="169" t="s">
        <v>3</v>
      </c>
      <c r="F5502" s="169">
        <v>1504501</v>
      </c>
      <c r="G5502" s="169"/>
      <c r="H5502" s="170" t="s">
        <v>11988</v>
      </c>
      <c r="I5502" s="172">
        <v>0</v>
      </c>
      <c r="J5502" s="172">
        <v>347.41</v>
      </c>
      <c r="K5502" s="172">
        <v>347.41</v>
      </c>
      <c r="L5502" s="173" t="s">
        <v>1444</v>
      </c>
    </row>
    <row r="5503" spans="1:12" ht="33.75">
      <c r="A5503" s="174">
        <v>203</v>
      </c>
      <c r="B5503" s="167" t="s">
        <v>781</v>
      </c>
      <c r="C5503" s="168">
        <v>42879</v>
      </c>
      <c r="D5503" s="168" t="s">
        <v>11989</v>
      </c>
      <c r="E5503" s="169" t="s">
        <v>3</v>
      </c>
      <c r="F5503" s="169">
        <v>1504502</v>
      </c>
      <c r="G5503" s="169"/>
      <c r="H5503" s="170" t="s">
        <v>11990</v>
      </c>
      <c r="I5503" s="172">
        <v>0</v>
      </c>
      <c r="J5503" s="172">
        <v>40</v>
      </c>
      <c r="K5503" s="172">
        <v>40</v>
      </c>
      <c r="L5503" s="173" t="s">
        <v>1444</v>
      </c>
    </row>
    <row r="5504" spans="1:12" ht="33.75">
      <c r="A5504" s="174" t="s">
        <v>627</v>
      </c>
      <c r="B5504" s="167" t="s">
        <v>737</v>
      </c>
      <c r="C5504" s="168">
        <v>42879</v>
      </c>
      <c r="D5504" s="168" t="s">
        <v>11991</v>
      </c>
      <c r="E5504" s="169" t="s">
        <v>3</v>
      </c>
      <c r="F5504" s="169">
        <v>1504503</v>
      </c>
      <c r="G5504" s="169"/>
      <c r="H5504" s="170" t="s">
        <v>11992</v>
      </c>
      <c r="I5504" s="172">
        <v>0</v>
      </c>
      <c r="J5504" s="172">
        <v>6063.46</v>
      </c>
      <c r="K5504" s="172">
        <v>6063.46</v>
      </c>
      <c r="L5504" s="173" t="s">
        <v>1444</v>
      </c>
    </row>
    <row r="5505" spans="1:12" ht="33.75">
      <c r="A5505" s="174" t="s">
        <v>627</v>
      </c>
      <c r="B5505" s="167" t="s">
        <v>737</v>
      </c>
      <c r="C5505" s="168">
        <v>42879</v>
      </c>
      <c r="D5505" s="168" t="s">
        <v>11993</v>
      </c>
      <c r="E5505" s="169" t="s">
        <v>3</v>
      </c>
      <c r="F5505" s="169">
        <v>1504504</v>
      </c>
      <c r="G5505" s="169"/>
      <c r="H5505" s="170" t="s">
        <v>11994</v>
      </c>
      <c r="I5505" s="172">
        <v>0</v>
      </c>
      <c r="J5505" s="172">
        <v>6063.46</v>
      </c>
      <c r="K5505" s="172">
        <v>6063.46</v>
      </c>
      <c r="L5505" s="173" t="s">
        <v>1444</v>
      </c>
    </row>
    <row r="5506" spans="1:12" ht="33.75">
      <c r="A5506" s="174" t="s">
        <v>627</v>
      </c>
      <c r="B5506" s="167" t="s">
        <v>737</v>
      </c>
      <c r="C5506" s="168">
        <v>42879</v>
      </c>
      <c r="D5506" s="168" t="s">
        <v>11995</v>
      </c>
      <c r="E5506" s="169" t="s">
        <v>3</v>
      </c>
      <c r="F5506" s="169">
        <v>1504505</v>
      </c>
      <c r="G5506" s="169"/>
      <c r="H5506" s="170" t="s">
        <v>11996</v>
      </c>
      <c r="I5506" s="172">
        <v>0</v>
      </c>
      <c r="J5506" s="172">
        <v>6063.46</v>
      </c>
      <c r="K5506" s="172">
        <v>6063.46</v>
      </c>
      <c r="L5506" s="173" t="s">
        <v>1444</v>
      </c>
    </row>
    <row r="5507" spans="1:12" ht="33.75">
      <c r="A5507" s="174" t="s">
        <v>627</v>
      </c>
      <c r="B5507" s="167" t="s">
        <v>737</v>
      </c>
      <c r="C5507" s="168">
        <v>42879</v>
      </c>
      <c r="D5507" s="168" t="s">
        <v>11997</v>
      </c>
      <c r="E5507" s="169" t="s">
        <v>3</v>
      </c>
      <c r="F5507" s="169">
        <v>1504506</v>
      </c>
      <c r="G5507" s="169"/>
      <c r="H5507" s="170" t="s">
        <v>11998</v>
      </c>
      <c r="I5507" s="172">
        <v>0</v>
      </c>
      <c r="J5507" s="172">
        <v>2993.04</v>
      </c>
      <c r="K5507" s="172">
        <v>2993.04</v>
      </c>
      <c r="L5507" s="173" t="s">
        <v>1444</v>
      </c>
    </row>
    <row r="5508" spans="1:12" ht="33.75">
      <c r="A5508" s="174" t="s">
        <v>627</v>
      </c>
      <c r="B5508" s="167" t="s">
        <v>737</v>
      </c>
      <c r="C5508" s="168">
        <v>42879</v>
      </c>
      <c r="D5508" s="168" t="s">
        <v>11999</v>
      </c>
      <c r="E5508" s="169" t="s">
        <v>3</v>
      </c>
      <c r="F5508" s="169">
        <v>1504507</v>
      </c>
      <c r="G5508" s="169"/>
      <c r="H5508" s="170" t="s">
        <v>12000</v>
      </c>
      <c r="I5508" s="172">
        <v>0</v>
      </c>
      <c r="J5508" s="172">
        <v>1696.12</v>
      </c>
      <c r="K5508" s="172">
        <v>1696.12</v>
      </c>
      <c r="L5508" s="173" t="s">
        <v>1444</v>
      </c>
    </row>
    <row r="5509" spans="1:12" ht="33.75">
      <c r="A5509" s="174">
        <v>66</v>
      </c>
      <c r="B5509" s="167" t="s">
        <v>728</v>
      </c>
      <c r="C5509" s="168">
        <v>42879</v>
      </c>
      <c r="D5509" s="168" t="s">
        <v>12001</v>
      </c>
      <c r="E5509" s="169" t="s">
        <v>3</v>
      </c>
      <c r="F5509" s="169">
        <v>1504508</v>
      </c>
      <c r="G5509" s="169"/>
      <c r="H5509" s="170" t="s">
        <v>12002</v>
      </c>
      <c r="I5509" s="172">
        <v>0</v>
      </c>
      <c r="J5509" s="172">
        <v>150</v>
      </c>
      <c r="K5509" s="172">
        <v>150</v>
      </c>
      <c r="L5509" s="173" t="s">
        <v>1444</v>
      </c>
    </row>
    <row r="5510" spans="1:12" ht="22.5">
      <c r="A5510" s="174">
        <v>526</v>
      </c>
      <c r="B5510" s="167" t="s">
        <v>870</v>
      </c>
      <c r="C5510" s="168">
        <v>42879</v>
      </c>
      <c r="D5510" s="168" t="s">
        <v>12003</v>
      </c>
      <c r="E5510" s="169" t="s">
        <v>3</v>
      </c>
      <c r="F5510" s="169">
        <v>1504511</v>
      </c>
      <c r="G5510" s="169"/>
      <c r="H5510" s="170" t="s">
        <v>12004</v>
      </c>
      <c r="I5510" s="172">
        <v>0</v>
      </c>
      <c r="J5510" s="172">
        <v>70</v>
      </c>
      <c r="K5510" s="172">
        <v>70</v>
      </c>
      <c r="L5510" s="173" t="s">
        <v>1444</v>
      </c>
    </row>
    <row r="5511" spans="1:12" ht="33.75">
      <c r="A5511" s="174" t="s">
        <v>627</v>
      </c>
      <c r="B5511" s="167" t="s">
        <v>737</v>
      </c>
      <c r="C5511" s="168">
        <v>42879</v>
      </c>
      <c r="D5511" s="168" t="s">
        <v>12005</v>
      </c>
      <c r="E5511" s="169" t="s">
        <v>3</v>
      </c>
      <c r="F5511" s="169">
        <v>1504513</v>
      </c>
      <c r="G5511" s="169"/>
      <c r="H5511" s="170" t="s">
        <v>12006</v>
      </c>
      <c r="I5511" s="172">
        <v>0</v>
      </c>
      <c r="J5511" s="172">
        <v>5523.62</v>
      </c>
      <c r="K5511" s="172">
        <v>5523.62</v>
      </c>
      <c r="L5511" s="173" t="s">
        <v>1444</v>
      </c>
    </row>
    <row r="5512" spans="1:12" ht="22.5">
      <c r="A5512" s="174">
        <v>526</v>
      </c>
      <c r="B5512" s="167" t="s">
        <v>870</v>
      </c>
      <c r="C5512" s="168">
        <v>42879</v>
      </c>
      <c r="D5512" s="168" t="s">
        <v>12007</v>
      </c>
      <c r="E5512" s="169" t="s">
        <v>3</v>
      </c>
      <c r="F5512" s="169">
        <v>1504531</v>
      </c>
      <c r="G5512" s="169"/>
      <c r="H5512" s="170" t="s">
        <v>10960</v>
      </c>
      <c r="I5512" s="172">
        <v>0</v>
      </c>
      <c r="J5512" s="172">
        <v>769.67</v>
      </c>
      <c r="K5512" s="172">
        <v>769.67</v>
      </c>
      <c r="L5512" s="173" t="s">
        <v>1444</v>
      </c>
    </row>
    <row r="5513" spans="1:12" ht="33.75">
      <c r="A5513" s="174">
        <v>46</v>
      </c>
      <c r="B5513" s="167" t="s">
        <v>722</v>
      </c>
      <c r="C5513" s="168">
        <v>42879</v>
      </c>
      <c r="D5513" s="168" t="s">
        <v>12008</v>
      </c>
      <c r="E5513" s="169" t="s">
        <v>3</v>
      </c>
      <c r="F5513" s="169">
        <v>1504539</v>
      </c>
      <c r="G5513" s="169"/>
      <c r="H5513" s="170" t="s">
        <v>12009</v>
      </c>
      <c r="I5513" s="172">
        <v>0</v>
      </c>
      <c r="J5513" s="172">
        <v>30</v>
      </c>
      <c r="K5513" s="172">
        <v>30</v>
      </c>
      <c r="L5513" s="173" t="s">
        <v>1444</v>
      </c>
    </row>
    <row r="5514" spans="1:12" ht="33.75">
      <c r="A5514" s="174">
        <v>46</v>
      </c>
      <c r="B5514" s="167" t="s">
        <v>722</v>
      </c>
      <c r="C5514" s="168">
        <v>42879</v>
      </c>
      <c r="D5514" s="168" t="s">
        <v>12010</v>
      </c>
      <c r="E5514" s="169" t="s">
        <v>3</v>
      </c>
      <c r="F5514" s="169">
        <v>1504540</v>
      </c>
      <c r="G5514" s="169"/>
      <c r="H5514" s="170" t="s">
        <v>12011</v>
      </c>
      <c r="I5514" s="172">
        <v>0</v>
      </c>
      <c r="J5514" s="172">
        <v>313.05</v>
      </c>
      <c r="K5514" s="172">
        <v>313.05</v>
      </c>
      <c r="L5514" s="173" t="s">
        <v>1444</v>
      </c>
    </row>
    <row r="5515" spans="1:12" ht="33.75">
      <c r="A5515" s="174">
        <v>46</v>
      </c>
      <c r="B5515" s="167" t="s">
        <v>722</v>
      </c>
      <c r="C5515" s="168">
        <v>42879</v>
      </c>
      <c r="D5515" s="168" t="s">
        <v>12012</v>
      </c>
      <c r="E5515" s="169" t="s">
        <v>3</v>
      </c>
      <c r="F5515" s="169">
        <v>1504542</v>
      </c>
      <c r="G5515" s="169"/>
      <c r="H5515" s="170" t="s">
        <v>12013</v>
      </c>
      <c r="I5515" s="172">
        <v>0</v>
      </c>
      <c r="J5515" s="172">
        <v>610.65</v>
      </c>
      <c r="K5515" s="172">
        <v>610.65</v>
      </c>
      <c r="L5515" s="173" t="s">
        <v>1444</v>
      </c>
    </row>
    <row r="5516" spans="1:12" ht="22.5">
      <c r="A5516" s="174">
        <v>46</v>
      </c>
      <c r="B5516" s="167" t="s">
        <v>722</v>
      </c>
      <c r="C5516" s="168">
        <v>42879</v>
      </c>
      <c r="D5516" s="168" t="s">
        <v>12014</v>
      </c>
      <c r="E5516" s="169" t="s">
        <v>3</v>
      </c>
      <c r="F5516" s="169">
        <v>1504544</v>
      </c>
      <c r="G5516" s="169"/>
      <c r="H5516" s="170" t="s">
        <v>12015</v>
      </c>
      <c r="I5516" s="172">
        <v>0</v>
      </c>
      <c r="J5516" s="172">
        <v>478.35</v>
      </c>
      <c r="K5516" s="172">
        <v>478.35</v>
      </c>
      <c r="L5516" s="173" t="s">
        <v>1444</v>
      </c>
    </row>
    <row r="5517" spans="1:12" ht="22.5">
      <c r="A5517" s="174">
        <v>46</v>
      </c>
      <c r="B5517" s="167" t="s">
        <v>722</v>
      </c>
      <c r="C5517" s="168">
        <v>42879</v>
      </c>
      <c r="D5517" s="168" t="s">
        <v>12016</v>
      </c>
      <c r="E5517" s="169" t="s">
        <v>3</v>
      </c>
      <c r="F5517" s="169">
        <v>1504545</v>
      </c>
      <c r="G5517" s="169"/>
      <c r="H5517" s="170" t="s">
        <v>12017</v>
      </c>
      <c r="I5517" s="172">
        <v>0</v>
      </c>
      <c r="J5517" s="172">
        <v>162.5</v>
      </c>
      <c r="K5517" s="172">
        <v>162.5</v>
      </c>
      <c r="L5517" s="173" t="s">
        <v>1444</v>
      </c>
    </row>
    <row r="5518" spans="1:12" ht="33.75">
      <c r="A5518" s="174">
        <v>344</v>
      </c>
      <c r="B5518" s="167" t="s">
        <v>842</v>
      </c>
      <c r="C5518" s="168">
        <v>42879</v>
      </c>
      <c r="D5518" s="168" t="s">
        <v>12018</v>
      </c>
      <c r="E5518" s="169" t="s">
        <v>3</v>
      </c>
      <c r="F5518" s="169">
        <v>1504546</v>
      </c>
      <c r="G5518" s="169"/>
      <c r="H5518" s="170" t="s">
        <v>12019</v>
      </c>
      <c r="I5518" s="172">
        <v>0</v>
      </c>
      <c r="J5518" s="172">
        <v>1442.48</v>
      </c>
      <c r="K5518" s="172">
        <v>1442.48</v>
      </c>
      <c r="L5518" s="173" t="s">
        <v>1444</v>
      </c>
    </row>
    <row r="5519" spans="1:12" ht="22.5">
      <c r="A5519" s="174">
        <v>212</v>
      </c>
      <c r="B5519" s="167" t="s">
        <v>785</v>
      </c>
      <c r="C5519" s="168">
        <v>42879</v>
      </c>
      <c r="D5519" s="168" t="s">
        <v>12020</v>
      </c>
      <c r="E5519" s="169" t="s">
        <v>3</v>
      </c>
      <c r="F5519" s="169">
        <v>1504550</v>
      </c>
      <c r="G5519" s="169"/>
      <c r="H5519" s="170" t="s">
        <v>12021</v>
      </c>
      <c r="I5519" s="172">
        <v>0</v>
      </c>
      <c r="J5519" s="172">
        <v>30</v>
      </c>
      <c r="K5519" s="172">
        <v>30</v>
      </c>
      <c r="L5519" s="173" t="s">
        <v>1444</v>
      </c>
    </row>
    <row r="5520" spans="1:12" ht="22.5">
      <c r="A5520" s="174">
        <v>292</v>
      </c>
      <c r="B5520" s="167" t="s">
        <v>159</v>
      </c>
      <c r="C5520" s="168">
        <v>42879</v>
      </c>
      <c r="D5520" s="168" t="s">
        <v>12022</v>
      </c>
      <c r="E5520" s="169" t="s">
        <v>3</v>
      </c>
      <c r="F5520" s="169">
        <v>1504557</v>
      </c>
      <c r="G5520" s="169"/>
      <c r="H5520" s="170" t="s">
        <v>12023</v>
      </c>
      <c r="I5520" s="172">
        <v>0</v>
      </c>
      <c r="J5520" s="172">
        <v>10</v>
      </c>
      <c r="K5520" s="172">
        <v>10</v>
      </c>
      <c r="L5520" s="173" t="s">
        <v>1444</v>
      </c>
    </row>
    <row r="5521" spans="1:12" ht="33.75">
      <c r="A5521" s="174">
        <v>201</v>
      </c>
      <c r="B5521" s="167" t="s">
        <v>780</v>
      </c>
      <c r="C5521" s="168">
        <v>42879</v>
      </c>
      <c r="D5521" s="168" t="s">
        <v>12024</v>
      </c>
      <c r="E5521" s="169" t="s">
        <v>3</v>
      </c>
      <c r="F5521" s="169">
        <v>1504572</v>
      </c>
      <c r="G5521" s="169"/>
      <c r="H5521" s="170" t="s">
        <v>12025</v>
      </c>
      <c r="I5521" s="172">
        <v>0</v>
      </c>
      <c r="J5521" s="172">
        <v>2379</v>
      </c>
      <c r="K5521" s="172">
        <v>2379</v>
      </c>
      <c r="L5521" s="173" t="s">
        <v>1444</v>
      </c>
    </row>
    <row r="5522" spans="1:12" ht="33.75">
      <c r="A5522" s="174">
        <v>201</v>
      </c>
      <c r="B5522" s="167" t="s">
        <v>780</v>
      </c>
      <c r="C5522" s="168">
        <v>42879</v>
      </c>
      <c r="D5522" s="168" t="s">
        <v>12026</v>
      </c>
      <c r="E5522" s="169" t="s">
        <v>3</v>
      </c>
      <c r="F5522" s="169">
        <v>1504575</v>
      </c>
      <c r="G5522" s="169"/>
      <c r="H5522" s="170" t="s">
        <v>12025</v>
      </c>
      <c r="I5522" s="172">
        <v>0</v>
      </c>
      <c r="J5522" s="172">
        <v>1285</v>
      </c>
      <c r="K5522" s="172">
        <v>1285</v>
      </c>
      <c r="L5522" s="173" t="s">
        <v>1444</v>
      </c>
    </row>
    <row r="5523" spans="1:12" ht="33.75">
      <c r="A5523" s="174">
        <v>212</v>
      </c>
      <c r="B5523" s="167" t="s">
        <v>785</v>
      </c>
      <c r="C5523" s="168">
        <v>42880</v>
      </c>
      <c r="D5523" s="168" t="s">
        <v>12027</v>
      </c>
      <c r="E5523" s="169" t="s">
        <v>3</v>
      </c>
      <c r="F5523" s="169">
        <v>1504744</v>
      </c>
      <c r="G5523" s="169"/>
      <c r="H5523" s="170" t="s">
        <v>12028</v>
      </c>
      <c r="I5523" s="172">
        <v>0</v>
      </c>
      <c r="J5523" s="172">
        <v>132681.9</v>
      </c>
      <c r="K5523" s="172">
        <v>132681.9</v>
      </c>
      <c r="L5523" s="173" t="s">
        <v>1444</v>
      </c>
    </row>
    <row r="5524" spans="1:12" ht="33.75">
      <c r="A5524" s="174">
        <v>20</v>
      </c>
      <c r="B5524" s="167" t="s">
        <v>717</v>
      </c>
      <c r="C5524" s="168">
        <v>42880</v>
      </c>
      <c r="D5524" s="168" t="s">
        <v>12029</v>
      </c>
      <c r="E5524" s="169" t="s">
        <v>3</v>
      </c>
      <c r="F5524" s="169">
        <v>1504747</v>
      </c>
      <c r="G5524" s="169"/>
      <c r="H5524" s="170" t="s">
        <v>12030</v>
      </c>
      <c r="I5524" s="172">
        <v>0</v>
      </c>
      <c r="J5524" s="172">
        <v>3306000</v>
      </c>
      <c r="K5524" s="172">
        <v>3306000</v>
      </c>
      <c r="L5524" s="173" t="s">
        <v>1444</v>
      </c>
    </row>
    <row r="5525" spans="1:12" ht="33.75">
      <c r="A5525" s="174">
        <v>660</v>
      </c>
      <c r="B5525" s="167" t="s">
        <v>241</v>
      </c>
      <c r="C5525" s="168">
        <v>42880</v>
      </c>
      <c r="D5525" s="168" t="s">
        <v>12031</v>
      </c>
      <c r="E5525" s="169" t="s">
        <v>3</v>
      </c>
      <c r="F5525" s="169">
        <v>1504753</v>
      </c>
      <c r="G5525" s="169"/>
      <c r="H5525" s="170" t="s">
        <v>12032</v>
      </c>
      <c r="I5525" s="172">
        <v>0</v>
      </c>
      <c r="J5525" s="172">
        <v>262.70999999999998</v>
      </c>
      <c r="K5525" s="172">
        <v>262.70999999999998</v>
      </c>
      <c r="L5525" s="173" t="s">
        <v>1444</v>
      </c>
    </row>
    <row r="5526" spans="1:12" ht="33.75">
      <c r="A5526" s="174">
        <v>660</v>
      </c>
      <c r="B5526" s="167" t="s">
        <v>241</v>
      </c>
      <c r="C5526" s="168">
        <v>42880</v>
      </c>
      <c r="D5526" s="168" t="s">
        <v>12033</v>
      </c>
      <c r="E5526" s="169" t="s">
        <v>3</v>
      </c>
      <c r="F5526" s="169">
        <v>1504754</v>
      </c>
      <c r="G5526" s="169"/>
      <c r="H5526" s="170" t="s">
        <v>12034</v>
      </c>
      <c r="I5526" s="172">
        <v>0</v>
      </c>
      <c r="J5526" s="172">
        <v>1044.67</v>
      </c>
      <c r="K5526" s="172">
        <v>1044.67</v>
      </c>
      <c r="L5526" s="173" t="s">
        <v>1444</v>
      </c>
    </row>
    <row r="5527" spans="1:12" ht="33.75">
      <c r="A5527" s="174">
        <v>660</v>
      </c>
      <c r="B5527" s="167" t="s">
        <v>241</v>
      </c>
      <c r="C5527" s="168">
        <v>42880</v>
      </c>
      <c r="D5527" s="168" t="s">
        <v>12035</v>
      </c>
      <c r="E5527" s="169" t="s">
        <v>3</v>
      </c>
      <c r="F5527" s="169">
        <v>1504755</v>
      </c>
      <c r="G5527" s="169"/>
      <c r="H5527" s="170" t="s">
        <v>12036</v>
      </c>
      <c r="I5527" s="172">
        <v>0</v>
      </c>
      <c r="J5527" s="172">
        <v>131</v>
      </c>
      <c r="K5527" s="172">
        <v>131</v>
      </c>
      <c r="L5527" s="173" t="s">
        <v>1444</v>
      </c>
    </row>
    <row r="5528" spans="1:12" ht="33.75">
      <c r="A5528" s="174">
        <v>130</v>
      </c>
      <c r="B5528" s="167" t="s">
        <v>751</v>
      </c>
      <c r="C5528" s="168">
        <v>42880</v>
      </c>
      <c r="D5528" s="168" t="s">
        <v>12037</v>
      </c>
      <c r="E5528" s="169" t="s">
        <v>3</v>
      </c>
      <c r="F5528" s="169">
        <v>1504804</v>
      </c>
      <c r="G5528" s="169"/>
      <c r="H5528" s="170" t="s">
        <v>12038</v>
      </c>
      <c r="I5528" s="172">
        <v>0</v>
      </c>
      <c r="J5528" s="172">
        <v>155301.62</v>
      </c>
      <c r="K5528" s="172">
        <v>155301.62</v>
      </c>
      <c r="L5528" s="173" t="s">
        <v>1444</v>
      </c>
    </row>
    <row r="5529" spans="1:12" ht="33.75">
      <c r="A5529" s="174">
        <v>130</v>
      </c>
      <c r="B5529" s="167" t="s">
        <v>751</v>
      </c>
      <c r="C5529" s="168">
        <v>42880</v>
      </c>
      <c r="D5529" s="168" t="s">
        <v>12039</v>
      </c>
      <c r="E5529" s="169" t="s">
        <v>3</v>
      </c>
      <c r="F5529" s="169">
        <v>1504805</v>
      </c>
      <c r="G5529" s="169"/>
      <c r="H5529" s="170" t="s">
        <v>12040</v>
      </c>
      <c r="I5529" s="172">
        <v>0</v>
      </c>
      <c r="J5529" s="172">
        <v>688336.35</v>
      </c>
      <c r="K5529" s="172">
        <v>688336.35</v>
      </c>
      <c r="L5529" s="173" t="s">
        <v>1444</v>
      </c>
    </row>
    <row r="5530" spans="1:12" ht="33.75">
      <c r="A5530" s="174" t="s">
        <v>627</v>
      </c>
      <c r="B5530" s="167" t="s">
        <v>737</v>
      </c>
      <c r="C5530" s="168">
        <v>42880</v>
      </c>
      <c r="D5530" s="168" t="s">
        <v>12041</v>
      </c>
      <c r="E5530" s="169" t="s">
        <v>3</v>
      </c>
      <c r="F5530" s="169">
        <v>1504731</v>
      </c>
      <c r="G5530" s="169"/>
      <c r="H5530" s="170" t="s">
        <v>12042</v>
      </c>
      <c r="I5530" s="172">
        <v>0</v>
      </c>
      <c r="J5530" s="172">
        <v>819.48</v>
      </c>
      <c r="K5530" s="172">
        <v>819.48</v>
      </c>
      <c r="L5530" s="173" t="s">
        <v>1444</v>
      </c>
    </row>
    <row r="5531" spans="1:12" ht="33.75">
      <c r="A5531" s="174" t="s">
        <v>627</v>
      </c>
      <c r="B5531" s="167" t="s">
        <v>737</v>
      </c>
      <c r="C5531" s="168">
        <v>42880</v>
      </c>
      <c r="D5531" s="168" t="s">
        <v>12043</v>
      </c>
      <c r="E5531" s="169" t="s">
        <v>3</v>
      </c>
      <c r="F5531" s="169">
        <v>1504748</v>
      </c>
      <c r="G5531" s="169"/>
      <c r="H5531" s="170" t="s">
        <v>12044</v>
      </c>
      <c r="I5531" s="172">
        <v>0</v>
      </c>
      <c r="J5531" s="172">
        <v>550</v>
      </c>
      <c r="K5531" s="172">
        <v>550</v>
      </c>
      <c r="L5531" s="173" t="s">
        <v>1444</v>
      </c>
    </row>
    <row r="5532" spans="1:12" ht="22.5">
      <c r="A5532" s="174">
        <v>70</v>
      </c>
      <c r="B5532" s="167" t="s">
        <v>729</v>
      </c>
      <c r="C5532" s="168">
        <v>42880</v>
      </c>
      <c r="D5532" s="168" t="s">
        <v>12045</v>
      </c>
      <c r="E5532" s="169" t="s">
        <v>3</v>
      </c>
      <c r="F5532" s="169">
        <v>1504761</v>
      </c>
      <c r="G5532" s="169"/>
      <c r="H5532" s="170" t="s">
        <v>12046</v>
      </c>
      <c r="I5532" s="172">
        <v>0</v>
      </c>
      <c r="J5532" s="172">
        <v>260</v>
      </c>
      <c r="K5532" s="172">
        <v>260</v>
      </c>
      <c r="L5532" s="173" t="s">
        <v>1444</v>
      </c>
    </row>
    <row r="5533" spans="1:12" ht="22.5">
      <c r="A5533" s="174">
        <v>30</v>
      </c>
      <c r="B5533" s="167" t="s">
        <v>719</v>
      </c>
      <c r="C5533" s="168">
        <v>42880</v>
      </c>
      <c r="D5533" s="168" t="s">
        <v>12047</v>
      </c>
      <c r="E5533" s="169" t="s">
        <v>3</v>
      </c>
      <c r="F5533" s="169">
        <v>1504772</v>
      </c>
      <c r="G5533" s="169"/>
      <c r="H5533" s="170" t="s">
        <v>12048</v>
      </c>
      <c r="I5533" s="172">
        <v>0</v>
      </c>
      <c r="J5533" s="172">
        <v>927.5</v>
      </c>
      <c r="K5533" s="172">
        <v>927.5</v>
      </c>
      <c r="L5533" s="173" t="s">
        <v>1444</v>
      </c>
    </row>
    <row r="5534" spans="1:12" ht="33.75">
      <c r="A5534" s="174" t="s">
        <v>627</v>
      </c>
      <c r="B5534" s="167" t="s">
        <v>737</v>
      </c>
      <c r="C5534" s="168">
        <v>42880</v>
      </c>
      <c r="D5534" s="168" t="s">
        <v>12049</v>
      </c>
      <c r="E5534" s="169" t="s">
        <v>3</v>
      </c>
      <c r="F5534" s="169">
        <v>1504781</v>
      </c>
      <c r="G5534" s="169"/>
      <c r="H5534" s="170" t="s">
        <v>12050</v>
      </c>
      <c r="I5534" s="172">
        <v>0</v>
      </c>
      <c r="J5534" s="172">
        <v>2738.52</v>
      </c>
      <c r="K5534" s="172">
        <v>2738.52</v>
      </c>
      <c r="L5534" s="173" t="s">
        <v>1444</v>
      </c>
    </row>
    <row r="5535" spans="1:12" ht="22.5">
      <c r="A5535" s="174">
        <v>16</v>
      </c>
      <c r="B5535" s="167" t="s">
        <v>716</v>
      </c>
      <c r="C5535" s="168">
        <v>42880</v>
      </c>
      <c r="D5535" s="168" t="s">
        <v>12051</v>
      </c>
      <c r="E5535" s="169" t="s">
        <v>3</v>
      </c>
      <c r="F5535" s="169">
        <v>1504783</v>
      </c>
      <c r="G5535" s="169"/>
      <c r="H5535" s="170" t="s">
        <v>12052</v>
      </c>
      <c r="I5535" s="172">
        <v>0</v>
      </c>
      <c r="J5535" s="172">
        <v>2250</v>
      </c>
      <c r="K5535" s="172">
        <v>2250</v>
      </c>
      <c r="L5535" s="173" t="s">
        <v>1444</v>
      </c>
    </row>
    <row r="5536" spans="1:12" ht="33.75">
      <c r="A5536" s="174">
        <v>513</v>
      </c>
      <c r="B5536" s="167" t="s">
        <v>208</v>
      </c>
      <c r="C5536" s="168">
        <v>42880</v>
      </c>
      <c r="D5536" s="168" t="s">
        <v>12053</v>
      </c>
      <c r="E5536" s="169" t="s">
        <v>3</v>
      </c>
      <c r="F5536" s="169">
        <v>1504830</v>
      </c>
      <c r="G5536" s="169"/>
      <c r="H5536" s="170" t="s">
        <v>12054</v>
      </c>
      <c r="I5536" s="172">
        <v>0</v>
      </c>
      <c r="J5536" s="172">
        <v>206.41</v>
      </c>
      <c r="K5536" s="172">
        <v>206.41</v>
      </c>
      <c r="L5536" s="173" t="s">
        <v>1444</v>
      </c>
    </row>
    <row r="5537" spans="1:12" ht="22.5">
      <c r="A5537" s="174">
        <v>81</v>
      </c>
      <c r="B5537" s="167" t="s">
        <v>733</v>
      </c>
      <c r="C5537" s="168">
        <v>42880</v>
      </c>
      <c r="D5537" s="168" t="s">
        <v>12055</v>
      </c>
      <c r="E5537" s="169" t="s">
        <v>3</v>
      </c>
      <c r="F5537" s="169">
        <v>1504837</v>
      </c>
      <c r="G5537" s="169"/>
      <c r="H5537" s="170" t="s">
        <v>12056</v>
      </c>
      <c r="I5537" s="172">
        <v>0</v>
      </c>
      <c r="J5537" s="172">
        <v>800</v>
      </c>
      <c r="K5537" s="172">
        <v>800</v>
      </c>
      <c r="L5537" s="173" t="s">
        <v>1444</v>
      </c>
    </row>
    <row r="5538" spans="1:12" ht="22.5">
      <c r="A5538" s="174">
        <v>203</v>
      </c>
      <c r="B5538" s="167" t="s">
        <v>781</v>
      </c>
      <c r="C5538" s="168">
        <v>42880</v>
      </c>
      <c r="D5538" s="168" t="s">
        <v>12057</v>
      </c>
      <c r="E5538" s="169" t="s">
        <v>3</v>
      </c>
      <c r="F5538" s="169">
        <v>1504849</v>
      </c>
      <c r="G5538" s="169"/>
      <c r="H5538" s="170" t="s">
        <v>12058</v>
      </c>
      <c r="I5538" s="172">
        <v>0</v>
      </c>
      <c r="J5538" s="172">
        <v>5</v>
      </c>
      <c r="K5538" s="172">
        <v>5</v>
      </c>
      <c r="L5538" s="173" t="s">
        <v>1444</v>
      </c>
    </row>
    <row r="5539" spans="1:12" ht="33.75">
      <c r="A5539" s="174" t="s">
        <v>627</v>
      </c>
      <c r="B5539" s="167" t="s">
        <v>737</v>
      </c>
      <c r="C5539" s="168">
        <v>42880</v>
      </c>
      <c r="D5539" s="168" t="s">
        <v>12059</v>
      </c>
      <c r="E5539" s="169" t="s">
        <v>3</v>
      </c>
      <c r="F5539" s="169">
        <v>1504851</v>
      </c>
      <c r="G5539" s="169"/>
      <c r="H5539" s="170" t="s">
        <v>12060</v>
      </c>
      <c r="I5539" s="172">
        <v>0</v>
      </c>
      <c r="J5539" s="172">
        <v>201</v>
      </c>
      <c r="K5539" s="172">
        <v>201</v>
      </c>
      <c r="L5539" s="173" t="s">
        <v>1444</v>
      </c>
    </row>
    <row r="5540" spans="1:12" ht="33.75">
      <c r="A5540" s="174" t="s">
        <v>627</v>
      </c>
      <c r="B5540" s="167" t="s">
        <v>737</v>
      </c>
      <c r="C5540" s="168">
        <v>42880</v>
      </c>
      <c r="D5540" s="168" t="s">
        <v>12061</v>
      </c>
      <c r="E5540" s="169" t="s">
        <v>3</v>
      </c>
      <c r="F5540" s="169">
        <v>1504860</v>
      </c>
      <c r="G5540" s="169"/>
      <c r="H5540" s="170" t="s">
        <v>10041</v>
      </c>
      <c r="I5540" s="172">
        <v>0</v>
      </c>
      <c r="J5540" s="172">
        <v>312.48</v>
      </c>
      <c r="K5540" s="172">
        <v>312.48</v>
      </c>
      <c r="L5540" s="173" t="s">
        <v>1444</v>
      </c>
    </row>
    <row r="5541" spans="1:12" ht="22.5">
      <c r="A5541" s="174">
        <v>212</v>
      </c>
      <c r="B5541" s="167" t="s">
        <v>785</v>
      </c>
      <c r="C5541" s="168">
        <v>42880</v>
      </c>
      <c r="D5541" s="168" t="s">
        <v>12062</v>
      </c>
      <c r="E5541" s="169" t="s">
        <v>3</v>
      </c>
      <c r="F5541" s="169">
        <v>1504862</v>
      </c>
      <c r="G5541" s="169"/>
      <c r="H5541" s="170" t="s">
        <v>12063</v>
      </c>
      <c r="I5541" s="172">
        <v>0</v>
      </c>
      <c r="J5541" s="172">
        <v>155</v>
      </c>
      <c r="K5541" s="172">
        <v>155</v>
      </c>
      <c r="L5541" s="173" t="s">
        <v>1444</v>
      </c>
    </row>
    <row r="5542" spans="1:12" ht="33.75">
      <c r="A5542" s="167" t="s">
        <v>627</v>
      </c>
      <c r="B5542" s="167" t="s">
        <v>737</v>
      </c>
      <c r="C5542" s="168">
        <v>42880</v>
      </c>
      <c r="D5542" s="168" t="s">
        <v>12064</v>
      </c>
      <c r="E5542" s="169" t="s">
        <v>3</v>
      </c>
      <c r="F5542" s="169">
        <v>1504863</v>
      </c>
      <c r="G5542" s="169"/>
      <c r="H5542" s="170" t="s">
        <v>12065</v>
      </c>
      <c r="I5542" s="172">
        <v>0</v>
      </c>
      <c r="J5542" s="172">
        <v>20</v>
      </c>
      <c r="K5542" s="172">
        <v>20</v>
      </c>
      <c r="L5542" s="173" t="s">
        <v>1444</v>
      </c>
    </row>
    <row r="5543" spans="1:12" ht="22.5">
      <c r="A5543" s="174">
        <v>20</v>
      </c>
      <c r="B5543" s="167" t="s">
        <v>717</v>
      </c>
      <c r="C5543" s="168">
        <v>42880</v>
      </c>
      <c r="D5543" s="168" t="s">
        <v>12066</v>
      </c>
      <c r="E5543" s="169" t="s">
        <v>3</v>
      </c>
      <c r="F5543" s="169">
        <v>1504869</v>
      </c>
      <c r="G5543" s="169"/>
      <c r="H5543" s="170" t="s">
        <v>12067</v>
      </c>
      <c r="I5543" s="172">
        <v>0</v>
      </c>
      <c r="J5543" s="172">
        <v>1</v>
      </c>
      <c r="K5543" s="172">
        <v>1</v>
      </c>
      <c r="L5543" s="173" t="s">
        <v>1444</v>
      </c>
    </row>
    <row r="5544" spans="1:12" ht="22.5">
      <c r="A5544" s="174">
        <v>20</v>
      </c>
      <c r="B5544" s="167" t="s">
        <v>717</v>
      </c>
      <c r="C5544" s="168">
        <v>42880</v>
      </c>
      <c r="D5544" s="168" t="s">
        <v>12068</v>
      </c>
      <c r="E5544" s="169" t="s">
        <v>3</v>
      </c>
      <c r="F5544" s="169">
        <v>1504870</v>
      </c>
      <c r="G5544" s="169"/>
      <c r="H5544" s="170" t="s">
        <v>12069</v>
      </c>
      <c r="I5544" s="172">
        <v>0</v>
      </c>
      <c r="J5544" s="172">
        <v>1</v>
      </c>
      <c r="K5544" s="172">
        <v>1</v>
      </c>
      <c r="L5544" s="173" t="s">
        <v>1444</v>
      </c>
    </row>
    <row r="5545" spans="1:12" ht="22.5">
      <c r="A5545" s="174">
        <v>30</v>
      </c>
      <c r="B5545" s="167" t="s">
        <v>719</v>
      </c>
      <c r="C5545" s="168">
        <v>42880</v>
      </c>
      <c r="D5545" s="168" t="s">
        <v>12070</v>
      </c>
      <c r="E5545" s="169" t="s">
        <v>3</v>
      </c>
      <c r="F5545" s="169">
        <v>1504873</v>
      </c>
      <c r="G5545" s="169"/>
      <c r="H5545" s="170" t="s">
        <v>12071</v>
      </c>
      <c r="I5545" s="172">
        <v>0</v>
      </c>
      <c r="J5545" s="172">
        <v>371</v>
      </c>
      <c r="K5545" s="172">
        <v>371</v>
      </c>
      <c r="L5545" s="173" t="s">
        <v>1444</v>
      </c>
    </row>
    <row r="5546" spans="1:12" ht="33.75">
      <c r="A5546" s="174" t="s">
        <v>627</v>
      </c>
      <c r="B5546" s="167" t="s">
        <v>737</v>
      </c>
      <c r="C5546" s="168">
        <v>42880</v>
      </c>
      <c r="D5546" s="168" t="s">
        <v>12072</v>
      </c>
      <c r="E5546" s="169" t="s">
        <v>3</v>
      </c>
      <c r="F5546" s="169">
        <v>1504883</v>
      </c>
      <c r="G5546" s="169"/>
      <c r="H5546" s="170" t="s">
        <v>12073</v>
      </c>
      <c r="I5546" s="172">
        <v>0</v>
      </c>
      <c r="J5546" s="172">
        <v>10428.5</v>
      </c>
      <c r="K5546" s="172">
        <v>10428.5</v>
      </c>
      <c r="L5546" s="173" t="s">
        <v>1444</v>
      </c>
    </row>
    <row r="5547" spans="1:12" ht="22.5">
      <c r="A5547" s="174">
        <v>20</v>
      </c>
      <c r="B5547" s="167" t="s">
        <v>717</v>
      </c>
      <c r="C5547" s="168">
        <v>42880</v>
      </c>
      <c r="D5547" s="168" t="s">
        <v>12074</v>
      </c>
      <c r="E5547" s="169" t="s">
        <v>3</v>
      </c>
      <c r="F5547" s="169">
        <v>1504886</v>
      </c>
      <c r="G5547" s="169"/>
      <c r="H5547" s="170" t="s">
        <v>12075</v>
      </c>
      <c r="I5547" s="172">
        <v>0</v>
      </c>
      <c r="J5547" s="172">
        <v>3.2</v>
      </c>
      <c r="K5547" s="172">
        <v>3.2</v>
      </c>
      <c r="L5547" s="173" t="s">
        <v>1444</v>
      </c>
    </row>
    <row r="5548" spans="1:12" ht="22.5">
      <c r="A5548" s="174">
        <v>20</v>
      </c>
      <c r="B5548" s="167" t="s">
        <v>717</v>
      </c>
      <c r="C5548" s="168">
        <v>42880</v>
      </c>
      <c r="D5548" s="168" t="s">
        <v>12076</v>
      </c>
      <c r="E5548" s="169" t="s">
        <v>3</v>
      </c>
      <c r="F5548" s="169">
        <v>1504887</v>
      </c>
      <c r="G5548" s="169"/>
      <c r="H5548" s="170" t="s">
        <v>12077</v>
      </c>
      <c r="I5548" s="172">
        <v>0</v>
      </c>
      <c r="J5548" s="172">
        <v>382</v>
      </c>
      <c r="K5548" s="172">
        <v>382</v>
      </c>
      <c r="L5548" s="173" t="s">
        <v>1444</v>
      </c>
    </row>
    <row r="5549" spans="1:12" ht="22.5">
      <c r="A5549" s="174">
        <v>20</v>
      </c>
      <c r="B5549" s="167" t="s">
        <v>717</v>
      </c>
      <c r="C5549" s="168">
        <v>42880</v>
      </c>
      <c r="D5549" s="168" t="s">
        <v>12078</v>
      </c>
      <c r="E5549" s="169" t="s">
        <v>3</v>
      </c>
      <c r="F5549" s="169">
        <v>1504888</v>
      </c>
      <c r="G5549" s="169"/>
      <c r="H5549" s="170" t="s">
        <v>12075</v>
      </c>
      <c r="I5549" s="172">
        <v>0</v>
      </c>
      <c r="J5549" s="172">
        <v>110.59</v>
      </c>
      <c r="K5549" s="172">
        <v>110.59</v>
      </c>
      <c r="L5549" s="173" t="s">
        <v>1444</v>
      </c>
    </row>
    <row r="5550" spans="1:12" ht="22.5">
      <c r="A5550" s="174">
        <v>20</v>
      </c>
      <c r="B5550" s="167" t="s">
        <v>717</v>
      </c>
      <c r="C5550" s="168">
        <v>42880</v>
      </c>
      <c r="D5550" s="168" t="s">
        <v>12079</v>
      </c>
      <c r="E5550" s="169" t="s">
        <v>3</v>
      </c>
      <c r="F5550" s="169">
        <v>1504889</v>
      </c>
      <c r="G5550" s="169"/>
      <c r="H5550" s="170" t="s">
        <v>12077</v>
      </c>
      <c r="I5550" s="172">
        <v>0</v>
      </c>
      <c r="J5550" s="172">
        <v>40.700000000000003</v>
      </c>
      <c r="K5550" s="172">
        <v>40.700000000000003</v>
      </c>
      <c r="L5550" s="173" t="s">
        <v>1444</v>
      </c>
    </row>
    <row r="5551" spans="1:12" ht="22.5">
      <c r="A5551" s="174">
        <v>47</v>
      </c>
      <c r="B5551" s="167" t="s">
        <v>723</v>
      </c>
      <c r="C5551" s="168">
        <v>42880</v>
      </c>
      <c r="D5551" s="168" t="s">
        <v>12080</v>
      </c>
      <c r="E5551" s="169" t="s">
        <v>3</v>
      </c>
      <c r="F5551" s="169">
        <v>1504911</v>
      </c>
      <c r="G5551" s="169"/>
      <c r="H5551" s="170" t="s">
        <v>12081</v>
      </c>
      <c r="I5551" s="172">
        <v>0</v>
      </c>
      <c r="J5551" s="172">
        <v>120</v>
      </c>
      <c r="K5551" s="172">
        <v>120</v>
      </c>
      <c r="L5551" s="173" t="s">
        <v>1444</v>
      </c>
    </row>
    <row r="5552" spans="1:12" ht="22.5">
      <c r="A5552" s="174">
        <v>373</v>
      </c>
      <c r="B5552" s="167" t="s">
        <v>1299</v>
      </c>
      <c r="C5552" s="168">
        <v>42880</v>
      </c>
      <c r="D5552" s="168" t="s">
        <v>12082</v>
      </c>
      <c r="E5552" s="169" t="s">
        <v>3</v>
      </c>
      <c r="F5552" s="169">
        <v>1504914</v>
      </c>
      <c r="G5552" s="169"/>
      <c r="H5552" s="170" t="s">
        <v>12083</v>
      </c>
      <c r="I5552" s="172">
        <v>0</v>
      </c>
      <c r="J5552" s="172">
        <v>2465</v>
      </c>
      <c r="K5552" s="172">
        <v>2465</v>
      </c>
      <c r="L5552" s="173" t="s">
        <v>1444</v>
      </c>
    </row>
    <row r="5553" spans="1:12" ht="33.75">
      <c r="A5553" s="174" t="s">
        <v>627</v>
      </c>
      <c r="B5553" s="167" t="s">
        <v>737</v>
      </c>
      <c r="C5553" s="168">
        <v>42880</v>
      </c>
      <c r="D5553" s="168" t="s">
        <v>12084</v>
      </c>
      <c r="E5553" s="169" t="s">
        <v>3</v>
      </c>
      <c r="F5553" s="169">
        <v>1504930</v>
      </c>
      <c r="G5553" s="169"/>
      <c r="H5553" s="170" t="s">
        <v>12085</v>
      </c>
      <c r="I5553" s="172">
        <v>0</v>
      </c>
      <c r="J5553" s="172">
        <v>570</v>
      </c>
      <c r="K5553" s="172">
        <v>570</v>
      </c>
      <c r="L5553" s="173" t="s">
        <v>1444</v>
      </c>
    </row>
    <row r="5554" spans="1:12" ht="22.5">
      <c r="A5554" s="174">
        <v>590</v>
      </c>
      <c r="B5554" s="167" t="s">
        <v>884</v>
      </c>
      <c r="C5554" s="168">
        <v>42880</v>
      </c>
      <c r="D5554" s="168" t="s">
        <v>12086</v>
      </c>
      <c r="E5554" s="169" t="s">
        <v>3</v>
      </c>
      <c r="F5554" s="169">
        <v>1504940</v>
      </c>
      <c r="G5554" s="169"/>
      <c r="H5554" s="170" t="s">
        <v>12087</v>
      </c>
      <c r="I5554" s="172">
        <v>0</v>
      </c>
      <c r="J5554" s="172">
        <v>2262.9</v>
      </c>
      <c r="K5554" s="172">
        <v>2262.9</v>
      </c>
      <c r="L5554" s="173" t="s">
        <v>1444</v>
      </c>
    </row>
    <row r="5555" spans="1:12" ht="22.5">
      <c r="A5555" s="174">
        <v>132</v>
      </c>
      <c r="B5555" s="167" t="s">
        <v>752</v>
      </c>
      <c r="C5555" s="168">
        <v>42880</v>
      </c>
      <c r="D5555" s="168" t="s">
        <v>12088</v>
      </c>
      <c r="E5555" s="169" t="s">
        <v>3</v>
      </c>
      <c r="F5555" s="169">
        <v>1504949</v>
      </c>
      <c r="G5555" s="169"/>
      <c r="H5555" s="170" t="s">
        <v>12089</v>
      </c>
      <c r="I5555" s="172">
        <v>0</v>
      </c>
      <c r="J5555" s="172">
        <v>525</v>
      </c>
      <c r="K5555" s="172">
        <v>525</v>
      </c>
      <c r="L5555" s="173" t="s">
        <v>1444</v>
      </c>
    </row>
    <row r="5556" spans="1:12" ht="33.75">
      <c r="A5556" s="174">
        <v>586</v>
      </c>
      <c r="B5556" s="167" t="s">
        <v>230</v>
      </c>
      <c r="C5556" s="168">
        <v>42880</v>
      </c>
      <c r="D5556" s="168" t="s">
        <v>12090</v>
      </c>
      <c r="E5556" s="169" t="s">
        <v>3</v>
      </c>
      <c r="F5556" s="169">
        <v>1504965</v>
      </c>
      <c r="G5556" s="169"/>
      <c r="H5556" s="170" t="s">
        <v>12091</v>
      </c>
      <c r="I5556" s="172">
        <v>0</v>
      </c>
      <c r="J5556" s="172">
        <v>3746.8</v>
      </c>
      <c r="K5556" s="172">
        <v>3746.8</v>
      </c>
      <c r="L5556" s="173" t="s">
        <v>1444</v>
      </c>
    </row>
    <row r="5557" spans="1:12" ht="22.5">
      <c r="A5557" s="174">
        <v>212</v>
      </c>
      <c r="B5557" s="167" t="s">
        <v>785</v>
      </c>
      <c r="C5557" s="168">
        <v>42880</v>
      </c>
      <c r="D5557" s="168" t="s">
        <v>12092</v>
      </c>
      <c r="E5557" s="169" t="s">
        <v>3</v>
      </c>
      <c r="F5557" s="169">
        <v>1504966</v>
      </c>
      <c r="G5557" s="169"/>
      <c r="H5557" s="170" t="s">
        <v>12093</v>
      </c>
      <c r="I5557" s="172">
        <v>0</v>
      </c>
      <c r="J5557" s="172">
        <v>523</v>
      </c>
      <c r="K5557" s="172">
        <v>523</v>
      </c>
      <c r="L5557" s="173" t="s">
        <v>1444</v>
      </c>
    </row>
    <row r="5558" spans="1:12" ht="22.5">
      <c r="A5558" s="174">
        <v>206</v>
      </c>
      <c r="B5558" s="167" t="s">
        <v>782</v>
      </c>
      <c r="C5558" s="168">
        <v>42880</v>
      </c>
      <c r="D5558" s="168" t="s">
        <v>12094</v>
      </c>
      <c r="E5558" s="169" t="s">
        <v>3</v>
      </c>
      <c r="F5558" s="169">
        <v>1504970</v>
      </c>
      <c r="G5558" s="169"/>
      <c r="H5558" s="170" t="s">
        <v>12095</v>
      </c>
      <c r="I5558" s="172">
        <v>0</v>
      </c>
      <c r="J5558" s="172">
        <v>9.3000000000000007</v>
      </c>
      <c r="K5558" s="172">
        <v>9.3000000000000007</v>
      </c>
      <c r="L5558" s="173" t="s">
        <v>1444</v>
      </c>
    </row>
    <row r="5559" spans="1:12" ht="33.75">
      <c r="A5559" s="174">
        <v>46</v>
      </c>
      <c r="B5559" s="167" t="s">
        <v>722</v>
      </c>
      <c r="C5559" s="168">
        <v>42880</v>
      </c>
      <c r="D5559" s="168" t="s">
        <v>12096</v>
      </c>
      <c r="E5559" s="169" t="s">
        <v>3</v>
      </c>
      <c r="F5559" s="169">
        <v>1504981</v>
      </c>
      <c r="G5559" s="169"/>
      <c r="H5559" s="170" t="s">
        <v>12097</v>
      </c>
      <c r="I5559" s="172">
        <v>0</v>
      </c>
      <c r="J5559" s="172">
        <v>111.5</v>
      </c>
      <c r="K5559" s="172">
        <v>111.5</v>
      </c>
      <c r="L5559" s="173" t="s">
        <v>1444</v>
      </c>
    </row>
    <row r="5560" spans="1:12" ht="33.75">
      <c r="A5560" s="174">
        <v>47</v>
      </c>
      <c r="B5560" s="167" t="s">
        <v>723</v>
      </c>
      <c r="C5560" s="168">
        <v>42880</v>
      </c>
      <c r="D5560" s="168" t="s">
        <v>12098</v>
      </c>
      <c r="E5560" s="169" t="s">
        <v>3</v>
      </c>
      <c r="F5560" s="169">
        <v>1504982</v>
      </c>
      <c r="G5560" s="169"/>
      <c r="H5560" s="170" t="s">
        <v>12099</v>
      </c>
      <c r="I5560" s="172">
        <v>0</v>
      </c>
      <c r="J5560" s="172">
        <v>455.1</v>
      </c>
      <c r="K5560" s="172">
        <v>455.1</v>
      </c>
      <c r="L5560" s="173" t="s">
        <v>1444</v>
      </c>
    </row>
    <row r="5561" spans="1:12" ht="33.75">
      <c r="A5561" s="174">
        <v>46</v>
      </c>
      <c r="B5561" s="167" t="s">
        <v>722</v>
      </c>
      <c r="C5561" s="168">
        <v>42880</v>
      </c>
      <c r="D5561" s="168" t="s">
        <v>12100</v>
      </c>
      <c r="E5561" s="169" t="s">
        <v>3</v>
      </c>
      <c r="F5561" s="169">
        <v>1504984</v>
      </c>
      <c r="G5561" s="169"/>
      <c r="H5561" s="170" t="s">
        <v>12101</v>
      </c>
      <c r="I5561" s="172">
        <v>0</v>
      </c>
      <c r="J5561" s="172">
        <v>111.5</v>
      </c>
      <c r="K5561" s="172">
        <v>111.5</v>
      </c>
      <c r="L5561" s="173" t="s">
        <v>1444</v>
      </c>
    </row>
    <row r="5562" spans="1:12" ht="22.5">
      <c r="A5562" s="174">
        <v>70</v>
      </c>
      <c r="B5562" s="167" t="s">
        <v>729</v>
      </c>
      <c r="C5562" s="168">
        <v>42880</v>
      </c>
      <c r="D5562" s="168" t="s">
        <v>12102</v>
      </c>
      <c r="E5562" s="169" t="s">
        <v>3</v>
      </c>
      <c r="F5562" s="169">
        <v>1504988</v>
      </c>
      <c r="G5562" s="169"/>
      <c r="H5562" s="170" t="s">
        <v>12103</v>
      </c>
      <c r="I5562" s="172">
        <v>0</v>
      </c>
      <c r="J5562" s="172">
        <v>600</v>
      </c>
      <c r="K5562" s="172">
        <v>600</v>
      </c>
      <c r="L5562" s="173" t="s">
        <v>1444</v>
      </c>
    </row>
    <row r="5563" spans="1:12" ht="33.75">
      <c r="A5563" s="174">
        <v>70</v>
      </c>
      <c r="B5563" s="167" t="s">
        <v>729</v>
      </c>
      <c r="C5563" s="168">
        <v>42881</v>
      </c>
      <c r="D5563" s="168" t="s">
        <v>12104</v>
      </c>
      <c r="E5563" s="169" t="s">
        <v>3</v>
      </c>
      <c r="F5563" s="169">
        <v>1505148</v>
      </c>
      <c r="G5563" s="169"/>
      <c r="H5563" s="170" t="s">
        <v>12105</v>
      </c>
      <c r="I5563" s="172">
        <v>0</v>
      </c>
      <c r="J5563" s="172">
        <v>5</v>
      </c>
      <c r="K5563" s="172">
        <v>5</v>
      </c>
      <c r="L5563" s="173" t="s">
        <v>1444</v>
      </c>
    </row>
    <row r="5564" spans="1:12" ht="33.75">
      <c r="A5564" s="174" t="s">
        <v>627</v>
      </c>
      <c r="B5564" s="167" t="s">
        <v>737</v>
      </c>
      <c r="C5564" s="168">
        <v>42881</v>
      </c>
      <c r="D5564" s="168" t="s">
        <v>12106</v>
      </c>
      <c r="E5564" s="169" t="s">
        <v>3</v>
      </c>
      <c r="F5564" s="169">
        <v>1505173</v>
      </c>
      <c r="G5564" s="169"/>
      <c r="H5564" s="170" t="s">
        <v>12107</v>
      </c>
      <c r="I5564" s="172">
        <v>0</v>
      </c>
      <c r="J5564" s="172">
        <v>520.48</v>
      </c>
      <c r="K5564" s="172">
        <v>520.48</v>
      </c>
      <c r="L5564" s="173" t="s">
        <v>1444</v>
      </c>
    </row>
    <row r="5565" spans="1:12" ht="33.75">
      <c r="A5565" s="174">
        <v>25</v>
      </c>
      <c r="B5565" s="167" t="s">
        <v>718</v>
      </c>
      <c r="C5565" s="168">
        <v>42881</v>
      </c>
      <c r="D5565" s="168" t="s">
        <v>12108</v>
      </c>
      <c r="E5565" s="169" t="s">
        <v>3</v>
      </c>
      <c r="F5565" s="169">
        <v>1505175</v>
      </c>
      <c r="G5565" s="169"/>
      <c r="H5565" s="170" t="s">
        <v>12109</v>
      </c>
      <c r="I5565" s="172">
        <v>0</v>
      </c>
      <c r="J5565" s="172">
        <v>334.8</v>
      </c>
      <c r="K5565" s="172">
        <v>334.8</v>
      </c>
      <c r="L5565" s="173" t="s">
        <v>1444</v>
      </c>
    </row>
    <row r="5566" spans="1:12" ht="22.5">
      <c r="A5566" s="174">
        <v>578</v>
      </c>
      <c r="B5566" s="167" t="s">
        <v>877</v>
      </c>
      <c r="C5566" s="168">
        <v>42881</v>
      </c>
      <c r="D5566" s="168" t="s">
        <v>12110</v>
      </c>
      <c r="E5566" s="169" t="s">
        <v>3</v>
      </c>
      <c r="F5566" s="169">
        <v>1505210</v>
      </c>
      <c r="G5566" s="169"/>
      <c r="H5566" s="170" t="s">
        <v>12111</v>
      </c>
      <c r="I5566" s="172">
        <v>0</v>
      </c>
      <c r="J5566" s="172">
        <v>485308</v>
      </c>
      <c r="K5566" s="172">
        <v>485308</v>
      </c>
      <c r="L5566" s="173" t="s">
        <v>1444</v>
      </c>
    </row>
    <row r="5567" spans="1:12" ht="22.5">
      <c r="A5567" s="174">
        <v>578</v>
      </c>
      <c r="B5567" s="167" t="s">
        <v>877</v>
      </c>
      <c r="C5567" s="168">
        <v>42881</v>
      </c>
      <c r="D5567" s="168" t="s">
        <v>12112</v>
      </c>
      <c r="E5567" s="169" t="s">
        <v>3</v>
      </c>
      <c r="F5567" s="169">
        <v>1505211</v>
      </c>
      <c r="G5567" s="169"/>
      <c r="H5567" s="170" t="s">
        <v>12113</v>
      </c>
      <c r="I5567" s="172">
        <v>0</v>
      </c>
      <c r="J5567" s="172">
        <v>56.2</v>
      </c>
      <c r="K5567" s="172">
        <v>56.2</v>
      </c>
      <c r="L5567" s="173" t="s">
        <v>1444</v>
      </c>
    </row>
    <row r="5568" spans="1:12" ht="22.5">
      <c r="A5568" s="174">
        <v>578</v>
      </c>
      <c r="B5568" s="167" t="s">
        <v>877</v>
      </c>
      <c r="C5568" s="168">
        <v>42881</v>
      </c>
      <c r="D5568" s="168" t="s">
        <v>12114</v>
      </c>
      <c r="E5568" s="169" t="s">
        <v>3</v>
      </c>
      <c r="F5568" s="169">
        <v>1505212</v>
      </c>
      <c r="G5568" s="169"/>
      <c r="H5568" s="170" t="s">
        <v>12115</v>
      </c>
      <c r="I5568" s="172">
        <v>0</v>
      </c>
      <c r="J5568" s="172">
        <v>382892</v>
      </c>
      <c r="K5568" s="172">
        <v>382892</v>
      </c>
      <c r="L5568" s="173" t="s">
        <v>1444</v>
      </c>
    </row>
    <row r="5569" spans="1:12" ht="33.75">
      <c r="A5569" s="174">
        <v>660</v>
      </c>
      <c r="B5569" s="167" t="s">
        <v>241</v>
      </c>
      <c r="C5569" s="168">
        <v>42881</v>
      </c>
      <c r="D5569" s="168" t="s">
        <v>12116</v>
      </c>
      <c r="E5569" s="169" t="s">
        <v>3</v>
      </c>
      <c r="F5569" s="169">
        <v>1505232</v>
      </c>
      <c r="G5569" s="169"/>
      <c r="H5569" s="170" t="s">
        <v>12117</v>
      </c>
      <c r="I5569" s="172">
        <v>0</v>
      </c>
      <c r="J5569" s="172">
        <v>645</v>
      </c>
      <c r="K5569" s="172">
        <v>645</v>
      </c>
      <c r="L5569" s="173" t="s">
        <v>1444</v>
      </c>
    </row>
    <row r="5570" spans="1:12" ht="33.75">
      <c r="A5570" s="174">
        <v>660</v>
      </c>
      <c r="B5570" s="167" t="s">
        <v>241</v>
      </c>
      <c r="C5570" s="168">
        <v>42881</v>
      </c>
      <c r="D5570" s="168" t="s">
        <v>12118</v>
      </c>
      <c r="E5570" s="169" t="s">
        <v>3</v>
      </c>
      <c r="F5570" s="169">
        <v>1505234</v>
      </c>
      <c r="G5570" s="169"/>
      <c r="H5570" s="170" t="s">
        <v>12119</v>
      </c>
      <c r="I5570" s="172">
        <v>0</v>
      </c>
      <c r="J5570" s="172">
        <v>193</v>
      </c>
      <c r="K5570" s="172">
        <v>193</v>
      </c>
      <c r="L5570" s="173" t="s">
        <v>1444</v>
      </c>
    </row>
    <row r="5571" spans="1:12" ht="33.75">
      <c r="A5571" s="174">
        <v>660</v>
      </c>
      <c r="B5571" s="167" t="s">
        <v>241</v>
      </c>
      <c r="C5571" s="168">
        <v>42881</v>
      </c>
      <c r="D5571" s="168" t="s">
        <v>12120</v>
      </c>
      <c r="E5571" s="169" t="s">
        <v>3</v>
      </c>
      <c r="F5571" s="169">
        <v>1505235</v>
      </c>
      <c r="G5571" s="169"/>
      <c r="H5571" s="170" t="s">
        <v>12121</v>
      </c>
      <c r="I5571" s="172">
        <v>0</v>
      </c>
      <c r="J5571" s="172">
        <v>97</v>
      </c>
      <c r="K5571" s="172">
        <v>97</v>
      </c>
      <c r="L5571" s="173" t="s">
        <v>1444</v>
      </c>
    </row>
    <row r="5572" spans="1:12" ht="33.75">
      <c r="A5572" s="174">
        <v>660</v>
      </c>
      <c r="B5572" s="167" t="s">
        <v>241</v>
      </c>
      <c r="C5572" s="168">
        <v>42881</v>
      </c>
      <c r="D5572" s="168" t="s">
        <v>12122</v>
      </c>
      <c r="E5572" s="169" t="s">
        <v>3</v>
      </c>
      <c r="F5572" s="169">
        <v>1505238</v>
      </c>
      <c r="G5572" s="169"/>
      <c r="H5572" s="170" t="s">
        <v>12123</v>
      </c>
      <c r="I5572" s="172">
        <v>0</v>
      </c>
      <c r="J5572" s="172">
        <v>133.31</v>
      </c>
      <c r="K5572" s="172">
        <v>133.31</v>
      </c>
      <c r="L5572" s="173" t="s">
        <v>1444</v>
      </c>
    </row>
    <row r="5573" spans="1:12" ht="22.5">
      <c r="A5573" s="174">
        <v>133</v>
      </c>
      <c r="B5573" s="167" t="s">
        <v>753</v>
      </c>
      <c r="C5573" s="168">
        <v>42881</v>
      </c>
      <c r="D5573" s="168" t="s">
        <v>12124</v>
      </c>
      <c r="E5573" s="169" t="s">
        <v>3</v>
      </c>
      <c r="F5573" s="169">
        <v>1505121</v>
      </c>
      <c r="G5573" s="169"/>
      <c r="H5573" s="170" t="s">
        <v>12125</v>
      </c>
      <c r="I5573" s="172">
        <v>0</v>
      </c>
      <c r="J5573" s="172">
        <v>2256</v>
      </c>
      <c r="K5573" s="172">
        <v>2256</v>
      </c>
      <c r="L5573" s="173" t="s">
        <v>1444</v>
      </c>
    </row>
    <row r="5574" spans="1:12" ht="33.75">
      <c r="A5574" s="174">
        <v>16</v>
      </c>
      <c r="B5574" s="167" t="s">
        <v>716</v>
      </c>
      <c r="C5574" s="168">
        <v>42881</v>
      </c>
      <c r="D5574" s="168" t="s">
        <v>12126</v>
      </c>
      <c r="E5574" s="169" t="s">
        <v>3</v>
      </c>
      <c r="F5574" s="169">
        <v>1505130</v>
      </c>
      <c r="G5574" s="169"/>
      <c r="H5574" s="170" t="s">
        <v>12127</v>
      </c>
      <c r="I5574" s="172">
        <v>0</v>
      </c>
      <c r="J5574" s="172">
        <v>1027.4000000000001</v>
      </c>
      <c r="K5574" s="172">
        <v>1027.4000000000001</v>
      </c>
      <c r="L5574" s="173" t="s">
        <v>1444</v>
      </c>
    </row>
    <row r="5575" spans="1:12" ht="33.75">
      <c r="A5575" s="174">
        <v>222</v>
      </c>
      <c r="B5575" s="167" t="s">
        <v>788</v>
      </c>
      <c r="C5575" s="168">
        <v>42881</v>
      </c>
      <c r="D5575" s="168" t="s">
        <v>12128</v>
      </c>
      <c r="E5575" s="169" t="s">
        <v>3</v>
      </c>
      <c r="F5575" s="169">
        <v>1505138</v>
      </c>
      <c r="G5575" s="169"/>
      <c r="H5575" s="170" t="s">
        <v>12129</v>
      </c>
      <c r="I5575" s="172">
        <v>0</v>
      </c>
      <c r="J5575" s="172">
        <v>6460.32</v>
      </c>
      <c r="K5575" s="172">
        <v>6460.32</v>
      </c>
      <c r="L5575" s="173" t="s">
        <v>1444</v>
      </c>
    </row>
    <row r="5576" spans="1:12" ht="33.75">
      <c r="A5576" s="174" t="s">
        <v>627</v>
      </c>
      <c r="B5576" s="167" t="s">
        <v>737</v>
      </c>
      <c r="C5576" s="168">
        <v>42881</v>
      </c>
      <c r="D5576" s="168" t="s">
        <v>12130</v>
      </c>
      <c r="E5576" s="169" t="s">
        <v>3</v>
      </c>
      <c r="F5576" s="169">
        <v>1505140</v>
      </c>
      <c r="G5576" s="169"/>
      <c r="H5576" s="170" t="s">
        <v>12131</v>
      </c>
      <c r="I5576" s="172">
        <v>0</v>
      </c>
      <c r="J5576" s="172">
        <v>70</v>
      </c>
      <c r="K5576" s="172">
        <v>70</v>
      </c>
      <c r="L5576" s="173" t="s">
        <v>1444</v>
      </c>
    </row>
    <row r="5577" spans="1:12" ht="22.5">
      <c r="A5577" s="174">
        <v>212</v>
      </c>
      <c r="B5577" s="167" t="s">
        <v>785</v>
      </c>
      <c r="C5577" s="168">
        <v>42881</v>
      </c>
      <c r="D5577" s="168" t="s">
        <v>12132</v>
      </c>
      <c r="E5577" s="169" t="s">
        <v>3</v>
      </c>
      <c r="F5577" s="169">
        <v>1505147</v>
      </c>
      <c r="G5577" s="169"/>
      <c r="H5577" s="170" t="s">
        <v>12133</v>
      </c>
      <c r="I5577" s="172">
        <v>0</v>
      </c>
      <c r="J5577" s="172">
        <v>50</v>
      </c>
      <c r="K5577" s="172">
        <v>50</v>
      </c>
      <c r="L5577" s="173" t="s">
        <v>1444</v>
      </c>
    </row>
    <row r="5578" spans="1:12" ht="33.75">
      <c r="A5578" s="174">
        <v>222</v>
      </c>
      <c r="B5578" s="167" t="s">
        <v>788</v>
      </c>
      <c r="C5578" s="168">
        <v>42881</v>
      </c>
      <c r="D5578" s="168" t="s">
        <v>12134</v>
      </c>
      <c r="E5578" s="169" t="s">
        <v>3</v>
      </c>
      <c r="F5578" s="169">
        <v>1505151</v>
      </c>
      <c r="G5578" s="169"/>
      <c r="H5578" s="170" t="s">
        <v>12135</v>
      </c>
      <c r="I5578" s="172">
        <v>0</v>
      </c>
      <c r="J5578" s="172">
        <v>5355</v>
      </c>
      <c r="K5578" s="172">
        <v>5355</v>
      </c>
      <c r="L5578" s="173" t="s">
        <v>1444</v>
      </c>
    </row>
    <row r="5579" spans="1:12" ht="22.5">
      <c r="A5579" s="174">
        <v>46</v>
      </c>
      <c r="B5579" s="167" t="s">
        <v>722</v>
      </c>
      <c r="C5579" s="168">
        <v>42881</v>
      </c>
      <c r="D5579" s="168" t="s">
        <v>12136</v>
      </c>
      <c r="E5579" s="169" t="s">
        <v>3</v>
      </c>
      <c r="F5579" s="169">
        <v>1505176</v>
      </c>
      <c r="G5579" s="169"/>
      <c r="H5579" s="170" t="s">
        <v>11150</v>
      </c>
      <c r="I5579" s="172">
        <v>0</v>
      </c>
      <c r="J5579" s="172">
        <v>111.3</v>
      </c>
      <c r="K5579" s="172">
        <v>111.3</v>
      </c>
      <c r="L5579" s="173" t="s">
        <v>1444</v>
      </c>
    </row>
    <row r="5580" spans="1:12" ht="22.5">
      <c r="A5580" s="174">
        <v>16</v>
      </c>
      <c r="B5580" s="167" t="s">
        <v>716</v>
      </c>
      <c r="C5580" s="168">
        <v>42881</v>
      </c>
      <c r="D5580" s="168" t="s">
        <v>12137</v>
      </c>
      <c r="E5580" s="169" t="s">
        <v>3</v>
      </c>
      <c r="F5580" s="169">
        <v>1505186</v>
      </c>
      <c r="G5580" s="169"/>
      <c r="H5580" s="170" t="s">
        <v>12138</v>
      </c>
      <c r="I5580" s="172">
        <v>0</v>
      </c>
      <c r="J5580" s="172">
        <v>350</v>
      </c>
      <c r="K5580" s="172">
        <v>350</v>
      </c>
      <c r="L5580" s="173" t="s">
        <v>1444</v>
      </c>
    </row>
    <row r="5581" spans="1:12" ht="33.75">
      <c r="A5581" s="174" t="s">
        <v>627</v>
      </c>
      <c r="B5581" s="167" t="s">
        <v>737</v>
      </c>
      <c r="C5581" s="168">
        <v>42881</v>
      </c>
      <c r="D5581" s="168" t="s">
        <v>12139</v>
      </c>
      <c r="E5581" s="169" t="s">
        <v>3</v>
      </c>
      <c r="F5581" s="169">
        <v>1505191</v>
      </c>
      <c r="G5581" s="169"/>
      <c r="H5581" s="170" t="s">
        <v>12140</v>
      </c>
      <c r="I5581" s="172">
        <v>0</v>
      </c>
      <c r="J5581" s="172">
        <v>70</v>
      </c>
      <c r="K5581" s="172">
        <v>70</v>
      </c>
      <c r="L5581" s="173" t="s">
        <v>1444</v>
      </c>
    </row>
    <row r="5582" spans="1:12" ht="22.5">
      <c r="A5582" s="174">
        <v>35</v>
      </c>
      <c r="B5582" s="167" t="s">
        <v>720</v>
      </c>
      <c r="C5582" s="168">
        <v>42881</v>
      </c>
      <c r="D5582" s="168" t="s">
        <v>12141</v>
      </c>
      <c r="E5582" s="169" t="s">
        <v>3</v>
      </c>
      <c r="F5582" s="169">
        <v>1505200</v>
      </c>
      <c r="G5582" s="169"/>
      <c r="H5582" s="170" t="s">
        <v>12142</v>
      </c>
      <c r="I5582" s="172">
        <v>0</v>
      </c>
      <c r="J5582" s="172">
        <v>30</v>
      </c>
      <c r="K5582" s="172">
        <v>30</v>
      </c>
      <c r="L5582" s="173" t="s">
        <v>1444</v>
      </c>
    </row>
    <row r="5583" spans="1:12" ht="33.75">
      <c r="A5583" s="174" t="s">
        <v>627</v>
      </c>
      <c r="B5583" s="167" t="s">
        <v>737</v>
      </c>
      <c r="C5583" s="168">
        <v>42881</v>
      </c>
      <c r="D5583" s="168" t="s">
        <v>12143</v>
      </c>
      <c r="E5583" s="169" t="s">
        <v>3</v>
      </c>
      <c r="F5583" s="169">
        <v>1505201</v>
      </c>
      <c r="G5583" s="169"/>
      <c r="H5583" s="170" t="s">
        <v>12144</v>
      </c>
      <c r="I5583" s="172">
        <v>0</v>
      </c>
      <c r="J5583" s="172">
        <v>2823.53</v>
      </c>
      <c r="K5583" s="172">
        <v>2823.53</v>
      </c>
      <c r="L5583" s="173" t="s">
        <v>1444</v>
      </c>
    </row>
    <row r="5584" spans="1:12" ht="22.5">
      <c r="A5584" s="174">
        <v>16</v>
      </c>
      <c r="B5584" s="167" t="s">
        <v>716</v>
      </c>
      <c r="C5584" s="168">
        <v>42881</v>
      </c>
      <c r="D5584" s="168" t="s">
        <v>12145</v>
      </c>
      <c r="E5584" s="169" t="s">
        <v>3</v>
      </c>
      <c r="F5584" s="169">
        <v>1505206</v>
      </c>
      <c r="G5584" s="169"/>
      <c r="H5584" s="170" t="s">
        <v>12146</v>
      </c>
      <c r="I5584" s="172">
        <v>0</v>
      </c>
      <c r="J5584" s="172">
        <v>1408.3</v>
      </c>
      <c r="K5584" s="172">
        <v>1408.3</v>
      </c>
      <c r="L5584" s="173" t="s">
        <v>1444</v>
      </c>
    </row>
    <row r="5585" spans="1:12" ht="33.75">
      <c r="A5585" s="174" t="s">
        <v>627</v>
      </c>
      <c r="B5585" s="167" t="s">
        <v>737</v>
      </c>
      <c r="C5585" s="168">
        <v>42881</v>
      </c>
      <c r="D5585" s="168" t="s">
        <v>12147</v>
      </c>
      <c r="E5585" s="169" t="s">
        <v>3</v>
      </c>
      <c r="F5585" s="169">
        <v>1505208</v>
      </c>
      <c r="G5585" s="169"/>
      <c r="H5585" s="170" t="s">
        <v>12148</v>
      </c>
      <c r="I5585" s="172">
        <v>0</v>
      </c>
      <c r="J5585" s="172">
        <v>217</v>
      </c>
      <c r="K5585" s="172">
        <v>217</v>
      </c>
      <c r="L5585" s="173" t="s">
        <v>1444</v>
      </c>
    </row>
    <row r="5586" spans="1:12" ht="33.75">
      <c r="A5586" s="174" t="s">
        <v>627</v>
      </c>
      <c r="B5586" s="167" t="s">
        <v>737</v>
      </c>
      <c r="C5586" s="168">
        <v>42881</v>
      </c>
      <c r="D5586" s="168" t="s">
        <v>12149</v>
      </c>
      <c r="E5586" s="169" t="s">
        <v>3</v>
      </c>
      <c r="F5586" s="169">
        <v>1505214</v>
      </c>
      <c r="G5586" s="169"/>
      <c r="H5586" s="170" t="s">
        <v>12150</v>
      </c>
      <c r="I5586" s="172">
        <v>0</v>
      </c>
      <c r="J5586" s="172">
        <v>7882.44</v>
      </c>
      <c r="K5586" s="172">
        <v>7882.44</v>
      </c>
      <c r="L5586" s="173" t="s">
        <v>1444</v>
      </c>
    </row>
    <row r="5587" spans="1:12" ht="33.75">
      <c r="A5587" s="174" t="s">
        <v>627</v>
      </c>
      <c r="B5587" s="167" t="s">
        <v>737</v>
      </c>
      <c r="C5587" s="168">
        <v>42881</v>
      </c>
      <c r="D5587" s="168" t="s">
        <v>12151</v>
      </c>
      <c r="E5587" s="169" t="s">
        <v>3</v>
      </c>
      <c r="F5587" s="169">
        <v>1505223</v>
      </c>
      <c r="G5587" s="169"/>
      <c r="H5587" s="170" t="s">
        <v>12152</v>
      </c>
      <c r="I5587" s="172">
        <v>0</v>
      </c>
      <c r="J5587" s="172">
        <v>570</v>
      </c>
      <c r="K5587" s="172">
        <v>570</v>
      </c>
      <c r="L5587" s="173" t="s">
        <v>1444</v>
      </c>
    </row>
    <row r="5588" spans="1:12" ht="22.5">
      <c r="A5588" s="174">
        <v>290</v>
      </c>
      <c r="B5588" s="167" t="s">
        <v>817</v>
      </c>
      <c r="C5588" s="168">
        <v>42881</v>
      </c>
      <c r="D5588" s="168" t="s">
        <v>12153</v>
      </c>
      <c r="E5588" s="169" t="s">
        <v>3</v>
      </c>
      <c r="F5588" s="169">
        <v>1505261</v>
      </c>
      <c r="G5588" s="169"/>
      <c r="H5588" s="170" t="s">
        <v>12154</v>
      </c>
      <c r="I5588" s="172">
        <v>0</v>
      </c>
      <c r="J5588" s="172">
        <v>30</v>
      </c>
      <c r="K5588" s="172">
        <v>30</v>
      </c>
      <c r="L5588" s="173" t="s">
        <v>1444</v>
      </c>
    </row>
    <row r="5589" spans="1:12" ht="33.75">
      <c r="A5589" s="174" t="s">
        <v>627</v>
      </c>
      <c r="B5589" s="167" t="s">
        <v>737</v>
      </c>
      <c r="C5589" s="168">
        <v>42881</v>
      </c>
      <c r="D5589" s="168" t="s">
        <v>12155</v>
      </c>
      <c r="E5589" s="169" t="s">
        <v>3</v>
      </c>
      <c r="F5589" s="169">
        <v>1505262</v>
      </c>
      <c r="G5589" s="169"/>
      <c r="H5589" s="170" t="s">
        <v>12156</v>
      </c>
      <c r="I5589" s="172">
        <v>0</v>
      </c>
      <c r="J5589" s="172">
        <v>4736.49</v>
      </c>
      <c r="K5589" s="172">
        <v>4736.49</v>
      </c>
      <c r="L5589" s="173" t="s">
        <v>1444</v>
      </c>
    </row>
    <row r="5590" spans="1:12" ht="33.75">
      <c r="A5590" s="174" t="s">
        <v>627</v>
      </c>
      <c r="B5590" s="167" t="s">
        <v>737</v>
      </c>
      <c r="C5590" s="168">
        <v>42881</v>
      </c>
      <c r="D5590" s="168" t="s">
        <v>12157</v>
      </c>
      <c r="E5590" s="169" t="s">
        <v>3</v>
      </c>
      <c r="F5590" s="169">
        <v>1505273</v>
      </c>
      <c r="G5590" s="169"/>
      <c r="H5590" s="170" t="s">
        <v>12158</v>
      </c>
      <c r="I5590" s="172">
        <v>0</v>
      </c>
      <c r="J5590" s="172">
        <v>2667.83</v>
      </c>
      <c r="K5590" s="172">
        <v>2667.83</v>
      </c>
      <c r="L5590" s="173" t="s">
        <v>1444</v>
      </c>
    </row>
    <row r="5591" spans="1:12" ht="33.75">
      <c r="A5591" s="174">
        <v>512</v>
      </c>
      <c r="B5591" s="167" t="s">
        <v>864</v>
      </c>
      <c r="C5591" s="168">
        <v>42881</v>
      </c>
      <c r="D5591" s="168" t="s">
        <v>12159</v>
      </c>
      <c r="E5591" s="169" t="s">
        <v>3</v>
      </c>
      <c r="F5591" s="169">
        <v>1505291</v>
      </c>
      <c r="G5591" s="169"/>
      <c r="H5591" s="170" t="s">
        <v>12160</v>
      </c>
      <c r="I5591" s="172">
        <v>0</v>
      </c>
      <c r="J5591" s="172">
        <v>30</v>
      </c>
      <c r="K5591" s="172">
        <v>30</v>
      </c>
      <c r="L5591" s="173" t="s">
        <v>1444</v>
      </c>
    </row>
    <row r="5592" spans="1:12" ht="33.75">
      <c r="A5592" s="174">
        <v>512</v>
      </c>
      <c r="B5592" s="167" t="s">
        <v>864</v>
      </c>
      <c r="C5592" s="168">
        <v>42881</v>
      </c>
      <c r="D5592" s="168" t="s">
        <v>12161</v>
      </c>
      <c r="E5592" s="169" t="s">
        <v>3</v>
      </c>
      <c r="F5592" s="169">
        <v>1505293</v>
      </c>
      <c r="G5592" s="169"/>
      <c r="H5592" s="170" t="s">
        <v>12162</v>
      </c>
      <c r="I5592" s="172">
        <v>0</v>
      </c>
      <c r="J5592" s="172">
        <v>30</v>
      </c>
      <c r="K5592" s="172">
        <v>30</v>
      </c>
      <c r="L5592" s="173" t="s">
        <v>1444</v>
      </c>
    </row>
    <row r="5593" spans="1:12" ht="22.5">
      <c r="A5593" s="174">
        <v>47</v>
      </c>
      <c r="B5593" s="167" t="s">
        <v>723</v>
      </c>
      <c r="C5593" s="168">
        <v>42881</v>
      </c>
      <c r="D5593" s="168" t="s">
        <v>12163</v>
      </c>
      <c r="E5593" s="169" t="s">
        <v>3</v>
      </c>
      <c r="F5593" s="169">
        <v>1505300</v>
      </c>
      <c r="G5593" s="169"/>
      <c r="H5593" s="170" t="s">
        <v>12164</v>
      </c>
      <c r="I5593" s="172">
        <v>0</v>
      </c>
      <c r="J5593" s="172">
        <v>1.2</v>
      </c>
      <c r="K5593" s="172">
        <v>1.2</v>
      </c>
      <c r="L5593" s="173" t="s">
        <v>1444</v>
      </c>
    </row>
    <row r="5594" spans="1:12" ht="22.5">
      <c r="A5594" s="174">
        <v>660</v>
      </c>
      <c r="B5594" s="167" t="s">
        <v>241</v>
      </c>
      <c r="C5594" s="168">
        <v>42881</v>
      </c>
      <c r="D5594" s="168" t="s">
        <v>12165</v>
      </c>
      <c r="E5594" s="169" t="s">
        <v>3</v>
      </c>
      <c r="F5594" s="169">
        <v>1505310</v>
      </c>
      <c r="G5594" s="169"/>
      <c r="H5594" s="170" t="s">
        <v>12166</v>
      </c>
      <c r="I5594" s="172">
        <v>0</v>
      </c>
      <c r="J5594" s="172">
        <v>1350</v>
      </c>
      <c r="K5594" s="172">
        <v>1350</v>
      </c>
      <c r="L5594" s="173" t="s">
        <v>1444</v>
      </c>
    </row>
    <row r="5595" spans="1:12" ht="33.75">
      <c r="A5595" s="174" t="s">
        <v>627</v>
      </c>
      <c r="B5595" s="167" t="s">
        <v>737</v>
      </c>
      <c r="C5595" s="168">
        <v>42881</v>
      </c>
      <c r="D5595" s="168" t="s">
        <v>12167</v>
      </c>
      <c r="E5595" s="169" t="s">
        <v>3</v>
      </c>
      <c r="F5595" s="169">
        <v>1505313</v>
      </c>
      <c r="G5595" s="169"/>
      <c r="H5595" s="170" t="s">
        <v>12168</v>
      </c>
      <c r="I5595" s="172">
        <v>0</v>
      </c>
      <c r="J5595" s="172">
        <v>675</v>
      </c>
      <c r="K5595" s="172">
        <v>675</v>
      </c>
      <c r="L5595" s="173" t="s">
        <v>1444</v>
      </c>
    </row>
    <row r="5596" spans="1:12" ht="33.75">
      <c r="A5596" s="174" t="s">
        <v>627</v>
      </c>
      <c r="B5596" s="167" t="s">
        <v>737</v>
      </c>
      <c r="C5596" s="168">
        <v>42881</v>
      </c>
      <c r="D5596" s="168" t="s">
        <v>12169</v>
      </c>
      <c r="E5596" s="169" t="s">
        <v>3</v>
      </c>
      <c r="F5596" s="169">
        <v>1505316</v>
      </c>
      <c r="G5596" s="169"/>
      <c r="H5596" s="170" t="s">
        <v>12170</v>
      </c>
      <c r="I5596" s="172">
        <v>0</v>
      </c>
      <c r="J5596" s="172">
        <v>5.86</v>
      </c>
      <c r="K5596" s="172">
        <v>5.86</v>
      </c>
      <c r="L5596" s="173" t="s">
        <v>1444</v>
      </c>
    </row>
    <row r="5597" spans="1:12" ht="33.75">
      <c r="A5597" s="174">
        <v>47</v>
      </c>
      <c r="B5597" s="167" t="s">
        <v>723</v>
      </c>
      <c r="C5597" s="168">
        <v>42881</v>
      </c>
      <c r="D5597" s="168" t="s">
        <v>12171</v>
      </c>
      <c r="E5597" s="169" t="s">
        <v>3</v>
      </c>
      <c r="F5597" s="169">
        <v>1505317</v>
      </c>
      <c r="G5597" s="169"/>
      <c r="H5597" s="170" t="s">
        <v>12172</v>
      </c>
      <c r="I5597" s="172">
        <v>0</v>
      </c>
      <c r="J5597" s="172">
        <v>2660</v>
      </c>
      <c r="K5597" s="172">
        <v>2660</v>
      </c>
      <c r="L5597" s="173" t="s">
        <v>1444</v>
      </c>
    </row>
    <row r="5598" spans="1:12" ht="33.75">
      <c r="A5598" s="174">
        <v>70</v>
      </c>
      <c r="B5598" s="167" t="s">
        <v>729</v>
      </c>
      <c r="C5598" s="168">
        <v>42881</v>
      </c>
      <c r="D5598" s="168" t="s">
        <v>12173</v>
      </c>
      <c r="E5598" s="169" t="s">
        <v>3</v>
      </c>
      <c r="F5598" s="169">
        <v>1505330</v>
      </c>
      <c r="G5598" s="169"/>
      <c r="H5598" s="170" t="s">
        <v>12174</v>
      </c>
      <c r="I5598" s="172">
        <v>0</v>
      </c>
      <c r="J5598" s="172">
        <v>16.18</v>
      </c>
      <c r="K5598" s="172">
        <v>16.18</v>
      </c>
      <c r="L5598" s="173" t="s">
        <v>1444</v>
      </c>
    </row>
    <row r="5599" spans="1:12" ht="33.75">
      <c r="A5599" s="174" t="s">
        <v>627</v>
      </c>
      <c r="B5599" s="167" t="s">
        <v>737</v>
      </c>
      <c r="C5599" s="168">
        <v>42881</v>
      </c>
      <c r="D5599" s="168" t="s">
        <v>12175</v>
      </c>
      <c r="E5599" s="169" t="s">
        <v>3</v>
      </c>
      <c r="F5599" s="169">
        <v>1505344</v>
      </c>
      <c r="G5599" s="169"/>
      <c r="H5599" s="170" t="s">
        <v>12176</v>
      </c>
      <c r="I5599" s="172">
        <v>0</v>
      </c>
      <c r="J5599" s="172">
        <v>2423.5</v>
      </c>
      <c r="K5599" s="172">
        <v>2423.5</v>
      </c>
      <c r="L5599" s="173" t="s">
        <v>1444</v>
      </c>
    </row>
    <row r="5600" spans="1:12" ht="33.75">
      <c r="A5600" s="174" t="s">
        <v>627</v>
      </c>
      <c r="B5600" s="167" t="s">
        <v>737</v>
      </c>
      <c r="C5600" s="168">
        <v>42881</v>
      </c>
      <c r="D5600" s="168" t="s">
        <v>12177</v>
      </c>
      <c r="E5600" s="169" t="s">
        <v>3</v>
      </c>
      <c r="F5600" s="169">
        <v>1505348</v>
      </c>
      <c r="G5600" s="169"/>
      <c r="H5600" s="170" t="s">
        <v>12178</v>
      </c>
      <c r="I5600" s="172">
        <v>0</v>
      </c>
      <c r="J5600" s="172">
        <v>1929.76</v>
      </c>
      <c r="K5600" s="172">
        <v>1929.76</v>
      </c>
      <c r="L5600" s="173" t="s">
        <v>1444</v>
      </c>
    </row>
    <row r="5601" spans="1:12" ht="22.5">
      <c r="A5601" s="174">
        <v>41</v>
      </c>
      <c r="B5601" s="167" t="s">
        <v>721</v>
      </c>
      <c r="C5601" s="168">
        <v>42881</v>
      </c>
      <c r="D5601" s="168" t="s">
        <v>12179</v>
      </c>
      <c r="E5601" s="169" t="s">
        <v>3</v>
      </c>
      <c r="F5601" s="169">
        <v>1505368</v>
      </c>
      <c r="G5601" s="169"/>
      <c r="H5601" s="170" t="s">
        <v>12180</v>
      </c>
      <c r="I5601" s="172">
        <v>0</v>
      </c>
      <c r="J5601" s="172">
        <v>43</v>
      </c>
      <c r="K5601" s="172">
        <v>43</v>
      </c>
      <c r="L5601" s="173" t="s">
        <v>1444</v>
      </c>
    </row>
    <row r="5602" spans="1:12" ht="33.75">
      <c r="A5602" s="174">
        <v>10</v>
      </c>
      <c r="B5602" s="167" t="s">
        <v>714</v>
      </c>
      <c r="C5602" s="168">
        <v>42881</v>
      </c>
      <c r="D5602" s="168" t="s">
        <v>12181</v>
      </c>
      <c r="E5602" s="169" t="s">
        <v>3</v>
      </c>
      <c r="F5602" s="169">
        <v>1505380</v>
      </c>
      <c r="G5602" s="169"/>
      <c r="H5602" s="170" t="s">
        <v>12182</v>
      </c>
      <c r="I5602" s="172">
        <v>0</v>
      </c>
      <c r="J5602" s="172">
        <v>1097.97</v>
      </c>
      <c r="K5602" s="172">
        <v>1097.97</v>
      </c>
      <c r="L5602" s="173" t="s">
        <v>1444</v>
      </c>
    </row>
    <row r="5603" spans="1:12" ht="33.75">
      <c r="A5603" s="174">
        <v>10</v>
      </c>
      <c r="B5603" s="167" t="s">
        <v>714</v>
      </c>
      <c r="C5603" s="168">
        <v>42881</v>
      </c>
      <c r="D5603" s="168" t="s">
        <v>12183</v>
      </c>
      <c r="E5603" s="169" t="s">
        <v>3</v>
      </c>
      <c r="F5603" s="169">
        <v>1505382</v>
      </c>
      <c r="G5603" s="169"/>
      <c r="H5603" s="170" t="s">
        <v>12184</v>
      </c>
      <c r="I5603" s="172">
        <v>0</v>
      </c>
      <c r="J5603" s="172">
        <v>90</v>
      </c>
      <c r="K5603" s="172">
        <v>90</v>
      </c>
      <c r="L5603" s="173" t="s">
        <v>1444</v>
      </c>
    </row>
    <row r="5604" spans="1:12" ht="33.75">
      <c r="A5604" s="174">
        <v>10</v>
      </c>
      <c r="B5604" s="167" t="s">
        <v>714</v>
      </c>
      <c r="C5604" s="168">
        <v>42881</v>
      </c>
      <c r="D5604" s="168" t="s">
        <v>12185</v>
      </c>
      <c r="E5604" s="169" t="s">
        <v>3</v>
      </c>
      <c r="F5604" s="169">
        <v>1505385</v>
      </c>
      <c r="G5604" s="169"/>
      <c r="H5604" s="170" t="s">
        <v>12186</v>
      </c>
      <c r="I5604" s="172">
        <v>0</v>
      </c>
      <c r="J5604" s="172">
        <v>1395.5</v>
      </c>
      <c r="K5604" s="172">
        <v>1395.5</v>
      </c>
      <c r="L5604" s="173" t="s">
        <v>1444</v>
      </c>
    </row>
    <row r="5605" spans="1:12" ht="33.75">
      <c r="A5605" s="174">
        <v>35</v>
      </c>
      <c r="B5605" s="167" t="s">
        <v>720</v>
      </c>
      <c r="C5605" s="168">
        <v>42884</v>
      </c>
      <c r="D5605" s="168" t="s">
        <v>12187</v>
      </c>
      <c r="E5605" s="169" t="s">
        <v>3</v>
      </c>
      <c r="F5605" s="169">
        <v>1505520</v>
      </c>
      <c r="G5605" s="169"/>
      <c r="H5605" s="170" t="s">
        <v>12188</v>
      </c>
      <c r="I5605" s="172">
        <v>0</v>
      </c>
      <c r="J5605" s="172">
        <v>4070.08</v>
      </c>
      <c r="K5605" s="172">
        <v>4070.08</v>
      </c>
      <c r="L5605" s="173" t="s">
        <v>1444</v>
      </c>
    </row>
    <row r="5606" spans="1:12" ht="33.75">
      <c r="A5606" s="174">
        <v>35</v>
      </c>
      <c r="B5606" s="167" t="s">
        <v>720</v>
      </c>
      <c r="C5606" s="168">
        <v>42884</v>
      </c>
      <c r="D5606" s="168" t="s">
        <v>12189</v>
      </c>
      <c r="E5606" s="169" t="s">
        <v>3</v>
      </c>
      <c r="F5606" s="169">
        <v>1505522</v>
      </c>
      <c r="G5606" s="169"/>
      <c r="H5606" s="170" t="s">
        <v>12190</v>
      </c>
      <c r="I5606" s="172">
        <v>0</v>
      </c>
      <c r="J5606" s="172">
        <v>82622.97</v>
      </c>
      <c r="K5606" s="172">
        <v>82622.97</v>
      </c>
      <c r="L5606" s="173" t="s">
        <v>1444</v>
      </c>
    </row>
    <row r="5607" spans="1:12" ht="33.75">
      <c r="A5607" s="174">
        <v>35</v>
      </c>
      <c r="B5607" s="167" t="s">
        <v>720</v>
      </c>
      <c r="C5607" s="168">
        <v>42884</v>
      </c>
      <c r="D5607" s="168" t="s">
        <v>12191</v>
      </c>
      <c r="E5607" s="169" t="s">
        <v>3</v>
      </c>
      <c r="F5607" s="169">
        <v>1505526</v>
      </c>
      <c r="G5607" s="169"/>
      <c r="H5607" s="170" t="s">
        <v>12192</v>
      </c>
      <c r="I5607" s="172">
        <v>0</v>
      </c>
      <c r="J5607" s="172">
        <v>677347.45</v>
      </c>
      <c r="K5607" s="172">
        <v>677347.45</v>
      </c>
      <c r="L5607" s="173" t="s">
        <v>1444</v>
      </c>
    </row>
    <row r="5608" spans="1:12" ht="22.5">
      <c r="A5608" s="174">
        <v>578</v>
      </c>
      <c r="B5608" s="167" t="s">
        <v>877</v>
      </c>
      <c r="C5608" s="168">
        <v>42884</v>
      </c>
      <c r="D5608" s="168" t="s">
        <v>12193</v>
      </c>
      <c r="E5608" s="169" t="s">
        <v>3</v>
      </c>
      <c r="F5608" s="169">
        <v>1505537</v>
      </c>
      <c r="G5608" s="169"/>
      <c r="H5608" s="170" t="s">
        <v>12194</v>
      </c>
      <c r="I5608" s="172">
        <v>0</v>
      </c>
      <c r="J5608" s="172">
        <v>5319.24</v>
      </c>
      <c r="K5608" s="172">
        <v>5319.24</v>
      </c>
      <c r="L5608" s="173" t="s">
        <v>1444</v>
      </c>
    </row>
    <row r="5609" spans="1:12" ht="33.75">
      <c r="A5609" s="174">
        <v>222</v>
      </c>
      <c r="B5609" s="167" t="s">
        <v>788</v>
      </c>
      <c r="C5609" s="168">
        <v>42884</v>
      </c>
      <c r="D5609" s="168" t="s">
        <v>12195</v>
      </c>
      <c r="E5609" s="169" t="s">
        <v>3</v>
      </c>
      <c r="F5609" s="169">
        <v>1505559</v>
      </c>
      <c r="G5609" s="169"/>
      <c r="H5609" s="170" t="s">
        <v>12196</v>
      </c>
      <c r="I5609" s="172">
        <v>0</v>
      </c>
      <c r="J5609" s="172">
        <v>10</v>
      </c>
      <c r="K5609" s="172">
        <v>10</v>
      </c>
      <c r="L5609" s="173" t="s">
        <v>1444</v>
      </c>
    </row>
    <row r="5610" spans="1:12" ht="33.75">
      <c r="A5610" s="174">
        <v>222</v>
      </c>
      <c r="B5610" s="167" t="s">
        <v>788</v>
      </c>
      <c r="C5610" s="168">
        <v>42884</v>
      </c>
      <c r="D5610" s="168" t="s">
        <v>12197</v>
      </c>
      <c r="E5610" s="169" t="s">
        <v>3</v>
      </c>
      <c r="F5610" s="169">
        <v>1505560</v>
      </c>
      <c r="G5610" s="169"/>
      <c r="H5610" s="170" t="s">
        <v>12198</v>
      </c>
      <c r="I5610" s="172">
        <v>0</v>
      </c>
      <c r="J5610" s="172">
        <v>80</v>
      </c>
      <c r="K5610" s="172">
        <v>80</v>
      </c>
      <c r="L5610" s="173" t="s">
        <v>1444</v>
      </c>
    </row>
    <row r="5611" spans="1:12" ht="22.5">
      <c r="A5611" s="174">
        <v>16</v>
      </c>
      <c r="B5611" s="167" t="s">
        <v>716</v>
      </c>
      <c r="C5611" s="168">
        <v>42884</v>
      </c>
      <c r="D5611" s="168" t="s">
        <v>12199</v>
      </c>
      <c r="E5611" s="169" t="s">
        <v>3</v>
      </c>
      <c r="F5611" s="169">
        <v>1505503</v>
      </c>
      <c r="G5611" s="169"/>
      <c r="H5611" s="170" t="s">
        <v>12200</v>
      </c>
      <c r="I5611" s="172">
        <v>0</v>
      </c>
      <c r="J5611" s="172">
        <v>1092.76</v>
      </c>
      <c r="K5611" s="172">
        <v>1092.76</v>
      </c>
      <c r="L5611" s="173" t="s">
        <v>1444</v>
      </c>
    </row>
    <row r="5612" spans="1:12" ht="22.5">
      <c r="A5612" s="174">
        <v>86</v>
      </c>
      <c r="B5612" s="167" t="s">
        <v>734</v>
      </c>
      <c r="C5612" s="168">
        <v>42884</v>
      </c>
      <c r="D5612" s="168" t="s">
        <v>12201</v>
      </c>
      <c r="E5612" s="169" t="s">
        <v>3</v>
      </c>
      <c r="F5612" s="169">
        <v>1505505</v>
      </c>
      <c r="G5612" s="169"/>
      <c r="H5612" s="170" t="s">
        <v>12202</v>
      </c>
      <c r="I5612" s="172">
        <v>0</v>
      </c>
      <c r="J5612" s="172">
        <v>2070</v>
      </c>
      <c r="K5612" s="172">
        <v>2070</v>
      </c>
      <c r="L5612" s="173" t="s">
        <v>1444</v>
      </c>
    </row>
    <row r="5613" spans="1:12" ht="22.5">
      <c r="A5613" s="174">
        <v>513</v>
      </c>
      <c r="B5613" s="167" t="s">
        <v>208</v>
      </c>
      <c r="C5613" s="168">
        <v>42884</v>
      </c>
      <c r="D5613" s="168" t="s">
        <v>12203</v>
      </c>
      <c r="E5613" s="169" t="s">
        <v>3</v>
      </c>
      <c r="F5613" s="169">
        <v>1505513</v>
      </c>
      <c r="G5613" s="169"/>
      <c r="H5613" s="170" t="s">
        <v>12204</v>
      </c>
      <c r="I5613" s="172">
        <v>0</v>
      </c>
      <c r="J5613" s="172">
        <v>25.6</v>
      </c>
      <c r="K5613" s="172">
        <v>25.6</v>
      </c>
      <c r="L5613" s="173" t="s">
        <v>1444</v>
      </c>
    </row>
    <row r="5614" spans="1:12" ht="33.75">
      <c r="A5614" s="174" t="s">
        <v>627</v>
      </c>
      <c r="B5614" s="167" t="s">
        <v>737</v>
      </c>
      <c r="C5614" s="168">
        <v>42884</v>
      </c>
      <c r="D5614" s="168" t="s">
        <v>12205</v>
      </c>
      <c r="E5614" s="169" t="s">
        <v>3</v>
      </c>
      <c r="F5614" s="169">
        <v>1505516</v>
      </c>
      <c r="G5614" s="169"/>
      <c r="H5614" s="170" t="s">
        <v>1324</v>
      </c>
      <c r="I5614" s="172">
        <v>0</v>
      </c>
      <c r="J5614" s="172">
        <v>545</v>
      </c>
      <c r="K5614" s="172">
        <v>545</v>
      </c>
      <c r="L5614" s="173" t="s">
        <v>1444</v>
      </c>
    </row>
    <row r="5615" spans="1:12" ht="33.75">
      <c r="A5615" s="174">
        <v>86</v>
      </c>
      <c r="B5615" s="167" t="s">
        <v>734</v>
      </c>
      <c r="C5615" s="168">
        <v>42884</v>
      </c>
      <c r="D5615" s="168" t="s">
        <v>12206</v>
      </c>
      <c r="E5615" s="169" t="s">
        <v>3</v>
      </c>
      <c r="F5615" s="169">
        <v>1505530</v>
      </c>
      <c r="G5615" s="169"/>
      <c r="H5615" s="170" t="s">
        <v>10399</v>
      </c>
      <c r="I5615" s="172">
        <v>0</v>
      </c>
      <c r="J5615" s="172">
        <v>919.57</v>
      </c>
      <c r="K5615" s="172">
        <v>919.57</v>
      </c>
      <c r="L5615" s="173" t="s">
        <v>1444</v>
      </c>
    </row>
    <row r="5616" spans="1:12" ht="33.75">
      <c r="A5616" s="174">
        <v>86</v>
      </c>
      <c r="B5616" s="167" t="s">
        <v>734</v>
      </c>
      <c r="C5616" s="168">
        <v>42884</v>
      </c>
      <c r="D5616" s="168" t="s">
        <v>12207</v>
      </c>
      <c r="E5616" s="169" t="s">
        <v>3</v>
      </c>
      <c r="F5616" s="169">
        <v>1505531</v>
      </c>
      <c r="G5616" s="169"/>
      <c r="H5616" s="170" t="s">
        <v>12208</v>
      </c>
      <c r="I5616" s="172">
        <v>0</v>
      </c>
      <c r="J5616" s="172">
        <v>7.63</v>
      </c>
      <c r="K5616" s="172">
        <v>7.63</v>
      </c>
      <c r="L5616" s="173" t="s">
        <v>1444</v>
      </c>
    </row>
    <row r="5617" spans="1:12" ht="33.75">
      <c r="A5617" s="174" t="s">
        <v>627</v>
      </c>
      <c r="B5617" s="167" t="s">
        <v>737</v>
      </c>
      <c r="C5617" s="168">
        <v>42884</v>
      </c>
      <c r="D5617" s="168" t="s">
        <v>12209</v>
      </c>
      <c r="E5617" s="169" t="s">
        <v>3</v>
      </c>
      <c r="F5617" s="169">
        <v>1505535</v>
      </c>
      <c r="G5617" s="169"/>
      <c r="H5617" s="170" t="s">
        <v>12210</v>
      </c>
      <c r="I5617" s="172">
        <v>0</v>
      </c>
      <c r="J5617" s="172">
        <v>2110.67</v>
      </c>
      <c r="K5617" s="172">
        <v>2110.67</v>
      </c>
      <c r="L5617" s="173" t="s">
        <v>1444</v>
      </c>
    </row>
    <row r="5618" spans="1:12" ht="22.5">
      <c r="A5618" s="174">
        <v>212</v>
      </c>
      <c r="B5618" s="167" t="s">
        <v>785</v>
      </c>
      <c r="C5618" s="168">
        <v>42884</v>
      </c>
      <c r="D5618" s="168" t="s">
        <v>12211</v>
      </c>
      <c r="E5618" s="169" t="s">
        <v>3</v>
      </c>
      <c r="F5618" s="169">
        <v>1505546</v>
      </c>
      <c r="G5618" s="169"/>
      <c r="H5618" s="170" t="s">
        <v>12212</v>
      </c>
      <c r="I5618" s="172">
        <v>0</v>
      </c>
      <c r="J5618" s="172">
        <v>415</v>
      </c>
      <c r="K5618" s="172">
        <v>415</v>
      </c>
      <c r="L5618" s="173" t="s">
        <v>1444</v>
      </c>
    </row>
    <row r="5619" spans="1:12" ht="33.75">
      <c r="A5619" s="174">
        <v>20</v>
      </c>
      <c r="B5619" s="167" t="s">
        <v>717</v>
      </c>
      <c r="C5619" s="168">
        <v>42884</v>
      </c>
      <c r="D5619" s="168" t="s">
        <v>12213</v>
      </c>
      <c r="E5619" s="169" t="s">
        <v>3</v>
      </c>
      <c r="F5619" s="169">
        <v>1505551</v>
      </c>
      <c r="G5619" s="169"/>
      <c r="H5619" s="170" t="s">
        <v>12214</v>
      </c>
      <c r="I5619" s="172">
        <v>0</v>
      </c>
      <c r="J5619" s="172">
        <v>44</v>
      </c>
      <c r="K5619" s="172">
        <v>44</v>
      </c>
      <c r="L5619" s="173" t="s">
        <v>1444</v>
      </c>
    </row>
    <row r="5620" spans="1:12" ht="22.5">
      <c r="A5620" s="174">
        <v>526</v>
      </c>
      <c r="B5620" s="167" t="s">
        <v>870</v>
      </c>
      <c r="C5620" s="168">
        <v>42884</v>
      </c>
      <c r="D5620" s="168" t="s">
        <v>12215</v>
      </c>
      <c r="E5620" s="169" t="s">
        <v>3</v>
      </c>
      <c r="F5620" s="169">
        <v>1505562</v>
      </c>
      <c r="G5620" s="169"/>
      <c r="H5620" s="170" t="s">
        <v>12216</v>
      </c>
      <c r="I5620" s="172">
        <v>0</v>
      </c>
      <c r="J5620" s="172">
        <v>94.96</v>
      </c>
      <c r="K5620" s="172">
        <v>94.96</v>
      </c>
      <c r="L5620" s="173" t="s">
        <v>1444</v>
      </c>
    </row>
    <row r="5621" spans="1:12" ht="22.5">
      <c r="A5621" s="174">
        <v>16</v>
      </c>
      <c r="B5621" s="167" t="s">
        <v>716</v>
      </c>
      <c r="C5621" s="168">
        <v>42884</v>
      </c>
      <c r="D5621" s="168" t="s">
        <v>12217</v>
      </c>
      <c r="E5621" s="169" t="s">
        <v>3</v>
      </c>
      <c r="F5621" s="169">
        <v>1505573</v>
      </c>
      <c r="G5621" s="169"/>
      <c r="H5621" s="170" t="s">
        <v>12218</v>
      </c>
      <c r="I5621" s="172">
        <v>0</v>
      </c>
      <c r="J5621" s="172">
        <v>3048</v>
      </c>
      <c r="K5621" s="172">
        <v>3048</v>
      </c>
      <c r="L5621" s="173" t="s">
        <v>1444</v>
      </c>
    </row>
    <row r="5622" spans="1:12" ht="33.75">
      <c r="A5622" s="174">
        <v>16</v>
      </c>
      <c r="B5622" s="167" t="s">
        <v>716</v>
      </c>
      <c r="C5622" s="168">
        <v>42884</v>
      </c>
      <c r="D5622" s="168" t="s">
        <v>12219</v>
      </c>
      <c r="E5622" s="169" t="s">
        <v>3</v>
      </c>
      <c r="F5622" s="169">
        <v>1505577</v>
      </c>
      <c r="G5622" s="169"/>
      <c r="H5622" s="170" t="s">
        <v>12220</v>
      </c>
      <c r="I5622" s="172">
        <v>0</v>
      </c>
      <c r="J5622" s="172">
        <v>3000</v>
      </c>
      <c r="K5622" s="172">
        <v>3000</v>
      </c>
      <c r="L5622" s="173" t="s">
        <v>1444</v>
      </c>
    </row>
    <row r="5623" spans="1:12" ht="22.5">
      <c r="A5623" s="174">
        <v>291</v>
      </c>
      <c r="B5623" s="167" t="s">
        <v>818</v>
      </c>
      <c r="C5623" s="168">
        <v>42884</v>
      </c>
      <c r="D5623" s="168" t="s">
        <v>12221</v>
      </c>
      <c r="E5623" s="169" t="s">
        <v>3</v>
      </c>
      <c r="F5623" s="169">
        <v>1505581</v>
      </c>
      <c r="G5623" s="169"/>
      <c r="H5623" s="170" t="s">
        <v>12222</v>
      </c>
      <c r="I5623" s="172">
        <v>0</v>
      </c>
      <c r="J5623" s="172">
        <v>35</v>
      </c>
      <c r="K5623" s="172">
        <v>35</v>
      </c>
      <c r="L5623" s="173" t="s">
        <v>1444</v>
      </c>
    </row>
    <row r="5624" spans="1:12" ht="22.5">
      <c r="A5624" s="174">
        <v>46</v>
      </c>
      <c r="B5624" s="167" t="s">
        <v>722</v>
      </c>
      <c r="C5624" s="168">
        <v>42884</v>
      </c>
      <c r="D5624" s="168" t="s">
        <v>12223</v>
      </c>
      <c r="E5624" s="169" t="s">
        <v>3</v>
      </c>
      <c r="F5624" s="169">
        <v>1505582</v>
      </c>
      <c r="G5624" s="169"/>
      <c r="H5624" s="170" t="s">
        <v>12224</v>
      </c>
      <c r="I5624" s="172">
        <v>0</v>
      </c>
      <c r="J5624" s="172">
        <v>201</v>
      </c>
      <c r="K5624" s="172">
        <v>201</v>
      </c>
      <c r="L5624" s="173" t="s">
        <v>1444</v>
      </c>
    </row>
    <row r="5625" spans="1:12" ht="22.5">
      <c r="A5625" s="174">
        <v>670</v>
      </c>
      <c r="B5625" s="167" t="s">
        <v>243</v>
      </c>
      <c r="C5625" s="168">
        <v>42884</v>
      </c>
      <c r="D5625" s="168" t="s">
        <v>12225</v>
      </c>
      <c r="E5625" s="169" t="s">
        <v>3</v>
      </c>
      <c r="F5625" s="169">
        <v>1505593</v>
      </c>
      <c r="G5625" s="169"/>
      <c r="H5625" s="170" t="s">
        <v>12226</v>
      </c>
      <c r="I5625" s="172">
        <v>0</v>
      </c>
      <c r="J5625" s="172">
        <v>148.4</v>
      </c>
      <c r="K5625" s="172">
        <v>148.4</v>
      </c>
      <c r="L5625" s="173" t="s">
        <v>1444</v>
      </c>
    </row>
    <row r="5626" spans="1:12" ht="22.5">
      <c r="A5626" s="174">
        <v>670</v>
      </c>
      <c r="B5626" s="167" t="s">
        <v>243</v>
      </c>
      <c r="C5626" s="168">
        <v>42884</v>
      </c>
      <c r="D5626" s="168" t="s">
        <v>12227</v>
      </c>
      <c r="E5626" s="169" t="s">
        <v>3</v>
      </c>
      <c r="F5626" s="169">
        <v>1505594</v>
      </c>
      <c r="G5626" s="169"/>
      <c r="H5626" s="170" t="s">
        <v>12228</v>
      </c>
      <c r="I5626" s="172">
        <v>0</v>
      </c>
      <c r="J5626" s="172">
        <v>148.4</v>
      </c>
      <c r="K5626" s="172">
        <v>148.4</v>
      </c>
      <c r="L5626" s="173" t="s">
        <v>1444</v>
      </c>
    </row>
    <row r="5627" spans="1:12" ht="22.5">
      <c r="A5627" s="174">
        <v>203</v>
      </c>
      <c r="B5627" s="167" t="s">
        <v>781</v>
      </c>
      <c r="C5627" s="168">
        <v>42884</v>
      </c>
      <c r="D5627" s="168" t="s">
        <v>12229</v>
      </c>
      <c r="E5627" s="169" t="s">
        <v>3</v>
      </c>
      <c r="F5627" s="169">
        <v>1505596</v>
      </c>
      <c r="G5627" s="169"/>
      <c r="H5627" s="170" t="s">
        <v>12230</v>
      </c>
      <c r="I5627" s="172">
        <v>0</v>
      </c>
      <c r="J5627" s="172">
        <v>11</v>
      </c>
      <c r="K5627" s="172">
        <v>11</v>
      </c>
      <c r="L5627" s="173" t="s">
        <v>1444</v>
      </c>
    </row>
    <row r="5628" spans="1:12" ht="22.5">
      <c r="A5628" s="174">
        <v>206</v>
      </c>
      <c r="B5628" s="167" t="s">
        <v>782</v>
      </c>
      <c r="C5628" s="168">
        <v>42884</v>
      </c>
      <c r="D5628" s="168" t="s">
        <v>12231</v>
      </c>
      <c r="E5628" s="169" t="s">
        <v>3</v>
      </c>
      <c r="F5628" s="169">
        <v>1505597</v>
      </c>
      <c r="G5628" s="169"/>
      <c r="H5628" s="170" t="s">
        <v>12232</v>
      </c>
      <c r="I5628" s="172">
        <v>0</v>
      </c>
      <c r="J5628" s="172">
        <v>58.05</v>
      </c>
      <c r="K5628" s="172">
        <v>58.05</v>
      </c>
      <c r="L5628" s="173" t="s">
        <v>1444</v>
      </c>
    </row>
    <row r="5629" spans="1:12" ht="33.75">
      <c r="A5629" s="174">
        <v>591</v>
      </c>
      <c r="B5629" s="167" t="s">
        <v>885</v>
      </c>
      <c r="C5629" s="168">
        <v>42884</v>
      </c>
      <c r="D5629" s="168" t="s">
        <v>12233</v>
      </c>
      <c r="E5629" s="169" t="s">
        <v>3</v>
      </c>
      <c r="F5629" s="169">
        <v>1505598</v>
      </c>
      <c r="G5629" s="169"/>
      <c r="H5629" s="170" t="s">
        <v>12234</v>
      </c>
      <c r="I5629" s="172">
        <v>0</v>
      </c>
      <c r="J5629" s="172">
        <v>5200</v>
      </c>
      <c r="K5629" s="172">
        <v>5200</v>
      </c>
      <c r="L5629" s="173" t="s">
        <v>1444</v>
      </c>
    </row>
    <row r="5630" spans="1:12" ht="22.5">
      <c r="A5630" s="174">
        <v>290</v>
      </c>
      <c r="B5630" s="167" t="s">
        <v>817</v>
      </c>
      <c r="C5630" s="168">
        <v>42884</v>
      </c>
      <c r="D5630" s="168" t="s">
        <v>12235</v>
      </c>
      <c r="E5630" s="169" t="s">
        <v>3</v>
      </c>
      <c r="F5630" s="169">
        <v>1505601</v>
      </c>
      <c r="G5630" s="169"/>
      <c r="H5630" s="170" t="s">
        <v>12236</v>
      </c>
      <c r="I5630" s="172">
        <v>0</v>
      </c>
      <c r="J5630" s="172">
        <v>30</v>
      </c>
      <c r="K5630" s="172">
        <v>30</v>
      </c>
      <c r="L5630" s="173" t="s">
        <v>1444</v>
      </c>
    </row>
    <row r="5631" spans="1:12" ht="22.5">
      <c r="A5631" s="174">
        <v>290</v>
      </c>
      <c r="B5631" s="167" t="s">
        <v>817</v>
      </c>
      <c r="C5631" s="168">
        <v>42884</v>
      </c>
      <c r="D5631" s="168" t="s">
        <v>12237</v>
      </c>
      <c r="E5631" s="169" t="s">
        <v>3</v>
      </c>
      <c r="F5631" s="169">
        <v>1505602</v>
      </c>
      <c r="G5631" s="169"/>
      <c r="H5631" s="170" t="s">
        <v>12238</v>
      </c>
      <c r="I5631" s="172">
        <v>0</v>
      </c>
      <c r="J5631" s="172">
        <v>30</v>
      </c>
      <c r="K5631" s="172">
        <v>30</v>
      </c>
      <c r="L5631" s="173" t="s">
        <v>1444</v>
      </c>
    </row>
    <row r="5632" spans="1:12" ht="22.5">
      <c r="A5632" s="174">
        <v>223</v>
      </c>
      <c r="B5632" s="167" t="s">
        <v>789</v>
      </c>
      <c r="C5632" s="168">
        <v>42884</v>
      </c>
      <c r="D5632" s="168" t="s">
        <v>12239</v>
      </c>
      <c r="E5632" s="169" t="s">
        <v>3</v>
      </c>
      <c r="F5632" s="169">
        <v>1505625</v>
      </c>
      <c r="G5632" s="169"/>
      <c r="H5632" s="170" t="s">
        <v>12240</v>
      </c>
      <c r="I5632" s="172">
        <v>0</v>
      </c>
      <c r="J5632" s="172">
        <v>12841</v>
      </c>
      <c r="K5632" s="172">
        <v>12841</v>
      </c>
      <c r="L5632" s="173" t="s">
        <v>1444</v>
      </c>
    </row>
    <row r="5633" spans="1:12" ht="22.5">
      <c r="A5633" s="174">
        <v>81</v>
      </c>
      <c r="B5633" s="167" t="s">
        <v>733</v>
      </c>
      <c r="C5633" s="168">
        <v>42884</v>
      </c>
      <c r="D5633" s="168" t="s">
        <v>12241</v>
      </c>
      <c r="E5633" s="169" t="s">
        <v>3</v>
      </c>
      <c r="F5633" s="169">
        <v>1505627</v>
      </c>
      <c r="G5633" s="169"/>
      <c r="H5633" s="170" t="s">
        <v>12242</v>
      </c>
      <c r="I5633" s="172">
        <v>0</v>
      </c>
      <c r="J5633" s="172">
        <v>371</v>
      </c>
      <c r="K5633" s="172">
        <v>371</v>
      </c>
      <c r="L5633" s="173" t="s">
        <v>1444</v>
      </c>
    </row>
    <row r="5634" spans="1:12" ht="33.75">
      <c r="A5634" s="174" t="s">
        <v>627</v>
      </c>
      <c r="B5634" s="167" t="s">
        <v>737</v>
      </c>
      <c r="C5634" s="168">
        <v>42884</v>
      </c>
      <c r="D5634" s="168" t="s">
        <v>12243</v>
      </c>
      <c r="E5634" s="169" t="s">
        <v>3</v>
      </c>
      <c r="F5634" s="169">
        <v>1505629</v>
      </c>
      <c r="G5634" s="169"/>
      <c r="H5634" s="170" t="s">
        <v>12244</v>
      </c>
      <c r="I5634" s="172">
        <v>0</v>
      </c>
      <c r="J5634" s="172">
        <v>4340</v>
      </c>
      <c r="K5634" s="172">
        <v>4340</v>
      </c>
      <c r="L5634" s="173" t="s">
        <v>1444</v>
      </c>
    </row>
    <row r="5635" spans="1:12" ht="22.5">
      <c r="A5635" s="174">
        <v>212</v>
      </c>
      <c r="B5635" s="167" t="s">
        <v>785</v>
      </c>
      <c r="C5635" s="168">
        <v>42884</v>
      </c>
      <c r="D5635" s="168" t="s">
        <v>12245</v>
      </c>
      <c r="E5635" s="169" t="s">
        <v>3</v>
      </c>
      <c r="F5635" s="169">
        <v>1505634</v>
      </c>
      <c r="G5635" s="169"/>
      <c r="H5635" s="170" t="s">
        <v>12246</v>
      </c>
      <c r="I5635" s="172">
        <v>0</v>
      </c>
      <c r="J5635" s="172">
        <v>1290</v>
      </c>
      <c r="K5635" s="172">
        <v>1290</v>
      </c>
      <c r="L5635" s="173" t="s">
        <v>1444</v>
      </c>
    </row>
    <row r="5636" spans="1:12" ht="22.5">
      <c r="A5636" s="174">
        <v>70</v>
      </c>
      <c r="B5636" s="167" t="s">
        <v>729</v>
      </c>
      <c r="C5636" s="168">
        <v>42884</v>
      </c>
      <c r="D5636" s="168" t="s">
        <v>12247</v>
      </c>
      <c r="E5636" s="169" t="s">
        <v>3</v>
      </c>
      <c r="F5636" s="169">
        <v>1505635</v>
      </c>
      <c r="G5636" s="169"/>
      <c r="H5636" s="170" t="s">
        <v>12248</v>
      </c>
      <c r="I5636" s="172">
        <v>0</v>
      </c>
      <c r="J5636" s="172">
        <v>2800</v>
      </c>
      <c r="K5636" s="172">
        <v>2800</v>
      </c>
      <c r="L5636" s="173" t="s">
        <v>1444</v>
      </c>
    </row>
    <row r="5637" spans="1:12" ht="33.75">
      <c r="A5637" s="174" t="s">
        <v>627</v>
      </c>
      <c r="B5637" s="167" t="s">
        <v>737</v>
      </c>
      <c r="C5637" s="168">
        <v>42884</v>
      </c>
      <c r="D5637" s="168" t="s">
        <v>12249</v>
      </c>
      <c r="E5637" s="169" t="s">
        <v>3</v>
      </c>
      <c r="F5637" s="169">
        <v>1505648</v>
      </c>
      <c r="G5637" s="169"/>
      <c r="H5637" s="170" t="s">
        <v>12250</v>
      </c>
      <c r="I5637" s="172">
        <v>0</v>
      </c>
      <c r="J5637" s="172">
        <v>96.46</v>
      </c>
      <c r="K5637" s="172">
        <v>96.46</v>
      </c>
      <c r="L5637" s="173" t="s">
        <v>1444</v>
      </c>
    </row>
    <row r="5638" spans="1:12" ht="33.75">
      <c r="A5638" s="174" t="s">
        <v>627</v>
      </c>
      <c r="B5638" s="167" t="s">
        <v>737</v>
      </c>
      <c r="C5638" s="168">
        <v>42884</v>
      </c>
      <c r="D5638" s="168" t="s">
        <v>12251</v>
      </c>
      <c r="E5638" s="169" t="s">
        <v>3</v>
      </c>
      <c r="F5638" s="169">
        <v>1505650</v>
      </c>
      <c r="G5638" s="169"/>
      <c r="H5638" s="170" t="s">
        <v>12252</v>
      </c>
      <c r="I5638" s="172">
        <v>0</v>
      </c>
      <c r="J5638" s="172">
        <v>475.02</v>
      </c>
      <c r="K5638" s="172">
        <v>475.02</v>
      </c>
      <c r="L5638" s="173" t="s">
        <v>1444</v>
      </c>
    </row>
    <row r="5639" spans="1:12" ht="33.75">
      <c r="A5639" s="174">
        <v>20</v>
      </c>
      <c r="B5639" s="167" t="s">
        <v>717</v>
      </c>
      <c r="C5639" s="168">
        <v>42884</v>
      </c>
      <c r="D5639" s="168" t="s">
        <v>12253</v>
      </c>
      <c r="E5639" s="169" t="s">
        <v>3</v>
      </c>
      <c r="F5639" s="169">
        <v>1505661</v>
      </c>
      <c r="G5639" s="169"/>
      <c r="H5639" s="170" t="s">
        <v>12254</v>
      </c>
      <c r="I5639" s="172">
        <v>0</v>
      </c>
      <c r="J5639" s="172">
        <v>554</v>
      </c>
      <c r="K5639" s="172">
        <v>554</v>
      </c>
      <c r="L5639" s="173" t="s">
        <v>1444</v>
      </c>
    </row>
    <row r="5640" spans="1:12" ht="22.5">
      <c r="A5640" s="174">
        <v>16</v>
      </c>
      <c r="B5640" s="167" t="s">
        <v>716</v>
      </c>
      <c r="C5640" s="168">
        <v>42884</v>
      </c>
      <c r="D5640" s="168" t="s">
        <v>12255</v>
      </c>
      <c r="E5640" s="169" t="s">
        <v>3</v>
      </c>
      <c r="F5640" s="169">
        <v>1505685</v>
      </c>
      <c r="G5640" s="169"/>
      <c r="H5640" s="170" t="s">
        <v>12256</v>
      </c>
      <c r="I5640" s="172">
        <v>0</v>
      </c>
      <c r="J5640" s="172">
        <v>1186</v>
      </c>
      <c r="K5640" s="172">
        <v>1186</v>
      </c>
      <c r="L5640" s="173" t="s">
        <v>1444</v>
      </c>
    </row>
    <row r="5641" spans="1:12" ht="22.5">
      <c r="A5641" s="174">
        <v>526</v>
      </c>
      <c r="B5641" s="167" t="s">
        <v>870</v>
      </c>
      <c r="C5641" s="168">
        <v>42884</v>
      </c>
      <c r="D5641" s="168" t="s">
        <v>12257</v>
      </c>
      <c r="E5641" s="169" t="s">
        <v>3</v>
      </c>
      <c r="F5641" s="169">
        <v>1505693</v>
      </c>
      <c r="G5641" s="169"/>
      <c r="H5641" s="170" t="s">
        <v>12258</v>
      </c>
      <c r="I5641" s="172">
        <v>0</v>
      </c>
      <c r="J5641" s="172">
        <v>50</v>
      </c>
      <c r="K5641" s="172">
        <v>50</v>
      </c>
      <c r="L5641" s="173" t="s">
        <v>1444</v>
      </c>
    </row>
    <row r="5642" spans="1:12" ht="22.5">
      <c r="A5642" s="174">
        <v>526</v>
      </c>
      <c r="B5642" s="167" t="s">
        <v>870</v>
      </c>
      <c r="C5642" s="168">
        <v>42884</v>
      </c>
      <c r="D5642" s="168" t="s">
        <v>12259</v>
      </c>
      <c r="E5642" s="169" t="s">
        <v>3</v>
      </c>
      <c r="F5642" s="169">
        <v>1505694</v>
      </c>
      <c r="G5642" s="169"/>
      <c r="H5642" s="170" t="s">
        <v>12260</v>
      </c>
      <c r="I5642" s="172">
        <v>0</v>
      </c>
      <c r="J5642" s="172">
        <v>50</v>
      </c>
      <c r="K5642" s="172">
        <v>50</v>
      </c>
      <c r="L5642" s="173" t="s">
        <v>1444</v>
      </c>
    </row>
    <row r="5643" spans="1:12" ht="22.5">
      <c r="A5643" s="174">
        <v>526</v>
      </c>
      <c r="B5643" s="167" t="s">
        <v>870</v>
      </c>
      <c r="C5643" s="168">
        <v>42884</v>
      </c>
      <c r="D5643" s="168" t="s">
        <v>12261</v>
      </c>
      <c r="E5643" s="169" t="s">
        <v>3</v>
      </c>
      <c r="F5643" s="169">
        <v>1505698</v>
      </c>
      <c r="G5643" s="169"/>
      <c r="H5643" s="170" t="s">
        <v>10822</v>
      </c>
      <c r="I5643" s="172">
        <v>0</v>
      </c>
      <c r="J5643" s="172">
        <v>50</v>
      </c>
      <c r="K5643" s="172">
        <v>50</v>
      </c>
      <c r="L5643" s="173" t="s">
        <v>1444</v>
      </c>
    </row>
    <row r="5644" spans="1:12" ht="22.5">
      <c r="A5644" s="174">
        <v>46</v>
      </c>
      <c r="B5644" s="167" t="s">
        <v>722</v>
      </c>
      <c r="C5644" s="168">
        <v>42884</v>
      </c>
      <c r="D5644" s="168" t="s">
        <v>12262</v>
      </c>
      <c r="E5644" s="169" t="s">
        <v>3</v>
      </c>
      <c r="F5644" s="169">
        <v>1505719</v>
      </c>
      <c r="G5644" s="169"/>
      <c r="H5644" s="170" t="s">
        <v>12263</v>
      </c>
      <c r="I5644" s="172">
        <v>0</v>
      </c>
      <c r="J5644" s="172">
        <v>6174</v>
      </c>
      <c r="K5644" s="172">
        <v>6174</v>
      </c>
      <c r="L5644" s="173" t="s">
        <v>1444</v>
      </c>
    </row>
    <row r="5645" spans="1:12" ht="22.5">
      <c r="A5645" s="174">
        <v>46</v>
      </c>
      <c r="B5645" s="167" t="s">
        <v>722</v>
      </c>
      <c r="C5645" s="168">
        <v>42884</v>
      </c>
      <c r="D5645" s="168" t="s">
        <v>12264</v>
      </c>
      <c r="E5645" s="169" t="s">
        <v>3</v>
      </c>
      <c r="F5645" s="169">
        <v>1505725</v>
      </c>
      <c r="G5645" s="169"/>
      <c r="H5645" s="170" t="s">
        <v>12265</v>
      </c>
      <c r="I5645" s="172">
        <v>0</v>
      </c>
      <c r="J5645" s="172">
        <v>648.70000000000005</v>
      </c>
      <c r="K5645" s="172">
        <v>648.70000000000005</v>
      </c>
      <c r="L5645" s="173" t="s">
        <v>1444</v>
      </c>
    </row>
    <row r="5646" spans="1:12" ht="33.75">
      <c r="A5646" s="174">
        <v>661</v>
      </c>
      <c r="B5646" s="167" t="s">
        <v>242</v>
      </c>
      <c r="C5646" s="168">
        <v>42884</v>
      </c>
      <c r="D5646" s="168" t="s">
        <v>12266</v>
      </c>
      <c r="E5646" s="169" t="s">
        <v>3</v>
      </c>
      <c r="F5646" s="169">
        <v>1505732</v>
      </c>
      <c r="G5646" s="169"/>
      <c r="H5646" s="170" t="s">
        <v>12267</v>
      </c>
      <c r="I5646" s="172">
        <v>0</v>
      </c>
      <c r="J5646" s="172">
        <v>343</v>
      </c>
      <c r="K5646" s="172">
        <v>343</v>
      </c>
      <c r="L5646" s="173" t="s">
        <v>1444</v>
      </c>
    </row>
    <row r="5647" spans="1:12" ht="22.5">
      <c r="A5647" s="174">
        <v>526</v>
      </c>
      <c r="B5647" s="167" t="s">
        <v>870</v>
      </c>
      <c r="C5647" s="168">
        <v>42884</v>
      </c>
      <c r="D5647" s="168" t="s">
        <v>12268</v>
      </c>
      <c r="E5647" s="169" t="s">
        <v>3</v>
      </c>
      <c r="F5647" s="169">
        <v>1505738</v>
      </c>
      <c r="G5647" s="169"/>
      <c r="H5647" s="170" t="s">
        <v>11012</v>
      </c>
      <c r="I5647" s="172">
        <v>0</v>
      </c>
      <c r="J5647" s="172">
        <v>316.01</v>
      </c>
      <c r="K5647" s="172">
        <v>316.01</v>
      </c>
      <c r="L5647" s="173" t="s">
        <v>1444</v>
      </c>
    </row>
    <row r="5648" spans="1:12" ht="33.75">
      <c r="A5648" s="174">
        <v>41</v>
      </c>
      <c r="B5648" s="167" t="s">
        <v>721</v>
      </c>
      <c r="C5648" s="168">
        <v>42885</v>
      </c>
      <c r="D5648" s="168" t="s">
        <v>12269</v>
      </c>
      <c r="E5648" s="169" t="s">
        <v>3</v>
      </c>
      <c r="F5648" s="169">
        <v>1505862</v>
      </c>
      <c r="G5648" s="169"/>
      <c r="H5648" s="170" t="s">
        <v>12270</v>
      </c>
      <c r="I5648" s="172">
        <v>0</v>
      </c>
      <c r="J5648" s="172">
        <v>597799.05000000005</v>
      </c>
      <c r="K5648" s="172">
        <v>597799.05000000005</v>
      </c>
      <c r="L5648" s="173" t="s">
        <v>1444</v>
      </c>
    </row>
    <row r="5649" spans="1:12" ht="22.5">
      <c r="A5649" s="174">
        <v>574</v>
      </c>
      <c r="B5649" s="167" t="s">
        <v>874</v>
      </c>
      <c r="C5649" s="168">
        <v>42885</v>
      </c>
      <c r="D5649" s="168" t="s">
        <v>12271</v>
      </c>
      <c r="E5649" s="169" t="s">
        <v>3</v>
      </c>
      <c r="F5649" s="169">
        <v>1505915</v>
      </c>
      <c r="G5649" s="169"/>
      <c r="H5649" s="170" t="s">
        <v>12272</v>
      </c>
      <c r="I5649" s="172">
        <v>0</v>
      </c>
      <c r="J5649" s="172">
        <v>740</v>
      </c>
      <c r="K5649" s="172">
        <v>740</v>
      </c>
      <c r="L5649" s="173" t="s">
        <v>1444</v>
      </c>
    </row>
    <row r="5650" spans="1:12" ht="22.5">
      <c r="A5650" s="174">
        <v>574</v>
      </c>
      <c r="B5650" s="167" t="s">
        <v>874</v>
      </c>
      <c r="C5650" s="168">
        <v>42885</v>
      </c>
      <c r="D5650" s="168" t="s">
        <v>12273</v>
      </c>
      <c r="E5650" s="169" t="s">
        <v>3</v>
      </c>
      <c r="F5650" s="169">
        <v>1505916</v>
      </c>
      <c r="G5650" s="169"/>
      <c r="H5650" s="170" t="s">
        <v>12274</v>
      </c>
      <c r="I5650" s="172">
        <v>0</v>
      </c>
      <c r="J5650" s="172">
        <v>72</v>
      </c>
      <c r="K5650" s="172">
        <v>72</v>
      </c>
      <c r="L5650" s="173" t="s">
        <v>1444</v>
      </c>
    </row>
    <row r="5651" spans="1:12" ht="22.5">
      <c r="A5651" s="174">
        <v>574</v>
      </c>
      <c r="B5651" s="167" t="s">
        <v>874</v>
      </c>
      <c r="C5651" s="168">
        <v>42885</v>
      </c>
      <c r="D5651" s="168" t="s">
        <v>12275</v>
      </c>
      <c r="E5651" s="169" t="s">
        <v>3</v>
      </c>
      <c r="F5651" s="169">
        <v>1505919</v>
      </c>
      <c r="G5651" s="169"/>
      <c r="H5651" s="170" t="s">
        <v>12276</v>
      </c>
      <c r="I5651" s="172">
        <v>0</v>
      </c>
      <c r="J5651" s="172">
        <v>5832.2</v>
      </c>
      <c r="K5651" s="172">
        <v>5832.2</v>
      </c>
      <c r="L5651" s="173" t="s">
        <v>1444</v>
      </c>
    </row>
    <row r="5652" spans="1:12" ht="22.5">
      <c r="A5652" s="174">
        <v>574</v>
      </c>
      <c r="B5652" s="167" t="s">
        <v>874</v>
      </c>
      <c r="C5652" s="168">
        <v>42885</v>
      </c>
      <c r="D5652" s="168" t="s">
        <v>12277</v>
      </c>
      <c r="E5652" s="169" t="s">
        <v>3</v>
      </c>
      <c r="F5652" s="169">
        <v>1505920</v>
      </c>
      <c r="G5652" s="169"/>
      <c r="H5652" s="170" t="s">
        <v>12278</v>
      </c>
      <c r="I5652" s="172">
        <v>0</v>
      </c>
      <c r="J5652" s="172">
        <v>76</v>
      </c>
      <c r="K5652" s="172">
        <v>76</v>
      </c>
      <c r="L5652" s="173" t="s">
        <v>1444</v>
      </c>
    </row>
    <row r="5653" spans="1:12" ht="22.5">
      <c r="A5653" s="174">
        <v>574</v>
      </c>
      <c r="B5653" s="167" t="s">
        <v>874</v>
      </c>
      <c r="C5653" s="168">
        <v>42885</v>
      </c>
      <c r="D5653" s="168" t="s">
        <v>12279</v>
      </c>
      <c r="E5653" s="169" t="s">
        <v>3</v>
      </c>
      <c r="F5653" s="169">
        <v>1505923</v>
      </c>
      <c r="G5653" s="169"/>
      <c r="H5653" s="170" t="s">
        <v>12280</v>
      </c>
      <c r="I5653" s="172">
        <v>0</v>
      </c>
      <c r="J5653" s="172">
        <v>996.78</v>
      </c>
      <c r="K5653" s="172">
        <v>996.78</v>
      </c>
      <c r="L5653" s="173" t="s">
        <v>1444</v>
      </c>
    </row>
    <row r="5654" spans="1:12" ht="22.5">
      <c r="A5654" s="174">
        <v>574</v>
      </c>
      <c r="B5654" s="167" t="s">
        <v>874</v>
      </c>
      <c r="C5654" s="168">
        <v>42885</v>
      </c>
      <c r="D5654" s="168" t="s">
        <v>12281</v>
      </c>
      <c r="E5654" s="169" t="s">
        <v>3</v>
      </c>
      <c r="F5654" s="169">
        <v>1505927</v>
      </c>
      <c r="G5654" s="169"/>
      <c r="H5654" s="170" t="s">
        <v>12282</v>
      </c>
      <c r="I5654" s="172">
        <v>0</v>
      </c>
      <c r="J5654" s="172">
        <v>5</v>
      </c>
      <c r="K5654" s="172">
        <v>5</v>
      </c>
      <c r="L5654" s="173" t="s">
        <v>1444</v>
      </c>
    </row>
    <row r="5655" spans="1:12" ht="22.5">
      <c r="A5655" s="174">
        <v>574</v>
      </c>
      <c r="B5655" s="167" t="s">
        <v>874</v>
      </c>
      <c r="C5655" s="168">
        <v>42885</v>
      </c>
      <c r="D5655" s="168" t="s">
        <v>12283</v>
      </c>
      <c r="E5655" s="169" t="s">
        <v>3</v>
      </c>
      <c r="F5655" s="169">
        <v>1505931</v>
      </c>
      <c r="G5655" s="169"/>
      <c r="H5655" s="170" t="s">
        <v>12284</v>
      </c>
      <c r="I5655" s="172">
        <v>0</v>
      </c>
      <c r="J5655" s="172">
        <v>204</v>
      </c>
      <c r="K5655" s="172">
        <v>204</v>
      </c>
      <c r="L5655" s="173" t="s">
        <v>1444</v>
      </c>
    </row>
    <row r="5656" spans="1:12" ht="22.5">
      <c r="A5656" s="174">
        <v>574</v>
      </c>
      <c r="B5656" s="167" t="s">
        <v>874</v>
      </c>
      <c r="C5656" s="168">
        <v>42885</v>
      </c>
      <c r="D5656" s="168" t="s">
        <v>12285</v>
      </c>
      <c r="E5656" s="169" t="s">
        <v>3</v>
      </c>
      <c r="F5656" s="169">
        <v>1505932</v>
      </c>
      <c r="G5656" s="169"/>
      <c r="H5656" s="170" t="s">
        <v>12286</v>
      </c>
      <c r="I5656" s="172">
        <v>0</v>
      </c>
      <c r="J5656" s="172">
        <v>33.08</v>
      </c>
      <c r="K5656" s="172">
        <v>33.08</v>
      </c>
      <c r="L5656" s="173" t="s">
        <v>1444</v>
      </c>
    </row>
    <row r="5657" spans="1:12" ht="22.5">
      <c r="A5657" s="174">
        <v>574</v>
      </c>
      <c r="B5657" s="167" t="s">
        <v>874</v>
      </c>
      <c r="C5657" s="168">
        <v>42885</v>
      </c>
      <c r="D5657" s="168" t="s">
        <v>12287</v>
      </c>
      <c r="E5657" s="169" t="s">
        <v>3</v>
      </c>
      <c r="F5657" s="169">
        <v>1505934</v>
      </c>
      <c r="G5657" s="169"/>
      <c r="H5657" s="170" t="s">
        <v>12288</v>
      </c>
      <c r="I5657" s="172">
        <v>0</v>
      </c>
      <c r="J5657" s="172">
        <v>0.04</v>
      </c>
      <c r="K5657" s="172">
        <v>0.04</v>
      </c>
      <c r="L5657" s="173" t="s">
        <v>1444</v>
      </c>
    </row>
    <row r="5658" spans="1:12" ht="22.5">
      <c r="A5658" s="174">
        <v>574</v>
      </c>
      <c r="B5658" s="167" t="s">
        <v>874</v>
      </c>
      <c r="C5658" s="168">
        <v>42885</v>
      </c>
      <c r="D5658" s="168" t="s">
        <v>12289</v>
      </c>
      <c r="E5658" s="169" t="s">
        <v>3</v>
      </c>
      <c r="F5658" s="169">
        <v>1505938</v>
      </c>
      <c r="G5658" s="169"/>
      <c r="H5658" s="170" t="s">
        <v>12290</v>
      </c>
      <c r="I5658" s="172">
        <v>0</v>
      </c>
      <c r="J5658" s="172">
        <v>0.05</v>
      </c>
      <c r="K5658" s="172">
        <v>0.05</v>
      </c>
      <c r="L5658" s="173" t="s">
        <v>1444</v>
      </c>
    </row>
    <row r="5659" spans="1:12" ht="22.5">
      <c r="A5659" s="174">
        <v>574</v>
      </c>
      <c r="B5659" s="167" t="s">
        <v>874</v>
      </c>
      <c r="C5659" s="168">
        <v>42885</v>
      </c>
      <c r="D5659" s="168" t="s">
        <v>12291</v>
      </c>
      <c r="E5659" s="169" t="s">
        <v>3</v>
      </c>
      <c r="F5659" s="169">
        <v>1505940</v>
      </c>
      <c r="G5659" s="169"/>
      <c r="H5659" s="170" t="s">
        <v>12292</v>
      </c>
      <c r="I5659" s="172">
        <v>0</v>
      </c>
      <c r="J5659" s="172">
        <v>99</v>
      </c>
      <c r="K5659" s="172">
        <v>99</v>
      </c>
      <c r="L5659" s="173" t="s">
        <v>1444</v>
      </c>
    </row>
    <row r="5660" spans="1:12" ht="33.75">
      <c r="A5660" s="174">
        <v>212</v>
      </c>
      <c r="B5660" s="167" t="s">
        <v>785</v>
      </c>
      <c r="C5660" s="168">
        <v>42885</v>
      </c>
      <c r="D5660" s="168" t="s">
        <v>12293</v>
      </c>
      <c r="E5660" s="169" t="s">
        <v>3</v>
      </c>
      <c r="F5660" s="169">
        <v>1505953</v>
      </c>
      <c r="G5660" s="169"/>
      <c r="H5660" s="170" t="s">
        <v>12294</v>
      </c>
      <c r="I5660" s="172">
        <v>0</v>
      </c>
      <c r="J5660" s="172">
        <v>831.03</v>
      </c>
      <c r="K5660" s="172">
        <v>831.03</v>
      </c>
      <c r="L5660" s="173" t="s">
        <v>1444</v>
      </c>
    </row>
    <row r="5661" spans="1:12" ht="33.75">
      <c r="A5661" s="174">
        <v>212</v>
      </c>
      <c r="B5661" s="167" t="s">
        <v>785</v>
      </c>
      <c r="C5661" s="168">
        <v>42885</v>
      </c>
      <c r="D5661" s="168" t="s">
        <v>12295</v>
      </c>
      <c r="E5661" s="169" t="s">
        <v>3</v>
      </c>
      <c r="F5661" s="169">
        <v>1505955</v>
      </c>
      <c r="G5661" s="169"/>
      <c r="H5661" s="170" t="s">
        <v>12296</v>
      </c>
      <c r="I5661" s="172">
        <v>0</v>
      </c>
      <c r="J5661" s="172">
        <v>1034.95</v>
      </c>
      <c r="K5661" s="172">
        <v>1034.95</v>
      </c>
      <c r="L5661" s="173" t="s">
        <v>1444</v>
      </c>
    </row>
    <row r="5662" spans="1:12" ht="33.75">
      <c r="A5662" s="174" t="s">
        <v>627</v>
      </c>
      <c r="B5662" s="167" t="s">
        <v>737</v>
      </c>
      <c r="C5662" s="168">
        <v>42885</v>
      </c>
      <c r="D5662" s="168" t="s">
        <v>12297</v>
      </c>
      <c r="E5662" s="169" t="s">
        <v>3</v>
      </c>
      <c r="F5662" s="169">
        <v>1505961</v>
      </c>
      <c r="G5662" s="169"/>
      <c r="H5662" s="170" t="s">
        <v>12298</v>
      </c>
      <c r="I5662" s="172">
        <v>0</v>
      </c>
      <c r="J5662" s="172">
        <v>6140.15</v>
      </c>
      <c r="K5662" s="172">
        <v>6140.15</v>
      </c>
      <c r="L5662" s="173" t="s">
        <v>1444</v>
      </c>
    </row>
    <row r="5663" spans="1:12" ht="33.75">
      <c r="A5663" s="174" t="s">
        <v>627</v>
      </c>
      <c r="B5663" s="167" t="s">
        <v>737</v>
      </c>
      <c r="C5663" s="168">
        <v>42885</v>
      </c>
      <c r="D5663" s="168" t="s">
        <v>12299</v>
      </c>
      <c r="E5663" s="169" t="s">
        <v>3</v>
      </c>
      <c r="F5663" s="169">
        <v>1505962</v>
      </c>
      <c r="G5663" s="169"/>
      <c r="H5663" s="170" t="s">
        <v>12300</v>
      </c>
      <c r="I5663" s="172">
        <v>0</v>
      </c>
      <c r="J5663" s="172">
        <v>1900</v>
      </c>
      <c r="K5663" s="172">
        <v>1900</v>
      </c>
      <c r="L5663" s="173" t="s">
        <v>1444</v>
      </c>
    </row>
    <row r="5664" spans="1:12" ht="33.75">
      <c r="A5664" s="174" t="s">
        <v>627</v>
      </c>
      <c r="B5664" s="167" t="s">
        <v>737</v>
      </c>
      <c r="C5664" s="168">
        <v>42885</v>
      </c>
      <c r="D5664" s="168" t="s">
        <v>12301</v>
      </c>
      <c r="E5664" s="169" t="s">
        <v>3</v>
      </c>
      <c r="F5664" s="169">
        <v>1505964</v>
      </c>
      <c r="G5664" s="169"/>
      <c r="H5664" s="170" t="s">
        <v>12302</v>
      </c>
      <c r="I5664" s="172">
        <v>0</v>
      </c>
      <c r="J5664" s="172">
        <v>6267.09</v>
      </c>
      <c r="K5664" s="172">
        <v>6267.09</v>
      </c>
      <c r="L5664" s="173" t="s">
        <v>1444</v>
      </c>
    </row>
    <row r="5665" spans="1:12" ht="33.75">
      <c r="A5665" s="174">
        <v>66</v>
      </c>
      <c r="B5665" s="167" t="s">
        <v>728</v>
      </c>
      <c r="C5665" s="168">
        <v>42885</v>
      </c>
      <c r="D5665" s="168" t="s">
        <v>12303</v>
      </c>
      <c r="E5665" s="169" t="s">
        <v>3</v>
      </c>
      <c r="F5665" s="169">
        <v>1505969</v>
      </c>
      <c r="G5665" s="169"/>
      <c r="H5665" s="170" t="s">
        <v>12304</v>
      </c>
      <c r="I5665" s="172">
        <v>0</v>
      </c>
      <c r="J5665" s="172">
        <v>40</v>
      </c>
      <c r="K5665" s="172">
        <v>40</v>
      </c>
      <c r="L5665" s="173" t="s">
        <v>1444</v>
      </c>
    </row>
    <row r="5666" spans="1:12" ht="22.5">
      <c r="A5666" s="174">
        <v>206</v>
      </c>
      <c r="B5666" s="167" t="s">
        <v>782</v>
      </c>
      <c r="C5666" s="168">
        <v>42885</v>
      </c>
      <c r="D5666" s="168" t="s">
        <v>12305</v>
      </c>
      <c r="E5666" s="169" t="s">
        <v>3</v>
      </c>
      <c r="F5666" s="169">
        <v>1505983</v>
      </c>
      <c r="G5666" s="169"/>
      <c r="H5666" s="170" t="s">
        <v>12306</v>
      </c>
      <c r="I5666" s="172">
        <v>0</v>
      </c>
      <c r="J5666" s="172">
        <v>277.68</v>
      </c>
      <c r="K5666" s="172">
        <v>277.68</v>
      </c>
      <c r="L5666" s="173" t="s">
        <v>1444</v>
      </c>
    </row>
    <row r="5667" spans="1:12" ht="22.5">
      <c r="A5667" s="174">
        <v>117</v>
      </c>
      <c r="B5667" s="167" t="s">
        <v>746</v>
      </c>
      <c r="C5667" s="168">
        <v>42885</v>
      </c>
      <c r="D5667" s="168" t="s">
        <v>12307</v>
      </c>
      <c r="E5667" s="169" t="s">
        <v>3</v>
      </c>
      <c r="F5667" s="169">
        <v>1505999</v>
      </c>
      <c r="G5667" s="169"/>
      <c r="H5667" s="170" t="s">
        <v>12308</v>
      </c>
      <c r="I5667" s="172">
        <v>0</v>
      </c>
      <c r="J5667" s="172">
        <v>697.5</v>
      </c>
      <c r="K5667" s="172">
        <v>697.5</v>
      </c>
      <c r="L5667" s="173" t="s">
        <v>1444</v>
      </c>
    </row>
    <row r="5668" spans="1:12" ht="33.75">
      <c r="A5668" s="174">
        <v>253</v>
      </c>
      <c r="B5668" s="167" t="s">
        <v>802</v>
      </c>
      <c r="C5668" s="168">
        <v>42885</v>
      </c>
      <c r="D5668" s="168" t="s">
        <v>12309</v>
      </c>
      <c r="E5668" s="169" t="s">
        <v>3</v>
      </c>
      <c r="F5668" s="169">
        <v>1506008</v>
      </c>
      <c r="G5668" s="169"/>
      <c r="H5668" s="170" t="s">
        <v>12310</v>
      </c>
      <c r="I5668" s="172">
        <v>0</v>
      </c>
      <c r="J5668" s="172">
        <v>183761.49</v>
      </c>
      <c r="K5668" s="172">
        <v>183761.49</v>
      </c>
      <c r="L5668" s="173" t="s">
        <v>1444</v>
      </c>
    </row>
    <row r="5669" spans="1:12" ht="33.75">
      <c r="A5669" s="174">
        <v>222</v>
      </c>
      <c r="B5669" s="167" t="s">
        <v>788</v>
      </c>
      <c r="C5669" s="168">
        <v>42885</v>
      </c>
      <c r="D5669" s="168" t="s">
        <v>12311</v>
      </c>
      <c r="E5669" s="169" t="s">
        <v>3</v>
      </c>
      <c r="F5669" s="169">
        <v>1506013</v>
      </c>
      <c r="G5669" s="169"/>
      <c r="H5669" s="170" t="s">
        <v>12312</v>
      </c>
      <c r="I5669" s="172">
        <v>0</v>
      </c>
      <c r="J5669" s="172">
        <v>4706.3900000000003</v>
      </c>
      <c r="K5669" s="172">
        <v>4706.3900000000003</v>
      </c>
      <c r="L5669" s="173" t="s">
        <v>1444</v>
      </c>
    </row>
    <row r="5670" spans="1:12" ht="33.75">
      <c r="A5670" s="174">
        <v>222</v>
      </c>
      <c r="B5670" s="167" t="s">
        <v>788</v>
      </c>
      <c r="C5670" s="168">
        <v>42885</v>
      </c>
      <c r="D5670" s="168" t="s">
        <v>12313</v>
      </c>
      <c r="E5670" s="169" t="s">
        <v>3</v>
      </c>
      <c r="F5670" s="169">
        <v>1506014</v>
      </c>
      <c r="G5670" s="169"/>
      <c r="H5670" s="170" t="s">
        <v>12314</v>
      </c>
      <c r="I5670" s="172">
        <v>0</v>
      </c>
      <c r="J5670" s="172">
        <v>147514</v>
      </c>
      <c r="K5670" s="172">
        <v>147514</v>
      </c>
      <c r="L5670" s="173" t="s">
        <v>1444</v>
      </c>
    </row>
    <row r="5671" spans="1:12" ht="22.5">
      <c r="A5671" s="174">
        <v>290</v>
      </c>
      <c r="B5671" s="167" t="s">
        <v>817</v>
      </c>
      <c r="C5671" s="168">
        <v>42885</v>
      </c>
      <c r="D5671" s="168" t="s">
        <v>12315</v>
      </c>
      <c r="E5671" s="169" t="s">
        <v>3</v>
      </c>
      <c r="F5671" s="169">
        <v>1506022</v>
      </c>
      <c r="G5671" s="169"/>
      <c r="H5671" s="170" t="s">
        <v>12316</v>
      </c>
      <c r="I5671" s="172">
        <v>0</v>
      </c>
      <c r="J5671" s="172">
        <v>1875</v>
      </c>
      <c r="K5671" s="172">
        <v>1875</v>
      </c>
      <c r="L5671" s="173" t="s">
        <v>1444</v>
      </c>
    </row>
    <row r="5672" spans="1:12" ht="22.5">
      <c r="A5672" s="174">
        <v>283</v>
      </c>
      <c r="B5672" s="167" t="s">
        <v>153</v>
      </c>
      <c r="C5672" s="168">
        <v>42885</v>
      </c>
      <c r="D5672" s="168" t="s">
        <v>12317</v>
      </c>
      <c r="E5672" s="169" t="s">
        <v>3</v>
      </c>
      <c r="F5672" s="169">
        <v>1505864</v>
      </c>
      <c r="G5672" s="169"/>
      <c r="H5672" s="170" t="s">
        <v>12318</v>
      </c>
      <c r="I5672" s="172">
        <v>0</v>
      </c>
      <c r="J5672" s="172">
        <v>371</v>
      </c>
      <c r="K5672" s="172">
        <v>371</v>
      </c>
      <c r="L5672" s="173" t="s">
        <v>1444</v>
      </c>
    </row>
    <row r="5673" spans="1:12" ht="33.75">
      <c r="A5673" s="174">
        <v>46</v>
      </c>
      <c r="B5673" s="167" t="s">
        <v>722</v>
      </c>
      <c r="C5673" s="168">
        <v>42885</v>
      </c>
      <c r="D5673" s="168" t="s">
        <v>12319</v>
      </c>
      <c r="E5673" s="169" t="s">
        <v>3</v>
      </c>
      <c r="F5673" s="169">
        <v>1505881</v>
      </c>
      <c r="G5673" s="169"/>
      <c r="H5673" s="170" t="s">
        <v>12320</v>
      </c>
      <c r="I5673" s="172">
        <v>0</v>
      </c>
      <c r="J5673" s="172">
        <v>6644</v>
      </c>
      <c r="K5673" s="172">
        <v>6644</v>
      </c>
      <c r="L5673" s="173" t="s">
        <v>1444</v>
      </c>
    </row>
    <row r="5674" spans="1:12" ht="22.5">
      <c r="A5674" s="174">
        <v>234</v>
      </c>
      <c r="B5674" s="167" t="s">
        <v>131</v>
      </c>
      <c r="C5674" s="168">
        <v>42885</v>
      </c>
      <c r="D5674" s="168" t="s">
        <v>12321</v>
      </c>
      <c r="E5674" s="169" t="s">
        <v>3</v>
      </c>
      <c r="F5674" s="169">
        <v>1505933</v>
      </c>
      <c r="G5674" s="169"/>
      <c r="H5674" s="170" t="s">
        <v>12322</v>
      </c>
      <c r="I5674" s="172">
        <v>0</v>
      </c>
      <c r="J5674" s="172">
        <v>30</v>
      </c>
      <c r="K5674" s="172">
        <v>30</v>
      </c>
      <c r="L5674" s="173" t="s">
        <v>1444</v>
      </c>
    </row>
    <row r="5675" spans="1:12" ht="22.5">
      <c r="A5675" s="174">
        <v>234</v>
      </c>
      <c r="B5675" s="167" t="s">
        <v>131</v>
      </c>
      <c r="C5675" s="168">
        <v>42885</v>
      </c>
      <c r="D5675" s="168" t="s">
        <v>12323</v>
      </c>
      <c r="E5675" s="169" t="s">
        <v>3</v>
      </c>
      <c r="F5675" s="169">
        <v>1505936</v>
      </c>
      <c r="G5675" s="169"/>
      <c r="H5675" s="170" t="s">
        <v>12324</v>
      </c>
      <c r="I5675" s="172">
        <v>0</v>
      </c>
      <c r="J5675" s="172">
        <v>505</v>
      </c>
      <c r="K5675" s="172">
        <v>505</v>
      </c>
      <c r="L5675" s="173" t="s">
        <v>1444</v>
      </c>
    </row>
    <row r="5676" spans="1:12" ht="22.5">
      <c r="A5676" s="174">
        <v>234</v>
      </c>
      <c r="B5676" s="167" t="s">
        <v>131</v>
      </c>
      <c r="C5676" s="168">
        <v>42885</v>
      </c>
      <c r="D5676" s="168" t="s">
        <v>12325</v>
      </c>
      <c r="E5676" s="169" t="s">
        <v>3</v>
      </c>
      <c r="F5676" s="169">
        <v>1505937</v>
      </c>
      <c r="G5676" s="169"/>
      <c r="H5676" s="170" t="s">
        <v>12326</v>
      </c>
      <c r="I5676" s="172">
        <v>0</v>
      </c>
      <c r="J5676" s="172">
        <v>371</v>
      </c>
      <c r="K5676" s="172">
        <v>371</v>
      </c>
      <c r="L5676" s="173" t="s">
        <v>1444</v>
      </c>
    </row>
    <row r="5677" spans="1:12" ht="22.5">
      <c r="A5677" s="174">
        <v>234</v>
      </c>
      <c r="B5677" s="167" t="s">
        <v>131</v>
      </c>
      <c r="C5677" s="168">
        <v>42885</v>
      </c>
      <c r="D5677" s="168" t="s">
        <v>12327</v>
      </c>
      <c r="E5677" s="169" t="s">
        <v>3</v>
      </c>
      <c r="F5677" s="169">
        <v>1505939</v>
      </c>
      <c r="G5677" s="169"/>
      <c r="H5677" s="170" t="s">
        <v>12328</v>
      </c>
      <c r="I5677" s="172">
        <v>0</v>
      </c>
      <c r="J5677" s="172">
        <v>371</v>
      </c>
      <c r="K5677" s="172">
        <v>371</v>
      </c>
      <c r="L5677" s="173" t="s">
        <v>1444</v>
      </c>
    </row>
    <row r="5678" spans="1:12" ht="22.5">
      <c r="A5678" s="174">
        <v>70</v>
      </c>
      <c r="B5678" s="167" t="s">
        <v>729</v>
      </c>
      <c r="C5678" s="168">
        <v>42885</v>
      </c>
      <c r="D5678" s="168" t="s">
        <v>12329</v>
      </c>
      <c r="E5678" s="169" t="s">
        <v>3</v>
      </c>
      <c r="F5678" s="169">
        <v>1505942</v>
      </c>
      <c r="G5678" s="169"/>
      <c r="H5678" s="170" t="s">
        <v>12330</v>
      </c>
      <c r="I5678" s="172">
        <v>0</v>
      </c>
      <c r="J5678" s="172">
        <v>67</v>
      </c>
      <c r="K5678" s="172">
        <v>67</v>
      </c>
      <c r="L5678" s="173" t="s">
        <v>1444</v>
      </c>
    </row>
    <row r="5679" spans="1:12" ht="33.75">
      <c r="A5679" s="174" t="s">
        <v>627</v>
      </c>
      <c r="B5679" s="167" t="s">
        <v>737</v>
      </c>
      <c r="C5679" s="168">
        <v>42885</v>
      </c>
      <c r="D5679" s="168" t="s">
        <v>12331</v>
      </c>
      <c r="E5679" s="169" t="s">
        <v>3</v>
      </c>
      <c r="F5679" s="169">
        <v>1505945</v>
      </c>
      <c r="G5679" s="169"/>
      <c r="H5679" s="170" t="s">
        <v>12332</v>
      </c>
      <c r="I5679" s="172">
        <v>0</v>
      </c>
      <c r="J5679" s="172">
        <v>10</v>
      </c>
      <c r="K5679" s="172">
        <v>10</v>
      </c>
      <c r="L5679" s="173" t="s">
        <v>1444</v>
      </c>
    </row>
    <row r="5680" spans="1:12" ht="33.75">
      <c r="A5680" s="174">
        <v>66</v>
      </c>
      <c r="B5680" s="167" t="s">
        <v>728</v>
      </c>
      <c r="C5680" s="168">
        <v>42885</v>
      </c>
      <c r="D5680" s="168" t="s">
        <v>12333</v>
      </c>
      <c r="E5680" s="169" t="s">
        <v>3</v>
      </c>
      <c r="F5680" s="169">
        <v>1505951</v>
      </c>
      <c r="G5680" s="169"/>
      <c r="H5680" s="170" t="s">
        <v>12334</v>
      </c>
      <c r="I5680" s="172">
        <v>0</v>
      </c>
      <c r="J5680" s="172">
        <v>5040</v>
      </c>
      <c r="K5680" s="172">
        <v>5040</v>
      </c>
      <c r="L5680" s="173" t="s">
        <v>1444</v>
      </c>
    </row>
    <row r="5681" spans="1:12" ht="33.75">
      <c r="A5681" s="174">
        <v>70</v>
      </c>
      <c r="B5681" s="167" t="s">
        <v>729</v>
      </c>
      <c r="C5681" s="168">
        <v>42885</v>
      </c>
      <c r="D5681" s="168" t="s">
        <v>12335</v>
      </c>
      <c r="E5681" s="169" t="s">
        <v>3</v>
      </c>
      <c r="F5681" s="169">
        <v>1505954</v>
      </c>
      <c r="G5681" s="169"/>
      <c r="H5681" s="170" t="s">
        <v>12336</v>
      </c>
      <c r="I5681" s="172">
        <v>0</v>
      </c>
      <c r="J5681" s="172">
        <v>688</v>
      </c>
      <c r="K5681" s="172">
        <v>688</v>
      </c>
      <c r="L5681" s="173" t="s">
        <v>1444</v>
      </c>
    </row>
    <row r="5682" spans="1:12" ht="22.5">
      <c r="A5682" s="174">
        <v>20</v>
      </c>
      <c r="B5682" s="167" t="s">
        <v>717</v>
      </c>
      <c r="C5682" s="168">
        <v>42885</v>
      </c>
      <c r="D5682" s="168" t="s">
        <v>12337</v>
      </c>
      <c r="E5682" s="169" t="s">
        <v>3</v>
      </c>
      <c r="F5682" s="169">
        <v>1505977</v>
      </c>
      <c r="G5682" s="169"/>
      <c r="H5682" s="170" t="s">
        <v>12338</v>
      </c>
      <c r="I5682" s="172">
        <v>0</v>
      </c>
      <c r="J5682" s="172">
        <v>141.75</v>
      </c>
      <c r="K5682" s="172">
        <v>141.75</v>
      </c>
      <c r="L5682" s="173" t="s">
        <v>1444</v>
      </c>
    </row>
    <row r="5683" spans="1:12" ht="33.75">
      <c r="A5683" s="174">
        <v>20</v>
      </c>
      <c r="B5683" s="167" t="s">
        <v>717</v>
      </c>
      <c r="C5683" s="168">
        <v>42885</v>
      </c>
      <c r="D5683" s="168" t="s">
        <v>12339</v>
      </c>
      <c r="E5683" s="169" t="s">
        <v>3</v>
      </c>
      <c r="F5683" s="169">
        <v>1506005</v>
      </c>
      <c r="G5683" s="169"/>
      <c r="H5683" s="170" t="s">
        <v>12340</v>
      </c>
      <c r="I5683" s="172">
        <v>0</v>
      </c>
      <c r="J5683" s="172">
        <v>80</v>
      </c>
      <c r="K5683" s="172">
        <v>80</v>
      </c>
      <c r="L5683" s="173" t="s">
        <v>1444</v>
      </c>
    </row>
    <row r="5684" spans="1:12" ht="33.75">
      <c r="A5684" s="174">
        <v>20</v>
      </c>
      <c r="B5684" s="167" t="s">
        <v>717</v>
      </c>
      <c r="C5684" s="168">
        <v>42885</v>
      </c>
      <c r="D5684" s="168" t="s">
        <v>12341</v>
      </c>
      <c r="E5684" s="169" t="s">
        <v>3</v>
      </c>
      <c r="F5684" s="169">
        <v>1506007</v>
      </c>
      <c r="G5684" s="169"/>
      <c r="H5684" s="170" t="s">
        <v>12342</v>
      </c>
      <c r="I5684" s="172">
        <v>0</v>
      </c>
      <c r="J5684" s="172">
        <v>76</v>
      </c>
      <c r="K5684" s="172">
        <v>76</v>
      </c>
      <c r="L5684" s="173" t="s">
        <v>1444</v>
      </c>
    </row>
    <row r="5685" spans="1:12" ht="22.5">
      <c r="A5685" s="174">
        <v>291</v>
      </c>
      <c r="B5685" s="167" t="s">
        <v>818</v>
      </c>
      <c r="C5685" s="168">
        <v>42885</v>
      </c>
      <c r="D5685" s="168" t="s">
        <v>12343</v>
      </c>
      <c r="E5685" s="169" t="s">
        <v>3</v>
      </c>
      <c r="F5685" s="169">
        <v>1506012</v>
      </c>
      <c r="G5685" s="169"/>
      <c r="H5685" s="170" t="s">
        <v>12344</v>
      </c>
      <c r="I5685" s="172">
        <v>0</v>
      </c>
      <c r="J5685" s="172">
        <v>35</v>
      </c>
      <c r="K5685" s="172">
        <v>35</v>
      </c>
      <c r="L5685" s="173" t="s">
        <v>1444</v>
      </c>
    </row>
    <row r="5686" spans="1:12" ht="33.75">
      <c r="A5686" s="174" t="s">
        <v>627</v>
      </c>
      <c r="B5686" s="167" t="s">
        <v>737</v>
      </c>
      <c r="C5686" s="168">
        <v>42885</v>
      </c>
      <c r="D5686" s="168" t="s">
        <v>12345</v>
      </c>
      <c r="E5686" s="169" t="s">
        <v>3</v>
      </c>
      <c r="F5686" s="169">
        <v>1506018</v>
      </c>
      <c r="G5686" s="169"/>
      <c r="H5686" s="170" t="s">
        <v>12346</v>
      </c>
      <c r="I5686" s="172">
        <v>0</v>
      </c>
      <c r="J5686" s="172">
        <v>1881.44</v>
      </c>
      <c r="K5686" s="172">
        <v>1881.44</v>
      </c>
      <c r="L5686" s="173" t="s">
        <v>1444</v>
      </c>
    </row>
    <row r="5687" spans="1:12" ht="33.75">
      <c r="A5687" s="174" t="s">
        <v>627</v>
      </c>
      <c r="B5687" s="167" t="s">
        <v>737</v>
      </c>
      <c r="C5687" s="168">
        <v>42885</v>
      </c>
      <c r="D5687" s="168" t="s">
        <v>12347</v>
      </c>
      <c r="E5687" s="169" t="s">
        <v>3</v>
      </c>
      <c r="F5687" s="169">
        <v>1506023</v>
      </c>
      <c r="G5687" s="169"/>
      <c r="H5687" s="170" t="s">
        <v>12348</v>
      </c>
      <c r="I5687" s="172">
        <v>0</v>
      </c>
      <c r="J5687" s="172">
        <v>2332.8000000000002</v>
      </c>
      <c r="K5687" s="172">
        <v>2332.8000000000002</v>
      </c>
      <c r="L5687" s="173" t="s">
        <v>1444</v>
      </c>
    </row>
    <row r="5688" spans="1:12" ht="22.5">
      <c r="A5688" s="174">
        <v>234</v>
      </c>
      <c r="B5688" s="167" t="s">
        <v>131</v>
      </c>
      <c r="C5688" s="168">
        <v>42885</v>
      </c>
      <c r="D5688" s="168" t="s">
        <v>12349</v>
      </c>
      <c r="E5688" s="169" t="s">
        <v>3</v>
      </c>
      <c r="F5688" s="169">
        <v>1506032</v>
      </c>
      <c r="G5688" s="169"/>
      <c r="H5688" s="170" t="s">
        <v>12350</v>
      </c>
      <c r="I5688" s="172">
        <v>0</v>
      </c>
      <c r="J5688" s="172">
        <v>1669.5</v>
      </c>
      <c r="K5688" s="172">
        <v>1669.5</v>
      </c>
      <c r="L5688" s="173" t="s">
        <v>1444</v>
      </c>
    </row>
    <row r="5689" spans="1:12" ht="22.5">
      <c r="A5689" s="174">
        <v>20</v>
      </c>
      <c r="B5689" s="167" t="s">
        <v>717</v>
      </c>
      <c r="C5689" s="168">
        <v>42885</v>
      </c>
      <c r="D5689" s="168" t="s">
        <v>12351</v>
      </c>
      <c r="E5689" s="169" t="s">
        <v>3</v>
      </c>
      <c r="F5689" s="169">
        <v>1506033</v>
      </c>
      <c r="G5689" s="169"/>
      <c r="H5689" s="170" t="s">
        <v>12352</v>
      </c>
      <c r="I5689" s="172">
        <v>0</v>
      </c>
      <c r="J5689" s="172">
        <v>1021.76</v>
      </c>
      <c r="K5689" s="172">
        <v>1021.76</v>
      </c>
      <c r="L5689" s="173" t="s">
        <v>1444</v>
      </c>
    </row>
    <row r="5690" spans="1:12" ht="22.5">
      <c r="A5690" s="174">
        <v>203</v>
      </c>
      <c r="B5690" s="167" t="s">
        <v>781</v>
      </c>
      <c r="C5690" s="168">
        <v>42885</v>
      </c>
      <c r="D5690" s="168" t="s">
        <v>12353</v>
      </c>
      <c r="E5690" s="169" t="s">
        <v>3</v>
      </c>
      <c r="F5690" s="169">
        <v>1506044</v>
      </c>
      <c r="G5690" s="169"/>
      <c r="H5690" s="170" t="s">
        <v>12354</v>
      </c>
      <c r="I5690" s="172">
        <v>0</v>
      </c>
      <c r="J5690" s="172">
        <v>100</v>
      </c>
      <c r="K5690" s="172">
        <v>100</v>
      </c>
      <c r="L5690" s="173" t="s">
        <v>1444</v>
      </c>
    </row>
    <row r="5691" spans="1:12" ht="22.5">
      <c r="A5691" s="174">
        <v>234</v>
      </c>
      <c r="B5691" s="167" t="s">
        <v>131</v>
      </c>
      <c r="C5691" s="168">
        <v>42885</v>
      </c>
      <c r="D5691" s="168" t="s">
        <v>12355</v>
      </c>
      <c r="E5691" s="169" t="s">
        <v>3</v>
      </c>
      <c r="F5691" s="169">
        <v>1506058</v>
      </c>
      <c r="G5691" s="169"/>
      <c r="H5691" s="170" t="s">
        <v>12356</v>
      </c>
      <c r="I5691" s="172">
        <v>0</v>
      </c>
      <c r="J5691" s="172">
        <v>3609</v>
      </c>
      <c r="K5691" s="172">
        <v>3609</v>
      </c>
      <c r="L5691" s="173" t="s">
        <v>1444</v>
      </c>
    </row>
    <row r="5692" spans="1:12" ht="22.5">
      <c r="A5692" s="174">
        <v>526</v>
      </c>
      <c r="B5692" s="167" t="s">
        <v>870</v>
      </c>
      <c r="C5692" s="168">
        <v>42885</v>
      </c>
      <c r="D5692" s="168" t="s">
        <v>12357</v>
      </c>
      <c r="E5692" s="169" t="s">
        <v>3</v>
      </c>
      <c r="F5692" s="169">
        <v>1506059</v>
      </c>
      <c r="G5692" s="169"/>
      <c r="H5692" s="170" t="s">
        <v>10812</v>
      </c>
      <c r="I5692" s="172">
        <v>0</v>
      </c>
      <c r="J5692" s="172">
        <v>1271.92</v>
      </c>
      <c r="K5692" s="172">
        <v>1271.92</v>
      </c>
      <c r="L5692" s="173" t="s">
        <v>1444</v>
      </c>
    </row>
    <row r="5693" spans="1:12" ht="22.5">
      <c r="A5693" s="174">
        <v>234</v>
      </c>
      <c r="B5693" s="167" t="s">
        <v>131</v>
      </c>
      <c r="C5693" s="168">
        <v>42885</v>
      </c>
      <c r="D5693" s="168" t="s">
        <v>12358</v>
      </c>
      <c r="E5693" s="169" t="s">
        <v>3</v>
      </c>
      <c r="F5693" s="169">
        <v>1506061</v>
      </c>
      <c r="G5693" s="169"/>
      <c r="H5693" s="170" t="s">
        <v>12359</v>
      </c>
      <c r="I5693" s="172">
        <v>0</v>
      </c>
      <c r="J5693" s="172">
        <v>83</v>
      </c>
      <c r="K5693" s="172">
        <v>83</v>
      </c>
      <c r="L5693" s="173" t="s">
        <v>1444</v>
      </c>
    </row>
    <row r="5694" spans="1:12" ht="22.5">
      <c r="A5694" s="174">
        <v>234</v>
      </c>
      <c r="B5694" s="167" t="s">
        <v>131</v>
      </c>
      <c r="C5694" s="168">
        <v>42885</v>
      </c>
      <c r="D5694" s="168" t="s">
        <v>12360</v>
      </c>
      <c r="E5694" s="169" t="s">
        <v>3</v>
      </c>
      <c r="F5694" s="169">
        <v>1506063</v>
      </c>
      <c r="G5694" s="169"/>
      <c r="H5694" s="170" t="s">
        <v>12361</v>
      </c>
      <c r="I5694" s="172">
        <v>0</v>
      </c>
      <c r="J5694" s="172">
        <v>600</v>
      </c>
      <c r="K5694" s="172">
        <v>600</v>
      </c>
      <c r="L5694" s="173" t="s">
        <v>1444</v>
      </c>
    </row>
    <row r="5695" spans="1:12" ht="22.5">
      <c r="A5695" s="174">
        <v>47</v>
      </c>
      <c r="B5695" s="167" t="s">
        <v>723</v>
      </c>
      <c r="C5695" s="168">
        <v>42885</v>
      </c>
      <c r="D5695" s="168" t="s">
        <v>12362</v>
      </c>
      <c r="E5695" s="169" t="s">
        <v>3</v>
      </c>
      <c r="F5695" s="169">
        <v>1506064</v>
      </c>
      <c r="G5695" s="169"/>
      <c r="H5695" s="170" t="s">
        <v>12363</v>
      </c>
      <c r="I5695" s="172">
        <v>0</v>
      </c>
      <c r="J5695" s="172">
        <v>7301</v>
      </c>
      <c r="K5695" s="172">
        <v>7301</v>
      </c>
      <c r="L5695" s="173" t="s">
        <v>1444</v>
      </c>
    </row>
    <row r="5696" spans="1:12" ht="22.5">
      <c r="A5696" s="174">
        <v>234</v>
      </c>
      <c r="B5696" s="167" t="s">
        <v>131</v>
      </c>
      <c r="C5696" s="168">
        <v>42885</v>
      </c>
      <c r="D5696" s="168" t="s">
        <v>12364</v>
      </c>
      <c r="E5696" s="169" t="s">
        <v>3</v>
      </c>
      <c r="F5696" s="169">
        <v>1506065</v>
      </c>
      <c r="G5696" s="169"/>
      <c r="H5696" s="170" t="s">
        <v>12365</v>
      </c>
      <c r="I5696" s="172">
        <v>0</v>
      </c>
      <c r="J5696" s="172">
        <v>1669.5</v>
      </c>
      <c r="K5696" s="172">
        <v>1669.5</v>
      </c>
      <c r="L5696" s="173" t="s">
        <v>1444</v>
      </c>
    </row>
    <row r="5697" spans="1:12" ht="22.5">
      <c r="A5697" s="174">
        <v>234</v>
      </c>
      <c r="B5697" s="167" t="s">
        <v>131</v>
      </c>
      <c r="C5697" s="168">
        <v>42885</v>
      </c>
      <c r="D5697" s="168" t="s">
        <v>12366</v>
      </c>
      <c r="E5697" s="169" t="s">
        <v>3</v>
      </c>
      <c r="F5697" s="169">
        <v>1506068</v>
      </c>
      <c r="G5697" s="169"/>
      <c r="H5697" s="170" t="s">
        <v>12367</v>
      </c>
      <c r="I5697" s="172">
        <v>0</v>
      </c>
      <c r="J5697" s="172">
        <v>405</v>
      </c>
      <c r="K5697" s="172">
        <v>405</v>
      </c>
      <c r="L5697" s="173" t="s">
        <v>1444</v>
      </c>
    </row>
    <row r="5698" spans="1:12" ht="22.5">
      <c r="A5698" s="174">
        <v>526</v>
      </c>
      <c r="B5698" s="167" t="s">
        <v>870</v>
      </c>
      <c r="C5698" s="168">
        <v>42885</v>
      </c>
      <c r="D5698" s="168" t="s">
        <v>12368</v>
      </c>
      <c r="E5698" s="169" t="s">
        <v>3</v>
      </c>
      <c r="F5698" s="169">
        <v>1506070</v>
      </c>
      <c r="G5698" s="169"/>
      <c r="H5698" s="170" t="s">
        <v>9005</v>
      </c>
      <c r="I5698" s="172">
        <v>0</v>
      </c>
      <c r="J5698" s="172">
        <v>70</v>
      </c>
      <c r="K5698" s="172">
        <v>70</v>
      </c>
      <c r="L5698" s="173" t="s">
        <v>1444</v>
      </c>
    </row>
    <row r="5699" spans="1:12" ht="22.5">
      <c r="A5699" s="174">
        <v>526</v>
      </c>
      <c r="B5699" s="167" t="s">
        <v>870</v>
      </c>
      <c r="C5699" s="168">
        <v>42885</v>
      </c>
      <c r="D5699" s="168" t="s">
        <v>12369</v>
      </c>
      <c r="E5699" s="169" t="s">
        <v>3</v>
      </c>
      <c r="F5699" s="169">
        <v>1506071</v>
      </c>
      <c r="G5699" s="169"/>
      <c r="H5699" s="170" t="s">
        <v>9005</v>
      </c>
      <c r="I5699" s="172">
        <v>0</v>
      </c>
      <c r="J5699" s="172">
        <v>80</v>
      </c>
      <c r="K5699" s="172">
        <v>80</v>
      </c>
      <c r="L5699" s="173" t="s">
        <v>1444</v>
      </c>
    </row>
    <row r="5700" spans="1:12" ht="33.75">
      <c r="A5700" s="174" t="s">
        <v>627</v>
      </c>
      <c r="B5700" s="167" t="s">
        <v>737</v>
      </c>
      <c r="C5700" s="168">
        <v>42885</v>
      </c>
      <c r="D5700" s="168" t="s">
        <v>12370</v>
      </c>
      <c r="E5700" s="169" t="s">
        <v>3</v>
      </c>
      <c r="F5700" s="169">
        <v>1506072</v>
      </c>
      <c r="G5700" s="169"/>
      <c r="H5700" s="170" t="s">
        <v>12371</v>
      </c>
      <c r="I5700" s="172">
        <v>0</v>
      </c>
      <c r="J5700" s="172">
        <v>67.45</v>
      </c>
      <c r="K5700" s="172">
        <v>67.45</v>
      </c>
      <c r="L5700" s="173" t="s">
        <v>1444</v>
      </c>
    </row>
    <row r="5701" spans="1:12" ht="33.75">
      <c r="A5701" s="174">
        <v>20</v>
      </c>
      <c r="B5701" s="167" t="s">
        <v>717</v>
      </c>
      <c r="C5701" s="168">
        <v>42885</v>
      </c>
      <c r="D5701" s="168" t="s">
        <v>12372</v>
      </c>
      <c r="E5701" s="169" t="s">
        <v>3</v>
      </c>
      <c r="F5701" s="169">
        <v>1506088</v>
      </c>
      <c r="G5701" s="169"/>
      <c r="H5701" s="170" t="s">
        <v>12373</v>
      </c>
      <c r="I5701" s="172">
        <v>0</v>
      </c>
      <c r="J5701" s="172">
        <v>11296.02</v>
      </c>
      <c r="K5701" s="172">
        <v>11296.02</v>
      </c>
      <c r="L5701" s="173" t="s">
        <v>1444</v>
      </c>
    </row>
    <row r="5702" spans="1:12" ht="22.5">
      <c r="A5702" s="174">
        <v>46</v>
      </c>
      <c r="B5702" s="167" t="s">
        <v>722</v>
      </c>
      <c r="C5702" s="168">
        <v>42885</v>
      </c>
      <c r="D5702" s="168" t="s">
        <v>12374</v>
      </c>
      <c r="E5702" s="169" t="s">
        <v>3</v>
      </c>
      <c r="F5702" s="169">
        <v>1506093</v>
      </c>
      <c r="G5702" s="169"/>
      <c r="H5702" s="170" t="s">
        <v>12375</v>
      </c>
      <c r="I5702" s="172">
        <v>0</v>
      </c>
      <c r="J5702" s="172">
        <v>11844</v>
      </c>
      <c r="K5702" s="172">
        <v>11844</v>
      </c>
      <c r="L5702" s="173" t="s">
        <v>1444</v>
      </c>
    </row>
    <row r="5703" spans="1:12" ht="33.75">
      <c r="A5703" s="174" t="s">
        <v>627</v>
      </c>
      <c r="B5703" s="167" t="s">
        <v>737</v>
      </c>
      <c r="C5703" s="168">
        <v>42885</v>
      </c>
      <c r="D5703" s="168" t="s">
        <v>12376</v>
      </c>
      <c r="E5703" s="169" t="s">
        <v>3</v>
      </c>
      <c r="F5703" s="169">
        <v>1506102</v>
      </c>
      <c r="G5703" s="169"/>
      <c r="H5703" s="170" t="s">
        <v>12377</v>
      </c>
      <c r="I5703" s="172">
        <v>0</v>
      </c>
      <c r="J5703" s="172">
        <v>60</v>
      </c>
      <c r="K5703" s="172">
        <v>60</v>
      </c>
      <c r="L5703" s="173" t="s">
        <v>1444</v>
      </c>
    </row>
    <row r="5704" spans="1:12" ht="22.5">
      <c r="A5704" s="174">
        <v>46</v>
      </c>
      <c r="B5704" s="167" t="s">
        <v>722</v>
      </c>
      <c r="C5704" s="168">
        <v>42885</v>
      </c>
      <c r="D5704" s="168" t="s">
        <v>12378</v>
      </c>
      <c r="E5704" s="169" t="s">
        <v>3</v>
      </c>
      <c r="F5704" s="169">
        <v>1506105</v>
      </c>
      <c r="G5704" s="169"/>
      <c r="H5704" s="170" t="s">
        <v>12379</v>
      </c>
      <c r="I5704" s="172">
        <v>0</v>
      </c>
      <c r="J5704" s="172">
        <v>53</v>
      </c>
      <c r="K5704" s="172">
        <v>53</v>
      </c>
      <c r="L5704" s="173" t="s">
        <v>1444</v>
      </c>
    </row>
    <row r="5705" spans="1:12" ht="22.5">
      <c r="A5705" s="174">
        <v>46</v>
      </c>
      <c r="B5705" s="167" t="s">
        <v>722</v>
      </c>
      <c r="C5705" s="168">
        <v>42885</v>
      </c>
      <c r="D5705" s="168" t="s">
        <v>12380</v>
      </c>
      <c r="E5705" s="169" t="s">
        <v>3</v>
      </c>
      <c r="F5705" s="169">
        <v>1506106</v>
      </c>
      <c r="G5705" s="169"/>
      <c r="H5705" s="170" t="s">
        <v>12381</v>
      </c>
      <c r="I5705" s="172">
        <v>0</v>
      </c>
      <c r="J5705" s="172">
        <v>235.62</v>
      </c>
      <c r="K5705" s="172">
        <v>235.62</v>
      </c>
      <c r="L5705" s="173" t="s">
        <v>1444</v>
      </c>
    </row>
    <row r="5706" spans="1:12" ht="22.5">
      <c r="A5706" s="174">
        <v>224</v>
      </c>
      <c r="B5706" s="167" t="s">
        <v>127</v>
      </c>
      <c r="C5706" s="168">
        <v>42885</v>
      </c>
      <c r="D5706" s="168" t="s">
        <v>12382</v>
      </c>
      <c r="E5706" s="169" t="s">
        <v>3</v>
      </c>
      <c r="F5706" s="169">
        <v>1506115</v>
      </c>
      <c r="G5706" s="169"/>
      <c r="H5706" s="170" t="s">
        <v>12383</v>
      </c>
      <c r="I5706" s="172">
        <v>0</v>
      </c>
      <c r="J5706" s="172">
        <v>160</v>
      </c>
      <c r="K5706" s="172">
        <v>160</v>
      </c>
      <c r="L5706" s="173" t="s">
        <v>1444</v>
      </c>
    </row>
    <row r="5707" spans="1:12" ht="22.5">
      <c r="A5707" s="174">
        <v>224</v>
      </c>
      <c r="B5707" s="167" t="s">
        <v>127</v>
      </c>
      <c r="C5707" s="168">
        <v>42885</v>
      </c>
      <c r="D5707" s="168" t="s">
        <v>12384</v>
      </c>
      <c r="E5707" s="169" t="s">
        <v>3</v>
      </c>
      <c r="F5707" s="169">
        <v>1506117</v>
      </c>
      <c r="G5707" s="169"/>
      <c r="H5707" s="170" t="s">
        <v>12385</v>
      </c>
      <c r="I5707" s="172">
        <v>0</v>
      </c>
      <c r="J5707" s="172">
        <v>160</v>
      </c>
      <c r="K5707" s="172">
        <v>160</v>
      </c>
      <c r="L5707" s="173" t="s">
        <v>1444</v>
      </c>
    </row>
    <row r="5708" spans="1:12" ht="33.75">
      <c r="A5708" s="174">
        <v>132</v>
      </c>
      <c r="B5708" s="167" t="s">
        <v>752</v>
      </c>
      <c r="C5708" s="168">
        <v>42885</v>
      </c>
      <c r="D5708" s="168" t="s">
        <v>12386</v>
      </c>
      <c r="E5708" s="169" t="s">
        <v>3</v>
      </c>
      <c r="F5708" s="169">
        <v>1506124</v>
      </c>
      <c r="G5708" s="169"/>
      <c r="H5708" s="170" t="s">
        <v>12387</v>
      </c>
      <c r="I5708" s="172">
        <v>0</v>
      </c>
      <c r="J5708" s="172">
        <v>18658.36</v>
      </c>
      <c r="K5708" s="172">
        <v>18658.36</v>
      </c>
      <c r="L5708" s="173" t="s">
        <v>1444</v>
      </c>
    </row>
    <row r="5709" spans="1:12" ht="22.5">
      <c r="A5709" s="174">
        <v>526</v>
      </c>
      <c r="B5709" s="167" t="s">
        <v>870</v>
      </c>
      <c r="C5709" s="168">
        <v>42885</v>
      </c>
      <c r="D5709" s="168" t="s">
        <v>12388</v>
      </c>
      <c r="E5709" s="169" t="s">
        <v>3</v>
      </c>
      <c r="F5709" s="169">
        <v>1506126</v>
      </c>
      <c r="G5709" s="169"/>
      <c r="H5709" s="170" t="s">
        <v>12389</v>
      </c>
      <c r="I5709" s="172">
        <v>0</v>
      </c>
      <c r="J5709" s="172">
        <v>15</v>
      </c>
      <c r="K5709" s="172">
        <v>15</v>
      </c>
      <c r="L5709" s="173" t="s">
        <v>1444</v>
      </c>
    </row>
    <row r="5710" spans="1:12" ht="22.5">
      <c r="A5710" s="174">
        <v>526</v>
      </c>
      <c r="B5710" s="167" t="s">
        <v>870</v>
      </c>
      <c r="C5710" s="168">
        <v>42885</v>
      </c>
      <c r="D5710" s="168" t="s">
        <v>12390</v>
      </c>
      <c r="E5710" s="169" t="s">
        <v>3</v>
      </c>
      <c r="F5710" s="169">
        <v>1506129</v>
      </c>
      <c r="G5710" s="169"/>
      <c r="H5710" s="170" t="s">
        <v>12391</v>
      </c>
      <c r="I5710" s="172">
        <v>0</v>
      </c>
      <c r="J5710" s="172">
        <v>40</v>
      </c>
      <c r="K5710" s="172">
        <v>40</v>
      </c>
      <c r="L5710" s="173" t="s">
        <v>1444</v>
      </c>
    </row>
    <row r="5711" spans="1:12" ht="22.5">
      <c r="A5711" s="174">
        <v>234</v>
      </c>
      <c r="B5711" s="167" t="s">
        <v>131</v>
      </c>
      <c r="C5711" s="168">
        <v>42885</v>
      </c>
      <c r="D5711" s="168" t="s">
        <v>12392</v>
      </c>
      <c r="E5711" s="169" t="s">
        <v>3</v>
      </c>
      <c r="F5711" s="169">
        <v>1506132</v>
      </c>
      <c r="G5711" s="169"/>
      <c r="H5711" s="170" t="s">
        <v>12393</v>
      </c>
      <c r="I5711" s="172">
        <v>0</v>
      </c>
      <c r="J5711" s="172">
        <v>2040.5</v>
      </c>
      <c r="K5711" s="172">
        <v>2040.5</v>
      </c>
      <c r="L5711" s="173" t="s">
        <v>1444</v>
      </c>
    </row>
    <row r="5712" spans="1:12" ht="33.75">
      <c r="A5712" s="174">
        <v>234</v>
      </c>
      <c r="B5712" s="167" t="s">
        <v>131</v>
      </c>
      <c r="C5712" s="168">
        <v>42885</v>
      </c>
      <c r="D5712" s="168" t="s">
        <v>12394</v>
      </c>
      <c r="E5712" s="169" t="s">
        <v>3</v>
      </c>
      <c r="F5712" s="169">
        <v>1506134</v>
      </c>
      <c r="G5712" s="169"/>
      <c r="H5712" s="170" t="s">
        <v>12395</v>
      </c>
      <c r="I5712" s="172">
        <v>0</v>
      </c>
      <c r="J5712" s="172">
        <v>1700</v>
      </c>
      <c r="K5712" s="172">
        <v>1700</v>
      </c>
      <c r="L5712" s="173" t="s">
        <v>1444</v>
      </c>
    </row>
    <row r="5713" spans="1:12" ht="33.75">
      <c r="A5713" s="174" t="s">
        <v>627</v>
      </c>
      <c r="B5713" s="167" t="s">
        <v>737</v>
      </c>
      <c r="C5713" s="168">
        <v>42885</v>
      </c>
      <c r="D5713" s="168" t="s">
        <v>12396</v>
      </c>
      <c r="E5713" s="169" t="s">
        <v>3</v>
      </c>
      <c r="F5713" s="169">
        <v>1506141</v>
      </c>
      <c r="G5713" s="169"/>
      <c r="H5713" s="170" t="s">
        <v>12397</v>
      </c>
      <c r="I5713" s="172">
        <v>0</v>
      </c>
      <c r="J5713" s="172">
        <v>1500</v>
      </c>
      <c r="K5713" s="172">
        <v>1500</v>
      </c>
      <c r="L5713" s="173" t="s">
        <v>1444</v>
      </c>
    </row>
    <row r="5714" spans="1:12" ht="33.75">
      <c r="A5714" s="174">
        <v>66</v>
      </c>
      <c r="B5714" s="167" t="s">
        <v>728</v>
      </c>
      <c r="C5714" s="168">
        <v>42885</v>
      </c>
      <c r="D5714" s="168" t="s">
        <v>12398</v>
      </c>
      <c r="E5714" s="169" t="s">
        <v>3</v>
      </c>
      <c r="F5714" s="169">
        <v>1506144</v>
      </c>
      <c r="G5714" s="169"/>
      <c r="H5714" s="170" t="s">
        <v>12399</v>
      </c>
      <c r="I5714" s="172">
        <v>0</v>
      </c>
      <c r="J5714" s="172">
        <v>36</v>
      </c>
      <c r="K5714" s="172">
        <v>36</v>
      </c>
      <c r="L5714" s="173" t="s">
        <v>1444</v>
      </c>
    </row>
    <row r="5715" spans="1:12" ht="22.5">
      <c r="A5715" s="174">
        <v>526</v>
      </c>
      <c r="B5715" s="167" t="s">
        <v>870</v>
      </c>
      <c r="C5715" s="168">
        <v>42885</v>
      </c>
      <c r="D5715" s="168" t="s">
        <v>12400</v>
      </c>
      <c r="E5715" s="169" t="s">
        <v>3</v>
      </c>
      <c r="F5715" s="169">
        <v>1506164</v>
      </c>
      <c r="G5715" s="169"/>
      <c r="H5715" s="170" t="s">
        <v>9328</v>
      </c>
      <c r="I5715" s="172">
        <v>0</v>
      </c>
      <c r="J5715" s="172">
        <v>110.08</v>
      </c>
      <c r="K5715" s="172">
        <v>110.08</v>
      </c>
      <c r="L5715" s="173" t="s">
        <v>1444</v>
      </c>
    </row>
    <row r="5716" spans="1:12" ht="33.75">
      <c r="A5716" s="174">
        <v>201</v>
      </c>
      <c r="B5716" s="167" t="s">
        <v>780</v>
      </c>
      <c r="C5716" s="168">
        <v>42886</v>
      </c>
      <c r="D5716" s="168" t="s">
        <v>12401</v>
      </c>
      <c r="E5716" s="169" t="s">
        <v>3</v>
      </c>
      <c r="F5716" s="169">
        <v>1506295</v>
      </c>
      <c r="G5716" s="169"/>
      <c r="H5716" s="170" t="s">
        <v>12402</v>
      </c>
      <c r="I5716" s="172">
        <v>0</v>
      </c>
      <c r="J5716" s="172">
        <v>1087</v>
      </c>
      <c r="K5716" s="172">
        <v>1087</v>
      </c>
      <c r="L5716" s="173" t="s">
        <v>1444</v>
      </c>
    </row>
    <row r="5717" spans="1:12" ht="33.75">
      <c r="A5717" s="174">
        <v>47</v>
      </c>
      <c r="B5717" s="167" t="s">
        <v>723</v>
      </c>
      <c r="C5717" s="168">
        <v>42886</v>
      </c>
      <c r="D5717" s="168" t="s">
        <v>12403</v>
      </c>
      <c r="E5717" s="169" t="s">
        <v>3</v>
      </c>
      <c r="F5717" s="169">
        <v>1506299</v>
      </c>
      <c r="G5717" s="169"/>
      <c r="H5717" s="170" t="s">
        <v>12404</v>
      </c>
      <c r="I5717" s="172">
        <v>0</v>
      </c>
      <c r="J5717" s="172">
        <v>2973.02</v>
      </c>
      <c r="K5717" s="172">
        <v>2973.02</v>
      </c>
      <c r="L5717" s="173" t="s">
        <v>1444</v>
      </c>
    </row>
    <row r="5718" spans="1:12" ht="33.75">
      <c r="A5718" s="174">
        <v>523</v>
      </c>
      <c r="B5718" s="167" t="s">
        <v>869</v>
      </c>
      <c r="C5718" s="168">
        <v>42886</v>
      </c>
      <c r="D5718" s="168" t="s">
        <v>12405</v>
      </c>
      <c r="E5718" s="169" t="s">
        <v>3</v>
      </c>
      <c r="F5718" s="169">
        <v>1506300</v>
      </c>
      <c r="G5718" s="169"/>
      <c r="H5718" s="170" t="s">
        <v>12406</v>
      </c>
      <c r="I5718" s="172">
        <v>0</v>
      </c>
      <c r="J5718" s="172">
        <v>429</v>
      </c>
      <c r="K5718" s="172">
        <v>429</v>
      </c>
      <c r="L5718" s="173" t="s">
        <v>1444</v>
      </c>
    </row>
    <row r="5719" spans="1:12" ht="33.75">
      <c r="A5719" s="174" t="s">
        <v>627</v>
      </c>
      <c r="B5719" s="167" t="s">
        <v>737</v>
      </c>
      <c r="C5719" s="168">
        <v>42886</v>
      </c>
      <c r="D5719" s="168" t="s">
        <v>12407</v>
      </c>
      <c r="E5719" s="169" t="s">
        <v>3</v>
      </c>
      <c r="F5719" s="169">
        <v>1506305</v>
      </c>
      <c r="G5719" s="169"/>
      <c r="H5719" s="170" t="s">
        <v>12408</v>
      </c>
      <c r="I5719" s="172">
        <v>0</v>
      </c>
      <c r="J5719" s="172">
        <v>89900</v>
      </c>
      <c r="K5719" s="172">
        <v>89900</v>
      </c>
      <c r="L5719" s="173" t="s">
        <v>1444</v>
      </c>
    </row>
    <row r="5720" spans="1:12" ht="33.75">
      <c r="A5720" s="174" t="s">
        <v>627</v>
      </c>
      <c r="B5720" s="167" t="s">
        <v>737</v>
      </c>
      <c r="C5720" s="168">
        <v>42886</v>
      </c>
      <c r="D5720" s="168" t="s">
        <v>12409</v>
      </c>
      <c r="E5720" s="169" t="s">
        <v>3</v>
      </c>
      <c r="F5720" s="169">
        <v>1506306</v>
      </c>
      <c r="G5720" s="169"/>
      <c r="H5720" s="170" t="s">
        <v>12410</v>
      </c>
      <c r="I5720" s="172">
        <v>0</v>
      </c>
      <c r="J5720" s="172">
        <v>43400</v>
      </c>
      <c r="K5720" s="172">
        <v>43400</v>
      </c>
      <c r="L5720" s="173" t="s">
        <v>1444</v>
      </c>
    </row>
    <row r="5721" spans="1:12" ht="33.75">
      <c r="A5721" s="174">
        <v>25</v>
      </c>
      <c r="B5721" s="167" t="s">
        <v>718</v>
      </c>
      <c r="C5721" s="168">
        <v>42886</v>
      </c>
      <c r="D5721" s="168" t="s">
        <v>12411</v>
      </c>
      <c r="E5721" s="169" t="s">
        <v>3</v>
      </c>
      <c r="F5721" s="169">
        <v>1506315</v>
      </c>
      <c r="G5721" s="169"/>
      <c r="H5721" s="170" t="s">
        <v>12412</v>
      </c>
      <c r="I5721" s="172">
        <v>0</v>
      </c>
      <c r="J5721" s="172">
        <v>242280.24</v>
      </c>
      <c r="K5721" s="172">
        <v>242280.24</v>
      </c>
      <c r="L5721" s="173" t="s">
        <v>1444</v>
      </c>
    </row>
    <row r="5722" spans="1:12" ht="33.75">
      <c r="A5722" s="174">
        <v>25</v>
      </c>
      <c r="B5722" s="167" t="s">
        <v>718</v>
      </c>
      <c r="C5722" s="168">
        <v>42886</v>
      </c>
      <c r="D5722" s="168" t="s">
        <v>12413</v>
      </c>
      <c r="E5722" s="169" t="s">
        <v>3</v>
      </c>
      <c r="F5722" s="169">
        <v>1506318</v>
      </c>
      <c r="G5722" s="169"/>
      <c r="H5722" s="170" t="s">
        <v>12414</v>
      </c>
      <c r="I5722" s="172">
        <v>0</v>
      </c>
      <c r="J5722" s="172">
        <v>250684.79</v>
      </c>
      <c r="K5722" s="172">
        <v>250684.79</v>
      </c>
      <c r="L5722" s="173" t="s">
        <v>1444</v>
      </c>
    </row>
    <row r="5723" spans="1:12" ht="33.75">
      <c r="A5723" s="174">
        <v>35</v>
      </c>
      <c r="B5723" s="167" t="s">
        <v>720</v>
      </c>
      <c r="C5723" s="168">
        <v>42886</v>
      </c>
      <c r="D5723" s="168" t="s">
        <v>12415</v>
      </c>
      <c r="E5723" s="169" t="s">
        <v>3</v>
      </c>
      <c r="F5723" s="169">
        <v>1506323</v>
      </c>
      <c r="G5723" s="169"/>
      <c r="H5723" s="170" t="s">
        <v>12416</v>
      </c>
      <c r="I5723" s="172">
        <v>0</v>
      </c>
      <c r="J5723" s="172">
        <v>37687.339999999997</v>
      </c>
      <c r="K5723" s="172">
        <v>37687.339999999997</v>
      </c>
      <c r="L5723" s="173" t="s">
        <v>1444</v>
      </c>
    </row>
    <row r="5724" spans="1:12" ht="33.75">
      <c r="A5724" s="174">
        <v>35</v>
      </c>
      <c r="B5724" s="167" t="s">
        <v>720</v>
      </c>
      <c r="C5724" s="168">
        <v>42886</v>
      </c>
      <c r="D5724" s="168" t="s">
        <v>12417</v>
      </c>
      <c r="E5724" s="169" t="s">
        <v>3</v>
      </c>
      <c r="F5724" s="169">
        <v>1506326</v>
      </c>
      <c r="G5724" s="169"/>
      <c r="H5724" s="170" t="s">
        <v>12418</v>
      </c>
      <c r="I5724" s="172">
        <v>0</v>
      </c>
      <c r="J5724" s="172">
        <v>731.93</v>
      </c>
      <c r="K5724" s="172">
        <v>731.93</v>
      </c>
      <c r="L5724" s="173" t="s">
        <v>1444</v>
      </c>
    </row>
    <row r="5725" spans="1:12" ht="33.75">
      <c r="A5725" s="174">
        <v>253</v>
      </c>
      <c r="B5725" s="167" t="s">
        <v>802</v>
      </c>
      <c r="C5725" s="168">
        <v>42886</v>
      </c>
      <c r="D5725" s="168" t="s">
        <v>12419</v>
      </c>
      <c r="E5725" s="169" t="s">
        <v>3</v>
      </c>
      <c r="F5725" s="169">
        <v>1506327</v>
      </c>
      <c r="G5725" s="169"/>
      <c r="H5725" s="170" t="s">
        <v>12420</v>
      </c>
      <c r="I5725" s="172">
        <v>0</v>
      </c>
      <c r="J5725" s="172">
        <v>986618.83</v>
      </c>
      <c r="K5725" s="172">
        <v>986618.83</v>
      </c>
      <c r="L5725" s="173" t="s">
        <v>1444</v>
      </c>
    </row>
    <row r="5726" spans="1:12" ht="22.5">
      <c r="A5726" s="174">
        <v>342</v>
      </c>
      <c r="B5726" s="167" t="s">
        <v>840</v>
      </c>
      <c r="C5726" s="168">
        <v>42886</v>
      </c>
      <c r="D5726" s="168" t="s">
        <v>12421</v>
      </c>
      <c r="E5726" s="169" t="s">
        <v>3</v>
      </c>
      <c r="F5726" s="169">
        <v>1506354</v>
      </c>
      <c r="G5726" s="169"/>
      <c r="H5726" s="170" t="s">
        <v>12422</v>
      </c>
      <c r="I5726" s="172">
        <v>0</v>
      </c>
      <c r="J5726" s="172">
        <v>168.2</v>
      </c>
      <c r="K5726" s="172">
        <v>168.2</v>
      </c>
      <c r="L5726" s="173" t="s">
        <v>1444</v>
      </c>
    </row>
    <row r="5727" spans="1:12" ht="22.5">
      <c r="A5727" s="174">
        <v>342</v>
      </c>
      <c r="B5727" s="167" t="s">
        <v>840</v>
      </c>
      <c r="C5727" s="168">
        <v>42886</v>
      </c>
      <c r="D5727" s="168" t="s">
        <v>12423</v>
      </c>
      <c r="E5727" s="169" t="s">
        <v>3</v>
      </c>
      <c r="F5727" s="169">
        <v>1506355</v>
      </c>
      <c r="G5727" s="169"/>
      <c r="H5727" s="170" t="s">
        <v>12424</v>
      </c>
      <c r="I5727" s="172">
        <v>0</v>
      </c>
      <c r="J5727" s="172">
        <v>630</v>
      </c>
      <c r="K5727" s="172">
        <v>630</v>
      </c>
      <c r="L5727" s="173" t="s">
        <v>1444</v>
      </c>
    </row>
    <row r="5728" spans="1:12" ht="22.5">
      <c r="A5728" s="174">
        <v>342</v>
      </c>
      <c r="B5728" s="167" t="s">
        <v>840</v>
      </c>
      <c r="C5728" s="168">
        <v>42886</v>
      </c>
      <c r="D5728" s="168" t="s">
        <v>12425</v>
      </c>
      <c r="E5728" s="169" t="s">
        <v>3</v>
      </c>
      <c r="F5728" s="169">
        <v>1506357</v>
      </c>
      <c r="G5728" s="169"/>
      <c r="H5728" s="170" t="s">
        <v>12426</v>
      </c>
      <c r="I5728" s="172">
        <v>0</v>
      </c>
      <c r="J5728" s="172">
        <v>2493.0700000000002</v>
      </c>
      <c r="K5728" s="172">
        <v>2493.0700000000002</v>
      </c>
      <c r="L5728" s="173" t="s">
        <v>1444</v>
      </c>
    </row>
    <row r="5729" spans="1:12" ht="22.5">
      <c r="A5729" s="174">
        <v>342</v>
      </c>
      <c r="B5729" s="167" t="s">
        <v>840</v>
      </c>
      <c r="C5729" s="168">
        <v>42886</v>
      </c>
      <c r="D5729" s="168" t="s">
        <v>12427</v>
      </c>
      <c r="E5729" s="169" t="s">
        <v>3</v>
      </c>
      <c r="F5729" s="169">
        <v>1506358</v>
      </c>
      <c r="G5729" s="169"/>
      <c r="H5729" s="170" t="s">
        <v>12428</v>
      </c>
      <c r="I5729" s="172">
        <v>0</v>
      </c>
      <c r="J5729" s="172">
        <v>1678.4</v>
      </c>
      <c r="K5729" s="172">
        <v>1678.4</v>
      </c>
      <c r="L5729" s="173" t="s">
        <v>1444</v>
      </c>
    </row>
    <row r="5730" spans="1:12" ht="33.75">
      <c r="A5730" s="174" t="s">
        <v>627</v>
      </c>
      <c r="B5730" s="167" t="s">
        <v>737</v>
      </c>
      <c r="C5730" s="168">
        <v>42886</v>
      </c>
      <c r="D5730" s="168" t="s">
        <v>12429</v>
      </c>
      <c r="E5730" s="169" t="s">
        <v>3</v>
      </c>
      <c r="F5730" s="169">
        <v>1506393</v>
      </c>
      <c r="G5730" s="169"/>
      <c r="H5730" s="170" t="s">
        <v>12430</v>
      </c>
      <c r="I5730" s="172">
        <v>0</v>
      </c>
      <c r="J5730" s="172">
        <v>583.9</v>
      </c>
      <c r="K5730" s="172">
        <v>583.9</v>
      </c>
      <c r="L5730" s="173" t="s">
        <v>1444</v>
      </c>
    </row>
    <row r="5731" spans="1:12" ht="22.5">
      <c r="A5731" s="174">
        <v>526</v>
      </c>
      <c r="B5731" s="167" t="s">
        <v>870</v>
      </c>
      <c r="C5731" s="168">
        <v>42886</v>
      </c>
      <c r="D5731" s="168" t="s">
        <v>12431</v>
      </c>
      <c r="E5731" s="169" t="s">
        <v>3</v>
      </c>
      <c r="F5731" s="169">
        <v>1506400</v>
      </c>
      <c r="G5731" s="169"/>
      <c r="H5731" s="170" t="s">
        <v>12432</v>
      </c>
      <c r="I5731" s="172">
        <v>0</v>
      </c>
      <c r="J5731" s="172">
        <v>103</v>
      </c>
      <c r="K5731" s="172">
        <v>103</v>
      </c>
      <c r="L5731" s="173" t="s">
        <v>1444</v>
      </c>
    </row>
    <row r="5732" spans="1:12" ht="22.5">
      <c r="A5732" s="174">
        <v>578</v>
      </c>
      <c r="B5732" s="167" t="s">
        <v>877</v>
      </c>
      <c r="C5732" s="168">
        <v>42886</v>
      </c>
      <c r="D5732" s="168" t="s">
        <v>12433</v>
      </c>
      <c r="E5732" s="169" t="s">
        <v>3</v>
      </c>
      <c r="F5732" s="169">
        <v>1506406</v>
      </c>
      <c r="G5732" s="169"/>
      <c r="H5732" s="170" t="s">
        <v>12434</v>
      </c>
      <c r="I5732" s="172">
        <v>0</v>
      </c>
      <c r="J5732" s="172">
        <v>1000</v>
      </c>
      <c r="K5732" s="172">
        <v>1000</v>
      </c>
      <c r="L5732" s="173" t="s">
        <v>1444</v>
      </c>
    </row>
    <row r="5733" spans="1:12" ht="22.5">
      <c r="A5733" s="174">
        <v>578</v>
      </c>
      <c r="B5733" s="167" t="s">
        <v>877</v>
      </c>
      <c r="C5733" s="168">
        <v>42886</v>
      </c>
      <c r="D5733" s="168" t="s">
        <v>12435</v>
      </c>
      <c r="E5733" s="169" t="s">
        <v>3</v>
      </c>
      <c r="F5733" s="169">
        <v>1506407</v>
      </c>
      <c r="G5733" s="169"/>
      <c r="H5733" s="170" t="s">
        <v>12436</v>
      </c>
      <c r="I5733" s="172">
        <v>0</v>
      </c>
      <c r="J5733" s="172">
        <v>2119.65</v>
      </c>
      <c r="K5733" s="172">
        <v>2119.65</v>
      </c>
      <c r="L5733" s="173" t="s">
        <v>1444</v>
      </c>
    </row>
    <row r="5734" spans="1:12" ht="22.5">
      <c r="A5734" s="174">
        <v>578</v>
      </c>
      <c r="B5734" s="167" t="s">
        <v>877</v>
      </c>
      <c r="C5734" s="168">
        <v>42886</v>
      </c>
      <c r="D5734" s="168" t="s">
        <v>12437</v>
      </c>
      <c r="E5734" s="169" t="s">
        <v>3</v>
      </c>
      <c r="F5734" s="169">
        <v>1506408</v>
      </c>
      <c r="G5734" s="169"/>
      <c r="H5734" s="170" t="s">
        <v>12438</v>
      </c>
      <c r="I5734" s="172">
        <v>0</v>
      </c>
      <c r="J5734" s="172">
        <v>32776.629999999997</v>
      </c>
      <c r="K5734" s="172">
        <v>32776.629999999997</v>
      </c>
      <c r="L5734" s="173" t="s">
        <v>1444</v>
      </c>
    </row>
    <row r="5735" spans="1:12" ht="22.5">
      <c r="A5735" s="174">
        <v>578</v>
      </c>
      <c r="B5735" s="167" t="s">
        <v>877</v>
      </c>
      <c r="C5735" s="168">
        <v>42886</v>
      </c>
      <c r="D5735" s="168" t="s">
        <v>12439</v>
      </c>
      <c r="E5735" s="169" t="s">
        <v>3</v>
      </c>
      <c r="F5735" s="169">
        <v>1506409</v>
      </c>
      <c r="G5735" s="169"/>
      <c r="H5735" s="170" t="s">
        <v>12440</v>
      </c>
      <c r="I5735" s="172">
        <v>0</v>
      </c>
      <c r="J5735" s="172">
        <v>7318.05</v>
      </c>
      <c r="K5735" s="172">
        <v>7318.05</v>
      </c>
      <c r="L5735" s="173" t="s">
        <v>1444</v>
      </c>
    </row>
    <row r="5736" spans="1:12" ht="22.5">
      <c r="A5736" s="174">
        <v>578</v>
      </c>
      <c r="B5736" s="167" t="s">
        <v>877</v>
      </c>
      <c r="C5736" s="168">
        <v>42886</v>
      </c>
      <c r="D5736" s="168" t="s">
        <v>12441</v>
      </c>
      <c r="E5736" s="169" t="s">
        <v>3</v>
      </c>
      <c r="F5736" s="169">
        <v>1506411</v>
      </c>
      <c r="G5736" s="169"/>
      <c r="H5736" s="170" t="s">
        <v>12442</v>
      </c>
      <c r="I5736" s="172">
        <v>0</v>
      </c>
      <c r="J5736" s="172">
        <v>86.8</v>
      </c>
      <c r="K5736" s="172">
        <v>86.8</v>
      </c>
      <c r="L5736" s="173" t="s">
        <v>1444</v>
      </c>
    </row>
    <row r="5737" spans="1:12" ht="33.75">
      <c r="A5737" s="174">
        <v>234</v>
      </c>
      <c r="B5737" s="167" t="s">
        <v>131</v>
      </c>
      <c r="C5737" s="168">
        <v>42886</v>
      </c>
      <c r="D5737" s="168" t="s">
        <v>12443</v>
      </c>
      <c r="E5737" s="169" t="s">
        <v>3</v>
      </c>
      <c r="F5737" s="169">
        <v>1506432</v>
      </c>
      <c r="G5737" s="169"/>
      <c r="H5737" s="170" t="s">
        <v>12444</v>
      </c>
      <c r="I5737" s="172">
        <v>0</v>
      </c>
      <c r="J5737" s="172">
        <v>371</v>
      </c>
      <c r="K5737" s="172">
        <v>371</v>
      </c>
      <c r="L5737" s="173" t="s">
        <v>1444</v>
      </c>
    </row>
    <row r="5738" spans="1:12" ht="33.75">
      <c r="A5738" s="174">
        <v>234</v>
      </c>
      <c r="B5738" s="167" t="s">
        <v>131</v>
      </c>
      <c r="C5738" s="168">
        <v>42886</v>
      </c>
      <c r="D5738" s="168" t="s">
        <v>12445</v>
      </c>
      <c r="E5738" s="169" t="s">
        <v>3</v>
      </c>
      <c r="F5738" s="169">
        <v>1506433</v>
      </c>
      <c r="G5738" s="169"/>
      <c r="H5738" s="170" t="s">
        <v>12446</v>
      </c>
      <c r="I5738" s="172">
        <v>0</v>
      </c>
      <c r="J5738" s="172">
        <v>371</v>
      </c>
      <c r="K5738" s="172">
        <v>371</v>
      </c>
      <c r="L5738" s="173" t="s">
        <v>1444</v>
      </c>
    </row>
    <row r="5739" spans="1:12" ht="33.75">
      <c r="A5739" s="174">
        <v>234</v>
      </c>
      <c r="B5739" s="167" t="s">
        <v>131</v>
      </c>
      <c r="C5739" s="168">
        <v>42886</v>
      </c>
      <c r="D5739" s="168" t="s">
        <v>12447</v>
      </c>
      <c r="E5739" s="169" t="s">
        <v>3</v>
      </c>
      <c r="F5739" s="169">
        <v>1506436</v>
      </c>
      <c r="G5739" s="169"/>
      <c r="H5739" s="170" t="s">
        <v>12448</v>
      </c>
      <c r="I5739" s="172">
        <v>0</v>
      </c>
      <c r="J5739" s="172">
        <v>20</v>
      </c>
      <c r="K5739" s="172">
        <v>20</v>
      </c>
      <c r="L5739" s="173" t="s">
        <v>1444</v>
      </c>
    </row>
    <row r="5740" spans="1:12" ht="33.75">
      <c r="A5740" s="174">
        <v>234</v>
      </c>
      <c r="B5740" s="167" t="s">
        <v>131</v>
      </c>
      <c r="C5740" s="168">
        <v>42886</v>
      </c>
      <c r="D5740" s="168" t="s">
        <v>12449</v>
      </c>
      <c r="E5740" s="169" t="s">
        <v>3</v>
      </c>
      <c r="F5740" s="169">
        <v>1506437</v>
      </c>
      <c r="G5740" s="169"/>
      <c r="H5740" s="170" t="s">
        <v>12450</v>
      </c>
      <c r="I5740" s="172">
        <v>0</v>
      </c>
      <c r="J5740" s="172">
        <v>70</v>
      </c>
      <c r="K5740" s="172">
        <v>70</v>
      </c>
      <c r="L5740" s="173" t="s">
        <v>1444</v>
      </c>
    </row>
    <row r="5741" spans="1:12" ht="33.75">
      <c r="A5741" s="174">
        <v>234</v>
      </c>
      <c r="B5741" s="167" t="s">
        <v>131</v>
      </c>
      <c r="C5741" s="168">
        <v>42886</v>
      </c>
      <c r="D5741" s="168" t="s">
        <v>12451</v>
      </c>
      <c r="E5741" s="169" t="s">
        <v>3</v>
      </c>
      <c r="F5741" s="169">
        <v>1506440</v>
      </c>
      <c r="G5741" s="169"/>
      <c r="H5741" s="170" t="s">
        <v>12452</v>
      </c>
      <c r="I5741" s="172">
        <v>0</v>
      </c>
      <c r="J5741" s="172">
        <v>371</v>
      </c>
      <c r="K5741" s="172">
        <v>371</v>
      </c>
      <c r="L5741" s="173" t="s">
        <v>1444</v>
      </c>
    </row>
    <row r="5742" spans="1:12" ht="33.75">
      <c r="A5742" s="174">
        <v>234</v>
      </c>
      <c r="B5742" s="167" t="s">
        <v>131</v>
      </c>
      <c r="C5742" s="168">
        <v>42886</v>
      </c>
      <c r="D5742" s="168" t="s">
        <v>12453</v>
      </c>
      <c r="E5742" s="169" t="s">
        <v>3</v>
      </c>
      <c r="F5742" s="169">
        <v>1506441</v>
      </c>
      <c r="G5742" s="169"/>
      <c r="H5742" s="170" t="s">
        <v>12454</v>
      </c>
      <c r="I5742" s="172">
        <v>0</v>
      </c>
      <c r="J5742" s="172">
        <v>371</v>
      </c>
      <c r="K5742" s="172">
        <v>371</v>
      </c>
      <c r="L5742" s="173" t="s">
        <v>1444</v>
      </c>
    </row>
    <row r="5743" spans="1:12" ht="22.5">
      <c r="A5743" s="174">
        <v>206</v>
      </c>
      <c r="B5743" s="167" t="s">
        <v>782</v>
      </c>
      <c r="C5743" s="168">
        <v>42886</v>
      </c>
      <c r="D5743" s="168" t="s">
        <v>12455</v>
      </c>
      <c r="E5743" s="169" t="s">
        <v>3</v>
      </c>
      <c r="F5743" s="169">
        <v>1506442</v>
      </c>
      <c r="G5743" s="169"/>
      <c r="H5743" s="170" t="s">
        <v>12456</v>
      </c>
      <c r="I5743" s="172">
        <v>0</v>
      </c>
      <c r="J5743" s="172">
        <v>2691</v>
      </c>
      <c r="K5743" s="172">
        <v>2691</v>
      </c>
      <c r="L5743" s="173" t="s">
        <v>1444</v>
      </c>
    </row>
    <row r="5744" spans="1:12" ht="22.5">
      <c r="A5744" s="174">
        <v>526</v>
      </c>
      <c r="B5744" s="167" t="s">
        <v>870</v>
      </c>
      <c r="C5744" s="168">
        <v>42886</v>
      </c>
      <c r="D5744" s="168" t="s">
        <v>12457</v>
      </c>
      <c r="E5744" s="169" t="s">
        <v>3</v>
      </c>
      <c r="F5744" s="169">
        <v>1506304</v>
      </c>
      <c r="G5744" s="169"/>
      <c r="H5744" s="170" t="s">
        <v>12458</v>
      </c>
      <c r="I5744" s="172">
        <v>0</v>
      </c>
      <c r="J5744" s="172">
        <v>775.81</v>
      </c>
      <c r="K5744" s="172">
        <v>775.81</v>
      </c>
      <c r="L5744" s="173" t="s">
        <v>1444</v>
      </c>
    </row>
    <row r="5745" spans="1:12" ht="22.5">
      <c r="A5745" s="174">
        <v>46</v>
      </c>
      <c r="B5745" s="167" t="s">
        <v>722</v>
      </c>
      <c r="C5745" s="168">
        <v>42886</v>
      </c>
      <c r="D5745" s="168" t="s">
        <v>12459</v>
      </c>
      <c r="E5745" s="169" t="s">
        <v>3</v>
      </c>
      <c r="F5745" s="169">
        <v>1506317</v>
      </c>
      <c r="G5745" s="169"/>
      <c r="H5745" s="170" t="s">
        <v>12460</v>
      </c>
      <c r="I5745" s="172">
        <v>0</v>
      </c>
      <c r="J5745" s="172">
        <v>2.8</v>
      </c>
      <c r="K5745" s="172">
        <v>2.8</v>
      </c>
      <c r="L5745" s="173" t="s">
        <v>1444</v>
      </c>
    </row>
    <row r="5746" spans="1:12" ht="33.75">
      <c r="A5746" s="174" t="s">
        <v>627</v>
      </c>
      <c r="B5746" s="167" t="s">
        <v>737</v>
      </c>
      <c r="C5746" s="168">
        <v>42886</v>
      </c>
      <c r="D5746" s="168" t="s">
        <v>12461</v>
      </c>
      <c r="E5746" s="169" t="s">
        <v>3</v>
      </c>
      <c r="F5746" s="169">
        <v>1506328</v>
      </c>
      <c r="G5746" s="169"/>
      <c r="H5746" s="170" t="s">
        <v>12462</v>
      </c>
      <c r="I5746" s="172">
        <v>0</v>
      </c>
      <c r="J5746" s="172">
        <v>47</v>
      </c>
      <c r="K5746" s="172">
        <v>47</v>
      </c>
      <c r="L5746" s="173" t="s">
        <v>1444</v>
      </c>
    </row>
    <row r="5747" spans="1:12" ht="33.75">
      <c r="A5747" s="174" t="s">
        <v>627</v>
      </c>
      <c r="B5747" s="167" t="s">
        <v>737</v>
      </c>
      <c r="C5747" s="168">
        <v>42886</v>
      </c>
      <c r="D5747" s="168" t="s">
        <v>12463</v>
      </c>
      <c r="E5747" s="169" t="s">
        <v>3</v>
      </c>
      <c r="F5747" s="169">
        <v>1506330</v>
      </c>
      <c r="G5747" s="169"/>
      <c r="H5747" s="170" t="s">
        <v>12462</v>
      </c>
      <c r="I5747" s="172">
        <v>0</v>
      </c>
      <c r="J5747" s="172">
        <v>416</v>
      </c>
      <c r="K5747" s="172">
        <v>416</v>
      </c>
      <c r="L5747" s="173" t="s">
        <v>1444</v>
      </c>
    </row>
    <row r="5748" spans="1:12" ht="33.75">
      <c r="A5748" s="174">
        <v>591</v>
      </c>
      <c r="B5748" s="167" t="s">
        <v>885</v>
      </c>
      <c r="C5748" s="168">
        <v>42886</v>
      </c>
      <c r="D5748" s="168" t="s">
        <v>12464</v>
      </c>
      <c r="E5748" s="169" t="s">
        <v>3</v>
      </c>
      <c r="F5748" s="169">
        <v>1506335</v>
      </c>
      <c r="G5748" s="169"/>
      <c r="H5748" s="170" t="s">
        <v>12465</v>
      </c>
      <c r="I5748" s="172">
        <v>0</v>
      </c>
      <c r="J5748" s="172">
        <v>76</v>
      </c>
      <c r="K5748" s="172">
        <v>76</v>
      </c>
      <c r="L5748" s="173" t="s">
        <v>1444</v>
      </c>
    </row>
    <row r="5749" spans="1:12" ht="33.75">
      <c r="A5749" s="174">
        <v>591</v>
      </c>
      <c r="B5749" s="167" t="s">
        <v>885</v>
      </c>
      <c r="C5749" s="168">
        <v>42886</v>
      </c>
      <c r="D5749" s="168" t="s">
        <v>12466</v>
      </c>
      <c r="E5749" s="169" t="s">
        <v>3</v>
      </c>
      <c r="F5749" s="169">
        <v>1506336</v>
      </c>
      <c r="G5749" s="169"/>
      <c r="H5749" s="170" t="s">
        <v>12465</v>
      </c>
      <c r="I5749" s="172">
        <v>0</v>
      </c>
      <c r="J5749" s="172">
        <v>84</v>
      </c>
      <c r="K5749" s="172">
        <v>84</v>
      </c>
      <c r="L5749" s="173" t="s">
        <v>1444</v>
      </c>
    </row>
    <row r="5750" spans="1:12" ht="33.75">
      <c r="A5750" s="174" t="s">
        <v>627</v>
      </c>
      <c r="B5750" s="167" t="s">
        <v>737</v>
      </c>
      <c r="C5750" s="168">
        <v>42886</v>
      </c>
      <c r="D5750" s="168" t="s">
        <v>12467</v>
      </c>
      <c r="E5750" s="169" t="s">
        <v>3</v>
      </c>
      <c r="F5750" s="169">
        <v>1506337</v>
      </c>
      <c r="G5750" s="169"/>
      <c r="H5750" s="170" t="s">
        <v>12468</v>
      </c>
      <c r="I5750" s="172">
        <v>0</v>
      </c>
      <c r="J5750" s="172">
        <v>970.42</v>
      </c>
      <c r="K5750" s="172">
        <v>970.42</v>
      </c>
      <c r="L5750" s="173" t="s">
        <v>1444</v>
      </c>
    </row>
    <row r="5751" spans="1:12" ht="33.75">
      <c r="A5751" s="174">
        <v>682</v>
      </c>
      <c r="B5751" s="167" t="s">
        <v>891</v>
      </c>
      <c r="C5751" s="168">
        <v>42886</v>
      </c>
      <c r="D5751" s="168" t="s">
        <v>12469</v>
      </c>
      <c r="E5751" s="169" t="s">
        <v>3</v>
      </c>
      <c r="F5751" s="169">
        <v>1506339</v>
      </c>
      <c r="G5751" s="169"/>
      <c r="H5751" s="170" t="s">
        <v>12470</v>
      </c>
      <c r="I5751" s="172">
        <v>0</v>
      </c>
      <c r="J5751" s="172">
        <v>312</v>
      </c>
      <c r="K5751" s="172">
        <v>312</v>
      </c>
      <c r="L5751" s="173" t="s">
        <v>1444</v>
      </c>
    </row>
    <row r="5752" spans="1:12" ht="22.5">
      <c r="A5752" s="174">
        <v>224</v>
      </c>
      <c r="B5752" s="167" t="s">
        <v>127</v>
      </c>
      <c r="C5752" s="168">
        <v>42886</v>
      </c>
      <c r="D5752" s="168" t="s">
        <v>12471</v>
      </c>
      <c r="E5752" s="169" t="s">
        <v>3</v>
      </c>
      <c r="F5752" s="169">
        <v>1506341</v>
      </c>
      <c r="G5752" s="169"/>
      <c r="H5752" s="170" t="s">
        <v>12472</v>
      </c>
      <c r="I5752" s="172">
        <v>0</v>
      </c>
      <c r="J5752" s="172">
        <v>75</v>
      </c>
      <c r="K5752" s="172">
        <v>75</v>
      </c>
      <c r="L5752" s="173" t="s">
        <v>1444</v>
      </c>
    </row>
    <row r="5753" spans="1:12" ht="33.75">
      <c r="A5753" s="174">
        <v>234</v>
      </c>
      <c r="B5753" s="167" t="s">
        <v>131</v>
      </c>
      <c r="C5753" s="168">
        <v>42886</v>
      </c>
      <c r="D5753" s="168" t="s">
        <v>12473</v>
      </c>
      <c r="E5753" s="169" t="s">
        <v>3</v>
      </c>
      <c r="F5753" s="169">
        <v>1506342</v>
      </c>
      <c r="G5753" s="169"/>
      <c r="H5753" s="170" t="s">
        <v>12474</v>
      </c>
      <c r="I5753" s="172">
        <v>0</v>
      </c>
      <c r="J5753" s="172">
        <v>180</v>
      </c>
      <c r="K5753" s="172">
        <v>180</v>
      </c>
      <c r="L5753" s="173" t="s">
        <v>1444</v>
      </c>
    </row>
    <row r="5754" spans="1:12" ht="33.75">
      <c r="A5754" s="174">
        <v>234</v>
      </c>
      <c r="B5754" s="167" t="s">
        <v>131</v>
      </c>
      <c r="C5754" s="168">
        <v>42886</v>
      </c>
      <c r="D5754" s="168" t="s">
        <v>12475</v>
      </c>
      <c r="E5754" s="169" t="s">
        <v>3</v>
      </c>
      <c r="F5754" s="169">
        <v>1506344</v>
      </c>
      <c r="G5754" s="169"/>
      <c r="H5754" s="170" t="s">
        <v>12476</v>
      </c>
      <c r="I5754" s="172">
        <v>0</v>
      </c>
      <c r="J5754" s="172">
        <v>80</v>
      </c>
      <c r="K5754" s="172">
        <v>80</v>
      </c>
      <c r="L5754" s="173" t="s">
        <v>1444</v>
      </c>
    </row>
    <row r="5755" spans="1:12" ht="33.75">
      <c r="A5755" s="174">
        <v>234</v>
      </c>
      <c r="B5755" s="167" t="s">
        <v>131</v>
      </c>
      <c r="C5755" s="168">
        <v>42886</v>
      </c>
      <c r="D5755" s="168" t="s">
        <v>12477</v>
      </c>
      <c r="E5755" s="169" t="s">
        <v>3</v>
      </c>
      <c r="F5755" s="169">
        <v>1506345</v>
      </c>
      <c r="G5755" s="169"/>
      <c r="H5755" s="170" t="s">
        <v>12478</v>
      </c>
      <c r="I5755" s="172">
        <v>0</v>
      </c>
      <c r="J5755" s="172">
        <v>1800</v>
      </c>
      <c r="K5755" s="172">
        <v>1800</v>
      </c>
      <c r="L5755" s="173" t="s">
        <v>1444</v>
      </c>
    </row>
    <row r="5756" spans="1:12" ht="33.75">
      <c r="A5756" s="174">
        <v>234</v>
      </c>
      <c r="B5756" s="167" t="s">
        <v>131</v>
      </c>
      <c r="C5756" s="168">
        <v>42886</v>
      </c>
      <c r="D5756" s="168" t="s">
        <v>12479</v>
      </c>
      <c r="E5756" s="169" t="s">
        <v>3</v>
      </c>
      <c r="F5756" s="169">
        <v>1506346</v>
      </c>
      <c r="G5756" s="169"/>
      <c r="H5756" s="170" t="s">
        <v>12480</v>
      </c>
      <c r="I5756" s="172">
        <v>0</v>
      </c>
      <c r="J5756" s="172">
        <v>903.95</v>
      </c>
      <c r="K5756" s="172">
        <v>903.95</v>
      </c>
      <c r="L5756" s="173" t="s">
        <v>1444</v>
      </c>
    </row>
    <row r="5757" spans="1:12" ht="22.5">
      <c r="A5757" s="174">
        <v>234</v>
      </c>
      <c r="B5757" s="167" t="s">
        <v>131</v>
      </c>
      <c r="C5757" s="168">
        <v>42886</v>
      </c>
      <c r="D5757" s="168" t="s">
        <v>12481</v>
      </c>
      <c r="E5757" s="169" t="s">
        <v>3</v>
      </c>
      <c r="F5757" s="169">
        <v>1506347</v>
      </c>
      <c r="G5757" s="169"/>
      <c r="H5757" s="170" t="s">
        <v>12482</v>
      </c>
      <c r="I5757" s="172">
        <v>0</v>
      </c>
      <c r="J5757" s="172">
        <v>32</v>
      </c>
      <c r="K5757" s="172">
        <v>32</v>
      </c>
      <c r="L5757" s="173" t="s">
        <v>1444</v>
      </c>
    </row>
    <row r="5758" spans="1:12" ht="33.75">
      <c r="A5758" s="174" t="s">
        <v>627</v>
      </c>
      <c r="B5758" s="167" t="s">
        <v>737</v>
      </c>
      <c r="C5758" s="168">
        <v>42886</v>
      </c>
      <c r="D5758" s="168" t="s">
        <v>12483</v>
      </c>
      <c r="E5758" s="169" t="s">
        <v>3</v>
      </c>
      <c r="F5758" s="169">
        <v>1506359</v>
      </c>
      <c r="G5758" s="169"/>
      <c r="H5758" s="170" t="s">
        <v>12484</v>
      </c>
      <c r="I5758" s="172">
        <v>0</v>
      </c>
      <c r="J5758" s="172">
        <v>61</v>
      </c>
      <c r="K5758" s="172">
        <v>61</v>
      </c>
      <c r="L5758" s="173" t="s">
        <v>1444</v>
      </c>
    </row>
    <row r="5759" spans="1:12" ht="22.5">
      <c r="A5759" s="174">
        <v>670</v>
      </c>
      <c r="B5759" s="167" t="s">
        <v>243</v>
      </c>
      <c r="C5759" s="168">
        <v>42886</v>
      </c>
      <c r="D5759" s="168" t="s">
        <v>12485</v>
      </c>
      <c r="E5759" s="169" t="s">
        <v>3</v>
      </c>
      <c r="F5759" s="169">
        <v>1506361</v>
      </c>
      <c r="G5759" s="169"/>
      <c r="H5759" s="170" t="s">
        <v>12486</v>
      </c>
      <c r="I5759" s="172">
        <v>0</v>
      </c>
      <c r="J5759" s="172">
        <v>783.5</v>
      </c>
      <c r="K5759" s="172">
        <v>783.5</v>
      </c>
      <c r="L5759" s="173" t="s">
        <v>1444</v>
      </c>
    </row>
    <row r="5760" spans="1:12" ht="22.5">
      <c r="A5760" s="174">
        <v>253</v>
      </c>
      <c r="B5760" s="167" t="s">
        <v>802</v>
      </c>
      <c r="C5760" s="168">
        <v>42886</v>
      </c>
      <c r="D5760" s="168" t="s">
        <v>12487</v>
      </c>
      <c r="E5760" s="169" t="s">
        <v>3</v>
      </c>
      <c r="F5760" s="169">
        <v>1506364</v>
      </c>
      <c r="G5760" s="169"/>
      <c r="H5760" s="170" t="s">
        <v>12488</v>
      </c>
      <c r="I5760" s="172">
        <v>0</v>
      </c>
      <c r="J5760" s="172">
        <v>872.7</v>
      </c>
      <c r="K5760" s="172">
        <v>872.7</v>
      </c>
      <c r="L5760" s="173" t="s">
        <v>1444</v>
      </c>
    </row>
    <row r="5761" spans="1:12" ht="33.75">
      <c r="A5761" s="174" t="s">
        <v>627</v>
      </c>
      <c r="B5761" s="167" t="s">
        <v>737</v>
      </c>
      <c r="C5761" s="168">
        <v>42886</v>
      </c>
      <c r="D5761" s="168" t="s">
        <v>12489</v>
      </c>
      <c r="E5761" s="169" t="s">
        <v>3</v>
      </c>
      <c r="F5761" s="169">
        <v>1506367</v>
      </c>
      <c r="G5761" s="169"/>
      <c r="H5761" s="170" t="s">
        <v>12490</v>
      </c>
      <c r="I5761" s="172">
        <v>0</v>
      </c>
      <c r="J5761" s="172">
        <v>39</v>
      </c>
      <c r="K5761" s="172">
        <v>39</v>
      </c>
      <c r="L5761" s="173" t="s">
        <v>1444</v>
      </c>
    </row>
    <row r="5762" spans="1:12" ht="33.75">
      <c r="A5762" s="174">
        <v>41</v>
      </c>
      <c r="B5762" s="167" t="s">
        <v>721</v>
      </c>
      <c r="C5762" s="168">
        <v>42886</v>
      </c>
      <c r="D5762" s="168" t="s">
        <v>12491</v>
      </c>
      <c r="E5762" s="169" t="s">
        <v>3</v>
      </c>
      <c r="F5762" s="169">
        <v>1506390</v>
      </c>
      <c r="G5762" s="169"/>
      <c r="H5762" s="170" t="s">
        <v>12492</v>
      </c>
      <c r="I5762" s="172">
        <v>0</v>
      </c>
      <c r="J5762" s="172">
        <v>500</v>
      </c>
      <c r="K5762" s="172">
        <v>500</v>
      </c>
      <c r="L5762" s="173" t="s">
        <v>1444</v>
      </c>
    </row>
    <row r="5763" spans="1:12" ht="33.75">
      <c r="A5763" s="174" t="s">
        <v>627</v>
      </c>
      <c r="B5763" s="167" t="s">
        <v>737</v>
      </c>
      <c r="C5763" s="168">
        <v>42886</v>
      </c>
      <c r="D5763" s="168" t="s">
        <v>12493</v>
      </c>
      <c r="E5763" s="169" t="s">
        <v>3</v>
      </c>
      <c r="F5763" s="169">
        <v>1506398</v>
      </c>
      <c r="G5763" s="169"/>
      <c r="H5763" s="170" t="s">
        <v>12494</v>
      </c>
      <c r="I5763" s="172">
        <v>0</v>
      </c>
      <c r="J5763" s="172">
        <v>148.4</v>
      </c>
      <c r="K5763" s="172">
        <v>148.4</v>
      </c>
      <c r="L5763" s="173" t="s">
        <v>1444</v>
      </c>
    </row>
    <row r="5764" spans="1:12" ht="33.75">
      <c r="A5764" s="174" t="s">
        <v>627</v>
      </c>
      <c r="B5764" s="167" t="s">
        <v>737</v>
      </c>
      <c r="C5764" s="168">
        <v>42886</v>
      </c>
      <c r="D5764" s="168" t="s">
        <v>12495</v>
      </c>
      <c r="E5764" s="169" t="s">
        <v>3</v>
      </c>
      <c r="F5764" s="169">
        <v>1506403</v>
      </c>
      <c r="G5764" s="169"/>
      <c r="H5764" s="170" t="s">
        <v>12496</v>
      </c>
      <c r="I5764" s="172">
        <v>0</v>
      </c>
      <c r="J5764" s="172">
        <v>646</v>
      </c>
      <c r="K5764" s="172">
        <v>646</v>
      </c>
      <c r="L5764" s="173" t="s">
        <v>1444</v>
      </c>
    </row>
    <row r="5765" spans="1:12" ht="33.75">
      <c r="A5765" s="174" t="s">
        <v>627</v>
      </c>
      <c r="B5765" s="167" t="s">
        <v>737</v>
      </c>
      <c r="C5765" s="168">
        <v>42886</v>
      </c>
      <c r="D5765" s="168" t="s">
        <v>12497</v>
      </c>
      <c r="E5765" s="169" t="s">
        <v>3</v>
      </c>
      <c r="F5765" s="169">
        <v>1506405</v>
      </c>
      <c r="G5765" s="169"/>
      <c r="H5765" s="170" t="s">
        <v>12498</v>
      </c>
      <c r="I5765" s="172">
        <v>0</v>
      </c>
      <c r="J5765" s="172">
        <v>962</v>
      </c>
      <c r="K5765" s="172">
        <v>962</v>
      </c>
      <c r="L5765" s="173" t="s">
        <v>1444</v>
      </c>
    </row>
    <row r="5766" spans="1:12" ht="22.5">
      <c r="A5766" s="174">
        <v>670</v>
      </c>
      <c r="B5766" s="167" t="s">
        <v>243</v>
      </c>
      <c r="C5766" s="168">
        <v>42886</v>
      </c>
      <c r="D5766" s="168" t="s">
        <v>12499</v>
      </c>
      <c r="E5766" s="169" t="s">
        <v>3</v>
      </c>
      <c r="F5766" s="169">
        <v>1506417</v>
      </c>
      <c r="G5766" s="169"/>
      <c r="H5766" s="170" t="s">
        <v>12500</v>
      </c>
      <c r="I5766" s="172">
        <v>0</v>
      </c>
      <c r="J5766" s="172">
        <v>28</v>
      </c>
      <c r="K5766" s="172">
        <v>28</v>
      </c>
      <c r="L5766" s="173" t="s">
        <v>1444</v>
      </c>
    </row>
    <row r="5767" spans="1:12" ht="22.5">
      <c r="A5767" s="174">
        <v>670</v>
      </c>
      <c r="B5767" s="167" t="s">
        <v>243</v>
      </c>
      <c r="C5767" s="168">
        <v>42886</v>
      </c>
      <c r="D5767" s="168" t="s">
        <v>12501</v>
      </c>
      <c r="E5767" s="169" t="s">
        <v>3</v>
      </c>
      <c r="F5767" s="169">
        <v>1506418</v>
      </c>
      <c r="G5767" s="169"/>
      <c r="H5767" s="170" t="s">
        <v>12502</v>
      </c>
      <c r="I5767" s="172">
        <v>0</v>
      </c>
      <c r="J5767" s="172">
        <v>180</v>
      </c>
      <c r="K5767" s="172">
        <v>180</v>
      </c>
      <c r="L5767" s="173" t="s">
        <v>1444</v>
      </c>
    </row>
    <row r="5768" spans="1:12" ht="22.5">
      <c r="A5768" s="174">
        <v>670</v>
      </c>
      <c r="B5768" s="167" t="s">
        <v>243</v>
      </c>
      <c r="C5768" s="168">
        <v>42886</v>
      </c>
      <c r="D5768" s="168" t="s">
        <v>12503</v>
      </c>
      <c r="E5768" s="169" t="s">
        <v>3</v>
      </c>
      <c r="F5768" s="169">
        <v>1506419</v>
      </c>
      <c r="G5768" s="169"/>
      <c r="H5768" s="170" t="s">
        <v>12504</v>
      </c>
      <c r="I5768" s="172">
        <v>0</v>
      </c>
      <c r="J5768" s="172">
        <v>180</v>
      </c>
      <c r="K5768" s="172">
        <v>180</v>
      </c>
      <c r="L5768" s="173" t="s">
        <v>1444</v>
      </c>
    </row>
    <row r="5769" spans="1:12" ht="33.75">
      <c r="A5769" s="174" t="s">
        <v>627</v>
      </c>
      <c r="B5769" s="167" t="s">
        <v>737</v>
      </c>
      <c r="C5769" s="168">
        <v>42886</v>
      </c>
      <c r="D5769" s="168" t="s">
        <v>12505</v>
      </c>
      <c r="E5769" s="169" t="s">
        <v>3</v>
      </c>
      <c r="F5769" s="169">
        <v>1506448</v>
      </c>
      <c r="G5769" s="169"/>
      <c r="H5769" s="170" t="s">
        <v>12506</v>
      </c>
      <c r="I5769" s="172">
        <v>0</v>
      </c>
      <c r="J5769" s="172">
        <v>38439.07</v>
      </c>
      <c r="K5769" s="172">
        <v>38439.07</v>
      </c>
      <c r="L5769" s="173" t="s">
        <v>1444</v>
      </c>
    </row>
    <row r="5770" spans="1:12" ht="33.75">
      <c r="A5770" s="174">
        <v>234</v>
      </c>
      <c r="B5770" s="167" t="s">
        <v>131</v>
      </c>
      <c r="C5770" s="168">
        <v>42886</v>
      </c>
      <c r="D5770" s="168" t="s">
        <v>12507</v>
      </c>
      <c r="E5770" s="169" t="s">
        <v>3</v>
      </c>
      <c r="F5770" s="169">
        <v>1506450</v>
      </c>
      <c r="G5770" s="169"/>
      <c r="H5770" s="170" t="s">
        <v>12508</v>
      </c>
      <c r="I5770" s="172">
        <v>0</v>
      </c>
      <c r="J5770" s="172">
        <v>2040.5</v>
      </c>
      <c r="K5770" s="172">
        <v>2040.5</v>
      </c>
      <c r="L5770" s="173" t="s">
        <v>1444</v>
      </c>
    </row>
    <row r="5771" spans="1:12" ht="22.5">
      <c r="A5771" s="174">
        <v>234</v>
      </c>
      <c r="B5771" s="167" t="s">
        <v>131</v>
      </c>
      <c r="C5771" s="168">
        <v>42886</v>
      </c>
      <c r="D5771" s="168" t="s">
        <v>12509</v>
      </c>
      <c r="E5771" s="169" t="s">
        <v>3</v>
      </c>
      <c r="F5771" s="169">
        <v>1506451</v>
      </c>
      <c r="G5771" s="169"/>
      <c r="H5771" s="170" t="s">
        <v>12510</v>
      </c>
      <c r="I5771" s="172">
        <v>0</v>
      </c>
      <c r="J5771" s="172">
        <v>2040.5</v>
      </c>
      <c r="K5771" s="172">
        <v>2040.5</v>
      </c>
      <c r="L5771" s="173" t="s">
        <v>1444</v>
      </c>
    </row>
    <row r="5772" spans="1:12" ht="22.5">
      <c r="A5772" s="174">
        <v>46</v>
      </c>
      <c r="B5772" s="167" t="s">
        <v>722</v>
      </c>
      <c r="C5772" s="168">
        <v>42886</v>
      </c>
      <c r="D5772" s="168" t="s">
        <v>12511</v>
      </c>
      <c r="E5772" s="169" t="s">
        <v>3</v>
      </c>
      <c r="F5772" s="169">
        <v>1506456</v>
      </c>
      <c r="G5772" s="169"/>
      <c r="H5772" s="170" t="s">
        <v>12512</v>
      </c>
      <c r="I5772" s="172">
        <v>0</v>
      </c>
      <c r="J5772" s="172">
        <v>600</v>
      </c>
      <c r="K5772" s="172">
        <v>600</v>
      </c>
      <c r="L5772" s="173" t="s">
        <v>1444</v>
      </c>
    </row>
    <row r="5773" spans="1:12" ht="33.75">
      <c r="A5773" s="174" t="s">
        <v>627</v>
      </c>
      <c r="B5773" s="167" t="s">
        <v>737</v>
      </c>
      <c r="C5773" s="168">
        <v>42886</v>
      </c>
      <c r="D5773" s="168" t="s">
        <v>12513</v>
      </c>
      <c r="E5773" s="169" t="s">
        <v>3</v>
      </c>
      <c r="F5773" s="169">
        <v>1506460</v>
      </c>
      <c r="G5773" s="169"/>
      <c r="H5773" s="170" t="s">
        <v>12514</v>
      </c>
      <c r="I5773" s="172">
        <v>0</v>
      </c>
      <c r="J5773" s="172">
        <v>4930.8900000000003</v>
      </c>
      <c r="K5773" s="172">
        <v>4930.8900000000003</v>
      </c>
      <c r="L5773" s="173" t="s">
        <v>1444</v>
      </c>
    </row>
    <row r="5774" spans="1:12" ht="33.75">
      <c r="A5774" s="174" t="s">
        <v>627</v>
      </c>
      <c r="B5774" s="167" t="s">
        <v>737</v>
      </c>
      <c r="C5774" s="168">
        <v>42886</v>
      </c>
      <c r="D5774" s="168" t="s">
        <v>12515</v>
      </c>
      <c r="E5774" s="169" t="s">
        <v>3</v>
      </c>
      <c r="F5774" s="169">
        <v>1506463</v>
      </c>
      <c r="G5774" s="169"/>
      <c r="H5774" s="170" t="s">
        <v>12516</v>
      </c>
      <c r="I5774" s="172">
        <v>0</v>
      </c>
      <c r="J5774" s="172">
        <v>4930.8900000000003</v>
      </c>
      <c r="K5774" s="172">
        <v>4930.8900000000003</v>
      </c>
      <c r="L5774" s="173" t="s">
        <v>1444</v>
      </c>
    </row>
    <row r="5775" spans="1:12" ht="33.75">
      <c r="A5775" s="174" t="s">
        <v>627</v>
      </c>
      <c r="B5775" s="167" t="s">
        <v>737</v>
      </c>
      <c r="C5775" s="168">
        <v>42886</v>
      </c>
      <c r="D5775" s="168" t="s">
        <v>12517</v>
      </c>
      <c r="E5775" s="169" t="s">
        <v>3</v>
      </c>
      <c r="F5775" s="169">
        <v>1506466</v>
      </c>
      <c r="G5775" s="169"/>
      <c r="H5775" s="170" t="s">
        <v>12518</v>
      </c>
      <c r="I5775" s="172">
        <v>0</v>
      </c>
      <c r="J5775" s="172">
        <v>4930.8900000000003</v>
      </c>
      <c r="K5775" s="172">
        <v>4930.8900000000003</v>
      </c>
      <c r="L5775" s="173" t="s">
        <v>1444</v>
      </c>
    </row>
    <row r="5776" spans="1:12" ht="33.75">
      <c r="A5776" s="174" t="s">
        <v>627</v>
      </c>
      <c r="B5776" s="167" t="s">
        <v>737</v>
      </c>
      <c r="C5776" s="168">
        <v>42886</v>
      </c>
      <c r="D5776" s="168" t="s">
        <v>12519</v>
      </c>
      <c r="E5776" s="169" t="s">
        <v>3</v>
      </c>
      <c r="F5776" s="169">
        <v>1506467</v>
      </c>
      <c r="G5776" s="169"/>
      <c r="H5776" s="170" t="s">
        <v>12520</v>
      </c>
      <c r="I5776" s="172">
        <v>0</v>
      </c>
      <c r="J5776" s="172">
        <v>4930.8900000000003</v>
      </c>
      <c r="K5776" s="172">
        <v>4930.8900000000003</v>
      </c>
      <c r="L5776" s="173" t="s">
        <v>1444</v>
      </c>
    </row>
    <row r="5777" spans="1:12" ht="33.75">
      <c r="A5777" s="174" t="s">
        <v>627</v>
      </c>
      <c r="B5777" s="167" t="s">
        <v>737</v>
      </c>
      <c r="C5777" s="168">
        <v>42886</v>
      </c>
      <c r="D5777" s="168" t="s">
        <v>12521</v>
      </c>
      <c r="E5777" s="169" t="s">
        <v>3</v>
      </c>
      <c r="F5777" s="169">
        <v>1506468</v>
      </c>
      <c r="G5777" s="169"/>
      <c r="H5777" s="170" t="s">
        <v>12522</v>
      </c>
      <c r="I5777" s="172">
        <v>0</v>
      </c>
      <c r="J5777" s="172">
        <v>4930.8900000000003</v>
      </c>
      <c r="K5777" s="172">
        <v>4930.8900000000003</v>
      </c>
      <c r="L5777" s="173" t="s">
        <v>1444</v>
      </c>
    </row>
    <row r="5778" spans="1:12" ht="33.75">
      <c r="A5778" s="174" t="s">
        <v>627</v>
      </c>
      <c r="B5778" s="167" t="s">
        <v>737</v>
      </c>
      <c r="C5778" s="168">
        <v>42886</v>
      </c>
      <c r="D5778" s="168" t="s">
        <v>12523</v>
      </c>
      <c r="E5778" s="169" t="s">
        <v>3</v>
      </c>
      <c r="F5778" s="169">
        <v>1506469</v>
      </c>
      <c r="G5778" s="169"/>
      <c r="H5778" s="170" t="s">
        <v>12524</v>
      </c>
      <c r="I5778" s="172">
        <v>0</v>
      </c>
      <c r="J5778" s="172">
        <v>1421.93</v>
      </c>
      <c r="K5778" s="172">
        <v>1421.93</v>
      </c>
      <c r="L5778" s="173" t="s">
        <v>1444</v>
      </c>
    </row>
    <row r="5779" spans="1:12" ht="22.5">
      <c r="A5779" s="174">
        <v>20</v>
      </c>
      <c r="B5779" s="167" t="s">
        <v>717</v>
      </c>
      <c r="C5779" s="168">
        <v>42886</v>
      </c>
      <c r="D5779" s="168" t="s">
        <v>12525</v>
      </c>
      <c r="E5779" s="169" t="s">
        <v>3</v>
      </c>
      <c r="F5779" s="169">
        <v>1506479</v>
      </c>
      <c r="G5779" s="169"/>
      <c r="H5779" s="170" t="s">
        <v>12526</v>
      </c>
      <c r="I5779" s="172">
        <v>0</v>
      </c>
      <c r="J5779" s="172">
        <v>236.8</v>
      </c>
      <c r="K5779" s="172">
        <v>236.8</v>
      </c>
      <c r="L5779" s="173" t="s">
        <v>1444</v>
      </c>
    </row>
    <row r="5780" spans="1:12" ht="22.5">
      <c r="A5780" s="174">
        <v>20</v>
      </c>
      <c r="B5780" s="167" t="s">
        <v>717</v>
      </c>
      <c r="C5780" s="168">
        <v>42886</v>
      </c>
      <c r="D5780" s="168" t="s">
        <v>12527</v>
      </c>
      <c r="E5780" s="169" t="s">
        <v>3</v>
      </c>
      <c r="F5780" s="169">
        <v>1506481</v>
      </c>
      <c r="G5780" s="169"/>
      <c r="H5780" s="170" t="s">
        <v>12528</v>
      </c>
      <c r="I5780" s="172">
        <v>0</v>
      </c>
      <c r="J5780" s="172">
        <v>213.12</v>
      </c>
      <c r="K5780" s="172">
        <v>213.12</v>
      </c>
      <c r="L5780" s="173" t="s">
        <v>1444</v>
      </c>
    </row>
    <row r="5781" spans="1:12" ht="22.5">
      <c r="A5781" s="174">
        <v>526</v>
      </c>
      <c r="B5781" s="167" t="s">
        <v>870</v>
      </c>
      <c r="C5781" s="168">
        <v>42886</v>
      </c>
      <c r="D5781" s="168" t="s">
        <v>12529</v>
      </c>
      <c r="E5781" s="169" t="s">
        <v>3</v>
      </c>
      <c r="F5781" s="169">
        <v>1506483</v>
      </c>
      <c r="G5781" s="169"/>
      <c r="H5781" s="170" t="s">
        <v>12530</v>
      </c>
      <c r="I5781" s="172">
        <v>0</v>
      </c>
      <c r="J5781" s="172">
        <v>20</v>
      </c>
      <c r="K5781" s="172">
        <v>20</v>
      </c>
      <c r="L5781" s="173" t="s">
        <v>1444</v>
      </c>
    </row>
    <row r="5782" spans="1:12" ht="33.75">
      <c r="A5782" s="174" t="s">
        <v>627</v>
      </c>
      <c r="B5782" s="167" t="s">
        <v>737</v>
      </c>
      <c r="C5782" s="168">
        <v>42886</v>
      </c>
      <c r="D5782" s="168" t="s">
        <v>12531</v>
      </c>
      <c r="E5782" s="169" t="s">
        <v>3</v>
      </c>
      <c r="F5782" s="169">
        <v>1506485</v>
      </c>
      <c r="G5782" s="169"/>
      <c r="H5782" s="170" t="s">
        <v>12532</v>
      </c>
      <c r="I5782" s="172">
        <v>0</v>
      </c>
      <c r="J5782" s="172">
        <v>911</v>
      </c>
      <c r="K5782" s="172">
        <v>911</v>
      </c>
      <c r="L5782" s="173" t="s">
        <v>1444</v>
      </c>
    </row>
    <row r="5783" spans="1:12" ht="22.5">
      <c r="A5783" s="174">
        <v>212</v>
      </c>
      <c r="B5783" s="167" t="s">
        <v>785</v>
      </c>
      <c r="C5783" s="168">
        <v>42886</v>
      </c>
      <c r="D5783" s="168" t="s">
        <v>12533</v>
      </c>
      <c r="E5783" s="169" t="s">
        <v>3</v>
      </c>
      <c r="F5783" s="169">
        <v>1506505</v>
      </c>
      <c r="G5783" s="169"/>
      <c r="H5783" s="170" t="s">
        <v>12534</v>
      </c>
      <c r="I5783" s="172">
        <v>0</v>
      </c>
      <c r="J5783" s="172">
        <v>149</v>
      </c>
      <c r="K5783" s="172">
        <v>149</v>
      </c>
      <c r="L5783" s="173" t="s">
        <v>1444</v>
      </c>
    </row>
    <row r="5784" spans="1:12" ht="22.5">
      <c r="A5784" s="174">
        <v>212</v>
      </c>
      <c r="B5784" s="167" t="s">
        <v>785</v>
      </c>
      <c r="C5784" s="168">
        <v>42886</v>
      </c>
      <c r="D5784" s="168" t="s">
        <v>12535</v>
      </c>
      <c r="E5784" s="169" t="s">
        <v>3</v>
      </c>
      <c r="F5784" s="169">
        <v>1506506</v>
      </c>
      <c r="G5784" s="169"/>
      <c r="H5784" s="170" t="s">
        <v>12536</v>
      </c>
      <c r="I5784" s="172">
        <v>0</v>
      </c>
      <c r="J5784" s="172">
        <v>100</v>
      </c>
      <c r="K5784" s="172">
        <v>100</v>
      </c>
      <c r="L5784" s="173" t="s">
        <v>1444</v>
      </c>
    </row>
    <row r="5785" spans="1:12" ht="22.5">
      <c r="A5785" s="174">
        <v>81</v>
      </c>
      <c r="B5785" s="167" t="s">
        <v>733</v>
      </c>
      <c r="C5785" s="168">
        <v>42886</v>
      </c>
      <c r="D5785" s="168" t="s">
        <v>12537</v>
      </c>
      <c r="E5785" s="169" t="s">
        <v>3</v>
      </c>
      <c r="F5785" s="169">
        <v>1506522</v>
      </c>
      <c r="G5785" s="169"/>
      <c r="H5785" s="170" t="s">
        <v>12538</v>
      </c>
      <c r="I5785" s="172">
        <v>0</v>
      </c>
      <c r="J5785" s="172">
        <v>613</v>
      </c>
      <c r="K5785" s="172">
        <v>613</v>
      </c>
      <c r="L5785" s="173" t="s">
        <v>1444</v>
      </c>
    </row>
    <row r="5786" spans="1:12" ht="33.75">
      <c r="A5786" s="174">
        <v>46</v>
      </c>
      <c r="B5786" s="167" t="s">
        <v>722</v>
      </c>
      <c r="C5786" s="168">
        <v>42886</v>
      </c>
      <c r="D5786" s="168" t="s">
        <v>12539</v>
      </c>
      <c r="E5786" s="169" t="s">
        <v>3</v>
      </c>
      <c r="F5786" s="169">
        <v>1506524</v>
      </c>
      <c r="G5786" s="169"/>
      <c r="H5786" s="170" t="s">
        <v>12540</v>
      </c>
      <c r="I5786" s="172">
        <v>0</v>
      </c>
      <c r="J5786" s="172">
        <v>111.3</v>
      </c>
      <c r="K5786" s="172">
        <v>111.3</v>
      </c>
      <c r="L5786" s="173" t="s">
        <v>1444</v>
      </c>
    </row>
    <row r="5787" spans="1:12" ht="22.5">
      <c r="A5787" s="174">
        <v>46</v>
      </c>
      <c r="B5787" s="167" t="s">
        <v>722</v>
      </c>
      <c r="C5787" s="168">
        <v>42886</v>
      </c>
      <c r="D5787" s="168" t="s">
        <v>12541</v>
      </c>
      <c r="E5787" s="169" t="s">
        <v>3</v>
      </c>
      <c r="F5787" s="169">
        <v>1506527</v>
      </c>
      <c r="G5787" s="169"/>
      <c r="H5787" s="170" t="s">
        <v>12542</v>
      </c>
      <c r="I5787" s="172">
        <v>0</v>
      </c>
      <c r="J5787" s="172">
        <v>4670</v>
      </c>
      <c r="K5787" s="172">
        <v>4670</v>
      </c>
      <c r="L5787" s="173" t="s">
        <v>1444</v>
      </c>
    </row>
    <row r="5788" spans="1:12" ht="22.5">
      <c r="A5788" s="174">
        <v>46</v>
      </c>
      <c r="B5788" s="167" t="s">
        <v>722</v>
      </c>
      <c r="C5788" s="168">
        <v>42886</v>
      </c>
      <c r="D5788" s="168" t="s">
        <v>12543</v>
      </c>
      <c r="E5788" s="169" t="s">
        <v>3</v>
      </c>
      <c r="F5788" s="169">
        <v>1506530</v>
      </c>
      <c r="G5788" s="169"/>
      <c r="H5788" s="170" t="s">
        <v>12542</v>
      </c>
      <c r="I5788" s="172">
        <v>0</v>
      </c>
      <c r="J5788" s="172">
        <v>351.39</v>
      </c>
      <c r="K5788" s="172">
        <v>351.39</v>
      </c>
      <c r="L5788" s="173" t="s">
        <v>1444</v>
      </c>
    </row>
    <row r="5789" spans="1:12" ht="22.5">
      <c r="A5789" s="174">
        <v>46</v>
      </c>
      <c r="B5789" s="167" t="s">
        <v>722</v>
      </c>
      <c r="C5789" s="168">
        <v>42886</v>
      </c>
      <c r="D5789" s="168" t="s">
        <v>12544</v>
      </c>
      <c r="E5789" s="169" t="s">
        <v>3</v>
      </c>
      <c r="F5789" s="169">
        <v>1506531</v>
      </c>
      <c r="G5789" s="169"/>
      <c r="H5789" s="170" t="s">
        <v>11192</v>
      </c>
      <c r="I5789" s="172">
        <v>0</v>
      </c>
      <c r="J5789" s="172">
        <v>4534</v>
      </c>
      <c r="K5789" s="172">
        <v>4534</v>
      </c>
      <c r="L5789" s="173" t="s">
        <v>1444</v>
      </c>
    </row>
    <row r="5790" spans="1:12" ht="22.5">
      <c r="A5790" s="174">
        <v>526</v>
      </c>
      <c r="B5790" s="167" t="s">
        <v>870</v>
      </c>
      <c r="C5790" s="168">
        <v>42886</v>
      </c>
      <c r="D5790" s="168" t="s">
        <v>12545</v>
      </c>
      <c r="E5790" s="169" t="s">
        <v>3</v>
      </c>
      <c r="F5790" s="169">
        <v>1506537</v>
      </c>
      <c r="G5790" s="169"/>
      <c r="H5790" s="170" t="s">
        <v>12546</v>
      </c>
      <c r="I5790" s="172">
        <v>0</v>
      </c>
      <c r="J5790" s="172">
        <v>5.2</v>
      </c>
      <c r="K5790" s="172">
        <v>5.2</v>
      </c>
      <c r="L5790" s="173" t="s">
        <v>1444</v>
      </c>
    </row>
    <row r="5791" spans="1:12" ht="22.5">
      <c r="A5791" s="174">
        <v>46</v>
      </c>
      <c r="B5791" s="167" t="s">
        <v>722</v>
      </c>
      <c r="C5791" s="168">
        <v>42886</v>
      </c>
      <c r="D5791" s="168" t="s">
        <v>12547</v>
      </c>
      <c r="E5791" s="169" t="s">
        <v>3</v>
      </c>
      <c r="F5791" s="169">
        <v>1506538</v>
      </c>
      <c r="G5791" s="169"/>
      <c r="H5791" s="170" t="s">
        <v>12548</v>
      </c>
      <c r="I5791" s="172">
        <v>0</v>
      </c>
      <c r="J5791" s="172">
        <v>311.60000000000002</v>
      </c>
      <c r="K5791" s="172">
        <v>311.60000000000002</v>
      </c>
      <c r="L5791" s="173" t="s">
        <v>1444</v>
      </c>
    </row>
    <row r="5792" spans="1:12" ht="33.75">
      <c r="A5792" s="174" t="s">
        <v>627</v>
      </c>
      <c r="B5792" s="167" t="s">
        <v>737</v>
      </c>
      <c r="C5792" s="168">
        <v>42886</v>
      </c>
      <c r="D5792" s="168" t="s">
        <v>12549</v>
      </c>
      <c r="E5792" s="169" t="s">
        <v>3</v>
      </c>
      <c r="F5792" s="169">
        <v>1506539</v>
      </c>
      <c r="G5792" s="169"/>
      <c r="H5792" s="170" t="s">
        <v>12550</v>
      </c>
      <c r="I5792" s="172">
        <v>0</v>
      </c>
      <c r="J5792" s="172">
        <v>6835.29</v>
      </c>
      <c r="K5792" s="172">
        <v>6835.29</v>
      </c>
      <c r="L5792" s="173" t="s">
        <v>1444</v>
      </c>
    </row>
    <row r="5793" spans="1:12" ht="33.75">
      <c r="A5793" s="174" t="s">
        <v>627</v>
      </c>
      <c r="B5793" s="167" t="s">
        <v>737</v>
      </c>
      <c r="C5793" s="168">
        <v>42886</v>
      </c>
      <c r="D5793" s="168" t="s">
        <v>12551</v>
      </c>
      <c r="E5793" s="169" t="s">
        <v>3</v>
      </c>
      <c r="F5793" s="169">
        <v>1506541</v>
      </c>
      <c r="G5793" s="169"/>
      <c r="H5793" s="170" t="s">
        <v>12552</v>
      </c>
      <c r="I5793" s="172">
        <v>0</v>
      </c>
      <c r="J5793" s="172">
        <v>300</v>
      </c>
      <c r="K5793" s="172">
        <v>300</v>
      </c>
      <c r="L5793" s="173" t="s">
        <v>1444</v>
      </c>
    </row>
    <row r="5794" spans="1:12" ht="33.75">
      <c r="A5794" s="174" t="s">
        <v>627</v>
      </c>
      <c r="B5794" s="167" t="s">
        <v>737</v>
      </c>
      <c r="C5794" s="168">
        <v>42886</v>
      </c>
      <c r="D5794" s="168" t="s">
        <v>12553</v>
      </c>
      <c r="E5794" s="169" t="s">
        <v>3</v>
      </c>
      <c r="F5794" s="169">
        <v>1506542</v>
      </c>
      <c r="G5794" s="169"/>
      <c r="H5794" s="170" t="s">
        <v>12554</v>
      </c>
      <c r="I5794" s="172">
        <v>0</v>
      </c>
      <c r="J5794" s="172">
        <v>646</v>
      </c>
      <c r="K5794" s="172">
        <v>646</v>
      </c>
      <c r="L5794" s="173" t="s">
        <v>1444</v>
      </c>
    </row>
    <row r="5795" spans="1:12" ht="33.75">
      <c r="A5795" s="174" t="s">
        <v>627</v>
      </c>
      <c r="B5795" s="167" t="s">
        <v>737</v>
      </c>
      <c r="C5795" s="168">
        <v>42886</v>
      </c>
      <c r="D5795" s="168" t="s">
        <v>12555</v>
      </c>
      <c r="E5795" s="169" t="s">
        <v>3</v>
      </c>
      <c r="F5795" s="169">
        <v>1506546</v>
      </c>
      <c r="G5795" s="169"/>
      <c r="H5795" s="170" t="s">
        <v>12556</v>
      </c>
      <c r="I5795" s="172">
        <v>0</v>
      </c>
      <c r="J5795" s="172">
        <v>962</v>
      </c>
      <c r="K5795" s="172">
        <v>962</v>
      </c>
      <c r="L5795" s="173" t="s">
        <v>1444</v>
      </c>
    </row>
    <row r="5796" spans="1:12" ht="22.5">
      <c r="A5796" s="174">
        <v>16</v>
      </c>
      <c r="B5796" s="167" t="s">
        <v>716</v>
      </c>
      <c r="C5796" s="168">
        <v>42886</v>
      </c>
      <c r="D5796" s="168" t="s">
        <v>12557</v>
      </c>
      <c r="E5796" s="169" t="s">
        <v>3</v>
      </c>
      <c r="F5796" s="169">
        <v>1506549</v>
      </c>
      <c r="G5796" s="169"/>
      <c r="H5796" s="170" t="s">
        <v>12558</v>
      </c>
      <c r="I5796" s="172">
        <v>0</v>
      </c>
      <c r="J5796" s="172">
        <v>222</v>
      </c>
      <c r="K5796" s="172">
        <v>222</v>
      </c>
      <c r="L5796" s="173" t="s">
        <v>1444</v>
      </c>
    </row>
    <row r="5797" spans="1:12" ht="33.75">
      <c r="A5797" s="174" t="s">
        <v>627</v>
      </c>
      <c r="B5797" s="167" t="s">
        <v>737</v>
      </c>
      <c r="C5797" s="168">
        <v>42886</v>
      </c>
      <c r="D5797" s="168" t="s">
        <v>12559</v>
      </c>
      <c r="E5797" s="169" t="s">
        <v>3</v>
      </c>
      <c r="F5797" s="169">
        <v>1506550</v>
      </c>
      <c r="G5797" s="169"/>
      <c r="H5797" s="170" t="s">
        <v>12560</v>
      </c>
      <c r="I5797" s="172">
        <v>0</v>
      </c>
      <c r="J5797" s="172">
        <v>20</v>
      </c>
      <c r="K5797" s="172">
        <v>20</v>
      </c>
      <c r="L5797" s="173" t="s">
        <v>1444</v>
      </c>
    </row>
    <row r="5798" spans="1:12" ht="33.75">
      <c r="A5798" s="174">
        <v>48</v>
      </c>
      <c r="B5798" s="167" t="s">
        <v>724</v>
      </c>
      <c r="C5798" s="168">
        <v>42886</v>
      </c>
      <c r="D5798" s="168" t="s">
        <v>12561</v>
      </c>
      <c r="E5798" s="169" t="s">
        <v>3</v>
      </c>
      <c r="F5798" s="169">
        <v>1506552</v>
      </c>
      <c r="G5798" s="169"/>
      <c r="H5798" s="170" t="s">
        <v>12562</v>
      </c>
      <c r="I5798" s="172">
        <v>0</v>
      </c>
      <c r="J5798" s="172">
        <v>180</v>
      </c>
      <c r="K5798" s="172">
        <v>180</v>
      </c>
      <c r="L5798" s="173" t="s">
        <v>1444</v>
      </c>
    </row>
    <row r="5799" spans="1:12" ht="33.75">
      <c r="A5799" s="174">
        <v>309</v>
      </c>
      <c r="B5799" s="167" t="s">
        <v>830</v>
      </c>
      <c r="C5799" s="168">
        <v>42886</v>
      </c>
      <c r="D5799" s="168" t="s">
        <v>12563</v>
      </c>
      <c r="E5799" s="169" t="s">
        <v>3</v>
      </c>
      <c r="F5799" s="169">
        <v>1506553</v>
      </c>
      <c r="G5799" s="169"/>
      <c r="H5799" s="170" t="s">
        <v>12564</v>
      </c>
      <c r="I5799" s="172">
        <v>0</v>
      </c>
      <c r="J5799" s="172">
        <v>7359.54</v>
      </c>
      <c r="K5799" s="172">
        <v>7359.54</v>
      </c>
      <c r="L5799" s="173" t="s">
        <v>1444</v>
      </c>
    </row>
    <row r="5800" spans="1:12" ht="33.75">
      <c r="A5800" s="174">
        <v>309</v>
      </c>
      <c r="B5800" s="167" t="s">
        <v>830</v>
      </c>
      <c r="C5800" s="168">
        <v>42886</v>
      </c>
      <c r="D5800" s="168" t="s">
        <v>12565</v>
      </c>
      <c r="E5800" s="169" t="s">
        <v>3</v>
      </c>
      <c r="F5800" s="169">
        <v>1506554</v>
      </c>
      <c r="G5800" s="169"/>
      <c r="H5800" s="170" t="s">
        <v>12566</v>
      </c>
      <c r="I5800" s="172">
        <v>0</v>
      </c>
      <c r="J5800" s="172">
        <v>7480.03</v>
      </c>
      <c r="K5800" s="172">
        <v>7480.03</v>
      </c>
      <c r="L5800" s="173" t="s">
        <v>1444</v>
      </c>
    </row>
    <row r="5801" spans="1:12" ht="33.75">
      <c r="A5801" s="174">
        <v>309</v>
      </c>
      <c r="B5801" s="167" t="s">
        <v>830</v>
      </c>
      <c r="C5801" s="168">
        <v>42886</v>
      </c>
      <c r="D5801" s="168" t="s">
        <v>12567</v>
      </c>
      <c r="E5801" s="169" t="s">
        <v>3</v>
      </c>
      <c r="F5801" s="169">
        <v>1506555</v>
      </c>
      <c r="G5801" s="169"/>
      <c r="H5801" s="170" t="s">
        <v>12568</v>
      </c>
      <c r="I5801" s="172">
        <v>0</v>
      </c>
      <c r="J5801" s="172">
        <v>6611.9</v>
      </c>
      <c r="K5801" s="172">
        <v>6611.9</v>
      </c>
      <c r="L5801" s="173" t="s">
        <v>1444</v>
      </c>
    </row>
    <row r="5802" spans="1:12" ht="33.75">
      <c r="A5802" s="174">
        <v>309</v>
      </c>
      <c r="B5802" s="167" t="s">
        <v>830</v>
      </c>
      <c r="C5802" s="168">
        <v>42886</v>
      </c>
      <c r="D5802" s="168" t="s">
        <v>12569</v>
      </c>
      <c r="E5802" s="169" t="s">
        <v>3</v>
      </c>
      <c r="F5802" s="169">
        <v>1506556</v>
      </c>
      <c r="G5802" s="169"/>
      <c r="H5802" s="170" t="s">
        <v>12570</v>
      </c>
      <c r="I5802" s="172">
        <v>0</v>
      </c>
      <c r="J5802" s="172">
        <v>8652.1299999999992</v>
      </c>
      <c r="K5802" s="172">
        <v>8652.1299999999992</v>
      </c>
      <c r="L5802" s="173" t="s">
        <v>1444</v>
      </c>
    </row>
    <row r="5803" spans="1:12" ht="33.75">
      <c r="A5803" s="174" t="s">
        <v>627</v>
      </c>
      <c r="B5803" s="167" t="s">
        <v>737</v>
      </c>
      <c r="C5803" s="168">
        <v>42886</v>
      </c>
      <c r="D5803" s="168" t="s">
        <v>12571</v>
      </c>
      <c r="E5803" s="169" t="s">
        <v>3</v>
      </c>
      <c r="F5803" s="169">
        <v>1506557</v>
      </c>
      <c r="G5803" s="169"/>
      <c r="H5803" s="170" t="s">
        <v>12572</v>
      </c>
      <c r="I5803" s="172">
        <v>0</v>
      </c>
      <c r="J5803" s="172">
        <v>742</v>
      </c>
      <c r="K5803" s="172">
        <v>742</v>
      </c>
      <c r="L5803" s="173" t="s">
        <v>1444</v>
      </c>
    </row>
    <row r="5804" spans="1:12" ht="22.5">
      <c r="A5804" s="174">
        <v>70</v>
      </c>
      <c r="B5804" s="167" t="s">
        <v>729</v>
      </c>
      <c r="C5804" s="168">
        <v>42886</v>
      </c>
      <c r="D5804" s="168" t="s">
        <v>12573</v>
      </c>
      <c r="E5804" s="169" t="s">
        <v>3</v>
      </c>
      <c r="F5804" s="169">
        <v>1506577</v>
      </c>
      <c r="G5804" s="169"/>
      <c r="H5804" s="170" t="s">
        <v>12574</v>
      </c>
      <c r="I5804" s="172">
        <v>0</v>
      </c>
      <c r="J5804" s="172">
        <v>6082</v>
      </c>
      <c r="K5804" s="172">
        <v>6082</v>
      </c>
      <c r="L5804" s="173" t="s">
        <v>1444</v>
      </c>
    </row>
    <row r="5805" spans="1:12" ht="33.75">
      <c r="A5805" s="174" t="s">
        <v>627</v>
      </c>
      <c r="B5805" s="167" t="s">
        <v>737</v>
      </c>
      <c r="C5805" s="168">
        <v>42886</v>
      </c>
      <c r="D5805" s="168" t="s">
        <v>12575</v>
      </c>
      <c r="E5805" s="169" t="s">
        <v>3</v>
      </c>
      <c r="F5805" s="169">
        <v>1506584</v>
      </c>
      <c r="G5805" s="169"/>
      <c r="H5805" s="170" t="s">
        <v>12484</v>
      </c>
      <c r="I5805" s="172">
        <v>0</v>
      </c>
      <c r="J5805" s="172">
        <v>19</v>
      </c>
      <c r="K5805" s="172">
        <v>19</v>
      </c>
      <c r="L5805" s="173" t="s">
        <v>1444</v>
      </c>
    </row>
    <row r="5806" spans="1:12" ht="22.5">
      <c r="A5806" s="174">
        <v>48</v>
      </c>
      <c r="B5806" s="167" t="s">
        <v>724</v>
      </c>
      <c r="C5806" s="168">
        <v>42886</v>
      </c>
      <c r="D5806" s="168" t="s">
        <v>12576</v>
      </c>
      <c r="E5806" s="169" t="s">
        <v>3</v>
      </c>
      <c r="F5806" s="169">
        <v>1506594</v>
      </c>
      <c r="G5806" s="169"/>
      <c r="H5806" s="170" t="s">
        <v>12577</v>
      </c>
      <c r="I5806" s="172">
        <v>0</v>
      </c>
      <c r="J5806" s="172">
        <v>190</v>
      </c>
      <c r="K5806" s="172">
        <v>190</v>
      </c>
      <c r="L5806" s="173" t="s">
        <v>1444</v>
      </c>
    </row>
    <row r="5807" spans="1:12" ht="22.5">
      <c r="A5807" s="174">
        <v>48</v>
      </c>
      <c r="B5807" s="167" t="s">
        <v>724</v>
      </c>
      <c r="C5807" s="168">
        <v>42886</v>
      </c>
      <c r="D5807" s="168" t="s">
        <v>12578</v>
      </c>
      <c r="E5807" s="169" t="s">
        <v>3</v>
      </c>
      <c r="F5807" s="169">
        <v>1506597</v>
      </c>
      <c r="G5807" s="169"/>
      <c r="H5807" s="170" t="s">
        <v>12579</v>
      </c>
      <c r="I5807" s="172">
        <v>0</v>
      </c>
      <c r="J5807" s="172">
        <v>125</v>
      </c>
      <c r="K5807" s="172">
        <v>125</v>
      </c>
      <c r="L5807" s="173" t="s">
        <v>1444</v>
      </c>
    </row>
    <row r="5808" spans="1:12" ht="22.5">
      <c r="A5808" s="174">
        <v>48</v>
      </c>
      <c r="B5808" s="167" t="s">
        <v>724</v>
      </c>
      <c r="C5808" s="168">
        <v>42886</v>
      </c>
      <c r="D5808" s="168" t="s">
        <v>12580</v>
      </c>
      <c r="E5808" s="169" t="s">
        <v>3</v>
      </c>
      <c r="F5808" s="169">
        <v>1506600</v>
      </c>
      <c r="G5808" s="169"/>
      <c r="H5808" s="170" t="s">
        <v>12581</v>
      </c>
      <c r="I5808" s="172">
        <v>0</v>
      </c>
      <c r="J5808" s="172">
        <v>210</v>
      </c>
      <c r="K5808" s="172">
        <v>210</v>
      </c>
      <c r="L5808" s="173" t="s">
        <v>1444</v>
      </c>
    </row>
    <row r="5809" spans="1:12" ht="33.75">
      <c r="A5809" s="174" t="s">
        <v>627</v>
      </c>
      <c r="B5809" s="167" t="s">
        <v>737</v>
      </c>
      <c r="C5809" s="168">
        <v>42886</v>
      </c>
      <c r="D5809" s="168" t="s">
        <v>12582</v>
      </c>
      <c r="E5809" s="169" t="s">
        <v>3</v>
      </c>
      <c r="F5809" s="169">
        <v>1506609</v>
      </c>
      <c r="G5809" s="169"/>
      <c r="H5809" s="170" t="s">
        <v>12583</v>
      </c>
      <c r="I5809" s="172">
        <v>0</v>
      </c>
      <c r="J5809" s="172">
        <v>6141.72</v>
      </c>
      <c r="K5809" s="172">
        <v>6141.72</v>
      </c>
      <c r="L5809" s="173" t="s">
        <v>1444</v>
      </c>
    </row>
    <row r="5810" spans="1:12" ht="22.5">
      <c r="A5810" s="174">
        <v>234</v>
      </c>
      <c r="B5810" s="167" t="s">
        <v>131</v>
      </c>
      <c r="C5810" s="168">
        <v>42886</v>
      </c>
      <c r="D5810" s="168" t="s">
        <v>12584</v>
      </c>
      <c r="E5810" s="169" t="s">
        <v>3</v>
      </c>
      <c r="F5810" s="169">
        <v>1506616</v>
      </c>
      <c r="G5810" s="169"/>
      <c r="H5810" s="170" t="s">
        <v>12585</v>
      </c>
      <c r="I5810" s="172">
        <v>0</v>
      </c>
      <c r="J5810" s="172">
        <v>731</v>
      </c>
      <c r="K5810" s="172">
        <v>731</v>
      </c>
      <c r="L5810" s="173" t="s">
        <v>1444</v>
      </c>
    </row>
    <row r="5811" spans="1:12" ht="22.5">
      <c r="A5811" s="174">
        <v>46</v>
      </c>
      <c r="B5811" s="167" t="s">
        <v>722</v>
      </c>
      <c r="C5811" s="168">
        <v>42886</v>
      </c>
      <c r="D5811" s="168" t="s">
        <v>12586</v>
      </c>
      <c r="E5811" s="169" t="s">
        <v>3</v>
      </c>
      <c r="F5811" s="169">
        <v>1506617</v>
      </c>
      <c r="G5811" s="169"/>
      <c r="H5811" s="170" t="s">
        <v>12587</v>
      </c>
      <c r="I5811" s="172">
        <v>0</v>
      </c>
      <c r="J5811" s="172">
        <v>3100</v>
      </c>
      <c r="K5811" s="172">
        <v>3100</v>
      </c>
      <c r="L5811" s="173" t="s">
        <v>1444</v>
      </c>
    </row>
    <row r="5812" spans="1:12" ht="22.5">
      <c r="A5812" s="174">
        <v>46</v>
      </c>
      <c r="B5812" s="167" t="s">
        <v>722</v>
      </c>
      <c r="C5812" s="168">
        <v>42886</v>
      </c>
      <c r="D5812" s="168" t="s">
        <v>12588</v>
      </c>
      <c r="E5812" s="169" t="s">
        <v>3</v>
      </c>
      <c r="F5812" s="169">
        <v>1506618</v>
      </c>
      <c r="G5812" s="169"/>
      <c r="H5812" s="170" t="s">
        <v>12589</v>
      </c>
      <c r="I5812" s="172">
        <v>0</v>
      </c>
      <c r="J5812" s="172">
        <v>1100</v>
      </c>
      <c r="K5812" s="172">
        <v>1100</v>
      </c>
      <c r="L5812" s="173" t="s">
        <v>1444</v>
      </c>
    </row>
    <row r="5813" spans="1:12" ht="33.75">
      <c r="A5813" s="174" t="s">
        <v>630</v>
      </c>
      <c r="B5813" s="167" t="s">
        <v>739</v>
      </c>
      <c r="C5813" s="168">
        <v>42857</v>
      </c>
      <c r="D5813" s="168" t="s">
        <v>12590</v>
      </c>
      <c r="E5813" s="169" t="s">
        <v>1286</v>
      </c>
      <c r="F5813" s="169">
        <v>13396524</v>
      </c>
      <c r="G5813" s="169"/>
      <c r="H5813" s="170" t="s">
        <v>12591</v>
      </c>
      <c r="I5813" s="172">
        <v>0</v>
      </c>
      <c r="J5813" s="172">
        <v>23414.14</v>
      </c>
      <c r="K5813" s="172">
        <v>23414.14</v>
      </c>
      <c r="L5813" s="173" t="s">
        <v>1444</v>
      </c>
    </row>
    <row r="5814" spans="1:12" ht="33.75">
      <c r="A5814" s="174" t="s">
        <v>628</v>
      </c>
      <c r="B5814" s="167" t="s">
        <v>738</v>
      </c>
      <c r="C5814" s="168">
        <v>42857</v>
      </c>
      <c r="D5814" s="168" t="s">
        <v>12592</v>
      </c>
      <c r="E5814" s="169" t="s">
        <v>6</v>
      </c>
      <c r="F5814" s="169">
        <v>831324</v>
      </c>
      <c r="G5814" s="169"/>
      <c r="H5814" s="170" t="s">
        <v>12593</v>
      </c>
      <c r="I5814" s="172">
        <v>0</v>
      </c>
      <c r="J5814" s="172">
        <v>5000</v>
      </c>
      <c r="K5814" s="172">
        <v>5000</v>
      </c>
      <c r="L5814" s="173" t="s">
        <v>1444</v>
      </c>
    </row>
    <row r="5815" spans="1:12" ht="45">
      <c r="A5815" s="174">
        <v>35</v>
      </c>
      <c r="B5815" s="167" t="s">
        <v>720</v>
      </c>
      <c r="C5815" s="168">
        <v>42857</v>
      </c>
      <c r="D5815" s="168" t="s">
        <v>12594</v>
      </c>
      <c r="E5815" s="169" t="s">
        <v>15</v>
      </c>
      <c r="F5815" s="169">
        <v>2179</v>
      </c>
      <c r="G5815" s="169"/>
      <c r="H5815" s="170" t="s">
        <v>12595</v>
      </c>
      <c r="I5815" s="172">
        <v>3056.88</v>
      </c>
      <c r="J5815" s="172">
        <v>0</v>
      </c>
      <c r="K5815" s="172">
        <v>3056.88</v>
      </c>
      <c r="L5815" s="173" t="s">
        <v>1444</v>
      </c>
    </row>
    <row r="5816" spans="1:12" ht="33.75">
      <c r="A5816" s="174" t="s">
        <v>627</v>
      </c>
      <c r="B5816" s="167" t="s">
        <v>737</v>
      </c>
      <c r="C5816" s="168">
        <v>42857</v>
      </c>
      <c r="D5816" s="168" t="s">
        <v>12596</v>
      </c>
      <c r="E5816" s="169" t="s">
        <v>11</v>
      </c>
      <c r="F5816" s="169">
        <v>886592</v>
      </c>
      <c r="G5816" s="169"/>
      <c r="H5816" s="170" t="s">
        <v>12597</v>
      </c>
      <c r="I5816" s="172">
        <v>50</v>
      </c>
      <c r="J5816" s="172">
        <v>0</v>
      </c>
      <c r="K5816" s="172">
        <v>50</v>
      </c>
      <c r="L5816" s="173" t="s">
        <v>1444</v>
      </c>
    </row>
    <row r="5817" spans="1:12" ht="33.75">
      <c r="A5817" s="174">
        <v>513</v>
      </c>
      <c r="B5817" s="167" t="s">
        <v>208</v>
      </c>
      <c r="C5817" s="168">
        <v>42857</v>
      </c>
      <c r="D5817" s="168" t="s">
        <v>12598</v>
      </c>
      <c r="E5817" s="169" t="s">
        <v>15</v>
      </c>
      <c r="F5817" s="169">
        <v>436098</v>
      </c>
      <c r="G5817" s="169"/>
      <c r="H5817" s="170" t="s">
        <v>12599</v>
      </c>
      <c r="I5817" s="172">
        <v>50</v>
      </c>
      <c r="J5817" s="172">
        <v>0</v>
      </c>
      <c r="K5817" s="172">
        <v>50</v>
      </c>
      <c r="L5817" s="173" t="s">
        <v>1444</v>
      </c>
    </row>
    <row r="5818" spans="1:12" ht="45">
      <c r="A5818" s="174">
        <v>132</v>
      </c>
      <c r="B5818" s="167" t="s">
        <v>752</v>
      </c>
      <c r="C5818" s="168">
        <v>42857</v>
      </c>
      <c r="D5818" s="168" t="s">
        <v>12600</v>
      </c>
      <c r="E5818" s="169" t="s">
        <v>15</v>
      </c>
      <c r="F5818" s="169">
        <v>2182</v>
      </c>
      <c r="G5818" s="169"/>
      <c r="H5818" s="170" t="s">
        <v>12601</v>
      </c>
      <c r="I5818" s="172">
        <v>2963.78</v>
      </c>
      <c r="J5818" s="172">
        <v>0</v>
      </c>
      <c r="K5818" s="172">
        <v>2963.78</v>
      </c>
      <c r="L5818" s="173" t="s">
        <v>1444</v>
      </c>
    </row>
    <row r="5819" spans="1:12" ht="45">
      <c r="A5819" s="174">
        <v>20</v>
      </c>
      <c r="B5819" s="167" t="s">
        <v>717</v>
      </c>
      <c r="C5819" s="168">
        <v>42857</v>
      </c>
      <c r="D5819" s="168" t="s">
        <v>12602</v>
      </c>
      <c r="E5819" s="169" t="s">
        <v>15</v>
      </c>
      <c r="F5819" s="169">
        <v>2180</v>
      </c>
      <c r="G5819" s="169"/>
      <c r="H5819" s="170" t="s">
        <v>12603</v>
      </c>
      <c r="I5819" s="172">
        <v>270</v>
      </c>
      <c r="J5819" s="172">
        <v>0</v>
      </c>
      <c r="K5819" s="172">
        <v>270</v>
      </c>
      <c r="L5819" s="173" t="s">
        <v>1444</v>
      </c>
    </row>
    <row r="5820" spans="1:12" ht="22.5">
      <c r="A5820" s="174">
        <v>513</v>
      </c>
      <c r="B5820" s="167" t="s">
        <v>208</v>
      </c>
      <c r="C5820" s="168">
        <v>42857</v>
      </c>
      <c r="D5820" s="168" t="s">
        <v>12604</v>
      </c>
      <c r="E5820" s="169" t="s">
        <v>15</v>
      </c>
      <c r="F5820" s="169">
        <v>436858</v>
      </c>
      <c r="G5820" s="169"/>
      <c r="H5820" s="170" t="s">
        <v>1311</v>
      </c>
      <c r="I5820" s="172">
        <v>50</v>
      </c>
      <c r="J5820" s="172">
        <v>0</v>
      </c>
      <c r="K5820" s="172">
        <v>50</v>
      </c>
      <c r="L5820" s="173" t="s">
        <v>1444</v>
      </c>
    </row>
    <row r="5821" spans="1:12" ht="33.75">
      <c r="A5821" s="174">
        <v>119</v>
      </c>
      <c r="B5821" s="167" t="s">
        <v>747</v>
      </c>
      <c r="C5821" s="168">
        <v>42857</v>
      </c>
      <c r="D5821" s="168" t="s">
        <v>12605</v>
      </c>
      <c r="E5821" s="169" t="s">
        <v>11</v>
      </c>
      <c r="F5821" s="169">
        <v>886518</v>
      </c>
      <c r="G5821" s="169"/>
      <c r="H5821" s="170" t="s">
        <v>12606</v>
      </c>
      <c r="I5821" s="172">
        <v>50</v>
      </c>
      <c r="J5821" s="172">
        <v>0</v>
      </c>
      <c r="K5821" s="172">
        <v>50</v>
      </c>
      <c r="L5821" s="173" t="s">
        <v>1444</v>
      </c>
    </row>
    <row r="5822" spans="1:12" ht="33.75">
      <c r="A5822" s="174">
        <v>513</v>
      </c>
      <c r="B5822" s="167" t="s">
        <v>208</v>
      </c>
      <c r="C5822" s="168">
        <v>42857</v>
      </c>
      <c r="D5822" s="168" t="s">
        <v>12607</v>
      </c>
      <c r="E5822" s="169" t="s">
        <v>15</v>
      </c>
      <c r="F5822" s="169">
        <v>436031</v>
      </c>
      <c r="G5822" s="169"/>
      <c r="H5822" s="170" t="s">
        <v>12608</v>
      </c>
      <c r="I5822" s="172">
        <v>50</v>
      </c>
      <c r="J5822" s="172">
        <v>0</v>
      </c>
      <c r="K5822" s="172">
        <v>50</v>
      </c>
      <c r="L5822" s="173" t="s">
        <v>1444</v>
      </c>
    </row>
    <row r="5823" spans="1:12" ht="33.75">
      <c r="A5823" s="174">
        <v>10</v>
      </c>
      <c r="B5823" s="167" t="s">
        <v>714</v>
      </c>
      <c r="C5823" s="168">
        <v>42858</v>
      </c>
      <c r="D5823" s="168" t="s">
        <v>12609</v>
      </c>
      <c r="E5823" s="169" t="s">
        <v>6</v>
      </c>
      <c r="F5823" s="169">
        <v>437050</v>
      </c>
      <c r="G5823" s="169"/>
      <c r="H5823" s="170" t="s">
        <v>12610</v>
      </c>
      <c r="I5823" s="172">
        <v>0</v>
      </c>
      <c r="J5823" s="172">
        <v>8210.6</v>
      </c>
      <c r="K5823" s="172">
        <v>8210.6</v>
      </c>
      <c r="L5823" s="173" t="s">
        <v>1444</v>
      </c>
    </row>
    <row r="5824" spans="1:12" ht="22.5">
      <c r="A5824" s="174">
        <v>47</v>
      </c>
      <c r="B5824" s="167" t="s">
        <v>723</v>
      </c>
      <c r="C5824" s="168">
        <v>42858</v>
      </c>
      <c r="D5824" s="168" t="s">
        <v>12611</v>
      </c>
      <c r="E5824" s="169" t="s">
        <v>6</v>
      </c>
      <c r="F5824" s="169">
        <v>831673</v>
      </c>
      <c r="G5824" s="169"/>
      <c r="H5824" s="170" t="s">
        <v>12612</v>
      </c>
      <c r="I5824" s="172">
        <v>0</v>
      </c>
      <c r="J5824" s="172">
        <v>174311</v>
      </c>
      <c r="K5824" s="172">
        <v>174311</v>
      </c>
      <c r="L5824" s="173" t="s">
        <v>1444</v>
      </c>
    </row>
    <row r="5825" spans="1:12" ht="45">
      <c r="A5825" s="174">
        <v>86</v>
      </c>
      <c r="B5825" s="167" t="s">
        <v>734</v>
      </c>
      <c r="C5825" s="168">
        <v>42858</v>
      </c>
      <c r="D5825" s="168" t="s">
        <v>12613</v>
      </c>
      <c r="E5825" s="169" t="s">
        <v>6</v>
      </c>
      <c r="F5825" s="169">
        <v>886657</v>
      </c>
      <c r="G5825" s="169"/>
      <c r="H5825" s="170" t="s">
        <v>12614</v>
      </c>
      <c r="I5825" s="172">
        <v>0</v>
      </c>
      <c r="J5825" s="172">
        <v>32.43</v>
      </c>
      <c r="K5825" s="172">
        <v>32.43</v>
      </c>
      <c r="L5825" s="173" t="s">
        <v>1444</v>
      </c>
    </row>
    <row r="5826" spans="1:12" ht="45">
      <c r="A5826" s="174" t="s">
        <v>630</v>
      </c>
      <c r="B5826" s="167" t="s">
        <v>739</v>
      </c>
      <c r="C5826" s="168">
        <v>42858</v>
      </c>
      <c r="D5826" s="168" t="s">
        <v>12615</v>
      </c>
      <c r="E5826" s="169" t="s">
        <v>6</v>
      </c>
      <c r="F5826" s="169">
        <v>886668</v>
      </c>
      <c r="G5826" s="169"/>
      <c r="H5826" s="170" t="s">
        <v>12616</v>
      </c>
      <c r="I5826" s="172">
        <v>0</v>
      </c>
      <c r="J5826" s="172">
        <v>212302.65</v>
      </c>
      <c r="K5826" s="172">
        <v>212302.65</v>
      </c>
      <c r="L5826" s="173" t="s">
        <v>1444</v>
      </c>
    </row>
    <row r="5827" spans="1:12" ht="33.75">
      <c r="A5827" s="174">
        <v>10</v>
      </c>
      <c r="B5827" s="167" t="s">
        <v>714</v>
      </c>
      <c r="C5827" s="168">
        <v>42858</v>
      </c>
      <c r="D5827" s="168" t="s">
        <v>12617</v>
      </c>
      <c r="E5827" s="169" t="s">
        <v>15</v>
      </c>
      <c r="F5827" s="169">
        <v>437051</v>
      </c>
      <c r="G5827" s="169"/>
      <c r="H5827" s="170" t="s">
        <v>12618</v>
      </c>
      <c r="I5827" s="172">
        <v>50</v>
      </c>
      <c r="J5827" s="172">
        <v>0</v>
      </c>
      <c r="K5827" s="172">
        <v>50</v>
      </c>
      <c r="L5827" s="173" t="s">
        <v>1444</v>
      </c>
    </row>
    <row r="5828" spans="1:12" ht="33.75">
      <c r="A5828" s="174">
        <v>119</v>
      </c>
      <c r="B5828" s="167" t="s">
        <v>747</v>
      </c>
      <c r="C5828" s="168">
        <v>42858</v>
      </c>
      <c r="D5828" s="168" t="s">
        <v>12619</v>
      </c>
      <c r="E5828" s="169" t="s">
        <v>11</v>
      </c>
      <c r="F5828" s="169">
        <v>886666</v>
      </c>
      <c r="G5828" s="169"/>
      <c r="H5828" s="170" t="s">
        <v>12620</v>
      </c>
      <c r="I5828" s="172">
        <v>50</v>
      </c>
      <c r="J5828" s="172">
        <v>0</v>
      </c>
      <c r="K5828" s="172">
        <v>50</v>
      </c>
      <c r="L5828" s="173" t="s">
        <v>1444</v>
      </c>
    </row>
    <row r="5829" spans="1:12" ht="33.75">
      <c r="A5829" s="174">
        <v>513</v>
      </c>
      <c r="B5829" s="167" t="s">
        <v>208</v>
      </c>
      <c r="C5829" s="168">
        <v>42858</v>
      </c>
      <c r="D5829" s="168" t="s">
        <v>12621</v>
      </c>
      <c r="E5829" s="169" t="s">
        <v>15</v>
      </c>
      <c r="F5829" s="169">
        <v>437177</v>
      </c>
      <c r="G5829" s="169"/>
      <c r="H5829" s="170" t="s">
        <v>12622</v>
      </c>
      <c r="I5829" s="172">
        <v>50</v>
      </c>
      <c r="J5829" s="172">
        <v>0</v>
      </c>
      <c r="K5829" s="172">
        <v>50</v>
      </c>
      <c r="L5829" s="173" t="s">
        <v>1444</v>
      </c>
    </row>
    <row r="5830" spans="1:12" ht="33.75">
      <c r="A5830" s="174">
        <v>513</v>
      </c>
      <c r="B5830" s="167" t="s">
        <v>208</v>
      </c>
      <c r="C5830" s="168">
        <v>42858</v>
      </c>
      <c r="D5830" s="168" t="s">
        <v>12623</v>
      </c>
      <c r="E5830" s="169" t="s">
        <v>15</v>
      </c>
      <c r="F5830" s="169">
        <v>437183</v>
      </c>
      <c r="G5830" s="169"/>
      <c r="H5830" s="170" t="s">
        <v>12624</v>
      </c>
      <c r="I5830" s="172">
        <v>50</v>
      </c>
      <c r="J5830" s="172">
        <v>0</v>
      </c>
      <c r="K5830" s="172">
        <v>50</v>
      </c>
      <c r="L5830" s="173" t="s">
        <v>1444</v>
      </c>
    </row>
    <row r="5831" spans="1:12" ht="45">
      <c r="A5831" s="174">
        <v>15</v>
      </c>
      <c r="B5831" s="167" t="s">
        <v>715</v>
      </c>
      <c r="C5831" s="168">
        <v>42858</v>
      </c>
      <c r="D5831" s="168" t="s">
        <v>12625</v>
      </c>
      <c r="E5831" s="169" t="s">
        <v>15</v>
      </c>
      <c r="F5831" s="169">
        <v>2183</v>
      </c>
      <c r="G5831" s="169"/>
      <c r="H5831" s="170" t="s">
        <v>12626</v>
      </c>
      <c r="I5831" s="172">
        <v>559.35</v>
      </c>
      <c r="J5831" s="172">
        <v>0</v>
      </c>
      <c r="K5831" s="172">
        <v>559.35</v>
      </c>
      <c r="L5831" s="173" t="s">
        <v>1444</v>
      </c>
    </row>
    <row r="5832" spans="1:12" ht="33.75">
      <c r="A5832" s="174">
        <v>16</v>
      </c>
      <c r="B5832" s="167" t="s">
        <v>716</v>
      </c>
      <c r="C5832" s="168">
        <v>42858</v>
      </c>
      <c r="D5832" s="168" t="s">
        <v>12627</v>
      </c>
      <c r="E5832" s="169" t="s">
        <v>15</v>
      </c>
      <c r="F5832" s="169">
        <v>2184</v>
      </c>
      <c r="G5832" s="169"/>
      <c r="H5832" s="170" t="s">
        <v>12628</v>
      </c>
      <c r="I5832" s="172">
        <v>276.86</v>
      </c>
      <c r="J5832" s="172">
        <v>0</v>
      </c>
      <c r="K5832" s="172">
        <v>276.86</v>
      </c>
      <c r="L5832" s="173" t="s">
        <v>1444</v>
      </c>
    </row>
    <row r="5833" spans="1:12" ht="45">
      <c r="A5833" s="174">
        <v>513</v>
      </c>
      <c r="B5833" s="167" t="s">
        <v>208</v>
      </c>
      <c r="C5833" s="168">
        <v>42858</v>
      </c>
      <c r="D5833" s="168" t="s">
        <v>12629</v>
      </c>
      <c r="E5833" s="169" t="s">
        <v>15</v>
      </c>
      <c r="F5833" s="169">
        <v>2187</v>
      </c>
      <c r="G5833" s="169"/>
      <c r="H5833" s="170" t="s">
        <v>12630</v>
      </c>
      <c r="I5833" s="172">
        <v>10192.17</v>
      </c>
      <c r="J5833" s="172">
        <v>0</v>
      </c>
      <c r="K5833" s="172">
        <v>10192.17</v>
      </c>
      <c r="L5833" s="173" t="s">
        <v>1444</v>
      </c>
    </row>
    <row r="5834" spans="1:12" ht="45">
      <c r="A5834" s="174">
        <v>25</v>
      </c>
      <c r="B5834" s="167" t="s">
        <v>718</v>
      </c>
      <c r="C5834" s="168">
        <v>42858</v>
      </c>
      <c r="D5834" s="168" t="s">
        <v>12631</v>
      </c>
      <c r="E5834" s="169" t="s">
        <v>15</v>
      </c>
      <c r="F5834" s="169">
        <v>2186</v>
      </c>
      <c r="G5834" s="169"/>
      <c r="H5834" s="170" t="s">
        <v>12632</v>
      </c>
      <c r="I5834" s="172">
        <v>400.75</v>
      </c>
      <c r="J5834" s="172">
        <v>0</v>
      </c>
      <c r="K5834" s="172">
        <v>400.75</v>
      </c>
      <c r="L5834" s="173" t="s">
        <v>1444</v>
      </c>
    </row>
    <row r="5835" spans="1:12" ht="33.75">
      <c r="A5835" s="174" t="s">
        <v>628</v>
      </c>
      <c r="B5835" s="167" t="s">
        <v>738</v>
      </c>
      <c r="C5835" s="168">
        <v>42858</v>
      </c>
      <c r="D5835" s="168" t="s">
        <v>12633</v>
      </c>
      <c r="E5835" s="169" t="s">
        <v>11</v>
      </c>
      <c r="F5835" s="169">
        <v>9386</v>
      </c>
      <c r="G5835" s="169"/>
      <c r="H5835" s="170" t="s">
        <v>12634</v>
      </c>
      <c r="I5835" s="172">
        <v>7924.53</v>
      </c>
      <c r="J5835" s="172">
        <v>0</v>
      </c>
      <c r="K5835" s="172">
        <v>7924.53</v>
      </c>
      <c r="L5835" s="173" t="s">
        <v>1444</v>
      </c>
    </row>
    <row r="5836" spans="1:12" ht="33.75">
      <c r="A5836" s="174" t="s">
        <v>628</v>
      </c>
      <c r="B5836" s="167" t="s">
        <v>738</v>
      </c>
      <c r="C5836" s="168">
        <v>42858</v>
      </c>
      <c r="D5836" s="168" t="s">
        <v>12635</v>
      </c>
      <c r="E5836" s="169" t="s">
        <v>11</v>
      </c>
      <c r="F5836" s="169">
        <v>9383</v>
      </c>
      <c r="G5836" s="169"/>
      <c r="H5836" s="170" t="s">
        <v>12636</v>
      </c>
      <c r="I5836" s="172">
        <v>3526.1</v>
      </c>
      <c r="J5836" s="172">
        <v>0</v>
      </c>
      <c r="K5836" s="172">
        <v>3526.1</v>
      </c>
      <c r="L5836" s="173" t="s">
        <v>1444</v>
      </c>
    </row>
    <row r="5837" spans="1:12" ht="22.5">
      <c r="A5837" s="174">
        <v>513</v>
      </c>
      <c r="B5837" s="167" t="s">
        <v>208</v>
      </c>
      <c r="C5837" s="168">
        <v>42858</v>
      </c>
      <c r="D5837" s="168" t="s">
        <v>12637</v>
      </c>
      <c r="E5837" s="169" t="s">
        <v>15</v>
      </c>
      <c r="F5837" s="169">
        <v>437751</v>
      </c>
      <c r="G5837" s="169"/>
      <c r="H5837" s="170" t="s">
        <v>1311</v>
      </c>
      <c r="I5837" s="172">
        <v>50</v>
      </c>
      <c r="J5837" s="172">
        <v>0</v>
      </c>
      <c r="K5837" s="172">
        <v>50</v>
      </c>
      <c r="L5837" s="173" t="s">
        <v>1444</v>
      </c>
    </row>
    <row r="5838" spans="1:12" ht="33.75">
      <c r="A5838" s="174">
        <v>291</v>
      </c>
      <c r="B5838" s="167" t="s">
        <v>818</v>
      </c>
      <c r="C5838" s="168">
        <v>42858</v>
      </c>
      <c r="D5838" s="168" t="s">
        <v>12638</v>
      </c>
      <c r="E5838" s="169" t="s">
        <v>11</v>
      </c>
      <c r="F5838" s="169">
        <v>437900</v>
      </c>
      <c r="G5838" s="169"/>
      <c r="H5838" s="170" t="s">
        <v>12639</v>
      </c>
      <c r="I5838" s="172">
        <v>50</v>
      </c>
      <c r="J5838" s="172">
        <v>0</v>
      </c>
      <c r="K5838" s="172">
        <v>50</v>
      </c>
      <c r="L5838" s="173" t="s">
        <v>1444</v>
      </c>
    </row>
    <row r="5839" spans="1:12" ht="45">
      <c r="A5839" s="174">
        <v>78</v>
      </c>
      <c r="B5839" s="167" t="s">
        <v>14232</v>
      </c>
      <c r="C5839" s="168">
        <v>42858</v>
      </c>
      <c r="D5839" s="168" t="s">
        <v>12640</v>
      </c>
      <c r="E5839" s="169" t="s">
        <v>11</v>
      </c>
      <c r="F5839" s="169">
        <v>886631</v>
      </c>
      <c r="G5839" s="169"/>
      <c r="H5839" s="170" t="s">
        <v>12641</v>
      </c>
      <c r="I5839" s="172">
        <v>5672.66</v>
      </c>
      <c r="J5839" s="172">
        <v>0</v>
      </c>
      <c r="K5839" s="172">
        <v>5672.66</v>
      </c>
      <c r="L5839" s="173" t="s">
        <v>1444</v>
      </c>
    </row>
    <row r="5840" spans="1:12" ht="45">
      <c r="A5840" s="174">
        <v>78</v>
      </c>
      <c r="B5840" s="167" t="s">
        <v>14232</v>
      </c>
      <c r="C5840" s="168">
        <v>42858</v>
      </c>
      <c r="D5840" s="168" t="s">
        <v>12642</v>
      </c>
      <c r="E5840" s="169" t="s">
        <v>11</v>
      </c>
      <c r="F5840" s="169">
        <v>886633</v>
      </c>
      <c r="G5840" s="169"/>
      <c r="H5840" s="170" t="s">
        <v>12643</v>
      </c>
      <c r="I5840" s="172">
        <v>1493.14</v>
      </c>
      <c r="J5840" s="172">
        <v>0</v>
      </c>
      <c r="K5840" s="172">
        <v>1493.14</v>
      </c>
      <c r="L5840" s="173" t="s">
        <v>1444</v>
      </c>
    </row>
    <row r="5841" spans="1:12" ht="22.5">
      <c r="A5841" s="174">
        <v>117</v>
      </c>
      <c r="B5841" s="167" t="s">
        <v>746</v>
      </c>
      <c r="C5841" s="168">
        <v>42858</v>
      </c>
      <c r="D5841" s="168" t="s">
        <v>12644</v>
      </c>
      <c r="E5841" s="169" t="s">
        <v>11</v>
      </c>
      <c r="F5841" s="169">
        <v>886665</v>
      </c>
      <c r="G5841" s="169"/>
      <c r="H5841" s="170" t="s">
        <v>12645</v>
      </c>
      <c r="I5841" s="172">
        <v>50</v>
      </c>
      <c r="J5841" s="172">
        <v>0</v>
      </c>
      <c r="K5841" s="172">
        <v>50</v>
      </c>
      <c r="L5841" s="173" t="s">
        <v>1444</v>
      </c>
    </row>
    <row r="5842" spans="1:12" ht="33.75">
      <c r="A5842" s="174">
        <v>513</v>
      </c>
      <c r="B5842" s="167" t="s">
        <v>208</v>
      </c>
      <c r="C5842" s="168">
        <v>42858</v>
      </c>
      <c r="D5842" s="168" t="s">
        <v>12646</v>
      </c>
      <c r="E5842" s="169" t="s">
        <v>15</v>
      </c>
      <c r="F5842" s="169">
        <v>437172</v>
      </c>
      <c r="G5842" s="169"/>
      <c r="H5842" s="170" t="s">
        <v>12647</v>
      </c>
      <c r="I5842" s="172">
        <v>50</v>
      </c>
      <c r="J5842" s="172">
        <v>0</v>
      </c>
      <c r="K5842" s="172">
        <v>50</v>
      </c>
      <c r="L5842" s="173" t="s">
        <v>1444</v>
      </c>
    </row>
    <row r="5843" spans="1:12" ht="33.75">
      <c r="A5843" s="174">
        <v>10</v>
      </c>
      <c r="B5843" s="167" t="s">
        <v>714</v>
      </c>
      <c r="C5843" s="168">
        <v>42859</v>
      </c>
      <c r="D5843" s="168" t="s">
        <v>12648</v>
      </c>
      <c r="E5843" s="169" t="s">
        <v>6</v>
      </c>
      <c r="F5843" s="169">
        <v>438151</v>
      </c>
      <c r="G5843" s="169"/>
      <c r="H5843" s="170" t="s">
        <v>12649</v>
      </c>
      <c r="I5843" s="172">
        <v>0</v>
      </c>
      <c r="J5843" s="172">
        <v>15400.7</v>
      </c>
      <c r="K5843" s="172">
        <v>15400.7</v>
      </c>
      <c r="L5843" s="173" t="s">
        <v>1444</v>
      </c>
    </row>
    <row r="5844" spans="1:12" ht="33.75">
      <c r="A5844" s="174">
        <v>10</v>
      </c>
      <c r="B5844" s="167" t="s">
        <v>714</v>
      </c>
      <c r="C5844" s="168">
        <v>42859</v>
      </c>
      <c r="D5844" s="168" t="s">
        <v>12650</v>
      </c>
      <c r="E5844" s="169" t="s">
        <v>6</v>
      </c>
      <c r="F5844" s="169">
        <v>438275</v>
      </c>
      <c r="G5844" s="169"/>
      <c r="H5844" s="170" t="s">
        <v>12651</v>
      </c>
      <c r="I5844" s="172">
        <v>0</v>
      </c>
      <c r="J5844" s="172">
        <v>22924.75</v>
      </c>
      <c r="K5844" s="172">
        <v>22924.75</v>
      </c>
      <c r="L5844" s="173" t="s">
        <v>1444</v>
      </c>
    </row>
    <row r="5845" spans="1:12" ht="33.75">
      <c r="A5845" s="174">
        <v>10</v>
      </c>
      <c r="B5845" s="167" t="s">
        <v>714</v>
      </c>
      <c r="C5845" s="168">
        <v>42859</v>
      </c>
      <c r="D5845" s="168" t="s">
        <v>12652</v>
      </c>
      <c r="E5845" s="169" t="s">
        <v>6</v>
      </c>
      <c r="F5845" s="169">
        <v>438282</v>
      </c>
      <c r="G5845" s="169"/>
      <c r="H5845" s="170" t="s">
        <v>12653</v>
      </c>
      <c r="I5845" s="172">
        <v>0</v>
      </c>
      <c r="J5845" s="172">
        <v>18179</v>
      </c>
      <c r="K5845" s="172">
        <v>18179</v>
      </c>
      <c r="L5845" s="173" t="s">
        <v>1444</v>
      </c>
    </row>
    <row r="5846" spans="1:12" ht="33.75">
      <c r="A5846" s="174">
        <v>10</v>
      </c>
      <c r="B5846" s="167" t="s">
        <v>714</v>
      </c>
      <c r="C5846" s="168">
        <v>42859</v>
      </c>
      <c r="D5846" s="168" t="s">
        <v>12654</v>
      </c>
      <c r="E5846" s="169" t="s">
        <v>6</v>
      </c>
      <c r="F5846" s="169">
        <v>438882</v>
      </c>
      <c r="G5846" s="169"/>
      <c r="H5846" s="170" t="s">
        <v>12655</v>
      </c>
      <c r="I5846" s="172">
        <v>0</v>
      </c>
      <c r="J5846" s="172">
        <v>170128</v>
      </c>
      <c r="K5846" s="172">
        <v>170128</v>
      </c>
      <c r="L5846" s="173" t="s">
        <v>1444</v>
      </c>
    </row>
    <row r="5847" spans="1:12" ht="33.75">
      <c r="A5847" s="174">
        <v>10</v>
      </c>
      <c r="B5847" s="167" t="s">
        <v>714</v>
      </c>
      <c r="C5847" s="168">
        <v>42859</v>
      </c>
      <c r="D5847" s="168" t="s">
        <v>12656</v>
      </c>
      <c r="E5847" s="169" t="s">
        <v>6</v>
      </c>
      <c r="F5847" s="169">
        <v>439008</v>
      </c>
      <c r="G5847" s="169"/>
      <c r="H5847" s="170" t="s">
        <v>12657</v>
      </c>
      <c r="I5847" s="172">
        <v>0</v>
      </c>
      <c r="J5847" s="172">
        <v>7452.57</v>
      </c>
      <c r="K5847" s="172">
        <v>7452.57</v>
      </c>
      <c r="L5847" s="173" t="s">
        <v>1444</v>
      </c>
    </row>
    <row r="5848" spans="1:12" ht="33.75">
      <c r="A5848" s="174">
        <v>10</v>
      </c>
      <c r="B5848" s="167" t="s">
        <v>714</v>
      </c>
      <c r="C5848" s="168">
        <v>42859</v>
      </c>
      <c r="D5848" s="168" t="s">
        <v>12658</v>
      </c>
      <c r="E5848" s="169" t="s">
        <v>6</v>
      </c>
      <c r="F5848" s="169">
        <v>439190</v>
      </c>
      <c r="G5848" s="169"/>
      <c r="H5848" s="170" t="s">
        <v>12659</v>
      </c>
      <c r="I5848" s="172">
        <v>0</v>
      </c>
      <c r="J5848" s="172">
        <v>34540.1</v>
      </c>
      <c r="K5848" s="172">
        <v>34540.1</v>
      </c>
      <c r="L5848" s="173" t="s">
        <v>1444</v>
      </c>
    </row>
    <row r="5849" spans="1:12" ht="33.75">
      <c r="A5849" s="174" t="s">
        <v>630</v>
      </c>
      <c r="B5849" s="167" t="s">
        <v>739</v>
      </c>
      <c r="C5849" s="168">
        <v>42859</v>
      </c>
      <c r="D5849" s="168" t="s">
        <v>12660</v>
      </c>
      <c r="E5849" s="169" t="s">
        <v>1286</v>
      </c>
      <c r="F5849" s="169">
        <v>13429973</v>
      </c>
      <c r="G5849" s="169"/>
      <c r="H5849" s="170" t="s">
        <v>12661</v>
      </c>
      <c r="I5849" s="172">
        <v>0</v>
      </c>
      <c r="J5849" s="172">
        <v>276524.84000000003</v>
      </c>
      <c r="K5849" s="172">
        <v>276524.84000000003</v>
      </c>
      <c r="L5849" s="173" t="s">
        <v>1444</v>
      </c>
    </row>
    <row r="5850" spans="1:12" ht="33.75">
      <c r="A5850" s="174">
        <v>10</v>
      </c>
      <c r="B5850" s="167" t="s">
        <v>714</v>
      </c>
      <c r="C5850" s="168">
        <v>42859</v>
      </c>
      <c r="D5850" s="168" t="s">
        <v>12662</v>
      </c>
      <c r="E5850" s="169" t="s">
        <v>6</v>
      </c>
      <c r="F5850" s="169">
        <v>886709</v>
      </c>
      <c r="G5850" s="169"/>
      <c r="H5850" s="170" t="s">
        <v>12663</v>
      </c>
      <c r="I5850" s="172">
        <v>0</v>
      </c>
      <c r="J5850" s="172">
        <v>10994.52</v>
      </c>
      <c r="K5850" s="172">
        <v>10994.52</v>
      </c>
      <c r="L5850" s="173" t="s">
        <v>1444</v>
      </c>
    </row>
    <row r="5851" spans="1:12" ht="45">
      <c r="A5851" s="174">
        <v>25</v>
      </c>
      <c r="B5851" s="167" t="s">
        <v>718</v>
      </c>
      <c r="C5851" s="168">
        <v>42859</v>
      </c>
      <c r="D5851" s="168" t="s">
        <v>12664</v>
      </c>
      <c r="E5851" s="169" t="s">
        <v>6</v>
      </c>
      <c r="F5851" s="169">
        <v>886739</v>
      </c>
      <c r="G5851" s="169"/>
      <c r="H5851" s="170" t="s">
        <v>12665</v>
      </c>
      <c r="I5851" s="172">
        <v>0</v>
      </c>
      <c r="J5851" s="172">
        <v>978997.03</v>
      </c>
      <c r="K5851" s="172">
        <v>978997.03</v>
      </c>
      <c r="L5851" s="173" t="s">
        <v>1444</v>
      </c>
    </row>
    <row r="5852" spans="1:12" ht="33.75">
      <c r="A5852" s="174">
        <v>10</v>
      </c>
      <c r="B5852" s="167" t="s">
        <v>714</v>
      </c>
      <c r="C5852" s="168">
        <v>42859</v>
      </c>
      <c r="D5852" s="168" t="s">
        <v>12666</v>
      </c>
      <c r="E5852" s="169" t="s">
        <v>11</v>
      </c>
      <c r="F5852" s="169">
        <v>886709</v>
      </c>
      <c r="G5852" s="169"/>
      <c r="H5852" s="170" t="s">
        <v>12667</v>
      </c>
      <c r="I5852" s="172">
        <v>50</v>
      </c>
      <c r="J5852" s="172">
        <v>0</v>
      </c>
      <c r="K5852" s="172">
        <v>50</v>
      </c>
      <c r="L5852" s="173" t="s">
        <v>1444</v>
      </c>
    </row>
    <row r="5853" spans="1:12" ht="45">
      <c r="A5853" s="174">
        <v>47</v>
      </c>
      <c r="B5853" s="167" t="s">
        <v>723</v>
      </c>
      <c r="C5853" s="168">
        <v>42859</v>
      </c>
      <c r="D5853" s="168" t="s">
        <v>12668</v>
      </c>
      <c r="E5853" s="169" t="s">
        <v>11</v>
      </c>
      <c r="F5853" s="169">
        <v>886710</v>
      </c>
      <c r="G5853" s="169"/>
      <c r="H5853" s="170" t="s">
        <v>12669</v>
      </c>
      <c r="I5853" s="172">
        <v>2658.86</v>
      </c>
      <c r="J5853" s="172">
        <v>0</v>
      </c>
      <c r="K5853" s="172">
        <v>2658.86</v>
      </c>
      <c r="L5853" s="173" t="s">
        <v>1444</v>
      </c>
    </row>
    <row r="5854" spans="1:12" ht="22.5">
      <c r="A5854" s="174">
        <v>117</v>
      </c>
      <c r="B5854" s="167" t="s">
        <v>746</v>
      </c>
      <c r="C5854" s="168">
        <v>42859</v>
      </c>
      <c r="D5854" s="168" t="s">
        <v>12670</v>
      </c>
      <c r="E5854" s="169" t="s">
        <v>11</v>
      </c>
      <c r="F5854" s="169">
        <v>886741</v>
      </c>
      <c r="G5854" s="169"/>
      <c r="H5854" s="170" t="s">
        <v>12671</v>
      </c>
      <c r="I5854" s="172">
        <v>50</v>
      </c>
      <c r="J5854" s="172">
        <v>0</v>
      </c>
      <c r="K5854" s="172">
        <v>50</v>
      </c>
      <c r="L5854" s="173" t="s">
        <v>1444</v>
      </c>
    </row>
    <row r="5855" spans="1:12" ht="33.75">
      <c r="A5855" s="174">
        <v>10</v>
      </c>
      <c r="B5855" s="167" t="s">
        <v>714</v>
      </c>
      <c r="C5855" s="168">
        <v>42859</v>
      </c>
      <c r="D5855" s="168" t="s">
        <v>12672</v>
      </c>
      <c r="E5855" s="169" t="s">
        <v>15</v>
      </c>
      <c r="F5855" s="169">
        <v>438152</v>
      </c>
      <c r="G5855" s="169"/>
      <c r="H5855" s="170" t="s">
        <v>12673</v>
      </c>
      <c r="I5855" s="172">
        <v>50</v>
      </c>
      <c r="J5855" s="172">
        <v>0</v>
      </c>
      <c r="K5855" s="172">
        <v>50</v>
      </c>
      <c r="L5855" s="173" t="s">
        <v>1444</v>
      </c>
    </row>
    <row r="5856" spans="1:12" ht="33.75">
      <c r="A5856" s="174">
        <v>10</v>
      </c>
      <c r="B5856" s="167" t="s">
        <v>714</v>
      </c>
      <c r="C5856" s="168">
        <v>42859</v>
      </c>
      <c r="D5856" s="168" t="s">
        <v>12674</v>
      </c>
      <c r="E5856" s="169" t="s">
        <v>15</v>
      </c>
      <c r="F5856" s="169">
        <v>438276</v>
      </c>
      <c r="G5856" s="169"/>
      <c r="H5856" s="170" t="s">
        <v>12675</v>
      </c>
      <c r="I5856" s="172">
        <v>50</v>
      </c>
      <c r="J5856" s="172">
        <v>0</v>
      </c>
      <c r="K5856" s="172">
        <v>50</v>
      </c>
      <c r="L5856" s="173" t="s">
        <v>1444</v>
      </c>
    </row>
    <row r="5857" spans="1:12" ht="33.75">
      <c r="A5857" s="174">
        <v>10</v>
      </c>
      <c r="B5857" s="167" t="s">
        <v>714</v>
      </c>
      <c r="C5857" s="168">
        <v>42859</v>
      </c>
      <c r="D5857" s="168" t="s">
        <v>12676</v>
      </c>
      <c r="E5857" s="169" t="s">
        <v>15</v>
      </c>
      <c r="F5857" s="169">
        <v>438283</v>
      </c>
      <c r="G5857" s="169"/>
      <c r="H5857" s="170" t="s">
        <v>12677</v>
      </c>
      <c r="I5857" s="172">
        <v>50</v>
      </c>
      <c r="J5857" s="172">
        <v>0</v>
      </c>
      <c r="K5857" s="172">
        <v>50</v>
      </c>
      <c r="L5857" s="173" t="s">
        <v>1444</v>
      </c>
    </row>
    <row r="5858" spans="1:12" ht="33.75">
      <c r="A5858" s="174" t="s">
        <v>628</v>
      </c>
      <c r="B5858" s="167" t="s">
        <v>738</v>
      </c>
      <c r="C5858" s="168">
        <v>42859</v>
      </c>
      <c r="D5858" s="168" t="s">
        <v>12678</v>
      </c>
      <c r="E5858" s="169" t="s">
        <v>11</v>
      </c>
      <c r="F5858" s="169">
        <v>9266</v>
      </c>
      <c r="G5858" s="169"/>
      <c r="H5858" s="170" t="s">
        <v>12679</v>
      </c>
      <c r="I5858" s="172">
        <v>4867.2299999999996</v>
      </c>
      <c r="J5858" s="172">
        <v>0</v>
      </c>
      <c r="K5858" s="172">
        <v>4867.2299999999996</v>
      </c>
      <c r="L5858" s="173" t="s">
        <v>1444</v>
      </c>
    </row>
    <row r="5859" spans="1:12" ht="33.75">
      <c r="A5859" s="174" t="s">
        <v>628</v>
      </c>
      <c r="B5859" s="167" t="s">
        <v>738</v>
      </c>
      <c r="C5859" s="168">
        <v>42859</v>
      </c>
      <c r="D5859" s="168" t="s">
        <v>12680</v>
      </c>
      <c r="E5859" s="169" t="s">
        <v>11</v>
      </c>
      <c r="F5859" s="169">
        <v>9261</v>
      </c>
      <c r="G5859" s="169"/>
      <c r="H5859" s="170" t="s">
        <v>12681</v>
      </c>
      <c r="I5859" s="172">
        <v>327.97</v>
      </c>
      <c r="J5859" s="172">
        <v>0</v>
      </c>
      <c r="K5859" s="172">
        <v>327.97</v>
      </c>
      <c r="L5859" s="173" t="s">
        <v>1444</v>
      </c>
    </row>
    <row r="5860" spans="1:12" ht="45">
      <c r="A5860" s="174">
        <v>10</v>
      </c>
      <c r="B5860" s="167" t="s">
        <v>714</v>
      </c>
      <c r="C5860" s="168">
        <v>42859</v>
      </c>
      <c r="D5860" s="168" t="s">
        <v>12682</v>
      </c>
      <c r="E5860" s="169" t="s">
        <v>15</v>
      </c>
      <c r="F5860" s="169">
        <v>2196</v>
      </c>
      <c r="G5860" s="169"/>
      <c r="H5860" s="170" t="s">
        <v>12683</v>
      </c>
      <c r="I5860" s="172">
        <v>3252.11</v>
      </c>
      <c r="J5860" s="172">
        <v>0</v>
      </c>
      <c r="K5860" s="172">
        <v>3252.11</v>
      </c>
      <c r="L5860" s="173" t="s">
        <v>1444</v>
      </c>
    </row>
    <row r="5861" spans="1:12" ht="45">
      <c r="A5861" s="174">
        <v>10</v>
      </c>
      <c r="B5861" s="167" t="s">
        <v>714</v>
      </c>
      <c r="C5861" s="168">
        <v>42859</v>
      </c>
      <c r="D5861" s="168" t="s">
        <v>12684</v>
      </c>
      <c r="E5861" s="169" t="s">
        <v>15</v>
      </c>
      <c r="F5861" s="169">
        <v>2197</v>
      </c>
      <c r="G5861" s="169"/>
      <c r="H5861" s="170" t="s">
        <v>12685</v>
      </c>
      <c r="I5861" s="172">
        <v>278.37</v>
      </c>
      <c r="J5861" s="172">
        <v>0</v>
      </c>
      <c r="K5861" s="172">
        <v>278.37</v>
      </c>
      <c r="L5861" s="173" t="s">
        <v>1444</v>
      </c>
    </row>
    <row r="5862" spans="1:12" ht="33.75">
      <c r="A5862" s="174">
        <v>10</v>
      </c>
      <c r="B5862" s="167" t="s">
        <v>714</v>
      </c>
      <c r="C5862" s="168">
        <v>42859</v>
      </c>
      <c r="D5862" s="168" t="s">
        <v>12686</v>
      </c>
      <c r="E5862" s="169" t="s">
        <v>15</v>
      </c>
      <c r="F5862" s="169">
        <v>2198</v>
      </c>
      <c r="G5862" s="169"/>
      <c r="H5862" s="170" t="s">
        <v>12687</v>
      </c>
      <c r="I5862" s="172">
        <v>278.16000000000003</v>
      </c>
      <c r="J5862" s="172">
        <v>0</v>
      </c>
      <c r="K5862" s="172">
        <v>278.16000000000003</v>
      </c>
      <c r="L5862" s="173" t="s">
        <v>1444</v>
      </c>
    </row>
    <row r="5863" spans="1:12" ht="33.75">
      <c r="A5863" s="174">
        <v>10</v>
      </c>
      <c r="B5863" s="167" t="s">
        <v>714</v>
      </c>
      <c r="C5863" s="168">
        <v>42859</v>
      </c>
      <c r="D5863" s="168" t="s">
        <v>12688</v>
      </c>
      <c r="E5863" s="169" t="s">
        <v>15</v>
      </c>
      <c r="F5863" s="169">
        <v>2199</v>
      </c>
      <c r="G5863" s="169"/>
      <c r="H5863" s="170" t="s">
        <v>12689</v>
      </c>
      <c r="I5863" s="172">
        <v>275.83</v>
      </c>
      <c r="J5863" s="172">
        <v>0</v>
      </c>
      <c r="K5863" s="172">
        <v>275.83</v>
      </c>
      <c r="L5863" s="173" t="s">
        <v>1444</v>
      </c>
    </row>
    <row r="5864" spans="1:12" ht="45">
      <c r="A5864" s="174">
        <v>10</v>
      </c>
      <c r="B5864" s="167" t="s">
        <v>714</v>
      </c>
      <c r="C5864" s="168">
        <v>42859</v>
      </c>
      <c r="D5864" s="168" t="s">
        <v>12690</v>
      </c>
      <c r="E5864" s="169" t="s">
        <v>15</v>
      </c>
      <c r="F5864" s="169">
        <v>2200</v>
      </c>
      <c r="G5864" s="169"/>
      <c r="H5864" s="170" t="s">
        <v>12691</v>
      </c>
      <c r="I5864" s="172">
        <v>287.63</v>
      </c>
      <c r="J5864" s="172">
        <v>0</v>
      </c>
      <c r="K5864" s="172">
        <v>287.63</v>
      </c>
      <c r="L5864" s="173" t="s">
        <v>1444</v>
      </c>
    </row>
    <row r="5865" spans="1:12" ht="33.75">
      <c r="A5865" s="174">
        <v>10</v>
      </c>
      <c r="B5865" s="167" t="s">
        <v>714</v>
      </c>
      <c r="C5865" s="168">
        <v>42859</v>
      </c>
      <c r="D5865" s="168" t="s">
        <v>12692</v>
      </c>
      <c r="E5865" s="169" t="s">
        <v>15</v>
      </c>
      <c r="F5865" s="169">
        <v>438883</v>
      </c>
      <c r="G5865" s="169"/>
      <c r="H5865" s="170" t="s">
        <v>12693</v>
      </c>
      <c r="I5865" s="172">
        <v>50</v>
      </c>
      <c r="J5865" s="172">
        <v>0</v>
      </c>
      <c r="K5865" s="172">
        <v>50</v>
      </c>
      <c r="L5865" s="173" t="s">
        <v>1444</v>
      </c>
    </row>
    <row r="5866" spans="1:12" ht="33.75">
      <c r="A5866" s="174">
        <v>10</v>
      </c>
      <c r="B5866" s="167" t="s">
        <v>714</v>
      </c>
      <c r="C5866" s="168">
        <v>42859</v>
      </c>
      <c r="D5866" s="168" t="s">
        <v>12694</v>
      </c>
      <c r="E5866" s="169" t="s">
        <v>15</v>
      </c>
      <c r="F5866" s="169">
        <v>439009</v>
      </c>
      <c r="G5866" s="169"/>
      <c r="H5866" s="170" t="s">
        <v>1358</v>
      </c>
      <c r="I5866" s="172">
        <v>50</v>
      </c>
      <c r="J5866" s="172">
        <v>0</v>
      </c>
      <c r="K5866" s="172">
        <v>50</v>
      </c>
      <c r="L5866" s="173" t="s">
        <v>1444</v>
      </c>
    </row>
    <row r="5867" spans="1:12" ht="33.75">
      <c r="A5867" s="174">
        <v>10</v>
      </c>
      <c r="B5867" s="167" t="s">
        <v>714</v>
      </c>
      <c r="C5867" s="168">
        <v>42859</v>
      </c>
      <c r="D5867" s="168" t="s">
        <v>12695</v>
      </c>
      <c r="E5867" s="169" t="s">
        <v>15</v>
      </c>
      <c r="F5867" s="169">
        <v>439191</v>
      </c>
      <c r="G5867" s="169"/>
      <c r="H5867" s="170" t="s">
        <v>12696</v>
      </c>
      <c r="I5867" s="172">
        <v>50</v>
      </c>
      <c r="J5867" s="172">
        <v>0</v>
      </c>
      <c r="K5867" s="172">
        <v>50</v>
      </c>
      <c r="L5867" s="173" t="s">
        <v>1444</v>
      </c>
    </row>
    <row r="5868" spans="1:12" ht="33.75">
      <c r="A5868" s="174">
        <v>513</v>
      </c>
      <c r="B5868" s="167" t="s">
        <v>208</v>
      </c>
      <c r="C5868" s="168">
        <v>42859</v>
      </c>
      <c r="D5868" s="168" t="s">
        <v>12697</v>
      </c>
      <c r="E5868" s="169" t="s">
        <v>15</v>
      </c>
      <c r="F5868" s="169">
        <v>439193</v>
      </c>
      <c r="G5868" s="169"/>
      <c r="H5868" s="170" t="s">
        <v>12698</v>
      </c>
      <c r="I5868" s="172">
        <v>50</v>
      </c>
      <c r="J5868" s="172">
        <v>0</v>
      </c>
      <c r="K5868" s="172">
        <v>50</v>
      </c>
      <c r="L5868" s="173" t="s">
        <v>1444</v>
      </c>
    </row>
    <row r="5869" spans="1:12" ht="45">
      <c r="A5869" s="174" t="s">
        <v>630</v>
      </c>
      <c r="B5869" s="167" t="s">
        <v>739</v>
      </c>
      <c r="C5869" s="168">
        <v>42859</v>
      </c>
      <c r="D5869" s="168" t="s">
        <v>12699</v>
      </c>
      <c r="E5869" s="169" t="s">
        <v>1500</v>
      </c>
      <c r="F5869" s="169">
        <v>13415742</v>
      </c>
      <c r="G5869" s="169"/>
      <c r="H5869" s="170" t="s">
        <v>12700</v>
      </c>
      <c r="I5869" s="172">
        <v>279575.65000000002</v>
      </c>
      <c r="J5869" s="172">
        <v>0</v>
      </c>
      <c r="K5869" s="172">
        <v>279575.65000000002</v>
      </c>
      <c r="L5869" s="173" t="s">
        <v>1444</v>
      </c>
    </row>
    <row r="5870" spans="1:12" ht="45">
      <c r="A5870" s="174" t="s">
        <v>630</v>
      </c>
      <c r="B5870" s="167" t="s">
        <v>739</v>
      </c>
      <c r="C5870" s="168">
        <v>42859</v>
      </c>
      <c r="D5870" s="168" t="s">
        <v>12701</v>
      </c>
      <c r="E5870" s="169" t="s">
        <v>1500</v>
      </c>
      <c r="F5870" s="169">
        <v>13415736</v>
      </c>
      <c r="G5870" s="169"/>
      <c r="H5870" s="170" t="s">
        <v>12702</v>
      </c>
      <c r="I5870" s="172">
        <v>705292.88</v>
      </c>
      <c r="J5870" s="172">
        <v>0</v>
      </c>
      <c r="K5870" s="172">
        <v>705292.88</v>
      </c>
      <c r="L5870" s="173" t="s">
        <v>1444</v>
      </c>
    </row>
    <row r="5871" spans="1:12" ht="45">
      <c r="A5871" s="174" t="s">
        <v>630</v>
      </c>
      <c r="B5871" s="167" t="s">
        <v>739</v>
      </c>
      <c r="C5871" s="168">
        <v>42859</v>
      </c>
      <c r="D5871" s="168" t="s">
        <v>12703</v>
      </c>
      <c r="E5871" s="169" t="s">
        <v>1500</v>
      </c>
      <c r="F5871" s="169">
        <v>13415730</v>
      </c>
      <c r="G5871" s="169"/>
      <c r="H5871" s="170" t="s">
        <v>12704</v>
      </c>
      <c r="I5871" s="172">
        <v>285458.90000000002</v>
      </c>
      <c r="J5871" s="172">
        <v>0</v>
      </c>
      <c r="K5871" s="172">
        <v>285458.90000000002</v>
      </c>
      <c r="L5871" s="173" t="s">
        <v>1444</v>
      </c>
    </row>
    <row r="5872" spans="1:12" ht="45">
      <c r="A5872" s="174" t="s">
        <v>630</v>
      </c>
      <c r="B5872" s="167" t="s">
        <v>739</v>
      </c>
      <c r="C5872" s="168">
        <v>42859</v>
      </c>
      <c r="D5872" s="168" t="s">
        <v>12705</v>
      </c>
      <c r="E5872" s="169" t="s">
        <v>1500</v>
      </c>
      <c r="F5872" s="169">
        <v>13415728</v>
      </c>
      <c r="G5872" s="169"/>
      <c r="H5872" s="170" t="s">
        <v>12706</v>
      </c>
      <c r="I5872" s="172">
        <v>478929.29</v>
      </c>
      <c r="J5872" s="172">
        <v>0</v>
      </c>
      <c r="K5872" s="172">
        <v>478929.29</v>
      </c>
      <c r="L5872" s="173" t="s">
        <v>1444</v>
      </c>
    </row>
    <row r="5873" spans="1:12" ht="45">
      <c r="A5873" s="174" t="s">
        <v>630</v>
      </c>
      <c r="B5873" s="167" t="s">
        <v>739</v>
      </c>
      <c r="C5873" s="168">
        <v>42859</v>
      </c>
      <c r="D5873" s="168" t="s">
        <v>12707</v>
      </c>
      <c r="E5873" s="169" t="s">
        <v>1500</v>
      </c>
      <c r="F5873" s="169">
        <v>13415723</v>
      </c>
      <c r="G5873" s="169"/>
      <c r="H5873" s="170" t="s">
        <v>12708</v>
      </c>
      <c r="I5873" s="172">
        <v>42971.4</v>
      </c>
      <c r="J5873" s="172">
        <v>0</v>
      </c>
      <c r="K5873" s="172">
        <v>42971.4</v>
      </c>
      <c r="L5873" s="173" t="s">
        <v>1444</v>
      </c>
    </row>
    <row r="5874" spans="1:12" ht="45">
      <c r="A5874" s="174" t="s">
        <v>630</v>
      </c>
      <c r="B5874" s="167" t="s">
        <v>739</v>
      </c>
      <c r="C5874" s="168">
        <v>42859</v>
      </c>
      <c r="D5874" s="168" t="s">
        <v>12709</v>
      </c>
      <c r="E5874" s="169" t="s">
        <v>1500</v>
      </c>
      <c r="F5874" s="169">
        <v>13415283</v>
      </c>
      <c r="G5874" s="169"/>
      <c r="H5874" s="170" t="s">
        <v>8393</v>
      </c>
      <c r="I5874" s="172">
        <v>570119.21</v>
      </c>
      <c r="J5874" s="172">
        <v>0</v>
      </c>
      <c r="K5874" s="172">
        <v>570119.21</v>
      </c>
      <c r="L5874" s="173" t="s">
        <v>1444</v>
      </c>
    </row>
    <row r="5875" spans="1:12" ht="45">
      <c r="A5875" s="174" t="s">
        <v>630</v>
      </c>
      <c r="B5875" s="167" t="s">
        <v>739</v>
      </c>
      <c r="C5875" s="168">
        <v>42859</v>
      </c>
      <c r="D5875" s="168" t="s">
        <v>12710</v>
      </c>
      <c r="E5875" s="169" t="s">
        <v>1500</v>
      </c>
      <c r="F5875" s="169">
        <v>13415280</v>
      </c>
      <c r="G5875" s="169"/>
      <c r="H5875" s="170" t="s">
        <v>12711</v>
      </c>
      <c r="I5875" s="172">
        <v>1542844.73</v>
      </c>
      <c r="J5875" s="172">
        <v>0</v>
      </c>
      <c r="K5875" s="172">
        <v>1542844.73</v>
      </c>
      <c r="L5875" s="173" t="s">
        <v>1444</v>
      </c>
    </row>
    <row r="5876" spans="1:12" ht="45">
      <c r="A5876" s="174" t="s">
        <v>630</v>
      </c>
      <c r="B5876" s="167" t="s">
        <v>739</v>
      </c>
      <c r="C5876" s="168">
        <v>42859</v>
      </c>
      <c r="D5876" s="168" t="s">
        <v>12712</v>
      </c>
      <c r="E5876" s="169" t="s">
        <v>1500</v>
      </c>
      <c r="F5876" s="169">
        <v>13415278</v>
      </c>
      <c r="G5876" s="169"/>
      <c r="H5876" s="170" t="s">
        <v>12713</v>
      </c>
      <c r="I5876" s="172">
        <v>479735.46</v>
      </c>
      <c r="J5876" s="172">
        <v>0</v>
      </c>
      <c r="K5876" s="172">
        <v>479735.46</v>
      </c>
      <c r="L5876" s="173" t="s">
        <v>1444</v>
      </c>
    </row>
    <row r="5877" spans="1:12" ht="45">
      <c r="A5877" s="174" t="s">
        <v>630</v>
      </c>
      <c r="B5877" s="167" t="s">
        <v>739</v>
      </c>
      <c r="C5877" s="168">
        <v>42859</v>
      </c>
      <c r="D5877" s="168" t="s">
        <v>12714</v>
      </c>
      <c r="E5877" s="169" t="s">
        <v>1500</v>
      </c>
      <c r="F5877" s="169">
        <v>13415275</v>
      </c>
      <c r="G5877" s="169"/>
      <c r="H5877" s="170" t="s">
        <v>12715</v>
      </c>
      <c r="I5877" s="172">
        <v>953080.43</v>
      </c>
      <c r="J5877" s="172">
        <v>0</v>
      </c>
      <c r="K5877" s="172">
        <v>953080.43</v>
      </c>
      <c r="L5877" s="173" t="s">
        <v>1444</v>
      </c>
    </row>
    <row r="5878" spans="1:12" ht="22.5">
      <c r="A5878" s="174">
        <v>117</v>
      </c>
      <c r="B5878" s="167" t="s">
        <v>746</v>
      </c>
      <c r="C5878" s="168">
        <v>42859</v>
      </c>
      <c r="D5878" s="168" t="s">
        <v>12716</v>
      </c>
      <c r="E5878" s="169" t="s">
        <v>11</v>
      </c>
      <c r="F5878" s="169">
        <v>886686</v>
      </c>
      <c r="G5878" s="169"/>
      <c r="H5878" s="170" t="s">
        <v>12717</v>
      </c>
      <c r="I5878" s="172">
        <v>50</v>
      </c>
      <c r="J5878" s="172">
        <v>0</v>
      </c>
      <c r="K5878" s="172">
        <v>50</v>
      </c>
      <c r="L5878" s="173" t="s">
        <v>1444</v>
      </c>
    </row>
    <row r="5879" spans="1:12" ht="33.75">
      <c r="A5879" s="174">
        <v>119</v>
      </c>
      <c r="B5879" s="167" t="s">
        <v>747</v>
      </c>
      <c r="C5879" s="168">
        <v>42859</v>
      </c>
      <c r="D5879" s="168" t="s">
        <v>12718</v>
      </c>
      <c r="E5879" s="169" t="s">
        <v>11</v>
      </c>
      <c r="F5879" s="169">
        <v>886688</v>
      </c>
      <c r="G5879" s="169"/>
      <c r="H5879" s="170" t="s">
        <v>12719</v>
      </c>
      <c r="I5879" s="172">
        <v>50</v>
      </c>
      <c r="J5879" s="172">
        <v>0</v>
      </c>
      <c r="K5879" s="172">
        <v>50</v>
      </c>
      <c r="L5879" s="173" t="s">
        <v>1444</v>
      </c>
    </row>
    <row r="5880" spans="1:12" ht="45">
      <c r="A5880" s="174">
        <v>47</v>
      </c>
      <c r="B5880" s="167" t="s">
        <v>723</v>
      </c>
      <c r="C5880" s="168">
        <v>42859</v>
      </c>
      <c r="D5880" s="168" t="s">
        <v>12720</v>
      </c>
      <c r="E5880" s="169" t="s">
        <v>11</v>
      </c>
      <c r="F5880" s="169">
        <v>886702</v>
      </c>
      <c r="G5880" s="169"/>
      <c r="H5880" s="170" t="s">
        <v>12721</v>
      </c>
      <c r="I5880" s="172">
        <v>6278.26</v>
      </c>
      <c r="J5880" s="172">
        <v>0</v>
      </c>
      <c r="K5880" s="172">
        <v>6278.26</v>
      </c>
      <c r="L5880" s="173" t="s">
        <v>1444</v>
      </c>
    </row>
    <row r="5881" spans="1:12" ht="33.75">
      <c r="A5881" s="174">
        <v>10</v>
      </c>
      <c r="B5881" s="167" t="s">
        <v>714</v>
      </c>
      <c r="C5881" s="168">
        <v>42860</v>
      </c>
      <c r="D5881" s="168" t="s">
        <v>12722</v>
      </c>
      <c r="E5881" s="169" t="s">
        <v>6</v>
      </c>
      <c r="F5881" s="169">
        <v>439479</v>
      </c>
      <c r="G5881" s="169"/>
      <c r="H5881" s="170" t="s">
        <v>12723</v>
      </c>
      <c r="I5881" s="172">
        <v>0</v>
      </c>
      <c r="J5881" s="172">
        <v>72786.179999999993</v>
      </c>
      <c r="K5881" s="172">
        <v>72786.179999999993</v>
      </c>
      <c r="L5881" s="173" t="s">
        <v>1444</v>
      </c>
    </row>
    <row r="5882" spans="1:12" ht="33.75">
      <c r="A5882" s="174">
        <v>10</v>
      </c>
      <c r="B5882" s="167" t="s">
        <v>714</v>
      </c>
      <c r="C5882" s="168">
        <v>42860</v>
      </c>
      <c r="D5882" s="168" t="s">
        <v>12724</v>
      </c>
      <c r="E5882" s="169" t="s">
        <v>6</v>
      </c>
      <c r="F5882" s="169">
        <v>439608</v>
      </c>
      <c r="G5882" s="169"/>
      <c r="H5882" s="170" t="s">
        <v>12725</v>
      </c>
      <c r="I5882" s="172">
        <v>0</v>
      </c>
      <c r="J5882" s="172">
        <v>28986.93</v>
      </c>
      <c r="K5882" s="172">
        <v>28986.93</v>
      </c>
      <c r="L5882" s="173" t="s">
        <v>1444</v>
      </c>
    </row>
    <row r="5883" spans="1:12" ht="33.75">
      <c r="A5883" s="174">
        <v>10</v>
      </c>
      <c r="B5883" s="167" t="s">
        <v>714</v>
      </c>
      <c r="C5883" s="168">
        <v>42860</v>
      </c>
      <c r="D5883" s="168" t="s">
        <v>12726</v>
      </c>
      <c r="E5883" s="169" t="s">
        <v>6</v>
      </c>
      <c r="F5883" s="169">
        <v>439610</v>
      </c>
      <c r="G5883" s="169"/>
      <c r="H5883" s="170" t="s">
        <v>12727</v>
      </c>
      <c r="I5883" s="172">
        <v>0</v>
      </c>
      <c r="J5883" s="172">
        <v>91683.9</v>
      </c>
      <c r="K5883" s="172">
        <v>91683.9</v>
      </c>
      <c r="L5883" s="173" t="s">
        <v>1444</v>
      </c>
    </row>
    <row r="5884" spans="1:12" ht="33.75">
      <c r="A5884" s="174">
        <v>10</v>
      </c>
      <c r="B5884" s="167" t="s">
        <v>714</v>
      </c>
      <c r="C5884" s="168">
        <v>42860</v>
      </c>
      <c r="D5884" s="168" t="s">
        <v>12728</v>
      </c>
      <c r="E5884" s="169" t="s">
        <v>6</v>
      </c>
      <c r="F5884" s="169">
        <v>439612</v>
      </c>
      <c r="G5884" s="169"/>
      <c r="H5884" s="170" t="s">
        <v>12729</v>
      </c>
      <c r="I5884" s="172">
        <v>0</v>
      </c>
      <c r="J5884" s="172">
        <v>11612.27</v>
      </c>
      <c r="K5884" s="172">
        <v>11612.27</v>
      </c>
      <c r="L5884" s="173" t="s">
        <v>1444</v>
      </c>
    </row>
    <row r="5885" spans="1:12" ht="33.75">
      <c r="A5885" s="174">
        <v>10</v>
      </c>
      <c r="B5885" s="167" t="s">
        <v>714</v>
      </c>
      <c r="C5885" s="168">
        <v>42860</v>
      </c>
      <c r="D5885" s="168" t="s">
        <v>12730</v>
      </c>
      <c r="E5885" s="169" t="s">
        <v>6</v>
      </c>
      <c r="F5885" s="169">
        <v>440254</v>
      </c>
      <c r="G5885" s="169"/>
      <c r="H5885" s="170" t="s">
        <v>12731</v>
      </c>
      <c r="I5885" s="172">
        <v>0</v>
      </c>
      <c r="J5885" s="172">
        <v>22433.37</v>
      </c>
      <c r="K5885" s="172">
        <v>22433.37</v>
      </c>
      <c r="L5885" s="173" t="s">
        <v>1444</v>
      </c>
    </row>
    <row r="5886" spans="1:12" ht="33.75">
      <c r="A5886" s="174">
        <v>10</v>
      </c>
      <c r="B5886" s="167" t="s">
        <v>714</v>
      </c>
      <c r="C5886" s="168">
        <v>42860</v>
      </c>
      <c r="D5886" s="168" t="s">
        <v>12732</v>
      </c>
      <c r="E5886" s="169" t="s">
        <v>6</v>
      </c>
      <c r="F5886" s="169">
        <v>440260</v>
      </c>
      <c r="G5886" s="169"/>
      <c r="H5886" s="170" t="s">
        <v>12733</v>
      </c>
      <c r="I5886" s="172">
        <v>0</v>
      </c>
      <c r="J5886" s="172">
        <v>8585.15</v>
      </c>
      <c r="K5886" s="172">
        <v>8585.15</v>
      </c>
      <c r="L5886" s="173" t="s">
        <v>1444</v>
      </c>
    </row>
    <row r="5887" spans="1:12" ht="33.75">
      <c r="A5887" s="174">
        <v>10</v>
      </c>
      <c r="B5887" s="167" t="s">
        <v>714</v>
      </c>
      <c r="C5887" s="168">
        <v>42860</v>
      </c>
      <c r="D5887" s="168" t="s">
        <v>12734</v>
      </c>
      <c r="E5887" s="169" t="s">
        <v>6</v>
      </c>
      <c r="F5887" s="169">
        <v>440400</v>
      </c>
      <c r="G5887" s="169"/>
      <c r="H5887" s="170" t="s">
        <v>12735</v>
      </c>
      <c r="I5887" s="172">
        <v>0</v>
      </c>
      <c r="J5887" s="172">
        <v>27596.13</v>
      </c>
      <c r="K5887" s="172">
        <v>27596.13</v>
      </c>
      <c r="L5887" s="173" t="s">
        <v>1444</v>
      </c>
    </row>
    <row r="5888" spans="1:12" ht="33.75">
      <c r="A5888" s="174">
        <v>373</v>
      </c>
      <c r="B5888" s="167" t="s">
        <v>1299</v>
      </c>
      <c r="C5888" s="168">
        <v>42860</v>
      </c>
      <c r="D5888" s="168" t="s">
        <v>12736</v>
      </c>
      <c r="E5888" s="169" t="s">
        <v>1500</v>
      </c>
      <c r="F5888" s="169">
        <v>13444406</v>
      </c>
      <c r="G5888" s="169"/>
      <c r="H5888" s="170" t="s">
        <v>12737</v>
      </c>
      <c r="I5888" s="172">
        <v>0</v>
      </c>
      <c r="J5888" s="172">
        <v>805683.46</v>
      </c>
      <c r="K5888" s="172">
        <v>805683.46</v>
      </c>
      <c r="L5888" s="173" t="s">
        <v>1444</v>
      </c>
    </row>
    <row r="5889" spans="1:12" ht="33.75">
      <c r="A5889" s="174" t="s">
        <v>627</v>
      </c>
      <c r="B5889" s="167" t="s">
        <v>737</v>
      </c>
      <c r="C5889" s="168">
        <v>42860</v>
      </c>
      <c r="D5889" s="168" t="s">
        <v>12738</v>
      </c>
      <c r="E5889" s="169" t="s">
        <v>1500</v>
      </c>
      <c r="F5889" s="169">
        <v>13432621</v>
      </c>
      <c r="G5889" s="169"/>
      <c r="H5889" s="170" t="s">
        <v>12739</v>
      </c>
      <c r="I5889" s="172">
        <v>0</v>
      </c>
      <c r="J5889" s="172">
        <v>4581.46</v>
      </c>
      <c r="K5889" s="172">
        <v>4581.46</v>
      </c>
      <c r="L5889" s="173" t="s">
        <v>1444</v>
      </c>
    </row>
    <row r="5890" spans="1:12" ht="33.75">
      <c r="A5890" s="174" t="s">
        <v>627</v>
      </c>
      <c r="B5890" s="167" t="s">
        <v>737</v>
      </c>
      <c r="C5890" s="168">
        <v>42860</v>
      </c>
      <c r="D5890" s="168" t="s">
        <v>12740</v>
      </c>
      <c r="E5890" s="169" t="s">
        <v>1500</v>
      </c>
      <c r="F5890" s="169">
        <v>13432620</v>
      </c>
      <c r="G5890" s="169"/>
      <c r="H5890" s="170" t="s">
        <v>12741</v>
      </c>
      <c r="I5890" s="172">
        <v>0</v>
      </c>
      <c r="J5890" s="172">
        <v>1936.91</v>
      </c>
      <c r="K5890" s="172">
        <v>1936.91</v>
      </c>
      <c r="L5890" s="173" t="s">
        <v>1444</v>
      </c>
    </row>
    <row r="5891" spans="1:12" ht="33.75">
      <c r="A5891" s="174">
        <v>344</v>
      </c>
      <c r="B5891" s="167" t="s">
        <v>842</v>
      </c>
      <c r="C5891" s="168">
        <v>42860</v>
      </c>
      <c r="D5891" s="168" t="s">
        <v>12742</v>
      </c>
      <c r="E5891" s="169" t="s">
        <v>6</v>
      </c>
      <c r="F5891" s="169">
        <v>833088</v>
      </c>
      <c r="G5891" s="169"/>
      <c r="H5891" s="170" t="s">
        <v>12743</v>
      </c>
      <c r="I5891" s="172">
        <v>0</v>
      </c>
      <c r="J5891" s="172">
        <v>174000</v>
      </c>
      <c r="K5891" s="172">
        <v>174000</v>
      </c>
      <c r="L5891" s="173" t="s">
        <v>1444</v>
      </c>
    </row>
    <row r="5892" spans="1:12" ht="33.75">
      <c r="A5892" s="174" t="s">
        <v>628</v>
      </c>
      <c r="B5892" s="167" t="s">
        <v>738</v>
      </c>
      <c r="C5892" s="168">
        <v>42860</v>
      </c>
      <c r="D5892" s="168" t="s">
        <v>12744</v>
      </c>
      <c r="E5892" s="169" t="s">
        <v>6</v>
      </c>
      <c r="F5892" s="169">
        <v>833159</v>
      </c>
      <c r="G5892" s="169"/>
      <c r="H5892" s="170" t="s">
        <v>12745</v>
      </c>
      <c r="I5892" s="172">
        <v>0</v>
      </c>
      <c r="J5892" s="172">
        <v>6000</v>
      </c>
      <c r="K5892" s="172">
        <v>6000</v>
      </c>
      <c r="L5892" s="173" t="s">
        <v>1444</v>
      </c>
    </row>
    <row r="5893" spans="1:12" ht="33.75">
      <c r="A5893" s="174">
        <v>378</v>
      </c>
      <c r="B5893" s="167" t="s">
        <v>1304</v>
      </c>
      <c r="C5893" s="168">
        <v>42860</v>
      </c>
      <c r="D5893" s="168" t="s">
        <v>12746</v>
      </c>
      <c r="E5893" s="169" t="s">
        <v>6</v>
      </c>
      <c r="F5893" s="169">
        <v>886809</v>
      </c>
      <c r="G5893" s="169"/>
      <c r="H5893" s="170" t="s">
        <v>12747</v>
      </c>
      <c r="I5893" s="172">
        <v>0</v>
      </c>
      <c r="J5893" s="172">
        <v>61234.080000000002</v>
      </c>
      <c r="K5893" s="172">
        <v>61234.080000000002</v>
      </c>
      <c r="L5893" s="173" t="s">
        <v>1444</v>
      </c>
    </row>
    <row r="5894" spans="1:12" ht="45">
      <c r="A5894" s="174" t="s">
        <v>630</v>
      </c>
      <c r="B5894" s="167" t="s">
        <v>739</v>
      </c>
      <c r="C5894" s="168">
        <v>42860</v>
      </c>
      <c r="D5894" s="168" t="s">
        <v>12748</v>
      </c>
      <c r="E5894" s="169" t="s">
        <v>6</v>
      </c>
      <c r="F5894" s="169">
        <v>886824</v>
      </c>
      <c r="G5894" s="169"/>
      <c r="H5894" s="170" t="s">
        <v>12749</v>
      </c>
      <c r="I5894" s="172">
        <v>0</v>
      </c>
      <c r="J5894" s="172">
        <v>618323.27</v>
      </c>
      <c r="K5894" s="172">
        <v>618323.27</v>
      </c>
      <c r="L5894" s="173" t="s">
        <v>1444</v>
      </c>
    </row>
    <row r="5895" spans="1:12" ht="33.75">
      <c r="A5895" s="174" t="s">
        <v>627</v>
      </c>
      <c r="B5895" s="167" t="s">
        <v>737</v>
      </c>
      <c r="C5895" s="168">
        <v>42860</v>
      </c>
      <c r="D5895" s="168" t="s">
        <v>12750</v>
      </c>
      <c r="E5895" s="169" t="s">
        <v>6</v>
      </c>
      <c r="F5895" s="169">
        <v>886825</v>
      </c>
      <c r="G5895" s="169"/>
      <c r="H5895" s="170" t="s">
        <v>12751</v>
      </c>
      <c r="I5895" s="172">
        <v>0</v>
      </c>
      <c r="J5895" s="172">
        <v>1556475.5</v>
      </c>
      <c r="K5895" s="172">
        <v>1556475.5</v>
      </c>
      <c r="L5895" s="173" t="s">
        <v>1444</v>
      </c>
    </row>
    <row r="5896" spans="1:12" ht="22.5">
      <c r="A5896" s="174">
        <v>117</v>
      </c>
      <c r="B5896" s="167" t="s">
        <v>746</v>
      </c>
      <c r="C5896" s="168">
        <v>42860</v>
      </c>
      <c r="D5896" s="168" t="s">
        <v>12752</v>
      </c>
      <c r="E5896" s="169" t="s">
        <v>11</v>
      </c>
      <c r="F5896" s="169">
        <v>886805</v>
      </c>
      <c r="G5896" s="169"/>
      <c r="H5896" s="170" t="s">
        <v>12753</v>
      </c>
      <c r="I5896" s="172">
        <v>50</v>
      </c>
      <c r="J5896" s="172">
        <v>0</v>
      </c>
      <c r="K5896" s="172">
        <v>50</v>
      </c>
      <c r="L5896" s="173" t="s">
        <v>1444</v>
      </c>
    </row>
    <row r="5897" spans="1:12" ht="33.75">
      <c r="A5897" s="174">
        <v>119</v>
      </c>
      <c r="B5897" s="167" t="s">
        <v>747</v>
      </c>
      <c r="C5897" s="168">
        <v>42860</v>
      </c>
      <c r="D5897" s="168" t="s">
        <v>12754</v>
      </c>
      <c r="E5897" s="169" t="s">
        <v>11</v>
      </c>
      <c r="F5897" s="169">
        <v>886808</v>
      </c>
      <c r="G5897" s="169"/>
      <c r="H5897" s="170" t="s">
        <v>12755</v>
      </c>
      <c r="I5897" s="172">
        <v>50</v>
      </c>
      <c r="J5897" s="172">
        <v>0</v>
      </c>
      <c r="K5897" s="172">
        <v>50</v>
      </c>
      <c r="L5897" s="173" t="s">
        <v>1444</v>
      </c>
    </row>
    <row r="5898" spans="1:12" ht="33.75">
      <c r="A5898" s="174">
        <v>119</v>
      </c>
      <c r="B5898" s="167" t="s">
        <v>747</v>
      </c>
      <c r="C5898" s="168">
        <v>42860</v>
      </c>
      <c r="D5898" s="168" t="s">
        <v>12756</v>
      </c>
      <c r="E5898" s="169" t="s">
        <v>11</v>
      </c>
      <c r="F5898" s="169">
        <v>886810</v>
      </c>
      <c r="G5898" s="169"/>
      <c r="H5898" s="170" t="s">
        <v>12757</v>
      </c>
      <c r="I5898" s="172">
        <v>50</v>
      </c>
      <c r="J5898" s="172">
        <v>0</v>
      </c>
      <c r="K5898" s="172">
        <v>50</v>
      </c>
      <c r="L5898" s="173" t="s">
        <v>1444</v>
      </c>
    </row>
    <row r="5899" spans="1:12" ht="33.75">
      <c r="A5899" s="174">
        <v>119</v>
      </c>
      <c r="B5899" s="167" t="s">
        <v>747</v>
      </c>
      <c r="C5899" s="168">
        <v>42860</v>
      </c>
      <c r="D5899" s="168" t="s">
        <v>12758</v>
      </c>
      <c r="E5899" s="169" t="s">
        <v>11</v>
      </c>
      <c r="F5899" s="169">
        <v>886815</v>
      </c>
      <c r="G5899" s="169"/>
      <c r="H5899" s="170" t="s">
        <v>12759</v>
      </c>
      <c r="I5899" s="172">
        <v>50</v>
      </c>
      <c r="J5899" s="172">
        <v>0</v>
      </c>
      <c r="K5899" s="172">
        <v>50</v>
      </c>
      <c r="L5899" s="173" t="s">
        <v>1444</v>
      </c>
    </row>
    <row r="5900" spans="1:12" ht="22.5">
      <c r="A5900" s="174">
        <v>117</v>
      </c>
      <c r="B5900" s="167" t="s">
        <v>746</v>
      </c>
      <c r="C5900" s="168">
        <v>42860</v>
      </c>
      <c r="D5900" s="168" t="s">
        <v>12760</v>
      </c>
      <c r="E5900" s="169" t="s">
        <v>11</v>
      </c>
      <c r="F5900" s="169">
        <v>886816</v>
      </c>
      <c r="G5900" s="169"/>
      <c r="H5900" s="170" t="s">
        <v>12761</v>
      </c>
      <c r="I5900" s="172">
        <v>50</v>
      </c>
      <c r="J5900" s="172">
        <v>0</v>
      </c>
      <c r="K5900" s="172">
        <v>50</v>
      </c>
      <c r="L5900" s="173" t="s">
        <v>1444</v>
      </c>
    </row>
    <row r="5901" spans="1:12" ht="45">
      <c r="A5901" s="174">
        <v>87</v>
      </c>
      <c r="B5901" s="167" t="s">
        <v>735</v>
      </c>
      <c r="C5901" s="168">
        <v>42860</v>
      </c>
      <c r="D5901" s="168" t="s">
        <v>12762</v>
      </c>
      <c r="E5901" s="169" t="s">
        <v>11</v>
      </c>
      <c r="F5901" s="169">
        <v>886822</v>
      </c>
      <c r="G5901" s="169"/>
      <c r="H5901" s="170" t="s">
        <v>12763</v>
      </c>
      <c r="I5901" s="172">
        <v>710</v>
      </c>
      <c r="J5901" s="172">
        <v>0</v>
      </c>
      <c r="K5901" s="172">
        <v>710</v>
      </c>
      <c r="L5901" s="173" t="s">
        <v>1444</v>
      </c>
    </row>
    <row r="5902" spans="1:12" ht="33.75">
      <c r="A5902" s="174">
        <v>10</v>
      </c>
      <c r="B5902" s="167" t="s">
        <v>714</v>
      </c>
      <c r="C5902" s="168">
        <v>42860</v>
      </c>
      <c r="D5902" s="168" t="s">
        <v>12764</v>
      </c>
      <c r="E5902" s="169" t="s">
        <v>15</v>
      </c>
      <c r="F5902" s="169">
        <v>439480</v>
      </c>
      <c r="G5902" s="169"/>
      <c r="H5902" s="170" t="s">
        <v>12765</v>
      </c>
      <c r="I5902" s="172">
        <v>50</v>
      </c>
      <c r="J5902" s="172">
        <v>0</v>
      </c>
      <c r="K5902" s="172">
        <v>50</v>
      </c>
      <c r="L5902" s="173" t="s">
        <v>1444</v>
      </c>
    </row>
    <row r="5903" spans="1:12" ht="33.75">
      <c r="A5903" s="174">
        <v>513</v>
      </c>
      <c r="B5903" s="167" t="s">
        <v>208</v>
      </c>
      <c r="C5903" s="168">
        <v>42860</v>
      </c>
      <c r="D5903" s="168" t="s">
        <v>12766</v>
      </c>
      <c r="E5903" s="169" t="s">
        <v>15</v>
      </c>
      <c r="F5903" s="169">
        <v>439482</v>
      </c>
      <c r="G5903" s="169"/>
      <c r="H5903" s="170" t="s">
        <v>12767</v>
      </c>
      <c r="I5903" s="172">
        <v>50</v>
      </c>
      <c r="J5903" s="172">
        <v>0</v>
      </c>
      <c r="K5903" s="172">
        <v>50</v>
      </c>
      <c r="L5903" s="173" t="s">
        <v>1444</v>
      </c>
    </row>
    <row r="5904" spans="1:12" ht="33.75">
      <c r="A5904" s="174">
        <v>513</v>
      </c>
      <c r="B5904" s="167" t="s">
        <v>208</v>
      </c>
      <c r="C5904" s="168">
        <v>42860</v>
      </c>
      <c r="D5904" s="168" t="s">
        <v>12768</v>
      </c>
      <c r="E5904" s="169" t="s">
        <v>15</v>
      </c>
      <c r="F5904" s="169">
        <v>439607</v>
      </c>
      <c r="G5904" s="169"/>
      <c r="H5904" s="170" t="s">
        <v>1361</v>
      </c>
      <c r="I5904" s="172">
        <v>50</v>
      </c>
      <c r="J5904" s="172">
        <v>0</v>
      </c>
      <c r="K5904" s="172">
        <v>50</v>
      </c>
      <c r="L5904" s="173" t="s">
        <v>1444</v>
      </c>
    </row>
    <row r="5905" spans="1:12" ht="33.75">
      <c r="A5905" s="174">
        <v>10</v>
      </c>
      <c r="B5905" s="167" t="s">
        <v>714</v>
      </c>
      <c r="C5905" s="168">
        <v>42860</v>
      </c>
      <c r="D5905" s="168" t="s">
        <v>12769</v>
      </c>
      <c r="E5905" s="169" t="s">
        <v>15</v>
      </c>
      <c r="F5905" s="169">
        <v>439609</v>
      </c>
      <c r="G5905" s="169"/>
      <c r="H5905" s="170" t="s">
        <v>12770</v>
      </c>
      <c r="I5905" s="172">
        <v>50</v>
      </c>
      <c r="J5905" s="172">
        <v>0</v>
      </c>
      <c r="K5905" s="172">
        <v>50</v>
      </c>
      <c r="L5905" s="173" t="s">
        <v>1444</v>
      </c>
    </row>
    <row r="5906" spans="1:12" ht="33.75">
      <c r="A5906" s="174">
        <v>10</v>
      </c>
      <c r="B5906" s="167" t="s">
        <v>714</v>
      </c>
      <c r="C5906" s="168">
        <v>42860</v>
      </c>
      <c r="D5906" s="168" t="s">
        <v>12771</v>
      </c>
      <c r="E5906" s="169" t="s">
        <v>15</v>
      </c>
      <c r="F5906" s="169">
        <v>439611</v>
      </c>
      <c r="G5906" s="169"/>
      <c r="H5906" s="170" t="s">
        <v>12772</v>
      </c>
      <c r="I5906" s="172">
        <v>50</v>
      </c>
      <c r="J5906" s="172">
        <v>0</v>
      </c>
      <c r="K5906" s="172">
        <v>50</v>
      </c>
      <c r="L5906" s="173" t="s">
        <v>1444</v>
      </c>
    </row>
    <row r="5907" spans="1:12" ht="33.75">
      <c r="A5907" s="174">
        <v>10</v>
      </c>
      <c r="B5907" s="167" t="s">
        <v>714</v>
      </c>
      <c r="C5907" s="168">
        <v>42860</v>
      </c>
      <c r="D5907" s="168" t="s">
        <v>12773</v>
      </c>
      <c r="E5907" s="169" t="s">
        <v>15</v>
      </c>
      <c r="F5907" s="169">
        <v>439613</v>
      </c>
      <c r="G5907" s="169"/>
      <c r="H5907" s="170" t="s">
        <v>12774</v>
      </c>
      <c r="I5907" s="172">
        <v>50</v>
      </c>
      <c r="J5907" s="172">
        <v>0</v>
      </c>
      <c r="K5907" s="172">
        <v>50</v>
      </c>
      <c r="L5907" s="173" t="s">
        <v>1444</v>
      </c>
    </row>
    <row r="5908" spans="1:12" ht="33.75">
      <c r="A5908" s="174">
        <v>513</v>
      </c>
      <c r="B5908" s="167" t="s">
        <v>208</v>
      </c>
      <c r="C5908" s="168">
        <v>42860</v>
      </c>
      <c r="D5908" s="168" t="s">
        <v>12775</v>
      </c>
      <c r="E5908" s="169" t="s">
        <v>15</v>
      </c>
      <c r="F5908" s="169">
        <v>440114</v>
      </c>
      <c r="G5908" s="169"/>
      <c r="H5908" s="170" t="s">
        <v>12776</v>
      </c>
      <c r="I5908" s="172">
        <v>50</v>
      </c>
      <c r="J5908" s="172">
        <v>0</v>
      </c>
      <c r="K5908" s="172">
        <v>50</v>
      </c>
      <c r="L5908" s="173" t="s">
        <v>1444</v>
      </c>
    </row>
    <row r="5909" spans="1:12" ht="45">
      <c r="A5909" s="174">
        <v>513</v>
      </c>
      <c r="B5909" s="167" t="s">
        <v>208</v>
      </c>
      <c r="C5909" s="168">
        <v>42860</v>
      </c>
      <c r="D5909" s="168" t="s">
        <v>12777</v>
      </c>
      <c r="E5909" s="169" t="s">
        <v>15</v>
      </c>
      <c r="F5909" s="169">
        <v>2204</v>
      </c>
      <c r="G5909" s="169"/>
      <c r="H5909" s="170" t="s">
        <v>12778</v>
      </c>
      <c r="I5909" s="172">
        <v>106196.43</v>
      </c>
      <c r="J5909" s="172">
        <v>0</v>
      </c>
      <c r="K5909" s="172">
        <v>106196.43</v>
      </c>
      <c r="L5909" s="173" t="s">
        <v>1444</v>
      </c>
    </row>
    <row r="5910" spans="1:12" ht="45">
      <c r="A5910" s="174">
        <v>48</v>
      </c>
      <c r="B5910" s="167" t="s">
        <v>724</v>
      </c>
      <c r="C5910" s="168">
        <v>42860</v>
      </c>
      <c r="D5910" s="168" t="s">
        <v>12779</v>
      </c>
      <c r="E5910" s="169" t="s">
        <v>15</v>
      </c>
      <c r="F5910" s="169">
        <v>2210</v>
      </c>
      <c r="G5910" s="169"/>
      <c r="H5910" s="170" t="s">
        <v>12780</v>
      </c>
      <c r="I5910" s="172">
        <v>293.67</v>
      </c>
      <c r="J5910" s="172">
        <v>0</v>
      </c>
      <c r="K5910" s="172">
        <v>293.67</v>
      </c>
      <c r="L5910" s="173" t="s">
        <v>1444</v>
      </c>
    </row>
    <row r="5911" spans="1:12" ht="56.25">
      <c r="A5911" s="174">
        <v>169</v>
      </c>
      <c r="B5911" s="167" t="s">
        <v>773</v>
      </c>
      <c r="C5911" s="168">
        <v>42860</v>
      </c>
      <c r="D5911" s="168" t="s">
        <v>12781</v>
      </c>
      <c r="E5911" s="169" t="s">
        <v>15</v>
      </c>
      <c r="F5911" s="169">
        <v>2211</v>
      </c>
      <c r="G5911" s="169"/>
      <c r="H5911" s="170" t="s">
        <v>12782</v>
      </c>
      <c r="I5911" s="172">
        <v>276.86</v>
      </c>
      <c r="J5911" s="172">
        <v>0</v>
      </c>
      <c r="K5911" s="172">
        <v>276.86</v>
      </c>
      <c r="L5911" s="173" t="s">
        <v>1444</v>
      </c>
    </row>
    <row r="5912" spans="1:12" ht="33.75">
      <c r="A5912" s="174">
        <v>10</v>
      </c>
      <c r="B5912" s="167" t="s">
        <v>714</v>
      </c>
      <c r="C5912" s="168">
        <v>42860</v>
      </c>
      <c r="D5912" s="168" t="s">
        <v>12783</v>
      </c>
      <c r="E5912" s="169" t="s">
        <v>15</v>
      </c>
      <c r="F5912" s="169">
        <v>440255</v>
      </c>
      <c r="G5912" s="169"/>
      <c r="H5912" s="170" t="s">
        <v>12784</v>
      </c>
      <c r="I5912" s="172">
        <v>50</v>
      </c>
      <c r="J5912" s="172">
        <v>0</v>
      </c>
      <c r="K5912" s="172">
        <v>50</v>
      </c>
      <c r="L5912" s="173" t="s">
        <v>1444</v>
      </c>
    </row>
    <row r="5913" spans="1:12" ht="33.75">
      <c r="A5913" s="174">
        <v>10</v>
      </c>
      <c r="B5913" s="167" t="s">
        <v>714</v>
      </c>
      <c r="C5913" s="168">
        <v>42860</v>
      </c>
      <c r="D5913" s="168" t="s">
        <v>12785</v>
      </c>
      <c r="E5913" s="169" t="s">
        <v>15</v>
      </c>
      <c r="F5913" s="169">
        <v>440261</v>
      </c>
      <c r="G5913" s="169"/>
      <c r="H5913" s="170" t="s">
        <v>12786</v>
      </c>
      <c r="I5913" s="172">
        <v>50</v>
      </c>
      <c r="J5913" s="172">
        <v>0</v>
      </c>
      <c r="K5913" s="172">
        <v>50</v>
      </c>
      <c r="L5913" s="173" t="s">
        <v>1444</v>
      </c>
    </row>
    <row r="5914" spans="1:12" ht="33.75">
      <c r="A5914" s="174">
        <v>291</v>
      </c>
      <c r="B5914" s="167" t="s">
        <v>818</v>
      </c>
      <c r="C5914" s="168">
        <v>42860</v>
      </c>
      <c r="D5914" s="168" t="s">
        <v>12787</v>
      </c>
      <c r="E5914" s="169" t="s">
        <v>11</v>
      </c>
      <c r="F5914" s="169">
        <v>440264</v>
      </c>
      <c r="G5914" s="169"/>
      <c r="H5914" s="170" t="s">
        <v>12788</v>
      </c>
      <c r="I5914" s="172">
        <v>50</v>
      </c>
      <c r="J5914" s="172">
        <v>0</v>
      </c>
      <c r="K5914" s="172">
        <v>50</v>
      </c>
      <c r="L5914" s="173" t="s">
        <v>1444</v>
      </c>
    </row>
    <row r="5915" spans="1:12" ht="33.75">
      <c r="A5915" s="174">
        <v>291</v>
      </c>
      <c r="B5915" s="167" t="s">
        <v>818</v>
      </c>
      <c r="C5915" s="168">
        <v>42860</v>
      </c>
      <c r="D5915" s="168" t="s">
        <v>12789</v>
      </c>
      <c r="E5915" s="169" t="s">
        <v>11</v>
      </c>
      <c r="F5915" s="169">
        <v>440265</v>
      </c>
      <c r="G5915" s="169"/>
      <c r="H5915" s="170" t="s">
        <v>12790</v>
      </c>
      <c r="I5915" s="172">
        <v>50</v>
      </c>
      <c r="J5915" s="172">
        <v>0</v>
      </c>
      <c r="K5915" s="172">
        <v>50</v>
      </c>
      <c r="L5915" s="173" t="s">
        <v>1444</v>
      </c>
    </row>
    <row r="5916" spans="1:12" ht="33.75">
      <c r="A5916" s="174">
        <v>10</v>
      </c>
      <c r="B5916" s="167" t="s">
        <v>714</v>
      </c>
      <c r="C5916" s="168">
        <v>42860</v>
      </c>
      <c r="D5916" s="168" t="s">
        <v>12791</v>
      </c>
      <c r="E5916" s="169" t="s">
        <v>15</v>
      </c>
      <c r="F5916" s="169">
        <v>440401</v>
      </c>
      <c r="G5916" s="169"/>
      <c r="H5916" s="170" t="s">
        <v>12792</v>
      </c>
      <c r="I5916" s="172">
        <v>50</v>
      </c>
      <c r="J5916" s="172">
        <v>0</v>
      </c>
      <c r="K5916" s="172">
        <v>50</v>
      </c>
      <c r="L5916" s="173" t="s">
        <v>1444</v>
      </c>
    </row>
    <row r="5917" spans="1:12" ht="33.75">
      <c r="A5917" s="174">
        <v>287</v>
      </c>
      <c r="B5917" s="167" t="s">
        <v>814</v>
      </c>
      <c r="C5917" s="168">
        <v>42860</v>
      </c>
      <c r="D5917" s="168" t="s">
        <v>12793</v>
      </c>
      <c r="E5917" s="169" t="s">
        <v>1500</v>
      </c>
      <c r="F5917" s="169">
        <v>13429987</v>
      </c>
      <c r="G5917" s="169"/>
      <c r="H5917" s="170" t="s">
        <v>12794</v>
      </c>
      <c r="I5917" s="172">
        <v>36920.120000000003</v>
      </c>
      <c r="J5917" s="172">
        <v>0</v>
      </c>
      <c r="K5917" s="172">
        <v>36920.120000000003</v>
      </c>
      <c r="L5917" s="173" t="s">
        <v>1444</v>
      </c>
    </row>
    <row r="5918" spans="1:12" ht="22.5">
      <c r="A5918" s="174">
        <v>287</v>
      </c>
      <c r="B5918" s="167" t="s">
        <v>814</v>
      </c>
      <c r="C5918" s="168">
        <v>42860</v>
      </c>
      <c r="D5918" s="168" t="s">
        <v>12795</v>
      </c>
      <c r="E5918" s="169" t="s">
        <v>1500</v>
      </c>
      <c r="F5918" s="169">
        <v>13384620</v>
      </c>
      <c r="G5918" s="169"/>
      <c r="H5918" s="170" t="s">
        <v>12796</v>
      </c>
      <c r="I5918" s="172">
        <v>4160.3</v>
      </c>
      <c r="J5918" s="172">
        <v>0</v>
      </c>
      <c r="K5918" s="172">
        <v>4160.3</v>
      </c>
      <c r="L5918" s="173" t="s">
        <v>1444</v>
      </c>
    </row>
    <row r="5919" spans="1:12" ht="22.5">
      <c r="A5919" s="174">
        <v>287</v>
      </c>
      <c r="B5919" s="167" t="s">
        <v>814</v>
      </c>
      <c r="C5919" s="168">
        <v>42860</v>
      </c>
      <c r="D5919" s="168" t="s">
        <v>12797</v>
      </c>
      <c r="E5919" s="169" t="s">
        <v>1500</v>
      </c>
      <c r="F5919" s="169">
        <v>13383980</v>
      </c>
      <c r="G5919" s="169"/>
      <c r="H5919" s="170" t="s">
        <v>12798</v>
      </c>
      <c r="I5919" s="172">
        <v>1649.1</v>
      </c>
      <c r="J5919" s="172">
        <v>0</v>
      </c>
      <c r="K5919" s="172">
        <v>1649.1</v>
      </c>
      <c r="L5919" s="173" t="s">
        <v>1444</v>
      </c>
    </row>
    <row r="5920" spans="1:12" ht="22.5">
      <c r="A5920" s="174">
        <v>287</v>
      </c>
      <c r="B5920" s="167" t="s">
        <v>814</v>
      </c>
      <c r="C5920" s="168">
        <v>42860</v>
      </c>
      <c r="D5920" s="168" t="s">
        <v>12799</v>
      </c>
      <c r="E5920" s="169" t="s">
        <v>1500</v>
      </c>
      <c r="F5920" s="169">
        <v>13383841</v>
      </c>
      <c r="G5920" s="169"/>
      <c r="H5920" s="170" t="s">
        <v>12800</v>
      </c>
      <c r="I5920" s="172">
        <v>41910.410000000003</v>
      </c>
      <c r="J5920" s="172">
        <v>0</v>
      </c>
      <c r="K5920" s="172">
        <v>41910.410000000003</v>
      </c>
      <c r="L5920" s="173" t="s">
        <v>1444</v>
      </c>
    </row>
    <row r="5921" spans="1:12" ht="33.75">
      <c r="A5921" s="174">
        <v>10</v>
      </c>
      <c r="B5921" s="167" t="s">
        <v>714</v>
      </c>
      <c r="C5921" s="168">
        <v>42863</v>
      </c>
      <c r="D5921" s="168" t="s">
        <v>12801</v>
      </c>
      <c r="E5921" s="169" t="s">
        <v>6</v>
      </c>
      <c r="F5921" s="169">
        <v>440848</v>
      </c>
      <c r="G5921" s="169"/>
      <c r="H5921" s="170" t="s">
        <v>12802</v>
      </c>
      <c r="I5921" s="172">
        <v>0</v>
      </c>
      <c r="J5921" s="172">
        <v>6962.9</v>
      </c>
      <c r="K5921" s="172">
        <v>6962.9</v>
      </c>
      <c r="L5921" s="173" t="s">
        <v>1444</v>
      </c>
    </row>
    <row r="5922" spans="1:12" ht="33.75">
      <c r="A5922" s="174">
        <v>10</v>
      </c>
      <c r="B5922" s="167" t="s">
        <v>714</v>
      </c>
      <c r="C5922" s="168">
        <v>42863</v>
      </c>
      <c r="D5922" s="168" t="s">
        <v>12803</v>
      </c>
      <c r="E5922" s="169" t="s">
        <v>6</v>
      </c>
      <c r="F5922" s="169">
        <v>440963</v>
      </c>
      <c r="G5922" s="169"/>
      <c r="H5922" s="170" t="s">
        <v>12804</v>
      </c>
      <c r="I5922" s="172">
        <v>0</v>
      </c>
      <c r="J5922" s="172">
        <v>6887.44</v>
      </c>
      <c r="K5922" s="172">
        <v>6887.44</v>
      </c>
      <c r="L5922" s="173" t="s">
        <v>1444</v>
      </c>
    </row>
    <row r="5923" spans="1:12" ht="33.75">
      <c r="A5923" s="174">
        <v>10</v>
      </c>
      <c r="B5923" s="167" t="s">
        <v>714</v>
      </c>
      <c r="C5923" s="168">
        <v>42863</v>
      </c>
      <c r="D5923" s="168" t="s">
        <v>12805</v>
      </c>
      <c r="E5923" s="169" t="s">
        <v>6</v>
      </c>
      <c r="F5923" s="169">
        <v>440965</v>
      </c>
      <c r="G5923" s="169"/>
      <c r="H5923" s="170" t="s">
        <v>12806</v>
      </c>
      <c r="I5923" s="172">
        <v>0</v>
      </c>
      <c r="J5923" s="172">
        <v>24646.880000000001</v>
      </c>
      <c r="K5923" s="172">
        <v>24646.880000000001</v>
      </c>
      <c r="L5923" s="173" t="s">
        <v>1444</v>
      </c>
    </row>
    <row r="5924" spans="1:12" ht="33.75">
      <c r="A5924" s="174">
        <v>10</v>
      </c>
      <c r="B5924" s="167" t="s">
        <v>714</v>
      </c>
      <c r="C5924" s="168">
        <v>42863</v>
      </c>
      <c r="D5924" s="168" t="s">
        <v>12807</v>
      </c>
      <c r="E5924" s="169" t="s">
        <v>6</v>
      </c>
      <c r="F5924" s="169">
        <v>440967</v>
      </c>
      <c r="G5924" s="169"/>
      <c r="H5924" s="170" t="s">
        <v>12808</v>
      </c>
      <c r="I5924" s="172">
        <v>0</v>
      </c>
      <c r="J5924" s="172">
        <v>6479.96</v>
      </c>
      <c r="K5924" s="172">
        <v>6479.96</v>
      </c>
      <c r="L5924" s="173" t="s">
        <v>1444</v>
      </c>
    </row>
    <row r="5925" spans="1:12" ht="33.75">
      <c r="A5925" s="174">
        <v>10</v>
      </c>
      <c r="B5925" s="167" t="s">
        <v>714</v>
      </c>
      <c r="C5925" s="168">
        <v>42863</v>
      </c>
      <c r="D5925" s="168" t="s">
        <v>12809</v>
      </c>
      <c r="E5925" s="169" t="s">
        <v>6</v>
      </c>
      <c r="F5925" s="169">
        <v>440969</v>
      </c>
      <c r="G5925" s="169"/>
      <c r="H5925" s="170" t="s">
        <v>12810</v>
      </c>
      <c r="I5925" s="172">
        <v>0</v>
      </c>
      <c r="J5925" s="172">
        <v>37606.93</v>
      </c>
      <c r="K5925" s="172">
        <v>37606.93</v>
      </c>
      <c r="L5925" s="173" t="s">
        <v>1444</v>
      </c>
    </row>
    <row r="5926" spans="1:12" ht="33.75">
      <c r="A5926" s="174">
        <v>10</v>
      </c>
      <c r="B5926" s="167" t="s">
        <v>714</v>
      </c>
      <c r="C5926" s="168">
        <v>42863</v>
      </c>
      <c r="D5926" s="168" t="s">
        <v>12811</v>
      </c>
      <c r="E5926" s="169" t="s">
        <v>6</v>
      </c>
      <c r="F5926" s="169">
        <v>441581</v>
      </c>
      <c r="G5926" s="169"/>
      <c r="H5926" s="170" t="s">
        <v>12812</v>
      </c>
      <c r="I5926" s="172">
        <v>0</v>
      </c>
      <c r="J5926" s="172">
        <v>89111.4</v>
      </c>
      <c r="K5926" s="172">
        <v>89111.4</v>
      </c>
      <c r="L5926" s="173" t="s">
        <v>1444</v>
      </c>
    </row>
    <row r="5927" spans="1:12" ht="33.75">
      <c r="A5927" s="174">
        <v>10</v>
      </c>
      <c r="B5927" s="167" t="s">
        <v>714</v>
      </c>
      <c r="C5927" s="168">
        <v>42863</v>
      </c>
      <c r="D5927" s="168" t="s">
        <v>12813</v>
      </c>
      <c r="E5927" s="169" t="s">
        <v>6</v>
      </c>
      <c r="F5927" s="169">
        <v>441589</v>
      </c>
      <c r="G5927" s="169"/>
      <c r="H5927" s="170" t="s">
        <v>12814</v>
      </c>
      <c r="I5927" s="172">
        <v>0</v>
      </c>
      <c r="J5927" s="172">
        <v>80094.34</v>
      </c>
      <c r="K5927" s="172">
        <v>80094.34</v>
      </c>
      <c r="L5927" s="173" t="s">
        <v>1444</v>
      </c>
    </row>
    <row r="5928" spans="1:12" ht="33.75">
      <c r="A5928" s="174" t="s">
        <v>630</v>
      </c>
      <c r="B5928" s="167" t="s">
        <v>739</v>
      </c>
      <c r="C5928" s="168">
        <v>42863</v>
      </c>
      <c r="D5928" s="168" t="s">
        <v>12815</v>
      </c>
      <c r="E5928" s="169" t="s">
        <v>1286</v>
      </c>
      <c r="F5928" s="169">
        <v>13457985</v>
      </c>
      <c r="G5928" s="169"/>
      <c r="H5928" s="170" t="s">
        <v>12816</v>
      </c>
      <c r="I5928" s="172">
        <v>0</v>
      </c>
      <c r="J5928" s="172">
        <v>520340.39</v>
      </c>
      <c r="K5928" s="172">
        <v>520340.39</v>
      </c>
      <c r="L5928" s="173" t="s">
        <v>1444</v>
      </c>
    </row>
    <row r="5929" spans="1:12" ht="33.75">
      <c r="A5929" s="174" t="s">
        <v>628</v>
      </c>
      <c r="B5929" s="167" t="s">
        <v>738</v>
      </c>
      <c r="C5929" s="168">
        <v>42863</v>
      </c>
      <c r="D5929" s="168" t="s">
        <v>12817</v>
      </c>
      <c r="E5929" s="169" t="s">
        <v>6</v>
      </c>
      <c r="F5929" s="169">
        <v>833678</v>
      </c>
      <c r="G5929" s="169"/>
      <c r="H5929" s="170" t="s">
        <v>12818</v>
      </c>
      <c r="I5929" s="172">
        <v>0</v>
      </c>
      <c r="J5929" s="172">
        <v>147000</v>
      </c>
      <c r="K5929" s="172">
        <v>147000</v>
      </c>
      <c r="L5929" s="173" t="s">
        <v>1444</v>
      </c>
    </row>
    <row r="5930" spans="1:12" ht="33.75">
      <c r="A5930" s="174" t="s">
        <v>630</v>
      </c>
      <c r="B5930" s="167" t="s">
        <v>739</v>
      </c>
      <c r="C5930" s="168">
        <v>42863</v>
      </c>
      <c r="D5930" s="168" t="s">
        <v>12819</v>
      </c>
      <c r="E5930" s="169" t="s">
        <v>6</v>
      </c>
      <c r="F5930" s="169">
        <v>886989</v>
      </c>
      <c r="G5930" s="169"/>
      <c r="H5930" s="170" t="s">
        <v>12820</v>
      </c>
      <c r="I5930" s="172">
        <v>0</v>
      </c>
      <c r="J5930" s="172">
        <v>722.22</v>
      </c>
      <c r="K5930" s="172">
        <v>722.22</v>
      </c>
      <c r="L5930" s="173" t="s">
        <v>1444</v>
      </c>
    </row>
    <row r="5931" spans="1:12" ht="33.75">
      <c r="A5931" s="174">
        <v>47</v>
      </c>
      <c r="B5931" s="167" t="s">
        <v>723</v>
      </c>
      <c r="C5931" s="168">
        <v>42863</v>
      </c>
      <c r="D5931" s="168" t="s">
        <v>12821</v>
      </c>
      <c r="E5931" s="169" t="s">
        <v>6</v>
      </c>
      <c r="F5931" s="169">
        <v>886995</v>
      </c>
      <c r="G5931" s="169"/>
      <c r="H5931" s="170" t="s">
        <v>12822</v>
      </c>
      <c r="I5931" s="172">
        <v>0</v>
      </c>
      <c r="J5931" s="172">
        <v>128643.87</v>
      </c>
      <c r="K5931" s="172">
        <v>128643.87</v>
      </c>
      <c r="L5931" s="173" t="s">
        <v>1444</v>
      </c>
    </row>
    <row r="5932" spans="1:12" ht="45">
      <c r="A5932" s="174">
        <v>86</v>
      </c>
      <c r="B5932" s="167" t="s">
        <v>734</v>
      </c>
      <c r="C5932" s="168">
        <v>42863</v>
      </c>
      <c r="D5932" s="168" t="s">
        <v>12823</v>
      </c>
      <c r="E5932" s="169" t="s">
        <v>6</v>
      </c>
      <c r="F5932" s="169">
        <v>886997</v>
      </c>
      <c r="G5932" s="169"/>
      <c r="H5932" s="170" t="s">
        <v>12824</v>
      </c>
      <c r="I5932" s="172">
        <v>0</v>
      </c>
      <c r="J5932" s="172">
        <v>6645.29</v>
      </c>
      <c r="K5932" s="172">
        <v>6645.29</v>
      </c>
      <c r="L5932" s="173" t="s">
        <v>1444</v>
      </c>
    </row>
    <row r="5933" spans="1:12" ht="33.75">
      <c r="A5933" s="174">
        <v>46</v>
      </c>
      <c r="B5933" s="167" t="s">
        <v>722</v>
      </c>
      <c r="C5933" s="168">
        <v>42863</v>
      </c>
      <c r="D5933" s="168" t="s">
        <v>12825</v>
      </c>
      <c r="E5933" s="169" t="s">
        <v>6</v>
      </c>
      <c r="F5933" s="169">
        <v>886998</v>
      </c>
      <c r="G5933" s="169"/>
      <c r="H5933" s="170" t="s">
        <v>12826</v>
      </c>
      <c r="I5933" s="172">
        <v>0</v>
      </c>
      <c r="J5933" s="172">
        <v>410.87</v>
      </c>
      <c r="K5933" s="172">
        <v>410.87</v>
      </c>
      <c r="L5933" s="173" t="s">
        <v>1444</v>
      </c>
    </row>
    <row r="5934" spans="1:12" ht="45">
      <c r="A5934" s="174" t="s">
        <v>627</v>
      </c>
      <c r="B5934" s="167" t="s">
        <v>737</v>
      </c>
      <c r="C5934" s="168">
        <v>42863</v>
      </c>
      <c r="D5934" s="168" t="s">
        <v>12827</v>
      </c>
      <c r="E5934" s="169" t="s">
        <v>6</v>
      </c>
      <c r="F5934" s="169">
        <v>887001</v>
      </c>
      <c r="G5934" s="169"/>
      <c r="H5934" s="170" t="s">
        <v>12828</v>
      </c>
      <c r="I5934" s="172">
        <v>0</v>
      </c>
      <c r="J5934" s="172">
        <v>20880000</v>
      </c>
      <c r="K5934" s="172">
        <v>20880000</v>
      </c>
      <c r="L5934" s="173" t="s">
        <v>1444</v>
      </c>
    </row>
    <row r="5935" spans="1:12" ht="45">
      <c r="A5935" s="174">
        <v>16</v>
      </c>
      <c r="B5935" s="167" t="s">
        <v>716</v>
      </c>
      <c r="C5935" s="168">
        <v>42863</v>
      </c>
      <c r="D5935" s="168" t="s">
        <v>12829</v>
      </c>
      <c r="E5935" s="169" t="s">
        <v>1287</v>
      </c>
      <c r="F5935" s="169">
        <v>2185</v>
      </c>
      <c r="G5935" s="169"/>
      <c r="H5935" s="170" t="s">
        <v>12830</v>
      </c>
      <c r="I5935" s="172">
        <v>1261.47</v>
      </c>
      <c r="J5935" s="172">
        <v>0</v>
      </c>
      <c r="K5935" s="172">
        <v>1261.47</v>
      </c>
      <c r="L5935" s="173" t="s">
        <v>1444</v>
      </c>
    </row>
    <row r="5936" spans="1:12" ht="33.75">
      <c r="A5936" s="174">
        <v>119</v>
      </c>
      <c r="B5936" s="167" t="s">
        <v>747</v>
      </c>
      <c r="C5936" s="168">
        <v>42863</v>
      </c>
      <c r="D5936" s="168" t="s">
        <v>12831</v>
      </c>
      <c r="E5936" s="169" t="s">
        <v>11</v>
      </c>
      <c r="F5936" s="169">
        <v>887004</v>
      </c>
      <c r="G5936" s="169"/>
      <c r="H5936" s="170" t="s">
        <v>12832</v>
      </c>
      <c r="I5936" s="172">
        <v>50</v>
      </c>
      <c r="J5936" s="172">
        <v>0</v>
      </c>
      <c r="K5936" s="172">
        <v>50</v>
      </c>
      <c r="L5936" s="173" t="s">
        <v>1444</v>
      </c>
    </row>
    <row r="5937" spans="1:12" ht="33.75">
      <c r="A5937" s="174">
        <v>10</v>
      </c>
      <c r="B5937" s="167" t="s">
        <v>714</v>
      </c>
      <c r="C5937" s="168">
        <v>42863</v>
      </c>
      <c r="D5937" s="168" t="s">
        <v>12833</v>
      </c>
      <c r="E5937" s="169" t="s">
        <v>15</v>
      </c>
      <c r="F5937" s="169">
        <v>440849</v>
      </c>
      <c r="G5937" s="169"/>
      <c r="H5937" s="170" t="s">
        <v>12834</v>
      </c>
      <c r="I5937" s="172">
        <v>50</v>
      </c>
      <c r="J5937" s="172">
        <v>0</v>
      </c>
      <c r="K5937" s="172">
        <v>50</v>
      </c>
      <c r="L5937" s="173" t="s">
        <v>1444</v>
      </c>
    </row>
    <row r="5938" spans="1:12" ht="33.75">
      <c r="A5938" s="174">
        <v>10</v>
      </c>
      <c r="B5938" s="167" t="s">
        <v>714</v>
      </c>
      <c r="C5938" s="168">
        <v>42863</v>
      </c>
      <c r="D5938" s="168" t="s">
        <v>12835</v>
      </c>
      <c r="E5938" s="169" t="s">
        <v>15</v>
      </c>
      <c r="F5938" s="169">
        <v>440964</v>
      </c>
      <c r="G5938" s="169"/>
      <c r="H5938" s="170" t="s">
        <v>12836</v>
      </c>
      <c r="I5938" s="172">
        <v>50</v>
      </c>
      <c r="J5938" s="172">
        <v>0</v>
      </c>
      <c r="K5938" s="172">
        <v>50</v>
      </c>
      <c r="L5938" s="173" t="s">
        <v>1444</v>
      </c>
    </row>
    <row r="5939" spans="1:12" ht="33.75">
      <c r="A5939" s="174">
        <v>10</v>
      </c>
      <c r="B5939" s="167" t="s">
        <v>714</v>
      </c>
      <c r="C5939" s="168">
        <v>42863</v>
      </c>
      <c r="D5939" s="168" t="s">
        <v>12837</v>
      </c>
      <c r="E5939" s="169" t="s">
        <v>15</v>
      </c>
      <c r="F5939" s="169">
        <v>440966</v>
      </c>
      <c r="G5939" s="169"/>
      <c r="H5939" s="170" t="s">
        <v>12838</v>
      </c>
      <c r="I5939" s="172">
        <v>50</v>
      </c>
      <c r="J5939" s="172">
        <v>0</v>
      </c>
      <c r="K5939" s="172">
        <v>50</v>
      </c>
      <c r="L5939" s="173" t="s">
        <v>1444</v>
      </c>
    </row>
    <row r="5940" spans="1:12" ht="33.75">
      <c r="A5940" s="174">
        <v>10</v>
      </c>
      <c r="B5940" s="167" t="s">
        <v>714</v>
      </c>
      <c r="C5940" s="168">
        <v>42863</v>
      </c>
      <c r="D5940" s="168" t="s">
        <v>12839</v>
      </c>
      <c r="E5940" s="169" t="s">
        <v>15</v>
      </c>
      <c r="F5940" s="169">
        <v>440968</v>
      </c>
      <c r="G5940" s="169"/>
      <c r="H5940" s="170" t="s">
        <v>12840</v>
      </c>
      <c r="I5940" s="172">
        <v>50</v>
      </c>
      <c r="J5940" s="172">
        <v>0</v>
      </c>
      <c r="K5940" s="172">
        <v>50</v>
      </c>
      <c r="L5940" s="173" t="s">
        <v>1444</v>
      </c>
    </row>
    <row r="5941" spans="1:12" ht="33.75">
      <c r="A5941" s="174">
        <v>10</v>
      </c>
      <c r="B5941" s="167" t="s">
        <v>714</v>
      </c>
      <c r="C5941" s="168">
        <v>42863</v>
      </c>
      <c r="D5941" s="168" t="s">
        <v>12841</v>
      </c>
      <c r="E5941" s="169" t="s">
        <v>15</v>
      </c>
      <c r="F5941" s="169">
        <v>440970</v>
      </c>
      <c r="G5941" s="169"/>
      <c r="H5941" s="170" t="s">
        <v>12842</v>
      </c>
      <c r="I5941" s="172">
        <v>50</v>
      </c>
      <c r="J5941" s="172">
        <v>0</v>
      </c>
      <c r="K5941" s="172">
        <v>50</v>
      </c>
      <c r="L5941" s="173" t="s">
        <v>1444</v>
      </c>
    </row>
    <row r="5942" spans="1:12" ht="33.75">
      <c r="A5942" s="174">
        <v>513</v>
      </c>
      <c r="B5942" s="167" t="s">
        <v>208</v>
      </c>
      <c r="C5942" s="168">
        <v>42863</v>
      </c>
      <c r="D5942" s="168" t="s">
        <v>12843</v>
      </c>
      <c r="E5942" s="169" t="s">
        <v>15</v>
      </c>
      <c r="F5942" s="169">
        <v>440975</v>
      </c>
      <c r="G5942" s="169"/>
      <c r="H5942" s="170" t="s">
        <v>12844</v>
      </c>
      <c r="I5942" s="172">
        <v>50</v>
      </c>
      <c r="J5942" s="172">
        <v>0</v>
      </c>
      <c r="K5942" s="172">
        <v>50</v>
      </c>
      <c r="L5942" s="173" t="s">
        <v>1444</v>
      </c>
    </row>
    <row r="5943" spans="1:12" ht="33.75">
      <c r="A5943" s="174">
        <v>16</v>
      </c>
      <c r="B5943" s="167" t="s">
        <v>716</v>
      </c>
      <c r="C5943" s="168">
        <v>42863</v>
      </c>
      <c r="D5943" s="168" t="s">
        <v>12845</v>
      </c>
      <c r="E5943" s="169" t="s">
        <v>15</v>
      </c>
      <c r="F5943" s="169">
        <v>2216</v>
      </c>
      <c r="G5943" s="169"/>
      <c r="H5943" s="170" t="s">
        <v>12846</v>
      </c>
      <c r="I5943" s="172">
        <v>331.26</v>
      </c>
      <c r="J5943" s="172">
        <v>0</v>
      </c>
      <c r="K5943" s="172">
        <v>331.26</v>
      </c>
      <c r="L5943" s="173" t="s">
        <v>1444</v>
      </c>
    </row>
    <row r="5944" spans="1:12" ht="33.75">
      <c r="A5944" s="174">
        <v>16</v>
      </c>
      <c r="B5944" s="167" t="s">
        <v>716</v>
      </c>
      <c r="C5944" s="168">
        <v>42863</v>
      </c>
      <c r="D5944" s="168" t="s">
        <v>12847</v>
      </c>
      <c r="E5944" s="169" t="s">
        <v>15</v>
      </c>
      <c r="F5944" s="169">
        <v>2223</v>
      </c>
      <c r="G5944" s="169"/>
      <c r="H5944" s="170" t="s">
        <v>12848</v>
      </c>
      <c r="I5944" s="172">
        <v>281.94</v>
      </c>
      <c r="J5944" s="172">
        <v>0</v>
      </c>
      <c r="K5944" s="172">
        <v>281.94</v>
      </c>
      <c r="L5944" s="173" t="s">
        <v>1444</v>
      </c>
    </row>
    <row r="5945" spans="1:12" ht="33.75">
      <c r="A5945" s="174">
        <v>10</v>
      </c>
      <c r="B5945" s="167" t="s">
        <v>714</v>
      </c>
      <c r="C5945" s="168">
        <v>42863</v>
      </c>
      <c r="D5945" s="168" t="s">
        <v>12849</v>
      </c>
      <c r="E5945" s="169" t="s">
        <v>15</v>
      </c>
      <c r="F5945" s="169">
        <v>441582</v>
      </c>
      <c r="G5945" s="169"/>
      <c r="H5945" s="170" t="s">
        <v>7819</v>
      </c>
      <c r="I5945" s="172">
        <v>50</v>
      </c>
      <c r="J5945" s="172">
        <v>0</v>
      </c>
      <c r="K5945" s="172">
        <v>50</v>
      </c>
      <c r="L5945" s="173" t="s">
        <v>1444</v>
      </c>
    </row>
    <row r="5946" spans="1:12" ht="33.75">
      <c r="A5946" s="174">
        <v>10</v>
      </c>
      <c r="B5946" s="167" t="s">
        <v>714</v>
      </c>
      <c r="C5946" s="168">
        <v>42863</v>
      </c>
      <c r="D5946" s="168" t="s">
        <v>12850</v>
      </c>
      <c r="E5946" s="169" t="s">
        <v>15</v>
      </c>
      <c r="F5946" s="169">
        <v>441590</v>
      </c>
      <c r="G5946" s="169"/>
      <c r="H5946" s="170" t="s">
        <v>12851</v>
      </c>
      <c r="I5946" s="172">
        <v>50</v>
      </c>
      <c r="J5946" s="172">
        <v>0</v>
      </c>
      <c r="K5946" s="172">
        <v>50</v>
      </c>
      <c r="L5946" s="173" t="s">
        <v>1444</v>
      </c>
    </row>
    <row r="5947" spans="1:12" ht="33.75">
      <c r="A5947" s="174">
        <v>513</v>
      </c>
      <c r="B5947" s="167" t="s">
        <v>208</v>
      </c>
      <c r="C5947" s="168">
        <v>42863</v>
      </c>
      <c r="D5947" s="168" t="s">
        <v>12852</v>
      </c>
      <c r="E5947" s="169" t="s">
        <v>15</v>
      </c>
      <c r="F5947" s="169">
        <v>441732</v>
      </c>
      <c r="G5947" s="169"/>
      <c r="H5947" s="170" t="s">
        <v>12853</v>
      </c>
      <c r="I5947" s="172">
        <v>50</v>
      </c>
      <c r="J5947" s="172">
        <v>0</v>
      </c>
      <c r="K5947" s="172">
        <v>50</v>
      </c>
      <c r="L5947" s="173" t="s">
        <v>1444</v>
      </c>
    </row>
    <row r="5948" spans="1:12" ht="45">
      <c r="A5948" s="174" t="s">
        <v>630</v>
      </c>
      <c r="B5948" s="167" t="s">
        <v>739</v>
      </c>
      <c r="C5948" s="168">
        <v>42863</v>
      </c>
      <c r="D5948" s="168" t="s">
        <v>12854</v>
      </c>
      <c r="E5948" s="169" t="s">
        <v>1500</v>
      </c>
      <c r="F5948" s="169">
        <v>13458253</v>
      </c>
      <c r="G5948" s="169"/>
      <c r="H5948" s="170" t="s">
        <v>12855</v>
      </c>
      <c r="I5948" s="172">
        <v>734826.5</v>
      </c>
      <c r="J5948" s="172">
        <v>0</v>
      </c>
      <c r="K5948" s="172">
        <v>734826.5</v>
      </c>
      <c r="L5948" s="173" t="s">
        <v>1444</v>
      </c>
    </row>
    <row r="5949" spans="1:12" ht="45">
      <c r="A5949" s="174">
        <v>513</v>
      </c>
      <c r="B5949" s="167" t="s">
        <v>208</v>
      </c>
      <c r="C5949" s="168">
        <v>42863</v>
      </c>
      <c r="D5949" s="168" t="s">
        <v>12856</v>
      </c>
      <c r="E5949" s="169" t="s">
        <v>11</v>
      </c>
      <c r="F5949" s="169">
        <v>886856</v>
      </c>
      <c r="G5949" s="169"/>
      <c r="H5949" s="170" t="s">
        <v>12857</v>
      </c>
      <c r="I5949" s="172">
        <v>35362.33</v>
      </c>
      <c r="J5949" s="172">
        <v>0</v>
      </c>
      <c r="K5949" s="172">
        <v>35362.33</v>
      </c>
      <c r="L5949" s="173" t="s">
        <v>1444</v>
      </c>
    </row>
    <row r="5950" spans="1:12" ht="45">
      <c r="A5950" s="174">
        <v>16</v>
      </c>
      <c r="B5950" s="167" t="s">
        <v>716</v>
      </c>
      <c r="C5950" s="168">
        <v>42863</v>
      </c>
      <c r="D5950" s="168" t="s">
        <v>12858</v>
      </c>
      <c r="E5950" s="169" t="s">
        <v>15</v>
      </c>
      <c r="F5950" s="169">
        <v>2185</v>
      </c>
      <c r="G5950" s="169"/>
      <c r="H5950" s="170" t="s">
        <v>12859</v>
      </c>
      <c r="I5950" s="172">
        <v>320.7</v>
      </c>
      <c r="J5950" s="172">
        <v>0</v>
      </c>
      <c r="K5950" s="172">
        <v>320.7</v>
      </c>
      <c r="L5950" s="173" t="s">
        <v>1444</v>
      </c>
    </row>
    <row r="5951" spans="1:12" ht="33.75">
      <c r="A5951" s="174">
        <v>10</v>
      </c>
      <c r="B5951" s="167" t="s">
        <v>714</v>
      </c>
      <c r="C5951" s="168">
        <v>42864</v>
      </c>
      <c r="D5951" s="168" t="s">
        <v>12860</v>
      </c>
      <c r="E5951" s="169" t="s">
        <v>6</v>
      </c>
      <c r="F5951" s="169">
        <v>442715</v>
      </c>
      <c r="G5951" s="169"/>
      <c r="H5951" s="170" t="s">
        <v>12861</v>
      </c>
      <c r="I5951" s="172">
        <v>0</v>
      </c>
      <c r="J5951" s="172">
        <v>8026.2</v>
      </c>
      <c r="K5951" s="172">
        <v>8026.2</v>
      </c>
      <c r="L5951" s="173" t="s">
        <v>1444</v>
      </c>
    </row>
    <row r="5952" spans="1:12" ht="33.75">
      <c r="A5952" s="174" t="s">
        <v>628</v>
      </c>
      <c r="B5952" s="167" t="s">
        <v>738</v>
      </c>
      <c r="C5952" s="168">
        <v>42864</v>
      </c>
      <c r="D5952" s="168" t="s">
        <v>12862</v>
      </c>
      <c r="E5952" s="169" t="s">
        <v>6</v>
      </c>
      <c r="F5952" s="169">
        <v>834165</v>
      </c>
      <c r="G5952" s="169"/>
      <c r="H5952" s="170" t="s">
        <v>12863</v>
      </c>
      <c r="I5952" s="172">
        <v>0</v>
      </c>
      <c r="J5952" s="172">
        <v>30000</v>
      </c>
      <c r="K5952" s="172">
        <v>30000</v>
      </c>
      <c r="L5952" s="173" t="s">
        <v>1444</v>
      </c>
    </row>
    <row r="5953" spans="1:12" ht="33.75">
      <c r="A5953" s="174">
        <v>16</v>
      </c>
      <c r="B5953" s="167" t="s">
        <v>716</v>
      </c>
      <c r="C5953" s="168">
        <v>42864</v>
      </c>
      <c r="D5953" s="168" t="s">
        <v>12864</v>
      </c>
      <c r="E5953" s="169" t="s">
        <v>1287</v>
      </c>
      <c r="F5953" s="169">
        <v>2215</v>
      </c>
      <c r="G5953" s="169"/>
      <c r="H5953" s="170" t="s">
        <v>12865</v>
      </c>
      <c r="I5953" s="172">
        <v>323.08</v>
      </c>
      <c r="J5953" s="172">
        <v>0</v>
      </c>
      <c r="K5953" s="172">
        <v>323.08</v>
      </c>
      <c r="L5953" s="173" t="s">
        <v>1444</v>
      </c>
    </row>
    <row r="5954" spans="1:12" ht="33.75">
      <c r="A5954" s="174">
        <v>119</v>
      </c>
      <c r="B5954" s="167" t="s">
        <v>747</v>
      </c>
      <c r="C5954" s="168">
        <v>42864</v>
      </c>
      <c r="D5954" s="168" t="s">
        <v>12866</v>
      </c>
      <c r="E5954" s="169" t="s">
        <v>11</v>
      </c>
      <c r="F5954" s="169">
        <v>887178</v>
      </c>
      <c r="G5954" s="169"/>
      <c r="H5954" s="170" t="s">
        <v>12867</v>
      </c>
      <c r="I5954" s="172">
        <v>50</v>
      </c>
      <c r="J5954" s="172">
        <v>0</v>
      </c>
      <c r="K5954" s="172">
        <v>50</v>
      </c>
      <c r="L5954" s="173" t="s">
        <v>1444</v>
      </c>
    </row>
    <row r="5955" spans="1:12" ht="33.75">
      <c r="A5955" s="174">
        <v>16</v>
      </c>
      <c r="B5955" s="167" t="s">
        <v>716</v>
      </c>
      <c r="C5955" s="168">
        <v>42864</v>
      </c>
      <c r="D5955" s="168" t="s">
        <v>12868</v>
      </c>
      <c r="E5955" s="169" t="s">
        <v>1287</v>
      </c>
      <c r="F5955" s="169">
        <v>2218</v>
      </c>
      <c r="G5955" s="169"/>
      <c r="H5955" s="170" t="s">
        <v>12869</v>
      </c>
      <c r="I5955" s="172">
        <v>341.6</v>
      </c>
      <c r="J5955" s="172">
        <v>0</v>
      </c>
      <c r="K5955" s="172">
        <v>341.6</v>
      </c>
      <c r="L5955" s="173" t="s">
        <v>1444</v>
      </c>
    </row>
    <row r="5956" spans="1:12" ht="33.75">
      <c r="A5956" s="174">
        <v>16</v>
      </c>
      <c r="B5956" s="167" t="s">
        <v>716</v>
      </c>
      <c r="C5956" s="168">
        <v>42864</v>
      </c>
      <c r="D5956" s="168" t="s">
        <v>12870</v>
      </c>
      <c r="E5956" s="169" t="s">
        <v>15</v>
      </c>
      <c r="F5956" s="169">
        <v>2218</v>
      </c>
      <c r="G5956" s="169"/>
      <c r="H5956" s="170" t="s">
        <v>12871</v>
      </c>
      <c r="I5956" s="172">
        <v>288.73</v>
      </c>
      <c r="J5956" s="172">
        <v>0</v>
      </c>
      <c r="K5956" s="172">
        <v>288.73</v>
      </c>
      <c r="L5956" s="173" t="s">
        <v>1444</v>
      </c>
    </row>
    <row r="5957" spans="1:12" ht="33.75">
      <c r="A5957" s="174">
        <v>513</v>
      </c>
      <c r="B5957" s="167" t="s">
        <v>208</v>
      </c>
      <c r="C5957" s="168">
        <v>42864</v>
      </c>
      <c r="D5957" s="168" t="s">
        <v>12872</v>
      </c>
      <c r="E5957" s="169" t="s">
        <v>15</v>
      </c>
      <c r="F5957" s="169">
        <v>442026</v>
      </c>
      <c r="G5957" s="169"/>
      <c r="H5957" s="170" t="s">
        <v>12873</v>
      </c>
      <c r="I5957" s="172">
        <v>50</v>
      </c>
      <c r="J5957" s="172">
        <v>0</v>
      </c>
      <c r="K5957" s="172">
        <v>50</v>
      </c>
      <c r="L5957" s="173" t="s">
        <v>1444</v>
      </c>
    </row>
    <row r="5958" spans="1:12" ht="22.5">
      <c r="A5958" s="174">
        <v>513</v>
      </c>
      <c r="B5958" s="167" t="s">
        <v>208</v>
      </c>
      <c r="C5958" s="168">
        <v>42864</v>
      </c>
      <c r="D5958" s="168" t="s">
        <v>12874</v>
      </c>
      <c r="E5958" s="169" t="s">
        <v>15</v>
      </c>
      <c r="F5958" s="169">
        <v>442141</v>
      </c>
      <c r="G5958" s="169"/>
      <c r="H5958" s="170" t="s">
        <v>7882</v>
      </c>
      <c r="I5958" s="172">
        <v>50</v>
      </c>
      <c r="J5958" s="172">
        <v>0</v>
      </c>
      <c r="K5958" s="172">
        <v>50</v>
      </c>
      <c r="L5958" s="173" t="s">
        <v>1444</v>
      </c>
    </row>
    <row r="5959" spans="1:12" ht="33.75">
      <c r="A5959" s="174">
        <v>513</v>
      </c>
      <c r="B5959" s="167" t="s">
        <v>208</v>
      </c>
      <c r="C5959" s="168">
        <v>42864</v>
      </c>
      <c r="D5959" s="168" t="s">
        <v>12875</v>
      </c>
      <c r="E5959" s="169" t="s">
        <v>15</v>
      </c>
      <c r="F5959" s="169">
        <v>442264</v>
      </c>
      <c r="G5959" s="169"/>
      <c r="H5959" s="170" t="s">
        <v>12876</v>
      </c>
      <c r="I5959" s="172">
        <v>50</v>
      </c>
      <c r="J5959" s="172">
        <v>0</v>
      </c>
      <c r="K5959" s="172">
        <v>50</v>
      </c>
      <c r="L5959" s="173" t="s">
        <v>1444</v>
      </c>
    </row>
    <row r="5960" spans="1:12" ht="33.75">
      <c r="A5960" s="174">
        <v>10</v>
      </c>
      <c r="B5960" s="167" t="s">
        <v>714</v>
      </c>
      <c r="C5960" s="168">
        <v>42864</v>
      </c>
      <c r="D5960" s="168" t="s">
        <v>12877</v>
      </c>
      <c r="E5960" s="169" t="s">
        <v>15</v>
      </c>
      <c r="F5960" s="169">
        <v>442716</v>
      </c>
      <c r="G5960" s="169"/>
      <c r="H5960" s="170" t="s">
        <v>12878</v>
      </c>
      <c r="I5960" s="172">
        <v>50</v>
      </c>
      <c r="J5960" s="172">
        <v>0</v>
      </c>
      <c r="K5960" s="172">
        <v>50</v>
      </c>
      <c r="L5960" s="173" t="s">
        <v>1444</v>
      </c>
    </row>
    <row r="5961" spans="1:12" ht="33.75">
      <c r="A5961" s="174">
        <v>291</v>
      </c>
      <c r="B5961" s="167" t="s">
        <v>818</v>
      </c>
      <c r="C5961" s="168">
        <v>42864</v>
      </c>
      <c r="D5961" s="168" t="s">
        <v>12879</v>
      </c>
      <c r="E5961" s="169" t="s">
        <v>11</v>
      </c>
      <c r="F5961" s="169">
        <v>442717</v>
      </c>
      <c r="G5961" s="169"/>
      <c r="H5961" s="170" t="s">
        <v>12880</v>
      </c>
      <c r="I5961" s="172">
        <v>50</v>
      </c>
      <c r="J5961" s="172">
        <v>0</v>
      </c>
      <c r="K5961" s="172">
        <v>50</v>
      </c>
      <c r="L5961" s="173" t="s">
        <v>1444</v>
      </c>
    </row>
    <row r="5962" spans="1:12" ht="33.75">
      <c r="A5962" s="174">
        <v>119</v>
      </c>
      <c r="B5962" s="167" t="s">
        <v>747</v>
      </c>
      <c r="C5962" s="168">
        <v>42864</v>
      </c>
      <c r="D5962" s="168" t="s">
        <v>12881</v>
      </c>
      <c r="E5962" s="169" t="s">
        <v>11</v>
      </c>
      <c r="F5962" s="169">
        <v>887129</v>
      </c>
      <c r="G5962" s="169"/>
      <c r="H5962" s="170" t="s">
        <v>12882</v>
      </c>
      <c r="I5962" s="172">
        <v>50</v>
      </c>
      <c r="J5962" s="172">
        <v>0</v>
      </c>
      <c r="K5962" s="172">
        <v>50</v>
      </c>
      <c r="L5962" s="173" t="s">
        <v>1444</v>
      </c>
    </row>
    <row r="5963" spans="1:12" ht="33.75">
      <c r="A5963" s="174">
        <v>119</v>
      </c>
      <c r="B5963" s="167" t="s">
        <v>747</v>
      </c>
      <c r="C5963" s="168">
        <v>42864</v>
      </c>
      <c r="D5963" s="168" t="s">
        <v>12883</v>
      </c>
      <c r="E5963" s="169" t="s">
        <v>11</v>
      </c>
      <c r="F5963" s="169">
        <v>887132</v>
      </c>
      <c r="G5963" s="169"/>
      <c r="H5963" s="170" t="s">
        <v>12884</v>
      </c>
      <c r="I5963" s="172">
        <v>50</v>
      </c>
      <c r="J5963" s="172">
        <v>0</v>
      </c>
      <c r="K5963" s="172">
        <v>50</v>
      </c>
      <c r="L5963" s="173" t="s">
        <v>1444</v>
      </c>
    </row>
    <row r="5964" spans="1:12" ht="33.75">
      <c r="A5964" s="174">
        <v>119</v>
      </c>
      <c r="B5964" s="167" t="s">
        <v>747</v>
      </c>
      <c r="C5964" s="168">
        <v>42864</v>
      </c>
      <c r="D5964" s="168" t="s">
        <v>12885</v>
      </c>
      <c r="E5964" s="169" t="s">
        <v>11</v>
      </c>
      <c r="F5964" s="169">
        <v>887135</v>
      </c>
      <c r="G5964" s="169"/>
      <c r="H5964" s="170" t="s">
        <v>12886</v>
      </c>
      <c r="I5964" s="172">
        <v>50</v>
      </c>
      <c r="J5964" s="172">
        <v>0</v>
      </c>
      <c r="K5964" s="172">
        <v>50</v>
      </c>
      <c r="L5964" s="173" t="s">
        <v>1444</v>
      </c>
    </row>
    <row r="5965" spans="1:12" ht="33.75">
      <c r="A5965" s="174">
        <v>16</v>
      </c>
      <c r="B5965" s="167" t="s">
        <v>716</v>
      </c>
      <c r="C5965" s="168">
        <v>42864</v>
      </c>
      <c r="D5965" s="168" t="s">
        <v>12887</v>
      </c>
      <c r="E5965" s="169" t="s">
        <v>15</v>
      </c>
      <c r="F5965" s="169">
        <v>2215</v>
      </c>
      <c r="G5965" s="169"/>
      <c r="H5965" s="170" t="s">
        <v>12888</v>
      </c>
      <c r="I5965" s="172">
        <v>287.7</v>
      </c>
      <c r="J5965" s="172">
        <v>0</v>
      </c>
      <c r="K5965" s="172">
        <v>287.7</v>
      </c>
      <c r="L5965" s="173" t="s">
        <v>1444</v>
      </c>
    </row>
    <row r="5966" spans="1:12" ht="33.75">
      <c r="A5966" s="174">
        <v>10</v>
      </c>
      <c r="B5966" s="167" t="s">
        <v>714</v>
      </c>
      <c r="C5966" s="168">
        <v>42865</v>
      </c>
      <c r="D5966" s="168" t="s">
        <v>12889</v>
      </c>
      <c r="E5966" s="169" t="s">
        <v>6</v>
      </c>
      <c r="F5966" s="169">
        <v>443364</v>
      </c>
      <c r="G5966" s="169"/>
      <c r="H5966" s="170" t="s">
        <v>12890</v>
      </c>
      <c r="I5966" s="172">
        <v>0</v>
      </c>
      <c r="J5966" s="172">
        <v>14516.45</v>
      </c>
      <c r="K5966" s="172">
        <v>14516.45</v>
      </c>
      <c r="L5966" s="173" t="s">
        <v>1444</v>
      </c>
    </row>
    <row r="5967" spans="1:12" ht="33.75">
      <c r="A5967" s="174" t="s">
        <v>630</v>
      </c>
      <c r="B5967" s="167" t="s">
        <v>739</v>
      </c>
      <c r="C5967" s="168">
        <v>42865</v>
      </c>
      <c r="D5967" s="168" t="s">
        <v>12891</v>
      </c>
      <c r="E5967" s="169" t="s">
        <v>1286</v>
      </c>
      <c r="F5967" s="169">
        <v>13488573</v>
      </c>
      <c r="G5967" s="169"/>
      <c r="H5967" s="170" t="s">
        <v>12892</v>
      </c>
      <c r="I5967" s="172">
        <v>0</v>
      </c>
      <c r="J5967" s="172">
        <v>415037.88</v>
      </c>
      <c r="K5967" s="172">
        <v>415037.88</v>
      </c>
      <c r="L5967" s="173" t="s">
        <v>1444</v>
      </c>
    </row>
    <row r="5968" spans="1:12" ht="45">
      <c r="A5968" s="174" t="s">
        <v>627</v>
      </c>
      <c r="B5968" s="167" t="s">
        <v>737</v>
      </c>
      <c r="C5968" s="168">
        <v>42865</v>
      </c>
      <c r="D5968" s="168" t="s">
        <v>12893</v>
      </c>
      <c r="E5968" s="169" t="s">
        <v>6</v>
      </c>
      <c r="F5968" s="169">
        <v>887245</v>
      </c>
      <c r="G5968" s="169"/>
      <c r="H5968" s="170" t="s">
        <v>12894</v>
      </c>
      <c r="I5968" s="172">
        <v>0</v>
      </c>
      <c r="J5968" s="172">
        <v>10555.83</v>
      </c>
      <c r="K5968" s="172">
        <v>10555.83</v>
      </c>
      <c r="L5968" s="173" t="s">
        <v>1444</v>
      </c>
    </row>
    <row r="5969" spans="1:12" ht="45">
      <c r="A5969" s="174">
        <v>86</v>
      </c>
      <c r="B5969" s="167" t="s">
        <v>734</v>
      </c>
      <c r="C5969" s="168">
        <v>42865</v>
      </c>
      <c r="D5969" s="168" t="s">
        <v>12895</v>
      </c>
      <c r="E5969" s="169" t="s">
        <v>6</v>
      </c>
      <c r="F5969" s="169">
        <v>887302</v>
      </c>
      <c r="G5969" s="169"/>
      <c r="H5969" s="170" t="s">
        <v>12896</v>
      </c>
      <c r="I5969" s="172">
        <v>0</v>
      </c>
      <c r="J5969" s="172">
        <v>1900</v>
      </c>
      <c r="K5969" s="172">
        <v>1900</v>
      </c>
      <c r="L5969" s="173" t="s">
        <v>1444</v>
      </c>
    </row>
    <row r="5970" spans="1:12">
      <c r="A5970" s="174" t="s">
        <v>1308</v>
      </c>
      <c r="B5970" s="167" t="s">
        <v>1308</v>
      </c>
      <c r="C5970" s="168">
        <v>42865</v>
      </c>
      <c r="D5970" s="168" t="s">
        <v>12897</v>
      </c>
      <c r="E5970" s="169" t="s">
        <v>13</v>
      </c>
      <c r="F5970" s="169">
        <v>368998</v>
      </c>
      <c r="G5970" s="169"/>
      <c r="H5970" s="170" t="s">
        <v>1309</v>
      </c>
      <c r="I5970" s="172">
        <v>31419.01</v>
      </c>
      <c r="J5970" s="172">
        <v>0</v>
      </c>
      <c r="K5970" s="172">
        <v>31419.01</v>
      </c>
      <c r="L5970" s="173" t="s">
        <v>1444</v>
      </c>
    </row>
    <row r="5971" spans="1:12">
      <c r="A5971" s="174" t="s">
        <v>1308</v>
      </c>
      <c r="B5971" s="167" t="s">
        <v>1308</v>
      </c>
      <c r="C5971" s="168">
        <v>42865</v>
      </c>
      <c r="D5971" s="168" t="s">
        <v>12898</v>
      </c>
      <c r="E5971" s="169" t="s">
        <v>13</v>
      </c>
      <c r="F5971" s="169">
        <v>369000</v>
      </c>
      <c r="G5971" s="169"/>
      <c r="H5971" s="170" t="s">
        <v>1309</v>
      </c>
      <c r="I5971" s="172">
        <v>353231.42</v>
      </c>
      <c r="J5971" s="172">
        <v>0</v>
      </c>
      <c r="K5971" s="172">
        <v>353231.42</v>
      </c>
      <c r="L5971" s="173" t="s">
        <v>1444</v>
      </c>
    </row>
    <row r="5972" spans="1:12">
      <c r="A5972" s="174" t="s">
        <v>1308</v>
      </c>
      <c r="B5972" s="167" t="s">
        <v>1308</v>
      </c>
      <c r="C5972" s="168">
        <v>42865</v>
      </c>
      <c r="D5972" s="168" t="s">
        <v>12899</v>
      </c>
      <c r="E5972" s="169" t="s">
        <v>13</v>
      </c>
      <c r="F5972" s="169">
        <v>369002</v>
      </c>
      <c r="G5972" s="169"/>
      <c r="H5972" s="170" t="s">
        <v>1309</v>
      </c>
      <c r="I5972" s="172">
        <v>27885.83</v>
      </c>
      <c r="J5972" s="172">
        <v>0</v>
      </c>
      <c r="K5972" s="172">
        <v>27885.83</v>
      </c>
      <c r="L5972" s="173" t="s">
        <v>1444</v>
      </c>
    </row>
    <row r="5973" spans="1:12">
      <c r="A5973" s="174" t="s">
        <v>1308</v>
      </c>
      <c r="B5973" s="167" t="s">
        <v>1308</v>
      </c>
      <c r="C5973" s="168">
        <v>42865</v>
      </c>
      <c r="D5973" s="168" t="s">
        <v>12900</v>
      </c>
      <c r="E5973" s="169" t="s">
        <v>13</v>
      </c>
      <c r="F5973" s="169">
        <v>369004</v>
      </c>
      <c r="G5973" s="169"/>
      <c r="H5973" s="170" t="s">
        <v>1309</v>
      </c>
      <c r="I5973" s="172">
        <v>20.309999999999999</v>
      </c>
      <c r="J5973" s="172">
        <v>0</v>
      </c>
      <c r="K5973" s="172">
        <v>20.309999999999999</v>
      </c>
      <c r="L5973" s="173" t="s">
        <v>1444</v>
      </c>
    </row>
    <row r="5974" spans="1:12">
      <c r="A5974" s="174" t="s">
        <v>1308</v>
      </c>
      <c r="B5974" s="167" t="s">
        <v>1308</v>
      </c>
      <c r="C5974" s="168">
        <v>42865</v>
      </c>
      <c r="D5974" s="168" t="s">
        <v>12901</v>
      </c>
      <c r="E5974" s="169" t="s">
        <v>13</v>
      </c>
      <c r="F5974" s="169">
        <v>369006</v>
      </c>
      <c r="G5974" s="169"/>
      <c r="H5974" s="170" t="s">
        <v>1309</v>
      </c>
      <c r="I5974" s="172">
        <v>75.05</v>
      </c>
      <c r="J5974" s="172">
        <v>0</v>
      </c>
      <c r="K5974" s="172">
        <v>75.05</v>
      </c>
      <c r="L5974" s="173" t="s">
        <v>1444</v>
      </c>
    </row>
    <row r="5975" spans="1:12">
      <c r="A5975" s="174" t="s">
        <v>1308</v>
      </c>
      <c r="B5975" s="167" t="s">
        <v>1308</v>
      </c>
      <c r="C5975" s="168">
        <v>42865</v>
      </c>
      <c r="D5975" s="168" t="s">
        <v>12902</v>
      </c>
      <c r="E5975" s="169" t="s">
        <v>13</v>
      </c>
      <c r="F5975" s="169">
        <v>369008</v>
      </c>
      <c r="G5975" s="169"/>
      <c r="H5975" s="170" t="s">
        <v>1309</v>
      </c>
      <c r="I5975" s="172">
        <v>12.49</v>
      </c>
      <c r="J5975" s="172">
        <v>0</v>
      </c>
      <c r="K5975" s="172">
        <v>12.49</v>
      </c>
      <c r="L5975" s="173" t="s">
        <v>1444</v>
      </c>
    </row>
    <row r="5976" spans="1:12">
      <c r="A5976" s="174" t="s">
        <v>1308</v>
      </c>
      <c r="B5976" s="167" t="s">
        <v>1308</v>
      </c>
      <c r="C5976" s="168">
        <v>42865</v>
      </c>
      <c r="D5976" s="168" t="s">
        <v>12903</v>
      </c>
      <c r="E5976" s="169" t="s">
        <v>13</v>
      </c>
      <c r="F5976" s="169">
        <v>369010</v>
      </c>
      <c r="G5976" s="169"/>
      <c r="H5976" s="170" t="s">
        <v>1309</v>
      </c>
      <c r="I5976" s="172">
        <v>56.66</v>
      </c>
      <c r="J5976" s="172">
        <v>0</v>
      </c>
      <c r="K5976" s="172">
        <v>56.66</v>
      </c>
      <c r="L5976" s="173" t="s">
        <v>1444</v>
      </c>
    </row>
    <row r="5977" spans="1:12">
      <c r="A5977" s="174" t="s">
        <v>1308</v>
      </c>
      <c r="B5977" s="167" t="s">
        <v>1308</v>
      </c>
      <c r="C5977" s="168">
        <v>42865</v>
      </c>
      <c r="D5977" s="168" t="s">
        <v>12904</v>
      </c>
      <c r="E5977" s="169" t="s">
        <v>13</v>
      </c>
      <c r="F5977" s="169">
        <v>369012</v>
      </c>
      <c r="G5977" s="169"/>
      <c r="H5977" s="170" t="s">
        <v>1309</v>
      </c>
      <c r="I5977" s="172">
        <v>56.66</v>
      </c>
      <c r="J5977" s="172">
        <v>0</v>
      </c>
      <c r="K5977" s="172">
        <v>56.66</v>
      </c>
      <c r="L5977" s="173" t="s">
        <v>1444</v>
      </c>
    </row>
    <row r="5978" spans="1:12">
      <c r="A5978" s="174" t="s">
        <v>1308</v>
      </c>
      <c r="B5978" s="167" t="s">
        <v>1308</v>
      </c>
      <c r="C5978" s="168">
        <v>42865</v>
      </c>
      <c r="D5978" s="168" t="s">
        <v>12905</v>
      </c>
      <c r="E5978" s="169" t="s">
        <v>13</v>
      </c>
      <c r="F5978" s="169">
        <v>369014</v>
      </c>
      <c r="G5978" s="169"/>
      <c r="H5978" s="170" t="s">
        <v>1309</v>
      </c>
      <c r="I5978" s="172">
        <v>56.66</v>
      </c>
      <c r="J5978" s="172">
        <v>0</v>
      </c>
      <c r="K5978" s="172">
        <v>56.66</v>
      </c>
      <c r="L5978" s="173" t="s">
        <v>1444</v>
      </c>
    </row>
    <row r="5979" spans="1:12">
      <c r="A5979" s="174" t="s">
        <v>1308</v>
      </c>
      <c r="B5979" s="167" t="s">
        <v>1308</v>
      </c>
      <c r="C5979" s="168">
        <v>42865</v>
      </c>
      <c r="D5979" s="168" t="s">
        <v>12906</v>
      </c>
      <c r="E5979" s="169" t="s">
        <v>13</v>
      </c>
      <c r="F5979" s="169">
        <v>369016</v>
      </c>
      <c r="G5979" s="169"/>
      <c r="H5979" s="170" t="s">
        <v>1309</v>
      </c>
      <c r="I5979" s="172">
        <v>56.66</v>
      </c>
      <c r="J5979" s="172">
        <v>0</v>
      </c>
      <c r="K5979" s="172">
        <v>56.66</v>
      </c>
      <c r="L5979" s="173" t="s">
        <v>1444</v>
      </c>
    </row>
    <row r="5980" spans="1:12">
      <c r="A5980" s="174" t="s">
        <v>1308</v>
      </c>
      <c r="B5980" s="167" t="s">
        <v>1308</v>
      </c>
      <c r="C5980" s="168">
        <v>42865</v>
      </c>
      <c r="D5980" s="168" t="s">
        <v>12907</v>
      </c>
      <c r="E5980" s="169" t="s">
        <v>13</v>
      </c>
      <c r="F5980" s="169">
        <v>369018</v>
      </c>
      <c r="G5980" s="169"/>
      <c r="H5980" s="170" t="s">
        <v>1309</v>
      </c>
      <c r="I5980" s="172">
        <v>1012.12</v>
      </c>
      <c r="J5980" s="172">
        <v>0</v>
      </c>
      <c r="K5980" s="172">
        <v>1012.12</v>
      </c>
      <c r="L5980" s="173" t="s">
        <v>1444</v>
      </c>
    </row>
    <row r="5981" spans="1:12">
      <c r="A5981" s="174" t="s">
        <v>1308</v>
      </c>
      <c r="B5981" s="167" t="s">
        <v>1308</v>
      </c>
      <c r="C5981" s="168">
        <v>42865</v>
      </c>
      <c r="D5981" s="168" t="s">
        <v>12908</v>
      </c>
      <c r="E5981" s="169" t="s">
        <v>13</v>
      </c>
      <c r="F5981" s="169">
        <v>369020</v>
      </c>
      <c r="G5981" s="169"/>
      <c r="H5981" s="170" t="s">
        <v>1309</v>
      </c>
      <c r="I5981" s="172">
        <v>7.13</v>
      </c>
      <c r="J5981" s="172">
        <v>0</v>
      </c>
      <c r="K5981" s="172">
        <v>7.13</v>
      </c>
      <c r="L5981" s="173" t="s">
        <v>1444</v>
      </c>
    </row>
    <row r="5982" spans="1:12">
      <c r="A5982" s="174" t="s">
        <v>1308</v>
      </c>
      <c r="B5982" s="167" t="s">
        <v>1308</v>
      </c>
      <c r="C5982" s="168">
        <v>42865</v>
      </c>
      <c r="D5982" s="168" t="s">
        <v>12909</v>
      </c>
      <c r="E5982" s="169" t="s">
        <v>13</v>
      </c>
      <c r="F5982" s="169">
        <v>369022</v>
      </c>
      <c r="G5982" s="169"/>
      <c r="H5982" s="170" t="s">
        <v>1309</v>
      </c>
      <c r="I5982" s="172">
        <v>1.92</v>
      </c>
      <c r="J5982" s="172">
        <v>0</v>
      </c>
      <c r="K5982" s="172">
        <v>1.92</v>
      </c>
      <c r="L5982" s="173" t="s">
        <v>1444</v>
      </c>
    </row>
    <row r="5983" spans="1:12">
      <c r="A5983" s="174" t="s">
        <v>1308</v>
      </c>
      <c r="B5983" s="167" t="s">
        <v>1308</v>
      </c>
      <c r="C5983" s="168">
        <v>42865</v>
      </c>
      <c r="D5983" s="168" t="s">
        <v>12910</v>
      </c>
      <c r="E5983" s="169" t="s">
        <v>13</v>
      </c>
      <c r="F5983" s="169">
        <v>369024</v>
      </c>
      <c r="G5983" s="169"/>
      <c r="H5983" s="170" t="s">
        <v>1309</v>
      </c>
      <c r="I5983" s="172">
        <v>4.3899999999999997</v>
      </c>
      <c r="J5983" s="172">
        <v>0</v>
      </c>
      <c r="K5983" s="172">
        <v>4.3899999999999997</v>
      </c>
      <c r="L5983" s="173" t="s">
        <v>1444</v>
      </c>
    </row>
    <row r="5984" spans="1:12">
      <c r="A5984" s="174" t="s">
        <v>1308</v>
      </c>
      <c r="B5984" s="167" t="s">
        <v>1308</v>
      </c>
      <c r="C5984" s="168">
        <v>42865</v>
      </c>
      <c r="D5984" s="168" t="s">
        <v>12911</v>
      </c>
      <c r="E5984" s="169" t="s">
        <v>13</v>
      </c>
      <c r="F5984" s="169">
        <v>369026</v>
      </c>
      <c r="G5984" s="169"/>
      <c r="H5984" s="170" t="s">
        <v>1309</v>
      </c>
      <c r="I5984" s="172">
        <v>20.03</v>
      </c>
      <c r="J5984" s="172">
        <v>0</v>
      </c>
      <c r="K5984" s="172">
        <v>20.03</v>
      </c>
      <c r="L5984" s="173" t="s">
        <v>1444</v>
      </c>
    </row>
    <row r="5985" spans="1:12">
      <c r="A5985" s="174" t="s">
        <v>1308</v>
      </c>
      <c r="B5985" s="167" t="s">
        <v>1308</v>
      </c>
      <c r="C5985" s="168">
        <v>42865</v>
      </c>
      <c r="D5985" s="168" t="s">
        <v>12912</v>
      </c>
      <c r="E5985" s="169" t="s">
        <v>13</v>
      </c>
      <c r="F5985" s="169">
        <v>369028</v>
      </c>
      <c r="G5985" s="169"/>
      <c r="H5985" s="170" t="s">
        <v>1309</v>
      </c>
      <c r="I5985" s="172">
        <v>20.03</v>
      </c>
      <c r="J5985" s="172">
        <v>0</v>
      </c>
      <c r="K5985" s="172">
        <v>20.03</v>
      </c>
      <c r="L5985" s="173" t="s">
        <v>1444</v>
      </c>
    </row>
    <row r="5986" spans="1:12">
      <c r="A5986" s="174" t="s">
        <v>1308</v>
      </c>
      <c r="B5986" s="167" t="s">
        <v>1308</v>
      </c>
      <c r="C5986" s="168">
        <v>42865</v>
      </c>
      <c r="D5986" s="168" t="s">
        <v>12913</v>
      </c>
      <c r="E5986" s="169" t="s">
        <v>13</v>
      </c>
      <c r="F5986" s="169">
        <v>369030</v>
      </c>
      <c r="G5986" s="169"/>
      <c r="H5986" s="170" t="s">
        <v>1309</v>
      </c>
      <c r="I5986" s="172">
        <v>20.03</v>
      </c>
      <c r="J5986" s="172">
        <v>0</v>
      </c>
      <c r="K5986" s="172">
        <v>20.03</v>
      </c>
      <c r="L5986" s="173" t="s">
        <v>1444</v>
      </c>
    </row>
    <row r="5987" spans="1:12">
      <c r="A5987" s="174" t="s">
        <v>1308</v>
      </c>
      <c r="B5987" s="167" t="s">
        <v>1308</v>
      </c>
      <c r="C5987" s="168">
        <v>42865</v>
      </c>
      <c r="D5987" s="168" t="s">
        <v>12914</v>
      </c>
      <c r="E5987" s="169" t="s">
        <v>13</v>
      </c>
      <c r="F5987" s="169">
        <v>369032</v>
      </c>
      <c r="G5987" s="169"/>
      <c r="H5987" s="170" t="s">
        <v>1309</v>
      </c>
      <c r="I5987" s="172">
        <v>206.21</v>
      </c>
      <c r="J5987" s="172">
        <v>0</v>
      </c>
      <c r="K5987" s="172">
        <v>206.21</v>
      </c>
      <c r="L5987" s="173" t="s">
        <v>1444</v>
      </c>
    </row>
    <row r="5988" spans="1:12">
      <c r="A5988" s="174" t="s">
        <v>1308</v>
      </c>
      <c r="B5988" s="167" t="s">
        <v>1308</v>
      </c>
      <c r="C5988" s="168">
        <v>42865</v>
      </c>
      <c r="D5988" s="168" t="s">
        <v>12915</v>
      </c>
      <c r="E5988" s="169" t="s">
        <v>13</v>
      </c>
      <c r="F5988" s="169">
        <v>369034</v>
      </c>
      <c r="G5988" s="169"/>
      <c r="H5988" s="170" t="s">
        <v>1309</v>
      </c>
      <c r="I5988" s="172">
        <v>55.7</v>
      </c>
      <c r="J5988" s="172">
        <v>0</v>
      </c>
      <c r="K5988" s="172">
        <v>55.7</v>
      </c>
      <c r="L5988" s="173" t="s">
        <v>1444</v>
      </c>
    </row>
    <row r="5989" spans="1:12">
      <c r="A5989" s="174" t="s">
        <v>1308</v>
      </c>
      <c r="B5989" s="167" t="s">
        <v>1308</v>
      </c>
      <c r="C5989" s="168">
        <v>42865</v>
      </c>
      <c r="D5989" s="168" t="s">
        <v>12916</v>
      </c>
      <c r="E5989" s="169" t="s">
        <v>13</v>
      </c>
      <c r="F5989" s="169">
        <v>369036</v>
      </c>
      <c r="G5989" s="169"/>
      <c r="H5989" s="170" t="s">
        <v>1309</v>
      </c>
      <c r="I5989" s="172">
        <v>15.09</v>
      </c>
      <c r="J5989" s="172">
        <v>0</v>
      </c>
      <c r="K5989" s="172">
        <v>15.09</v>
      </c>
      <c r="L5989" s="173" t="s">
        <v>1444</v>
      </c>
    </row>
    <row r="5990" spans="1:12">
      <c r="A5990" s="174" t="s">
        <v>1308</v>
      </c>
      <c r="B5990" s="167" t="s">
        <v>1308</v>
      </c>
      <c r="C5990" s="168">
        <v>42865</v>
      </c>
      <c r="D5990" s="168" t="s">
        <v>12917</v>
      </c>
      <c r="E5990" s="169" t="s">
        <v>13</v>
      </c>
      <c r="F5990" s="169">
        <v>369038</v>
      </c>
      <c r="G5990" s="169"/>
      <c r="H5990" s="170" t="s">
        <v>1309</v>
      </c>
      <c r="I5990" s="172">
        <v>8501.67</v>
      </c>
      <c r="J5990" s="172">
        <v>0</v>
      </c>
      <c r="K5990" s="172">
        <v>8501.67</v>
      </c>
      <c r="L5990" s="173" t="s">
        <v>1444</v>
      </c>
    </row>
    <row r="5991" spans="1:12">
      <c r="A5991" s="174" t="s">
        <v>1308</v>
      </c>
      <c r="B5991" s="167" t="s">
        <v>1308</v>
      </c>
      <c r="C5991" s="168">
        <v>42865</v>
      </c>
      <c r="D5991" s="168" t="s">
        <v>12918</v>
      </c>
      <c r="E5991" s="169" t="s">
        <v>13</v>
      </c>
      <c r="F5991" s="169">
        <v>369040</v>
      </c>
      <c r="G5991" s="169"/>
      <c r="H5991" s="170" t="s">
        <v>1309</v>
      </c>
      <c r="I5991" s="172">
        <v>23350.89</v>
      </c>
      <c r="J5991" s="172">
        <v>0</v>
      </c>
      <c r="K5991" s="172">
        <v>23350.89</v>
      </c>
      <c r="L5991" s="173" t="s">
        <v>1444</v>
      </c>
    </row>
    <row r="5992" spans="1:12">
      <c r="A5992" s="174" t="s">
        <v>1308</v>
      </c>
      <c r="B5992" s="167" t="s">
        <v>1308</v>
      </c>
      <c r="C5992" s="168">
        <v>42865</v>
      </c>
      <c r="D5992" s="168" t="s">
        <v>12919</v>
      </c>
      <c r="E5992" s="169" t="s">
        <v>13</v>
      </c>
      <c r="F5992" s="169">
        <v>369042</v>
      </c>
      <c r="G5992" s="169"/>
      <c r="H5992" s="170" t="s">
        <v>1309</v>
      </c>
      <c r="I5992" s="172">
        <v>19780.599999999999</v>
      </c>
      <c r="J5992" s="172">
        <v>0</v>
      </c>
      <c r="K5992" s="172">
        <v>19780.599999999999</v>
      </c>
      <c r="L5992" s="173" t="s">
        <v>1444</v>
      </c>
    </row>
    <row r="5993" spans="1:12">
      <c r="A5993" s="174" t="s">
        <v>1308</v>
      </c>
      <c r="B5993" s="167" t="s">
        <v>1308</v>
      </c>
      <c r="C5993" s="168">
        <v>42865</v>
      </c>
      <c r="D5993" s="168" t="s">
        <v>12920</v>
      </c>
      <c r="E5993" s="169" t="s">
        <v>13</v>
      </c>
      <c r="F5993" s="169">
        <v>369044</v>
      </c>
      <c r="G5993" s="169"/>
      <c r="H5993" s="170" t="s">
        <v>1309</v>
      </c>
      <c r="I5993" s="172">
        <v>54329.760000000002</v>
      </c>
      <c r="J5993" s="172">
        <v>0</v>
      </c>
      <c r="K5993" s="172">
        <v>54329.760000000002</v>
      </c>
      <c r="L5993" s="173" t="s">
        <v>1444</v>
      </c>
    </row>
    <row r="5994" spans="1:12">
      <c r="A5994" s="174" t="s">
        <v>1308</v>
      </c>
      <c r="B5994" s="167" t="s">
        <v>1308</v>
      </c>
      <c r="C5994" s="168">
        <v>42865</v>
      </c>
      <c r="D5994" s="168" t="s">
        <v>12921</v>
      </c>
      <c r="E5994" s="169" t="s">
        <v>13</v>
      </c>
      <c r="F5994" s="169">
        <v>369046</v>
      </c>
      <c r="G5994" s="169"/>
      <c r="H5994" s="170" t="s">
        <v>1309</v>
      </c>
      <c r="I5994" s="172">
        <v>9995.64</v>
      </c>
      <c r="J5994" s="172">
        <v>0</v>
      </c>
      <c r="K5994" s="172">
        <v>9995.64</v>
      </c>
      <c r="L5994" s="173" t="s">
        <v>1444</v>
      </c>
    </row>
    <row r="5995" spans="1:12">
      <c r="A5995" s="174" t="s">
        <v>1308</v>
      </c>
      <c r="B5995" s="167" t="s">
        <v>1308</v>
      </c>
      <c r="C5995" s="168">
        <v>42865</v>
      </c>
      <c r="D5995" s="168" t="s">
        <v>12922</v>
      </c>
      <c r="E5995" s="169" t="s">
        <v>13</v>
      </c>
      <c r="F5995" s="169">
        <v>369048</v>
      </c>
      <c r="G5995" s="169"/>
      <c r="H5995" s="170" t="s">
        <v>1309</v>
      </c>
      <c r="I5995" s="172">
        <v>823.75</v>
      </c>
      <c r="J5995" s="172">
        <v>0</v>
      </c>
      <c r="K5995" s="172">
        <v>823.75</v>
      </c>
      <c r="L5995" s="173" t="s">
        <v>1444</v>
      </c>
    </row>
    <row r="5996" spans="1:12">
      <c r="A5996" s="174" t="s">
        <v>1308</v>
      </c>
      <c r="B5996" s="167" t="s">
        <v>1308</v>
      </c>
      <c r="C5996" s="168">
        <v>42865</v>
      </c>
      <c r="D5996" s="168" t="s">
        <v>12923</v>
      </c>
      <c r="E5996" s="169" t="s">
        <v>13</v>
      </c>
      <c r="F5996" s="169">
        <v>369050</v>
      </c>
      <c r="G5996" s="169"/>
      <c r="H5996" s="170" t="s">
        <v>1309</v>
      </c>
      <c r="I5996" s="172">
        <v>8355.27</v>
      </c>
      <c r="J5996" s="172">
        <v>0</v>
      </c>
      <c r="K5996" s="172">
        <v>8355.27</v>
      </c>
      <c r="L5996" s="173" t="s">
        <v>1444</v>
      </c>
    </row>
    <row r="5997" spans="1:12">
      <c r="A5997" s="174" t="s">
        <v>1308</v>
      </c>
      <c r="B5997" s="167" t="s">
        <v>1308</v>
      </c>
      <c r="C5997" s="168">
        <v>42865</v>
      </c>
      <c r="D5997" s="168" t="s">
        <v>12924</v>
      </c>
      <c r="E5997" s="169" t="s">
        <v>13</v>
      </c>
      <c r="F5997" s="169">
        <v>369052</v>
      </c>
      <c r="G5997" s="169"/>
      <c r="H5997" s="170" t="s">
        <v>1309</v>
      </c>
      <c r="I5997" s="172">
        <v>4365.84</v>
      </c>
      <c r="J5997" s="172">
        <v>0</v>
      </c>
      <c r="K5997" s="172">
        <v>4365.84</v>
      </c>
      <c r="L5997" s="173" t="s">
        <v>1444</v>
      </c>
    </row>
    <row r="5998" spans="1:12">
      <c r="A5998" s="174" t="s">
        <v>1308</v>
      </c>
      <c r="B5998" s="167" t="s">
        <v>1308</v>
      </c>
      <c r="C5998" s="168">
        <v>42865</v>
      </c>
      <c r="D5998" s="168" t="s">
        <v>12925</v>
      </c>
      <c r="E5998" s="169" t="s">
        <v>13</v>
      </c>
      <c r="F5998" s="169">
        <v>369054</v>
      </c>
      <c r="G5998" s="169"/>
      <c r="H5998" s="170" t="s">
        <v>1309</v>
      </c>
      <c r="I5998" s="172">
        <v>5264.23</v>
      </c>
      <c r="J5998" s="172">
        <v>0</v>
      </c>
      <c r="K5998" s="172">
        <v>5264.23</v>
      </c>
      <c r="L5998" s="173" t="s">
        <v>1444</v>
      </c>
    </row>
    <row r="5999" spans="1:12">
      <c r="A5999" s="174" t="s">
        <v>1308</v>
      </c>
      <c r="B5999" s="167" t="s">
        <v>1308</v>
      </c>
      <c r="C5999" s="168">
        <v>42865</v>
      </c>
      <c r="D5999" s="168" t="s">
        <v>12926</v>
      </c>
      <c r="E5999" s="169" t="s">
        <v>13</v>
      </c>
      <c r="F5999" s="169">
        <v>369056</v>
      </c>
      <c r="G5999" s="169"/>
      <c r="H5999" s="170" t="s">
        <v>1309</v>
      </c>
      <c r="I5999" s="172">
        <v>19439.939999999999</v>
      </c>
      <c r="J5999" s="172">
        <v>0</v>
      </c>
      <c r="K5999" s="172">
        <v>19439.939999999999</v>
      </c>
      <c r="L5999" s="173" t="s">
        <v>1444</v>
      </c>
    </row>
    <row r="6000" spans="1:12">
      <c r="A6000" s="174" t="s">
        <v>1308</v>
      </c>
      <c r="B6000" s="167" t="s">
        <v>1308</v>
      </c>
      <c r="C6000" s="168">
        <v>42865</v>
      </c>
      <c r="D6000" s="168" t="s">
        <v>12927</v>
      </c>
      <c r="E6000" s="169" t="s">
        <v>13</v>
      </c>
      <c r="F6000" s="169">
        <v>369058</v>
      </c>
      <c r="G6000" s="169"/>
      <c r="H6000" s="170" t="s">
        <v>1309</v>
      </c>
      <c r="I6000" s="172">
        <v>3576.6</v>
      </c>
      <c r="J6000" s="172">
        <v>0</v>
      </c>
      <c r="K6000" s="172">
        <v>3576.6</v>
      </c>
      <c r="L6000" s="173" t="s">
        <v>1444</v>
      </c>
    </row>
    <row r="6001" spans="1:12">
      <c r="A6001" s="174" t="s">
        <v>1308</v>
      </c>
      <c r="B6001" s="167" t="s">
        <v>1308</v>
      </c>
      <c r="C6001" s="168">
        <v>42865</v>
      </c>
      <c r="D6001" s="168" t="s">
        <v>12928</v>
      </c>
      <c r="E6001" s="169" t="s">
        <v>13</v>
      </c>
      <c r="F6001" s="169">
        <v>369060</v>
      </c>
      <c r="G6001" s="169"/>
      <c r="H6001" s="170" t="s">
        <v>1309</v>
      </c>
      <c r="I6001" s="172">
        <v>18197.04</v>
      </c>
      <c r="J6001" s="172">
        <v>0</v>
      </c>
      <c r="K6001" s="172">
        <v>18197.04</v>
      </c>
      <c r="L6001" s="173" t="s">
        <v>1444</v>
      </c>
    </row>
    <row r="6002" spans="1:12">
      <c r="A6002" s="174" t="s">
        <v>1308</v>
      </c>
      <c r="B6002" s="167" t="s">
        <v>1308</v>
      </c>
      <c r="C6002" s="168">
        <v>42865</v>
      </c>
      <c r="D6002" s="168" t="s">
        <v>12929</v>
      </c>
      <c r="E6002" s="169" t="s">
        <v>13</v>
      </c>
      <c r="F6002" s="169">
        <v>369062</v>
      </c>
      <c r="G6002" s="169"/>
      <c r="H6002" s="170" t="s">
        <v>1309</v>
      </c>
      <c r="I6002" s="172">
        <v>15414.76</v>
      </c>
      <c r="J6002" s="172">
        <v>0</v>
      </c>
      <c r="K6002" s="172">
        <v>15414.76</v>
      </c>
      <c r="L6002" s="173" t="s">
        <v>1444</v>
      </c>
    </row>
    <row r="6003" spans="1:12">
      <c r="A6003" s="174" t="s">
        <v>1308</v>
      </c>
      <c r="B6003" s="167" t="s">
        <v>1308</v>
      </c>
      <c r="C6003" s="168">
        <v>42865</v>
      </c>
      <c r="D6003" s="168" t="s">
        <v>12930</v>
      </c>
      <c r="E6003" s="169" t="s">
        <v>13</v>
      </c>
      <c r="F6003" s="169">
        <v>369064</v>
      </c>
      <c r="G6003" s="169"/>
      <c r="H6003" s="170" t="s">
        <v>1309</v>
      </c>
      <c r="I6003" s="172">
        <v>34889.89</v>
      </c>
      <c r="J6003" s="172">
        <v>0</v>
      </c>
      <c r="K6003" s="172">
        <v>34889.89</v>
      </c>
      <c r="L6003" s="173" t="s">
        <v>1444</v>
      </c>
    </row>
    <row r="6004" spans="1:12">
      <c r="A6004" s="174" t="s">
        <v>1308</v>
      </c>
      <c r="B6004" s="167" t="s">
        <v>1308</v>
      </c>
      <c r="C6004" s="168">
        <v>42865</v>
      </c>
      <c r="D6004" s="168" t="s">
        <v>12931</v>
      </c>
      <c r="E6004" s="169" t="s">
        <v>13</v>
      </c>
      <c r="F6004" s="169">
        <v>369066</v>
      </c>
      <c r="G6004" s="169"/>
      <c r="H6004" s="170" t="s">
        <v>1309</v>
      </c>
      <c r="I6004" s="172">
        <v>6419.04</v>
      </c>
      <c r="J6004" s="172">
        <v>0</v>
      </c>
      <c r="K6004" s="172">
        <v>6419.04</v>
      </c>
      <c r="L6004" s="173" t="s">
        <v>1444</v>
      </c>
    </row>
    <row r="6005" spans="1:12">
      <c r="A6005" s="174" t="s">
        <v>1308</v>
      </c>
      <c r="B6005" s="167" t="s">
        <v>1308</v>
      </c>
      <c r="C6005" s="168">
        <v>42865</v>
      </c>
      <c r="D6005" s="168" t="s">
        <v>12932</v>
      </c>
      <c r="E6005" s="169" t="s">
        <v>13</v>
      </c>
      <c r="F6005" s="169">
        <v>369068</v>
      </c>
      <c r="G6005" s="169"/>
      <c r="H6005" s="170" t="s">
        <v>1309</v>
      </c>
      <c r="I6005" s="172">
        <v>81576.31</v>
      </c>
      <c r="J6005" s="172">
        <v>0</v>
      </c>
      <c r="K6005" s="172">
        <v>81576.31</v>
      </c>
      <c r="L6005" s="173" t="s">
        <v>1444</v>
      </c>
    </row>
    <row r="6006" spans="1:12">
      <c r="A6006" s="174" t="s">
        <v>1308</v>
      </c>
      <c r="B6006" s="167" t="s">
        <v>1308</v>
      </c>
      <c r="C6006" s="168">
        <v>42865</v>
      </c>
      <c r="D6006" s="168" t="s">
        <v>12933</v>
      </c>
      <c r="E6006" s="169" t="s">
        <v>13</v>
      </c>
      <c r="F6006" s="169">
        <v>369070</v>
      </c>
      <c r="G6006" s="169"/>
      <c r="H6006" s="170" t="s">
        <v>1309</v>
      </c>
      <c r="I6006" s="172">
        <v>151818.25</v>
      </c>
      <c r="J6006" s="172">
        <v>0</v>
      </c>
      <c r="K6006" s="172">
        <v>151818.25</v>
      </c>
      <c r="L6006" s="173" t="s">
        <v>1444</v>
      </c>
    </row>
    <row r="6007" spans="1:12">
      <c r="A6007" s="174" t="s">
        <v>1308</v>
      </c>
      <c r="B6007" s="167" t="s">
        <v>1308</v>
      </c>
      <c r="C6007" s="168">
        <v>42865</v>
      </c>
      <c r="D6007" s="168" t="s">
        <v>12934</v>
      </c>
      <c r="E6007" s="169" t="s">
        <v>13</v>
      </c>
      <c r="F6007" s="169">
        <v>369072</v>
      </c>
      <c r="G6007" s="169"/>
      <c r="H6007" s="170" t="s">
        <v>1309</v>
      </c>
      <c r="I6007" s="172">
        <v>5.49</v>
      </c>
      <c r="J6007" s="172">
        <v>0</v>
      </c>
      <c r="K6007" s="172">
        <v>5.49</v>
      </c>
      <c r="L6007" s="173" t="s">
        <v>1444</v>
      </c>
    </row>
    <row r="6008" spans="1:12">
      <c r="A6008" s="174" t="s">
        <v>1308</v>
      </c>
      <c r="B6008" s="167" t="s">
        <v>1308</v>
      </c>
      <c r="C6008" s="168">
        <v>42865</v>
      </c>
      <c r="D6008" s="168" t="s">
        <v>12935</v>
      </c>
      <c r="E6008" s="169" t="s">
        <v>13</v>
      </c>
      <c r="F6008" s="169">
        <v>369074</v>
      </c>
      <c r="G6008" s="169"/>
      <c r="H6008" s="170" t="s">
        <v>1309</v>
      </c>
      <c r="I6008" s="172">
        <v>56.66</v>
      </c>
      <c r="J6008" s="172">
        <v>0</v>
      </c>
      <c r="K6008" s="172">
        <v>56.66</v>
      </c>
      <c r="L6008" s="173" t="s">
        <v>1444</v>
      </c>
    </row>
    <row r="6009" spans="1:12">
      <c r="A6009" s="174" t="s">
        <v>1308</v>
      </c>
      <c r="B6009" s="167" t="s">
        <v>1308</v>
      </c>
      <c r="C6009" s="168">
        <v>42865</v>
      </c>
      <c r="D6009" s="168" t="s">
        <v>12936</v>
      </c>
      <c r="E6009" s="169" t="s">
        <v>13</v>
      </c>
      <c r="F6009" s="169">
        <v>369076</v>
      </c>
      <c r="G6009" s="169"/>
      <c r="H6009" s="170" t="s">
        <v>1309</v>
      </c>
      <c r="I6009" s="172">
        <v>26.55</v>
      </c>
      <c r="J6009" s="172">
        <v>0</v>
      </c>
      <c r="K6009" s="172">
        <v>26.55</v>
      </c>
      <c r="L6009" s="173" t="s">
        <v>1444</v>
      </c>
    </row>
    <row r="6010" spans="1:12">
      <c r="A6010" s="174" t="s">
        <v>1308</v>
      </c>
      <c r="B6010" s="167" t="s">
        <v>1308</v>
      </c>
      <c r="C6010" s="168">
        <v>42865</v>
      </c>
      <c r="D6010" s="168" t="s">
        <v>12937</v>
      </c>
      <c r="E6010" s="169" t="s">
        <v>13</v>
      </c>
      <c r="F6010" s="169">
        <v>369078</v>
      </c>
      <c r="G6010" s="169"/>
      <c r="H6010" s="170" t="s">
        <v>1309</v>
      </c>
      <c r="I6010" s="172">
        <v>20.03</v>
      </c>
      <c r="J6010" s="172">
        <v>0</v>
      </c>
      <c r="K6010" s="172">
        <v>20.03</v>
      </c>
      <c r="L6010" s="173" t="s">
        <v>1444</v>
      </c>
    </row>
    <row r="6011" spans="1:12">
      <c r="A6011" s="174" t="s">
        <v>1308</v>
      </c>
      <c r="B6011" s="167" t="s">
        <v>1308</v>
      </c>
      <c r="C6011" s="168">
        <v>42865</v>
      </c>
      <c r="D6011" s="168" t="s">
        <v>12938</v>
      </c>
      <c r="E6011" s="169" t="s">
        <v>13</v>
      </c>
      <c r="F6011" s="169">
        <v>369080</v>
      </c>
      <c r="G6011" s="169"/>
      <c r="H6011" s="170" t="s">
        <v>1309</v>
      </c>
      <c r="I6011" s="172">
        <v>20.03</v>
      </c>
      <c r="J6011" s="172">
        <v>0</v>
      </c>
      <c r="K6011" s="172">
        <v>20.03</v>
      </c>
      <c r="L6011" s="173" t="s">
        <v>1444</v>
      </c>
    </row>
    <row r="6012" spans="1:12">
      <c r="A6012" s="174" t="s">
        <v>1308</v>
      </c>
      <c r="B6012" s="167" t="s">
        <v>1308</v>
      </c>
      <c r="C6012" s="168">
        <v>42865</v>
      </c>
      <c r="D6012" s="168" t="s">
        <v>12939</v>
      </c>
      <c r="E6012" s="169" t="s">
        <v>13</v>
      </c>
      <c r="F6012" s="169">
        <v>369082</v>
      </c>
      <c r="G6012" s="169"/>
      <c r="H6012" s="170" t="s">
        <v>1309</v>
      </c>
      <c r="I6012" s="172">
        <v>34.369999999999997</v>
      </c>
      <c r="J6012" s="172">
        <v>0</v>
      </c>
      <c r="K6012" s="172">
        <v>34.369999999999997</v>
      </c>
      <c r="L6012" s="173" t="s">
        <v>1444</v>
      </c>
    </row>
    <row r="6013" spans="1:12">
      <c r="A6013" s="174" t="s">
        <v>1308</v>
      </c>
      <c r="B6013" s="167" t="s">
        <v>1308</v>
      </c>
      <c r="C6013" s="168">
        <v>42865</v>
      </c>
      <c r="D6013" s="168" t="s">
        <v>12940</v>
      </c>
      <c r="E6013" s="169" t="s">
        <v>13</v>
      </c>
      <c r="F6013" s="169">
        <v>369084</v>
      </c>
      <c r="G6013" s="169"/>
      <c r="H6013" s="170" t="s">
        <v>1309</v>
      </c>
      <c r="I6013" s="172">
        <v>155.65</v>
      </c>
      <c r="J6013" s="172">
        <v>0</v>
      </c>
      <c r="K6013" s="172">
        <v>155.65</v>
      </c>
      <c r="L6013" s="173" t="s">
        <v>1444</v>
      </c>
    </row>
    <row r="6014" spans="1:12">
      <c r="A6014" s="174" t="s">
        <v>1308</v>
      </c>
      <c r="B6014" s="167" t="s">
        <v>1308</v>
      </c>
      <c r="C6014" s="168">
        <v>42865</v>
      </c>
      <c r="D6014" s="168" t="s">
        <v>12941</v>
      </c>
      <c r="E6014" s="169" t="s">
        <v>13</v>
      </c>
      <c r="F6014" s="169">
        <v>369086</v>
      </c>
      <c r="G6014" s="169"/>
      <c r="H6014" s="170" t="s">
        <v>1309</v>
      </c>
      <c r="I6014" s="172">
        <v>155.65</v>
      </c>
      <c r="J6014" s="172">
        <v>0</v>
      </c>
      <c r="K6014" s="172">
        <v>155.65</v>
      </c>
      <c r="L6014" s="173" t="s">
        <v>1444</v>
      </c>
    </row>
    <row r="6015" spans="1:12">
      <c r="A6015" s="174" t="s">
        <v>1308</v>
      </c>
      <c r="B6015" s="167" t="s">
        <v>1308</v>
      </c>
      <c r="C6015" s="168">
        <v>42865</v>
      </c>
      <c r="D6015" s="168" t="s">
        <v>12942</v>
      </c>
      <c r="E6015" s="169" t="s">
        <v>13</v>
      </c>
      <c r="F6015" s="169">
        <v>369088</v>
      </c>
      <c r="G6015" s="169"/>
      <c r="H6015" s="170" t="s">
        <v>1309</v>
      </c>
      <c r="I6015" s="172">
        <v>155.65</v>
      </c>
      <c r="J6015" s="172">
        <v>0</v>
      </c>
      <c r="K6015" s="172">
        <v>155.65</v>
      </c>
      <c r="L6015" s="173" t="s">
        <v>1444</v>
      </c>
    </row>
    <row r="6016" spans="1:12">
      <c r="A6016" s="174" t="s">
        <v>1308</v>
      </c>
      <c r="B6016" s="167" t="s">
        <v>1308</v>
      </c>
      <c r="C6016" s="168">
        <v>42865</v>
      </c>
      <c r="D6016" s="168" t="s">
        <v>12943</v>
      </c>
      <c r="E6016" s="169" t="s">
        <v>13</v>
      </c>
      <c r="F6016" s="169">
        <v>369090</v>
      </c>
      <c r="G6016" s="169"/>
      <c r="H6016" s="170" t="s">
        <v>1309</v>
      </c>
      <c r="I6016" s="172">
        <v>155.65</v>
      </c>
      <c r="J6016" s="172">
        <v>0</v>
      </c>
      <c r="K6016" s="172">
        <v>155.65</v>
      </c>
      <c r="L6016" s="173" t="s">
        <v>1444</v>
      </c>
    </row>
    <row r="6017" spans="1:12">
      <c r="A6017" s="174" t="s">
        <v>1308</v>
      </c>
      <c r="B6017" s="167" t="s">
        <v>1308</v>
      </c>
      <c r="C6017" s="168">
        <v>42865</v>
      </c>
      <c r="D6017" s="168" t="s">
        <v>12944</v>
      </c>
      <c r="E6017" s="169" t="s">
        <v>13</v>
      </c>
      <c r="F6017" s="169">
        <v>369092</v>
      </c>
      <c r="G6017" s="169"/>
      <c r="H6017" s="170" t="s">
        <v>1309</v>
      </c>
      <c r="I6017" s="172">
        <v>155.65</v>
      </c>
      <c r="J6017" s="172">
        <v>0</v>
      </c>
      <c r="K6017" s="172">
        <v>155.65</v>
      </c>
      <c r="L6017" s="173" t="s">
        <v>1444</v>
      </c>
    </row>
    <row r="6018" spans="1:12">
      <c r="A6018" s="174" t="s">
        <v>1308</v>
      </c>
      <c r="B6018" s="167" t="s">
        <v>1308</v>
      </c>
      <c r="C6018" s="168">
        <v>42865</v>
      </c>
      <c r="D6018" s="168" t="s">
        <v>12945</v>
      </c>
      <c r="E6018" s="169" t="s">
        <v>13</v>
      </c>
      <c r="F6018" s="169">
        <v>369094</v>
      </c>
      <c r="G6018" s="169"/>
      <c r="H6018" s="170" t="s">
        <v>1309</v>
      </c>
      <c r="I6018" s="172">
        <v>185.91</v>
      </c>
      <c r="J6018" s="172">
        <v>0</v>
      </c>
      <c r="K6018" s="172">
        <v>185.91</v>
      </c>
      <c r="L6018" s="173" t="s">
        <v>1444</v>
      </c>
    </row>
    <row r="6019" spans="1:12">
      <c r="A6019" s="174" t="s">
        <v>1308</v>
      </c>
      <c r="B6019" s="167" t="s">
        <v>1308</v>
      </c>
      <c r="C6019" s="168">
        <v>42865</v>
      </c>
      <c r="D6019" s="168" t="s">
        <v>12946</v>
      </c>
      <c r="E6019" s="169" t="s">
        <v>13</v>
      </c>
      <c r="F6019" s="169">
        <v>369096</v>
      </c>
      <c r="G6019" s="169"/>
      <c r="H6019" s="170" t="s">
        <v>1309</v>
      </c>
      <c r="I6019" s="172">
        <v>15.64</v>
      </c>
      <c r="J6019" s="172">
        <v>0</v>
      </c>
      <c r="K6019" s="172">
        <v>15.64</v>
      </c>
      <c r="L6019" s="173" t="s">
        <v>1444</v>
      </c>
    </row>
    <row r="6020" spans="1:12">
      <c r="A6020" s="174" t="s">
        <v>1308</v>
      </c>
      <c r="B6020" s="167" t="s">
        <v>1308</v>
      </c>
      <c r="C6020" s="168">
        <v>42865</v>
      </c>
      <c r="D6020" s="168" t="s">
        <v>12947</v>
      </c>
      <c r="E6020" s="169" t="s">
        <v>13</v>
      </c>
      <c r="F6020" s="169">
        <v>369098</v>
      </c>
      <c r="G6020" s="169"/>
      <c r="H6020" s="170" t="s">
        <v>1309</v>
      </c>
      <c r="I6020" s="172">
        <v>18.11</v>
      </c>
      <c r="J6020" s="172">
        <v>0</v>
      </c>
      <c r="K6020" s="172">
        <v>18.11</v>
      </c>
      <c r="L6020" s="173" t="s">
        <v>1444</v>
      </c>
    </row>
    <row r="6021" spans="1:12">
      <c r="A6021" s="174" t="s">
        <v>1308</v>
      </c>
      <c r="B6021" s="167" t="s">
        <v>1308</v>
      </c>
      <c r="C6021" s="168">
        <v>42865</v>
      </c>
      <c r="D6021" s="168" t="s">
        <v>12948</v>
      </c>
      <c r="E6021" s="169" t="s">
        <v>13</v>
      </c>
      <c r="F6021" s="169">
        <v>369100</v>
      </c>
      <c r="G6021" s="169"/>
      <c r="H6021" s="170" t="s">
        <v>1309</v>
      </c>
      <c r="I6021" s="172">
        <v>12.9</v>
      </c>
      <c r="J6021" s="172">
        <v>0</v>
      </c>
      <c r="K6021" s="172">
        <v>12.9</v>
      </c>
      <c r="L6021" s="173" t="s">
        <v>1444</v>
      </c>
    </row>
    <row r="6022" spans="1:12">
      <c r="A6022" s="174" t="s">
        <v>1308</v>
      </c>
      <c r="B6022" s="167" t="s">
        <v>1308</v>
      </c>
      <c r="C6022" s="168">
        <v>42865</v>
      </c>
      <c r="D6022" s="168" t="s">
        <v>12949</v>
      </c>
      <c r="E6022" s="169" t="s">
        <v>13</v>
      </c>
      <c r="F6022" s="169">
        <v>369102</v>
      </c>
      <c r="G6022" s="169"/>
      <c r="H6022" s="170" t="s">
        <v>1309</v>
      </c>
      <c r="I6022" s="172">
        <v>51.18</v>
      </c>
      <c r="J6022" s="172">
        <v>0</v>
      </c>
      <c r="K6022" s="172">
        <v>51.18</v>
      </c>
      <c r="L6022" s="173" t="s">
        <v>1444</v>
      </c>
    </row>
    <row r="6023" spans="1:12">
      <c r="A6023" s="174" t="s">
        <v>1308</v>
      </c>
      <c r="B6023" s="167" t="s">
        <v>1308</v>
      </c>
      <c r="C6023" s="168">
        <v>42865</v>
      </c>
      <c r="D6023" s="168" t="s">
        <v>12950</v>
      </c>
      <c r="E6023" s="169" t="s">
        <v>13</v>
      </c>
      <c r="F6023" s="169">
        <v>369104</v>
      </c>
      <c r="G6023" s="169"/>
      <c r="H6023" s="170" t="s">
        <v>1309</v>
      </c>
      <c r="I6023" s="172">
        <v>36.43</v>
      </c>
      <c r="J6023" s="172">
        <v>0</v>
      </c>
      <c r="K6023" s="172">
        <v>36.43</v>
      </c>
      <c r="L6023" s="173" t="s">
        <v>1444</v>
      </c>
    </row>
    <row r="6024" spans="1:12">
      <c r="A6024" s="174" t="s">
        <v>1308</v>
      </c>
      <c r="B6024" s="167" t="s">
        <v>1308</v>
      </c>
      <c r="C6024" s="168">
        <v>42865</v>
      </c>
      <c r="D6024" s="168" t="s">
        <v>12951</v>
      </c>
      <c r="E6024" s="169" t="s">
        <v>13</v>
      </c>
      <c r="F6024" s="169">
        <v>369106</v>
      </c>
      <c r="G6024" s="169"/>
      <c r="H6024" s="170" t="s">
        <v>1309</v>
      </c>
      <c r="I6024" s="172">
        <v>44.18</v>
      </c>
      <c r="J6024" s="172">
        <v>0</v>
      </c>
      <c r="K6024" s="172">
        <v>44.18</v>
      </c>
      <c r="L6024" s="173" t="s">
        <v>1444</v>
      </c>
    </row>
    <row r="6025" spans="1:12">
      <c r="A6025" s="174" t="s">
        <v>1308</v>
      </c>
      <c r="B6025" s="167" t="s">
        <v>1308</v>
      </c>
      <c r="C6025" s="168">
        <v>42865</v>
      </c>
      <c r="D6025" s="168" t="s">
        <v>12952</v>
      </c>
      <c r="E6025" s="169" t="s">
        <v>13</v>
      </c>
      <c r="F6025" s="169">
        <v>369108</v>
      </c>
      <c r="G6025" s="169"/>
      <c r="H6025" s="170" t="s">
        <v>1309</v>
      </c>
      <c r="I6025" s="172">
        <v>99.95</v>
      </c>
      <c r="J6025" s="172">
        <v>0</v>
      </c>
      <c r="K6025" s="172">
        <v>99.95</v>
      </c>
      <c r="L6025" s="173" t="s">
        <v>1444</v>
      </c>
    </row>
    <row r="6026" spans="1:12">
      <c r="A6026" s="174" t="s">
        <v>1308</v>
      </c>
      <c r="B6026" s="167" t="s">
        <v>1308</v>
      </c>
      <c r="C6026" s="168">
        <v>42865</v>
      </c>
      <c r="D6026" s="168" t="s">
        <v>12953</v>
      </c>
      <c r="E6026" s="169" t="s">
        <v>13</v>
      </c>
      <c r="F6026" s="169">
        <v>369110</v>
      </c>
      <c r="G6026" s="169"/>
      <c r="H6026" s="170" t="s">
        <v>1309</v>
      </c>
      <c r="I6026" s="172">
        <v>140.56</v>
      </c>
      <c r="J6026" s="172">
        <v>0</v>
      </c>
      <c r="K6026" s="172">
        <v>140.56</v>
      </c>
      <c r="L6026" s="173" t="s">
        <v>1444</v>
      </c>
    </row>
    <row r="6027" spans="1:12">
      <c r="A6027" s="174" t="s">
        <v>1308</v>
      </c>
      <c r="B6027" s="167" t="s">
        <v>1308</v>
      </c>
      <c r="C6027" s="168">
        <v>42865</v>
      </c>
      <c r="D6027" s="168" t="s">
        <v>12954</v>
      </c>
      <c r="E6027" s="169" t="s">
        <v>13</v>
      </c>
      <c r="F6027" s="169">
        <v>369112</v>
      </c>
      <c r="G6027" s="169"/>
      <c r="H6027" s="170" t="s">
        <v>1309</v>
      </c>
      <c r="I6027" s="172">
        <v>121.28</v>
      </c>
      <c r="J6027" s="172">
        <v>0</v>
      </c>
      <c r="K6027" s="172">
        <v>121.28</v>
      </c>
      <c r="L6027" s="173" t="s">
        <v>1444</v>
      </c>
    </row>
    <row r="6028" spans="1:12" ht="33.75">
      <c r="A6028" s="174" t="s">
        <v>627</v>
      </c>
      <c r="B6028" s="167" t="s">
        <v>737</v>
      </c>
      <c r="C6028" s="168">
        <v>42865</v>
      </c>
      <c r="D6028" s="168" t="s">
        <v>12955</v>
      </c>
      <c r="E6028" s="169" t="s">
        <v>11</v>
      </c>
      <c r="F6028" s="169">
        <v>887297</v>
      </c>
      <c r="G6028" s="169"/>
      <c r="H6028" s="170" t="s">
        <v>1313</v>
      </c>
      <c r="I6028" s="172">
        <v>50</v>
      </c>
      <c r="J6028" s="172">
        <v>0</v>
      </c>
      <c r="K6028" s="172">
        <v>50</v>
      </c>
      <c r="L6028" s="173" t="s">
        <v>1444</v>
      </c>
    </row>
    <row r="6029" spans="1:12" ht="33.75">
      <c r="A6029" s="174">
        <v>119</v>
      </c>
      <c r="B6029" s="167" t="s">
        <v>747</v>
      </c>
      <c r="C6029" s="168">
        <v>42865</v>
      </c>
      <c r="D6029" s="168" t="s">
        <v>12956</v>
      </c>
      <c r="E6029" s="169" t="s">
        <v>11</v>
      </c>
      <c r="F6029" s="169">
        <v>887298</v>
      </c>
      <c r="G6029" s="169"/>
      <c r="H6029" s="170" t="s">
        <v>12957</v>
      </c>
      <c r="I6029" s="172">
        <v>50</v>
      </c>
      <c r="J6029" s="172">
        <v>0</v>
      </c>
      <c r="K6029" s="172">
        <v>50</v>
      </c>
      <c r="L6029" s="173" t="s">
        <v>1444</v>
      </c>
    </row>
    <row r="6030" spans="1:12">
      <c r="A6030" s="174" t="s">
        <v>1308</v>
      </c>
      <c r="B6030" s="167" t="s">
        <v>1308</v>
      </c>
      <c r="C6030" s="168">
        <v>42865</v>
      </c>
      <c r="D6030" s="168" t="s">
        <v>12958</v>
      </c>
      <c r="E6030" s="169" t="s">
        <v>13</v>
      </c>
      <c r="F6030" s="169">
        <v>368904</v>
      </c>
      <c r="G6030" s="169"/>
      <c r="H6030" s="170" t="s">
        <v>1309</v>
      </c>
      <c r="I6030" s="172">
        <v>8501.67</v>
      </c>
      <c r="J6030" s="172">
        <v>0</v>
      </c>
      <c r="K6030" s="172">
        <v>8501.67</v>
      </c>
      <c r="L6030" s="173" t="s">
        <v>1444</v>
      </c>
    </row>
    <row r="6031" spans="1:12">
      <c r="A6031" s="174" t="s">
        <v>1308</v>
      </c>
      <c r="B6031" s="167" t="s">
        <v>1308</v>
      </c>
      <c r="C6031" s="168">
        <v>42865</v>
      </c>
      <c r="D6031" s="168" t="s">
        <v>12959</v>
      </c>
      <c r="E6031" s="169" t="s">
        <v>13</v>
      </c>
      <c r="F6031" s="169">
        <v>368906</v>
      </c>
      <c r="G6031" s="169"/>
      <c r="H6031" s="170" t="s">
        <v>1309</v>
      </c>
      <c r="I6031" s="172">
        <v>8501.67</v>
      </c>
      <c r="J6031" s="172">
        <v>0</v>
      </c>
      <c r="K6031" s="172">
        <v>8501.67</v>
      </c>
      <c r="L6031" s="173" t="s">
        <v>1444</v>
      </c>
    </row>
    <row r="6032" spans="1:12">
      <c r="A6032" s="174" t="s">
        <v>1308</v>
      </c>
      <c r="B6032" s="167" t="s">
        <v>1308</v>
      </c>
      <c r="C6032" s="168">
        <v>42865</v>
      </c>
      <c r="D6032" s="168" t="s">
        <v>12960</v>
      </c>
      <c r="E6032" s="169" t="s">
        <v>13</v>
      </c>
      <c r="F6032" s="169">
        <v>368908</v>
      </c>
      <c r="G6032" s="169"/>
      <c r="H6032" s="170" t="s">
        <v>1309</v>
      </c>
      <c r="I6032" s="172">
        <v>8501.67</v>
      </c>
      <c r="J6032" s="172">
        <v>0</v>
      </c>
      <c r="K6032" s="172">
        <v>8501.67</v>
      </c>
      <c r="L6032" s="173" t="s">
        <v>1444</v>
      </c>
    </row>
    <row r="6033" spans="1:12">
      <c r="A6033" s="174" t="s">
        <v>1308</v>
      </c>
      <c r="B6033" s="167" t="s">
        <v>1308</v>
      </c>
      <c r="C6033" s="168">
        <v>42865</v>
      </c>
      <c r="D6033" s="168" t="s">
        <v>12961</v>
      </c>
      <c r="E6033" s="169" t="s">
        <v>13</v>
      </c>
      <c r="F6033" s="169">
        <v>368910</v>
      </c>
      <c r="G6033" s="169"/>
      <c r="H6033" s="170" t="s">
        <v>1309</v>
      </c>
      <c r="I6033" s="172">
        <v>8501.67</v>
      </c>
      <c r="J6033" s="172">
        <v>0</v>
      </c>
      <c r="K6033" s="172">
        <v>8501.67</v>
      </c>
      <c r="L6033" s="173" t="s">
        <v>1444</v>
      </c>
    </row>
    <row r="6034" spans="1:12">
      <c r="A6034" s="174" t="s">
        <v>1308</v>
      </c>
      <c r="B6034" s="167" t="s">
        <v>1308</v>
      </c>
      <c r="C6034" s="168">
        <v>42865</v>
      </c>
      <c r="D6034" s="168" t="s">
        <v>12962</v>
      </c>
      <c r="E6034" s="169" t="s">
        <v>13</v>
      </c>
      <c r="F6034" s="169">
        <v>368912</v>
      </c>
      <c r="G6034" s="169"/>
      <c r="H6034" s="170" t="s">
        <v>1309</v>
      </c>
      <c r="I6034" s="172">
        <v>23350.89</v>
      </c>
      <c r="J6034" s="172">
        <v>0</v>
      </c>
      <c r="K6034" s="172">
        <v>23350.89</v>
      </c>
      <c r="L6034" s="173" t="s">
        <v>1444</v>
      </c>
    </row>
    <row r="6035" spans="1:12">
      <c r="A6035" s="174" t="s">
        <v>1308</v>
      </c>
      <c r="B6035" s="167" t="s">
        <v>1308</v>
      </c>
      <c r="C6035" s="168">
        <v>42865</v>
      </c>
      <c r="D6035" s="168" t="s">
        <v>12963</v>
      </c>
      <c r="E6035" s="169" t="s">
        <v>13</v>
      </c>
      <c r="F6035" s="169">
        <v>368914</v>
      </c>
      <c r="G6035" s="169"/>
      <c r="H6035" s="170" t="s">
        <v>1309</v>
      </c>
      <c r="I6035" s="172">
        <v>23350.89</v>
      </c>
      <c r="J6035" s="172">
        <v>0</v>
      </c>
      <c r="K6035" s="172">
        <v>23350.89</v>
      </c>
      <c r="L6035" s="173" t="s">
        <v>1444</v>
      </c>
    </row>
    <row r="6036" spans="1:12">
      <c r="A6036" s="174" t="s">
        <v>1308</v>
      </c>
      <c r="B6036" s="167" t="s">
        <v>1308</v>
      </c>
      <c r="C6036" s="168">
        <v>42865</v>
      </c>
      <c r="D6036" s="168" t="s">
        <v>12964</v>
      </c>
      <c r="E6036" s="169" t="s">
        <v>13</v>
      </c>
      <c r="F6036" s="169">
        <v>368916</v>
      </c>
      <c r="G6036" s="169"/>
      <c r="H6036" s="170" t="s">
        <v>1309</v>
      </c>
      <c r="I6036" s="172">
        <v>23350.89</v>
      </c>
      <c r="J6036" s="172">
        <v>0</v>
      </c>
      <c r="K6036" s="172">
        <v>23350.89</v>
      </c>
      <c r="L6036" s="173" t="s">
        <v>1444</v>
      </c>
    </row>
    <row r="6037" spans="1:12">
      <c r="A6037" s="174" t="s">
        <v>1308</v>
      </c>
      <c r="B6037" s="167" t="s">
        <v>1308</v>
      </c>
      <c r="C6037" s="168">
        <v>42865</v>
      </c>
      <c r="D6037" s="168" t="s">
        <v>12965</v>
      </c>
      <c r="E6037" s="169" t="s">
        <v>13</v>
      </c>
      <c r="F6037" s="169">
        <v>368918</v>
      </c>
      <c r="G6037" s="169"/>
      <c r="H6037" s="170" t="s">
        <v>1309</v>
      </c>
      <c r="I6037" s="172">
        <v>23350.89</v>
      </c>
      <c r="J6037" s="172">
        <v>0</v>
      </c>
      <c r="K6037" s="172">
        <v>23350.89</v>
      </c>
      <c r="L6037" s="173" t="s">
        <v>1444</v>
      </c>
    </row>
    <row r="6038" spans="1:12">
      <c r="A6038" s="174" t="s">
        <v>1308</v>
      </c>
      <c r="B6038" s="167" t="s">
        <v>1308</v>
      </c>
      <c r="C6038" s="168">
        <v>42865</v>
      </c>
      <c r="D6038" s="168" t="s">
        <v>12966</v>
      </c>
      <c r="E6038" s="169" t="s">
        <v>13</v>
      </c>
      <c r="F6038" s="169">
        <v>368920</v>
      </c>
      <c r="G6038" s="169"/>
      <c r="H6038" s="170" t="s">
        <v>1309</v>
      </c>
      <c r="I6038" s="172">
        <v>19780.599999999999</v>
      </c>
      <c r="J6038" s="172">
        <v>0</v>
      </c>
      <c r="K6038" s="172">
        <v>19780.599999999999</v>
      </c>
      <c r="L6038" s="173" t="s">
        <v>1444</v>
      </c>
    </row>
    <row r="6039" spans="1:12">
      <c r="A6039" s="174" t="s">
        <v>1308</v>
      </c>
      <c r="B6039" s="167" t="s">
        <v>1308</v>
      </c>
      <c r="C6039" s="168">
        <v>42865</v>
      </c>
      <c r="D6039" s="168" t="s">
        <v>12967</v>
      </c>
      <c r="E6039" s="169" t="s">
        <v>13</v>
      </c>
      <c r="F6039" s="169">
        <v>368922</v>
      </c>
      <c r="G6039" s="169"/>
      <c r="H6039" s="170" t="s">
        <v>1309</v>
      </c>
      <c r="I6039" s="172">
        <v>19780.599999999999</v>
      </c>
      <c r="J6039" s="172">
        <v>0</v>
      </c>
      <c r="K6039" s="172">
        <v>19780.599999999999</v>
      </c>
      <c r="L6039" s="173" t="s">
        <v>1444</v>
      </c>
    </row>
    <row r="6040" spans="1:12">
      <c r="A6040" s="174" t="s">
        <v>1308</v>
      </c>
      <c r="B6040" s="167" t="s">
        <v>1308</v>
      </c>
      <c r="C6040" s="168">
        <v>42865</v>
      </c>
      <c r="D6040" s="168" t="s">
        <v>12968</v>
      </c>
      <c r="E6040" s="169" t="s">
        <v>13</v>
      </c>
      <c r="F6040" s="169">
        <v>368924</v>
      </c>
      <c r="G6040" s="169"/>
      <c r="H6040" s="170" t="s">
        <v>1309</v>
      </c>
      <c r="I6040" s="172">
        <v>19780.599999999999</v>
      </c>
      <c r="J6040" s="172">
        <v>0</v>
      </c>
      <c r="K6040" s="172">
        <v>19780.599999999999</v>
      </c>
      <c r="L6040" s="173" t="s">
        <v>1444</v>
      </c>
    </row>
    <row r="6041" spans="1:12">
      <c r="A6041" s="174" t="s">
        <v>1308</v>
      </c>
      <c r="B6041" s="167" t="s">
        <v>1308</v>
      </c>
      <c r="C6041" s="168">
        <v>42865</v>
      </c>
      <c r="D6041" s="168" t="s">
        <v>12969</v>
      </c>
      <c r="E6041" s="169" t="s">
        <v>13</v>
      </c>
      <c r="F6041" s="169">
        <v>368926</v>
      </c>
      <c r="G6041" s="169"/>
      <c r="H6041" s="170" t="s">
        <v>1309</v>
      </c>
      <c r="I6041" s="172">
        <v>19780.599999999999</v>
      </c>
      <c r="J6041" s="172">
        <v>0</v>
      </c>
      <c r="K6041" s="172">
        <v>19780.599999999999</v>
      </c>
      <c r="L6041" s="173" t="s">
        <v>1444</v>
      </c>
    </row>
    <row r="6042" spans="1:12">
      <c r="A6042" s="174" t="s">
        <v>1308</v>
      </c>
      <c r="B6042" s="167" t="s">
        <v>1308</v>
      </c>
      <c r="C6042" s="168">
        <v>42865</v>
      </c>
      <c r="D6042" s="168" t="s">
        <v>12970</v>
      </c>
      <c r="E6042" s="169" t="s">
        <v>13</v>
      </c>
      <c r="F6042" s="169">
        <v>368928</v>
      </c>
      <c r="G6042" s="169"/>
      <c r="H6042" s="170" t="s">
        <v>1309</v>
      </c>
      <c r="I6042" s="172">
        <v>54329.760000000002</v>
      </c>
      <c r="J6042" s="172">
        <v>0</v>
      </c>
      <c r="K6042" s="172">
        <v>54329.760000000002</v>
      </c>
      <c r="L6042" s="173" t="s">
        <v>1444</v>
      </c>
    </row>
    <row r="6043" spans="1:12">
      <c r="A6043" s="174" t="s">
        <v>1308</v>
      </c>
      <c r="B6043" s="167" t="s">
        <v>1308</v>
      </c>
      <c r="C6043" s="168">
        <v>42865</v>
      </c>
      <c r="D6043" s="168" t="s">
        <v>12971</v>
      </c>
      <c r="E6043" s="169" t="s">
        <v>13</v>
      </c>
      <c r="F6043" s="169">
        <v>368930</v>
      </c>
      <c r="G6043" s="169"/>
      <c r="H6043" s="170" t="s">
        <v>1309</v>
      </c>
      <c r="I6043" s="172">
        <v>54329.760000000002</v>
      </c>
      <c r="J6043" s="172">
        <v>0</v>
      </c>
      <c r="K6043" s="172">
        <v>54329.760000000002</v>
      </c>
      <c r="L6043" s="173" t="s">
        <v>1444</v>
      </c>
    </row>
    <row r="6044" spans="1:12">
      <c r="A6044" s="174" t="s">
        <v>1308</v>
      </c>
      <c r="B6044" s="167" t="s">
        <v>1308</v>
      </c>
      <c r="C6044" s="168">
        <v>42865</v>
      </c>
      <c r="D6044" s="168" t="s">
        <v>12972</v>
      </c>
      <c r="E6044" s="169" t="s">
        <v>13</v>
      </c>
      <c r="F6044" s="169">
        <v>368932</v>
      </c>
      <c r="G6044" s="169"/>
      <c r="H6044" s="170" t="s">
        <v>1309</v>
      </c>
      <c r="I6044" s="172">
        <v>54329.760000000002</v>
      </c>
      <c r="J6044" s="172">
        <v>0</v>
      </c>
      <c r="K6044" s="172">
        <v>54329.760000000002</v>
      </c>
      <c r="L6044" s="173" t="s">
        <v>1444</v>
      </c>
    </row>
    <row r="6045" spans="1:12">
      <c r="A6045" s="174" t="s">
        <v>1308</v>
      </c>
      <c r="B6045" s="167" t="s">
        <v>1308</v>
      </c>
      <c r="C6045" s="168">
        <v>42865</v>
      </c>
      <c r="D6045" s="168" t="s">
        <v>12973</v>
      </c>
      <c r="E6045" s="169" t="s">
        <v>13</v>
      </c>
      <c r="F6045" s="169">
        <v>368934</v>
      </c>
      <c r="G6045" s="169"/>
      <c r="H6045" s="170" t="s">
        <v>1309</v>
      </c>
      <c r="I6045" s="172">
        <v>54329.760000000002</v>
      </c>
      <c r="J6045" s="172">
        <v>0</v>
      </c>
      <c r="K6045" s="172">
        <v>54329.760000000002</v>
      </c>
      <c r="L6045" s="173" t="s">
        <v>1444</v>
      </c>
    </row>
    <row r="6046" spans="1:12">
      <c r="A6046" s="174" t="s">
        <v>1308</v>
      </c>
      <c r="B6046" s="167" t="s">
        <v>1308</v>
      </c>
      <c r="C6046" s="168">
        <v>42865</v>
      </c>
      <c r="D6046" s="168" t="s">
        <v>12974</v>
      </c>
      <c r="E6046" s="169" t="s">
        <v>13</v>
      </c>
      <c r="F6046" s="169">
        <v>368936</v>
      </c>
      <c r="G6046" s="169"/>
      <c r="H6046" s="170" t="s">
        <v>1309</v>
      </c>
      <c r="I6046" s="172">
        <v>9995.64</v>
      </c>
      <c r="J6046" s="172">
        <v>0</v>
      </c>
      <c r="K6046" s="172">
        <v>9995.64</v>
      </c>
      <c r="L6046" s="173" t="s">
        <v>1444</v>
      </c>
    </row>
    <row r="6047" spans="1:12">
      <c r="A6047" s="174" t="s">
        <v>1308</v>
      </c>
      <c r="B6047" s="167" t="s">
        <v>1308</v>
      </c>
      <c r="C6047" s="168">
        <v>42865</v>
      </c>
      <c r="D6047" s="168" t="s">
        <v>12975</v>
      </c>
      <c r="E6047" s="169" t="s">
        <v>13</v>
      </c>
      <c r="F6047" s="169">
        <v>368938</v>
      </c>
      <c r="G6047" s="169"/>
      <c r="H6047" s="170" t="s">
        <v>1309</v>
      </c>
      <c r="I6047" s="172">
        <v>9995.64</v>
      </c>
      <c r="J6047" s="172">
        <v>0</v>
      </c>
      <c r="K6047" s="172">
        <v>9995.64</v>
      </c>
      <c r="L6047" s="173" t="s">
        <v>1444</v>
      </c>
    </row>
    <row r="6048" spans="1:12">
      <c r="A6048" s="174" t="s">
        <v>1308</v>
      </c>
      <c r="B6048" s="167" t="s">
        <v>1308</v>
      </c>
      <c r="C6048" s="168">
        <v>42865</v>
      </c>
      <c r="D6048" s="168" t="s">
        <v>12976</v>
      </c>
      <c r="E6048" s="169" t="s">
        <v>13</v>
      </c>
      <c r="F6048" s="169">
        <v>368940</v>
      </c>
      <c r="G6048" s="169"/>
      <c r="H6048" s="170" t="s">
        <v>1309</v>
      </c>
      <c r="I6048" s="172">
        <v>9995.64</v>
      </c>
      <c r="J6048" s="172">
        <v>0</v>
      </c>
      <c r="K6048" s="172">
        <v>9995.64</v>
      </c>
      <c r="L6048" s="173" t="s">
        <v>1444</v>
      </c>
    </row>
    <row r="6049" spans="1:12">
      <c r="A6049" s="174" t="s">
        <v>1308</v>
      </c>
      <c r="B6049" s="167" t="s">
        <v>1308</v>
      </c>
      <c r="C6049" s="168">
        <v>42865</v>
      </c>
      <c r="D6049" s="168" t="s">
        <v>12977</v>
      </c>
      <c r="E6049" s="169" t="s">
        <v>13</v>
      </c>
      <c r="F6049" s="169">
        <v>368942</v>
      </c>
      <c r="G6049" s="169"/>
      <c r="H6049" s="170" t="s">
        <v>1309</v>
      </c>
      <c r="I6049" s="172">
        <v>9995.64</v>
      </c>
      <c r="J6049" s="172">
        <v>0</v>
      </c>
      <c r="K6049" s="172">
        <v>9995.64</v>
      </c>
      <c r="L6049" s="173" t="s">
        <v>1444</v>
      </c>
    </row>
    <row r="6050" spans="1:12">
      <c r="A6050" s="174" t="s">
        <v>1308</v>
      </c>
      <c r="B6050" s="167" t="s">
        <v>1308</v>
      </c>
      <c r="C6050" s="168">
        <v>42865</v>
      </c>
      <c r="D6050" s="168" t="s">
        <v>12978</v>
      </c>
      <c r="E6050" s="169" t="s">
        <v>13</v>
      </c>
      <c r="F6050" s="169">
        <v>368944</v>
      </c>
      <c r="G6050" s="169"/>
      <c r="H6050" s="170" t="s">
        <v>1309</v>
      </c>
      <c r="I6050" s="172">
        <v>3042</v>
      </c>
      <c r="J6050" s="172">
        <v>0</v>
      </c>
      <c r="K6050" s="172">
        <v>3042</v>
      </c>
      <c r="L6050" s="173" t="s">
        <v>1444</v>
      </c>
    </row>
    <row r="6051" spans="1:12">
      <c r="A6051" s="174" t="s">
        <v>1308</v>
      </c>
      <c r="B6051" s="167" t="s">
        <v>1308</v>
      </c>
      <c r="C6051" s="168">
        <v>42865</v>
      </c>
      <c r="D6051" s="168" t="s">
        <v>12979</v>
      </c>
      <c r="E6051" s="169" t="s">
        <v>13</v>
      </c>
      <c r="F6051" s="169">
        <v>368946</v>
      </c>
      <c r="G6051" s="169"/>
      <c r="H6051" s="170" t="s">
        <v>1309</v>
      </c>
      <c r="I6051" s="172">
        <v>11261.17</v>
      </c>
      <c r="J6051" s="172">
        <v>0</v>
      </c>
      <c r="K6051" s="172">
        <v>11261.17</v>
      </c>
      <c r="L6051" s="173" t="s">
        <v>1444</v>
      </c>
    </row>
    <row r="6052" spans="1:12">
      <c r="A6052" s="174" t="s">
        <v>1308</v>
      </c>
      <c r="B6052" s="167" t="s">
        <v>1308</v>
      </c>
      <c r="C6052" s="168">
        <v>42865</v>
      </c>
      <c r="D6052" s="168" t="s">
        <v>12980</v>
      </c>
      <c r="E6052" s="169" t="s">
        <v>13</v>
      </c>
      <c r="F6052" s="169">
        <v>368948</v>
      </c>
      <c r="G6052" s="169"/>
      <c r="H6052" s="170" t="s">
        <v>1309</v>
      </c>
      <c r="I6052" s="172">
        <v>1876.42</v>
      </c>
      <c r="J6052" s="172">
        <v>0</v>
      </c>
      <c r="K6052" s="172">
        <v>1876.42</v>
      </c>
      <c r="L6052" s="173" t="s">
        <v>1444</v>
      </c>
    </row>
    <row r="6053" spans="1:12">
      <c r="A6053" s="174" t="s">
        <v>1308</v>
      </c>
      <c r="B6053" s="167" t="s">
        <v>1308</v>
      </c>
      <c r="C6053" s="168">
        <v>42865</v>
      </c>
      <c r="D6053" s="168" t="s">
        <v>12981</v>
      </c>
      <c r="E6053" s="169" t="s">
        <v>13</v>
      </c>
      <c r="F6053" s="169">
        <v>368950</v>
      </c>
      <c r="G6053" s="169"/>
      <c r="H6053" s="170" t="s">
        <v>1309</v>
      </c>
      <c r="I6053" s="172">
        <v>5153.8500000000004</v>
      </c>
      <c r="J6053" s="172">
        <v>0</v>
      </c>
      <c r="K6053" s="172">
        <v>5153.8500000000004</v>
      </c>
      <c r="L6053" s="173" t="s">
        <v>1444</v>
      </c>
    </row>
    <row r="6054" spans="1:12">
      <c r="A6054" s="174" t="s">
        <v>1308</v>
      </c>
      <c r="B6054" s="167" t="s">
        <v>1308</v>
      </c>
      <c r="C6054" s="168">
        <v>42865</v>
      </c>
      <c r="D6054" s="168" t="s">
        <v>12982</v>
      </c>
      <c r="E6054" s="169" t="s">
        <v>13</v>
      </c>
      <c r="F6054" s="169">
        <v>368952</v>
      </c>
      <c r="G6054" s="169"/>
      <c r="H6054" s="170" t="s">
        <v>1309</v>
      </c>
      <c r="I6054" s="172">
        <v>30930.16</v>
      </c>
      <c r="J6054" s="172">
        <v>0</v>
      </c>
      <c r="K6054" s="172">
        <v>30930.16</v>
      </c>
      <c r="L6054" s="173" t="s">
        <v>1444</v>
      </c>
    </row>
    <row r="6055" spans="1:12">
      <c r="A6055" s="174" t="s">
        <v>1308</v>
      </c>
      <c r="B6055" s="167" t="s">
        <v>1308</v>
      </c>
      <c r="C6055" s="168">
        <v>42865</v>
      </c>
      <c r="D6055" s="168" t="s">
        <v>12983</v>
      </c>
      <c r="E6055" s="169" t="s">
        <v>13</v>
      </c>
      <c r="F6055" s="169">
        <v>368954</v>
      </c>
      <c r="G6055" s="169"/>
      <c r="H6055" s="170" t="s">
        <v>1309</v>
      </c>
      <c r="I6055" s="172">
        <v>2262.5700000000002</v>
      </c>
      <c r="J6055" s="172">
        <v>0</v>
      </c>
      <c r="K6055" s="172">
        <v>2262.5700000000002</v>
      </c>
      <c r="L6055" s="173" t="s">
        <v>1444</v>
      </c>
    </row>
    <row r="6056" spans="1:12">
      <c r="A6056" s="174" t="s">
        <v>1308</v>
      </c>
      <c r="B6056" s="167" t="s">
        <v>1308</v>
      </c>
      <c r="C6056" s="168">
        <v>42865</v>
      </c>
      <c r="D6056" s="168" t="s">
        <v>12984</v>
      </c>
      <c r="E6056" s="169" t="s">
        <v>13</v>
      </c>
      <c r="F6056" s="169">
        <v>368956</v>
      </c>
      <c r="G6056" s="169"/>
      <c r="H6056" s="170" t="s">
        <v>1309</v>
      </c>
      <c r="I6056" s="172">
        <v>7077.74</v>
      </c>
      <c r="J6056" s="172">
        <v>0</v>
      </c>
      <c r="K6056" s="172">
        <v>7077.74</v>
      </c>
      <c r="L6056" s="173" t="s">
        <v>1444</v>
      </c>
    </row>
    <row r="6057" spans="1:12">
      <c r="A6057" s="174" t="s">
        <v>1308</v>
      </c>
      <c r="B6057" s="167" t="s">
        <v>1308</v>
      </c>
      <c r="C6057" s="168">
        <v>42865</v>
      </c>
      <c r="D6057" s="168" t="s">
        <v>12985</v>
      </c>
      <c r="E6057" s="169" t="s">
        <v>13</v>
      </c>
      <c r="F6057" s="169">
        <v>368958</v>
      </c>
      <c r="G6057" s="169"/>
      <c r="H6057" s="170" t="s">
        <v>1309</v>
      </c>
      <c r="I6057" s="172">
        <v>26201.02</v>
      </c>
      <c r="J6057" s="172">
        <v>0</v>
      </c>
      <c r="K6057" s="172">
        <v>26201.02</v>
      </c>
      <c r="L6057" s="173" t="s">
        <v>1444</v>
      </c>
    </row>
    <row r="6058" spans="1:12">
      <c r="A6058" s="174" t="s">
        <v>1308</v>
      </c>
      <c r="B6058" s="167" t="s">
        <v>1308</v>
      </c>
      <c r="C6058" s="168">
        <v>42865</v>
      </c>
      <c r="D6058" s="168" t="s">
        <v>12986</v>
      </c>
      <c r="E6058" s="169" t="s">
        <v>13</v>
      </c>
      <c r="F6058" s="169">
        <v>368960</v>
      </c>
      <c r="G6058" s="169"/>
      <c r="H6058" s="170" t="s">
        <v>1309</v>
      </c>
      <c r="I6058" s="172">
        <v>1916.62</v>
      </c>
      <c r="J6058" s="172">
        <v>0</v>
      </c>
      <c r="K6058" s="172">
        <v>1916.62</v>
      </c>
      <c r="L6058" s="173" t="s">
        <v>1444</v>
      </c>
    </row>
    <row r="6059" spans="1:12">
      <c r="A6059" s="174" t="s">
        <v>1308</v>
      </c>
      <c r="B6059" s="167" t="s">
        <v>1308</v>
      </c>
      <c r="C6059" s="168">
        <v>42865</v>
      </c>
      <c r="D6059" s="168" t="s">
        <v>12987</v>
      </c>
      <c r="E6059" s="169" t="s">
        <v>13</v>
      </c>
      <c r="F6059" s="169">
        <v>368962</v>
      </c>
      <c r="G6059" s="169"/>
      <c r="H6059" s="170" t="s">
        <v>1309</v>
      </c>
      <c r="I6059" s="172">
        <v>71964.14</v>
      </c>
      <c r="J6059" s="172">
        <v>0</v>
      </c>
      <c r="K6059" s="172">
        <v>71964.14</v>
      </c>
      <c r="L6059" s="173" t="s">
        <v>1444</v>
      </c>
    </row>
    <row r="6060" spans="1:12">
      <c r="A6060" s="174" t="s">
        <v>1308</v>
      </c>
      <c r="B6060" s="167" t="s">
        <v>1308</v>
      </c>
      <c r="C6060" s="168">
        <v>42865</v>
      </c>
      <c r="D6060" s="168" t="s">
        <v>12988</v>
      </c>
      <c r="E6060" s="169" t="s">
        <v>13</v>
      </c>
      <c r="F6060" s="169">
        <v>368964</v>
      </c>
      <c r="G6060" s="169"/>
      <c r="H6060" s="170" t="s">
        <v>1309</v>
      </c>
      <c r="I6060" s="172">
        <v>11991.28</v>
      </c>
      <c r="J6060" s="172">
        <v>0</v>
      </c>
      <c r="K6060" s="172">
        <v>11991.28</v>
      </c>
      <c r="L6060" s="173" t="s">
        <v>1444</v>
      </c>
    </row>
    <row r="6061" spans="1:12">
      <c r="A6061" s="174" t="s">
        <v>1308</v>
      </c>
      <c r="B6061" s="167" t="s">
        <v>1308</v>
      </c>
      <c r="C6061" s="168">
        <v>42865</v>
      </c>
      <c r="D6061" s="168" t="s">
        <v>12989</v>
      </c>
      <c r="E6061" s="169" t="s">
        <v>13</v>
      </c>
      <c r="F6061" s="169">
        <v>368966</v>
      </c>
      <c r="G6061" s="169"/>
      <c r="H6061" s="170" t="s">
        <v>1309</v>
      </c>
      <c r="I6061" s="172">
        <v>13240.01</v>
      </c>
      <c r="J6061" s="172">
        <v>0</v>
      </c>
      <c r="K6061" s="172">
        <v>13240.01</v>
      </c>
      <c r="L6061" s="173" t="s">
        <v>1444</v>
      </c>
    </row>
    <row r="6062" spans="1:12">
      <c r="A6062" s="174" t="s">
        <v>1308</v>
      </c>
      <c r="B6062" s="167" t="s">
        <v>1308</v>
      </c>
      <c r="C6062" s="168">
        <v>42865</v>
      </c>
      <c r="D6062" s="168" t="s">
        <v>12990</v>
      </c>
      <c r="E6062" s="169" t="s">
        <v>13</v>
      </c>
      <c r="F6062" s="169">
        <v>368968</v>
      </c>
      <c r="G6062" s="169"/>
      <c r="H6062" s="170" t="s">
        <v>1309</v>
      </c>
      <c r="I6062" s="172">
        <v>2206.1799999999998</v>
      </c>
      <c r="J6062" s="172">
        <v>0</v>
      </c>
      <c r="K6062" s="172">
        <v>2206.1799999999998</v>
      </c>
      <c r="L6062" s="173" t="s">
        <v>1444</v>
      </c>
    </row>
    <row r="6063" spans="1:12">
      <c r="A6063" s="174" t="s">
        <v>1308</v>
      </c>
      <c r="B6063" s="167" t="s">
        <v>1308</v>
      </c>
      <c r="C6063" s="168">
        <v>42865</v>
      </c>
      <c r="D6063" s="168" t="s">
        <v>12991</v>
      </c>
      <c r="E6063" s="169" t="s">
        <v>13</v>
      </c>
      <c r="F6063" s="169">
        <v>368970</v>
      </c>
      <c r="G6063" s="169"/>
      <c r="H6063" s="170" t="s">
        <v>1309</v>
      </c>
      <c r="I6063" s="172">
        <v>968.49</v>
      </c>
      <c r="J6063" s="172">
        <v>0</v>
      </c>
      <c r="K6063" s="172">
        <v>968.49</v>
      </c>
      <c r="L6063" s="173" t="s">
        <v>1444</v>
      </c>
    </row>
    <row r="6064" spans="1:12">
      <c r="A6064" s="174" t="s">
        <v>1308</v>
      </c>
      <c r="B6064" s="167" t="s">
        <v>1308</v>
      </c>
      <c r="C6064" s="168">
        <v>42865</v>
      </c>
      <c r="D6064" s="168" t="s">
        <v>12992</v>
      </c>
      <c r="E6064" s="169" t="s">
        <v>13</v>
      </c>
      <c r="F6064" s="169">
        <v>368972</v>
      </c>
      <c r="G6064" s="169"/>
      <c r="H6064" s="170" t="s">
        <v>1309</v>
      </c>
      <c r="I6064" s="172">
        <v>7677.92</v>
      </c>
      <c r="J6064" s="172">
        <v>0</v>
      </c>
      <c r="K6064" s="172">
        <v>7677.92</v>
      </c>
      <c r="L6064" s="173" t="s">
        <v>1444</v>
      </c>
    </row>
    <row r="6065" spans="1:12">
      <c r="A6065" s="174" t="s">
        <v>1308</v>
      </c>
      <c r="B6065" s="167" t="s">
        <v>1308</v>
      </c>
      <c r="C6065" s="168">
        <v>42865</v>
      </c>
      <c r="D6065" s="168" t="s">
        <v>12993</v>
      </c>
      <c r="E6065" s="169" t="s">
        <v>13</v>
      </c>
      <c r="F6065" s="169">
        <v>368974</v>
      </c>
      <c r="G6065" s="169"/>
      <c r="H6065" s="170" t="s">
        <v>1309</v>
      </c>
      <c r="I6065" s="172">
        <v>5459.67</v>
      </c>
      <c r="J6065" s="172">
        <v>0</v>
      </c>
      <c r="K6065" s="172">
        <v>5459.67</v>
      </c>
      <c r="L6065" s="173" t="s">
        <v>1444</v>
      </c>
    </row>
    <row r="6066" spans="1:12">
      <c r="A6066" s="174" t="s">
        <v>1308</v>
      </c>
      <c r="B6066" s="167" t="s">
        <v>1308</v>
      </c>
      <c r="C6066" s="168">
        <v>42865</v>
      </c>
      <c r="D6066" s="168" t="s">
        <v>12994</v>
      </c>
      <c r="E6066" s="169" t="s">
        <v>13</v>
      </c>
      <c r="F6066" s="169">
        <v>368976</v>
      </c>
      <c r="G6066" s="169"/>
      <c r="H6066" s="170" t="s">
        <v>1309</v>
      </c>
      <c r="I6066" s="172">
        <v>6625.25</v>
      </c>
      <c r="J6066" s="172">
        <v>0</v>
      </c>
      <c r="K6066" s="172">
        <v>6625.25</v>
      </c>
      <c r="L6066" s="173" t="s">
        <v>1444</v>
      </c>
    </row>
    <row r="6067" spans="1:12">
      <c r="A6067" s="174" t="s">
        <v>1308</v>
      </c>
      <c r="B6067" s="167" t="s">
        <v>1308</v>
      </c>
      <c r="C6067" s="168">
        <v>42865</v>
      </c>
      <c r="D6067" s="168" t="s">
        <v>12995</v>
      </c>
      <c r="E6067" s="169" t="s">
        <v>13</v>
      </c>
      <c r="F6067" s="169">
        <v>368978</v>
      </c>
      <c r="G6067" s="169"/>
      <c r="H6067" s="170" t="s">
        <v>1309</v>
      </c>
      <c r="I6067" s="172">
        <v>14995.62</v>
      </c>
      <c r="J6067" s="172">
        <v>0</v>
      </c>
      <c r="K6067" s="172">
        <v>14995.62</v>
      </c>
      <c r="L6067" s="173" t="s">
        <v>1444</v>
      </c>
    </row>
    <row r="6068" spans="1:12">
      <c r="A6068" s="174" t="s">
        <v>1308</v>
      </c>
      <c r="B6068" s="167" t="s">
        <v>1308</v>
      </c>
      <c r="C6068" s="168">
        <v>42865</v>
      </c>
      <c r="D6068" s="168" t="s">
        <v>12996</v>
      </c>
      <c r="E6068" s="169" t="s">
        <v>13</v>
      </c>
      <c r="F6068" s="169">
        <v>368980</v>
      </c>
      <c r="G6068" s="169"/>
      <c r="H6068" s="170" t="s">
        <v>1309</v>
      </c>
      <c r="I6068" s="172">
        <v>21088.33</v>
      </c>
      <c r="J6068" s="172">
        <v>0</v>
      </c>
      <c r="K6068" s="172">
        <v>21088.33</v>
      </c>
      <c r="L6068" s="173" t="s">
        <v>1444</v>
      </c>
    </row>
    <row r="6069" spans="1:12">
      <c r="A6069" s="174" t="s">
        <v>1308</v>
      </c>
      <c r="B6069" s="167" t="s">
        <v>1308</v>
      </c>
      <c r="C6069" s="168">
        <v>42865</v>
      </c>
      <c r="D6069" s="168" t="s">
        <v>12997</v>
      </c>
      <c r="E6069" s="169" t="s">
        <v>13</v>
      </c>
      <c r="F6069" s="169">
        <v>368982</v>
      </c>
      <c r="G6069" s="169"/>
      <c r="H6069" s="170" t="s">
        <v>1309</v>
      </c>
      <c r="I6069" s="172">
        <v>17863.990000000002</v>
      </c>
      <c r="J6069" s="172">
        <v>0</v>
      </c>
      <c r="K6069" s="172">
        <v>17863.990000000002</v>
      </c>
      <c r="L6069" s="173" t="s">
        <v>1444</v>
      </c>
    </row>
    <row r="6070" spans="1:12">
      <c r="A6070" s="174" t="s">
        <v>1308</v>
      </c>
      <c r="B6070" s="167" t="s">
        <v>1308</v>
      </c>
      <c r="C6070" s="168">
        <v>42865</v>
      </c>
      <c r="D6070" s="168" t="s">
        <v>12998</v>
      </c>
      <c r="E6070" s="169" t="s">
        <v>13</v>
      </c>
      <c r="F6070" s="169">
        <v>368984</v>
      </c>
      <c r="G6070" s="169"/>
      <c r="H6070" s="170" t="s">
        <v>1309</v>
      </c>
      <c r="I6070" s="172">
        <v>12702.87</v>
      </c>
      <c r="J6070" s="172">
        <v>0</v>
      </c>
      <c r="K6070" s="172">
        <v>12702.87</v>
      </c>
      <c r="L6070" s="173" t="s">
        <v>1444</v>
      </c>
    </row>
    <row r="6071" spans="1:12">
      <c r="A6071" s="174" t="s">
        <v>1308</v>
      </c>
      <c r="B6071" s="167" t="s">
        <v>1308</v>
      </c>
      <c r="C6071" s="168">
        <v>42865</v>
      </c>
      <c r="D6071" s="168" t="s">
        <v>12999</v>
      </c>
      <c r="E6071" s="169" t="s">
        <v>13</v>
      </c>
      <c r="F6071" s="169">
        <v>368986</v>
      </c>
      <c r="G6071" s="169"/>
      <c r="H6071" s="170" t="s">
        <v>1309</v>
      </c>
      <c r="I6071" s="172">
        <v>49065.53</v>
      </c>
      <c r="J6071" s="172">
        <v>0</v>
      </c>
      <c r="K6071" s="172">
        <v>49065.53</v>
      </c>
      <c r="L6071" s="173" t="s">
        <v>1444</v>
      </c>
    </row>
    <row r="6072" spans="1:12">
      <c r="A6072" s="174" t="s">
        <v>1308</v>
      </c>
      <c r="B6072" s="167" t="s">
        <v>1308</v>
      </c>
      <c r="C6072" s="168">
        <v>42865</v>
      </c>
      <c r="D6072" s="168" t="s">
        <v>13000</v>
      </c>
      <c r="E6072" s="169" t="s">
        <v>13</v>
      </c>
      <c r="F6072" s="169">
        <v>368988</v>
      </c>
      <c r="G6072" s="169"/>
      <c r="H6072" s="170" t="s">
        <v>1309</v>
      </c>
      <c r="I6072" s="172">
        <v>42338.55</v>
      </c>
      <c r="J6072" s="172">
        <v>0</v>
      </c>
      <c r="K6072" s="172">
        <v>42338.55</v>
      </c>
      <c r="L6072" s="173" t="s">
        <v>1444</v>
      </c>
    </row>
    <row r="6073" spans="1:12">
      <c r="A6073" s="174" t="s">
        <v>1308</v>
      </c>
      <c r="B6073" s="167" t="s">
        <v>1308</v>
      </c>
      <c r="C6073" s="168">
        <v>42865</v>
      </c>
      <c r="D6073" s="168" t="s">
        <v>13001</v>
      </c>
      <c r="E6073" s="169" t="s">
        <v>13</v>
      </c>
      <c r="F6073" s="169">
        <v>368990</v>
      </c>
      <c r="G6073" s="169"/>
      <c r="H6073" s="170" t="s">
        <v>1309</v>
      </c>
      <c r="I6073" s="172">
        <v>9027.14</v>
      </c>
      <c r="J6073" s="172">
        <v>0</v>
      </c>
      <c r="K6073" s="172">
        <v>9027.14</v>
      </c>
      <c r="L6073" s="173" t="s">
        <v>1444</v>
      </c>
    </row>
    <row r="6074" spans="1:12">
      <c r="A6074" s="174" t="s">
        <v>1308</v>
      </c>
      <c r="B6074" s="167" t="s">
        <v>1308</v>
      </c>
      <c r="C6074" s="168">
        <v>42865</v>
      </c>
      <c r="D6074" s="168" t="s">
        <v>13002</v>
      </c>
      <c r="E6074" s="169" t="s">
        <v>13</v>
      </c>
      <c r="F6074" s="169">
        <v>368992</v>
      </c>
      <c r="G6074" s="169"/>
      <c r="H6074" s="170" t="s">
        <v>1309</v>
      </c>
      <c r="I6074" s="172">
        <v>7789.46</v>
      </c>
      <c r="J6074" s="172">
        <v>0</v>
      </c>
      <c r="K6074" s="172">
        <v>7789.46</v>
      </c>
      <c r="L6074" s="173" t="s">
        <v>1444</v>
      </c>
    </row>
    <row r="6075" spans="1:12">
      <c r="A6075" s="174" t="s">
        <v>1308</v>
      </c>
      <c r="B6075" s="167" t="s">
        <v>1308</v>
      </c>
      <c r="C6075" s="168">
        <v>42865</v>
      </c>
      <c r="D6075" s="168" t="s">
        <v>13003</v>
      </c>
      <c r="E6075" s="169" t="s">
        <v>13</v>
      </c>
      <c r="F6075" s="169">
        <v>368994</v>
      </c>
      <c r="G6075" s="169"/>
      <c r="H6075" s="170" t="s">
        <v>1309</v>
      </c>
      <c r="I6075" s="172">
        <v>64881.06</v>
      </c>
      <c r="J6075" s="172">
        <v>0</v>
      </c>
      <c r="K6075" s="172">
        <v>64881.06</v>
      </c>
      <c r="L6075" s="173" t="s">
        <v>1444</v>
      </c>
    </row>
    <row r="6076" spans="1:12">
      <c r="A6076" s="174" t="s">
        <v>1308</v>
      </c>
      <c r="B6076" s="167" t="s">
        <v>1308</v>
      </c>
      <c r="C6076" s="168">
        <v>42865</v>
      </c>
      <c r="D6076" s="168" t="s">
        <v>13004</v>
      </c>
      <c r="E6076" s="169" t="s">
        <v>13</v>
      </c>
      <c r="F6076" s="169">
        <v>368996</v>
      </c>
      <c r="G6076" s="169"/>
      <c r="H6076" s="170" t="s">
        <v>1309</v>
      </c>
      <c r="I6076" s="172">
        <v>63615.040000000001</v>
      </c>
      <c r="J6076" s="172">
        <v>0</v>
      </c>
      <c r="K6076" s="172">
        <v>63615.040000000001</v>
      </c>
      <c r="L6076" s="173" t="s">
        <v>1444</v>
      </c>
    </row>
    <row r="6077" spans="1:12" ht="33.75">
      <c r="A6077" s="174">
        <v>513</v>
      </c>
      <c r="B6077" s="167" t="s">
        <v>208</v>
      </c>
      <c r="C6077" s="168">
        <v>42865</v>
      </c>
      <c r="D6077" s="168" t="s">
        <v>13005</v>
      </c>
      <c r="E6077" s="169" t="s">
        <v>15</v>
      </c>
      <c r="F6077" s="169">
        <v>443033</v>
      </c>
      <c r="G6077" s="169"/>
      <c r="H6077" s="170" t="s">
        <v>13006</v>
      </c>
      <c r="I6077" s="172">
        <v>50</v>
      </c>
      <c r="J6077" s="172">
        <v>0</v>
      </c>
      <c r="K6077" s="172">
        <v>50</v>
      </c>
      <c r="L6077" s="173" t="s">
        <v>1444</v>
      </c>
    </row>
    <row r="6078" spans="1:12" ht="33.75">
      <c r="A6078" s="174">
        <v>10</v>
      </c>
      <c r="B6078" s="167" t="s">
        <v>714</v>
      </c>
      <c r="C6078" s="168">
        <v>42865</v>
      </c>
      <c r="D6078" s="168" t="s">
        <v>13007</v>
      </c>
      <c r="E6078" s="169" t="s">
        <v>15</v>
      </c>
      <c r="F6078" s="169">
        <v>443365</v>
      </c>
      <c r="G6078" s="169"/>
      <c r="H6078" s="170" t="s">
        <v>13008</v>
      </c>
      <c r="I6078" s="172">
        <v>50</v>
      </c>
      <c r="J6078" s="172">
        <v>0</v>
      </c>
      <c r="K6078" s="172">
        <v>50</v>
      </c>
      <c r="L6078" s="173" t="s">
        <v>1444</v>
      </c>
    </row>
    <row r="6079" spans="1:12" ht="45">
      <c r="A6079" s="174">
        <v>20</v>
      </c>
      <c r="B6079" s="167" t="s">
        <v>717</v>
      </c>
      <c r="C6079" s="168">
        <v>42865</v>
      </c>
      <c r="D6079" s="168" t="s">
        <v>13009</v>
      </c>
      <c r="E6079" s="169" t="s">
        <v>15</v>
      </c>
      <c r="F6079" s="169">
        <v>2241</v>
      </c>
      <c r="G6079" s="169"/>
      <c r="H6079" s="170" t="s">
        <v>13010</v>
      </c>
      <c r="I6079" s="172">
        <v>270</v>
      </c>
      <c r="J6079" s="172">
        <v>0</v>
      </c>
      <c r="K6079" s="172">
        <v>270</v>
      </c>
      <c r="L6079" s="173" t="s">
        <v>1444</v>
      </c>
    </row>
    <row r="6080" spans="1:12" ht="45">
      <c r="A6080" s="174">
        <v>378</v>
      </c>
      <c r="B6080" s="167" t="s">
        <v>1304</v>
      </c>
      <c r="C6080" s="168">
        <v>42865</v>
      </c>
      <c r="D6080" s="168" t="s">
        <v>13011</v>
      </c>
      <c r="E6080" s="169" t="s">
        <v>15</v>
      </c>
      <c r="F6080" s="169">
        <v>2239</v>
      </c>
      <c r="G6080" s="169"/>
      <c r="H6080" s="170" t="s">
        <v>13012</v>
      </c>
      <c r="I6080" s="172">
        <v>270</v>
      </c>
      <c r="J6080" s="172">
        <v>0</v>
      </c>
      <c r="K6080" s="172">
        <v>270</v>
      </c>
      <c r="L6080" s="173" t="s">
        <v>1444</v>
      </c>
    </row>
    <row r="6081" spans="1:12" ht="45">
      <c r="A6081" s="174">
        <v>20</v>
      </c>
      <c r="B6081" s="167" t="s">
        <v>717</v>
      </c>
      <c r="C6081" s="168">
        <v>42865</v>
      </c>
      <c r="D6081" s="168" t="s">
        <v>13013</v>
      </c>
      <c r="E6081" s="169" t="s">
        <v>15</v>
      </c>
      <c r="F6081" s="169">
        <v>2240</v>
      </c>
      <c r="G6081" s="169"/>
      <c r="H6081" s="170" t="s">
        <v>13014</v>
      </c>
      <c r="I6081" s="172">
        <v>270</v>
      </c>
      <c r="J6081" s="172">
        <v>0</v>
      </c>
      <c r="K6081" s="172">
        <v>270</v>
      </c>
      <c r="L6081" s="173" t="s">
        <v>1444</v>
      </c>
    </row>
    <row r="6082" spans="1:12" ht="45">
      <c r="A6082" s="174">
        <v>340</v>
      </c>
      <c r="B6082" s="167" t="s">
        <v>838</v>
      </c>
      <c r="C6082" s="168">
        <v>42865</v>
      </c>
      <c r="D6082" s="168" t="s">
        <v>13015</v>
      </c>
      <c r="E6082" s="169" t="s">
        <v>15</v>
      </c>
      <c r="F6082" s="169">
        <v>2234</v>
      </c>
      <c r="G6082" s="169"/>
      <c r="H6082" s="170" t="s">
        <v>13016</v>
      </c>
      <c r="I6082" s="172">
        <v>276.52</v>
      </c>
      <c r="J6082" s="172">
        <v>0</v>
      </c>
      <c r="K6082" s="172">
        <v>276.52</v>
      </c>
      <c r="L6082" s="173" t="s">
        <v>1444</v>
      </c>
    </row>
    <row r="6083" spans="1:12" ht="45">
      <c r="A6083" s="174">
        <v>340</v>
      </c>
      <c r="B6083" s="167" t="s">
        <v>838</v>
      </c>
      <c r="C6083" s="168">
        <v>42865</v>
      </c>
      <c r="D6083" s="168" t="s">
        <v>13017</v>
      </c>
      <c r="E6083" s="169" t="s">
        <v>15</v>
      </c>
      <c r="F6083" s="169">
        <v>2235</v>
      </c>
      <c r="G6083" s="169"/>
      <c r="H6083" s="170" t="s">
        <v>13018</v>
      </c>
      <c r="I6083" s="172">
        <v>271.72000000000003</v>
      </c>
      <c r="J6083" s="172">
        <v>0</v>
      </c>
      <c r="K6083" s="172">
        <v>271.72000000000003</v>
      </c>
      <c r="L6083" s="173" t="s">
        <v>1444</v>
      </c>
    </row>
    <row r="6084" spans="1:12" ht="33.75">
      <c r="A6084" s="174" t="s">
        <v>628</v>
      </c>
      <c r="B6084" s="167" t="s">
        <v>738</v>
      </c>
      <c r="C6084" s="168">
        <v>42865</v>
      </c>
      <c r="D6084" s="168" t="s">
        <v>13019</v>
      </c>
      <c r="E6084" s="169" t="s">
        <v>11</v>
      </c>
      <c r="F6084" s="169">
        <v>9361</v>
      </c>
      <c r="G6084" s="169"/>
      <c r="H6084" s="170" t="s">
        <v>13020</v>
      </c>
      <c r="I6084" s="172">
        <v>13429.2</v>
      </c>
      <c r="J6084" s="172">
        <v>0</v>
      </c>
      <c r="K6084" s="172">
        <v>13429.2</v>
      </c>
      <c r="L6084" s="173" t="s">
        <v>1444</v>
      </c>
    </row>
    <row r="6085" spans="1:12" ht="33.75">
      <c r="A6085" s="174" t="s">
        <v>628</v>
      </c>
      <c r="B6085" s="167" t="s">
        <v>738</v>
      </c>
      <c r="C6085" s="168">
        <v>42865</v>
      </c>
      <c r="D6085" s="168" t="s">
        <v>13021</v>
      </c>
      <c r="E6085" s="169" t="s">
        <v>11</v>
      </c>
      <c r="F6085" s="169">
        <v>9363</v>
      </c>
      <c r="G6085" s="169"/>
      <c r="H6085" s="170" t="s">
        <v>13022</v>
      </c>
      <c r="I6085" s="172">
        <v>407.47</v>
      </c>
      <c r="J6085" s="172">
        <v>0</v>
      </c>
      <c r="K6085" s="172">
        <v>407.47</v>
      </c>
      <c r="L6085" s="173" t="s">
        <v>1444</v>
      </c>
    </row>
    <row r="6086" spans="1:12" ht="33.75">
      <c r="A6086" s="174" t="s">
        <v>628</v>
      </c>
      <c r="B6086" s="167" t="s">
        <v>738</v>
      </c>
      <c r="C6086" s="168">
        <v>42865</v>
      </c>
      <c r="D6086" s="168" t="s">
        <v>13023</v>
      </c>
      <c r="E6086" s="169" t="s">
        <v>11</v>
      </c>
      <c r="F6086" s="169">
        <v>9301</v>
      </c>
      <c r="G6086" s="169"/>
      <c r="H6086" s="170" t="s">
        <v>13024</v>
      </c>
      <c r="I6086" s="172">
        <v>381.48</v>
      </c>
      <c r="J6086" s="172">
        <v>0</v>
      </c>
      <c r="K6086" s="172">
        <v>381.48</v>
      </c>
      <c r="L6086" s="173" t="s">
        <v>1444</v>
      </c>
    </row>
    <row r="6087" spans="1:12" ht="45">
      <c r="A6087" s="174">
        <v>594</v>
      </c>
      <c r="B6087" s="167" t="s">
        <v>120</v>
      </c>
      <c r="C6087" s="168">
        <v>42865</v>
      </c>
      <c r="D6087" s="168" t="s">
        <v>13025</v>
      </c>
      <c r="E6087" s="169" t="s">
        <v>15</v>
      </c>
      <c r="F6087" s="169">
        <v>2242</v>
      </c>
      <c r="G6087" s="169"/>
      <c r="H6087" s="170" t="s">
        <v>13026</v>
      </c>
      <c r="I6087" s="172">
        <v>3219.73</v>
      </c>
      <c r="J6087" s="172">
        <v>0</v>
      </c>
      <c r="K6087" s="172">
        <v>3219.73</v>
      </c>
      <c r="L6087" s="173" t="s">
        <v>1444</v>
      </c>
    </row>
    <row r="6088" spans="1:12" ht="33.75">
      <c r="A6088" s="174">
        <v>513</v>
      </c>
      <c r="B6088" s="167" t="s">
        <v>208</v>
      </c>
      <c r="C6088" s="168">
        <v>42865</v>
      </c>
      <c r="D6088" s="168" t="s">
        <v>13027</v>
      </c>
      <c r="E6088" s="169" t="s">
        <v>15</v>
      </c>
      <c r="F6088" s="169">
        <v>443945</v>
      </c>
      <c r="G6088" s="169"/>
      <c r="H6088" s="170" t="s">
        <v>13028</v>
      </c>
      <c r="I6088" s="172">
        <v>50</v>
      </c>
      <c r="J6088" s="172">
        <v>0</v>
      </c>
      <c r="K6088" s="172">
        <v>50</v>
      </c>
      <c r="L6088" s="173" t="s">
        <v>1444</v>
      </c>
    </row>
    <row r="6089" spans="1:12" ht="33.75">
      <c r="A6089" s="174">
        <v>513</v>
      </c>
      <c r="B6089" s="167" t="s">
        <v>208</v>
      </c>
      <c r="C6089" s="168">
        <v>42865</v>
      </c>
      <c r="D6089" s="168" t="s">
        <v>13029</v>
      </c>
      <c r="E6089" s="169" t="s">
        <v>15</v>
      </c>
      <c r="F6089" s="169">
        <v>443952</v>
      </c>
      <c r="G6089" s="169"/>
      <c r="H6089" s="170" t="s">
        <v>13030</v>
      </c>
      <c r="I6089" s="172">
        <v>50</v>
      </c>
      <c r="J6089" s="172">
        <v>0</v>
      </c>
      <c r="K6089" s="172">
        <v>50</v>
      </c>
      <c r="L6089" s="173" t="s">
        <v>1444</v>
      </c>
    </row>
    <row r="6090" spans="1:12" ht="33.75">
      <c r="A6090" s="174">
        <v>291</v>
      </c>
      <c r="B6090" s="167" t="s">
        <v>818</v>
      </c>
      <c r="C6090" s="168">
        <v>42865</v>
      </c>
      <c r="D6090" s="168" t="s">
        <v>13031</v>
      </c>
      <c r="E6090" s="169" t="s">
        <v>11</v>
      </c>
      <c r="F6090" s="169">
        <v>443954</v>
      </c>
      <c r="G6090" s="169"/>
      <c r="H6090" s="170" t="s">
        <v>13032</v>
      </c>
      <c r="I6090" s="172">
        <v>50</v>
      </c>
      <c r="J6090" s="172">
        <v>0</v>
      </c>
      <c r="K6090" s="172">
        <v>50</v>
      </c>
      <c r="L6090" s="173" t="s">
        <v>1444</v>
      </c>
    </row>
    <row r="6091" spans="1:12" ht="33.75">
      <c r="A6091" s="174">
        <v>291</v>
      </c>
      <c r="B6091" s="167" t="s">
        <v>818</v>
      </c>
      <c r="C6091" s="168">
        <v>42865</v>
      </c>
      <c r="D6091" s="168" t="s">
        <v>13033</v>
      </c>
      <c r="E6091" s="169" t="s">
        <v>11</v>
      </c>
      <c r="F6091" s="169">
        <v>443955</v>
      </c>
      <c r="G6091" s="169"/>
      <c r="H6091" s="170" t="s">
        <v>13034</v>
      </c>
      <c r="I6091" s="172">
        <v>50</v>
      </c>
      <c r="J6091" s="172">
        <v>0</v>
      </c>
      <c r="K6091" s="172">
        <v>50</v>
      </c>
      <c r="L6091" s="173" t="s">
        <v>1444</v>
      </c>
    </row>
    <row r="6092" spans="1:12" ht="33.75">
      <c r="A6092" s="174">
        <v>513</v>
      </c>
      <c r="B6092" s="167" t="s">
        <v>208</v>
      </c>
      <c r="C6092" s="168">
        <v>42865</v>
      </c>
      <c r="D6092" s="168" t="s">
        <v>13035</v>
      </c>
      <c r="E6092" s="169" t="s">
        <v>15</v>
      </c>
      <c r="F6092" s="169">
        <v>443957</v>
      </c>
      <c r="G6092" s="169"/>
      <c r="H6092" s="170" t="s">
        <v>13036</v>
      </c>
      <c r="I6092" s="172">
        <v>50</v>
      </c>
      <c r="J6092" s="172">
        <v>0</v>
      </c>
      <c r="K6092" s="172">
        <v>50</v>
      </c>
      <c r="L6092" s="173" t="s">
        <v>1444</v>
      </c>
    </row>
    <row r="6093" spans="1:12" ht="33.75">
      <c r="A6093" s="174">
        <v>513</v>
      </c>
      <c r="B6093" s="167" t="s">
        <v>208</v>
      </c>
      <c r="C6093" s="168">
        <v>42865</v>
      </c>
      <c r="D6093" s="168" t="s">
        <v>13037</v>
      </c>
      <c r="E6093" s="169" t="s">
        <v>15</v>
      </c>
      <c r="F6093" s="169">
        <v>443960</v>
      </c>
      <c r="G6093" s="169"/>
      <c r="H6093" s="170" t="s">
        <v>13038</v>
      </c>
      <c r="I6093" s="172">
        <v>50</v>
      </c>
      <c r="J6093" s="172">
        <v>0</v>
      </c>
      <c r="K6093" s="172">
        <v>50</v>
      </c>
      <c r="L6093" s="173" t="s">
        <v>1444</v>
      </c>
    </row>
    <row r="6094" spans="1:12" ht="33.75">
      <c r="A6094" s="174">
        <v>513</v>
      </c>
      <c r="B6094" s="167" t="s">
        <v>208</v>
      </c>
      <c r="C6094" s="168">
        <v>42865</v>
      </c>
      <c r="D6094" s="168" t="s">
        <v>13039</v>
      </c>
      <c r="E6094" s="169" t="s">
        <v>15</v>
      </c>
      <c r="F6094" s="169">
        <v>443962</v>
      </c>
      <c r="G6094" s="169"/>
      <c r="H6094" s="170" t="s">
        <v>13040</v>
      </c>
      <c r="I6094" s="172">
        <v>50</v>
      </c>
      <c r="J6094" s="172">
        <v>0</v>
      </c>
      <c r="K6094" s="172">
        <v>50</v>
      </c>
      <c r="L6094" s="173" t="s">
        <v>1444</v>
      </c>
    </row>
    <row r="6095" spans="1:12" ht="33.75">
      <c r="A6095" s="174" t="s">
        <v>627</v>
      </c>
      <c r="B6095" s="167" t="s">
        <v>737</v>
      </c>
      <c r="C6095" s="168">
        <v>42865</v>
      </c>
      <c r="D6095" s="168" t="s">
        <v>13041</v>
      </c>
      <c r="E6095" s="169" t="s">
        <v>1500</v>
      </c>
      <c r="F6095" s="169">
        <v>13403438</v>
      </c>
      <c r="G6095" s="169"/>
      <c r="H6095" s="170" t="s">
        <v>13042</v>
      </c>
      <c r="I6095" s="172">
        <v>3751241.24</v>
      </c>
      <c r="J6095" s="172">
        <v>0</v>
      </c>
      <c r="K6095" s="172">
        <v>3751241.24</v>
      </c>
      <c r="L6095" s="173" t="s">
        <v>1444</v>
      </c>
    </row>
    <row r="6096" spans="1:12" ht="33.75">
      <c r="A6096" s="174">
        <v>10</v>
      </c>
      <c r="B6096" s="167" t="s">
        <v>714</v>
      </c>
      <c r="C6096" s="168">
        <v>42866</v>
      </c>
      <c r="D6096" s="168" t="s">
        <v>13043</v>
      </c>
      <c r="E6096" s="169" t="s">
        <v>6</v>
      </c>
      <c r="F6096" s="169">
        <v>444102</v>
      </c>
      <c r="G6096" s="169"/>
      <c r="H6096" s="170" t="s">
        <v>13044</v>
      </c>
      <c r="I6096" s="172">
        <v>0</v>
      </c>
      <c r="J6096" s="172">
        <v>24284.400000000001</v>
      </c>
      <c r="K6096" s="172">
        <v>24284.400000000001</v>
      </c>
      <c r="L6096" s="173" t="s">
        <v>1444</v>
      </c>
    </row>
    <row r="6097" spans="1:12" ht="33.75">
      <c r="A6097" s="174" t="s">
        <v>634</v>
      </c>
      <c r="B6097" s="167" t="s">
        <v>1258</v>
      </c>
      <c r="C6097" s="168">
        <v>42866</v>
      </c>
      <c r="D6097" s="168" t="s">
        <v>13045</v>
      </c>
      <c r="E6097" s="169" t="s">
        <v>6</v>
      </c>
      <c r="F6097" s="169">
        <v>835568</v>
      </c>
      <c r="G6097" s="169"/>
      <c r="H6097" s="170" t="s">
        <v>13046</v>
      </c>
      <c r="I6097" s="172">
        <v>0</v>
      </c>
      <c r="J6097" s="172">
        <v>13832.38</v>
      </c>
      <c r="K6097" s="172">
        <v>13832.38</v>
      </c>
      <c r="L6097" s="173" t="s">
        <v>1444</v>
      </c>
    </row>
    <row r="6098" spans="1:12" ht="22.5">
      <c r="A6098" s="174" t="s">
        <v>628</v>
      </c>
      <c r="B6098" s="167" t="s">
        <v>738</v>
      </c>
      <c r="C6098" s="168">
        <v>42866</v>
      </c>
      <c r="D6098" s="168" t="s">
        <v>13047</v>
      </c>
      <c r="E6098" s="169" t="s">
        <v>6</v>
      </c>
      <c r="F6098" s="169">
        <v>835576</v>
      </c>
      <c r="G6098" s="169"/>
      <c r="H6098" s="170" t="s">
        <v>13048</v>
      </c>
      <c r="I6098" s="172">
        <v>0</v>
      </c>
      <c r="J6098" s="172">
        <v>799</v>
      </c>
      <c r="K6098" s="172">
        <v>799</v>
      </c>
      <c r="L6098" s="173" t="s">
        <v>1444</v>
      </c>
    </row>
    <row r="6099" spans="1:12" ht="33.75">
      <c r="A6099" s="174" t="s">
        <v>627</v>
      </c>
      <c r="B6099" s="167" t="s">
        <v>737</v>
      </c>
      <c r="C6099" s="168">
        <v>42866</v>
      </c>
      <c r="D6099" s="168" t="s">
        <v>13049</v>
      </c>
      <c r="E6099" s="169" t="s">
        <v>6</v>
      </c>
      <c r="F6099" s="169">
        <v>835578</v>
      </c>
      <c r="G6099" s="169"/>
      <c r="H6099" s="170" t="s">
        <v>13050</v>
      </c>
      <c r="I6099" s="172">
        <v>0</v>
      </c>
      <c r="J6099" s="172">
        <v>10557.94</v>
      </c>
      <c r="K6099" s="172">
        <v>10557.94</v>
      </c>
      <c r="L6099" s="173" t="s">
        <v>1444</v>
      </c>
    </row>
    <row r="6100" spans="1:12" ht="22.5">
      <c r="A6100" s="174" t="s">
        <v>628</v>
      </c>
      <c r="B6100" s="167" t="s">
        <v>738</v>
      </c>
      <c r="C6100" s="168">
        <v>42866</v>
      </c>
      <c r="D6100" s="168" t="s">
        <v>13051</v>
      </c>
      <c r="E6100" s="169" t="s">
        <v>6</v>
      </c>
      <c r="F6100" s="169">
        <v>835581</v>
      </c>
      <c r="G6100" s="169"/>
      <c r="H6100" s="170" t="s">
        <v>13052</v>
      </c>
      <c r="I6100" s="172">
        <v>0</v>
      </c>
      <c r="J6100" s="172">
        <v>603.17999999999995</v>
      </c>
      <c r="K6100" s="172">
        <v>603.17999999999995</v>
      </c>
      <c r="L6100" s="173" t="s">
        <v>1444</v>
      </c>
    </row>
    <row r="6101" spans="1:12" ht="22.5">
      <c r="A6101" s="174">
        <v>70</v>
      </c>
      <c r="B6101" s="167" t="s">
        <v>729</v>
      </c>
      <c r="C6101" s="168">
        <v>42866</v>
      </c>
      <c r="D6101" s="168" t="s">
        <v>13053</v>
      </c>
      <c r="E6101" s="169" t="s">
        <v>1500</v>
      </c>
      <c r="F6101" s="169">
        <v>13488494</v>
      </c>
      <c r="G6101" s="169"/>
      <c r="H6101" s="170" t="s">
        <v>13054</v>
      </c>
      <c r="I6101" s="172">
        <v>7200.62</v>
      </c>
      <c r="J6101" s="172">
        <v>0</v>
      </c>
      <c r="K6101" s="172">
        <v>7200.62</v>
      </c>
      <c r="L6101" s="173" t="s">
        <v>1444</v>
      </c>
    </row>
    <row r="6102" spans="1:12" ht="33.75">
      <c r="A6102" s="174">
        <v>117</v>
      </c>
      <c r="B6102" s="167" t="s">
        <v>746</v>
      </c>
      <c r="C6102" s="168">
        <v>42866</v>
      </c>
      <c r="D6102" s="168" t="s">
        <v>13055</v>
      </c>
      <c r="E6102" s="169" t="s">
        <v>11</v>
      </c>
      <c r="F6102" s="169">
        <v>887399</v>
      </c>
      <c r="G6102" s="169"/>
      <c r="H6102" s="170" t="s">
        <v>13056</v>
      </c>
      <c r="I6102" s="172">
        <v>50</v>
      </c>
      <c r="J6102" s="172">
        <v>0</v>
      </c>
      <c r="K6102" s="172">
        <v>50</v>
      </c>
      <c r="L6102" s="173" t="s">
        <v>1444</v>
      </c>
    </row>
    <row r="6103" spans="1:12" ht="33.75">
      <c r="A6103" s="174" t="s">
        <v>627</v>
      </c>
      <c r="B6103" s="167" t="s">
        <v>737</v>
      </c>
      <c r="C6103" s="168">
        <v>42866</v>
      </c>
      <c r="D6103" s="168" t="s">
        <v>13057</v>
      </c>
      <c r="E6103" s="169" t="s">
        <v>11</v>
      </c>
      <c r="F6103" s="169">
        <v>887407</v>
      </c>
      <c r="G6103" s="169"/>
      <c r="H6103" s="170" t="s">
        <v>13058</v>
      </c>
      <c r="I6103" s="172">
        <v>50</v>
      </c>
      <c r="J6103" s="172">
        <v>0</v>
      </c>
      <c r="K6103" s="172">
        <v>50</v>
      </c>
      <c r="L6103" s="173" t="s">
        <v>1444</v>
      </c>
    </row>
    <row r="6104" spans="1:12" ht="33.75">
      <c r="A6104" s="174">
        <v>513</v>
      </c>
      <c r="B6104" s="167" t="s">
        <v>208</v>
      </c>
      <c r="C6104" s="168">
        <v>42866</v>
      </c>
      <c r="D6104" s="168" t="s">
        <v>13059</v>
      </c>
      <c r="E6104" s="169" t="s">
        <v>15</v>
      </c>
      <c r="F6104" s="169">
        <v>444101</v>
      </c>
      <c r="G6104" s="169"/>
      <c r="H6104" s="170" t="s">
        <v>13060</v>
      </c>
      <c r="I6104" s="172">
        <v>50</v>
      </c>
      <c r="J6104" s="172">
        <v>0</v>
      </c>
      <c r="K6104" s="172">
        <v>50</v>
      </c>
      <c r="L6104" s="173" t="s">
        <v>1444</v>
      </c>
    </row>
    <row r="6105" spans="1:12" ht="33.75">
      <c r="A6105" s="174">
        <v>10</v>
      </c>
      <c r="B6105" s="167" t="s">
        <v>714</v>
      </c>
      <c r="C6105" s="168">
        <v>42866</v>
      </c>
      <c r="D6105" s="168" t="s">
        <v>13061</v>
      </c>
      <c r="E6105" s="169" t="s">
        <v>15</v>
      </c>
      <c r="F6105" s="169">
        <v>444103</v>
      </c>
      <c r="G6105" s="169"/>
      <c r="H6105" s="170" t="s">
        <v>13062</v>
      </c>
      <c r="I6105" s="172">
        <v>50</v>
      </c>
      <c r="J6105" s="172">
        <v>0</v>
      </c>
      <c r="K6105" s="172">
        <v>50</v>
      </c>
      <c r="L6105" s="173" t="s">
        <v>1444</v>
      </c>
    </row>
    <row r="6106" spans="1:12" ht="33.75">
      <c r="A6106" s="174">
        <v>513</v>
      </c>
      <c r="B6106" s="167" t="s">
        <v>208</v>
      </c>
      <c r="C6106" s="168">
        <v>42866</v>
      </c>
      <c r="D6106" s="168" t="s">
        <v>13063</v>
      </c>
      <c r="E6106" s="169" t="s">
        <v>15</v>
      </c>
      <c r="F6106" s="169">
        <v>2261</v>
      </c>
      <c r="G6106" s="169"/>
      <c r="H6106" s="170" t="s">
        <v>13064</v>
      </c>
      <c r="I6106" s="172">
        <v>50</v>
      </c>
      <c r="J6106" s="172">
        <v>0</v>
      </c>
      <c r="K6106" s="172">
        <v>50</v>
      </c>
      <c r="L6106" s="173" t="s">
        <v>1444</v>
      </c>
    </row>
    <row r="6107" spans="1:12" ht="45">
      <c r="A6107" s="174">
        <v>10</v>
      </c>
      <c r="B6107" s="167" t="s">
        <v>714</v>
      </c>
      <c r="C6107" s="168">
        <v>42866</v>
      </c>
      <c r="D6107" s="168" t="s">
        <v>13065</v>
      </c>
      <c r="E6107" s="169" t="s">
        <v>15</v>
      </c>
      <c r="F6107" s="169">
        <v>2257</v>
      </c>
      <c r="G6107" s="169"/>
      <c r="H6107" s="170" t="s">
        <v>13066</v>
      </c>
      <c r="I6107" s="172">
        <v>20291.45</v>
      </c>
      <c r="J6107" s="172">
        <v>0</v>
      </c>
      <c r="K6107" s="172">
        <v>20291.45</v>
      </c>
      <c r="L6107" s="173" t="s">
        <v>1444</v>
      </c>
    </row>
    <row r="6108" spans="1:12" ht="45">
      <c r="A6108" s="174">
        <v>10</v>
      </c>
      <c r="B6108" s="167" t="s">
        <v>714</v>
      </c>
      <c r="C6108" s="168">
        <v>42866</v>
      </c>
      <c r="D6108" s="168" t="s">
        <v>13067</v>
      </c>
      <c r="E6108" s="169" t="s">
        <v>15</v>
      </c>
      <c r="F6108" s="169">
        <v>2254</v>
      </c>
      <c r="G6108" s="169"/>
      <c r="H6108" s="170" t="s">
        <v>13068</v>
      </c>
      <c r="I6108" s="172">
        <v>24874.13</v>
      </c>
      <c r="J6108" s="172">
        <v>0</v>
      </c>
      <c r="K6108" s="172">
        <v>24874.13</v>
      </c>
      <c r="L6108" s="173" t="s">
        <v>1444</v>
      </c>
    </row>
    <row r="6109" spans="1:12" ht="45">
      <c r="A6109" s="174">
        <v>10</v>
      </c>
      <c r="B6109" s="167" t="s">
        <v>714</v>
      </c>
      <c r="C6109" s="168">
        <v>42866</v>
      </c>
      <c r="D6109" s="168" t="s">
        <v>13069</v>
      </c>
      <c r="E6109" s="169" t="s">
        <v>15</v>
      </c>
      <c r="F6109" s="169">
        <v>2259</v>
      </c>
      <c r="G6109" s="169"/>
      <c r="H6109" s="170" t="s">
        <v>13070</v>
      </c>
      <c r="I6109" s="172">
        <v>360.83</v>
      </c>
      <c r="J6109" s="172">
        <v>0</v>
      </c>
      <c r="K6109" s="172">
        <v>360.83</v>
      </c>
      <c r="L6109" s="173" t="s">
        <v>1444</v>
      </c>
    </row>
    <row r="6110" spans="1:12" ht="45">
      <c r="A6110" s="174">
        <v>10</v>
      </c>
      <c r="B6110" s="167" t="s">
        <v>714</v>
      </c>
      <c r="C6110" s="168">
        <v>42866</v>
      </c>
      <c r="D6110" s="168" t="s">
        <v>13071</v>
      </c>
      <c r="E6110" s="169" t="s">
        <v>15</v>
      </c>
      <c r="F6110" s="169">
        <v>2258</v>
      </c>
      <c r="G6110" s="169"/>
      <c r="H6110" s="170" t="s">
        <v>13072</v>
      </c>
      <c r="I6110" s="172">
        <v>765.63</v>
      </c>
      <c r="J6110" s="172">
        <v>0</v>
      </c>
      <c r="K6110" s="172">
        <v>765.63</v>
      </c>
      <c r="L6110" s="173" t="s">
        <v>1444</v>
      </c>
    </row>
    <row r="6111" spans="1:12" ht="45">
      <c r="A6111" s="174">
        <v>513</v>
      </c>
      <c r="B6111" s="167" t="s">
        <v>208</v>
      </c>
      <c r="C6111" s="168">
        <v>42866</v>
      </c>
      <c r="D6111" s="168" t="s">
        <v>13073</v>
      </c>
      <c r="E6111" s="169" t="s">
        <v>15</v>
      </c>
      <c r="F6111" s="169">
        <v>2263</v>
      </c>
      <c r="G6111" s="169"/>
      <c r="H6111" s="170" t="s">
        <v>13074</v>
      </c>
      <c r="I6111" s="172">
        <v>115792.33</v>
      </c>
      <c r="J6111" s="172">
        <v>0</v>
      </c>
      <c r="K6111" s="172">
        <v>115792.33</v>
      </c>
      <c r="L6111" s="173" t="s">
        <v>1444</v>
      </c>
    </row>
    <row r="6112" spans="1:12" ht="45">
      <c r="A6112" s="174">
        <v>10</v>
      </c>
      <c r="B6112" s="167" t="s">
        <v>714</v>
      </c>
      <c r="C6112" s="168">
        <v>42866</v>
      </c>
      <c r="D6112" s="168" t="s">
        <v>13075</v>
      </c>
      <c r="E6112" s="169" t="s">
        <v>15</v>
      </c>
      <c r="F6112" s="169">
        <v>2255</v>
      </c>
      <c r="G6112" s="169"/>
      <c r="H6112" s="170" t="s">
        <v>13076</v>
      </c>
      <c r="I6112" s="172">
        <v>359.59</v>
      </c>
      <c r="J6112" s="172">
        <v>0</v>
      </c>
      <c r="K6112" s="172">
        <v>359.59</v>
      </c>
      <c r="L6112" s="173" t="s">
        <v>1444</v>
      </c>
    </row>
    <row r="6113" spans="1:12" ht="45">
      <c r="A6113" s="174">
        <v>513</v>
      </c>
      <c r="B6113" s="167" t="s">
        <v>208</v>
      </c>
      <c r="C6113" s="168">
        <v>42866</v>
      </c>
      <c r="D6113" s="168" t="s">
        <v>13077</v>
      </c>
      <c r="E6113" s="169" t="s">
        <v>15</v>
      </c>
      <c r="F6113" s="169">
        <v>2260</v>
      </c>
      <c r="G6113" s="169"/>
      <c r="H6113" s="170" t="s">
        <v>13078</v>
      </c>
      <c r="I6113" s="172">
        <v>103009.48</v>
      </c>
      <c r="J6113" s="172">
        <v>0</v>
      </c>
      <c r="K6113" s="172">
        <v>103009.48</v>
      </c>
      <c r="L6113" s="173" t="s">
        <v>1444</v>
      </c>
    </row>
    <row r="6114" spans="1:12" ht="45">
      <c r="A6114" s="174">
        <v>10</v>
      </c>
      <c r="B6114" s="167" t="s">
        <v>714</v>
      </c>
      <c r="C6114" s="168">
        <v>42866</v>
      </c>
      <c r="D6114" s="168" t="s">
        <v>13079</v>
      </c>
      <c r="E6114" s="169" t="s">
        <v>15</v>
      </c>
      <c r="F6114" s="169">
        <v>2256</v>
      </c>
      <c r="G6114" s="169"/>
      <c r="H6114" s="170" t="s">
        <v>13080</v>
      </c>
      <c r="I6114" s="172">
        <v>308.76</v>
      </c>
      <c r="J6114" s="172">
        <v>0</v>
      </c>
      <c r="K6114" s="172">
        <v>308.76</v>
      </c>
      <c r="L6114" s="173" t="s">
        <v>1444</v>
      </c>
    </row>
    <row r="6115" spans="1:12" ht="33.75">
      <c r="A6115" s="174">
        <v>10</v>
      </c>
      <c r="B6115" s="167" t="s">
        <v>714</v>
      </c>
      <c r="C6115" s="168">
        <v>42867</v>
      </c>
      <c r="D6115" s="168" t="s">
        <v>13081</v>
      </c>
      <c r="E6115" s="169" t="s">
        <v>6</v>
      </c>
      <c r="F6115" s="169">
        <v>445050</v>
      </c>
      <c r="G6115" s="169"/>
      <c r="H6115" s="170" t="s">
        <v>13082</v>
      </c>
      <c r="I6115" s="172">
        <v>0</v>
      </c>
      <c r="J6115" s="172">
        <v>66823.259999999995</v>
      </c>
      <c r="K6115" s="172">
        <v>66823.259999999995</v>
      </c>
      <c r="L6115" s="173" t="s">
        <v>1444</v>
      </c>
    </row>
    <row r="6116" spans="1:12" ht="33.75">
      <c r="A6116" s="174">
        <v>10</v>
      </c>
      <c r="B6116" s="167" t="s">
        <v>714</v>
      </c>
      <c r="C6116" s="168">
        <v>42867</v>
      </c>
      <c r="D6116" s="168" t="s">
        <v>13083</v>
      </c>
      <c r="E6116" s="169" t="s">
        <v>6</v>
      </c>
      <c r="F6116" s="169">
        <v>445064</v>
      </c>
      <c r="G6116" s="169"/>
      <c r="H6116" s="170" t="s">
        <v>13084</v>
      </c>
      <c r="I6116" s="172">
        <v>0</v>
      </c>
      <c r="J6116" s="172">
        <v>28331.8</v>
      </c>
      <c r="K6116" s="172">
        <v>28331.8</v>
      </c>
      <c r="L6116" s="173" t="s">
        <v>1444</v>
      </c>
    </row>
    <row r="6117" spans="1:12" ht="33.75">
      <c r="A6117" s="174">
        <v>10</v>
      </c>
      <c r="B6117" s="167" t="s">
        <v>714</v>
      </c>
      <c r="C6117" s="168">
        <v>42867</v>
      </c>
      <c r="D6117" s="168" t="s">
        <v>13085</v>
      </c>
      <c r="E6117" s="169" t="s">
        <v>6</v>
      </c>
      <c r="F6117" s="169">
        <v>445068</v>
      </c>
      <c r="G6117" s="169"/>
      <c r="H6117" s="170" t="s">
        <v>13086</v>
      </c>
      <c r="I6117" s="172">
        <v>0</v>
      </c>
      <c r="J6117" s="172">
        <v>15896.06</v>
      </c>
      <c r="K6117" s="172">
        <v>15896.06</v>
      </c>
      <c r="L6117" s="173" t="s">
        <v>1444</v>
      </c>
    </row>
    <row r="6118" spans="1:12" ht="33.75">
      <c r="A6118" s="174">
        <v>10</v>
      </c>
      <c r="B6118" s="167" t="s">
        <v>714</v>
      </c>
      <c r="C6118" s="168">
        <v>42867</v>
      </c>
      <c r="D6118" s="168" t="s">
        <v>13087</v>
      </c>
      <c r="E6118" s="169" t="s">
        <v>6</v>
      </c>
      <c r="F6118" s="169">
        <v>445245</v>
      </c>
      <c r="G6118" s="169"/>
      <c r="H6118" s="170" t="s">
        <v>13088</v>
      </c>
      <c r="I6118" s="172">
        <v>0</v>
      </c>
      <c r="J6118" s="172">
        <v>61726.28</v>
      </c>
      <c r="K6118" s="172">
        <v>61726.28</v>
      </c>
      <c r="L6118" s="173" t="s">
        <v>1444</v>
      </c>
    </row>
    <row r="6119" spans="1:12" ht="33.75">
      <c r="A6119" s="174" t="s">
        <v>630</v>
      </c>
      <c r="B6119" s="167" t="s">
        <v>739</v>
      </c>
      <c r="C6119" s="168">
        <v>42867</v>
      </c>
      <c r="D6119" s="168" t="s">
        <v>13089</v>
      </c>
      <c r="E6119" s="169" t="s">
        <v>1286</v>
      </c>
      <c r="F6119" s="169">
        <v>13518066</v>
      </c>
      <c r="G6119" s="169"/>
      <c r="H6119" s="170" t="s">
        <v>13090</v>
      </c>
      <c r="I6119" s="172">
        <v>0</v>
      </c>
      <c r="J6119" s="172">
        <v>1996845.3</v>
      </c>
      <c r="K6119" s="172">
        <v>1996845.3</v>
      </c>
      <c r="L6119" s="173" t="s">
        <v>1444</v>
      </c>
    </row>
    <row r="6120" spans="1:12" ht="33.75">
      <c r="A6120" s="174">
        <v>291</v>
      </c>
      <c r="B6120" s="167" t="s">
        <v>818</v>
      </c>
      <c r="C6120" s="168">
        <v>42867</v>
      </c>
      <c r="D6120" s="168" t="s">
        <v>13091</v>
      </c>
      <c r="E6120" s="169" t="s">
        <v>6</v>
      </c>
      <c r="F6120" s="169">
        <v>835923</v>
      </c>
      <c r="G6120" s="169"/>
      <c r="H6120" s="170" t="s">
        <v>13092</v>
      </c>
      <c r="I6120" s="172">
        <v>0</v>
      </c>
      <c r="J6120" s="172">
        <v>2100000</v>
      </c>
      <c r="K6120" s="172">
        <v>2100000</v>
      </c>
      <c r="L6120" s="173" t="s">
        <v>1444</v>
      </c>
    </row>
    <row r="6121" spans="1:12" ht="33.75">
      <c r="A6121" s="174" t="s">
        <v>627</v>
      </c>
      <c r="B6121" s="167" t="s">
        <v>737</v>
      </c>
      <c r="C6121" s="168">
        <v>42867</v>
      </c>
      <c r="D6121" s="168" t="s">
        <v>13093</v>
      </c>
      <c r="E6121" s="169" t="s">
        <v>6</v>
      </c>
      <c r="F6121" s="169">
        <v>836116</v>
      </c>
      <c r="G6121" s="169"/>
      <c r="H6121" s="170" t="s">
        <v>13094</v>
      </c>
      <c r="I6121" s="172">
        <v>0</v>
      </c>
      <c r="J6121" s="172">
        <v>1178.7</v>
      </c>
      <c r="K6121" s="172">
        <v>1178.7</v>
      </c>
      <c r="L6121" s="173" t="s">
        <v>1444</v>
      </c>
    </row>
    <row r="6122" spans="1:12" ht="33.75">
      <c r="A6122" s="174" t="s">
        <v>628</v>
      </c>
      <c r="B6122" s="167" t="s">
        <v>738</v>
      </c>
      <c r="C6122" s="168">
        <v>42867</v>
      </c>
      <c r="D6122" s="168" t="s">
        <v>13095</v>
      </c>
      <c r="E6122" s="169" t="s">
        <v>6</v>
      </c>
      <c r="F6122" s="169">
        <v>887451</v>
      </c>
      <c r="G6122" s="169"/>
      <c r="H6122" s="170" t="s">
        <v>13096</v>
      </c>
      <c r="I6122" s="172">
        <v>0</v>
      </c>
      <c r="J6122" s="172">
        <v>10254.67</v>
      </c>
      <c r="K6122" s="172">
        <v>10254.67</v>
      </c>
      <c r="L6122" s="173" t="s">
        <v>1444</v>
      </c>
    </row>
    <row r="6123" spans="1:12" ht="45">
      <c r="A6123" s="174" t="s">
        <v>630</v>
      </c>
      <c r="B6123" s="167" t="s">
        <v>739</v>
      </c>
      <c r="C6123" s="168">
        <v>42867</v>
      </c>
      <c r="D6123" s="168" t="s">
        <v>13097</v>
      </c>
      <c r="E6123" s="169" t="s">
        <v>6</v>
      </c>
      <c r="F6123" s="169">
        <v>887474</v>
      </c>
      <c r="G6123" s="169"/>
      <c r="H6123" s="170" t="s">
        <v>13098</v>
      </c>
      <c r="I6123" s="172">
        <v>0</v>
      </c>
      <c r="J6123" s="172">
        <v>79090085</v>
      </c>
      <c r="K6123" s="172">
        <v>79090085</v>
      </c>
      <c r="L6123" s="173" t="s">
        <v>1444</v>
      </c>
    </row>
    <row r="6124" spans="1:12" ht="45">
      <c r="A6124" s="174">
        <v>86</v>
      </c>
      <c r="B6124" s="167" t="s">
        <v>734</v>
      </c>
      <c r="C6124" s="168">
        <v>42867</v>
      </c>
      <c r="D6124" s="168" t="s">
        <v>13099</v>
      </c>
      <c r="E6124" s="169" t="s">
        <v>6</v>
      </c>
      <c r="F6124" s="169">
        <v>887510</v>
      </c>
      <c r="G6124" s="169"/>
      <c r="H6124" s="170" t="s">
        <v>13100</v>
      </c>
      <c r="I6124" s="172">
        <v>0</v>
      </c>
      <c r="J6124" s="172">
        <v>2500</v>
      </c>
      <c r="K6124" s="172">
        <v>2500</v>
      </c>
      <c r="L6124" s="173" t="s">
        <v>1444</v>
      </c>
    </row>
    <row r="6125" spans="1:12" ht="33.75">
      <c r="A6125" s="174">
        <v>119</v>
      </c>
      <c r="B6125" s="167" t="s">
        <v>747</v>
      </c>
      <c r="C6125" s="168">
        <v>42867</v>
      </c>
      <c r="D6125" s="168" t="s">
        <v>13101</v>
      </c>
      <c r="E6125" s="169" t="s">
        <v>11</v>
      </c>
      <c r="F6125" s="169">
        <v>887448</v>
      </c>
      <c r="G6125" s="169"/>
      <c r="H6125" s="170" t="s">
        <v>13102</v>
      </c>
      <c r="I6125" s="172">
        <v>50</v>
      </c>
      <c r="J6125" s="172">
        <v>0</v>
      </c>
      <c r="K6125" s="172">
        <v>50</v>
      </c>
      <c r="L6125" s="173" t="s">
        <v>1444</v>
      </c>
    </row>
    <row r="6126" spans="1:12" ht="33.75">
      <c r="A6126" s="174">
        <v>119</v>
      </c>
      <c r="B6126" s="167" t="s">
        <v>747</v>
      </c>
      <c r="C6126" s="168">
        <v>42867</v>
      </c>
      <c r="D6126" s="168" t="s">
        <v>13103</v>
      </c>
      <c r="E6126" s="169" t="s">
        <v>11</v>
      </c>
      <c r="F6126" s="169">
        <v>887526</v>
      </c>
      <c r="G6126" s="169"/>
      <c r="H6126" s="170" t="s">
        <v>13104</v>
      </c>
      <c r="I6126" s="172">
        <v>50</v>
      </c>
      <c r="J6126" s="172">
        <v>0</v>
      </c>
      <c r="K6126" s="172">
        <v>50</v>
      </c>
      <c r="L6126" s="173" t="s">
        <v>1444</v>
      </c>
    </row>
    <row r="6127" spans="1:12" ht="33.75">
      <c r="A6127" s="174">
        <v>16</v>
      </c>
      <c r="B6127" s="167" t="s">
        <v>716</v>
      </c>
      <c r="C6127" s="168">
        <v>42867</v>
      </c>
      <c r="D6127" s="168" t="s">
        <v>13105</v>
      </c>
      <c r="E6127" s="169" t="s">
        <v>1287</v>
      </c>
      <c r="F6127" s="169">
        <v>2249</v>
      </c>
      <c r="G6127" s="169"/>
      <c r="H6127" s="170" t="s">
        <v>13106</v>
      </c>
      <c r="I6127" s="172">
        <v>33.950000000000003</v>
      </c>
      <c r="J6127" s="172">
        <v>0</v>
      </c>
      <c r="K6127" s="172">
        <v>33.950000000000003</v>
      </c>
      <c r="L6127" s="173" t="s">
        <v>1444</v>
      </c>
    </row>
    <row r="6128" spans="1:12" ht="33.75">
      <c r="A6128" s="174">
        <v>16</v>
      </c>
      <c r="B6128" s="167" t="s">
        <v>716</v>
      </c>
      <c r="C6128" s="168">
        <v>42867</v>
      </c>
      <c r="D6128" s="168" t="s">
        <v>13107</v>
      </c>
      <c r="E6128" s="169" t="s">
        <v>15</v>
      </c>
      <c r="F6128" s="169">
        <v>2249</v>
      </c>
      <c r="G6128" s="169"/>
      <c r="H6128" s="170" t="s">
        <v>13108</v>
      </c>
      <c r="I6128" s="172">
        <v>285.77999999999997</v>
      </c>
      <c r="J6128" s="172">
        <v>0</v>
      </c>
      <c r="K6128" s="172">
        <v>285.77999999999997</v>
      </c>
      <c r="L6128" s="173" t="s">
        <v>1444</v>
      </c>
    </row>
    <row r="6129" spans="1:12" ht="33.75">
      <c r="A6129" s="174">
        <v>10</v>
      </c>
      <c r="B6129" s="167" t="s">
        <v>714</v>
      </c>
      <c r="C6129" s="168">
        <v>42867</v>
      </c>
      <c r="D6129" s="168" t="s">
        <v>13109</v>
      </c>
      <c r="E6129" s="169" t="s">
        <v>15</v>
      </c>
      <c r="F6129" s="169">
        <v>445051</v>
      </c>
      <c r="G6129" s="169"/>
      <c r="H6129" s="170" t="s">
        <v>13110</v>
      </c>
      <c r="I6129" s="172">
        <v>50</v>
      </c>
      <c r="J6129" s="172">
        <v>0</v>
      </c>
      <c r="K6129" s="172">
        <v>50</v>
      </c>
      <c r="L6129" s="173" t="s">
        <v>1444</v>
      </c>
    </row>
    <row r="6130" spans="1:12" ht="33.75">
      <c r="A6130" s="174">
        <v>16</v>
      </c>
      <c r="B6130" s="167" t="s">
        <v>716</v>
      </c>
      <c r="C6130" s="168">
        <v>42867</v>
      </c>
      <c r="D6130" s="168" t="s">
        <v>13111</v>
      </c>
      <c r="E6130" s="169" t="s">
        <v>1287</v>
      </c>
      <c r="F6130" s="169">
        <v>2220</v>
      </c>
      <c r="G6130" s="169"/>
      <c r="H6130" s="170" t="s">
        <v>13112</v>
      </c>
      <c r="I6130" s="172">
        <v>819.82</v>
      </c>
      <c r="J6130" s="172">
        <v>0</v>
      </c>
      <c r="K6130" s="172">
        <v>819.82</v>
      </c>
      <c r="L6130" s="173" t="s">
        <v>1444</v>
      </c>
    </row>
    <row r="6131" spans="1:12" ht="33.75">
      <c r="A6131" s="174">
        <v>16</v>
      </c>
      <c r="B6131" s="167" t="s">
        <v>716</v>
      </c>
      <c r="C6131" s="168">
        <v>42867</v>
      </c>
      <c r="D6131" s="168" t="s">
        <v>13113</v>
      </c>
      <c r="E6131" s="169" t="s">
        <v>15</v>
      </c>
      <c r="F6131" s="169">
        <v>2220</v>
      </c>
      <c r="G6131" s="169"/>
      <c r="H6131" s="170" t="s">
        <v>13114</v>
      </c>
      <c r="I6131" s="172">
        <v>293.60000000000002</v>
      </c>
      <c r="J6131" s="172">
        <v>0</v>
      </c>
      <c r="K6131" s="172">
        <v>293.60000000000002</v>
      </c>
      <c r="L6131" s="173" t="s">
        <v>1444</v>
      </c>
    </row>
    <row r="6132" spans="1:12" ht="33.75">
      <c r="A6132" s="174">
        <v>16</v>
      </c>
      <c r="B6132" s="167" t="s">
        <v>716</v>
      </c>
      <c r="C6132" s="168">
        <v>42867</v>
      </c>
      <c r="D6132" s="168" t="s">
        <v>13115</v>
      </c>
      <c r="E6132" s="169" t="s">
        <v>1287</v>
      </c>
      <c r="F6132" s="169">
        <v>2222</v>
      </c>
      <c r="G6132" s="169"/>
      <c r="H6132" s="170" t="s">
        <v>13116</v>
      </c>
      <c r="I6132" s="172">
        <v>819.82</v>
      </c>
      <c r="J6132" s="172">
        <v>0</v>
      </c>
      <c r="K6132" s="172">
        <v>819.82</v>
      </c>
      <c r="L6132" s="173" t="s">
        <v>1444</v>
      </c>
    </row>
    <row r="6133" spans="1:12" ht="33.75">
      <c r="A6133" s="174">
        <v>16</v>
      </c>
      <c r="B6133" s="167" t="s">
        <v>716</v>
      </c>
      <c r="C6133" s="168">
        <v>42867</v>
      </c>
      <c r="D6133" s="168" t="s">
        <v>13117</v>
      </c>
      <c r="E6133" s="169" t="s">
        <v>15</v>
      </c>
      <c r="F6133" s="169">
        <v>2222</v>
      </c>
      <c r="G6133" s="169"/>
      <c r="H6133" s="170" t="s">
        <v>13118</v>
      </c>
      <c r="I6133" s="172">
        <v>293.60000000000002</v>
      </c>
      <c r="J6133" s="172">
        <v>0</v>
      </c>
      <c r="K6133" s="172">
        <v>293.60000000000002</v>
      </c>
      <c r="L6133" s="173" t="s">
        <v>1444</v>
      </c>
    </row>
    <row r="6134" spans="1:12" ht="33.75">
      <c r="A6134" s="174">
        <v>16</v>
      </c>
      <c r="B6134" s="167" t="s">
        <v>716</v>
      </c>
      <c r="C6134" s="168">
        <v>42867</v>
      </c>
      <c r="D6134" s="168" t="s">
        <v>13119</v>
      </c>
      <c r="E6134" s="169" t="s">
        <v>1287</v>
      </c>
      <c r="F6134" s="169">
        <v>2219</v>
      </c>
      <c r="G6134" s="169"/>
      <c r="H6134" s="170" t="s">
        <v>13120</v>
      </c>
      <c r="I6134" s="172">
        <v>821.63</v>
      </c>
      <c r="J6134" s="172">
        <v>0</v>
      </c>
      <c r="K6134" s="172">
        <v>821.63</v>
      </c>
      <c r="L6134" s="173" t="s">
        <v>1444</v>
      </c>
    </row>
    <row r="6135" spans="1:12" ht="33.75">
      <c r="A6135" s="174">
        <v>16</v>
      </c>
      <c r="B6135" s="167" t="s">
        <v>716</v>
      </c>
      <c r="C6135" s="168">
        <v>42867</v>
      </c>
      <c r="D6135" s="168" t="s">
        <v>13121</v>
      </c>
      <c r="E6135" s="169" t="s">
        <v>15</v>
      </c>
      <c r="F6135" s="169">
        <v>2219</v>
      </c>
      <c r="G6135" s="169"/>
      <c r="H6135" s="170" t="s">
        <v>13122</v>
      </c>
      <c r="I6135" s="172">
        <v>293.60000000000002</v>
      </c>
      <c r="J6135" s="172">
        <v>0</v>
      </c>
      <c r="K6135" s="172">
        <v>293.60000000000002</v>
      </c>
      <c r="L6135" s="173" t="s">
        <v>1444</v>
      </c>
    </row>
    <row r="6136" spans="1:12" ht="33.75">
      <c r="A6136" s="174">
        <v>16</v>
      </c>
      <c r="B6136" s="167" t="s">
        <v>716</v>
      </c>
      <c r="C6136" s="168">
        <v>42867</v>
      </c>
      <c r="D6136" s="168" t="s">
        <v>13123</v>
      </c>
      <c r="E6136" s="169" t="s">
        <v>1287</v>
      </c>
      <c r="F6136" s="169">
        <v>2214</v>
      </c>
      <c r="G6136" s="169"/>
      <c r="H6136" s="170" t="s">
        <v>13124</v>
      </c>
      <c r="I6136" s="172">
        <v>825.18</v>
      </c>
      <c r="J6136" s="172">
        <v>0</v>
      </c>
      <c r="K6136" s="172">
        <v>825.18</v>
      </c>
      <c r="L6136" s="173" t="s">
        <v>1444</v>
      </c>
    </row>
    <row r="6137" spans="1:12" ht="33.75">
      <c r="A6137" s="174">
        <v>16</v>
      </c>
      <c r="B6137" s="167" t="s">
        <v>716</v>
      </c>
      <c r="C6137" s="168">
        <v>42867</v>
      </c>
      <c r="D6137" s="168" t="s">
        <v>13125</v>
      </c>
      <c r="E6137" s="169" t="s">
        <v>15</v>
      </c>
      <c r="F6137" s="169">
        <v>2214</v>
      </c>
      <c r="G6137" s="169"/>
      <c r="H6137" s="170" t="s">
        <v>13126</v>
      </c>
      <c r="I6137" s="172">
        <v>293.60000000000002</v>
      </c>
      <c r="J6137" s="172">
        <v>0</v>
      </c>
      <c r="K6137" s="172">
        <v>293.60000000000002</v>
      </c>
      <c r="L6137" s="173" t="s">
        <v>1444</v>
      </c>
    </row>
    <row r="6138" spans="1:12" ht="33.75">
      <c r="A6138" s="174">
        <v>16</v>
      </c>
      <c r="B6138" s="167" t="s">
        <v>716</v>
      </c>
      <c r="C6138" s="168">
        <v>42867</v>
      </c>
      <c r="D6138" s="168" t="s">
        <v>13127</v>
      </c>
      <c r="E6138" s="169" t="s">
        <v>1287</v>
      </c>
      <c r="F6138" s="169">
        <v>2252</v>
      </c>
      <c r="G6138" s="169"/>
      <c r="H6138" s="170" t="s">
        <v>13128</v>
      </c>
      <c r="I6138" s="172">
        <v>727.2</v>
      </c>
      <c r="J6138" s="172">
        <v>0</v>
      </c>
      <c r="K6138" s="172">
        <v>727.2</v>
      </c>
      <c r="L6138" s="173" t="s">
        <v>1444</v>
      </c>
    </row>
    <row r="6139" spans="1:12" ht="33.75">
      <c r="A6139" s="174">
        <v>16</v>
      </c>
      <c r="B6139" s="167" t="s">
        <v>716</v>
      </c>
      <c r="C6139" s="168">
        <v>42867</v>
      </c>
      <c r="D6139" s="168" t="s">
        <v>13129</v>
      </c>
      <c r="E6139" s="169" t="s">
        <v>15</v>
      </c>
      <c r="F6139" s="169">
        <v>2252</v>
      </c>
      <c r="G6139" s="169"/>
      <c r="H6139" s="170" t="s">
        <v>13130</v>
      </c>
      <c r="I6139" s="172">
        <v>293.60000000000002</v>
      </c>
      <c r="J6139" s="172">
        <v>0</v>
      </c>
      <c r="K6139" s="172">
        <v>293.60000000000002</v>
      </c>
      <c r="L6139" s="173" t="s">
        <v>1444</v>
      </c>
    </row>
    <row r="6140" spans="1:12" ht="33.75">
      <c r="A6140" s="174">
        <v>513</v>
      </c>
      <c r="B6140" s="167" t="s">
        <v>208</v>
      </c>
      <c r="C6140" s="168">
        <v>42867</v>
      </c>
      <c r="D6140" s="168" t="s">
        <v>13131</v>
      </c>
      <c r="E6140" s="169" t="s">
        <v>15</v>
      </c>
      <c r="F6140" s="169">
        <v>445061</v>
      </c>
      <c r="G6140" s="169"/>
      <c r="H6140" s="170" t="s">
        <v>13132</v>
      </c>
      <c r="I6140" s="172">
        <v>50</v>
      </c>
      <c r="J6140" s="172">
        <v>0</v>
      </c>
      <c r="K6140" s="172">
        <v>50</v>
      </c>
      <c r="L6140" s="173" t="s">
        <v>1444</v>
      </c>
    </row>
    <row r="6141" spans="1:12" ht="33.75">
      <c r="A6141" s="174">
        <v>513</v>
      </c>
      <c r="B6141" s="167" t="s">
        <v>208</v>
      </c>
      <c r="C6141" s="168">
        <v>42867</v>
      </c>
      <c r="D6141" s="168" t="s">
        <v>13133</v>
      </c>
      <c r="E6141" s="169" t="s">
        <v>15</v>
      </c>
      <c r="F6141" s="169">
        <v>445063</v>
      </c>
      <c r="G6141" s="169"/>
      <c r="H6141" s="170" t="s">
        <v>13134</v>
      </c>
      <c r="I6141" s="172">
        <v>50</v>
      </c>
      <c r="J6141" s="172">
        <v>0</v>
      </c>
      <c r="K6141" s="172">
        <v>50</v>
      </c>
      <c r="L6141" s="173" t="s">
        <v>1444</v>
      </c>
    </row>
    <row r="6142" spans="1:12" ht="33.75">
      <c r="A6142" s="174">
        <v>10</v>
      </c>
      <c r="B6142" s="167" t="s">
        <v>714</v>
      </c>
      <c r="C6142" s="168">
        <v>42867</v>
      </c>
      <c r="D6142" s="168" t="s">
        <v>13135</v>
      </c>
      <c r="E6142" s="169" t="s">
        <v>15</v>
      </c>
      <c r="F6142" s="169">
        <v>445065</v>
      </c>
      <c r="G6142" s="169"/>
      <c r="H6142" s="170" t="s">
        <v>13136</v>
      </c>
      <c r="I6142" s="172">
        <v>50</v>
      </c>
      <c r="J6142" s="172">
        <v>0</v>
      </c>
      <c r="K6142" s="172">
        <v>50</v>
      </c>
      <c r="L6142" s="173" t="s">
        <v>1444</v>
      </c>
    </row>
    <row r="6143" spans="1:12" ht="33.75">
      <c r="A6143" s="174">
        <v>10</v>
      </c>
      <c r="B6143" s="167" t="s">
        <v>714</v>
      </c>
      <c r="C6143" s="168">
        <v>42867</v>
      </c>
      <c r="D6143" s="168" t="s">
        <v>13137</v>
      </c>
      <c r="E6143" s="169" t="s">
        <v>15</v>
      </c>
      <c r="F6143" s="169">
        <v>445069</v>
      </c>
      <c r="G6143" s="169"/>
      <c r="H6143" s="170" t="s">
        <v>13138</v>
      </c>
      <c r="I6143" s="172">
        <v>50</v>
      </c>
      <c r="J6143" s="172">
        <v>0</v>
      </c>
      <c r="K6143" s="172">
        <v>50</v>
      </c>
      <c r="L6143" s="173" t="s">
        <v>1444</v>
      </c>
    </row>
    <row r="6144" spans="1:12" ht="33.75">
      <c r="A6144" s="174">
        <v>10</v>
      </c>
      <c r="B6144" s="167" t="s">
        <v>714</v>
      </c>
      <c r="C6144" s="168">
        <v>42867</v>
      </c>
      <c r="D6144" s="168" t="s">
        <v>13139</v>
      </c>
      <c r="E6144" s="169" t="s">
        <v>15</v>
      </c>
      <c r="F6144" s="169">
        <v>445246</v>
      </c>
      <c r="G6144" s="169"/>
      <c r="H6144" s="170" t="s">
        <v>13140</v>
      </c>
      <c r="I6144" s="172">
        <v>50</v>
      </c>
      <c r="J6144" s="172">
        <v>0</v>
      </c>
      <c r="K6144" s="172">
        <v>50</v>
      </c>
      <c r="L6144" s="173" t="s">
        <v>1444</v>
      </c>
    </row>
    <row r="6145" spans="1:12" ht="22.5">
      <c r="A6145" s="174">
        <v>513</v>
      </c>
      <c r="B6145" s="167" t="s">
        <v>208</v>
      </c>
      <c r="C6145" s="168">
        <v>42867</v>
      </c>
      <c r="D6145" s="168" t="s">
        <v>13141</v>
      </c>
      <c r="E6145" s="169" t="s">
        <v>15</v>
      </c>
      <c r="F6145" s="169">
        <v>446035</v>
      </c>
      <c r="G6145" s="169"/>
      <c r="H6145" s="170" t="s">
        <v>13142</v>
      </c>
      <c r="I6145" s="172">
        <v>50</v>
      </c>
      <c r="J6145" s="172">
        <v>0</v>
      </c>
      <c r="K6145" s="172">
        <v>50</v>
      </c>
      <c r="L6145" s="173" t="s">
        <v>1444</v>
      </c>
    </row>
    <row r="6146" spans="1:12" ht="33.75">
      <c r="A6146" s="174" t="s">
        <v>628</v>
      </c>
      <c r="B6146" s="167" t="s">
        <v>738</v>
      </c>
      <c r="C6146" s="168">
        <v>42867</v>
      </c>
      <c r="D6146" s="168" t="s">
        <v>13143</v>
      </c>
      <c r="E6146" s="169" t="s">
        <v>11</v>
      </c>
      <c r="F6146" s="169">
        <v>9303</v>
      </c>
      <c r="G6146" s="169"/>
      <c r="H6146" s="170" t="s">
        <v>13144</v>
      </c>
      <c r="I6146" s="172">
        <v>621.09</v>
      </c>
      <c r="J6146" s="172">
        <v>0</v>
      </c>
      <c r="K6146" s="172">
        <v>621.09</v>
      </c>
      <c r="L6146" s="173" t="s">
        <v>1444</v>
      </c>
    </row>
    <row r="6147" spans="1:12" ht="45">
      <c r="A6147" s="174" t="s">
        <v>630</v>
      </c>
      <c r="B6147" s="167" t="s">
        <v>739</v>
      </c>
      <c r="C6147" s="168">
        <v>42867</v>
      </c>
      <c r="D6147" s="168" t="s">
        <v>13145</v>
      </c>
      <c r="E6147" s="169" t="s">
        <v>1500</v>
      </c>
      <c r="F6147" s="169">
        <v>13518065</v>
      </c>
      <c r="G6147" s="169"/>
      <c r="H6147" s="170" t="s">
        <v>13146</v>
      </c>
      <c r="I6147" s="172">
        <v>279308.82</v>
      </c>
      <c r="J6147" s="172">
        <v>0</v>
      </c>
      <c r="K6147" s="172">
        <v>279308.82</v>
      </c>
      <c r="L6147" s="173" t="s">
        <v>1444</v>
      </c>
    </row>
    <row r="6148" spans="1:12" ht="45">
      <c r="A6148" s="174">
        <v>35</v>
      </c>
      <c r="B6148" s="167" t="s">
        <v>720</v>
      </c>
      <c r="C6148" s="168">
        <v>42867</v>
      </c>
      <c r="D6148" s="168" t="s">
        <v>13147</v>
      </c>
      <c r="E6148" s="169" t="s">
        <v>1500</v>
      </c>
      <c r="F6148" s="169">
        <v>13518851</v>
      </c>
      <c r="G6148" s="169"/>
      <c r="H6148" s="170" t="s">
        <v>13148</v>
      </c>
      <c r="I6148" s="172">
        <v>1594.93</v>
      </c>
      <c r="J6148" s="172">
        <v>0</v>
      </c>
      <c r="K6148" s="172">
        <v>1594.93</v>
      </c>
      <c r="L6148" s="173" t="s">
        <v>1444</v>
      </c>
    </row>
    <row r="6149" spans="1:12" ht="33.75">
      <c r="A6149" s="174">
        <v>340</v>
      </c>
      <c r="B6149" s="167" t="s">
        <v>838</v>
      </c>
      <c r="C6149" s="168">
        <v>42870</v>
      </c>
      <c r="D6149" s="168" t="s">
        <v>13149</v>
      </c>
      <c r="E6149" s="169" t="s">
        <v>6</v>
      </c>
      <c r="F6149" s="169">
        <v>447009</v>
      </c>
      <c r="G6149" s="169"/>
      <c r="H6149" s="170" t="s">
        <v>13150</v>
      </c>
      <c r="I6149" s="172">
        <v>0</v>
      </c>
      <c r="J6149" s="172">
        <v>3189.9</v>
      </c>
      <c r="K6149" s="172">
        <v>3189.9</v>
      </c>
      <c r="L6149" s="173" t="s">
        <v>1444</v>
      </c>
    </row>
    <row r="6150" spans="1:12" ht="33.75">
      <c r="A6150" s="174">
        <v>10</v>
      </c>
      <c r="B6150" s="167" t="s">
        <v>714</v>
      </c>
      <c r="C6150" s="168">
        <v>42870</v>
      </c>
      <c r="D6150" s="168" t="s">
        <v>13151</v>
      </c>
      <c r="E6150" s="169" t="s">
        <v>6</v>
      </c>
      <c r="F6150" s="169">
        <v>447015</v>
      </c>
      <c r="G6150" s="169"/>
      <c r="H6150" s="170" t="s">
        <v>13152</v>
      </c>
      <c r="I6150" s="172">
        <v>0</v>
      </c>
      <c r="J6150" s="172">
        <v>101102.89</v>
      </c>
      <c r="K6150" s="172">
        <v>101102.89</v>
      </c>
      <c r="L6150" s="173" t="s">
        <v>1444</v>
      </c>
    </row>
    <row r="6151" spans="1:12" ht="33.75">
      <c r="A6151" s="174" t="s">
        <v>628</v>
      </c>
      <c r="B6151" s="167" t="s">
        <v>738</v>
      </c>
      <c r="C6151" s="168">
        <v>42870</v>
      </c>
      <c r="D6151" s="168" t="s">
        <v>13153</v>
      </c>
      <c r="E6151" s="169" t="s">
        <v>6</v>
      </c>
      <c r="F6151" s="169">
        <v>887592</v>
      </c>
      <c r="G6151" s="169"/>
      <c r="H6151" s="170" t="s">
        <v>13154</v>
      </c>
      <c r="I6151" s="172">
        <v>0</v>
      </c>
      <c r="J6151" s="172">
        <v>1933807.82</v>
      </c>
      <c r="K6151" s="172">
        <v>1933807.82</v>
      </c>
      <c r="L6151" s="173" t="s">
        <v>1444</v>
      </c>
    </row>
    <row r="6152" spans="1:12" ht="45">
      <c r="A6152" s="174">
        <v>76</v>
      </c>
      <c r="B6152" s="167" t="s">
        <v>730</v>
      </c>
      <c r="C6152" s="168">
        <v>42870</v>
      </c>
      <c r="D6152" s="168" t="s">
        <v>13155</v>
      </c>
      <c r="E6152" s="169" t="s">
        <v>6</v>
      </c>
      <c r="F6152" s="169">
        <v>887661</v>
      </c>
      <c r="G6152" s="169"/>
      <c r="H6152" s="170" t="s">
        <v>13156</v>
      </c>
      <c r="I6152" s="172">
        <v>0</v>
      </c>
      <c r="J6152" s="172">
        <v>2516681.87</v>
      </c>
      <c r="K6152" s="172">
        <v>2516681.87</v>
      </c>
      <c r="L6152" s="173" t="s">
        <v>1444</v>
      </c>
    </row>
    <row r="6153" spans="1:12" ht="45">
      <c r="A6153" s="174">
        <v>10</v>
      </c>
      <c r="B6153" s="167" t="s">
        <v>714</v>
      </c>
      <c r="C6153" s="168">
        <v>42870</v>
      </c>
      <c r="D6153" s="168" t="s">
        <v>13157</v>
      </c>
      <c r="E6153" s="169" t="s">
        <v>15</v>
      </c>
      <c r="F6153" s="169">
        <v>2273</v>
      </c>
      <c r="G6153" s="169"/>
      <c r="H6153" s="170" t="s">
        <v>13158</v>
      </c>
      <c r="I6153" s="172">
        <v>1023.43</v>
      </c>
      <c r="J6153" s="172">
        <v>0</v>
      </c>
      <c r="K6153" s="172">
        <v>1023.43</v>
      </c>
      <c r="L6153" s="173" t="s">
        <v>1444</v>
      </c>
    </row>
    <row r="6154" spans="1:12" ht="45">
      <c r="A6154" s="174">
        <v>576</v>
      </c>
      <c r="B6154" s="167" t="s">
        <v>876</v>
      </c>
      <c r="C6154" s="168">
        <v>42870</v>
      </c>
      <c r="D6154" s="168" t="s">
        <v>13159</v>
      </c>
      <c r="E6154" s="169" t="s">
        <v>15</v>
      </c>
      <c r="F6154" s="169">
        <v>2275</v>
      </c>
      <c r="G6154" s="169"/>
      <c r="H6154" s="170" t="s">
        <v>13160</v>
      </c>
      <c r="I6154" s="172">
        <v>274.25</v>
      </c>
      <c r="J6154" s="172">
        <v>0</v>
      </c>
      <c r="K6154" s="172">
        <v>274.25</v>
      </c>
      <c r="L6154" s="173" t="s">
        <v>1444</v>
      </c>
    </row>
    <row r="6155" spans="1:12" ht="45">
      <c r="A6155" s="174">
        <v>10</v>
      </c>
      <c r="B6155" s="167" t="s">
        <v>714</v>
      </c>
      <c r="C6155" s="168">
        <v>42870</v>
      </c>
      <c r="D6155" s="168" t="s">
        <v>13161</v>
      </c>
      <c r="E6155" s="169" t="s">
        <v>15</v>
      </c>
      <c r="F6155" s="169">
        <v>2274</v>
      </c>
      <c r="G6155" s="169"/>
      <c r="H6155" s="170" t="s">
        <v>13162</v>
      </c>
      <c r="I6155" s="172">
        <v>298.47000000000003</v>
      </c>
      <c r="J6155" s="172">
        <v>0</v>
      </c>
      <c r="K6155" s="172">
        <v>298.47000000000003</v>
      </c>
      <c r="L6155" s="173" t="s">
        <v>1444</v>
      </c>
    </row>
    <row r="6156" spans="1:12" ht="45">
      <c r="A6156" s="174">
        <v>526</v>
      </c>
      <c r="B6156" s="167" t="s">
        <v>870</v>
      </c>
      <c r="C6156" s="168">
        <v>42870</v>
      </c>
      <c r="D6156" s="168" t="s">
        <v>13163</v>
      </c>
      <c r="E6156" s="169" t="s">
        <v>15</v>
      </c>
      <c r="F6156" s="169">
        <v>2276</v>
      </c>
      <c r="G6156" s="169"/>
      <c r="H6156" s="170" t="s">
        <v>13164</v>
      </c>
      <c r="I6156" s="172">
        <v>336.61</v>
      </c>
      <c r="J6156" s="172">
        <v>0</v>
      </c>
      <c r="K6156" s="172">
        <v>336.61</v>
      </c>
      <c r="L6156" s="173" t="s">
        <v>1444</v>
      </c>
    </row>
    <row r="6157" spans="1:12" ht="45">
      <c r="A6157" s="174">
        <v>10</v>
      </c>
      <c r="B6157" s="167" t="s">
        <v>714</v>
      </c>
      <c r="C6157" s="168">
        <v>42870</v>
      </c>
      <c r="D6157" s="168" t="s">
        <v>13165</v>
      </c>
      <c r="E6157" s="169" t="s">
        <v>15</v>
      </c>
      <c r="F6157" s="169">
        <v>2293</v>
      </c>
      <c r="G6157" s="169"/>
      <c r="H6157" s="170" t="s">
        <v>13166</v>
      </c>
      <c r="I6157" s="172">
        <v>9659.82</v>
      </c>
      <c r="J6157" s="172">
        <v>0</v>
      </c>
      <c r="K6157" s="172">
        <v>9659.82</v>
      </c>
      <c r="L6157" s="173" t="s">
        <v>1444</v>
      </c>
    </row>
    <row r="6158" spans="1:12" ht="33.75">
      <c r="A6158" s="174">
        <v>513</v>
      </c>
      <c r="B6158" s="167" t="s">
        <v>208</v>
      </c>
      <c r="C6158" s="168">
        <v>42870</v>
      </c>
      <c r="D6158" s="168" t="s">
        <v>13167</v>
      </c>
      <c r="E6158" s="169" t="s">
        <v>15</v>
      </c>
      <c r="F6158" s="169">
        <v>2298</v>
      </c>
      <c r="G6158" s="169"/>
      <c r="H6158" s="170" t="s">
        <v>13168</v>
      </c>
      <c r="I6158" s="172">
        <v>50</v>
      </c>
      <c r="J6158" s="172">
        <v>0</v>
      </c>
      <c r="K6158" s="172">
        <v>50</v>
      </c>
      <c r="L6158" s="173" t="s">
        <v>1444</v>
      </c>
    </row>
    <row r="6159" spans="1:12" ht="22.5">
      <c r="A6159" s="174">
        <v>340</v>
      </c>
      <c r="B6159" s="167" t="s">
        <v>838</v>
      </c>
      <c r="C6159" s="168">
        <v>42870</v>
      </c>
      <c r="D6159" s="168" t="s">
        <v>13169</v>
      </c>
      <c r="E6159" s="169" t="s">
        <v>15</v>
      </c>
      <c r="F6159" s="169">
        <v>447010</v>
      </c>
      <c r="G6159" s="169"/>
      <c r="H6159" s="170" t="s">
        <v>13170</v>
      </c>
      <c r="I6159" s="172">
        <v>50</v>
      </c>
      <c r="J6159" s="172">
        <v>0</v>
      </c>
      <c r="K6159" s="172">
        <v>50</v>
      </c>
      <c r="L6159" s="173" t="s">
        <v>1444</v>
      </c>
    </row>
    <row r="6160" spans="1:12" ht="33.75">
      <c r="A6160" s="174">
        <v>513</v>
      </c>
      <c r="B6160" s="167" t="s">
        <v>208</v>
      </c>
      <c r="C6160" s="168">
        <v>42870</v>
      </c>
      <c r="D6160" s="168" t="s">
        <v>13171</v>
      </c>
      <c r="E6160" s="169" t="s">
        <v>15</v>
      </c>
      <c r="F6160" s="169">
        <v>2297</v>
      </c>
      <c r="G6160" s="169"/>
      <c r="H6160" s="170" t="s">
        <v>13172</v>
      </c>
      <c r="I6160" s="172">
        <v>50</v>
      </c>
      <c r="J6160" s="172">
        <v>0</v>
      </c>
      <c r="K6160" s="172">
        <v>50</v>
      </c>
      <c r="L6160" s="173" t="s">
        <v>1444</v>
      </c>
    </row>
    <row r="6161" spans="1:12" ht="33.75">
      <c r="A6161" s="174">
        <v>10</v>
      </c>
      <c r="B6161" s="167" t="s">
        <v>714</v>
      </c>
      <c r="C6161" s="168">
        <v>42870</v>
      </c>
      <c r="D6161" s="168" t="s">
        <v>13173</v>
      </c>
      <c r="E6161" s="169" t="s">
        <v>15</v>
      </c>
      <c r="F6161" s="169">
        <v>447016</v>
      </c>
      <c r="G6161" s="169"/>
      <c r="H6161" s="170" t="s">
        <v>13174</v>
      </c>
      <c r="I6161" s="172">
        <v>50</v>
      </c>
      <c r="J6161" s="172">
        <v>0</v>
      </c>
      <c r="K6161" s="172">
        <v>50</v>
      </c>
      <c r="L6161" s="173" t="s">
        <v>1444</v>
      </c>
    </row>
    <row r="6162" spans="1:12" ht="33.75">
      <c r="A6162" s="174" t="s">
        <v>628</v>
      </c>
      <c r="B6162" s="167" t="s">
        <v>738</v>
      </c>
      <c r="C6162" s="168">
        <v>42870</v>
      </c>
      <c r="D6162" s="168" t="s">
        <v>13175</v>
      </c>
      <c r="E6162" s="169" t="s">
        <v>11</v>
      </c>
      <c r="F6162" s="169">
        <v>9281</v>
      </c>
      <c r="G6162" s="169"/>
      <c r="H6162" s="170" t="s">
        <v>13176</v>
      </c>
      <c r="I6162" s="172">
        <v>602.91999999999996</v>
      </c>
      <c r="J6162" s="172">
        <v>0</v>
      </c>
      <c r="K6162" s="172">
        <v>602.91999999999996</v>
      </c>
      <c r="L6162" s="173" t="s">
        <v>1444</v>
      </c>
    </row>
    <row r="6163" spans="1:12" ht="33.75">
      <c r="A6163" s="174" t="s">
        <v>628</v>
      </c>
      <c r="B6163" s="167" t="s">
        <v>738</v>
      </c>
      <c r="C6163" s="168">
        <v>42870</v>
      </c>
      <c r="D6163" s="168" t="s">
        <v>13177</v>
      </c>
      <c r="E6163" s="169" t="s">
        <v>11</v>
      </c>
      <c r="F6163" s="169">
        <v>9324</v>
      </c>
      <c r="G6163" s="169"/>
      <c r="H6163" s="170" t="s">
        <v>13178</v>
      </c>
      <c r="I6163" s="172">
        <v>769.13</v>
      </c>
      <c r="J6163" s="172">
        <v>0</v>
      </c>
      <c r="K6163" s="172">
        <v>769.13</v>
      </c>
      <c r="L6163" s="173" t="s">
        <v>1444</v>
      </c>
    </row>
    <row r="6164" spans="1:12" ht="22.5">
      <c r="A6164" s="174">
        <v>513</v>
      </c>
      <c r="B6164" s="167" t="s">
        <v>208</v>
      </c>
      <c r="C6164" s="168">
        <v>42870</v>
      </c>
      <c r="D6164" s="168" t="s">
        <v>13179</v>
      </c>
      <c r="E6164" s="169" t="s">
        <v>15</v>
      </c>
      <c r="F6164" s="169">
        <v>447347</v>
      </c>
      <c r="G6164" s="169"/>
      <c r="H6164" s="170" t="s">
        <v>13180</v>
      </c>
      <c r="I6164" s="172">
        <v>50</v>
      </c>
      <c r="J6164" s="172">
        <v>0</v>
      </c>
      <c r="K6164" s="172">
        <v>50</v>
      </c>
      <c r="L6164" s="173" t="s">
        <v>1444</v>
      </c>
    </row>
    <row r="6165" spans="1:12" ht="33.75">
      <c r="A6165" s="174" t="s">
        <v>628</v>
      </c>
      <c r="B6165" s="167" t="s">
        <v>738</v>
      </c>
      <c r="C6165" s="168">
        <v>42870</v>
      </c>
      <c r="D6165" s="168" t="s">
        <v>13181</v>
      </c>
      <c r="E6165" s="169" t="s">
        <v>11</v>
      </c>
      <c r="F6165" s="169">
        <v>9338</v>
      </c>
      <c r="G6165" s="169"/>
      <c r="H6165" s="170" t="s">
        <v>13182</v>
      </c>
      <c r="I6165" s="172">
        <v>1269.57</v>
      </c>
      <c r="J6165" s="172">
        <v>0</v>
      </c>
      <c r="K6165" s="172">
        <v>1269.57</v>
      </c>
      <c r="L6165" s="173" t="s">
        <v>1444</v>
      </c>
    </row>
    <row r="6166" spans="1:12" ht="33.75">
      <c r="A6166" s="174" t="s">
        <v>628</v>
      </c>
      <c r="B6166" s="167" t="s">
        <v>738</v>
      </c>
      <c r="C6166" s="168">
        <v>42870</v>
      </c>
      <c r="D6166" s="168" t="s">
        <v>13183</v>
      </c>
      <c r="E6166" s="169" t="s">
        <v>11</v>
      </c>
      <c r="F6166" s="169">
        <v>9339</v>
      </c>
      <c r="G6166" s="169"/>
      <c r="H6166" s="170" t="s">
        <v>13184</v>
      </c>
      <c r="I6166" s="172">
        <v>912.58</v>
      </c>
      <c r="J6166" s="172">
        <v>0</v>
      </c>
      <c r="K6166" s="172">
        <v>912.58</v>
      </c>
      <c r="L6166" s="173" t="s">
        <v>1444</v>
      </c>
    </row>
    <row r="6167" spans="1:12" ht="33.75">
      <c r="A6167" s="174" t="s">
        <v>628</v>
      </c>
      <c r="B6167" s="167" t="s">
        <v>738</v>
      </c>
      <c r="C6167" s="168">
        <v>42870</v>
      </c>
      <c r="D6167" s="168" t="s">
        <v>13185</v>
      </c>
      <c r="E6167" s="169" t="s">
        <v>11</v>
      </c>
      <c r="F6167" s="169">
        <v>9337</v>
      </c>
      <c r="G6167" s="169"/>
      <c r="H6167" s="170" t="s">
        <v>13186</v>
      </c>
      <c r="I6167" s="172">
        <v>928.01</v>
      </c>
      <c r="J6167" s="172">
        <v>0</v>
      </c>
      <c r="K6167" s="172">
        <v>928.01</v>
      </c>
      <c r="L6167" s="173" t="s">
        <v>1444</v>
      </c>
    </row>
    <row r="6168" spans="1:12" ht="33.75">
      <c r="A6168" s="174" t="s">
        <v>628</v>
      </c>
      <c r="B6168" s="167" t="s">
        <v>738</v>
      </c>
      <c r="C6168" s="168">
        <v>42870</v>
      </c>
      <c r="D6168" s="168" t="s">
        <v>13187</v>
      </c>
      <c r="E6168" s="169" t="s">
        <v>11</v>
      </c>
      <c r="F6168" s="169">
        <v>9432</v>
      </c>
      <c r="G6168" s="169"/>
      <c r="H6168" s="170" t="s">
        <v>13188</v>
      </c>
      <c r="I6168" s="172">
        <v>471.2</v>
      </c>
      <c r="J6168" s="172">
        <v>0</v>
      </c>
      <c r="K6168" s="172">
        <v>471.2</v>
      </c>
      <c r="L6168" s="173" t="s">
        <v>1444</v>
      </c>
    </row>
    <row r="6169" spans="1:12" ht="33.75">
      <c r="A6169" s="174" t="s">
        <v>628</v>
      </c>
      <c r="B6169" s="167" t="s">
        <v>738</v>
      </c>
      <c r="C6169" s="168">
        <v>42870</v>
      </c>
      <c r="D6169" s="168" t="s">
        <v>13189</v>
      </c>
      <c r="E6169" s="169" t="s">
        <v>11</v>
      </c>
      <c r="F6169" s="169">
        <v>9342</v>
      </c>
      <c r="G6169" s="169"/>
      <c r="H6169" s="170" t="s">
        <v>13190</v>
      </c>
      <c r="I6169" s="172">
        <v>966.84</v>
      </c>
      <c r="J6169" s="172">
        <v>0</v>
      </c>
      <c r="K6169" s="172">
        <v>966.84</v>
      </c>
      <c r="L6169" s="173" t="s">
        <v>1444</v>
      </c>
    </row>
    <row r="6170" spans="1:12" ht="33.75">
      <c r="A6170" s="174" t="s">
        <v>628</v>
      </c>
      <c r="B6170" s="167" t="s">
        <v>738</v>
      </c>
      <c r="C6170" s="168">
        <v>42870</v>
      </c>
      <c r="D6170" s="168" t="s">
        <v>13191</v>
      </c>
      <c r="E6170" s="169" t="s">
        <v>11</v>
      </c>
      <c r="F6170" s="169">
        <v>9344</v>
      </c>
      <c r="G6170" s="169"/>
      <c r="H6170" s="170" t="s">
        <v>13192</v>
      </c>
      <c r="I6170" s="172">
        <v>739.77</v>
      </c>
      <c r="J6170" s="172">
        <v>0</v>
      </c>
      <c r="K6170" s="172">
        <v>739.77</v>
      </c>
      <c r="L6170" s="173" t="s">
        <v>1444</v>
      </c>
    </row>
    <row r="6171" spans="1:12" ht="33.75">
      <c r="A6171" s="174" t="s">
        <v>628</v>
      </c>
      <c r="B6171" s="167" t="s">
        <v>738</v>
      </c>
      <c r="C6171" s="168">
        <v>42870</v>
      </c>
      <c r="D6171" s="168" t="s">
        <v>13193</v>
      </c>
      <c r="E6171" s="169" t="s">
        <v>11</v>
      </c>
      <c r="F6171" s="169">
        <v>9441</v>
      </c>
      <c r="G6171" s="169"/>
      <c r="H6171" s="170" t="s">
        <v>13194</v>
      </c>
      <c r="I6171" s="172">
        <v>385.18</v>
      </c>
      <c r="J6171" s="172">
        <v>0</v>
      </c>
      <c r="K6171" s="172">
        <v>385.18</v>
      </c>
      <c r="L6171" s="173" t="s">
        <v>1444</v>
      </c>
    </row>
    <row r="6172" spans="1:12" ht="33.75">
      <c r="A6172" s="174" t="s">
        <v>628</v>
      </c>
      <c r="B6172" s="167" t="s">
        <v>738</v>
      </c>
      <c r="C6172" s="168">
        <v>42870</v>
      </c>
      <c r="D6172" s="168" t="s">
        <v>13195</v>
      </c>
      <c r="E6172" s="169" t="s">
        <v>11</v>
      </c>
      <c r="F6172" s="169">
        <v>9442</v>
      </c>
      <c r="G6172" s="169"/>
      <c r="H6172" s="170" t="s">
        <v>13196</v>
      </c>
      <c r="I6172" s="172">
        <v>273.98</v>
      </c>
      <c r="J6172" s="172">
        <v>0</v>
      </c>
      <c r="K6172" s="172">
        <v>273.98</v>
      </c>
      <c r="L6172" s="173" t="s">
        <v>1444</v>
      </c>
    </row>
    <row r="6173" spans="1:12" ht="33.75">
      <c r="A6173" s="174" t="s">
        <v>628</v>
      </c>
      <c r="B6173" s="167" t="s">
        <v>738</v>
      </c>
      <c r="C6173" s="168">
        <v>42870</v>
      </c>
      <c r="D6173" s="168" t="s">
        <v>13197</v>
      </c>
      <c r="E6173" s="169" t="s">
        <v>11</v>
      </c>
      <c r="F6173" s="169">
        <v>887587</v>
      </c>
      <c r="G6173" s="169"/>
      <c r="H6173" s="170" t="s">
        <v>13198</v>
      </c>
      <c r="I6173" s="172">
        <v>660</v>
      </c>
      <c r="J6173" s="172">
        <v>0</v>
      </c>
      <c r="K6173" s="172">
        <v>660</v>
      </c>
      <c r="L6173" s="173" t="s">
        <v>1444</v>
      </c>
    </row>
    <row r="6174" spans="1:12" ht="22.5">
      <c r="A6174" s="174">
        <v>117</v>
      </c>
      <c r="B6174" s="167" t="s">
        <v>746</v>
      </c>
      <c r="C6174" s="168">
        <v>42870</v>
      </c>
      <c r="D6174" s="168" t="s">
        <v>13199</v>
      </c>
      <c r="E6174" s="169" t="s">
        <v>11</v>
      </c>
      <c r="F6174" s="169">
        <v>887613</v>
      </c>
      <c r="G6174" s="169"/>
      <c r="H6174" s="170" t="s">
        <v>13200</v>
      </c>
      <c r="I6174" s="172">
        <v>50</v>
      </c>
      <c r="J6174" s="172">
        <v>0</v>
      </c>
      <c r="K6174" s="172">
        <v>50</v>
      </c>
      <c r="L6174" s="173" t="s">
        <v>1444</v>
      </c>
    </row>
    <row r="6175" spans="1:12" ht="22.5">
      <c r="A6175" s="174">
        <v>117</v>
      </c>
      <c r="B6175" s="167" t="s">
        <v>746</v>
      </c>
      <c r="C6175" s="168">
        <v>42870</v>
      </c>
      <c r="D6175" s="168" t="s">
        <v>13201</v>
      </c>
      <c r="E6175" s="169" t="s">
        <v>11</v>
      </c>
      <c r="F6175" s="169">
        <v>887672</v>
      </c>
      <c r="G6175" s="169"/>
      <c r="H6175" s="170" t="s">
        <v>13202</v>
      </c>
      <c r="I6175" s="172">
        <v>50</v>
      </c>
      <c r="J6175" s="172">
        <v>0</v>
      </c>
      <c r="K6175" s="172">
        <v>50</v>
      </c>
      <c r="L6175" s="173" t="s">
        <v>1444</v>
      </c>
    </row>
    <row r="6176" spans="1:12" ht="33.75">
      <c r="A6176" s="174">
        <v>119</v>
      </c>
      <c r="B6176" s="167" t="s">
        <v>747</v>
      </c>
      <c r="C6176" s="168">
        <v>42870</v>
      </c>
      <c r="D6176" s="168" t="s">
        <v>13203</v>
      </c>
      <c r="E6176" s="169" t="s">
        <v>11</v>
      </c>
      <c r="F6176" s="169">
        <v>887673</v>
      </c>
      <c r="G6176" s="169"/>
      <c r="H6176" s="170" t="s">
        <v>13204</v>
      </c>
      <c r="I6176" s="172">
        <v>50</v>
      </c>
      <c r="J6176" s="172">
        <v>0</v>
      </c>
      <c r="K6176" s="172">
        <v>50</v>
      </c>
      <c r="L6176" s="173" t="s">
        <v>1444</v>
      </c>
    </row>
    <row r="6177" spans="1:12" ht="33.75">
      <c r="A6177" s="174">
        <v>16</v>
      </c>
      <c r="B6177" s="167" t="s">
        <v>716</v>
      </c>
      <c r="C6177" s="168">
        <v>42870</v>
      </c>
      <c r="D6177" s="168" t="s">
        <v>13205</v>
      </c>
      <c r="E6177" s="169" t="s">
        <v>1287</v>
      </c>
      <c r="F6177" s="169">
        <v>2247</v>
      </c>
      <c r="G6177" s="169"/>
      <c r="H6177" s="170" t="s">
        <v>13206</v>
      </c>
      <c r="I6177" s="172">
        <v>118.97</v>
      </c>
      <c r="J6177" s="172">
        <v>0</v>
      </c>
      <c r="K6177" s="172">
        <v>118.97</v>
      </c>
      <c r="L6177" s="173" t="s">
        <v>1444</v>
      </c>
    </row>
    <row r="6178" spans="1:12" ht="33.75">
      <c r="A6178" s="174">
        <v>16</v>
      </c>
      <c r="B6178" s="167" t="s">
        <v>716</v>
      </c>
      <c r="C6178" s="168">
        <v>42870</v>
      </c>
      <c r="D6178" s="168" t="s">
        <v>13207</v>
      </c>
      <c r="E6178" s="169" t="s">
        <v>15</v>
      </c>
      <c r="F6178" s="169">
        <v>2247</v>
      </c>
      <c r="G6178" s="169"/>
      <c r="H6178" s="170" t="s">
        <v>13208</v>
      </c>
      <c r="I6178" s="172">
        <v>287.83999999999997</v>
      </c>
      <c r="J6178" s="172">
        <v>0</v>
      </c>
      <c r="K6178" s="172">
        <v>287.83999999999997</v>
      </c>
      <c r="L6178" s="173" t="s">
        <v>1444</v>
      </c>
    </row>
    <row r="6179" spans="1:12" ht="33.75">
      <c r="A6179" s="174">
        <v>16</v>
      </c>
      <c r="B6179" s="167" t="s">
        <v>716</v>
      </c>
      <c r="C6179" s="168">
        <v>42870</v>
      </c>
      <c r="D6179" s="168" t="s">
        <v>13209</v>
      </c>
      <c r="E6179" s="169" t="s">
        <v>1287</v>
      </c>
      <c r="F6179" s="169">
        <v>2246</v>
      </c>
      <c r="G6179" s="169"/>
      <c r="H6179" s="170" t="s">
        <v>13210</v>
      </c>
      <c r="I6179" s="172">
        <v>118.97</v>
      </c>
      <c r="J6179" s="172">
        <v>0</v>
      </c>
      <c r="K6179" s="172">
        <v>118.97</v>
      </c>
      <c r="L6179" s="173" t="s">
        <v>1444</v>
      </c>
    </row>
    <row r="6180" spans="1:12" ht="33.75">
      <c r="A6180" s="174">
        <v>16</v>
      </c>
      <c r="B6180" s="167" t="s">
        <v>716</v>
      </c>
      <c r="C6180" s="168">
        <v>42870</v>
      </c>
      <c r="D6180" s="168" t="s">
        <v>13211</v>
      </c>
      <c r="E6180" s="169" t="s">
        <v>15</v>
      </c>
      <c r="F6180" s="169">
        <v>2246</v>
      </c>
      <c r="G6180" s="169"/>
      <c r="H6180" s="170" t="s">
        <v>13212</v>
      </c>
      <c r="I6180" s="172">
        <v>287.83999999999997</v>
      </c>
      <c r="J6180" s="172">
        <v>0</v>
      </c>
      <c r="K6180" s="172">
        <v>287.83999999999997</v>
      </c>
      <c r="L6180" s="173" t="s">
        <v>1444</v>
      </c>
    </row>
    <row r="6181" spans="1:12" ht="33.75">
      <c r="A6181" s="174">
        <v>16</v>
      </c>
      <c r="B6181" s="167" t="s">
        <v>716</v>
      </c>
      <c r="C6181" s="168">
        <v>42870</v>
      </c>
      <c r="D6181" s="168" t="s">
        <v>13213</v>
      </c>
      <c r="E6181" s="169" t="s">
        <v>1287</v>
      </c>
      <c r="F6181" s="169">
        <v>2245</v>
      </c>
      <c r="G6181" s="169"/>
      <c r="H6181" s="170" t="s">
        <v>13214</v>
      </c>
      <c r="I6181" s="172">
        <v>118.97</v>
      </c>
      <c r="J6181" s="172">
        <v>0</v>
      </c>
      <c r="K6181" s="172">
        <v>118.97</v>
      </c>
      <c r="L6181" s="173" t="s">
        <v>1444</v>
      </c>
    </row>
    <row r="6182" spans="1:12" ht="33.75">
      <c r="A6182" s="174">
        <v>16</v>
      </c>
      <c r="B6182" s="167" t="s">
        <v>716</v>
      </c>
      <c r="C6182" s="168">
        <v>42870</v>
      </c>
      <c r="D6182" s="168" t="s">
        <v>13215</v>
      </c>
      <c r="E6182" s="169" t="s">
        <v>15</v>
      </c>
      <c r="F6182" s="169">
        <v>2245</v>
      </c>
      <c r="G6182" s="169"/>
      <c r="H6182" s="170" t="s">
        <v>13216</v>
      </c>
      <c r="I6182" s="172">
        <v>287.83999999999997</v>
      </c>
      <c r="J6182" s="172">
        <v>0</v>
      </c>
      <c r="K6182" s="172">
        <v>287.83999999999997</v>
      </c>
      <c r="L6182" s="173" t="s">
        <v>1444</v>
      </c>
    </row>
    <row r="6183" spans="1:12" ht="33.75">
      <c r="A6183" s="174">
        <v>16</v>
      </c>
      <c r="B6183" s="167" t="s">
        <v>716</v>
      </c>
      <c r="C6183" s="168">
        <v>42870</v>
      </c>
      <c r="D6183" s="168" t="s">
        <v>13217</v>
      </c>
      <c r="E6183" s="169" t="s">
        <v>1287</v>
      </c>
      <c r="F6183" s="169">
        <v>2250</v>
      </c>
      <c r="G6183" s="169"/>
      <c r="H6183" s="170" t="s">
        <v>13218</v>
      </c>
      <c r="I6183" s="172">
        <v>118.97</v>
      </c>
      <c r="J6183" s="172">
        <v>0</v>
      </c>
      <c r="K6183" s="172">
        <v>118.97</v>
      </c>
      <c r="L6183" s="173" t="s">
        <v>1444</v>
      </c>
    </row>
    <row r="6184" spans="1:12" ht="33.75">
      <c r="A6184" s="174">
        <v>16</v>
      </c>
      <c r="B6184" s="167" t="s">
        <v>716</v>
      </c>
      <c r="C6184" s="168">
        <v>42870</v>
      </c>
      <c r="D6184" s="168" t="s">
        <v>13219</v>
      </c>
      <c r="E6184" s="169" t="s">
        <v>15</v>
      </c>
      <c r="F6184" s="169">
        <v>2250</v>
      </c>
      <c r="G6184" s="169"/>
      <c r="H6184" s="170" t="s">
        <v>13220</v>
      </c>
      <c r="I6184" s="172">
        <v>287.83999999999997</v>
      </c>
      <c r="J6184" s="172">
        <v>0</v>
      </c>
      <c r="K6184" s="172">
        <v>287.83999999999997</v>
      </c>
      <c r="L6184" s="173" t="s">
        <v>1444</v>
      </c>
    </row>
    <row r="6185" spans="1:12" ht="33.75">
      <c r="A6185" s="174">
        <v>16</v>
      </c>
      <c r="B6185" s="167" t="s">
        <v>716</v>
      </c>
      <c r="C6185" s="168">
        <v>42870</v>
      </c>
      <c r="D6185" s="168" t="s">
        <v>13221</v>
      </c>
      <c r="E6185" s="169" t="s">
        <v>1287</v>
      </c>
      <c r="F6185" s="169">
        <v>2251</v>
      </c>
      <c r="G6185" s="169"/>
      <c r="H6185" s="170" t="s">
        <v>13222</v>
      </c>
      <c r="I6185" s="172">
        <v>118.97</v>
      </c>
      <c r="J6185" s="172">
        <v>0</v>
      </c>
      <c r="K6185" s="172">
        <v>118.97</v>
      </c>
      <c r="L6185" s="173" t="s">
        <v>1444</v>
      </c>
    </row>
    <row r="6186" spans="1:12" ht="33.75">
      <c r="A6186" s="174">
        <v>16</v>
      </c>
      <c r="B6186" s="167" t="s">
        <v>716</v>
      </c>
      <c r="C6186" s="168">
        <v>42870</v>
      </c>
      <c r="D6186" s="168" t="s">
        <v>13223</v>
      </c>
      <c r="E6186" s="169" t="s">
        <v>15</v>
      </c>
      <c r="F6186" s="169">
        <v>2251</v>
      </c>
      <c r="G6186" s="169"/>
      <c r="H6186" s="170" t="s">
        <v>13224</v>
      </c>
      <c r="I6186" s="172">
        <v>287.83999999999997</v>
      </c>
      <c r="J6186" s="172">
        <v>0</v>
      </c>
      <c r="K6186" s="172">
        <v>287.83999999999997</v>
      </c>
      <c r="L6186" s="173" t="s">
        <v>1444</v>
      </c>
    </row>
    <row r="6187" spans="1:12" ht="56.25">
      <c r="A6187" s="174">
        <v>197</v>
      </c>
      <c r="B6187" s="167" t="s">
        <v>778</v>
      </c>
      <c r="C6187" s="168">
        <v>42870</v>
      </c>
      <c r="D6187" s="168" t="s">
        <v>13225</v>
      </c>
      <c r="E6187" s="169" t="s">
        <v>1287</v>
      </c>
      <c r="F6187" s="169">
        <v>2244</v>
      </c>
      <c r="G6187" s="169"/>
      <c r="H6187" s="170" t="s">
        <v>13226</v>
      </c>
      <c r="I6187" s="172">
        <v>652.12</v>
      </c>
      <c r="J6187" s="172">
        <v>0</v>
      </c>
      <c r="K6187" s="172">
        <v>652.12</v>
      </c>
      <c r="L6187" s="173" t="s">
        <v>1444</v>
      </c>
    </row>
    <row r="6188" spans="1:12" ht="45">
      <c r="A6188" s="174">
        <v>197</v>
      </c>
      <c r="B6188" s="167" t="s">
        <v>778</v>
      </c>
      <c r="C6188" s="168">
        <v>42870</v>
      </c>
      <c r="D6188" s="168" t="s">
        <v>13227</v>
      </c>
      <c r="E6188" s="169" t="s">
        <v>15</v>
      </c>
      <c r="F6188" s="169">
        <v>2244</v>
      </c>
      <c r="G6188" s="169"/>
      <c r="H6188" s="170" t="s">
        <v>13228</v>
      </c>
      <c r="I6188" s="172">
        <v>336.27</v>
      </c>
      <c r="J6188" s="172">
        <v>0</v>
      </c>
      <c r="K6188" s="172">
        <v>336.27</v>
      </c>
      <c r="L6188" s="173" t="s">
        <v>1444</v>
      </c>
    </row>
    <row r="6189" spans="1:12" ht="33.75">
      <c r="A6189" s="174">
        <v>16</v>
      </c>
      <c r="B6189" s="167" t="s">
        <v>716</v>
      </c>
      <c r="C6189" s="168">
        <v>42870</v>
      </c>
      <c r="D6189" s="168" t="s">
        <v>13229</v>
      </c>
      <c r="E6189" s="169" t="s">
        <v>1287</v>
      </c>
      <c r="F6189" s="169">
        <v>2224</v>
      </c>
      <c r="G6189" s="169"/>
      <c r="H6189" s="170" t="s">
        <v>13230</v>
      </c>
      <c r="I6189" s="172">
        <v>821.47</v>
      </c>
      <c r="J6189" s="172">
        <v>0</v>
      </c>
      <c r="K6189" s="172">
        <v>821.47</v>
      </c>
      <c r="L6189" s="173" t="s">
        <v>1444</v>
      </c>
    </row>
    <row r="6190" spans="1:12" ht="33.75">
      <c r="A6190" s="174">
        <v>16</v>
      </c>
      <c r="B6190" s="167" t="s">
        <v>716</v>
      </c>
      <c r="C6190" s="168">
        <v>42870</v>
      </c>
      <c r="D6190" s="168" t="s">
        <v>13231</v>
      </c>
      <c r="E6190" s="169" t="s">
        <v>15</v>
      </c>
      <c r="F6190" s="169">
        <v>2224</v>
      </c>
      <c r="G6190" s="169"/>
      <c r="H6190" s="170" t="s">
        <v>13232</v>
      </c>
      <c r="I6190" s="172">
        <v>300.94</v>
      </c>
      <c r="J6190" s="172">
        <v>0</v>
      </c>
      <c r="K6190" s="172">
        <v>300.94</v>
      </c>
      <c r="L6190" s="173" t="s">
        <v>1444</v>
      </c>
    </row>
    <row r="6191" spans="1:12" ht="33.75">
      <c r="A6191" s="174" t="s">
        <v>628</v>
      </c>
      <c r="B6191" s="167" t="s">
        <v>738</v>
      </c>
      <c r="C6191" s="168">
        <v>42870</v>
      </c>
      <c r="D6191" s="168" t="s">
        <v>13233</v>
      </c>
      <c r="E6191" s="169" t="s">
        <v>11</v>
      </c>
      <c r="F6191" s="169">
        <v>9254</v>
      </c>
      <c r="G6191" s="169"/>
      <c r="H6191" s="170" t="s">
        <v>13234</v>
      </c>
      <c r="I6191" s="172">
        <v>1363.55</v>
      </c>
      <c r="J6191" s="172">
        <v>0</v>
      </c>
      <c r="K6191" s="172">
        <v>1363.55</v>
      </c>
      <c r="L6191" s="173" t="s">
        <v>1444</v>
      </c>
    </row>
    <row r="6192" spans="1:12" ht="33.75">
      <c r="A6192" s="174" t="s">
        <v>628</v>
      </c>
      <c r="B6192" s="167" t="s">
        <v>738</v>
      </c>
      <c r="C6192" s="168">
        <v>42870</v>
      </c>
      <c r="D6192" s="168" t="s">
        <v>13235</v>
      </c>
      <c r="E6192" s="169" t="s">
        <v>11</v>
      </c>
      <c r="F6192" s="169">
        <v>9280</v>
      </c>
      <c r="G6192" s="169"/>
      <c r="H6192" s="170" t="s">
        <v>13236</v>
      </c>
      <c r="I6192" s="172">
        <v>5960.03</v>
      </c>
      <c r="J6192" s="172">
        <v>0</v>
      </c>
      <c r="K6192" s="172">
        <v>5960.03</v>
      </c>
      <c r="L6192" s="173" t="s">
        <v>1444</v>
      </c>
    </row>
    <row r="6193" spans="1:12" ht="33.75">
      <c r="A6193" s="174" t="s">
        <v>628</v>
      </c>
      <c r="B6193" s="167" t="s">
        <v>738</v>
      </c>
      <c r="C6193" s="168">
        <v>42870</v>
      </c>
      <c r="D6193" s="168" t="s">
        <v>13237</v>
      </c>
      <c r="E6193" s="169" t="s">
        <v>11</v>
      </c>
      <c r="F6193" s="169">
        <v>9284</v>
      </c>
      <c r="G6193" s="169"/>
      <c r="H6193" s="170" t="s">
        <v>13238</v>
      </c>
      <c r="I6193" s="172">
        <v>350.33</v>
      </c>
      <c r="J6193" s="172">
        <v>0</v>
      </c>
      <c r="K6193" s="172">
        <v>350.33</v>
      </c>
      <c r="L6193" s="173" t="s">
        <v>1444</v>
      </c>
    </row>
    <row r="6194" spans="1:12" ht="33.75">
      <c r="A6194" s="174" t="s">
        <v>628</v>
      </c>
      <c r="B6194" s="167" t="s">
        <v>738</v>
      </c>
      <c r="C6194" s="168">
        <v>42870</v>
      </c>
      <c r="D6194" s="168" t="s">
        <v>13239</v>
      </c>
      <c r="E6194" s="169" t="s">
        <v>11</v>
      </c>
      <c r="F6194" s="169">
        <v>9377</v>
      </c>
      <c r="G6194" s="169"/>
      <c r="H6194" s="170" t="s">
        <v>13240</v>
      </c>
      <c r="I6194" s="172">
        <v>2526.87</v>
      </c>
      <c r="J6194" s="172">
        <v>0</v>
      </c>
      <c r="K6194" s="172">
        <v>2526.87</v>
      </c>
      <c r="L6194" s="173" t="s">
        <v>1444</v>
      </c>
    </row>
    <row r="6195" spans="1:12" ht="33.75">
      <c r="A6195" s="174" t="s">
        <v>628</v>
      </c>
      <c r="B6195" s="167" t="s">
        <v>738</v>
      </c>
      <c r="C6195" s="168">
        <v>42870</v>
      </c>
      <c r="D6195" s="168" t="s">
        <v>13241</v>
      </c>
      <c r="E6195" s="169" t="s">
        <v>11</v>
      </c>
      <c r="F6195" s="169">
        <v>9309</v>
      </c>
      <c r="G6195" s="169"/>
      <c r="H6195" s="170" t="s">
        <v>13242</v>
      </c>
      <c r="I6195" s="172">
        <v>307.39</v>
      </c>
      <c r="J6195" s="172">
        <v>0</v>
      </c>
      <c r="K6195" s="172">
        <v>307.39</v>
      </c>
      <c r="L6195" s="173" t="s">
        <v>1444</v>
      </c>
    </row>
    <row r="6196" spans="1:12" ht="33.75">
      <c r="A6196" s="174" t="s">
        <v>628</v>
      </c>
      <c r="B6196" s="167" t="s">
        <v>738</v>
      </c>
      <c r="C6196" s="168">
        <v>42870</v>
      </c>
      <c r="D6196" s="168" t="s">
        <v>13243</v>
      </c>
      <c r="E6196" s="169" t="s">
        <v>11</v>
      </c>
      <c r="F6196" s="169">
        <v>9331</v>
      </c>
      <c r="G6196" s="169"/>
      <c r="H6196" s="170" t="s">
        <v>13244</v>
      </c>
      <c r="I6196" s="172">
        <v>7726.61</v>
      </c>
      <c r="J6196" s="172">
        <v>0</v>
      </c>
      <c r="K6196" s="172">
        <v>7726.61</v>
      </c>
      <c r="L6196" s="173" t="s">
        <v>1444</v>
      </c>
    </row>
    <row r="6197" spans="1:12" ht="33.75">
      <c r="A6197" s="174" t="s">
        <v>628</v>
      </c>
      <c r="B6197" s="167" t="s">
        <v>738</v>
      </c>
      <c r="C6197" s="168">
        <v>42870</v>
      </c>
      <c r="D6197" s="168" t="s">
        <v>13245</v>
      </c>
      <c r="E6197" s="169" t="s">
        <v>11</v>
      </c>
      <c r="F6197" s="169">
        <v>9311</v>
      </c>
      <c r="G6197" s="169"/>
      <c r="H6197" s="170" t="s">
        <v>13246</v>
      </c>
      <c r="I6197" s="172">
        <v>359.25</v>
      </c>
      <c r="J6197" s="172">
        <v>0</v>
      </c>
      <c r="K6197" s="172">
        <v>359.25</v>
      </c>
      <c r="L6197" s="173" t="s">
        <v>1444</v>
      </c>
    </row>
    <row r="6198" spans="1:12" ht="33.75">
      <c r="A6198" s="174" t="s">
        <v>628</v>
      </c>
      <c r="B6198" s="167" t="s">
        <v>738</v>
      </c>
      <c r="C6198" s="168">
        <v>42870</v>
      </c>
      <c r="D6198" s="168" t="s">
        <v>13247</v>
      </c>
      <c r="E6198" s="169" t="s">
        <v>11</v>
      </c>
      <c r="F6198" s="169">
        <v>9414</v>
      </c>
      <c r="G6198" s="169"/>
      <c r="H6198" s="170" t="s">
        <v>13248</v>
      </c>
      <c r="I6198" s="172">
        <v>17714.16</v>
      </c>
      <c r="J6198" s="172">
        <v>0</v>
      </c>
      <c r="K6198" s="172">
        <v>17714.16</v>
      </c>
      <c r="L6198" s="173" t="s">
        <v>1444</v>
      </c>
    </row>
    <row r="6199" spans="1:12" ht="33.75">
      <c r="A6199" s="174" t="s">
        <v>628</v>
      </c>
      <c r="B6199" s="167" t="s">
        <v>738</v>
      </c>
      <c r="C6199" s="168">
        <v>42870</v>
      </c>
      <c r="D6199" s="168" t="s">
        <v>13249</v>
      </c>
      <c r="E6199" s="169" t="s">
        <v>11</v>
      </c>
      <c r="F6199" s="169">
        <v>9278</v>
      </c>
      <c r="G6199" s="169"/>
      <c r="H6199" s="170" t="s">
        <v>13250</v>
      </c>
      <c r="I6199" s="172">
        <v>1433.18</v>
      </c>
      <c r="J6199" s="172">
        <v>0</v>
      </c>
      <c r="K6199" s="172">
        <v>1433.18</v>
      </c>
      <c r="L6199" s="173" t="s">
        <v>1444</v>
      </c>
    </row>
    <row r="6200" spans="1:12" ht="33.75">
      <c r="A6200" s="174" t="s">
        <v>628</v>
      </c>
      <c r="B6200" s="167" t="s">
        <v>738</v>
      </c>
      <c r="C6200" s="168">
        <v>42870</v>
      </c>
      <c r="D6200" s="168" t="s">
        <v>13251</v>
      </c>
      <c r="E6200" s="169" t="s">
        <v>11</v>
      </c>
      <c r="F6200" s="169">
        <v>9294</v>
      </c>
      <c r="G6200" s="169"/>
      <c r="H6200" s="170" t="s">
        <v>13252</v>
      </c>
      <c r="I6200" s="172">
        <v>287.49</v>
      </c>
      <c r="J6200" s="172">
        <v>0</v>
      </c>
      <c r="K6200" s="172">
        <v>287.49</v>
      </c>
      <c r="L6200" s="173" t="s">
        <v>1444</v>
      </c>
    </row>
    <row r="6201" spans="1:12" ht="45">
      <c r="A6201" s="174">
        <v>25</v>
      </c>
      <c r="B6201" s="167" t="s">
        <v>718</v>
      </c>
      <c r="C6201" s="168">
        <v>42870</v>
      </c>
      <c r="D6201" s="168" t="s">
        <v>13253</v>
      </c>
      <c r="E6201" s="169" t="s">
        <v>15</v>
      </c>
      <c r="F6201" s="169">
        <v>2277</v>
      </c>
      <c r="G6201" s="169"/>
      <c r="H6201" s="170" t="s">
        <v>13254</v>
      </c>
      <c r="I6201" s="172">
        <v>50</v>
      </c>
      <c r="J6201" s="172">
        <v>0</v>
      </c>
      <c r="K6201" s="172">
        <v>50</v>
      </c>
      <c r="L6201" s="173" t="s">
        <v>1444</v>
      </c>
    </row>
    <row r="6202" spans="1:12" ht="33.75">
      <c r="A6202" s="174">
        <v>16</v>
      </c>
      <c r="B6202" s="167" t="s">
        <v>716</v>
      </c>
      <c r="C6202" s="168">
        <v>42870</v>
      </c>
      <c r="D6202" s="168" t="s">
        <v>13255</v>
      </c>
      <c r="E6202" s="169" t="s">
        <v>15</v>
      </c>
      <c r="F6202" s="169">
        <v>2268</v>
      </c>
      <c r="G6202" s="169"/>
      <c r="H6202" s="170" t="s">
        <v>13256</v>
      </c>
      <c r="I6202" s="172">
        <v>316.99</v>
      </c>
      <c r="J6202" s="172">
        <v>0</v>
      </c>
      <c r="K6202" s="172">
        <v>316.99</v>
      </c>
      <c r="L6202" s="173" t="s">
        <v>1444</v>
      </c>
    </row>
    <row r="6203" spans="1:12" ht="33.75">
      <c r="A6203" s="174">
        <v>16</v>
      </c>
      <c r="B6203" s="167" t="s">
        <v>716</v>
      </c>
      <c r="C6203" s="168">
        <v>42870</v>
      </c>
      <c r="D6203" s="168" t="s">
        <v>13257</v>
      </c>
      <c r="E6203" s="169" t="s">
        <v>15</v>
      </c>
      <c r="F6203" s="169">
        <v>2284</v>
      </c>
      <c r="G6203" s="169"/>
      <c r="H6203" s="170" t="s">
        <v>13258</v>
      </c>
      <c r="I6203" s="172">
        <v>291.47000000000003</v>
      </c>
      <c r="J6203" s="172">
        <v>0</v>
      </c>
      <c r="K6203" s="172">
        <v>291.47000000000003</v>
      </c>
      <c r="L6203" s="173" t="s">
        <v>1444</v>
      </c>
    </row>
    <row r="6204" spans="1:12" ht="45">
      <c r="A6204" s="174">
        <v>197</v>
      </c>
      <c r="B6204" s="167" t="s">
        <v>778</v>
      </c>
      <c r="C6204" s="168">
        <v>42870</v>
      </c>
      <c r="D6204" s="168" t="s">
        <v>13259</v>
      </c>
      <c r="E6204" s="169" t="s">
        <v>15</v>
      </c>
      <c r="F6204" s="169">
        <v>2270</v>
      </c>
      <c r="G6204" s="169"/>
      <c r="H6204" s="170" t="s">
        <v>13260</v>
      </c>
      <c r="I6204" s="172">
        <v>304.3</v>
      </c>
      <c r="J6204" s="172">
        <v>0</v>
      </c>
      <c r="K6204" s="172">
        <v>304.3</v>
      </c>
      <c r="L6204" s="173" t="s">
        <v>1444</v>
      </c>
    </row>
    <row r="6205" spans="1:12" ht="33.75">
      <c r="A6205" s="174">
        <v>10</v>
      </c>
      <c r="B6205" s="167" t="s">
        <v>714</v>
      </c>
      <c r="C6205" s="168">
        <v>42871</v>
      </c>
      <c r="D6205" s="168" t="s">
        <v>13261</v>
      </c>
      <c r="E6205" s="169" t="s">
        <v>6</v>
      </c>
      <c r="F6205" s="169">
        <v>447929</v>
      </c>
      <c r="G6205" s="169"/>
      <c r="H6205" s="170" t="s">
        <v>13262</v>
      </c>
      <c r="I6205" s="172">
        <v>0</v>
      </c>
      <c r="J6205" s="172">
        <v>366811.06</v>
      </c>
      <c r="K6205" s="172">
        <v>366811.06</v>
      </c>
      <c r="L6205" s="173" t="s">
        <v>1444</v>
      </c>
    </row>
    <row r="6206" spans="1:12" ht="33.75">
      <c r="A6206" s="174">
        <v>10</v>
      </c>
      <c r="B6206" s="167" t="s">
        <v>714</v>
      </c>
      <c r="C6206" s="168">
        <v>42871</v>
      </c>
      <c r="D6206" s="168" t="s">
        <v>13263</v>
      </c>
      <c r="E6206" s="169" t="s">
        <v>6</v>
      </c>
      <c r="F6206" s="169">
        <v>447931</v>
      </c>
      <c r="G6206" s="169"/>
      <c r="H6206" s="170" t="s">
        <v>13264</v>
      </c>
      <c r="I6206" s="172">
        <v>0</v>
      </c>
      <c r="J6206" s="172">
        <v>7909.58</v>
      </c>
      <c r="K6206" s="172">
        <v>7909.58</v>
      </c>
      <c r="L6206" s="173" t="s">
        <v>1444</v>
      </c>
    </row>
    <row r="6207" spans="1:12" ht="33.75">
      <c r="A6207" s="174">
        <v>10</v>
      </c>
      <c r="B6207" s="167" t="s">
        <v>714</v>
      </c>
      <c r="C6207" s="168">
        <v>42871</v>
      </c>
      <c r="D6207" s="168" t="s">
        <v>13265</v>
      </c>
      <c r="E6207" s="169" t="s">
        <v>6</v>
      </c>
      <c r="F6207" s="169">
        <v>448363</v>
      </c>
      <c r="G6207" s="169"/>
      <c r="H6207" s="170" t="s">
        <v>13266</v>
      </c>
      <c r="I6207" s="172">
        <v>0</v>
      </c>
      <c r="J6207" s="172">
        <v>11284.7</v>
      </c>
      <c r="K6207" s="172">
        <v>11284.7</v>
      </c>
      <c r="L6207" s="173" t="s">
        <v>1444</v>
      </c>
    </row>
    <row r="6208" spans="1:12" ht="33.75">
      <c r="A6208" s="174">
        <v>10</v>
      </c>
      <c r="B6208" s="167" t="s">
        <v>714</v>
      </c>
      <c r="C6208" s="168">
        <v>42871</v>
      </c>
      <c r="D6208" s="168" t="s">
        <v>13267</v>
      </c>
      <c r="E6208" s="169" t="s">
        <v>6</v>
      </c>
      <c r="F6208" s="169">
        <v>448376</v>
      </c>
      <c r="G6208" s="169"/>
      <c r="H6208" s="170" t="s">
        <v>13268</v>
      </c>
      <c r="I6208" s="172">
        <v>0</v>
      </c>
      <c r="J6208" s="172">
        <v>356418.16</v>
      </c>
      <c r="K6208" s="172">
        <v>356418.16</v>
      </c>
      <c r="L6208" s="173" t="s">
        <v>1444</v>
      </c>
    </row>
    <row r="6209" spans="1:12" ht="33.75">
      <c r="A6209" s="174">
        <v>340</v>
      </c>
      <c r="B6209" s="167" t="s">
        <v>838</v>
      </c>
      <c r="C6209" s="168">
        <v>42871</v>
      </c>
      <c r="D6209" s="168" t="s">
        <v>13269</v>
      </c>
      <c r="E6209" s="169" t="s">
        <v>6</v>
      </c>
      <c r="F6209" s="169">
        <v>448380</v>
      </c>
      <c r="G6209" s="169"/>
      <c r="H6209" s="170" t="s">
        <v>13270</v>
      </c>
      <c r="I6209" s="172">
        <v>0</v>
      </c>
      <c r="J6209" s="172">
        <v>40110.42</v>
      </c>
      <c r="K6209" s="172">
        <v>40110.42</v>
      </c>
      <c r="L6209" s="173" t="s">
        <v>1444</v>
      </c>
    </row>
    <row r="6210" spans="1:12" ht="33.75">
      <c r="A6210" s="174">
        <v>340</v>
      </c>
      <c r="B6210" s="167" t="s">
        <v>838</v>
      </c>
      <c r="C6210" s="168">
        <v>42871</v>
      </c>
      <c r="D6210" s="168" t="s">
        <v>13271</v>
      </c>
      <c r="E6210" s="169" t="s">
        <v>6</v>
      </c>
      <c r="F6210" s="169">
        <v>448382</v>
      </c>
      <c r="G6210" s="169"/>
      <c r="H6210" s="170" t="s">
        <v>13272</v>
      </c>
      <c r="I6210" s="172">
        <v>0</v>
      </c>
      <c r="J6210" s="172">
        <v>21855.96</v>
      </c>
      <c r="K6210" s="172">
        <v>21855.96</v>
      </c>
      <c r="L6210" s="173" t="s">
        <v>1444</v>
      </c>
    </row>
    <row r="6211" spans="1:12" ht="33.75">
      <c r="A6211" s="174">
        <v>340</v>
      </c>
      <c r="B6211" s="167" t="s">
        <v>838</v>
      </c>
      <c r="C6211" s="168">
        <v>42871</v>
      </c>
      <c r="D6211" s="168" t="s">
        <v>13273</v>
      </c>
      <c r="E6211" s="169" t="s">
        <v>6</v>
      </c>
      <c r="F6211" s="169">
        <v>448511</v>
      </c>
      <c r="G6211" s="169"/>
      <c r="H6211" s="170" t="s">
        <v>13274</v>
      </c>
      <c r="I6211" s="172">
        <v>0</v>
      </c>
      <c r="J6211" s="172">
        <v>21486.48</v>
      </c>
      <c r="K6211" s="172">
        <v>21486.48</v>
      </c>
      <c r="L6211" s="173" t="s">
        <v>1444</v>
      </c>
    </row>
    <row r="6212" spans="1:12" ht="33.75">
      <c r="A6212" s="174" t="s">
        <v>627</v>
      </c>
      <c r="B6212" s="167" t="s">
        <v>737</v>
      </c>
      <c r="C6212" s="168">
        <v>42871</v>
      </c>
      <c r="D6212" s="168" t="s">
        <v>13275</v>
      </c>
      <c r="E6212" s="169" t="s">
        <v>6</v>
      </c>
      <c r="F6212" s="169">
        <v>887690</v>
      </c>
      <c r="G6212" s="169"/>
      <c r="H6212" s="170" t="s">
        <v>13276</v>
      </c>
      <c r="I6212" s="172">
        <v>0</v>
      </c>
      <c r="J6212" s="172">
        <v>3013281.08</v>
      </c>
      <c r="K6212" s="172">
        <v>3013281.08</v>
      </c>
      <c r="L6212" s="173" t="s">
        <v>1444</v>
      </c>
    </row>
    <row r="6213" spans="1:12" ht="45">
      <c r="A6213" s="174" t="s">
        <v>630</v>
      </c>
      <c r="B6213" s="167" t="s">
        <v>739</v>
      </c>
      <c r="C6213" s="168">
        <v>42871</v>
      </c>
      <c r="D6213" s="168" t="s">
        <v>13277</v>
      </c>
      <c r="E6213" s="169" t="s">
        <v>1500</v>
      </c>
      <c r="F6213" s="169">
        <v>13533851</v>
      </c>
      <c r="G6213" s="169"/>
      <c r="H6213" s="170" t="s">
        <v>13278</v>
      </c>
      <c r="I6213" s="172">
        <v>9051.09</v>
      </c>
      <c r="J6213" s="172">
        <v>0</v>
      </c>
      <c r="K6213" s="172">
        <v>9051.09</v>
      </c>
      <c r="L6213" s="173" t="s">
        <v>1444</v>
      </c>
    </row>
    <row r="6214" spans="1:12" ht="45">
      <c r="A6214" s="174" t="s">
        <v>630</v>
      </c>
      <c r="B6214" s="167" t="s">
        <v>739</v>
      </c>
      <c r="C6214" s="168">
        <v>42871</v>
      </c>
      <c r="D6214" s="168" t="s">
        <v>13279</v>
      </c>
      <c r="E6214" s="169" t="s">
        <v>1500</v>
      </c>
      <c r="F6214" s="169">
        <v>13533843</v>
      </c>
      <c r="G6214" s="169"/>
      <c r="H6214" s="170" t="s">
        <v>13280</v>
      </c>
      <c r="I6214" s="172">
        <v>117837.54</v>
      </c>
      <c r="J6214" s="172">
        <v>0</v>
      </c>
      <c r="K6214" s="172">
        <v>117837.54</v>
      </c>
      <c r="L6214" s="173" t="s">
        <v>1444</v>
      </c>
    </row>
    <row r="6215" spans="1:12" ht="45">
      <c r="A6215" s="174" t="s">
        <v>630</v>
      </c>
      <c r="B6215" s="167" t="s">
        <v>739</v>
      </c>
      <c r="C6215" s="168">
        <v>42871</v>
      </c>
      <c r="D6215" s="168" t="s">
        <v>13281</v>
      </c>
      <c r="E6215" s="169" t="s">
        <v>1500</v>
      </c>
      <c r="F6215" s="169">
        <v>13533698</v>
      </c>
      <c r="G6215" s="169"/>
      <c r="H6215" s="170" t="s">
        <v>13282</v>
      </c>
      <c r="I6215" s="172">
        <v>89053.58</v>
      </c>
      <c r="J6215" s="172">
        <v>0</v>
      </c>
      <c r="K6215" s="172">
        <v>89053.58</v>
      </c>
      <c r="L6215" s="173" t="s">
        <v>1444</v>
      </c>
    </row>
    <row r="6216" spans="1:12" ht="45">
      <c r="A6216" s="174" t="s">
        <v>630</v>
      </c>
      <c r="B6216" s="167" t="s">
        <v>739</v>
      </c>
      <c r="C6216" s="168">
        <v>42871</v>
      </c>
      <c r="D6216" s="168" t="s">
        <v>13283</v>
      </c>
      <c r="E6216" s="169" t="s">
        <v>1500</v>
      </c>
      <c r="F6216" s="169">
        <v>13533487</v>
      </c>
      <c r="G6216" s="169"/>
      <c r="H6216" s="170" t="s">
        <v>13284</v>
      </c>
      <c r="I6216" s="172">
        <v>472561.42</v>
      </c>
      <c r="J6216" s="172">
        <v>0</v>
      </c>
      <c r="K6216" s="172">
        <v>472561.42</v>
      </c>
      <c r="L6216" s="173" t="s">
        <v>1444</v>
      </c>
    </row>
    <row r="6217" spans="1:12" ht="45">
      <c r="A6217" s="174" t="s">
        <v>630</v>
      </c>
      <c r="B6217" s="167" t="s">
        <v>739</v>
      </c>
      <c r="C6217" s="168">
        <v>42871</v>
      </c>
      <c r="D6217" s="168" t="s">
        <v>13285</v>
      </c>
      <c r="E6217" s="169" t="s">
        <v>1500</v>
      </c>
      <c r="F6217" s="169">
        <v>13533484</v>
      </c>
      <c r="G6217" s="169"/>
      <c r="H6217" s="170" t="s">
        <v>13286</v>
      </c>
      <c r="I6217" s="172">
        <v>624181.31999999995</v>
      </c>
      <c r="J6217" s="172">
        <v>0</v>
      </c>
      <c r="K6217" s="172">
        <v>624181.31999999995</v>
      </c>
      <c r="L6217" s="173" t="s">
        <v>1444</v>
      </c>
    </row>
    <row r="6218" spans="1:12" ht="45">
      <c r="A6218" s="174" t="s">
        <v>630</v>
      </c>
      <c r="B6218" s="167" t="s">
        <v>739</v>
      </c>
      <c r="C6218" s="168">
        <v>42871</v>
      </c>
      <c r="D6218" s="168" t="s">
        <v>13287</v>
      </c>
      <c r="E6218" s="169" t="s">
        <v>1500</v>
      </c>
      <c r="F6218" s="169">
        <v>13535886</v>
      </c>
      <c r="G6218" s="169"/>
      <c r="H6218" s="170" t="s">
        <v>13288</v>
      </c>
      <c r="I6218" s="172">
        <v>2152105.11</v>
      </c>
      <c r="J6218" s="172">
        <v>0</v>
      </c>
      <c r="K6218" s="172">
        <v>2152105.11</v>
      </c>
      <c r="L6218" s="173" t="s">
        <v>1444</v>
      </c>
    </row>
    <row r="6219" spans="1:12" ht="45">
      <c r="A6219" s="174" t="s">
        <v>630</v>
      </c>
      <c r="B6219" s="167" t="s">
        <v>739</v>
      </c>
      <c r="C6219" s="168">
        <v>42871</v>
      </c>
      <c r="D6219" s="168" t="s">
        <v>13289</v>
      </c>
      <c r="E6219" s="169" t="s">
        <v>1500</v>
      </c>
      <c r="F6219" s="169">
        <v>13535884</v>
      </c>
      <c r="G6219" s="169"/>
      <c r="H6219" s="170" t="s">
        <v>13290</v>
      </c>
      <c r="I6219" s="172">
        <v>259809.89</v>
      </c>
      <c r="J6219" s="172">
        <v>0</v>
      </c>
      <c r="K6219" s="172">
        <v>259809.89</v>
      </c>
      <c r="L6219" s="173" t="s">
        <v>1444</v>
      </c>
    </row>
    <row r="6220" spans="1:12" ht="45">
      <c r="A6220" s="174" t="s">
        <v>630</v>
      </c>
      <c r="B6220" s="167" t="s">
        <v>739</v>
      </c>
      <c r="C6220" s="168">
        <v>42871</v>
      </c>
      <c r="D6220" s="168" t="s">
        <v>13291</v>
      </c>
      <c r="E6220" s="169" t="s">
        <v>1500</v>
      </c>
      <c r="F6220" s="169">
        <v>13535885</v>
      </c>
      <c r="G6220" s="169"/>
      <c r="H6220" s="170" t="s">
        <v>13292</v>
      </c>
      <c r="I6220" s="172">
        <v>339838.53</v>
      </c>
      <c r="J6220" s="172">
        <v>0</v>
      </c>
      <c r="K6220" s="172">
        <v>339838.53</v>
      </c>
      <c r="L6220" s="173" t="s">
        <v>1444</v>
      </c>
    </row>
    <row r="6221" spans="1:12" ht="45">
      <c r="A6221" s="174" t="s">
        <v>630</v>
      </c>
      <c r="B6221" s="167" t="s">
        <v>739</v>
      </c>
      <c r="C6221" s="168">
        <v>42871</v>
      </c>
      <c r="D6221" s="168" t="s">
        <v>13293</v>
      </c>
      <c r="E6221" s="169" t="s">
        <v>1500</v>
      </c>
      <c r="F6221" s="169">
        <v>13535845</v>
      </c>
      <c r="G6221" s="169"/>
      <c r="H6221" s="170" t="s">
        <v>13294</v>
      </c>
      <c r="I6221" s="172">
        <v>522279.59</v>
      </c>
      <c r="J6221" s="172">
        <v>0</v>
      </c>
      <c r="K6221" s="172">
        <v>522279.59</v>
      </c>
      <c r="L6221" s="173" t="s">
        <v>1444</v>
      </c>
    </row>
    <row r="6222" spans="1:12" ht="45">
      <c r="A6222" s="174" t="s">
        <v>630</v>
      </c>
      <c r="B6222" s="167" t="s">
        <v>739</v>
      </c>
      <c r="C6222" s="168">
        <v>42871</v>
      </c>
      <c r="D6222" s="168" t="s">
        <v>13295</v>
      </c>
      <c r="E6222" s="169" t="s">
        <v>1500</v>
      </c>
      <c r="F6222" s="169">
        <v>13535847</v>
      </c>
      <c r="G6222" s="169"/>
      <c r="H6222" s="170" t="s">
        <v>13296</v>
      </c>
      <c r="I6222" s="172">
        <v>355370.54</v>
      </c>
      <c r="J6222" s="172">
        <v>0</v>
      </c>
      <c r="K6222" s="172">
        <v>355370.54</v>
      </c>
      <c r="L6222" s="173" t="s">
        <v>1444</v>
      </c>
    </row>
    <row r="6223" spans="1:12" ht="45">
      <c r="A6223" s="174" t="s">
        <v>630</v>
      </c>
      <c r="B6223" s="167" t="s">
        <v>739</v>
      </c>
      <c r="C6223" s="168">
        <v>42871</v>
      </c>
      <c r="D6223" s="168" t="s">
        <v>13297</v>
      </c>
      <c r="E6223" s="169" t="s">
        <v>1500</v>
      </c>
      <c r="F6223" s="169">
        <v>13535627</v>
      </c>
      <c r="G6223" s="169"/>
      <c r="H6223" s="170" t="s">
        <v>13298</v>
      </c>
      <c r="I6223" s="172">
        <v>1037850.84</v>
      </c>
      <c r="J6223" s="172">
        <v>0</v>
      </c>
      <c r="K6223" s="172">
        <v>1037850.84</v>
      </c>
      <c r="L6223" s="173" t="s">
        <v>1444</v>
      </c>
    </row>
    <row r="6224" spans="1:12" ht="45">
      <c r="A6224" s="174" t="s">
        <v>630</v>
      </c>
      <c r="B6224" s="167" t="s">
        <v>739</v>
      </c>
      <c r="C6224" s="168">
        <v>42871</v>
      </c>
      <c r="D6224" s="168" t="s">
        <v>13299</v>
      </c>
      <c r="E6224" s="169" t="s">
        <v>1500</v>
      </c>
      <c r="F6224" s="169">
        <v>13535599</v>
      </c>
      <c r="G6224" s="169"/>
      <c r="H6224" s="170" t="s">
        <v>13300</v>
      </c>
      <c r="I6224" s="172">
        <v>389983.32</v>
      </c>
      <c r="J6224" s="172">
        <v>0</v>
      </c>
      <c r="K6224" s="172">
        <v>389983.32</v>
      </c>
      <c r="L6224" s="173" t="s">
        <v>1444</v>
      </c>
    </row>
    <row r="6225" spans="1:12" ht="45">
      <c r="A6225" s="174" t="s">
        <v>630</v>
      </c>
      <c r="B6225" s="167" t="s">
        <v>739</v>
      </c>
      <c r="C6225" s="168">
        <v>42871</v>
      </c>
      <c r="D6225" s="168" t="s">
        <v>13301</v>
      </c>
      <c r="E6225" s="169" t="s">
        <v>1500</v>
      </c>
      <c r="F6225" s="169">
        <v>13535597</v>
      </c>
      <c r="G6225" s="169"/>
      <c r="H6225" s="170" t="s">
        <v>13302</v>
      </c>
      <c r="I6225" s="172">
        <v>417544.17</v>
      </c>
      <c r="J6225" s="172">
        <v>0</v>
      </c>
      <c r="K6225" s="172">
        <v>417544.17</v>
      </c>
      <c r="L6225" s="173" t="s">
        <v>1444</v>
      </c>
    </row>
    <row r="6226" spans="1:12" ht="45">
      <c r="A6226" s="174" t="s">
        <v>630</v>
      </c>
      <c r="B6226" s="167" t="s">
        <v>739</v>
      </c>
      <c r="C6226" s="168">
        <v>42871</v>
      </c>
      <c r="D6226" s="168" t="s">
        <v>13303</v>
      </c>
      <c r="E6226" s="169" t="s">
        <v>1500</v>
      </c>
      <c r="F6226" s="169">
        <v>13534144</v>
      </c>
      <c r="G6226" s="169"/>
      <c r="H6226" s="170" t="s">
        <v>13304</v>
      </c>
      <c r="I6226" s="172">
        <v>611227.5</v>
      </c>
      <c r="J6226" s="172">
        <v>0</v>
      </c>
      <c r="K6226" s="172">
        <v>611227.5</v>
      </c>
      <c r="L6226" s="173" t="s">
        <v>1444</v>
      </c>
    </row>
    <row r="6227" spans="1:12" ht="33.75">
      <c r="A6227" s="174" t="s">
        <v>627</v>
      </c>
      <c r="B6227" s="167" t="s">
        <v>737</v>
      </c>
      <c r="C6227" s="168">
        <v>42871</v>
      </c>
      <c r="D6227" s="168" t="s">
        <v>13305</v>
      </c>
      <c r="E6227" s="169" t="s">
        <v>1500</v>
      </c>
      <c r="F6227" s="169">
        <v>13521613</v>
      </c>
      <c r="G6227" s="169"/>
      <c r="H6227" s="170" t="s">
        <v>13306</v>
      </c>
      <c r="I6227" s="172">
        <v>2404269.5</v>
      </c>
      <c r="J6227" s="172">
        <v>0</v>
      </c>
      <c r="K6227" s="172">
        <v>2404269.5</v>
      </c>
      <c r="L6227" s="173" t="s">
        <v>1444</v>
      </c>
    </row>
    <row r="6228" spans="1:12" ht="33.75">
      <c r="A6228" s="174">
        <v>660</v>
      </c>
      <c r="B6228" s="167" t="s">
        <v>241</v>
      </c>
      <c r="C6228" s="168">
        <v>42871</v>
      </c>
      <c r="D6228" s="168" t="s">
        <v>13307</v>
      </c>
      <c r="E6228" s="169" t="s">
        <v>1500</v>
      </c>
      <c r="F6228" s="169">
        <v>13533348</v>
      </c>
      <c r="G6228" s="169"/>
      <c r="H6228" s="170" t="s">
        <v>13308</v>
      </c>
      <c r="I6228" s="172">
        <v>245777.41</v>
      </c>
      <c r="J6228" s="172">
        <v>0</v>
      </c>
      <c r="K6228" s="172">
        <v>245777.41</v>
      </c>
      <c r="L6228" s="173" t="s">
        <v>1444</v>
      </c>
    </row>
    <row r="6229" spans="1:12" ht="22.5">
      <c r="A6229" s="174">
        <v>117</v>
      </c>
      <c r="B6229" s="167" t="s">
        <v>746</v>
      </c>
      <c r="C6229" s="168">
        <v>42871</v>
      </c>
      <c r="D6229" s="168" t="s">
        <v>13309</v>
      </c>
      <c r="E6229" s="169" t="s">
        <v>11</v>
      </c>
      <c r="F6229" s="169">
        <v>887712</v>
      </c>
      <c r="G6229" s="169"/>
      <c r="H6229" s="170" t="s">
        <v>13310</v>
      </c>
      <c r="I6229" s="172">
        <v>50</v>
      </c>
      <c r="J6229" s="172">
        <v>0</v>
      </c>
      <c r="K6229" s="172">
        <v>50</v>
      </c>
      <c r="L6229" s="173" t="s">
        <v>1444</v>
      </c>
    </row>
    <row r="6230" spans="1:12" ht="33.75">
      <c r="A6230" s="174">
        <v>117</v>
      </c>
      <c r="B6230" s="167" t="s">
        <v>746</v>
      </c>
      <c r="C6230" s="168">
        <v>42871</v>
      </c>
      <c r="D6230" s="168" t="s">
        <v>13311</v>
      </c>
      <c r="E6230" s="169" t="s">
        <v>11</v>
      </c>
      <c r="F6230" s="169">
        <v>887713</v>
      </c>
      <c r="G6230" s="169"/>
      <c r="H6230" s="170" t="s">
        <v>13312</v>
      </c>
      <c r="I6230" s="172">
        <v>50</v>
      </c>
      <c r="J6230" s="172">
        <v>0</v>
      </c>
      <c r="K6230" s="172">
        <v>50</v>
      </c>
      <c r="L6230" s="173" t="s">
        <v>1444</v>
      </c>
    </row>
    <row r="6231" spans="1:12" ht="45">
      <c r="A6231" s="174">
        <v>291</v>
      </c>
      <c r="B6231" s="167" t="s">
        <v>818</v>
      </c>
      <c r="C6231" s="168">
        <v>42871</v>
      </c>
      <c r="D6231" s="168" t="s">
        <v>13313</v>
      </c>
      <c r="E6231" s="169" t="s">
        <v>11</v>
      </c>
      <c r="F6231" s="169">
        <v>887762</v>
      </c>
      <c r="G6231" s="169"/>
      <c r="H6231" s="170" t="s">
        <v>13314</v>
      </c>
      <c r="I6231" s="172">
        <v>50</v>
      </c>
      <c r="J6231" s="172">
        <v>0</v>
      </c>
      <c r="K6231" s="172">
        <v>50</v>
      </c>
      <c r="L6231" s="173" t="s">
        <v>1444</v>
      </c>
    </row>
    <row r="6232" spans="1:12" ht="33.75">
      <c r="A6232" s="174">
        <v>16</v>
      </c>
      <c r="B6232" s="167" t="s">
        <v>716</v>
      </c>
      <c r="C6232" s="168">
        <v>42871</v>
      </c>
      <c r="D6232" s="168" t="s">
        <v>13315</v>
      </c>
      <c r="E6232" s="169" t="s">
        <v>1287</v>
      </c>
      <c r="F6232" s="169">
        <v>2221</v>
      </c>
      <c r="G6232" s="169"/>
      <c r="H6232" s="170" t="s">
        <v>13316</v>
      </c>
      <c r="I6232" s="172">
        <v>915.03</v>
      </c>
      <c r="J6232" s="172">
        <v>0</v>
      </c>
      <c r="K6232" s="172">
        <v>915.03</v>
      </c>
      <c r="L6232" s="173" t="s">
        <v>1444</v>
      </c>
    </row>
    <row r="6233" spans="1:12" ht="33.75">
      <c r="A6233" s="174">
        <v>16</v>
      </c>
      <c r="B6233" s="167" t="s">
        <v>716</v>
      </c>
      <c r="C6233" s="168">
        <v>42871</v>
      </c>
      <c r="D6233" s="168" t="s">
        <v>13317</v>
      </c>
      <c r="E6233" s="169" t="s">
        <v>15</v>
      </c>
      <c r="F6233" s="169">
        <v>2221</v>
      </c>
      <c r="G6233" s="169"/>
      <c r="H6233" s="170" t="s">
        <v>13318</v>
      </c>
      <c r="I6233" s="172">
        <v>294.08</v>
      </c>
      <c r="J6233" s="172">
        <v>0</v>
      </c>
      <c r="K6233" s="172">
        <v>294.08</v>
      </c>
      <c r="L6233" s="173" t="s">
        <v>1444</v>
      </c>
    </row>
    <row r="6234" spans="1:12" ht="33.75">
      <c r="A6234" s="174">
        <v>16</v>
      </c>
      <c r="B6234" s="167" t="s">
        <v>716</v>
      </c>
      <c r="C6234" s="168">
        <v>42871</v>
      </c>
      <c r="D6234" s="168" t="s">
        <v>13319</v>
      </c>
      <c r="E6234" s="169" t="s">
        <v>1287</v>
      </c>
      <c r="F6234" s="169">
        <v>2282</v>
      </c>
      <c r="G6234" s="169"/>
      <c r="H6234" s="170" t="s">
        <v>13320</v>
      </c>
      <c r="I6234" s="172">
        <v>387.25</v>
      </c>
      <c r="J6234" s="172">
        <v>0</v>
      </c>
      <c r="K6234" s="172">
        <v>387.25</v>
      </c>
      <c r="L6234" s="173" t="s">
        <v>1444</v>
      </c>
    </row>
    <row r="6235" spans="1:12" ht="33.75">
      <c r="A6235" s="174">
        <v>16</v>
      </c>
      <c r="B6235" s="167" t="s">
        <v>716</v>
      </c>
      <c r="C6235" s="168">
        <v>42871</v>
      </c>
      <c r="D6235" s="168" t="s">
        <v>13321</v>
      </c>
      <c r="E6235" s="169" t="s">
        <v>15</v>
      </c>
      <c r="F6235" s="169">
        <v>2282</v>
      </c>
      <c r="G6235" s="169"/>
      <c r="H6235" s="170" t="s">
        <v>13322</v>
      </c>
      <c r="I6235" s="172">
        <v>285.98</v>
      </c>
      <c r="J6235" s="172">
        <v>0</v>
      </c>
      <c r="K6235" s="172">
        <v>285.98</v>
      </c>
      <c r="L6235" s="173" t="s">
        <v>1444</v>
      </c>
    </row>
    <row r="6236" spans="1:12" ht="33.75">
      <c r="A6236" s="174">
        <v>16</v>
      </c>
      <c r="B6236" s="167" t="s">
        <v>716</v>
      </c>
      <c r="C6236" s="168">
        <v>42871</v>
      </c>
      <c r="D6236" s="168" t="s">
        <v>13323</v>
      </c>
      <c r="E6236" s="169" t="s">
        <v>1287</v>
      </c>
      <c r="F6236" s="169">
        <v>2280</v>
      </c>
      <c r="G6236" s="169"/>
      <c r="H6236" s="170" t="s">
        <v>13324</v>
      </c>
      <c r="I6236" s="172">
        <v>352.85</v>
      </c>
      <c r="J6236" s="172">
        <v>0</v>
      </c>
      <c r="K6236" s="172">
        <v>352.85</v>
      </c>
      <c r="L6236" s="173" t="s">
        <v>1444</v>
      </c>
    </row>
    <row r="6237" spans="1:12" ht="33.75">
      <c r="A6237" s="174">
        <v>16</v>
      </c>
      <c r="B6237" s="167" t="s">
        <v>716</v>
      </c>
      <c r="C6237" s="168">
        <v>42871</v>
      </c>
      <c r="D6237" s="168" t="s">
        <v>13325</v>
      </c>
      <c r="E6237" s="169" t="s">
        <v>15</v>
      </c>
      <c r="F6237" s="169">
        <v>2280</v>
      </c>
      <c r="G6237" s="169"/>
      <c r="H6237" s="170" t="s">
        <v>13326</v>
      </c>
      <c r="I6237" s="172">
        <v>284.54000000000002</v>
      </c>
      <c r="J6237" s="172">
        <v>0</v>
      </c>
      <c r="K6237" s="172">
        <v>284.54000000000002</v>
      </c>
      <c r="L6237" s="173" t="s">
        <v>1444</v>
      </c>
    </row>
    <row r="6238" spans="1:12" ht="33.75">
      <c r="A6238" s="174">
        <v>578</v>
      </c>
      <c r="B6238" s="167" t="s">
        <v>877</v>
      </c>
      <c r="C6238" s="168">
        <v>42871</v>
      </c>
      <c r="D6238" s="168" t="s">
        <v>13327</v>
      </c>
      <c r="E6238" s="169" t="s">
        <v>15</v>
      </c>
      <c r="F6238" s="169">
        <v>2304</v>
      </c>
      <c r="G6238" s="169"/>
      <c r="H6238" s="170" t="s">
        <v>13328</v>
      </c>
      <c r="I6238" s="172">
        <v>1416.99</v>
      </c>
      <c r="J6238" s="172">
        <v>0</v>
      </c>
      <c r="K6238" s="172">
        <v>1416.99</v>
      </c>
      <c r="L6238" s="173" t="s">
        <v>1444</v>
      </c>
    </row>
    <row r="6239" spans="1:12" ht="33.75">
      <c r="A6239" s="174">
        <v>578</v>
      </c>
      <c r="B6239" s="167" t="s">
        <v>877</v>
      </c>
      <c r="C6239" s="168">
        <v>42871</v>
      </c>
      <c r="D6239" s="168" t="s">
        <v>13329</v>
      </c>
      <c r="E6239" s="169" t="s">
        <v>15</v>
      </c>
      <c r="F6239" s="169">
        <v>2301</v>
      </c>
      <c r="G6239" s="169"/>
      <c r="H6239" s="170" t="s">
        <v>13330</v>
      </c>
      <c r="I6239" s="172">
        <v>984.61</v>
      </c>
      <c r="J6239" s="172">
        <v>0</v>
      </c>
      <c r="K6239" s="172">
        <v>984.61</v>
      </c>
      <c r="L6239" s="173" t="s">
        <v>1444</v>
      </c>
    </row>
    <row r="6240" spans="1:12" ht="45">
      <c r="A6240" s="174">
        <v>578</v>
      </c>
      <c r="B6240" s="167" t="s">
        <v>877</v>
      </c>
      <c r="C6240" s="168">
        <v>42871</v>
      </c>
      <c r="D6240" s="168" t="s">
        <v>13331</v>
      </c>
      <c r="E6240" s="169" t="s">
        <v>15</v>
      </c>
      <c r="F6240" s="169">
        <v>2303</v>
      </c>
      <c r="G6240" s="169"/>
      <c r="H6240" s="170" t="s">
        <v>13332</v>
      </c>
      <c r="I6240" s="172">
        <v>1480.17</v>
      </c>
      <c r="J6240" s="172">
        <v>0</v>
      </c>
      <c r="K6240" s="172">
        <v>1480.17</v>
      </c>
      <c r="L6240" s="173" t="s">
        <v>1444</v>
      </c>
    </row>
    <row r="6241" spans="1:12" ht="45">
      <c r="A6241" s="174">
        <v>578</v>
      </c>
      <c r="B6241" s="167" t="s">
        <v>877</v>
      </c>
      <c r="C6241" s="168">
        <v>42871</v>
      </c>
      <c r="D6241" s="168" t="s">
        <v>13333</v>
      </c>
      <c r="E6241" s="169" t="s">
        <v>15</v>
      </c>
      <c r="F6241" s="169">
        <v>2300</v>
      </c>
      <c r="G6241" s="169"/>
      <c r="H6241" s="170" t="s">
        <v>13334</v>
      </c>
      <c r="I6241" s="172">
        <v>1295.1600000000001</v>
      </c>
      <c r="J6241" s="172">
        <v>0</v>
      </c>
      <c r="K6241" s="172">
        <v>1295.1600000000001</v>
      </c>
      <c r="L6241" s="173" t="s">
        <v>1444</v>
      </c>
    </row>
    <row r="6242" spans="1:12" ht="33.75">
      <c r="A6242" s="174">
        <v>578</v>
      </c>
      <c r="B6242" s="167" t="s">
        <v>877</v>
      </c>
      <c r="C6242" s="168">
        <v>42871</v>
      </c>
      <c r="D6242" s="168" t="s">
        <v>13335</v>
      </c>
      <c r="E6242" s="169" t="s">
        <v>15</v>
      </c>
      <c r="F6242" s="169">
        <v>2302</v>
      </c>
      <c r="G6242" s="169"/>
      <c r="H6242" s="170" t="s">
        <v>13336</v>
      </c>
      <c r="I6242" s="172">
        <v>1387.15</v>
      </c>
      <c r="J6242" s="172">
        <v>0</v>
      </c>
      <c r="K6242" s="172">
        <v>1387.15</v>
      </c>
      <c r="L6242" s="173" t="s">
        <v>1444</v>
      </c>
    </row>
    <row r="6243" spans="1:12" ht="33.75">
      <c r="A6243" s="174">
        <v>16</v>
      </c>
      <c r="B6243" s="167" t="s">
        <v>716</v>
      </c>
      <c r="C6243" s="168">
        <v>42871</v>
      </c>
      <c r="D6243" s="168" t="s">
        <v>13337</v>
      </c>
      <c r="E6243" s="169" t="s">
        <v>1287</v>
      </c>
      <c r="F6243" s="169">
        <v>2213</v>
      </c>
      <c r="G6243" s="169"/>
      <c r="H6243" s="170" t="s">
        <v>13338</v>
      </c>
      <c r="I6243" s="172">
        <v>631.72</v>
      </c>
      <c r="J6243" s="172">
        <v>0</v>
      </c>
      <c r="K6243" s="172">
        <v>631.72</v>
      </c>
      <c r="L6243" s="173" t="s">
        <v>1444</v>
      </c>
    </row>
    <row r="6244" spans="1:12" ht="33.75">
      <c r="A6244" s="174">
        <v>16</v>
      </c>
      <c r="B6244" s="167" t="s">
        <v>716</v>
      </c>
      <c r="C6244" s="168">
        <v>42871</v>
      </c>
      <c r="D6244" s="168" t="s">
        <v>13339</v>
      </c>
      <c r="E6244" s="169" t="s">
        <v>15</v>
      </c>
      <c r="F6244" s="169">
        <v>2213</v>
      </c>
      <c r="G6244" s="169"/>
      <c r="H6244" s="170" t="s">
        <v>13340</v>
      </c>
      <c r="I6244" s="172">
        <v>290.58</v>
      </c>
      <c r="J6244" s="172">
        <v>0</v>
      </c>
      <c r="K6244" s="172">
        <v>290.58</v>
      </c>
      <c r="L6244" s="173" t="s">
        <v>1444</v>
      </c>
    </row>
    <row r="6245" spans="1:12" ht="33.75">
      <c r="A6245" s="174">
        <v>16</v>
      </c>
      <c r="B6245" s="167" t="s">
        <v>716</v>
      </c>
      <c r="C6245" s="168">
        <v>42871</v>
      </c>
      <c r="D6245" s="168" t="s">
        <v>13341</v>
      </c>
      <c r="E6245" s="169" t="s">
        <v>1287</v>
      </c>
      <c r="F6245" s="169">
        <v>2217</v>
      </c>
      <c r="G6245" s="169"/>
      <c r="H6245" s="170" t="s">
        <v>13342</v>
      </c>
      <c r="I6245" s="172">
        <v>316.17</v>
      </c>
      <c r="J6245" s="172">
        <v>0</v>
      </c>
      <c r="K6245" s="172">
        <v>316.17</v>
      </c>
      <c r="L6245" s="173" t="s">
        <v>1444</v>
      </c>
    </row>
    <row r="6246" spans="1:12" ht="33.75">
      <c r="A6246" s="174">
        <v>16</v>
      </c>
      <c r="B6246" s="167" t="s">
        <v>716</v>
      </c>
      <c r="C6246" s="168">
        <v>42871</v>
      </c>
      <c r="D6246" s="168" t="s">
        <v>13343</v>
      </c>
      <c r="E6246" s="169" t="s">
        <v>15</v>
      </c>
      <c r="F6246" s="169">
        <v>2217</v>
      </c>
      <c r="G6246" s="169"/>
      <c r="H6246" s="170" t="s">
        <v>13344</v>
      </c>
      <c r="I6246" s="172">
        <v>280.29000000000002</v>
      </c>
      <c r="J6246" s="172">
        <v>0</v>
      </c>
      <c r="K6246" s="172">
        <v>280.29000000000002</v>
      </c>
      <c r="L6246" s="173" t="s">
        <v>1444</v>
      </c>
    </row>
    <row r="6247" spans="1:12" ht="45">
      <c r="A6247" s="174">
        <v>578</v>
      </c>
      <c r="B6247" s="167" t="s">
        <v>877</v>
      </c>
      <c r="C6247" s="168">
        <v>42871</v>
      </c>
      <c r="D6247" s="168" t="s">
        <v>13345</v>
      </c>
      <c r="E6247" s="169" t="s">
        <v>15</v>
      </c>
      <c r="F6247" s="169">
        <v>2318</v>
      </c>
      <c r="G6247" s="169"/>
      <c r="H6247" s="170" t="s">
        <v>13346</v>
      </c>
      <c r="I6247" s="172">
        <v>880.27</v>
      </c>
      <c r="J6247" s="172">
        <v>0</v>
      </c>
      <c r="K6247" s="172">
        <v>880.27</v>
      </c>
      <c r="L6247" s="173" t="s">
        <v>1444</v>
      </c>
    </row>
    <row r="6248" spans="1:12" ht="45">
      <c r="A6248" s="174">
        <v>578</v>
      </c>
      <c r="B6248" s="167" t="s">
        <v>877</v>
      </c>
      <c r="C6248" s="168">
        <v>42871</v>
      </c>
      <c r="D6248" s="168" t="s">
        <v>13347</v>
      </c>
      <c r="E6248" s="169" t="s">
        <v>15</v>
      </c>
      <c r="F6248" s="169">
        <v>2317</v>
      </c>
      <c r="G6248" s="169"/>
      <c r="H6248" s="170" t="s">
        <v>13348</v>
      </c>
      <c r="I6248" s="172">
        <v>1715.61</v>
      </c>
      <c r="J6248" s="172">
        <v>0</v>
      </c>
      <c r="K6248" s="172">
        <v>1715.61</v>
      </c>
      <c r="L6248" s="173" t="s">
        <v>1444</v>
      </c>
    </row>
    <row r="6249" spans="1:12" ht="45">
      <c r="A6249" s="174">
        <v>578</v>
      </c>
      <c r="B6249" s="167" t="s">
        <v>877</v>
      </c>
      <c r="C6249" s="168">
        <v>42871</v>
      </c>
      <c r="D6249" s="168" t="s">
        <v>13349</v>
      </c>
      <c r="E6249" s="169" t="s">
        <v>15</v>
      </c>
      <c r="F6249" s="169">
        <v>2316</v>
      </c>
      <c r="G6249" s="169"/>
      <c r="H6249" s="170" t="s">
        <v>13350</v>
      </c>
      <c r="I6249" s="172">
        <v>1137.04</v>
      </c>
      <c r="J6249" s="172">
        <v>0</v>
      </c>
      <c r="K6249" s="172">
        <v>1137.04</v>
      </c>
      <c r="L6249" s="173" t="s">
        <v>1444</v>
      </c>
    </row>
    <row r="6250" spans="1:12" ht="33.75">
      <c r="A6250" s="174">
        <v>578</v>
      </c>
      <c r="B6250" s="167" t="s">
        <v>877</v>
      </c>
      <c r="C6250" s="168">
        <v>42871</v>
      </c>
      <c r="D6250" s="168" t="s">
        <v>13351</v>
      </c>
      <c r="E6250" s="169" t="s">
        <v>15</v>
      </c>
      <c r="F6250" s="169">
        <v>2315</v>
      </c>
      <c r="G6250" s="169"/>
      <c r="H6250" s="170" t="s">
        <v>13352</v>
      </c>
      <c r="I6250" s="172">
        <v>1304.49</v>
      </c>
      <c r="J6250" s="172">
        <v>0</v>
      </c>
      <c r="K6250" s="172">
        <v>1304.49</v>
      </c>
      <c r="L6250" s="173" t="s">
        <v>1444</v>
      </c>
    </row>
    <row r="6251" spans="1:12" ht="33.75">
      <c r="A6251" s="174">
        <v>10</v>
      </c>
      <c r="B6251" s="167" t="s">
        <v>714</v>
      </c>
      <c r="C6251" s="168">
        <v>42871</v>
      </c>
      <c r="D6251" s="168" t="s">
        <v>13353</v>
      </c>
      <c r="E6251" s="169" t="s">
        <v>15</v>
      </c>
      <c r="F6251" s="169">
        <v>447930</v>
      </c>
      <c r="G6251" s="169"/>
      <c r="H6251" s="170" t="s">
        <v>13354</v>
      </c>
      <c r="I6251" s="172">
        <v>50</v>
      </c>
      <c r="J6251" s="172">
        <v>0</v>
      </c>
      <c r="K6251" s="172">
        <v>50</v>
      </c>
      <c r="L6251" s="173" t="s">
        <v>1444</v>
      </c>
    </row>
    <row r="6252" spans="1:12" ht="33.75">
      <c r="A6252" s="174">
        <v>10</v>
      </c>
      <c r="B6252" s="167" t="s">
        <v>714</v>
      </c>
      <c r="C6252" s="168">
        <v>42871</v>
      </c>
      <c r="D6252" s="168" t="s">
        <v>13355</v>
      </c>
      <c r="E6252" s="169" t="s">
        <v>15</v>
      </c>
      <c r="F6252" s="169">
        <v>447932</v>
      </c>
      <c r="G6252" s="169"/>
      <c r="H6252" s="170" t="s">
        <v>13356</v>
      </c>
      <c r="I6252" s="172">
        <v>50</v>
      </c>
      <c r="J6252" s="172">
        <v>0</v>
      </c>
      <c r="K6252" s="172">
        <v>50</v>
      </c>
      <c r="L6252" s="173" t="s">
        <v>1444</v>
      </c>
    </row>
    <row r="6253" spans="1:12" ht="33.75">
      <c r="A6253" s="174">
        <v>513</v>
      </c>
      <c r="B6253" s="167" t="s">
        <v>208</v>
      </c>
      <c r="C6253" s="168">
        <v>42871</v>
      </c>
      <c r="D6253" s="168" t="s">
        <v>13357</v>
      </c>
      <c r="E6253" s="169" t="s">
        <v>15</v>
      </c>
      <c r="F6253" s="169">
        <v>447939</v>
      </c>
      <c r="G6253" s="169"/>
      <c r="H6253" s="170" t="s">
        <v>13358</v>
      </c>
      <c r="I6253" s="172">
        <v>50</v>
      </c>
      <c r="J6253" s="172">
        <v>0</v>
      </c>
      <c r="K6253" s="172">
        <v>50</v>
      </c>
      <c r="L6253" s="173" t="s">
        <v>1444</v>
      </c>
    </row>
    <row r="6254" spans="1:12" ht="45">
      <c r="A6254" s="174">
        <v>513</v>
      </c>
      <c r="B6254" s="167" t="s">
        <v>208</v>
      </c>
      <c r="C6254" s="168">
        <v>42871</v>
      </c>
      <c r="D6254" s="168" t="s">
        <v>13359</v>
      </c>
      <c r="E6254" s="169" t="s">
        <v>15</v>
      </c>
      <c r="F6254" s="169">
        <v>2323</v>
      </c>
      <c r="G6254" s="169"/>
      <c r="H6254" s="170" t="s">
        <v>13360</v>
      </c>
      <c r="I6254" s="172">
        <v>17849.64</v>
      </c>
      <c r="J6254" s="172">
        <v>0</v>
      </c>
      <c r="K6254" s="172">
        <v>17849.64</v>
      </c>
      <c r="L6254" s="173" t="s">
        <v>1444</v>
      </c>
    </row>
    <row r="6255" spans="1:12" ht="45">
      <c r="A6255" s="174">
        <v>594</v>
      </c>
      <c r="B6255" s="167" t="s">
        <v>120</v>
      </c>
      <c r="C6255" s="168">
        <v>42871</v>
      </c>
      <c r="D6255" s="168" t="s">
        <v>13361</v>
      </c>
      <c r="E6255" s="169" t="s">
        <v>15</v>
      </c>
      <c r="F6255" s="169">
        <v>2320</v>
      </c>
      <c r="G6255" s="169"/>
      <c r="H6255" s="170" t="s">
        <v>13362</v>
      </c>
      <c r="I6255" s="172">
        <v>584.74</v>
      </c>
      <c r="J6255" s="172">
        <v>0</v>
      </c>
      <c r="K6255" s="172">
        <v>584.74</v>
      </c>
      <c r="L6255" s="173" t="s">
        <v>1444</v>
      </c>
    </row>
    <row r="6256" spans="1:12" ht="33.75">
      <c r="A6256" s="174" t="s">
        <v>628</v>
      </c>
      <c r="B6256" s="167" t="s">
        <v>738</v>
      </c>
      <c r="C6256" s="168">
        <v>42871</v>
      </c>
      <c r="D6256" s="168" t="s">
        <v>13363</v>
      </c>
      <c r="E6256" s="169" t="s">
        <v>11</v>
      </c>
      <c r="F6256" s="169">
        <v>9353</v>
      </c>
      <c r="G6256" s="169"/>
      <c r="H6256" s="170" t="s">
        <v>13364</v>
      </c>
      <c r="I6256" s="172">
        <v>346.42</v>
      </c>
      <c r="J6256" s="172">
        <v>0</v>
      </c>
      <c r="K6256" s="172">
        <v>346.42</v>
      </c>
      <c r="L6256" s="173" t="s">
        <v>1444</v>
      </c>
    </row>
    <row r="6257" spans="1:12" ht="33.75">
      <c r="A6257" s="174" t="s">
        <v>628</v>
      </c>
      <c r="B6257" s="167" t="s">
        <v>738</v>
      </c>
      <c r="C6257" s="168">
        <v>42871</v>
      </c>
      <c r="D6257" s="168" t="s">
        <v>13365</v>
      </c>
      <c r="E6257" s="169" t="s">
        <v>11</v>
      </c>
      <c r="F6257" s="169">
        <v>9295</v>
      </c>
      <c r="G6257" s="169"/>
      <c r="H6257" s="170" t="s">
        <v>13366</v>
      </c>
      <c r="I6257" s="172">
        <v>503.1</v>
      </c>
      <c r="J6257" s="172">
        <v>0</v>
      </c>
      <c r="K6257" s="172">
        <v>503.1</v>
      </c>
      <c r="L6257" s="173" t="s">
        <v>1444</v>
      </c>
    </row>
    <row r="6258" spans="1:12" ht="33.75">
      <c r="A6258" s="174" t="s">
        <v>628</v>
      </c>
      <c r="B6258" s="167" t="s">
        <v>738</v>
      </c>
      <c r="C6258" s="168">
        <v>42871</v>
      </c>
      <c r="D6258" s="168" t="s">
        <v>13367</v>
      </c>
      <c r="E6258" s="169" t="s">
        <v>11</v>
      </c>
      <c r="F6258" s="169">
        <v>9297</v>
      </c>
      <c r="G6258" s="169"/>
      <c r="H6258" s="170" t="s">
        <v>13368</v>
      </c>
      <c r="I6258" s="172">
        <v>305.67</v>
      </c>
      <c r="J6258" s="172">
        <v>0</v>
      </c>
      <c r="K6258" s="172">
        <v>305.67</v>
      </c>
      <c r="L6258" s="173" t="s">
        <v>1444</v>
      </c>
    </row>
    <row r="6259" spans="1:12" ht="33.75">
      <c r="A6259" s="174" t="s">
        <v>628</v>
      </c>
      <c r="B6259" s="167" t="s">
        <v>738</v>
      </c>
      <c r="C6259" s="168">
        <v>42871</v>
      </c>
      <c r="D6259" s="168" t="s">
        <v>13369</v>
      </c>
      <c r="E6259" s="169" t="s">
        <v>11</v>
      </c>
      <c r="F6259" s="169">
        <v>9296</v>
      </c>
      <c r="G6259" s="169"/>
      <c r="H6259" s="170" t="s">
        <v>13370</v>
      </c>
      <c r="I6259" s="172">
        <v>3441.58</v>
      </c>
      <c r="J6259" s="172">
        <v>0</v>
      </c>
      <c r="K6259" s="172">
        <v>3441.58</v>
      </c>
      <c r="L6259" s="173" t="s">
        <v>1444</v>
      </c>
    </row>
    <row r="6260" spans="1:12" ht="22.5">
      <c r="A6260" s="174">
        <v>513</v>
      </c>
      <c r="B6260" s="167" t="s">
        <v>208</v>
      </c>
      <c r="C6260" s="168">
        <v>42871</v>
      </c>
      <c r="D6260" s="168" t="s">
        <v>13371</v>
      </c>
      <c r="E6260" s="169" t="s">
        <v>15</v>
      </c>
      <c r="F6260" s="169">
        <v>448362</v>
      </c>
      <c r="G6260" s="169"/>
      <c r="H6260" s="170" t="s">
        <v>3856</v>
      </c>
      <c r="I6260" s="172">
        <v>50</v>
      </c>
      <c r="J6260" s="172">
        <v>0</v>
      </c>
      <c r="K6260" s="172">
        <v>50</v>
      </c>
      <c r="L6260" s="173" t="s">
        <v>1444</v>
      </c>
    </row>
    <row r="6261" spans="1:12" ht="33.75">
      <c r="A6261" s="174">
        <v>10</v>
      </c>
      <c r="B6261" s="167" t="s">
        <v>714</v>
      </c>
      <c r="C6261" s="168">
        <v>42871</v>
      </c>
      <c r="D6261" s="168" t="s">
        <v>13372</v>
      </c>
      <c r="E6261" s="169" t="s">
        <v>15</v>
      </c>
      <c r="F6261" s="169">
        <v>448364</v>
      </c>
      <c r="G6261" s="169"/>
      <c r="H6261" s="170" t="s">
        <v>13373</v>
      </c>
      <c r="I6261" s="172">
        <v>50</v>
      </c>
      <c r="J6261" s="172">
        <v>0</v>
      </c>
      <c r="K6261" s="172">
        <v>50</v>
      </c>
      <c r="L6261" s="173" t="s">
        <v>1444</v>
      </c>
    </row>
    <row r="6262" spans="1:12" ht="33.75">
      <c r="A6262" s="174">
        <v>10</v>
      </c>
      <c r="B6262" s="167" t="s">
        <v>714</v>
      </c>
      <c r="C6262" s="168">
        <v>42871</v>
      </c>
      <c r="D6262" s="168" t="s">
        <v>13374</v>
      </c>
      <c r="E6262" s="169" t="s">
        <v>15</v>
      </c>
      <c r="F6262" s="169">
        <v>448377</v>
      </c>
      <c r="G6262" s="169"/>
      <c r="H6262" s="170" t="s">
        <v>13375</v>
      </c>
      <c r="I6262" s="172">
        <v>50</v>
      </c>
      <c r="J6262" s="172">
        <v>0</v>
      </c>
      <c r="K6262" s="172">
        <v>50</v>
      </c>
      <c r="L6262" s="173" t="s">
        <v>1444</v>
      </c>
    </row>
    <row r="6263" spans="1:12" ht="33.75">
      <c r="A6263" s="174">
        <v>340</v>
      </c>
      <c r="B6263" s="167" t="s">
        <v>838</v>
      </c>
      <c r="C6263" s="168">
        <v>42871</v>
      </c>
      <c r="D6263" s="168" t="s">
        <v>13376</v>
      </c>
      <c r="E6263" s="169" t="s">
        <v>15</v>
      </c>
      <c r="F6263" s="169">
        <v>448381</v>
      </c>
      <c r="G6263" s="169"/>
      <c r="H6263" s="170" t="s">
        <v>13377</v>
      </c>
      <c r="I6263" s="172">
        <v>50</v>
      </c>
      <c r="J6263" s="172">
        <v>0</v>
      </c>
      <c r="K6263" s="172">
        <v>50</v>
      </c>
      <c r="L6263" s="173" t="s">
        <v>1444</v>
      </c>
    </row>
    <row r="6264" spans="1:12" ht="33.75">
      <c r="A6264" s="174">
        <v>340</v>
      </c>
      <c r="B6264" s="167" t="s">
        <v>838</v>
      </c>
      <c r="C6264" s="168">
        <v>42871</v>
      </c>
      <c r="D6264" s="168" t="s">
        <v>13378</v>
      </c>
      <c r="E6264" s="169" t="s">
        <v>15</v>
      </c>
      <c r="F6264" s="169">
        <v>448383</v>
      </c>
      <c r="G6264" s="169"/>
      <c r="H6264" s="170" t="s">
        <v>13379</v>
      </c>
      <c r="I6264" s="172">
        <v>50</v>
      </c>
      <c r="J6264" s="172">
        <v>0</v>
      </c>
      <c r="K6264" s="172">
        <v>50</v>
      </c>
      <c r="L6264" s="173" t="s">
        <v>1444</v>
      </c>
    </row>
    <row r="6265" spans="1:12" ht="22.5">
      <c r="A6265" s="174">
        <v>340</v>
      </c>
      <c r="B6265" s="167" t="s">
        <v>838</v>
      </c>
      <c r="C6265" s="168">
        <v>42871</v>
      </c>
      <c r="D6265" s="168" t="s">
        <v>13380</v>
      </c>
      <c r="E6265" s="169" t="s">
        <v>15</v>
      </c>
      <c r="F6265" s="169">
        <v>448512</v>
      </c>
      <c r="G6265" s="169"/>
      <c r="H6265" s="170" t="s">
        <v>13381</v>
      </c>
      <c r="I6265" s="172">
        <v>50</v>
      </c>
      <c r="J6265" s="172">
        <v>0</v>
      </c>
      <c r="K6265" s="172">
        <v>50</v>
      </c>
      <c r="L6265" s="173" t="s">
        <v>1444</v>
      </c>
    </row>
    <row r="6266" spans="1:12" ht="45">
      <c r="A6266" s="174" t="s">
        <v>630</v>
      </c>
      <c r="B6266" s="167" t="s">
        <v>739</v>
      </c>
      <c r="C6266" s="168">
        <v>42871</v>
      </c>
      <c r="D6266" s="168" t="s">
        <v>13382</v>
      </c>
      <c r="E6266" s="169" t="s">
        <v>1500</v>
      </c>
      <c r="F6266" s="169">
        <v>13534139</v>
      </c>
      <c r="G6266" s="169"/>
      <c r="H6266" s="170" t="s">
        <v>13383</v>
      </c>
      <c r="I6266" s="172">
        <v>492734.09</v>
      </c>
      <c r="J6266" s="172">
        <v>0</v>
      </c>
      <c r="K6266" s="172">
        <v>492734.09</v>
      </c>
      <c r="L6266" s="173" t="s">
        <v>1444</v>
      </c>
    </row>
    <row r="6267" spans="1:12" ht="45">
      <c r="A6267" s="174" t="s">
        <v>630</v>
      </c>
      <c r="B6267" s="167" t="s">
        <v>739</v>
      </c>
      <c r="C6267" s="168">
        <v>42871</v>
      </c>
      <c r="D6267" s="168" t="s">
        <v>13384</v>
      </c>
      <c r="E6267" s="169" t="s">
        <v>1500</v>
      </c>
      <c r="F6267" s="169">
        <v>13534138</v>
      </c>
      <c r="G6267" s="169"/>
      <c r="H6267" s="170" t="s">
        <v>13385</v>
      </c>
      <c r="I6267" s="172">
        <v>908398.21</v>
      </c>
      <c r="J6267" s="172">
        <v>0</v>
      </c>
      <c r="K6267" s="172">
        <v>908398.21</v>
      </c>
      <c r="L6267" s="173" t="s">
        <v>1444</v>
      </c>
    </row>
    <row r="6268" spans="1:12" ht="45">
      <c r="A6268" s="174" t="s">
        <v>630</v>
      </c>
      <c r="B6268" s="167" t="s">
        <v>739</v>
      </c>
      <c r="C6268" s="168">
        <v>42871</v>
      </c>
      <c r="D6268" s="168" t="s">
        <v>13386</v>
      </c>
      <c r="E6268" s="169" t="s">
        <v>1500</v>
      </c>
      <c r="F6268" s="169">
        <v>13534137</v>
      </c>
      <c r="G6268" s="169"/>
      <c r="H6268" s="170" t="s">
        <v>13387</v>
      </c>
      <c r="I6268" s="172">
        <v>775973.87</v>
      </c>
      <c r="J6268" s="172">
        <v>0</v>
      </c>
      <c r="K6268" s="172">
        <v>775973.87</v>
      </c>
      <c r="L6268" s="173" t="s">
        <v>1444</v>
      </c>
    </row>
    <row r="6269" spans="1:12" ht="45">
      <c r="A6269" s="174" t="s">
        <v>630</v>
      </c>
      <c r="B6269" s="167" t="s">
        <v>739</v>
      </c>
      <c r="C6269" s="168">
        <v>42871</v>
      </c>
      <c r="D6269" s="168" t="s">
        <v>13388</v>
      </c>
      <c r="E6269" s="169" t="s">
        <v>1500</v>
      </c>
      <c r="F6269" s="169">
        <v>13534131</v>
      </c>
      <c r="G6269" s="169"/>
      <c r="H6269" s="170" t="s">
        <v>13389</v>
      </c>
      <c r="I6269" s="172">
        <v>60417.97</v>
      </c>
      <c r="J6269" s="172">
        <v>0</v>
      </c>
      <c r="K6269" s="172">
        <v>60417.97</v>
      </c>
      <c r="L6269" s="173" t="s">
        <v>1444</v>
      </c>
    </row>
    <row r="6270" spans="1:12" ht="45">
      <c r="A6270" s="174" t="s">
        <v>630</v>
      </c>
      <c r="B6270" s="167" t="s">
        <v>739</v>
      </c>
      <c r="C6270" s="168">
        <v>42871</v>
      </c>
      <c r="D6270" s="168" t="s">
        <v>13390</v>
      </c>
      <c r="E6270" s="169" t="s">
        <v>1500</v>
      </c>
      <c r="F6270" s="169">
        <v>13534123</v>
      </c>
      <c r="G6270" s="169"/>
      <c r="H6270" s="170" t="s">
        <v>13391</v>
      </c>
      <c r="I6270" s="172">
        <v>184877.52</v>
      </c>
      <c r="J6270" s="172">
        <v>0</v>
      </c>
      <c r="K6270" s="172">
        <v>184877.52</v>
      </c>
      <c r="L6270" s="173" t="s">
        <v>1444</v>
      </c>
    </row>
    <row r="6271" spans="1:12" ht="45">
      <c r="A6271" s="174" t="s">
        <v>630</v>
      </c>
      <c r="B6271" s="167" t="s">
        <v>739</v>
      </c>
      <c r="C6271" s="168">
        <v>42871</v>
      </c>
      <c r="D6271" s="168" t="s">
        <v>13392</v>
      </c>
      <c r="E6271" s="169" t="s">
        <v>1500</v>
      </c>
      <c r="F6271" s="169">
        <v>13533871</v>
      </c>
      <c r="G6271" s="169"/>
      <c r="H6271" s="170" t="s">
        <v>13393</v>
      </c>
      <c r="I6271" s="172">
        <v>70212.52</v>
      </c>
      <c r="J6271" s="172">
        <v>0</v>
      </c>
      <c r="K6271" s="172">
        <v>70212.52</v>
      </c>
      <c r="L6271" s="173" t="s">
        <v>1444</v>
      </c>
    </row>
    <row r="6272" spans="1:12" ht="33.75">
      <c r="A6272" s="174" t="s">
        <v>630</v>
      </c>
      <c r="B6272" s="167" t="s">
        <v>739</v>
      </c>
      <c r="C6272" s="168">
        <v>42872</v>
      </c>
      <c r="D6272" s="168" t="s">
        <v>13394</v>
      </c>
      <c r="E6272" s="169" t="s">
        <v>1286</v>
      </c>
      <c r="F6272" s="169">
        <v>13562828</v>
      </c>
      <c r="G6272" s="169"/>
      <c r="H6272" s="170" t="s">
        <v>13395</v>
      </c>
      <c r="I6272" s="172">
        <v>0</v>
      </c>
      <c r="J6272" s="172">
        <v>562770.64</v>
      </c>
      <c r="K6272" s="172">
        <v>562770.64</v>
      </c>
      <c r="L6272" s="173" t="s">
        <v>1444</v>
      </c>
    </row>
    <row r="6273" spans="1:12" ht="33.75">
      <c r="A6273" s="174" t="s">
        <v>630</v>
      </c>
      <c r="B6273" s="167" t="s">
        <v>739</v>
      </c>
      <c r="C6273" s="168">
        <v>42872</v>
      </c>
      <c r="D6273" s="168" t="s">
        <v>13396</v>
      </c>
      <c r="E6273" s="169" t="s">
        <v>1286</v>
      </c>
      <c r="F6273" s="169">
        <v>13562816</v>
      </c>
      <c r="G6273" s="169"/>
      <c r="H6273" s="170" t="s">
        <v>13397</v>
      </c>
      <c r="I6273" s="172">
        <v>0</v>
      </c>
      <c r="J6273" s="172">
        <v>529160.1</v>
      </c>
      <c r="K6273" s="172">
        <v>529160.1</v>
      </c>
      <c r="L6273" s="173" t="s">
        <v>1444</v>
      </c>
    </row>
    <row r="6274" spans="1:12" ht="33.75">
      <c r="A6274" s="174" t="s">
        <v>630</v>
      </c>
      <c r="B6274" s="167" t="s">
        <v>739</v>
      </c>
      <c r="C6274" s="168">
        <v>42872</v>
      </c>
      <c r="D6274" s="168" t="s">
        <v>13398</v>
      </c>
      <c r="E6274" s="169" t="s">
        <v>1286</v>
      </c>
      <c r="F6274" s="169">
        <v>13562820</v>
      </c>
      <c r="G6274" s="169"/>
      <c r="H6274" s="170" t="s">
        <v>13399</v>
      </c>
      <c r="I6274" s="172">
        <v>0</v>
      </c>
      <c r="J6274" s="172">
        <v>350644.17</v>
      </c>
      <c r="K6274" s="172">
        <v>350644.17</v>
      </c>
      <c r="L6274" s="173" t="s">
        <v>1444</v>
      </c>
    </row>
    <row r="6275" spans="1:12" ht="33.75">
      <c r="A6275" s="174" t="s">
        <v>630</v>
      </c>
      <c r="B6275" s="167" t="s">
        <v>739</v>
      </c>
      <c r="C6275" s="168">
        <v>42872</v>
      </c>
      <c r="D6275" s="168" t="s">
        <v>13400</v>
      </c>
      <c r="E6275" s="169" t="s">
        <v>1286</v>
      </c>
      <c r="F6275" s="169">
        <v>13562825</v>
      </c>
      <c r="G6275" s="169"/>
      <c r="H6275" s="170" t="s">
        <v>13401</v>
      </c>
      <c r="I6275" s="172">
        <v>0</v>
      </c>
      <c r="J6275" s="172">
        <v>422159.84</v>
      </c>
      <c r="K6275" s="172">
        <v>422159.84</v>
      </c>
      <c r="L6275" s="173" t="s">
        <v>1444</v>
      </c>
    </row>
    <row r="6276" spans="1:12" ht="33.75">
      <c r="A6276" s="174" t="s">
        <v>630</v>
      </c>
      <c r="B6276" s="167" t="s">
        <v>739</v>
      </c>
      <c r="C6276" s="168">
        <v>42872</v>
      </c>
      <c r="D6276" s="168" t="s">
        <v>13402</v>
      </c>
      <c r="E6276" s="169" t="s">
        <v>1286</v>
      </c>
      <c r="F6276" s="169">
        <v>13562827</v>
      </c>
      <c r="G6276" s="169"/>
      <c r="H6276" s="170" t="s">
        <v>13403</v>
      </c>
      <c r="I6276" s="172">
        <v>0</v>
      </c>
      <c r="J6276" s="172">
        <v>1166416.1000000001</v>
      </c>
      <c r="K6276" s="172">
        <v>1166416.1000000001</v>
      </c>
      <c r="L6276" s="173" t="s">
        <v>1444</v>
      </c>
    </row>
    <row r="6277" spans="1:12" ht="33.75">
      <c r="A6277" s="174" t="s">
        <v>630</v>
      </c>
      <c r="B6277" s="167" t="s">
        <v>739</v>
      </c>
      <c r="C6277" s="168">
        <v>42872</v>
      </c>
      <c r="D6277" s="168" t="s">
        <v>13404</v>
      </c>
      <c r="E6277" s="169" t="s">
        <v>1286</v>
      </c>
      <c r="F6277" s="169">
        <v>13562826</v>
      </c>
      <c r="G6277" s="169"/>
      <c r="H6277" s="170" t="s">
        <v>13405</v>
      </c>
      <c r="I6277" s="172">
        <v>0</v>
      </c>
      <c r="J6277" s="172">
        <v>254195.9</v>
      </c>
      <c r="K6277" s="172">
        <v>254195.9</v>
      </c>
      <c r="L6277" s="173" t="s">
        <v>1444</v>
      </c>
    </row>
    <row r="6278" spans="1:12" ht="33.75">
      <c r="A6278" s="174" t="s">
        <v>630</v>
      </c>
      <c r="B6278" s="167" t="s">
        <v>739</v>
      </c>
      <c r="C6278" s="168">
        <v>42872</v>
      </c>
      <c r="D6278" s="168" t="s">
        <v>13406</v>
      </c>
      <c r="E6278" s="169" t="s">
        <v>1286</v>
      </c>
      <c r="F6278" s="169">
        <v>13562815</v>
      </c>
      <c r="G6278" s="169"/>
      <c r="H6278" s="170" t="s">
        <v>13407</v>
      </c>
      <c r="I6278" s="172">
        <v>0</v>
      </c>
      <c r="J6278" s="172">
        <v>242791.46</v>
      </c>
      <c r="K6278" s="172">
        <v>242791.46</v>
      </c>
      <c r="L6278" s="173" t="s">
        <v>1444</v>
      </c>
    </row>
    <row r="6279" spans="1:12" ht="22.5">
      <c r="A6279" s="174">
        <v>513</v>
      </c>
      <c r="B6279" s="167" t="s">
        <v>208</v>
      </c>
      <c r="C6279" s="168">
        <v>42872</v>
      </c>
      <c r="D6279" s="168" t="s">
        <v>13408</v>
      </c>
      <c r="E6279" s="169" t="s">
        <v>6</v>
      </c>
      <c r="F6279" s="169">
        <v>837575</v>
      </c>
      <c r="G6279" s="169"/>
      <c r="H6279" s="170" t="s">
        <v>13409</v>
      </c>
      <c r="I6279" s="172">
        <v>0</v>
      </c>
      <c r="J6279" s="172">
        <v>67521825</v>
      </c>
      <c r="K6279" s="172">
        <v>67521825</v>
      </c>
      <c r="L6279" s="173" t="s">
        <v>1444</v>
      </c>
    </row>
    <row r="6280" spans="1:12" ht="33.75">
      <c r="A6280" s="174" t="s">
        <v>628</v>
      </c>
      <c r="B6280" s="167" t="s">
        <v>738</v>
      </c>
      <c r="C6280" s="168">
        <v>42872</v>
      </c>
      <c r="D6280" s="168" t="s">
        <v>13410</v>
      </c>
      <c r="E6280" s="169" t="s">
        <v>6</v>
      </c>
      <c r="F6280" s="169">
        <v>837735</v>
      </c>
      <c r="G6280" s="169"/>
      <c r="H6280" s="170" t="s">
        <v>13411</v>
      </c>
      <c r="I6280" s="172">
        <v>0</v>
      </c>
      <c r="J6280" s="172">
        <v>140000</v>
      </c>
      <c r="K6280" s="172">
        <v>140000</v>
      </c>
      <c r="L6280" s="173" t="s">
        <v>1444</v>
      </c>
    </row>
    <row r="6281" spans="1:12" ht="33.75">
      <c r="A6281" s="174" t="s">
        <v>627</v>
      </c>
      <c r="B6281" s="167" t="s">
        <v>737</v>
      </c>
      <c r="C6281" s="168">
        <v>42872</v>
      </c>
      <c r="D6281" s="168" t="s">
        <v>13412</v>
      </c>
      <c r="E6281" s="169" t="s">
        <v>6</v>
      </c>
      <c r="F6281" s="169">
        <v>837904</v>
      </c>
      <c r="G6281" s="169"/>
      <c r="H6281" s="170" t="s">
        <v>13094</v>
      </c>
      <c r="I6281" s="172">
        <v>0</v>
      </c>
      <c r="J6281" s="172">
        <v>19397.36</v>
      </c>
      <c r="K6281" s="172">
        <v>19397.36</v>
      </c>
      <c r="L6281" s="173" t="s">
        <v>1444</v>
      </c>
    </row>
    <row r="6282" spans="1:12" ht="45">
      <c r="A6282" s="174">
        <v>132</v>
      </c>
      <c r="B6282" s="167" t="s">
        <v>752</v>
      </c>
      <c r="C6282" s="168">
        <v>42872</v>
      </c>
      <c r="D6282" s="168" t="s">
        <v>13413</v>
      </c>
      <c r="E6282" s="169" t="s">
        <v>6</v>
      </c>
      <c r="F6282" s="169">
        <v>887770</v>
      </c>
      <c r="G6282" s="169"/>
      <c r="H6282" s="170" t="s">
        <v>13414</v>
      </c>
      <c r="I6282" s="172">
        <v>0</v>
      </c>
      <c r="J6282" s="172">
        <v>509817981.60000002</v>
      </c>
      <c r="K6282" s="172">
        <v>509817981.60000002</v>
      </c>
      <c r="L6282" s="173" t="s">
        <v>1444</v>
      </c>
    </row>
    <row r="6283" spans="1:12" ht="33.75">
      <c r="A6283" s="174">
        <v>119</v>
      </c>
      <c r="B6283" s="167" t="s">
        <v>747</v>
      </c>
      <c r="C6283" s="168">
        <v>42872</v>
      </c>
      <c r="D6283" s="168" t="s">
        <v>13415</v>
      </c>
      <c r="E6283" s="169" t="s">
        <v>11</v>
      </c>
      <c r="F6283" s="169">
        <v>887778</v>
      </c>
      <c r="G6283" s="169"/>
      <c r="H6283" s="170" t="s">
        <v>13416</v>
      </c>
      <c r="I6283" s="172">
        <v>50</v>
      </c>
      <c r="J6283" s="172">
        <v>0</v>
      </c>
      <c r="K6283" s="172">
        <v>50</v>
      </c>
      <c r="L6283" s="173" t="s">
        <v>1444</v>
      </c>
    </row>
    <row r="6284" spans="1:12" ht="45">
      <c r="A6284" s="174">
        <v>78</v>
      </c>
      <c r="B6284" s="167" t="s">
        <v>14232</v>
      </c>
      <c r="C6284" s="168">
        <v>42872</v>
      </c>
      <c r="D6284" s="168" t="s">
        <v>13417</v>
      </c>
      <c r="E6284" s="169" t="s">
        <v>11</v>
      </c>
      <c r="F6284" s="169">
        <v>887793</v>
      </c>
      <c r="G6284" s="169"/>
      <c r="H6284" s="170" t="s">
        <v>13418</v>
      </c>
      <c r="I6284" s="172">
        <v>270</v>
      </c>
      <c r="J6284" s="172">
        <v>0</v>
      </c>
      <c r="K6284" s="172">
        <v>270</v>
      </c>
      <c r="L6284" s="173" t="s">
        <v>1444</v>
      </c>
    </row>
    <row r="6285" spans="1:12" ht="45">
      <c r="A6285" s="174">
        <v>513</v>
      </c>
      <c r="B6285" s="167" t="s">
        <v>208</v>
      </c>
      <c r="C6285" s="168">
        <v>42872</v>
      </c>
      <c r="D6285" s="168" t="s">
        <v>13419</v>
      </c>
      <c r="E6285" s="169" t="s">
        <v>15</v>
      </c>
      <c r="F6285" s="169">
        <v>2324</v>
      </c>
      <c r="G6285" s="169"/>
      <c r="H6285" s="170" t="s">
        <v>13420</v>
      </c>
      <c r="I6285" s="172">
        <v>13839.97</v>
      </c>
      <c r="J6285" s="172">
        <v>0</v>
      </c>
      <c r="K6285" s="172">
        <v>13839.97</v>
      </c>
      <c r="L6285" s="173" t="s">
        <v>1444</v>
      </c>
    </row>
    <row r="6286" spans="1:12" ht="33.75">
      <c r="A6286" s="174">
        <v>16</v>
      </c>
      <c r="B6286" s="167" t="s">
        <v>716</v>
      </c>
      <c r="C6286" s="168">
        <v>42872</v>
      </c>
      <c r="D6286" s="168" t="s">
        <v>13421</v>
      </c>
      <c r="E6286" s="169" t="s">
        <v>15</v>
      </c>
      <c r="F6286" s="169">
        <v>2327</v>
      </c>
      <c r="G6286" s="169"/>
      <c r="H6286" s="170" t="s">
        <v>13422</v>
      </c>
      <c r="I6286" s="172">
        <v>301.14</v>
      </c>
      <c r="J6286" s="172">
        <v>0</v>
      </c>
      <c r="K6286" s="172">
        <v>301.14</v>
      </c>
      <c r="L6286" s="173" t="s">
        <v>1444</v>
      </c>
    </row>
    <row r="6287" spans="1:12" ht="33.75">
      <c r="A6287" s="174">
        <v>578</v>
      </c>
      <c r="B6287" s="167" t="s">
        <v>877</v>
      </c>
      <c r="C6287" s="168">
        <v>42872</v>
      </c>
      <c r="D6287" s="168" t="s">
        <v>13423</v>
      </c>
      <c r="E6287" s="169" t="s">
        <v>15</v>
      </c>
      <c r="F6287" s="169">
        <v>2326</v>
      </c>
      <c r="G6287" s="169"/>
      <c r="H6287" s="170" t="s">
        <v>13424</v>
      </c>
      <c r="I6287" s="172">
        <v>611.49</v>
      </c>
      <c r="J6287" s="172">
        <v>0</v>
      </c>
      <c r="K6287" s="172">
        <v>611.49</v>
      </c>
      <c r="L6287" s="173" t="s">
        <v>1444</v>
      </c>
    </row>
    <row r="6288" spans="1:12" ht="45">
      <c r="A6288" s="174">
        <v>291</v>
      </c>
      <c r="B6288" s="167" t="s">
        <v>818</v>
      </c>
      <c r="C6288" s="168">
        <v>42872</v>
      </c>
      <c r="D6288" s="168" t="s">
        <v>13425</v>
      </c>
      <c r="E6288" s="169" t="s">
        <v>11</v>
      </c>
      <c r="F6288" s="169">
        <v>449416</v>
      </c>
      <c r="G6288" s="169"/>
      <c r="H6288" s="170" t="s">
        <v>13426</v>
      </c>
      <c r="I6288" s="172">
        <v>50</v>
      </c>
      <c r="J6288" s="172">
        <v>0</v>
      </c>
      <c r="K6288" s="172">
        <v>50</v>
      </c>
      <c r="L6288" s="173" t="s">
        <v>1444</v>
      </c>
    </row>
    <row r="6289" spans="1:12" ht="33.75">
      <c r="A6289" s="174">
        <v>291</v>
      </c>
      <c r="B6289" s="167" t="s">
        <v>818</v>
      </c>
      <c r="C6289" s="168">
        <v>42872</v>
      </c>
      <c r="D6289" s="168" t="s">
        <v>13427</v>
      </c>
      <c r="E6289" s="169" t="s">
        <v>11</v>
      </c>
      <c r="F6289" s="169">
        <v>449417</v>
      </c>
      <c r="G6289" s="169"/>
      <c r="H6289" s="170" t="s">
        <v>13428</v>
      </c>
      <c r="I6289" s="172">
        <v>50</v>
      </c>
      <c r="J6289" s="172">
        <v>0</v>
      </c>
      <c r="K6289" s="172">
        <v>50</v>
      </c>
      <c r="L6289" s="173" t="s">
        <v>1444</v>
      </c>
    </row>
    <row r="6290" spans="1:12" ht="33.75">
      <c r="A6290" s="174" t="s">
        <v>628</v>
      </c>
      <c r="B6290" s="167" t="s">
        <v>738</v>
      </c>
      <c r="C6290" s="168">
        <v>42872</v>
      </c>
      <c r="D6290" s="168" t="s">
        <v>13429</v>
      </c>
      <c r="E6290" s="169" t="s">
        <v>11</v>
      </c>
      <c r="F6290" s="169">
        <v>9418</v>
      </c>
      <c r="G6290" s="169"/>
      <c r="H6290" s="170" t="s">
        <v>13430</v>
      </c>
      <c r="I6290" s="172">
        <v>1352.3</v>
      </c>
      <c r="J6290" s="172">
        <v>0</v>
      </c>
      <c r="K6290" s="172">
        <v>1352.3</v>
      </c>
      <c r="L6290" s="173" t="s">
        <v>1444</v>
      </c>
    </row>
    <row r="6291" spans="1:12" ht="22.5">
      <c r="A6291" s="174">
        <v>513</v>
      </c>
      <c r="B6291" s="167" t="s">
        <v>208</v>
      </c>
      <c r="C6291" s="168">
        <v>42872</v>
      </c>
      <c r="D6291" s="168" t="s">
        <v>13431</v>
      </c>
      <c r="E6291" s="169" t="s">
        <v>15</v>
      </c>
      <c r="F6291" s="169">
        <v>449536</v>
      </c>
      <c r="G6291" s="169"/>
      <c r="H6291" s="170" t="s">
        <v>13432</v>
      </c>
      <c r="I6291" s="172">
        <v>50</v>
      </c>
      <c r="J6291" s="172">
        <v>0</v>
      </c>
      <c r="K6291" s="172">
        <v>50</v>
      </c>
      <c r="L6291" s="173" t="s">
        <v>1444</v>
      </c>
    </row>
    <row r="6292" spans="1:12" ht="33.75">
      <c r="A6292" s="174" t="s">
        <v>628</v>
      </c>
      <c r="B6292" s="167" t="s">
        <v>738</v>
      </c>
      <c r="C6292" s="168">
        <v>42872</v>
      </c>
      <c r="D6292" s="168" t="s">
        <v>13433</v>
      </c>
      <c r="E6292" s="169" t="s">
        <v>11</v>
      </c>
      <c r="F6292" s="169">
        <v>449730</v>
      </c>
      <c r="G6292" s="169"/>
      <c r="H6292" s="170" t="s">
        <v>13434</v>
      </c>
      <c r="I6292" s="172">
        <v>346.83</v>
      </c>
      <c r="J6292" s="172">
        <v>0</v>
      </c>
      <c r="K6292" s="172">
        <v>346.83</v>
      </c>
      <c r="L6292" s="173" t="s">
        <v>1444</v>
      </c>
    </row>
    <row r="6293" spans="1:12" ht="45">
      <c r="A6293" s="174" t="s">
        <v>630</v>
      </c>
      <c r="B6293" s="167" t="s">
        <v>739</v>
      </c>
      <c r="C6293" s="168">
        <v>42872</v>
      </c>
      <c r="D6293" s="168" t="s">
        <v>13435</v>
      </c>
      <c r="E6293" s="169" t="s">
        <v>1500</v>
      </c>
      <c r="F6293" s="169">
        <v>13548269</v>
      </c>
      <c r="G6293" s="169"/>
      <c r="H6293" s="170" t="s">
        <v>13436</v>
      </c>
      <c r="I6293" s="172">
        <v>611742.51</v>
      </c>
      <c r="J6293" s="172">
        <v>0</v>
      </c>
      <c r="K6293" s="172">
        <v>611742.51</v>
      </c>
      <c r="L6293" s="173" t="s">
        <v>1444</v>
      </c>
    </row>
    <row r="6294" spans="1:12" ht="45">
      <c r="A6294" s="174" t="s">
        <v>630</v>
      </c>
      <c r="B6294" s="167" t="s">
        <v>739</v>
      </c>
      <c r="C6294" s="168">
        <v>42872</v>
      </c>
      <c r="D6294" s="168" t="s">
        <v>13437</v>
      </c>
      <c r="E6294" s="169" t="s">
        <v>1500</v>
      </c>
      <c r="F6294" s="169">
        <v>13548235</v>
      </c>
      <c r="G6294" s="169"/>
      <c r="H6294" s="170" t="s">
        <v>13438</v>
      </c>
      <c r="I6294" s="172">
        <v>1124132.6399999999</v>
      </c>
      <c r="J6294" s="172">
        <v>0</v>
      </c>
      <c r="K6294" s="172">
        <v>1124132.6399999999</v>
      </c>
      <c r="L6294" s="173" t="s">
        <v>1444</v>
      </c>
    </row>
    <row r="6295" spans="1:12" ht="45">
      <c r="A6295" s="174" t="s">
        <v>630</v>
      </c>
      <c r="B6295" s="167" t="s">
        <v>739</v>
      </c>
      <c r="C6295" s="168">
        <v>42872</v>
      </c>
      <c r="D6295" s="168" t="s">
        <v>13439</v>
      </c>
      <c r="E6295" s="169" t="s">
        <v>1500</v>
      </c>
      <c r="F6295" s="169">
        <v>13548213</v>
      </c>
      <c r="G6295" s="169"/>
      <c r="H6295" s="170" t="s">
        <v>13440</v>
      </c>
      <c r="I6295" s="172">
        <v>235376.55</v>
      </c>
      <c r="J6295" s="172">
        <v>0</v>
      </c>
      <c r="K6295" s="172">
        <v>235376.55</v>
      </c>
      <c r="L6295" s="173" t="s">
        <v>1444</v>
      </c>
    </row>
    <row r="6296" spans="1:12" ht="45">
      <c r="A6296" s="174" t="s">
        <v>630</v>
      </c>
      <c r="B6296" s="167" t="s">
        <v>739</v>
      </c>
      <c r="C6296" s="168">
        <v>42872</v>
      </c>
      <c r="D6296" s="168" t="s">
        <v>13441</v>
      </c>
      <c r="E6296" s="169" t="s">
        <v>1500</v>
      </c>
      <c r="F6296" s="169">
        <v>13548211</v>
      </c>
      <c r="G6296" s="169"/>
      <c r="H6296" s="170" t="s">
        <v>13442</v>
      </c>
      <c r="I6296" s="172">
        <v>810796.13</v>
      </c>
      <c r="J6296" s="172">
        <v>0</v>
      </c>
      <c r="K6296" s="172">
        <v>810796.13</v>
      </c>
      <c r="L6296" s="173" t="s">
        <v>1444</v>
      </c>
    </row>
    <row r="6297" spans="1:12" ht="45">
      <c r="A6297" s="174" t="s">
        <v>630</v>
      </c>
      <c r="B6297" s="167" t="s">
        <v>739</v>
      </c>
      <c r="C6297" s="168">
        <v>42872</v>
      </c>
      <c r="D6297" s="168" t="s">
        <v>13443</v>
      </c>
      <c r="E6297" s="169" t="s">
        <v>1500</v>
      </c>
      <c r="F6297" s="169">
        <v>13548200</v>
      </c>
      <c r="G6297" s="169"/>
      <c r="H6297" s="170" t="s">
        <v>13444</v>
      </c>
      <c r="I6297" s="172">
        <v>1510060.6</v>
      </c>
      <c r="J6297" s="172">
        <v>0</v>
      </c>
      <c r="K6297" s="172">
        <v>1510060.6</v>
      </c>
      <c r="L6297" s="173" t="s">
        <v>1444</v>
      </c>
    </row>
    <row r="6298" spans="1:12" ht="45">
      <c r="A6298" s="174" t="s">
        <v>630</v>
      </c>
      <c r="B6298" s="167" t="s">
        <v>739</v>
      </c>
      <c r="C6298" s="168">
        <v>42872</v>
      </c>
      <c r="D6298" s="168" t="s">
        <v>13445</v>
      </c>
      <c r="E6298" s="169" t="s">
        <v>1500</v>
      </c>
      <c r="F6298" s="169">
        <v>13548199</v>
      </c>
      <c r="G6298" s="169"/>
      <c r="H6298" s="170" t="s">
        <v>13446</v>
      </c>
      <c r="I6298" s="172">
        <v>504343.05</v>
      </c>
      <c r="J6298" s="172">
        <v>0</v>
      </c>
      <c r="K6298" s="172">
        <v>504343.05</v>
      </c>
      <c r="L6298" s="173" t="s">
        <v>1444</v>
      </c>
    </row>
    <row r="6299" spans="1:12" ht="45">
      <c r="A6299" s="174" t="s">
        <v>630</v>
      </c>
      <c r="B6299" s="167" t="s">
        <v>739</v>
      </c>
      <c r="C6299" s="168">
        <v>42872</v>
      </c>
      <c r="D6299" s="168" t="s">
        <v>13447</v>
      </c>
      <c r="E6299" s="169" t="s">
        <v>1500</v>
      </c>
      <c r="F6299" s="169">
        <v>13548197</v>
      </c>
      <c r="G6299" s="169"/>
      <c r="H6299" s="170" t="s">
        <v>13448</v>
      </c>
      <c r="I6299" s="172">
        <v>635752.63</v>
      </c>
      <c r="J6299" s="172">
        <v>0</v>
      </c>
      <c r="K6299" s="172">
        <v>635752.63</v>
      </c>
      <c r="L6299" s="173" t="s">
        <v>1444</v>
      </c>
    </row>
    <row r="6300" spans="1:12" ht="45">
      <c r="A6300" s="174" t="s">
        <v>630</v>
      </c>
      <c r="B6300" s="167" t="s">
        <v>739</v>
      </c>
      <c r="C6300" s="168">
        <v>42872</v>
      </c>
      <c r="D6300" s="168" t="s">
        <v>13449</v>
      </c>
      <c r="E6300" s="169" t="s">
        <v>1500</v>
      </c>
      <c r="F6300" s="169">
        <v>13548195</v>
      </c>
      <c r="G6300" s="169"/>
      <c r="H6300" s="170" t="s">
        <v>13450</v>
      </c>
      <c r="I6300" s="172">
        <v>285112.59000000003</v>
      </c>
      <c r="J6300" s="172">
        <v>0</v>
      </c>
      <c r="K6300" s="172">
        <v>285112.59000000003</v>
      </c>
      <c r="L6300" s="173" t="s">
        <v>1444</v>
      </c>
    </row>
    <row r="6301" spans="1:12" ht="45">
      <c r="A6301" s="174" t="s">
        <v>630</v>
      </c>
      <c r="B6301" s="167" t="s">
        <v>739</v>
      </c>
      <c r="C6301" s="168">
        <v>42872</v>
      </c>
      <c r="D6301" s="168" t="s">
        <v>13451</v>
      </c>
      <c r="E6301" s="169" t="s">
        <v>1500</v>
      </c>
      <c r="F6301" s="169">
        <v>13535894</v>
      </c>
      <c r="G6301" s="169"/>
      <c r="H6301" s="170" t="s">
        <v>13452</v>
      </c>
      <c r="I6301" s="172">
        <v>221969.22</v>
      </c>
      <c r="J6301" s="172">
        <v>0</v>
      </c>
      <c r="K6301" s="172">
        <v>221969.22</v>
      </c>
      <c r="L6301" s="173" t="s">
        <v>1444</v>
      </c>
    </row>
    <row r="6302" spans="1:12" ht="45">
      <c r="A6302" s="174" t="s">
        <v>630</v>
      </c>
      <c r="B6302" s="167" t="s">
        <v>739</v>
      </c>
      <c r="C6302" s="168">
        <v>42872</v>
      </c>
      <c r="D6302" s="168" t="s">
        <v>13453</v>
      </c>
      <c r="E6302" s="169" t="s">
        <v>1500</v>
      </c>
      <c r="F6302" s="169">
        <v>13551015</v>
      </c>
      <c r="G6302" s="169"/>
      <c r="H6302" s="170" t="s">
        <v>13454</v>
      </c>
      <c r="I6302" s="172">
        <v>329545.81</v>
      </c>
      <c r="J6302" s="172">
        <v>0</v>
      </c>
      <c r="K6302" s="172">
        <v>329545.81</v>
      </c>
      <c r="L6302" s="173" t="s">
        <v>1444</v>
      </c>
    </row>
    <row r="6303" spans="1:12" ht="45">
      <c r="A6303" s="174" t="s">
        <v>630</v>
      </c>
      <c r="B6303" s="167" t="s">
        <v>739</v>
      </c>
      <c r="C6303" s="168">
        <v>42872</v>
      </c>
      <c r="D6303" s="168" t="s">
        <v>13455</v>
      </c>
      <c r="E6303" s="169" t="s">
        <v>1500</v>
      </c>
      <c r="F6303" s="169">
        <v>13551016</v>
      </c>
      <c r="G6303" s="169"/>
      <c r="H6303" s="170" t="s">
        <v>13456</v>
      </c>
      <c r="I6303" s="172">
        <v>122860.18</v>
      </c>
      <c r="J6303" s="172">
        <v>0</v>
      </c>
      <c r="K6303" s="172">
        <v>122860.18</v>
      </c>
      <c r="L6303" s="173" t="s">
        <v>1444</v>
      </c>
    </row>
    <row r="6304" spans="1:12" ht="45">
      <c r="A6304" s="174" t="s">
        <v>630</v>
      </c>
      <c r="B6304" s="167" t="s">
        <v>739</v>
      </c>
      <c r="C6304" s="168">
        <v>42872</v>
      </c>
      <c r="D6304" s="168" t="s">
        <v>13457</v>
      </c>
      <c r="E6304" s="169" t="s">
        <v>1500</v>
      </c>
      <c r="F6304" s="169">
        <v>13551017</v>
      </c>
      <c r="G6304" s="169"/>
      <c r="H6304" s="170" t="s">
        <v>13458</v>
      </c>
      <c r="I6304" s="172">
        <v>330597.17</v>
      </c>
      <c r="J6304" s="172">
        <v>0</v>
      </c>
      <c r="K6304" s="172">
        <v>330597.17</v>
      </c>
      <c r="L6304" s="173" t="s">
        <v>1444</v>
      </c>
    </row>
    <row r="6305" spans="1:12" ht="45">
      <c r="A6305" s="174" t="s">
        <v>630</v>
      </c>
      <c r="B6305" s="167" t="s">
        <v>739</v>
      </c>
      <c r="C6305" s="168">
        <v>42872</v>
      </c>
      <c r="D6305" s="168" t="s">
        <v>13459</v>
      </c>
      <c r="E6305" s="169" t="s">
        <v>1500</v>
      </c>
      <c r="F6305" s="169">
        <v>13548298</v>
      </c>
      <c r="G6305" s="169"/>
      <c r="H6305" s="170" t="s">
        <v>2790</v>
      </c>
      <c r="I6305" s="172">
        <v>1147586.07</v>
      </c>
      <c r="J6305" s="172">
        <v>0</v>
      </c>
      <c r="K6305" s="172">
        <v>1147586.07</v>
      </c>
      <c r="L6305" s="173" t="s">
        <v>1444</v>
      </c>
    </row>
    <row r="6306" spans="1:12" ht="33.75">
      <c r="A6306" s="174" t="s">
        <v>630</v>
      </c>
      <c r="B6306" s="167" t="s">
        <v>739</v>
      </c>
      <c r="C6306" s="168">
        <v>42873</v>
      </c>
      <c r="D6306" s="168" t="s">
        <v>13460</v>
      </c>
      <c r="E6306" s="169" t="s">
        <v>1286</v>
      </c>
      <c r="F6306" s="169">
        <v>13566099</v>
      </c>
      <c r="G6306" s="169"/>
      <c r="H6306" s="170" t="s">
        <v>13461</v>
      </c>
      <c r="I6306" s="172">
        <v>0</v>
      </c>
      <c r="J6306" s="172">
        <v>4305272.26</v>
      </c>
      <c r="K6306" s="172">
        <v>4305272.26</v>
      </c>
      <c r="L6306" s="173" t="s">
        <v>1444</v>
      </c>
    </row>
    <row r="6307" spans="1:12" ht="33.75">
      <c r="A6307" s="174" t="s">
        <v>627</v>
      </c>
      <c r="B6307" s="167" t="s">
        <v>737</v>
      </c>
      <c r="C6307" s="168">
        <v>42873</v>
      </c>
      <c r="D6307" s="168" t="s">
        <v>13462</v>
      </c>
      <c r="E6307" s="169" t="s">
        <v>6</v>
      </c>
      <c r="F6307" s="169">
        <v>838060</v>
      </c>
      <c r="G6307" s="169"/>
      <c r="H6307" s="170" t="s">
        <v>13463</v>
      </c>
      <c r="I6307" s="172">
        <v>0</v>
      </c>
      <c r="J6307" s="172">
        <v>1314.26</v>
      </c>
      <c r="K6307" s="172">
        <v>1314.26</v>
      </c>
      <c r="L6307" s="173" t="s">
        <v>1444</v>
      </c>
    </row>
    <row r="6308" spans="1:12" ht="33.75">
      <c r="A6308" s="174" t="s">
        <v>627</v>
      </c>
      <c r="B6308" s="167" t="s">
        <v>737</v>
      </c>
      <c r="C6308" s="168">
        <v>42873</v>
      </c>
      <c r="D6308" s="168" t="s">
        <v>13464</v>
      </c>
      <c r="E6308" s="169" t="s">
        <v>6</v>
      </c>
      <c r="F6308" s="169">
        <v>838062</v>
      </c>
      <c r="G6308" s="169"/>
      <c r="H6308" s="170" t="s">
        <v>13465</v>
      </c>
      <c r="I6308" s="172">
        <v>0</v>
      </c>
      <c r="J6308" s="172">
        <v>2143.6999999999998</v>
      </c>
      <c r="K6308" s="172">
        <v>2143.6999999999998</v>
      </c>
      <c r="L6308" s="173" t="s">
        <v>1444</v>
      </c>
    </row>
    <row r="6309" spans="1:12" ht="33.75">
      <c r="A6309" s="174" t="s">
        <v>628</v>
      </c>
      <c r="B6309" s="167" t="s">
        <v>738</v>
      </c>
      <c r="C6309" s="168">
        <v>42873</v>
      </c>
      <c r="D6309" s="168" t="s">
        <v>13466</v>
      </c>
      <c r="E6309" s="169" t="s">
        <v>6</v>
      </c>
      <c r="F6309" s="169">
        <v>838290</v>
      </c>
      <c r="G6309" s="169"/>
      <c r="H6309" s="170" t="s">
        <v>13467</v>
      </c>
      <c r="I6309" s="172">
        <v>0</v>
      </c>
      <c r="J6309" s="172">
        <v>20000</v>
      </c>
      <c r="K6309" s="172">
        <v>20000</v>
      </c>
      <c r="L6309" s="173" t="s">
        <v>1444</v>
      </c>
    </row>
    <row r="6310" spans="1:12" ht="22.5">
      <c r="A6310" s="174">
        <v>660</v>
      </c>
      <c r="B6310" s="167" t="s">
        <v>241</v>
      </c>
      <c r="C6310" s="168">
        <v>42873</v>
      </c>
      <c r="D6310" s="168" t="s">
        <v>13468</v>
      </c>
      <c r="E6310" s="169" t="s">
        <v>6</v>
      </c>
      <c r="F6310" s="169">
        <v>838296</v>
      </c>
      <c r="G6310" s="169"/>
      <c r="H6310" s="170" t="s">
        <v>13469</v>
      </c>
      <c r="I6310" s="172">
        <v>0</v>
      </c>
      <c r="J6310" s="172">
        <v>4000000</v>
      </c>
      <c r="K6310" s="172">
        <v>4000000</v>
      </c>
      <c r="L6310" s="173" t="s">
        <v>1444</v>
      </c>
    </row>
    <row r="6311" spans="1:12" ht="33.75">
      <c r="A6311" s="174" t="s">
        <v>627</v>
      </c>
      <c r="B6311" s="167" t="s">
        <v>737</v>
      </c>
      <c r="C6311" s="168">
        <v>42873</v>
      </c>
      <c r="D6311" s="168" t="s">
        <v>13470</v>
      </c>
      <c r="E6311" s="169" t="s">
        <v>6</v>
      </c>
      <c r="F6311" s="169">
        <v>887935</v>
      </c>
      <c r="G6311" s="169"/>
      <c r="H6311" s="170" t="s">
        <v>13471</v>
      </c>
      <c r="I6311" s="172">
        <v>0</v>
      </c>
      <c r="J6311" s="172">
        <v>0.02</v>
      </c>
      <c r="K6311" s="172">
        <v>0.02</v>
      </c>
      <c r="L6311" s="173" t="s">
        <v>1444</v>
      </c>
    </row>
    <row r="6312" spans="1:12" ht="33.75">
      <c r="A6312" s="174" t="s">
        <v>627</v>
      </c>
      <c r="B6312" s="167" t="s">
        <v>737</v>
      </c>
      <c r="C6312" s="168">
        <v>42873</v>
      </c>
      <c r="D6312" s="168" t="s">
        <v>13472</v>
      </c>
      <c r="E6312" s="169" t="s">
        <v>6</v>
      </c>
      <c r="F6312" s="169">
        <v>887937</v>
      </c>
      <c r="G6312" s="169"/>
      <c r="H6312" s="170" t="s">
        <v>13473</v>
      </c>
      <c r="I6312" s="172">
        <v>0</v>
      </c>
      <c r="J6312" s="172">
        <v>1.3</v>
      </c>
      <c r="K6312" s="172">
        <v>1.3</v>
      </c>
      <c r="L6312" s="173" t="s">
        <v>1444</v>
      </c>
    </row>
    <row r="6313" spans="1:12" ht="45">
      <c r="A6313" s="174">
        <v>86</v>
      </c>
      <c r="B6313" s="167" t="s">
        <v>734</v>
      </c>
      <c r="C6313" s="168">
        <v>42873</v>
      </c>
      <c r="D6313" s="168" t="s">
        <v>13474</v>
      </c>
      <c r="E6313" s="169" t="s">
        <v>6</v>
      </c>
      <c r="F6313" s="169">
        <v>887940</v>
      </c>
      <c r="G6313" s="169"/>
      <c r="H6313" s="170" t="s">
        <v>13475</v>
      </c>
      <c r="I6313" s="172">
        <v>0</v>
      </c>
      <c r="J6313" s="172">
        <v>245834.94</v>
      </c>
      <c r="K6313" s="172">
        <v>245834.94</v>
      </c>
      <c r="L6313" s="173" t="s">
        <v>1444</v>
      </c>
    </row>
    <row r="6314" spans="1:12" ht="45">
      <c r="A6314" s="174" t="s">
        <v>630</v>
      </c>
      <c r="B6314" s="167" t="s">
        <v>739</v>
      </c>
      <c r="C6314" s="168">
        <v>42873</v>
      </c>
      <c r="D6314" s="168" t="s">
        <v>13476</v>
      </c>
      <c r="E6314" s="169" t="s">
        <v>1500</v>
      </c>
      <c r="F6314" s="169">
        <v>13563030</v>
      </c>
      <c r="G6314" s="169"/>
      <c r="H6314" s="170" t="s">
        <v>13477</v>
      </c>
      <c r="I6314" s="172">
        <v>252662.18</v>
      </c>
      <c r="J6314" s="172">
        <v>0</v>
      </c>
      <c r="K6314" s="172">
        <v>252662.18</v>
      </c>
      <c r="L6314" s="173" t="s">
        <v>1444</v>
      </c>
    </row>
    <row r="6315" spans="1:12" ht="45">
      <c r="A6315" s="174" t="s">
        <v>630</v>
      </c>
      <c r="B6315" s="167" t="s">
        <v>739</v>
      </c>
      <c r="C6315" s="168">
        <v>42873</v>
      </c>
      <c r="D6315" s="168" t="s">
        <v>13478</v>
      </c>
      <c r="E6315" s="169" t="s">
        <v>1500</v>
      </c>
      <c r="F6315" s="169">
        <v>13562927</v>
      </c>
      <c r="G6315" s="169"/>
      <c r="H6315" s="170" t="s">
        <v>13479</v>
      </c>
      <c r="I6315" s="172">
        <v>493103.38</v>
      </c>
      <c r="J6315" s="172">
        <v>0</v>
      </c>
      <c r="K6315" s="172">
        <v>493103.38</v>
      </c>
      <c r="L6315" s="173" t="s">
        <v>1444</v>
      </c>
    </row>
    <row r="6316" spans="1:12" ht="45">
      <c r="A6316" s="174" t="s">
        <v>630</v>
      </c>
      <c r="B6316" s="167" t="s">
        <v>739</v>
      </c>
      <c r="C6316" s="168">
        <v>42873</v>
      </c>
      <c r="D6316" s="168" t="s">
        <v>13480</v>
      </c>
      <c r="E6316" s="169" t="s">
        <v>1500</v>
      </c>
      <c r="F6316" s="169">
        <v>13562915</v>
      </c>
      <c r="G6316" s="169"/>
      <c r="H6316" s="170" t="s">
        <v>13481</v>
      </c>
      <c r="I6316" s="172">
        <v>400000</v>
      </c>
      <c r="J6316" s="172">
        <v>0</v>
      </c>
      <c r="K6316" s="172">
        <v>400000</v>
      </c>
      <c r="L6316" s="173" t="s">
        <v>1444</v>
      </c>
    </row>
    <row r="6317" spans="1:12" ht="45">
      <c r="A6317" s="174" t="s">
        <v>630</v>
      </c>
      <c r="B6317" s="167" t="s">
        <v>739</v>
      </c>
      <c r="C6317" s="168">
        <v>42873</v>
      </c>
      <c r="D6317" s="168" t="s">
        <v>13482</v>
      </c>
      <c r="E6317" s="169" t="s">
        <v>1500</v>
      </c>
      <c r="F6317" s="169">
        <v>13562913</v>
      </c>
      <c r="G6317" s="169"/>
      <c r="H6317" s="170" t="s">
        <v>13483</v>
      </c>
      <c r="I6317" s="172">
        <v>469448.73</v>
      </c>
      <c r="J6317" s="172">
        <v>0</v>
      </c>
      <c r="K6317" s="172">
        <v>469448.73</v>
      </c>
      <c r="L6317" s="173" t="s">
        <v>1444</v>
      </c>
    </row>
    <row r="6318" spans="1:12" ht="45">
      <c r="A6318" s="174" t="s">
        <v>630</v>
      </c>
      <c r="B6318" s="167" t="s">
        <v>739</v>
      </c>
      <c r="C6318" s="168">
        <v>42873</v>
      </c>
      <c r="D6318" s="168" t="s">
        <v>13484</v>
      </c>
      <c r="E6318" s="169" t="s">
        <v>1500</v>
      </c>
      <c r="F6318" s="169">
        <v>13548299</v>
      </c>
      <c r="G6318" s="169"/>
      <c r="H6318" s="170" t="s">
        <v>1379</v>
      </c>
      <c r="I6318" s="172">
        <v>885824.5</v>
      </c>
      <c r="J6318" s="172">
        <v>0</v>
      </c>
      <c r="K6318" s="172">
        <v>885824.5</v>
      </c>
      <c r="L6318" s="173" t="s">
        <v>1444</v>
      </c>
    </row>
    <row r="6319" spans="1:12" ht="45">
      <c r="A6319" s="174" t="s">
        <v>630</v>
      </c>
      <c r="B6319" s="167" t="s">
        <v>739</v>
      </c>
      <c r="C6319" s="168">
        <v>42873</v>
      </c>
      <c r="D6319" s="168" t="s">
        <v>13485</v>
      </c>
      <c r="E6319" s="169" t="s">
        <v>1500</v>
      </c>
      <c r="F6319" s="169">
        <v>13563067</v>
      </c>
      <c r="G6319" s="169"/>
      <c r="H6319" s="170" t="s">
        <v>13486</v>
      </c>
      <c r="I6319" s="172">
        <v>353994.66</v>
      </c>
      <c r="J6319" s="172">
        <v>0</v>
      </c>
      <c r="K6319" s="172">
        <v>353994.66</v>
      </c>
      <c r="L6319" s="173" t="s">
        <v>1444</v>
      </c>
    </row>
    <row r="6320" spans="1:12" ht="33.75">
      <c r="A6320" s="174">
        <v>119</v>
      </c>
      <c r="B6320" s="167" t="s">
        <v>747</v>
      </c>
      <c r="C6320" s="168">
        <v>42873</v>
      </c>
      <c r="D6320" s="168" t="s">
        <v>13487</v>
      </c>
      <c r="E6320" s="169" t="s">
        <v>11</v>
      </c>
      <c r="F6320" s="169">
        <v>887883</v>
      </c>
      <c r="G6320" s="169"/>
      <c r="H6320" s="170" t="s">
        <v>13488</v>
      </c>
      <c r="I6320" s="172">
        <v>50</v>
      </c>
      <c r="J6320" s="172">
        <v>0</v>
      </c>
      <c r="K6320" s="172">
        <v>50</v>
      </c>
      <c r="L6320" s="173" t="s">
        <v>1444</v>
      </c>
    </row>
    <row r="6321" spans="1:12" ht="33.75">
      <c r="A6321" s="174">
        <v>117</v>
      </c>
      <c r="B6321" s="167" t="s">
        <v>746</v>
      </c>
      <c r="C6321" s="168">
        <v>42873</v>
      </c>
      <c r="D6321" s="168" t="s">
        <v>13489</v>
      </c>
      <c r="E6321" s="169" t="s">
        <v>11</v>
      </c>
      <c r="F6321" s="169">
        <v>887886</v>
      </c>
      <c r="G6321" s="169"/>
      <c r="H6321" s="170" t="s">
        <v>13490</v>
      </c>
      <c r="I6321" s="172">
        <v>50</v>
      </c>
      <c r="J6321" s="172">
        <v>0</v>
      </c>
      <c r="K6321" s="172">
        <v>50</v>
      </c>
      <c r="L6321" s="173" t="s">
        <v>1444</v>
      </c>
    </row>
    <row r="6322" spans="1:12" ht="22.5">
      <c r="A6322" s="174">
        <v>117</v>
      </c>
      <c r="B6322" s="167" t="s">
        <v>746</v>
      </c>
      <c r="C6322" s="168">
        <v>42873</v>
      </c>
      <c r="D6322" s="168" t="s">
        <v>13491</v>
      </c>
      <c r="E6322" s="169" t="s">
        <v>11</v>
      </c>
      <c r="F6322" s="169">
        <v>887892</v>
      </c>
      <c r="G6322" s="169"/>
      <c r="H6322" s="170" t="s">
        <v>13492</v>
      </c>
      <c r="I6322" s="172">
        <v>50</v>
      </c>
      <c r="J6322" s="172">
        <v>0</v>
      </c>
      <c r="K6322" s="172">
        <v>50</v>
      </c>
      <c r="L6322" s="173" t="s">
        <v>1444</v>
      </c>
    </row>
    <row r="6323" spans="1:12" ht="33.75">
      <c r="A6323" s="174">
        <v>87</v>
      </c>
      <c r="B6323" s="167" t="s">
        <v>735</v>
      </c>
      <c r="C6323" s="168">
        <v>42873</v>
      </c>
      <c r="D6323" s="168" t="s">
        <v>13493</v>
      </c>
      <c r="E6323" s="169" t="s">
        <v>11</v>
      </c>
      <c r="F6323" s="169">
        <v>887901</v>
      </c>
      <c r="G6323" s="169"/>
      <c r="H6323" s="170" t="s">
        <v>13494</v>
      </c>
      <c r="I6323" s="172">
        <v>5329.11</v>
      </c>
      <c r="J6323" s="172">
        <v>0</v>
      </c>
      <c r="K6323" s="172">
        <v>5329.11</v>
      </c>
      <c r="L6323" s="173" t="s">
        <v>1444</v>
      </c>
    </row>
    <row r="6324" spans="1:12" ht="33.75">
      <c r="A6324" s="174">
        <v>197</v>
      </c>
      <c r="B6324" s="167" t="s">
        <v>778</v>
      </c>
      <c r="C6324" s="168">
        <v>42873</v>
      </c>
      <c r="D6324" s="168" t="s">
        <v>13495</v>
      </c>
      <c r="E6324" s="169" t="s">
        <v>13</v>
      </c>
      <c r="F6324" s="169">
        <v>887929</v>
      </c>
      <c r="G6324" s="169"/>
      <c r="H6324" s="170" t="s">
        <v>13496</v>
      </c>
      <c r="I6324" s="172">
        <v>77.599999999999994</v>
      </c>
      <c r="J6324" s="172">
        <v>0</v>
      </c>
      <c r="K6324" s="172">
        <v>77.599999999999994</v>
      </c>
      <c r="L6324" s="173" t="s">
        <v>1444</v>
      </c>
    </row>
    <row r="6325" spans="1:12" ht="33.75">
      <c r="A6325" s="174">
        <v>197</v>
      </c>
      <c r="B6325" s="167" t="s">
        <v>778</v>
      </c>
      <c r="C6325" s="168">
        <v>42873</v>
      </c>
      <c r="D6325" s="168" t="s">
        <v>13497</v>
      </c>
      <c r="E6325" s="169" t="s">
        <v>11</v>
      </c>
      <c r="F6325" s="169">
        <v>887929</v>
      </c>
      <c r="G6325" s="169"/>
      <c r="H6325" s="170" t="s">
        <v>13498</v>
      </c>
      <c r="I6325" s="172">
        <v>50</v>
      </c>
      <c r="J6325" s="172">
        <v>0</v>
      </c>
      <c r="K6325" s="172">
        <v>50</v>
      </c>
      <c r="L6325" s="173" t="s">
        <v>1444</v>
      </c>
    </row>
    <row r="6326" spans="1:12" ht="45">
      <c r="A6326" s="174">
        <v>6</v>
      </c>
      <c r="B6326" s="167" t="s">
        <v>713</v>
      </c>
      <c r="C6326" s="168">
        <v>42873</v>
      </c>
      <c r="D6326" s="168" t="s">
        <v>13499</v>
      </c>
      <c r="E6326" s="169" t="s">
        <v>13</v>
      </c>
      <c r="F6326" s="169">
        <v>887938</v>
      </c>
      <c r="G6326" s="169"/>
      <c r="H6326" s="170" t="s">
        <v>13500</v>
      </c>
      <c r="I6326" s="172">
        <v>77.599999999999994</v>
      </c>
      <c r="J6326" s="172">
        <v>0</v>
      </c>
      <c r="K6326" s="172">
        <v>77.599999999999994</v>
      </c>
      <c r="L6326" s="173" t="s">
        <v>1444</v>
      </c>
    </row>
    <row r="6327" spans="1:12" ht="45">
      <c r="A6327" s="174">
        <v>6</v>
      </c>
      <c r="B6327" s="167" t="s">
        <v>713</v>
      </c>
      <c r="C6327" s="168">
        <v>42873</v>
      </c>
      <c r="D6327" s="168" t="s">
        <v>13501</v>
      </c>
      <c r="E6327" s="169" t="s">
        <v>11</v>
      </c>
      <c r="F6327" s="169">
        <v>887938</v>
      </c>
      <c r="G6327" s="169"/>
      <c r="H6327" s="170" t="s">
        <v>13502</v>
      </c>
      <c r="I6327" s="172">
        <v>50</v>
      </c>
      <c r="J6327" s="172">
        <v>0</v>
      </c>
      <c r="K6327" s="172">
        <v>50</v>
      </c>
      <c r="L6327" s="173" t="s">
        <v>1444</v>
      </c>
    </row>
    <row r="6328" spans="1:12" ht="45">
      <c r="A6328" s="174">
        <v>6</v>
      </c>
      <c r="B6328" s="167" t="s">
        <v>713</v>
      </c>
      <c r="C6328" s="168">
        <v>42873</v>
      </c>
      <c r="D6328" s="168" t="s">
        <v>13503</v>
      </c>
      <c r="E6328" s="169" t="s">
        <v>1287</v>
      </c>
      <c r="F6328" s="169">
        <v>2325</v>
      </c>
      <c r="G6328" s="169"/>
      <c r="H6328" s="170" t="s">
        <v>13504</v>
      </c>
      <c r="I6328" s="172">
        <v>245.07</v>
      </c>
      <c r="J6328" s="172">
        <v>0</v>
      </c>
      <c r="K6328" s="172">
        <v>245.07</v>
      </c>
      <c r="L6328" s="173" t="s">
        <v>1444</v>
      </c>
    </row>
    <row r="6329" spans="1:12" ht="45">
      <c r="A6329" s="174">
        <v>6</v>
      </c>
      <c r="B6329" s="167" t="s">
        <v>713</v>
      </c>
      <c r="C6329" s="168">
        <v>42873</v>
      </c>
      <c r="D6329" s="168" t="s">
        <v>13505</v>
      </c>
      <c r="E6329" s="169" t="s">
        <v>15</v>
      </c>
      <c r="F6329" s="169">
        <v>2325</v>
      </c>
      <c r="G6329" s="169"/>
      <c r="H6329" s="170" t="s">
        <v>13506</v>
      </c>
      <c r="I6329" s="172">
        <v>278.08999999999997</v>
      </c>
      <c r="J6329" s="172">
        <v>0</v>
      </c>
      <c r="K6329" s="172">
        <v>278.08999999999997</v>
      </c>
      <c r="L6329" s="173" t="s">
        <v>1444</v>
      </c>
    </row>
    <row r="6330" spans="1:12" ht="45">
      <c r="A6330" s="174">
        <v>512</v>
      </c>
      <c r="B6330" s="167" t="s">
        <v>864</v>
      </c>
      <c r="C6330" s="168">
        <v>42873</v>
      </c>
      <c r="D6330" s="168" t="s">
        <v>13507</v>
      </c>
      <c r="E6330" s="169" t="s">
        <v>15</v>
      </c>
      <c r="F6330" s="169">
        <v>2328</v>
      </c>
      <c r="G6330" s="169"/>
      <c r="H6330" s="170" t="s">
        <v>13508</v>
      </c>
      <c r="I6330" s="172">
        <v>158050</v>
      </c>
      <c r="J6330" s="172">
        <v>0</v>
      </c>
      <c r="K6330" s="172">
        <v>158050</v>
      </c>
      <c r="L6330" s="173" t="s">
        <v>1444</v>
      </c>
    </row>
    <row r="6331" spans="1:12" ht="45">
      <c r="A6331" s="174">
        <v>526</v>
      </c>
      <c r="B6331" s="167" t="s">
        <v>870</v>
      </c>
      <c r="C6331" s="168">
        <v>42873</v>
      </c>
      <c r="D6331" s="168" t="s">
        <v>13509</v>
      </c>
      <c r="E6331" s="169" t="s">
        <v>1287</v>
      </c>
      <c r="F6331" s="169">
        <v>2319</v>
      </c>
      <c r="G6331" s="169"/>
      <c r="H6331" s="170" t="s">
        <v>13510</v>
      </c>
      <c r="I6331" s="172">
        <v>7092.45</v>
      </c>
      <c r="J6331" s="172">
        <v>0</v>
      </c>
      <c r="K6331" s="172">
        <v>7092.45</v>
      </c>
      <c r="L6331" s="173" t="s">
        <v>1444</v>
      </c>
    </row>
    <row r="6332" spans="1:12" ht="45">
      <c r="A6332" s="174">
        <v>526</v>
      </c>
      <c r="B6332" s="167" t="s">
        <v>870</v>
      </c>
      <c r="C6332" s="168">
        <v>42873</v>
      </c>
      <c r="D6332" s="168" t="s">
        <v>13511</v>
      </c>
      <c r="E6332" s="169" t="s">
        <v>15</v>
      </c>
      <c r="F6332" s="169">
        <v>2319</v>
      </c>
      <c r="G6332" s="169"/>
      <c r="H6332" s="170" t="s">
        <v>13512</v>
      </c>
      <c r="I6332" s="172">
        <v>504.34</v>
      </c>
      <c r="J6332" s="172">
        <v>0</v>
      </c>
      <c r="K6332" s="172">
        <v>504.34</v>
      </c>
      <c r="L6332" s="173" t="s">
        <v>1444</v>
      </c>
    </row>
    <row r="6333" spans="1:12" ht="33.75">
      <c r="A6333" s="174">
        <v>16</v>
      </c>
      <c r="B6333" s="167" t="s">
        <v>716</v>
      </c>
      <c r="C6333" s="168">
        <v>42873</v>
      </c>
      <c r="D6333" s="168" t="s">
        <v>13513</v>
      </c>
      <c r="E6333" s="169" t="s">
        <v>1287</v>
      </c>
      <c r="F6333" s="169">
        <v>2269</v>
      </c>
      <c r="G6333" s="169"/>
      <c r="H6333" s="170" t="s">
        <v>13514</v>
      </c>
      <c r="I6333" s="172">
        <v>290.92</v>
      </c>
      <c r="J6333" s="172">
        <v>0</v>
      </c>
      <c r="K6333" s="172">
        <v>290.92</v>
      </c>
      <c r="L6333" s="173" t="s">
        <v>1444</v>
      </c>
    </row>
    <row r="6334" spans="1:12" ht="33.75">
      <c r="A6334" s="174">
        <v>16</v>
      </c>
      <c r="B6334" s="167" t="s">
        <v>716</v>
      </c>
      <c r="C6334" s="168">
        <v>42873</v>
      </c>
      <c r="D6334" s="168" t="s">
        <v>13515</v>
      </c>
      <c r="E6334" s="169" t="s">
        <v>15</v>
      </c>
      <c r="F6334" s="169">
        <v>2269</v>
      </c>
      <c r="G6334" s="169"/>
      <c r="H6334" s="170" t="s">
        <v>13516</v>
      </c>
      <c r="I6334" s="172">
        <v>288.04000000000002</v>
      </c>
      <c r="J6334" s="172">
        <v>0</v>
      </c>
      <c r="K6334" s="172">
        <v>288.04000000000002</v>
      </c>
      <c r="L6334" s="173" t="s">
        <v>1444</v>
      </c>
    </row>
    <row r="6335" spans="1:12" ht="33.75">
      <c r="A6335" s="174">
        <v>16</v>
      </c>
      <c r="B6335" s="167" t="s">
        <v>716</v>
      </c>
      <c r="C6335" s="168">
        <v>42873</v>
      </c>
      <c r="D6335" s="168" t="s">
        <v>13517</v>
      </c>
      <c r="E6335" s="169" t="s">
        <v>1287</v>
      </c>
      <c r="F6335" s="169">
        <v>2281</v>
      </c>
      <c r="G6335" s="169"/>
      <c r="H6335" s="170" t="s">
        <v>13518</v>
      </c>
      <c r="I6335" s="172">
        <v>303.51</v>
      </c>
      <c r="J6335" s="172">
        <v>0</v>
      </c>
      <c r="K6335" s="172">
        <v>303.51</v>
      </c>
      <c r="L6335" s="173" t="s">
        <v>1444</v>
      </c>
    </row>
    <row r="6336" spans="1:12" ht="33.75">
      <c r="A6336" s="174">
        <v>16</v>
      </c>
      <c r="B6336" s="167" t="s">
        <v>716</v>
      </c>
      <c r="C6336" s="168">
        <v>42873</v>
      </c>
      <c r="D6336" s="168" t="s">
        <v>13519</v>
      </c>
      <c r="E6336" s="169" t="s">
        <v>15</v>
      </c>
      <c r="F6336" s="169">
        <v>2281</v>
      </c>
      <c r="G6336" s="169"/>
      <c r="H6336" s="170" t="s">
        <v>13520</v>
      </c>
      <c r="I6336" s="172">
        <v>288.04000000000002</v>
      </c>
      <c r="J6336" s="172">
        <v>0</v>
      </c>
      <c r="K6336" s="172">
        <v>288.04000000000002</v>
      </c>
      <c r="L6336" s="173" t="s">
        <v>1444</v>
      </c>
    </row>
    <row r="6337" spans="1:12" ht="33.75">
      <c r="A6337" s="174">
        <v>16</v>
      </c>
      <c r="B6337" s="167" t="s">
        <v>716</v>
      </c>
      <c r="C6337" s="168">
        <v>42873</v>
      </c>
      <c r="D6337" s="168" t="s">
        <v>13521</v>
      </c>
      <c r="E6337" s="169" t="s">
        <v>1287</v>
      </c>
      <c r="F6337" s="169">
        <v>2278</v>
      </c>
      <c r="G6337" s="169"/>
      <c r="H6337" s="170" t="s">
        <v>13522</v>
      </c>
      <c r="I6337" s="172">
        <v>303.51</v>
      </c>
      <c r="J6337" s="172">
        <v>0</v>
      </c>
      <c r="K6337" s="172">
        <v>303.51</v>
      </c>
      <c r="L6337" s="173" t="s">
        <v>1444</v>
      </c>
    </row>
    <row r="6338" spans="1:12" ht="33.75">
      <c r="A6338" s="174">
        <v>16</v>
      </c>
      <c r="B6338" s="167" t="s">
        <v>716</v>
      </c>
      <c r="C6338" s="168">
        <v>42873</v>
      </c>
      <c r="D6338" s="168" t="s">
        <v>13523</v>
      </c>
      <c r="E6338" s="169" t="s">
        <v>15</v>
      </c>
      <c r="F6338" s="169">
        <v>2278</v>
      </c>
      <c r="G6338" s="169"/>
      <c r="H6338" s="170" t="s">
        <v>13524</v>
      </c>
      <c r="I6338" s="172">
        <v>288.04000000000002</v>
      </c>
      <c r="J6338" s="172">
        <v>0</v>
      </c>
      <c r="K6338" s="172">
        <v>288.04000000000002</v>
      </c>
      <c r="L6338" s="173" t="s">
        <v>1444</v>
      </c>
    </row>
    <row r="6339" spans="1:12" ht="33.75">
      <c r="A6339" s="174">
        <v>16</v>
      </c>
      <c r="B6339" s="167" t="s">
        <v>716</v>
      </c>
      <c r="C6339" s="168">
        <v>42873</v>
      </c>
      <c r="D6339" s="168" t="s">
        <v>13525</v>
      </c>
      <c r="E6339" s="169" t="s">
        <v>1287</v>
      </c>
      <c r="F6339" s="169">
        <v>2283</v>
      </c>
      <c r="G6339" s="169"/>
      <c r="H6339" s="170" t="s">
        <v>13526</v>
      </c>
      <c r="I6339" s="172">
        <v>303.51</v>
      </c>
      <c r="J6339" s="172">
        <v>0</v>
      </c>
      <c r="K6339" s="172">
        <v>303.51</v>
      </c>
      <c r="L6339" s="173" t="s">
        <v>1444</v>
      </c>
    </row>
    <row r="6340" spans="1:12" ht="33.75">
      <c r="A6340" s="174">
        <v>16</v>
      </c>
      <c r="B6340" s="167" t="s">
        <v>716</v>
      </c>
      <c r="C6340" s="168">
        <v>42873</v>
      </c>
      <c r="D6340" s="168" t="s">
        <v>13527</v>
      </c>
      <c r="E6340" s="169" t="s">
        <v>15</v>
      </c>
      <c r="F6340" s="169">
        <v>2283</v>
      </c>
      <c r="G6340" s="169"/>
      <c r="H6340" s="170" t="s">
        <v>13528</v>
      </c>
      <c r="I6340" s="172">
        <v>288.04000000000002</v>
      </c>
      <c r="J6340" s="172">
        <v>0</v>
      </c>
      <c r="K6340" s="172">
        <v>288.04000000000002</v>
      </c>
      <c r="L6340" s="173" t="s">
        <v>1444</v>
      </c>
    </row>
    <row r="6341" spans="1:12" ht="33.75">
      <c r="A6341" s="174">
        <v>513</v>
      </c>
      <c r="B6341" s="167" t="s">
        <v>208</v>
      </c>
      <c r="C6341" s="168">
        <v>42873</v>
      </c>
      <c r="D6341" s="168" t="s">
        <v>13529</v>
      </c>
      <c r="E6341" s="169" t="s">
        <v>15</v>
      </c>
      <c r="F6341" s="169">
        <v>450067</v>
      </c>
      <c r="G6341" s="169"/>
      <c r="H6341" s="170" t="s">
        <v>13530</v>
      </c>
      <c r="I6341" s="172">
        <v>50</v>
      </c>
      <c r="J6341" s="172">
        <v>0</v>
      </c>
      <c r="K6341" s="172">
        <v>50</v>
      </c>
      <c r="L6341" s="173" t="s">
        <v>1444</v>
      </c>
    </row>
    <row r="6342" spans="1:12" ht="45">
      <c r="A6342" s="174">
        <v>52</v>
      </c>
      <c r="B6342" s="167" t="s">
        <v>727</v>
      </c>
      <c r="C6342" s="168">
        <v>42873</v>
      </c>
      <c r="D6342" s="168" t="s">
        <v>13531</v>
      </c>
      <c r="E6342" s="169" t="s">
        <v>1287</v>
      </c>
      <c r="F6342" s="169">
        <v>2310</v>
      </c>
      <c r="G6342" s="169"/>
      <c r="H6342" s="170" t="s">
        <v>13532</v>
      </c>
      <c r="I6342" s="172">
        <v>8900.93</v>
      </c>
      <c r="J6342" s="172">
        <v>0</v>
      </c>
      <c r="K6342" s="172">
        <v>8900.93</v>
      </c>
      <c r="L6342" s="173" t="s">
        <v>1444</v>
      </c>
    </row>
    <row r="6343" spans="1:12" ht="33.75">
      <c r="A6343" s="174">
        <v>52</v>
      </c>
      <c r="B6343" s="167" t="s">
        <v>727</v>
      </c>
      <c r="C6343" s="168">
        <v>42873</v>
      </c>
      <c r="D6343" s="168" t="s">
        <v>13533</v>
      </c>
      <c r="E6343" s="169" t="s">
        <v>15</v>
      </c>
      <c r="F6343" s="169">
        <v>2310</v>
      </c>
      <c r="G6343" s="169"/>
      <c r="H6343" s="170" t="s">
        <v>13534</v>
      </c>
      <c r="I6343" s="172">
        <v>493.84</v>
      </c>
      <c r="J6343" s="172">
        <v>0</v>
      </c>
      <c r="K6343" s="172">
        <v>493.84</v>
      </c>
      <c r="L6343" s="173" t="s">
        <v>1444</v>
      </c>
    </row>
    <row r="6344" spans="1:12" ht="45">
      <c r="A6344" s="174">
        <v>594</v>
      </c>
      <c r="B6344" s="167" t="s">
        <v>120</v>
      </c>
      <c r="C6344" s="168">
        <v>42873</v>
      </c>
      <c r="D6344" s="168" t="s">
        <v>13535</v>
      </c>
      <c r="E6344" s="169" t="s">
        <v>15</v>
      </c>
      <c r="F6344" s="169">
        <v>2329</v>
      </c>
      <c r="G6344" s="169"/>
      <c r="H6344" s="170" t="s">
        <v>13536</v>
      </c>
      <c r="I6344" s="172">
        <v>336.47</v>
      </c>
      <c r="J6344" s="172">
        <v>0</v>
      </c>
      <c r="K6344" s="172">
        <v>336.47</v>
      </c>
      <c r="L6344" s="173" t="s">
        <v>1444</v>
      </c>
    </row>
    <row r="6345" spans="1:12" ht="45">
      <c r="A6345" s="174">
        <v>513</v>
      </c>
      <c r="B6345" s="167" t="s">
        <v>208</v>
      </c>
      <c r="C6345" s="168">
        <v>42873</v>
      </c>
      <c r="D6345" s="168" t="s">
        <v>13537</v>
      </c>
      <c r="E6345" s="169" t="s">
        <v>15</v>
      </c>
      <c r="F6345" s="169">
        <v>2340</v>
      </c>
      <c r="G6345" s="169"/>
      <c r="H6345" s="170" t="s">
        <v>13538</v>
      </c>
      <c r="I6345" s="172">
        <v>542.54999999999995</v>
      </c>
      <c r="J6345" s="172">
        <v>0</v>
      </c>
      <c r="K6345" s="172">
        <v>542.54999999999995</v>
      </c>
      <c r="L6345" s="173" t="s">
        <v>1444</v>
      </c>
    </row>
    <row r="6346" spans="1:12" ht="45">
      <c r="A6346" s="174">
        <v>25</v>
      </c>
      <c r="B6346" s="167" t="s">
        <v>718</v>
      </c>
      <c r="C6346" s="168">
        <v>42873</v>
      </c>
      <c r="D6346" s="168" t="s">
        <v>13539</v>
      </c>
      <c r="E6346" s="169" t="s">
        <v>15</v>
      </c>
      <c r="F6346" s="169">
        <v>2339</v>
      </c>
      <c r="G6346" s="169"/>
      <c r="H6346" s="170" t="s">
        <v>13540</v>
      </c>
      <c r="I6346" s="172">
        <v>409.67</v>
      </c>
      <c r="J6346" s="172">
        <v>0</v>
      </c>
      <c r="K6346" s="172">
        <v>409.67</v>
      </c>
      <c r="L6346" s="173" t="s">
        <v>1444</v>
      </c>
    </row>
    <row r="6347" spans="1:12" ht="45">
      <c r="A6347" s="174">
        <v>340</v>
      </c>
      <c r="B6347" s="167" t="s">
        <v>838</v>
      </c>
      <c r="C6347" s="168">
        <v>42873</v>
      </c>
      <c r="D6347" s="168" t="s">
        <v>13541</v>
      </c>
      <c r="E6347" s="169" t="s">
        <v>15</v>
      </c>
      <c r="F6347" s="169">
        <v>2338</v>
      </c>
      <c r="G6347" s="169"/>
      <c r="H6347" s="170" t="s">
        <v>13542</v>
      </c>
      <c r="I6347" s="172">
        <v>298.67</v>
      </c>
      <c r="J6347" s="172">
        <v>0</v>
      </c>
      <c r="K6347" s="172">
        <v>298.67</v>
      </c>
      <c r="L6347" s="173" t="s">
        <v>1444</v>
      </c>
    </row>
    <row r="6348" spans="1:12" ht="45">
      <c r="A6348" s="174">
        <v>25</v>
      </c>
      <c r="B6348" s="167" t="s">
        <v>718</v>
      </c>
      <c r="C6348" s="168">
        <v>42873</v>
      </c>
      <c r="D6348" s="168" t="s">
        <v>13543</v>
      </c>
      <c r="E6348" s="169" t="s">
        <v>15</v>
      </c>
      <c r="F6348" s="169">
        <v>2335</v>
      </c>
      <c r="G6348" s="169"/>
      <c r="H6348" s="170" t="s">
        <v>13544</v>
      </c>
      <c r="I6348" s="172">
        <v>390.05</v>
      </c>
      <c r="J6348" s="172">
        <v>0</v>
      </c>
      <c r="K6348" s="172">
        <v>390.05</v>
      </c>
      <c r="L6348" s="173" t="s">
        <v>1444</v>
      </c>
    </row>
    <row r="6349" spans="1:12" ht="45">
      <c r="A6349" s="174">
        <v>340</v>
      </c>
      <c r="B6349" s="167" t="s">
        <v>838</v>
      </c>
      <c r="C6349" s="168">
        <v>42873</v>
      </c>
      <c r="D6349" s="168" t="s">
        <v>13545</v>
      </c>
      <c r="E6349" s="169" t="s">
        <v>15</v>
      </c>
      <c r="F6349" s="169">
        <v>2336</v>
      </c>
      <c r="G6349" s="169"/>
      <c r="H6349" s="170" t="s">
        <v>13546</v>
      </c>
      <c r="I6349" s="172">
        <v>270.75</v>
      </c>
      <c r="J6349" s="172">
        <v>0</v>
      </c>
      <c r="K6349" s="172">
        <v>270.75</v>
      </c>
      <c r="L6349" s="173" t="s">
        <v>1444</v>
      </c>
    </row>
    <row r="6350" spans="1:12" ht="45">
      <c r="A6350" s="174">
        <v>10</v>
      </c>
      <c r="B6350" s="167" t="s">
        <v>714</v>
      </c>
      <c r="C6350" s="168">
        <v>42873</v>
      </c>
      <c r="D6350" s="168" t="s">
        <v>13547</v>
      </c>
      <c r="E6350" s="169" t="s">
        <v>15</v>
      </c>
      <c r="F6350" s="169">
        <v>2334</v>
      </c>
      <c r="G6350" s="169"/>
      <c r="H6350" s="170" t="s">
        <v>13548</v>
      </c>
      <c r="I6350" s="172">
        <v>525.66999999999996</v>
      </c>
      <c r="J6350" s="172">
        <v>0</v>
      </c>
      <c r="K6350" s="172">
        <v>525.66999999999996</v>
      </c>
      <c r="L6350" s="173" t="s">
        <v>1444</v>
      </c>
    </row>
    <row r="6351" spans="1:12" ht="22.5">
      <c r="A6351" s="174">
        <v>513</v>
      </c>
      <c r="B6351" s="167" t="s">
        <v>208</v>
      </c>
      <c r="C6351" s="168">
        <v>42873</v>
      </c>
      <c r="D6351" s="168" t="s">
        <v>13549</v>
      </c>
      <c r="E6351" s="169" t="s">
        <v>15</v>
      </c>
      <c r="F6351" s="169">
        <v>450519</v>
      </c>
      <c r="G6351" s="169"/>
      <c r="H6351" s="170" t="s">
        <v>13550</v>
      </c>
      <c r="I6351" s="172">
        <v>50</v>
      </c>
      <c r="J6351" s="172">
        <v>0</v>
      </c>
      <c r="K6351" s="172">
        <v>50</v>
      </c>
      <c r="L6351" s="173" t="s">
        <v>1444</v>
      </c>
    </row>
    <row r="6352" spans="1:12" ht="45">
      <c r="A6352" s="174">
        <v>578</v>
      </c>
      <c r="B6352" s="167" t="s">
        <v>877</v>
      </c>
      <c r="C6352" s="168">
        <v>42873</v>
      </c>
      <c r="D6352" s="168" t="s">
        <v>13551</v>
      </c>
      <c r="E6352" s="169" t="s">
        <v>15</v>
      </c>
      <c r="F6352" s="169">
        <v>2330</v>
      </c>
      <c r="G6352" s="169"/>
      <c r="H6352" s="170" t="s">
        <v>13552</v>
      </c>
      <c r="I6352" s="172">
        <v>2104.91</v>
      </c>
      <c r="J6352" s="172">
        <v>0</v>
      </c>
      <c r="K6352" s="172">
        <v>2104.91</v>
      </c>
      <c r="L6352" s="173" t="s">
        <v>1444</v>
      </c>
    </row>
    <row r="6353" spans="1:12" ht="45">
      <c r="A6353" s="174">
        <v>578</v>
      </c>
      <c r="B6353" s="167" t="s">
        <v>877</v>
      </c>
      <c r="C6353" s="168">
        <v>42873</v>
      </c>
      <c r="D6353" s="168" t="s">
        <v>13553</v>
      </c>
      <c r="E6353" s="169" t="s">
        <v>15</v>
      </c>
      <c r="F6353" s="169">
        <v>2331</v>
      </c>
      <c r="G6353" s="169"/>
      <c r="H6353" s="170" t="s">
        <v>13554</v>
      </c>
      <c r="I6353" s="172">
        <v>954.9</v>
      </c>
      <c r="J6353" s="172">
        <v>0</v>
      </c>
      <c r="K6353" s="172">
        <v>954.9</v>
      </c>
      <c r="L6353" s="173" t="s">
        <v>1444</v>
      </c>
    </row>
    <row r="6354" spans="1:12" ht="45">
      <c r="A6354" s="174">
        <v>578</v>
      </c>
      <c r="B6354" s="167" t="s">
        <v>877</v>
      </c>
      <c r="C6354" s="168">
        <v>42873</v>
      </c>
      <c r="D6354" s="168" t="s">
        <v>13555</v>
      </c>
      <c r="E6354" s="169" t="s">
        <v>15</v>
      </c>
      <c r="F6354" s="169">
        <v>2332</v>
      </c>
      <c r="G6354" s="169"/>
      <c r="H6354" s="170" t="s">
        <v>13556</v>
      </c>
      <c r="I6354" s="172">
        <v>747.11</v>
      </c>
      <c r="J6354" s="172">
        <v>0</v>
      </c>
      <c r="K6354" s="172">
        <v>747.11</v>
      </c>
      <c r="L6354" s="173" t="s">
        <v>1444</v>
      </c>
    </row>
    <row r="6355" spans="1:12" ht="45">
      <c r="A6355" s="174">
        <v>25</v>
      </c>
      <c r="B6355" s="167" t="s">
        <v>718</v>
      </c>
      <c r="C6355" s="168">
        <v>42873</v>
      </c>
      <c r="D6355" s="168" t="s">
        <v>13557</v>
      </c>
      <c r="E6355" s="169" t="s">
        <v>15</v>
      </c>
      <c r="F6355" s="169">
        <v>2333</v>
      </c>
      <c r="G6355" s="169"/>
      <c r="H6355" s="170" t="s">
        <v>13558</v>
      </c>
      <c r="I6355" s="172">
        <v>274.94</v>
      </c>
      <c r="J6355" s="172">
        <v>0</v>
      </c>
      <c r="K6355" s="172">
        <v>274.94</v>
      </c>
      <c r="L6355" s="173" t="s">
        <v>1444</v>
      </c>
    </row>
    <row r="6356" spans="1:12" ht="22.5">
      <c r="A6356" s="174">
        <v>513</v>
      </c>
      <c r="B6356" s="167" t="s">
        <v>208</v>
      </c>
      <c r="C6356" s="168">
        <v>42873</v>
      </c>
      <c r="D6356" s="168" t="s">
        <v>13559</v>
      </c>
      <c r="E6356" s="169" t="s">
        <v>15</v>
      </c>
      <c r="F6356" s="169">
        <v>450776</v>
      </c>
      <c r="G6356" s="169"/>
      <c r="H6356" s="170" t="s">
        <v>13560</v>
      </c>
      <c r="I6356" s="172">
        <v>50</v>
      </c>
      <c r="J6356" s="172">
        <v>0</v>
      </c>
      <c r="K6356" s="172">
        <v>50</v>
      </c>
      <c r="L6356" s="173" t="s">
        <v>1444</v>
      </c>
    </row>
    <row r="6357" spans="1:12" ht="22.5">
      <c r="A6357" s="174">
        <v>16</v>
      </c>
      <c r="B6357" s="167" t="s">
        <v>716</v>
      </c>
      <c r="C6357" s="168">
        <v>42874</v>
      </c>
      <c r="D6357" s="168" t="s">
        <v>13561</v>
      </c>
      <c r="E6357" s="169" t="s">
        <v>6</v>
      </c>
      <c r="F6357" s="169">
        <v>838846</v>
      </c>
      <c r="G6357" s="169"/>
      <c r="H6357" s="170" t="s">
        <v>13562</v>
      </c>
      <c r="I6357" s="172">
        <v>0</v>
      </c>
      <c r="J6357" s="172">
        <v>564.83000000000004</v>
      </c>
      <c r="K6357" s="172">
        <v>564.83000000000004</v>
      </c>
      <c r="L6357" s="173" t="s">
        <v>1444</v>
      </c>
    </row>
    <row r="6358" spans="1:12" ht="45">
      <c r="A6358" s="174">
        <v>86</v>
      </c>
      <c r="B6358" s="167" t="s">
        <v>734</v>
      </c>
      <c r="C6358" s="168">
        <v>42874</v>
      </c>
      <c r="D6358" s="168" t="s">
        <v>13563</v>
      </c>
      <c r="E6358" s="169" t="s">
        <v>6</v>
      </c>
      <c r="F6358" s="169">
        <v>888022</v>
      </c>
      <c r="G6358" s="169"/>
      <c r="H6358" s="170" t="s">
        <v>13564</v>
      </c>
      <c r="I6358" s="172">
        <v>0</v>
      </c>
      <c r="J6358" s="172">
        <v>1605407</v>
      </c>
      <c r="K6358" s="172">
        <v>1605407</v>
      </c>
      <c r="L6358" s="173" t="s">
        <v>1444</v>
      </c>
    </row>
    <row r="6359" spans="1:12" ht="33.75">
      <c r="A6359" s="174">
        <v>512</v>
      </c>
      <c r="B6359" s="167" t="s">
        <v>864</v>
      </c>
      <c r="C6359" s="168">
        <v>42874</v>
      </c>
      <c r="D6359" s="168" t="s">
        <v>13565</v>
      </c>
      <c r="E6359" s="169" t="s">
        <v>6</v>
      </c>
      <c r="F6359" s="169">
        <v>888040</v>
      </c>
      <c r="G6359" s="169"/>
      <c r="H6359" s="170" t="s">
        <v>13566</v>
      </c>
      <c r="I6359" s="172">
        <v>0</v>
      </c>
      <c r="J6359" s="172">
        <v>58769.17</v>
      </c>
      <c r="K6359" s="172">
        <v>58769.17</v>
      </c>
      <c r="L6359" s="173" t="s">
        <v>1444</v>
      </c>
    </row>
    <row r="6360" spans="1:12" ht="45">
      <c r="A6360" s="174" t="s">
        <v>630</v>
      </c>
      <c r="B6360" s="167" t="s">
        <v>739</v>
      </c>
      <c r="C6360" s="168">
        <v>42874</v>
      </c>
      <c r="D6360" s="168" t="s">
        <v>13567</v>
      </c>
      <c r="E6360" s="169" t="s">
        <v>1500</v>
      </c>
      <c r="F6360" s="169">
        <v>13581250</v>
      </c>
      <c r="G6360" s="169"/>
      <c r="H6360" s="170" t="s">
        <v>13568</v>
      </c>
      <c r="I6360" s="172">
        <v>1075756.8899999999</v>
      </c>
      <c r="J6360" s="172">
        <v>0</v>
      </c>
      <c r="K6360" s="172">
        <v>1075756.8899999999</v>
      </c>
      <c r="L6360" s="173" t="s">
        <v>1444</v>
      </c>
    </row>
    <row r="6361" spans="1:12" ht="45">
      <c r="A6361" s="174" t="s">
        <v>630</v>
      </c>
      <c r="B6361" s="167" t="s">
        <v>739</v>
      </c>
      <c r="C6361" s="168">
        <v>42874</v>
      </c>
      <c r="D6361" s="168" t="s">
        <v>13569</v>
      </c>
      <c r="E6361" s="169" t="s">
        <v>1500</v>
      </c>
      <c r="F6361" s="169">
        <v>13581240</v>
      </c>
      <c r="G6361" s="169"/>
      <c r="H6361" s="170" t="s">
        <v>13570</v>
      </c>
      <c r="I6361" s="172">
        <v>1630944.86</v>
      </c>
      <c r="J6361" s="172">
        <v>0</v>
      </c>
      <c r="K6361" s="172">
        <v>1630944.86</v>
      </c>
      <c r="L6361" s="173" t="s">
        <v>1444</v>
      </c>
    </row>
    <row r="6362" spans="1:12" ht="45">
      <c r="A6362" s="174" t="s">
        <v>630</v>
      </c>
      <c r="B6362" s="167" t="s">
        <v>739</v>
      </c>
      <c r="C6362" s="168">
        <v>42874</v>
      </c>
      <c r="D6362" s="168" t="s">
        <v>13571</v>
      </c>
      <c r="E6362" s="169" t="s">
        <v>1500</v>
      </c>
      <c r="F6362" s="169">
        <v>13581209</v>
      </c>
      <c r="G6362" s="169"/>
      <c r="H6362" s="170" t="s">
        <v>13572</v>
      </c>
      <c r="I6362" s="172">
        <v>718192.17</v>
      </c>
      <c r="J6362" s="172">
        <v>0</v>
      </c>
      <c r="K6362" s="172">
        <v>718192.17</v>
      </c>
      <c r="L6362" s="173" t="s">
        <v>1444</v>
      </c>
    </row>
    <row r="6363" spans="1:12" ht="45">
      <c r="A6363" s="174" t="s">
        <v>630</v>
      </c>
      <c r="B6363" s="167" t="s">
        <v>739</v>
      </c>
      <c r="C6363" s="168">
        <v>42874</v>
      </c>
      <c r="D6363" s="168" t="s">
        <v>13573</v>
      </c>
      <c r="E6363" s="169" t="s">
        <v>1500</v>
      </c>
      <c r="F6363" s="169">
        <v>13581166</v>
      </c>
      <c r="G6363" s="169"/>
      <c r="H6363" s="170" t="s">
        <v>13574</v>
      </c>
      <c r="I6363" s="172">
        <v>740658.72</v>
      </c>
      <c r="J6363" s="172">
        <v>0</v>
      </c>
      <c r="K6363" s="172">
        <v>740658.72</v>
      </c>
      <c r="L6363" s="173" t="s">
        <v>1444</v>
      </c>
    </row>
    <row r="6364" spans="1:12" ht="45">
      <c r="A6364" s="174" t="s">
        <v>630</v>
      </c>
      <c r="B6364" s="167" t="s">
        <v>739</v>
      </c>
      <c r="C6364" s="168">
        <v>42874</v>
      </c>
      <c r="D6364" s="168" t="s">
        <v>13575</v>
      </c>
      <c r="E6364" s="169" t="s">
        <v>1500</v>
      </c>
      <c r="F6364" s="169">
        <v>13581135</v>
      </c>
      <c r="G6364" s="169"/>
      <c r="H6364" s="170" t="s">
        <v>13576</v>
      </c>
      <c r="I6364" s="172">
        <v>1512777.14</v>
      </c>
      <c r="J6364" s="172">
        <v>0</v>
      </c>
      <c r="K6364" s="172">
        <v>1512777.14</v>
      </c>
      <c r="L6364" s="173" t="s">
        <v>1444</v>
      </c>
    </row>
    <row r="6365" spans="1:12" ht="45">
      <c r="A6365" s="174" t="s">
        <v>630</v>
      </c>
      <c r="B6365" s="167" t="s">
        <v>739</v>
      </c>
      <c r="C6365" s="168">
        <v>42874</v>
      </c>
      <c r="D6365" s="168" t="s">
        <v>13577</v>
      </c>
      <c r="E6365" s="169" t="s">
        <v>1500</v>
      </c>
      <c r="F6365" s="169">
        <v>13581132</v>
      </c>
      <c r="G6365" s="169"/>
      <c r="H6365" s="170" t="s">
        <v>13578</v>
      </c>
      <c r="I6365" s="172">
        <v>880457.5</v>
      </c>
      <c r="J6365" s="172">
        <v>0</v>
      </c>
      <c r="K6365" s="172">
        <v>880457.5</v>
      </c>
      <c r="L6365" s="173" t="s">
        <v>1444</v>
      </c>
    </row>
    <row r="6366" spans="1:12" ht="45">
      <c r="A6366" s="174" t="s">
        <v>630</v>
      </c>
      <c r="B6366" s="167" t="s">
        <v>739</v>
      </c>
      <c r="C6366" s="168">
        <v>42874</v>
      </c>
      <c r="D6366" s="168" t="s">
        <v>13579</v>
      </c>
      <c r="E6366" s="169" t="s">
        <v>1500</v>
      </c>
      <c r="F6366" s="169">
        <v>13581131</v>
      </c>
      <c r="G6366" s="169"/>
      <c r="H6366" s="170" t="s">
        <v>2970</v>
      </c>
      <c r="I6366" s="172">
        <v>864428.68</v>
      </c>
      <c r="J6366" s="172">
        <v>0</v>
      </c>
      <c r="K6366" s="172">
        <v>864428.68</v>
      </c>
      <c r="L6366" s="173" t="s">
        <v>1444</v>
      </c>
    </row>
    <row r="6367" spans="1:12" ht="45">
      <c r="A6367" s="174" t="s">
        <v>630</v>
      </c>
      <c r="B6367" s="167" t="s">
        <v>739</v>
      </c>
      <c r="C6367" s="168">
        <v>42874</v>
      </c>
      <c r="D6367" s="168" t="s">
        <v>13580</v>
      </c>
      <c r="E6367" s="169" t="s">
        <v>1500</v>
      </c>
      <c r="F6367" s="169">
        <v>13581126</v>
      </c>
      <c r="G6367" s="169"/>
      <c r="H6367" s="170" t="s">
        <v>13581</v>
      </c>
      <c r="I6367" s="172">
        <v>854746.23</v>
      </c>
      <c r="J6367" s="172">
        <v>0</v>
      </c>
      <c r="K6367" s="172">
        <v>854746.23</v>
      </c>
      <c r="L6367" s="173" t="s">
        <v>1444</v>
      </c>
    </row>
    <row r="6368" spans="1:12" ht="45">
      <c r="A6368" s="174" t="s">
        <v>630</v>
      </c>
      <c r="B6368" s="167" t="s">
        <v>739</v>
      </c>
      <c r="C6368" s="168">
        <v>42874</v>
      </c>
      <c r="D6368" s="168" t="s">
        <v>13582</v>
      </c>
      <c r="E6368" s="169" t="s">
        <v>1500</v>
      </c>
      <c r="F6368" s="169">
        <v>13566100</v>
      </c>
      <c r="G6368" s="169"/>
      <c r="H6368" s="170" t="s">
        <v>13583</v>
      </c>
      <c r="I6368" s="172">
        <v>1001876.55</v>
      </c>
      <c r="J6368" s="172">
        <v>0</v>
      </c>
      <c r="K6368" s="172">
        <v>1001876.55</v>
      </c>
      <c r="L6368" s="173" t="s">
        <v>1444</v>
      </c>
    </row>
    <row r="6369" spans="1:12" ht="45">
      <c r="A6369" s="174" t="s">
        <v>630</v>
      </c>
      <c r="B6369" s="167" t="s">
        <v>739</v>
      </c>
      <c r="C6369" s="168">
        <v>42874</v>
      </c>
      <c r="D6369" s="168" t="s">
        <v>13584</v>
      </c>
      <c r="E6369" s="169" t="s">
        <v>1500</v>
      </c>
      <c r="F6369" s="169">
        <v>13566098</v>
      </c>
      <c r="G6369" s="169"/>
      <c r="H6369" s="170" t="s">
        <v>13585</v>
      </c>
      <c r="I6369" s="172">
        <v>102728.51</v>
      </c>
      <c r="J6369" s="172">
        <v>0</v>
      </c>
      <c r="K6369" s="172">
        <v>102728.51</v>
      </c>
      <c r="L6369" s="173" t="s">
        <v>1444</v>
      </c>
    </row>
    <row r="6370" spans="1:12" ht="45">
      <c r="A6370" s="174" t="s">
        <v>630</v>
      </c>
      <c r="B6370" s="167" t="s">
        <v>739</v>
      </c>
      <c r="C6370" s="168">
        <v>42874</v>
      </c>
      <c r="D6370" s="168" t="s">
        <v>13586</v>
      </c>
      <c r="E6370" s="169" t="s">
        <v>1500</v>
      </c>
      <c r="F6370" s="169">
        <v>13566097</v>
      </c>
      <c r="G6370" s="169"/>
      <c r="H6370" s="170" t="s">
        <v>13587</v>
      </c>
      <c r="I6370" s="172">
        <v>334948.31</v>
      </c>
      <c r="J6370" s="172">
        <v>0</v>
      </c>
      <c r="K6370" s="172">
        <v>334948.31</v>
      </c>
      <c r="L6370" s="173" t="s">
        <v>1444</v>
      </c>
    </row>
    <row r="6371" spans="1:12" ht="45">
      <c r="A6371" s="174" t="s">
        <v>630</v>
      </c>
      <c r="B6371" s="167" t="s">
        <v>739</v>
      </c>
      <c r="C6371" s="168">
        <v>42874</v>
      </c>
      <c r="D6371" s="168" t="s">
        <v>13588</v>
      </c>
      <c r="E6371" s="169" t="s">
        <v>1500</v>
      </c>
      <c r="F6371" s="169">
        <v>13566096</v>
      </c>
      <c r="G6371" s="169"/>
      <c r="H6371" s="170" t="s">
        <v>13589</v>
      </c>
      <c r="I6371" s="172">
        <v>178890.72</v>
      </c>
      <c r="J6371" s="172">
        <v>0</v>
      </c>
      <c r="K6371" s="172">
        <v>178890.72</v>
      </c>
      <c r="L6371" s="173" t="s">
        <v>1444</v>
      </c>
    </row>
    <row r="6372" spans="1:12" ht="45">
      <c r="A6372" s="174" t="s">
        <v>630</v>
      </c>
      <c r="B6372" s="167" t="s">
        <v>739</v>
      </c>
      <c r="C6372" s="168">
        <v>42874</v>
      </c>
      <c r="D6372" s="168" t="s">
        <v>13590</v>
      </c>
      <c r="E6372" s="169" t="s">
        <v>1500</v>
      </c>
      <c r="F6372" s="169">
        <v>13566094</v>
      </c>
      <c r="G6372" s="169"/>
      <c r="H6372" s="170" t="s">
        <v>13591</v>
      </c>
      <c r="I6372" s="172">
        <v>130167.83</v>
      </c>
      <c r="J6372" s="172">
        <v>0</v>
      </c>
      <c r="K6372" s="172">
        <v>130167.83</v>
      </c>
      <c r="L6372" s="173" t="s">
        <v>1444</v>
      </c>
    </row>
    <row r="6373" spans="1:12" ht="45">
      <c r="A6373" s="174" t="s">
        <v>630</v>
      </c>
      <c r="B6373" s="167" t="s">
        <v>739</v>
      </c>
      <c r="C6373" s="168">
        <v>42874</v>
      </c>
      <c r="D6373" s="168" t="s">
        <v>13592</v>
      </c>
      <c r="E6373" s="169" t="s">
        <v>1500</v>
      </c>
      <c r="F6373" s="169">
        <v>13566093</v>
      </c>
      <c r="G6373" s="169"/>
      <c r="H6373" s="170" t="s">
        <v>13593</v>
      </c>
      <c r="I6373" s="172">
        <v>189509.78</v>
      </c>
      <c r="J6373" s="172">
        <v>0</v>
      </c>
      <c r="K6373" s="172">
        <v>189509.78</v>
      </c>
      <c r="L6373" s="173" t="s">
        <v>1444</v>
      </c>
    </row>
    <row r="6374" spans="1:12" ht="45">
      <c r="A6374" s="174" t="s">
        <v>630</v>
      </c>
      <c r="B6374" s="167" t="s">
        <v>739</v>
      </c>
      <c r="C6374" s="168">
        <v>42874</v>
      </c>
      <c r="D6374" s="168" t="s">
        <v>13594</v>
      </c>
      <c r="E6374" s="169" t="s">
        <v>1500</v>
      </c>
      <c r="F6374" s="169">
        <v>13566092</v>
      </c>
      <c r="G6374" s="169"/>
      <c r="H6374" s="170" t="s">
        <v>2102</v>
      </c>
      <c r="I6374" s="172">
        <v>2932753.82</v>
      </c>
      <c r="J6374" s="172">
        <v>0</v>
      </c>
      <c r="K6374" s="172">
        <v>2932753.82</v>
      </c>
      <c r="L6374" s="173" t="s">
        <v>1444</v>
      </c>
    </row>
    <row r="6375" spans="1:12" ht="45">
      <c r="A6375" s="174" t="s">
        <v>630</v>
      </c>
      <c r="B6375" s="167" t="s">
        <v>739</v>
      </c>
      <c r="C6375" s="168">
        <v>42874</v>
      </c>
      <c r="D6375" s="168" t="s">
        <v>13595</v>
      </c>
      <c r="E6375" s="169" t="s">
        <v>1500</v>
      </c>
      <c r="F6375" s="169">
        <v>13563037</v>
      </c>
      <c r="G6375" s="169"/>
      <c r="H6375" s="170" t="s">
        <v>13596</v>
      </c>
      <c r="I6375" s="172">
        <v>322358.92</v>
      </c>
      <c r="J6375" s="172">
        <v>0</v>
      </c>
      <c r="K6375" s="172">
        <v>322358.92</v>
      </c>
      <c r="L6375" s="173" t="s">
        <v>1444</v>
      </c>
    </row>
    <row r="6376" spans="1:12" ht="45">
      <c r="A6376" s="174">
        <v>513</v>
      </c>
      <c r="B6376" s="167" t="s">
        <v>208</v>
      </c>
      <c r="C6376" s="168">
        <v>42874</v>
      </c>
      <c r="D6376" s="168" t="s">
        <v>13597</v>
      </c>
      <c r="E6376" s="169" t="s">
        <v>11</v>
      </c>
      <c r="F6376" s="169">
        <v>887987</v>
      </c>
      <c r="G6376" s="169"/>
      <c r="H6376" s="170" t="s">
        <v>13598</v>
      </c>
      <c r="I6376" s="172">
        <v>1265.6600000000001</v>
      </c>
      <c r="J6376" s="172">
        <v>0</v>
      </c>
      <c r="K6376" s="172">
        <v>1265.6600000000001</v>
      </c>
      <c r="L6376" s="173" t="s">
        <v>1444</v>
      </c>
    </row>
    <row r="6377" spans="1:12" ht="22.5">
      <c r="A6377" s="174">
        <v>117</v>
      </c>
      <c r="B6377" s="167" t="s">
        <v>746</v>
      </c>
      <c r="C6377" s="168">
        <v>42874</v>
      </c>
      <c r="D6377" s="168" t="s">
        <v>13599</v>
      </c>
      <c r="E6377" s="169" t="s">
        <v>11</v>
      </c>
      <c r="F6377" s="169">
        <v>888033</v>
      </c>
      <c r="G6377" s="169"/>
      <c r="H6377" s="170" t="s">
        <v>13600</v>
      </c>
      <c r="I6377" s="172">
        <v>50</v>
      </c>
      <c r="J6377" s="172">
        <v>0</v>
      </c>
      <c r="K6377" s="172">
        <v>50</v>
      </c>
      <c r="L6377" s="173" t="s">
        <v>1444</v>
      </c>
    </row>
    <row r="6378" spans="1:12" ht="22.5">
      <c r="A6378" s="174">
        <v>117</v>
      </c>
      <c r="B6378" s="167" t="s">
        <v>746</v>
      </c>
      <c r="C6378" s="168">
        <v>42874</v>
      </c>
      <c r="D6378" s="168" t="s">
        <v>13601</v>
      </c>
      <c r="E6378" s="169" t="s">
        <v>11</v>
      </c>
      <c r="F6378" s="169">
        <v>888034</v>
      </c>
      <c r="G6378" s="169"/>
      <c r="H6378" s="170" t="s">
        <v>13602</v>
      </c>
      <c r="I6378" s="172">
        <v>50</v>
      </c>
      <c r="J6378" s="172">
        <v>0</v>
      </c>
      <c r="K6378" s="172">
        <v>50</v>
      </c>
      <c r="L6378" s="173" t="s">
        <v>1444</v>
      </c>
    </row>
    <row r="6379" spans="1:12" ht="22.5">
      <c r="A6379" s="174">
        <v>513</v>
      </c>
      <c r="B6379" s="167" t="s">
        <v>208</v>
      </c>
      <c r="C6379" s="168">
        <v>42874</v>
      </c>
      <c r="D6379" s="168" t="s">
        <v>13603</v>
      </c>
      <c r="E6379" s="169" t="s">
        <v>15</v>
      </c>
      <c r="F6379" s="169">
        <v>450889</v>
      </c>
      <c r="G6379" s="169"/>
      <c r="H6379" s="170" t="s">
        <v>13604</v>
      </c>
      <c r="I6379" s="172">
        <v>50</v>
      </c>
      <c r="J6379" s="172">
        <v>0</v>
      </c>
      <c r="K6379" s="172">
        <v>50</v>
      </c>
      <c r="L6379" s="173" t="s">
        <v>1444</v>
      </c>
    </row>
    <row r="6380" spans="1:12" ht="22.5">
      <c r="A6380" s="174">
        <v>513</v>
      </c>
      <c r="B6380" s="167" t="s">
        <v>208</v>
      </c>
      <c r="C6380" s="168">
        <v>42874</v>
      </c>
      <c r="D6380" s="168" t="s">
        <v>13605</v>
      </c>
      <c r="E6380" s="169" t="s">
        <v>15</v>
      </c>
      <c r="F6380" s="169">
        <v>451184</v>
      </c>
      <c r="G6380" s="169"/>
      <c r="H6380" s="170" t="s">
        <v>13606</v>
      </c>
      <c r="I6380" s="172">
        <v>50</v>
      </c>
      <c r="J6380" s="172">
        <v>0</v>
      </c>
      <c r="K6380" s="172">
        <v>50</v>
      </c>
      <c r="L6380" s="173" t="s">
        <v>1444</v>
      </c>
    </row>
    <row r="6381" spans="1:12" ht="45">
      <c r="A6381" s="174">
        <v>594</v>
      </c>
      <c r="B6381" s="167" t="s">
        <v>120</v>
      </c>
      <c r="C6381" s="168">
        <v>42874</v>
      </c>
      <c r="D6381" s="168" t="s">
        <v>13607</v>
      </c>
      <c r="E6381" s="169" t="s">
        <v>15</v>
      </c>
      <c r="F6381" s="169">
        <v>2341</v>
      </c>
      <c r="G6381" s="169"/>
      <c r="H6381" s="170" t="s">
        <v>13608</v>
      </c>
      <c r="I6381" s="172">
        <v>271.99</v>
      </c>
      <c r="J6381" s="172">
        <v>0</v>
      </c>
      <c r="K6381" s="172">
        <v>271.99</v>
      </c>
      <c r="L6381" s="173" t="s">
        <v>1444</v>
      </c>
    </row>
    <row r="6382" spans="1:12" ht="45">
      <c r="A6382" s="174">
        <v>10</v>
      </c>
      <c r="B6382" s="167" t="s">
        <v>714</v>
      </c>
      <c r="C6382" s="168">
        <v>42874</v>
      </c>
      <c r="D6382" s="168" t="s">
        <v>13609</v>
      </c>
      <c r="E6382" s="169" t="s">
        <v>15</v>
      </c>
      <c r="F6382" s="169">
        <v>2342</v>
      </c>
      <c r="G6382" s="169"/>
      <c r="H6382" s="170" t="s">
        <v>13610</v>
      </c>
      <c r="I6382" s="172">
        <v>503.03</v>
      </c>
      <c r="J6382" s="172">
        <v>0</v>
      </c>
      <c r="K6382" s="172">
        <v>503.03</v>
      </c>
      <c r="L6382" s="173" t="s">
        <v>1444</v>
      </c>
    </row>
    <row r="6383" spans="1:12" ht="45">
      <c r="A6383" s="174">
        <v>25</v>
      </c>
      <c r="B6383" s="167" t="s">
        <v>718</v>
      </c>
      <c r="C6383" s="168">
        <v>42874</v>
      </c>
      <c r="D6383" s="168" t="s">
        <v>13611</v>
      </c>
      <c r="E6383" s="169" t="s">
        <v>15</v>
      </c>
      <c r="F6383" s="169">
        <v>2343</v>
      </c>
      <c r="G6383" s="169"/>
      <c r="H6383" s="170" t="s">
        <v>13612</v>
      </c>
      <c r="I6383" s="172">
        <v>274.12</v>
      </c>
      <c r="J6383" s="172">
        <v>0</v>
      </c>
      <c r="K6383" s="172">
        <v>274.12</v>
      </c>
      <c r="L6383" s="173" t="s">
        <v>1444</v>
      </c>
    </row>
    <row r="6384" spans="1:12" ht="33.75">
      <c r="A6384" s="174">
        <v>513</v>
      </c>
      <c r="B6384" s="167" t="s">
        <v>208</v>
      </c>
      <c r="C6384" s="168">
        <v>42874</v>
      </c>
      <c r="D6384" s="168" t="s">
        <v>13613</v>
      </c>
      <c r="E6384" s="169" t="s">
        <v>15</v>
      </c>
      <c r="F6384" s="169">
        <v>451857</v>
      </c>
      <c r="G6384" s="169"/>
      <c r="H6384" s="170" t="s">
        <v>13614</v>
      </c>
      <c r="I6384" s="172">
        <v>50</v>
      </c>
      <c r="J6384" s="172">
        <v>0</v>
      </c>
      <c r="K6384" s="172">
        <v>50</v>
      </c>
      <c r="L6384" s="173" t="s">
        <v>1444</v>
      </c>
    </row>
    <row r="6385" spans="1:12" ht="45">
      <c r="A6385" s="174" t="s">
        <v>630</v>
      </c>
      <c r="B6385" s="167" t="s">
        <v>739</v>
      </c>
      <c r="C6385" s="168">
        <v>42874</v>
      </c>
      <c r="D6385" s="168" t="s">
        <v>13615</v>
      </c>
      <c r="E6385" s="169" t="s">
        <v>1500</v>
      </c>
      <c r="F6385" s="169">
        <v>13566095</v>
      </c>
      <c r="G6385" s="169"/>
      <c r="H6385" s="170" t="s">
        <v>13616</v>
      </c>
      <c r="I6385" s="172">
        <v>974431.64</v>
      </c>
      <c r="J6385" s="172">
        <v>0</v>
      </c>
      <c r="K6385" s="172">
        <v>974431.64</v>
      </c>
      <c r="L6385" s="173" t="s">
        <v>1444</v>
      </c>
    </row>
    <row r="6386" spans="1:12" ht="45">
      <c r="A6386" s="174" t="s">
        <v>630</v>
      </c>
      <c r="B6386" s="167" t="s">
        <v>739</v>
      </c>
      <c r="C6386" s="168">
        <v>42874</v>
      </c>
      <c r="D6386" s="168" t="s">
        <v>13617</v>
      </c>
      <c r="E6386" s="169" t="s">
        <v>1500</v>
      </c>
      <c r="F6386" s="169">
        <v>13581880</v>
      </c>
      <c r="G6386" s="169"/>
      <c r="H6386" s="170" t="s">
        <v>13618</v>
      </c>
      <c r="I6386" s="172">
        <v>4014696.11</v>
      </c>
      <c r="J6386" s="172">
        <v>0</v>
      </c>
      <c r="K6386" s="172">
        <v>4014696.11</v>
      </c>
      <c r="L6386" s="173" t="s">
        <v>1444</v>
      </c>
    </row>
    <row r="6387" spans="1:12" ht="45">
      <c r="A6387" s="174" t="s">
        <v>630</v>
      </c>
      <c r="B6387" s="167" t="s">
        <v>739</v>
      </c>
      <c r="C6387" s="168">
        <v>42874</v>
      </c>
      <c r="D6387" s="168" t="s">
        <v>13619</v>
      </c>
      <c r="E6387" s="169" t="s">
        <v>1500</v>
      </c>
      <c r="F6387" s="169">
        <v>13581276</v>
      </c>
      <c r="G6387" s="169"/>
      <c r="H6387" s="170" t="s">
        <v>13620</v>
      </c>
      <c r="I6387" s="172">
        <v>2026712.07</v>
      </c>
      <c r="J6387" s="172">
        <v>0</v>
      </c>
      <c r="K6387" s="172">
        <v>2026712.07</v>
      </c>
      <c r="L6387" s="173" t="s">
        <v>1444</v>
      </c>
    </row>
    <row r="6388" spans="1:12" ht="33.75">
      <c r="A6388" s="174" t="s">
        <v>627</v>
      </c>
      <c r="B6388" s="167" t="s">
        <v>737</v>
      </c>
      <c r="C6388" s="168">
        <v>42877</v>
      </c>
      <c r="D6388" s="168" t="s">
        <v>13621</v>
      </c>
      <c r="E6388" s="169" t="s">
        <v>6</v>
      </c>
      <c r="F6388" s="169">
        <v>839483</v>
      </c>
      <c r="G6388" s="169"/>
      <c r="H6388" s="170" t="s">
        <v>13622</v>
      </c>
      <c r="I6388" s="172">
        <v>0</v>
      </c>
      <c r="J6388" s="172">
        <v>41410.639999999999</v>
      </c>
      <c r="K6388" s="172">
        <v>41410.639999999999</v>
      </c>
      <c r="L6388" s="173" t="s">
        <v>1444</v>
      </c>
    </row>
    <row r="6389" spans="1:12" ht="33.75">
      <c r="A6389" s="198" t="s">
        <v>627</v>
      </c>
      <c r="B6389" s="197" t="s">
        <v>737</v>
      </c>
      <c r="C6389" s="198">
        <v>42877</v>
      </c>
      <c r="D6389" s="198" t="s">
        <v>13623</v>
      </c>
      <c r="E6389" s="198" t="s">
        <v>6</v>
      </c>
      <c r="F6389" s="198">
        <v>839475</v>
      </c>
      <c r="G6389" s="190"/>
      <c r="H6389" s="178" t="s">
        <v>13094</v>
      </c>
      <c r="I6389" s="199">
        <v>0</v>
      </c>
      <c r="J6389" s="199">
        <v>5836.97</v>
      </c>
      <c r="K6389" s="190">
        <v>5836.97</v>
      </c>
      <c r="L6389" s="190" t="s">
        <v>1444</v>
      </c>
    </row>
    <row r="6390" spans="1:12" ht="34.5">
      <c r="A6390" s="198">
        <v>660</v>
      </c>
      <c r="B6390" s="197" t="s">
        <v>241</v>
      </c>
      <c r="C6390" s="198">
        <v>42877</v>
      </c>
      <c r="D6390" s="198" t="s">
        <v>13624</v>
      </c>
      <c r="E6390" s="198" t="s">
        <v>6</v>
      </c>
      <c r="F6390" s="198">
        <v>888113</v>
      </c>
      <c r="G6390" s="190"/>
      <c r="H6390" s="191" t="s">
        <v>13625</v>
      </c>
      <c r="I6390" s="205">
        <v>0</v>
      </c>
      <c r="J6390" s="205">
        <v>192</v>
      </c>
      <c r="K6390" s="190">
        <v>192</v>
      </c>
      <c r="L6390" s="190" t="s">
        <v>1444</v>
      </c>
    </row>
    <row r="6391" spans="1:12" ht="34.5">
      <c r="A6391" s="198" t="s">
        <v>628</v>
      </c>
      <c r="B6391" s="197" t="s">
        <v>738</v>
      </c>
      <c r="C6391" s="198">
        <v>42877</v>
      </c>
      <c r="D6391" s="198" t="s">
        <v>13626</v>
      </c>
      <c r="E6391" s="198" t="s">
        <v>11</v>
      </c>
      <c r="F6391" s="198">
        <v>9433</v>
      </c>
      <c r="G6391" s="190"/>
      <c r="H6391" s="191" t="s">
        <v>13627</v>
      </c>
      <c r="I6391" s="205">
        <v>0</v>
      </c>
      <c r="J6391" s="205">
        <v>1492.45</v>
      </c>
      <c r="K6391" s="190">
        <v>1492.45</v>
      </c>
      <c r="L6391" s="190" t="s">
        <v>1444</v>
      </c>
    </row>
    <row r="6392" spans="1:12" ht="34.5">
      <c r="A6392" s="198" t="s">
        <v>627</v>
      </c>
      <c r="B6392" s="197" t="s">
        <v>737</v>
      </c>
      <c r="C6392" s="198">
        <v>42877</v>
      </c>
      <c r="D6392" s="198" t="s">
        <v>13628</v>
      </c>
      <c r="E6392" s="198" t="s">
        <v>6</v>
      </c>
      <c r="F6392" s="198">
        <v>839486</v>
      </c>
      <c r="G6392" s="190"/>
      <c r="H6392" s="191" t="s">
        <v>13629</v>
      </c>
      <c r="I6392" s="205">
        <v>0</v>
      </c>
      <c r="J6392" s="205">
        <v>154375.19</v>
      </c>
      <c r="K6392" s="190">
        <v>154375.19</v>
      </c>
      <c r="L6392" s="190" t="s">
        <v>1444</v>
      </c>
    </row>
    <row r="6393" spans="1:12" ht="34.5">
      <c r="A6393" s="198" t="s">
        <v>628</v>
      </c>
      <c r="B6393" s="197" t="s">
        <v>738</v>
      </c>
      <c r="C6393" s="198">
        <v>42877</v>
      </c>
      <c r="D6393" s="198" t="s">
        <v>13630</v>
      </c>
      <c r="E6393" s="198" t="s">
        <v>6</v>
      </c>
      <c r="F6393" s="198">
        <v>839406</v>
      </c>
      <c r="G6393" s="190"/>
      <c r="H6393" s="191" t="s">
        <v>13631</v>
      </c>
      <c r="I6393" s="205">
        <v>0</v>
      </c>
      <c r="J6393" s="205">
        <v>220000</v>
      </c>
      <c r="K6393" s="190">
        <v>220000</v>
      </c>
      <c r="L6393" s="190" t="s">
        <v>1444</v>
      </c>
    </row>
    <row r="6394" spans="1:12" ht="34.5">
      <c r="A6394" s="198">
        <v>10</v>
      </c>
      <c r="B6394" s="197" t="s">
        <v>714</v>
      </c>
      <c r="C6394" s="198">
        <v>42877</v>
      </c>
      <c r="D6394" s="198" t="s">
        <v>13632</v>
      </c>
      <c r="E6394" s="198" t="s">
        <v>6</v>
      </c>
      <c r="F6394" s="198">
        <v>452224</v>
      </c>
      <c r="G6394" s="190"/>
      <c r="H6394" s="191" t="s">
        <v>13633</v>
      </c>
      <c r="I6394" s="205">
        <v>0</v>
      </c>
      <c r="J6394" s="205">
        <v>112684.97</v>
      </c>
      <c r="K6394" s="190">
        <v>112684.97</v>
      </c>
      <c r="L6394" s="190" t="s">
        <v>1444</v>
      </c>
    </row>
    <row r="6395" spans="1:12" ht="34.5">
      <c r="A6395" s="198" t="s">
        <v>627</v>
      </c>
      <c r="B6395" s="197" t="s">
        <v>737</v>
      </c>
      <c r="C6395" s="198">
        <v>42877</v>
      </c>
      <c r="D6395" s="198" t="s">
        <v>13634</v>
      </c>
      <c r="E6395" s="198" t="s">
        <v>6</v>
      </c>
      <c r="F6395" s="198">
        <v>888098</v>
      </c>
      <c r="G6395" s="190"/>
      <c r="H6395" s="191" t="s">
        <v>13635</v>
      </c>
      <c r="I6395" s="205">
        <v>0</v>
      </c>
      <c r="J6395" s="205">
        <v>583674.09</v>
      </c>
      <c r="K6395" s="190">
        <v>583674.09</v>
      </c>
      <c r="L6395" s="190" t="s">
        <v>1444</v>
      </c>
    </row>
    <row r="6396" spans="1:12" ht="23.25">
      <c r="A6396" s="198">
        <v>287</v>
      </c>
      <c r="B6396" s="197" t="s">
        <v>814</v>
      </c>
      <c r="C6396" s="198">
        <v>42877</v>
      </c>
      <c r="D6396" s="198" t="s">
        <v>13636</v>
      </c>
      <c r="E6396" s="198" t="s">
        <v>1500</v>
      </c>
      <c r="F6396" s="198">
        <v>13461527</v>
      </c>
      <c r="G6396" s="190"/>
      <c r="H6396" s="191" t="s">
        <v>13637</v>
      </c>
      <c r="I6396" s="205">
        <v>4800</v>
      </c>
      <c r="J6396" s="205">
        <v>0</v>
      </c>
      <c r="K6396" s="190">
        <v>4800</v>
      </c>
      <c r="L6396" s="190" t="s">
        <v>1444</v>
      </c>
    </row>
    <row r="6397" spans="1:12" ht="45.75">
      <c r="A6397" s="198" t="s">
        <v>630</v>
      </c>
      <c r="B6397" s="197" t="s">
        <v>739</v>
      </c>
      <c r="C6397" s="198">
        <v>42877</v>
      </c>
      <c r="D6397" s="198" t="s">
        <v>13638</v>
      </c>
      <c r="E6397" s="198" t="s">
        <v>1500</v>
      </c>
      <c r="F6397" s="198">
        <v>13581318</v>
      </c>
      <c r="G6397" s="190"/>
      <c r="H6397" s="191" t="s">
        <v>13639</v>
      </c>
      <c r="I6397" s="205">
        <v>712435.82</v>
      </c>
      <c r="J6397" s="205">
        <v>0</v>
      </c>
      <c r="K6397" s="190">
        <v>712435.82</v>
      </c>
      <c r="L6397" s="190" t="s">
        <v>1444</v>
      </c>
    </row>
    <row r="6398" spans="1:12" ht="34.5">
      <c r="A6398" s="198" t="s">
        <v>628</v>
      </c>
      <c r="B6398" s="197" t="s">
        <v>738</v>
      </c>
      <c r="C6398" s="198">
        <v>42877</v>
      </c>
      <c r="D6398" s="198" t="s">
        <v>13640</v>
      </c>
      <c r="E6398" s="198" t="s">
        <v>11</v>
      </c>
      <c r="F6398" s="198">
        <v>9433</v>
      </c>
      <c r="G6398" s="190"/>
      <c r="H6398" s="191" t="s">
        <v>13641</v>
      </c>
      <c r="I6398" s="205">
        <v>1492.45</v>
      </c>
      <c r="J6398" s="205">
        <v>0</v>
      </c>
      <c r="K6398" s="190">
        <v>1492.45</v>
      </c>
      <c r="L6398" s="190" t="s">
        <v>1444</v>
      </c>
    </row>
    <row r="6399" spans="1:12" ht="45.75">
      <c r="A6399" s="198">
        <v>578</v>
      </c>
      <c r="B6399" s="197" t="s">
        <v>877</v>
      </c>
      <c r="C6399" s="198">
        <v>42877</v>
      </c>
      <c r="D6399" s="198" t="s">
        <v>13642</v>
      </c>
      <c r="E6399" s="198" t="s">
        <v>15</v>
      </c>
      <c r="F6399" s="198">
        <v>2348</v>
      </c>
      <c r="G6399" s="190"/>
      <c r="H6399" s="191" t="s">
        <v>13643</v>
      </c>
      <c r="I6399" s="205">
        <v>1207.42</v>
      </c>
      <c r="J6399" s="205">
        <v>0</v>
      </c>
      <c r="K6399" s="190">
        <v>1207.42</v>
      </c>
      <c r="L6399" s="190" t="s">
        <v>1444</v>
      </c>
    </row>
    <row r="6400" spans="1:12" ht="45.75">
      <c r="A6400" s="198">
        <v>25</v>
      </c>
      <c r="B6400" s="197" t="s">
        <v>718</v>
      </c>
      <c r="C6400" s="198">
        <v>42877</v>
      </c>
      <c r="D6400" s="198" t="s">
        <v>13644</v>
      </c>
      <c r="E6400" s="198" t="s">
        <v>15</v>
      </c>
      <c r="F6400" s="198">
        <v>2353</v>
      </c>
      <c r="G6400" s="190"/>
      <c r="H6400" s="191" t="s">
        <v>13645</v>
      </c>
      <c r="I6400" s="205">
        <v>318.83999999999997</v>
      </c>
      <c r="J6400" s="205">
        <v>0</v>
      </c>
      <c r="K6400" s="190">
        <v>318.83999999999997</v>
      </c>
      <c r="L6400" s="190" t="s">
        <v>1444</v>
      </c>
    </row>
    <row r="6401" spans="1:12" ht="34.5">
      <c r="A6401" s="198" t="s">
        <v>628</v>
      </c>
      <c r="B6401" s="197" t="s">
        <v>738</v>
      </c>
      <c r="C6401" s="198">
        <v>42877</v>
      </c>
      <c r="D6401" s="198" t="s">
        <v>13646</v>
      </c>
      <c r="E6401" s="198" t="s">
        <v>11</v>
      </c>
      <c r="F6401" s="198">
        <v>9420</v>
      </c>
      <c r="G6401" s="190"/>
      <c r="H6401" s="191" t="s">
        <v>13647</v>
      </c>
      <c r="I6401" s="205">
        <v>5702.71</v>
      </c>
      <c r="J6401" s="205">
        <v>0</v>
      </c>
      <c r="K6401" s="190">
        <v>5702.71</v>
      </c>
      <c r="L6401" s="190" t="s">
        <v>1444</v>
      </c>
    </row>
    <row r="6402" spans="1:12" ht="45.75">
      <c r="A6402" s="198" t="s">
        <v>628</v>
      </c>
      <c r="B6402" s="197" t="s">
        <v>738</v>
      </c>
      <c r="C6402" s="198">
        <v>42877</v>
      </c>
      <c r="D6402" s="198" t="s">
        <v>13648</v>
      </c>
      <c r="E6402" s="198" t="s">
        <v>11</v>
      </c>
      <c r="F6402" s="198">
        <v>453201</v>
      </c>
      <c r="G6402" s="190"/>
      <c r="H6402" s="191" t="s">
        <v>13649</v>
      </c>
      <c r="I6402" s="205">
        <v>50</v>
      </c>
      <c r="J6402" s="205">
        <v>0</v>
      </c>
      <c r="K6402" s="190">
        <v>50</v>
      </c>
      <c r="L6402" s="190" t="s">
        <v>1444</v>
      </c>
    </row>
    <row r="6403" spans="1:12" ht="45.75">
      <c r="A6403" s="198" t="s">
        <v>630</v>
      </c>
      <c r="B6403" s="197" t="s">
        <v>739</v>
      </c>
      <c r="C6403" s="198">
        <v>42877</v>
      </c>
      <c r="D6403" s="198" t="s">
        <v>13650</v>
      </c>
      <c r="E6403" s="198" t="s">
        <v>1500</v>
      </c>
      <c r="F6403" s="198">
        <v>13581885</v>
      </c>
      <c r="G6403" s="190"/>
      <c r="H6403" s="191" t="s">
        <v>13651</v>
      </c>
      <c r="I6403" s="205">
        <v>987627.1</v>
      </c>
      <c r="J6403" s="205">
        <v>0</v>
      </c>
      <c r="K6403" s="190">
        <v>987627.1</v>
      </c>
      <c r="L6403" s="190" t="s">
        <v>1444</v>
      </c>
    </row>
    <row r="6404" spans="1:12" ht="45.75">
      <c r="A6404" s="198" t="s">
        <v>630</v>
      </c>
      <c r="B6404" s="197" t="s">
        <v>739</v>
      </c>
      <c r="C6404" s="198">
        <v>42877</v>
      </c>
      <c r="D6404" s="198" t="s">
        <v>13652</v>
      </c>
      <c r="E6404" s="198" t="s">
        <v>1500</v>
      </c>
      <c r="F6404" s="198">
        <v>13581326</v>
      </c>
      <c r="G6404" s="190"/>
      <c r="H6404" s="191" t="s">
        <v>13653</v>
      </c>
      <c r="I6404" s="205">
        <v>500158.21</v>
      </c>
      <c r="J6404" s="205">
        <v>0</v>
      </c>
      <c r="K6404" s="190">
        <v>500158.21</v>
      </c>
      <c r="L6404" s="190" t="s">
        <v>1444</v>
      </c>
    </row>
    <row r="6405" spans="1:12" ht="45.75">
      <c r="A6405" s="198" t="s">
        <v>630</v>
      </c>
      <c r="B6405" s="197" t="s">
        <v>739</v>
      </c>
      <c r="C6405" s="198">
        <v>42877</v>
      </c>
      <c r="D6405" s="198" t="s">
        <v>13654</v>
      </c>
      <c r="E6405" s="198" t="s">
        <v>1500</v>
      </c>
      <c r="F6405" s="198">
        <v>13581881</v>
      </c>
      <c r="G6405" s="190"/>
      <c r="H6405" s="191" t="s">
        <v>13655</v>
      </c>
      <c r="I6405" s="205">
        <v>693435.52</v>
      </c>
      <c r="J6405" s="205">
        <v>0</v>
      </c>
      <c r="K6405" s="190">
        <v>693435.52</v>
      </c>
      <c r="L6405" s="190" t="s">
        <v>1444</v>
      </c>
    </row>
    <row r="6406" spans="1:12" ht="45.75">
      <c r="A6406" s="198" t="s">
        <v>630</v>
      </c>
      <c r="B6406" s="197" t="s">
        <v>739</v>
      </c>
      <c r="C6406" s="198">
        <v>42877</v>
      </c>
      <c r="D6406" s="198" t="s">
        <v>13656</v>
      </c>
      <c r="E6406" s="198" t="s">
        <v>1500</v>
      </c>
      <c r="F6406" s="198">
        <v>13581896</v>
      </c>
      <c r="G6406" s="190"/>
      <c r="H6406" s="191" t="s">
        <v>13657</v>
      </c>
      <c r="I6406" s="205">
        <v>1199802.76</v>
      </c>
      <c r="J6406" s="205">
        <v>0</v>
      </c>
      <c r="K6406" s="190">
        <v>1199802.76</v>
      </c>
      <c r="L6406" s="190" t="s">
        <v>1444</v>
      </c>
    </row>
    <row r="6407" spans="1:12" ht="34.5">
      <c r="A6407" s="198" t="s">
        <v>628</v>
      </c>
      <c r="B6407" s="197" t="s">
        <v>738</v>
      </c>
      <c r="C6407" s="198">
        <v>42877</v>
      </c>
      <c r="D6407" s="198" t="s">
        <v>13658</v>
      </c>
      <c r="E6407" s="198" t="s">
        <v>11</v>
      </c>
      <c r="F6407" s="198">
        <v>9527</v>
      </c>
      <c r="G6407" s="190"/>
      <c r="H6407" s="191" t="s">
        <v>13659</v>
      </c>
      <c r="I6407" s="205">
        <v>18100.580000000002</v>
      </c>
      <c r="J6407" s="205">
        <v>0</v>
      </c>
      <c r="K6407" s="190">
        <v>18100.580000000002</v>
      </c>
      <c r="L6407" s="190" t="s">
        <v>1444</v>
      </c>
    </row>
    <row r="6408" spans="1:12" ht="45.75">
      <c r="A6408" s="198" t="s">
        <v>630</v>
      </c>
      <c r="B6408" s="197" t="s">
        <v>739</v>
      </c>
      <c r="C6408" s="198">
        <v>42877</v>
      </c>
      <c r="D6408" s="198" t="s">
        <v>13660</v>
      </c>
      <c r="E6408" s="198" t="s">
        <v>1500</v>
      </c>
      <c r="F6408" s="198">
        <v>13581886</v>
      </c>
      <c r="G6408" s="190"/>
      <c r="H6408" s="191" t="s">
        <v>13661</v>
      </c>
      <c r="I6408" s="205">
        <v>41922.769999999997</v>
      </c>
      <c r="J6408" s="205">
        <v>0</v>
      </c>
      <c r="K6408" s="190">
        <v>41922.769999999997</v>
      </c>
      <c r="L6408" s="190" t="s">
        <v>1444</v>
      </c>
    </row>
    <row r="6409" spans="1:12" ht="45.75">
      <c r="A6409" s="198" t="s">
        <v>630</v>
      </c>
      <c r="B6409" s="197" t="s">
        <v>739</v>
      </c>
      <c r="C6409" s="198">
        <v>42877</v>
      </c>
      <c r="D6409" s="198" t="s">
        <v>13662</v>
      </c>
      <c r="E6409" s="198" t="s">
        <v>1500</v>
      </c>
      <c r="F6409" s="198">
        <v>13581879</v>
      </c>
      <c r="G6409" s="190"/>
      <c r="H6409" s="191" t="s">
        <v>13663</v>
      </c>
      <c r="I6409" s="205">
        <v>656527.18999999994</v>
      </c>
      <c r="J6409" s="205">
        <v>0</v>
      </c>
      <c r="K6409" s="190">
        <v>656527.18999999994</v>
      </c>
      <c r="L6409" s="190" t="s">
        <v>1444</v>
      </c>
    </row>
    <row r="6410" spans="1:12" ht="45.75">
      <c r="A6410" s="198" t="s">
        <v>630</v>
      </c>
      <c r="B6410" s="197" t="s">
        <v>739</v>
      </c>
      <c r="C6410" s="198">
        <v>42877</v>
      </c>
      <c r="D6410" s="198" t="s">
        <v>13664</v>
      </c>
      <c r="E6410" s="198" t="s">
        <v>1500</v>
      </c>
      <c r="F6410" s="198">
        <v>13595258</v>
      </c>
      <c r="G6410" s="190"/>
      <c r="H6410" s="191" t="s">
        <v>13665</v>
      </c>
      <c r="I6410" s="205">
        <v>461013.11</v>
      </c>
      <c r="J6410" s="205">
        <v>0</v>
      </c>
      <c r="K6410" s="190">
        <v>461013.11</v>
      </c>
      <c r="L6410" s="190" t="s">
        <v>1444</v>
      </c>
    </row>
    <row r="6411" spans="1:12" ht="45.75">
      <c r="A6411" s="198">
        <v>117</v>
      </c>
      <c r="B6411" s="197" t="s">
        <v>746</v>
      </c>
      <c r="C6411" s="198">
        <v>42877</v>
      </c>
      <c r="D6411" s="198" t="s">
        <v>13666</v>
      </c>
      <c r="E6411" s="198" t="s">
        <v>11</v>
      </c>
      <c r="F6411" s="198">
        <v>888060</v>
      </c>
      <c r="G6411" s="190"/>
      <c r="H6411" s="191" t="s">
        <v>13667</v>
      </c>
      <c r="I6411" s="205">
        <v>50</v>
      </c>
      <c r="J6411" s="205">
        <v>0</v>
      </c>
      <c r="K6411" s="190">
        <v>50</v>
      </c>
      <c r="L6411" s="190" t="s">
        <v>1444</v>
      </c>
    </row>
    <row r="6412" spans="1:12" ht="33.75">
      <c r="A6412" s="198">
        <v>119</v>
      </c>
      <c r="B6412" s="197" t="s">
        <v>747</v>
      </c>
      <c r="C6412" s="198">
        <v>42877</v>
      </c>
      <c r="D6412" s="198" t="s">
        <v>13668</v>
      </c>
      <c r="E6412" s="198" t="s">
        <v>11</v>
      </c>
      <c r="F6412" s="198">
        <v>888131</v>
      </c>
      <c r="G6412" s="190"/>
      <c r="H6412" s="191" t="s">
        <v>13669</v>
      </c>
      <c r="I6412" s="205">
        <v>50</v>
      </c>
      <c r="J6412" s="205">
        <v>0</v>
      </c>
      <c r="K6412" s="190">
        <v>50</v>
      </c>
      <c r="L6412" s="190" t="s">
        <v>1444</v>
      </c>
    </row>
    <row r="6413" spans="1:12" ht="34.5">
      <c r="A6413" s="198" t="s">
        <v>628</v>
      </c>
      <c r="B6413" s="197" t="s">
        <v>738</v>
      </c>
      <c r="C6413" s="198">
        <v>42877</v>
      </c>
      <c r="D6413" s="198" t="s">
        <v>13670</v>
      </c>
      <c r="E6413" s="198" t="s">
        <v>11</v>
      </c>
      <c r="F6413" s="198">
        <v>9328</v>
      </c>
      <c r="G6413" s="190"/>
      <c r="H6413" s="191" t="s">
        <v>13671</v>
      </c>
      <c r="I6413" s="205">
        <v>12999.14</v>
      </c>
      <c r="J6413" s="205">
        <v>0</v>
      </c>
      <c r="K6413" s="190">
        <v>12999.14</v>
      </c>
      <c r="L6413" s="190" t="s">
        <v>1444</v>
      </c>
    </row>
    <row r="6414" spans="1:12" ht="45.75">
      <c r="A6414" s="198" t="s">
        <v>630</v>
      </c>
      <c r="B6414" s="197" t="s">
        <v>739</v>
      </c>
      <c r="C6414" s="198">
        <v>42877</v>
      </c>
      <c r="D6414" s="198" t="s">
        <v>13672</v>
      </c>
      <c r="E6414" s="198" t="s">
        <v>1500</v>
      </c>
      <c r="F6414" s="198">
        <v>13581883</v>
      </c>
      <c r="G6414" s="190"/>
      <c r="H6414" s="191" t="s">
        <v>13673</v>
      </c>
      <c r="I6414" s="205">
        <v>821551.44</v>
      </c>
      <c r="J6414" s="205">
        <v>0</v>
      </c>
      <c r="K6414" s="190">
        <v>821551.44</v>
      </c>
      <c r="L6414" s="190" t="s">
        <v>1444</v>
      </c>
    </row>
    <row r="6415" spans="1:12" ht="45.75">
      <c r="A6415" s="198" t="s">
        <v>630</v>
      </c>
      <c r="B6415" s="197" t="s">
        <v>739</v>
      </c>
      <c r="C6415" s="198">
        <v>42877</v>
      </c>
      <c r="D6415" s="198" t="s">
        <v>13674</v>
      </c>
      <c r="E6415" s="198" t="s">
        <v>1500</v>
      </c>
      <c r="F6415" s="198">
        <v>13595172</v>
      </c>
      <c r="G6415" s="190"/>
      <c r="H6415" s="191" t="s">
        <v>13675</v>
      </c>
      <c r="I6415" s="205">
        <v>1350333.61</v>
      </c>
      <c r="J6415" s="205">
        <v>0</v>
      </c>
      <c r="K6415" s="190">
        <v>1350333.61</v>
      </c>
      <c r="L6415" s="190" t="s">
        <v>1444</v>
      </c>
    </row>
    <row r="6416" spans="1:12" ht="45.75">
      <c r="A6416" s="198" t="s">
        <v>630</v>
      </c>
      <c r="B6416" s="197" t="s">
        <v>739</v>
      </c>
      <c r="C6416" s="198">
        <v>42877</v>
      </c>
      <c r="D6416" s="198" t="s">
        <v>13676</v>
      </c>
      <c r="E6416" s="198" t="s">
        <v>1500</v>
      </c>
      <c r="F6416" s="198">
        <v>13595350</v>
      </c>
      <c r="G6416" s="190"/>
      <c r="H6416" s="191" t="s">
        <v>13677</v>
      </c>
      <c r="I6416" s="205">
        <v>431756.13</v>
      </c>
      <c r="J6416" s="205">
        <v>0</v>
      </c>
      <c r="K6416" s="190">
        <v>431756.13</v>
      </c>
      <c r="L6416" s="190" t="s">
        <v>1444</v>
      </c>
    </row>
    <row r="6417" spans="1:12" ht="45.75">
      <c r="A6417" s="198" t="s">
        <v>630</v>
      </c>
      <c r="B6417" s="197" t="s">
        <v>739</v>
      </c>
      <c r="C6417" s="198">
        <v>42877</v>
      </c>
      <c r="D6417" s="198" t="s">
        <v>13678</v>
      </c>
      <c r="E6417" s="198" t="s">
        <v>1500</v>
      </c>
      <c r="F6417" s="198">
        <v>13581295</v>
      </c>
      <c r="G6417" s="190"/>
      <c r="H6417" s="191" t="s">
        <v>13679</v>
      </c>
      <c r="I6417" s="205">
        <v>150481.62</v>
      </c>
      <c r="J6417" s="205">
        <v>0</v>
      </c>
      <c r="K6417" s="190">
        <v>150481.62</v>
      </c>
      <c r="L6417" s="190" t="s">
        <v>1444</v>
      </c>
    </row>
    <row r="6418" spans="1:12" ht="45.75">
      <c r="A6418" s="198" t="s">
        <v>630</v>
      </c>
      <c r="B6418" s="197" t="s">
        <v>739</v>
      </c>
      <c r="C6418" s="198">
        <v>42877</v>
      </c>
      <c r="D6418" s="198" t="s">
        <v>13680</v>
      </c>
      <c r="E6418" s="198" t="s">
        <v>1500</v>
      </c>
      <c r="F6418" s="198">
        <v>13581292</v>
      </c>
      <c r="G6418" s="190"/>
      <c r="H6418" s="191" t="s">
        <v>13681</v>
      </c>
      <c r="I6418" s="205">
        <v>1633719.46</v>
      </c>
      <c r="J6418" s="205">
        <v>0</v>
      </c>
      <c r="K6418" s="190">
        <v>1633719.46</v>
      </c>
      <c r="L6418" s="190" t="s">
        <v>1444</v>
      </c>
    </row>
    <row r="6419" spans="1:12" ht="34.5">
      <c r="A6419" s="198">
        <v>513</v>
      </c>
      <c r="B6419" s="197" t="s">
        <v>208</v>
      </c>
      <c r="C6419" s="198">
        <v>42877</v>
      </c>
      <c r="D6419" s="198" t="s">
        <v>13682</v>
      </c>
      <c r="E6419" s="198" t="s">
        <v>15</v>
      </c>
      <c r="F6419" s="198">
        <v>2351</v>
      </c>
      <c r="G6419" s="190"/>
      <c r="H6419" s="191" t="s">
        <v>13683</v>
      </c>
      <c r="I6419" s="205">
        <v>50</v>
      </c>
      <c r="J6419" s="205">
        <v>0</v>
      </c>
      <c r="K6419" s="190">
        <v>50</v>
      </c>
      <c r="L6419" s="190" t="s">
        <v>1444</v>
      </c>
    </row>
    <row r="6420" spans="1:12" ht="45.75">
      <c r="A6420" s="198" t="s">
        <v>630</v>
      </c>
      <c r="B6420" s="197" t="s">
        <v>739</v>
      </c>
      <c r="C6420" s="198">
        <v>42877</v>
      </c>
      <c r="D6420" s="198" t="s">
        <v>13684</v>
      </c>
      <c r="E6420" s="198" t="s">
        <v>1500</v>
      </c>
      <c r="F6420" s="198">
        <v>13581894</v>
      </c>
      <c r="G6420" s="190"/>
      <c r="H6420" s="191" t="s">
        <v>13685</v>
      </c>
      <c r="I6420" s="205">
        <v>500158.21</v>
      </c>
      <c r="J6420" s="205">
        <v>0</v>
      </c>
      <c r="K6420" s="190">
        <v>500158.21</v>
      </c>
      <c r="L6420" s="190" t="s">
        <v>1444</v>
      </c>
    </row>
    <row r="6421" spans="1:12" ht="45.75">
      <c r="A6421" s="198" t="s">
        <v>630</v>
      </c>
      <c r="B6421" s="197" t="s">
        <v>739</v>
      </c>
      <c r="C6421" s="198">
        <v>42877</v>
      </c>
      <c r="D6421" s="198" t="s">
        <v>13686</v>
      </c>
      <c r="E6421" s="198" t="s">
        <v>1500</v>
      </c>
      <c r="F6421" s="198">
        <v>13581882</v>
      </c>
      <c r="G6421" s="190"/>
      <c r="H6421" s="191" t="s">
        <v>13687</v>
      </c>
      <c r="I6421" s="205">
        <v>648557.43999999994</v>
      </c>
      <c r="J6421" s="205">
        <v>0</v>
      </c>
      <c r="K6421" s="190">
        <v>648557.43999999994</v>
      </c>
      <c r="L6421" s="190" t="s">
        <v>1444</v>
      </c>
    </row>
    <row r="6422" spans="1:12" ht="33.75">
      <c r="A6422" s="198">
        <v>119</v>
      </c>
      <c r="B6422" s="197" t="s">
        <v>747</v>
      </c>
      <c r="C6422" s="198">
        <v>42877</v>
      </c>
      <c r="D6422" s="198" t="s">
        <v>13688</v>
      </c>
      <c r="E6422" s="198" t="s">
        <v>11</v>
      </c>
      <c r="F6422" s="198">
        <v>888130</v>
      </c>
      <c r="G6422" s="190"/>
      <c r="H6422" s="191" t="s">
        <v>13689</v>
      </c>
      <c r="I6422" s="205">
        <v>50</v>
      </c>
      <c r="J6422" s="205">
        <v>0</v>
      </c>
      <c r="K6422" s="190">
        <v>50</v>
      </c>
      <c r="L6422" s="190" t="s">
        <v>1444</v>
      </c>
    </row>
    <row r="6423" spans="1:12" ht="34.5">
      <c r="A6423" s="198">
        <v>10</v>
      </c>
      <c r="B6423" s="197" t="s">
        <v>714</v>
      </c>
      <c r="C6423" s="198">
        <v>42877</v>
      </c>
      <c r="D6423" s="198" t="s">
        <v>13690</v>
      </c>
      <c r="E6423" s="198" t="s">
        <v>15</v>
      </c>
      <c r="F6423" s="198">
        <v>452225</v>
      </c>
      <c r="G6423" s="190"/>
      <c r="H6423" s="191" t="s">
        <v>13691</v>
      </c>
      <c r="I6423" s="205">
        <v>50</v>
      </c>
      <c r="J6423" s="205">
        <v>0</v>
      </c>
      <c r="K6423" s="190">
        <v>50</v>
      </c>
      <c r="L6423" s="190" t="s">
        <v>1444</v>
      </c>
    </row>
    <row r="6424" spans="1:12" ht="45.75">
      <c r="A6424" s="198" t="s">
        <v>630</v>
      </c>
      <c r="B6424" s="197" t="s">
        <v>739</v>
      </c>
      <c r="C6424" s="198">
        <v>42877</v>
      </c>
      <c r="D6424" s="198" t="s">
        <v>13692</v>
      </c>
      <c r="E6424" s="198" t="s">
        <v>1500</v>
      </c>
      <c r="F6424" s="198">
        <v>13581888</v>
      </c>
      <c r="G6424" s="190"/>
      <c r="H6424" s="191" t="s">
        <v>13693</v>
      </c>
      <c r="I6424" s="205">
        <v>492800.59</v>
      </c>
      <c r="J6424" s="205">
        <v>0</v>
      </c>
      <c r="K6424" s="190">
        <v>492800.59</v>
      </c>
      <c r="L6424" s="190" t="s">
        <v>1444</v>
      </c>
    </row>
    <row r="6425" spans="1:12" ht="45.75">
      <c r="A6425" s="198" t="s">
        <v>630</v>
      </c>
      <c r="B6425" s="197" t="s">
        <v>739</v>
      </c>
      <c r="C6425" s="198">
        <v>42877</v>
      </c>
      <c r="D6425" s="198" t="s">
        <v>13694</v>
      </c>
      <c r="E6425" s="198" t="s">
        <v>1500</v>
      </c>
      <c r="F6425" s="198">
        <v>13581887</v>
      </c>
      <c r="G6425" s="190"/>
      <c r="H6425" s="191" t="s">
        <v>13695</v>
      </c>
      <c r="I6425" s="205">
        <v>218613</v>
      </c>
      <c r="J6425" s="205">
        <v>0</v>
      </c>
      <c r="K6425" s="190">
        <v>218613</v>
      </c>
      <c r="L6425" s="190" t="s">
        <v>1444</v>
      </c>
    </row>
    <row r="6426" spans="1:12" ht="34.5">
      <c r="A6426" s="198" t="s">
        <v>628</v>
      </c>
      <c r="B6426" s="197" t="s">
        <v>738</v>
      </c>
      <c r="C6426" s="198">
        <v>42877</v>
      </c>
      <c r="D6426" s="198" t="s">
        <v>13696</v>
      </c>
      <c r="E6426" s="198" t="s">
        <v>11</v>
      </c>
      <c r="F6426" s="198">
        <v>888128</v>
      </c>
      <c r="G6426" s="190"/>
      <c r="H6426" s="191" t="s">
        <v>13697</v>
      </c>
      <c r="I6426" s="205">
        <v>590.22</v>
      </c>
      <c r="J6426" s="205">
        <v>0</v>
      </c>
      <c r="K6426" s="190">
        <v>590.22</v>
      </c>
      <c r="L6426" s="190" t="s">
        <v>1444</v>
      </c>
    </row>
    <row r="6427" spans="1:12" ht="34.5">
      <c r="A6427" s="198" t="s">
        <v>628</v>
      </c>
      <c r="B6427" s="197" t="s">
        <v>738</v>
      </c>
      <c r="C6427" s="198">
        <v>42877</v>
      </c>
      <c r="D6427" s="198" t="s">
        <v>13698</v>
      </c>
      <c r="E6427" s="198" t="s">
        <v>11</v>
      </c>
      <c r="F6427" s="198">
        <v>9332</v>
      </c>
      <c r="G6427" s="190"/>
      <c r="H6427" s="191" t="s">
        <v>13699</v>
      </c>
      <c r="I6427" s="205">
        <v>754.18</v>
      </c>
      <c r="J6427" s="205">
        <v>0</v>
      </c>
      <c r="K6427" s="190">
        <v>754.18</v>
      </c>
      <c r="L6427" s="190" t="s">
        <v>1444</v>
      </c>
    </row>
    <row r="6428" spans="1:12" ht="45.75">
      <c r="A6428" s="198" t="s">
        <v>630</v>
      </c>
      <c r="B6428" s="197" t="s">
        <v>739</v>
      </c>
      <c r="C6428" s="198">
        <v>42877</v>
      </c>
      <c r="D6428" s="198" t="s">
        <v>13700</v>
      </c>
      <c r="E6428" s="198" t="s">
        <v>1500</v>
      </c>
      <c r="F6428" s="198">
        <v>13595324</v>
      </c>
      <c r="G6428" s="190"/>
      <c r="H6428" s="191" t="s">
        <v>13701</v>
      </c>
      <c r="I6428" s="205">
        <v>298900.42</v>
      </c>
      <c r="J6428" s="205">
        <v>0</v>
      </c>
      <c r="K6428" s="190">
        <v>298900.42</v>
      </c>
      <c r="L6428" s="190" t="s">
        <v>1444</v>
      </c>
    </row>
    <row r="6429" spans="1:12" ht="34.5">
      <c r="A6429" s="198" t="s">
        <v>628</v>
      </c>
      <c r="B6429" s="197" t="s">
        <v>738</v>
      </c>
      <c r="C6429" s="198">
        <v>42877</v>
      </c>
      <c r="D6429" s="198" t="s">
        <v>13702</v>
      </c>
      <c r="E6429" s="198" t="s">
        <v>11</v>
      </c>
      <c r="F6429" s="198">
        <v>9421</v>
      </c>
      <c r="G6429" s="190"/>
      <c r="H6429" s="191" t="s">
        <v>13703</v>
      </c>
      <c r="I6429" s="205">
        <v>1058.69</v>
      </c>
      <c r="J6429" s="205">
        <v>0</v>
      </c>
      <c r="K6429" s="190">
        <v>1058.69</v>
      </c>
      <c r="L6429" s="190" t="s">
        <v>1444</v>
      </c>
    </row>
    <row r="6430" spans="1:12" ht="34.5">
      <c r="A6430" s="198" t="s">
        <v>628</v>
      </c>
      <c r="B6430" s="197" t="s">
        <v>738</v>
      </c>
      <c r="C6430" s="198">
        <v>42877</v>
      </c>
      <c r="D6430" s="198" t="s">
        <v>13704</v>
      </c>
      <c r="E6430" s="198" t="s">
        <v>11</v>
      </c>
      <c r="F6430" s="198">
        <v>9433</v>
      </c>
      <c r="G6430" s="190"/>
      <c r="H6430" s="191" t="s">
        <v>13705</v>
      </c>
      <c r="I6430" s="205">
        <v>1492.45</v>
      </c>
      <c r="J6430" s="205">
        <v>0</v>
      </c>
      <c r="K6430" s="190">
        <v>1492.45</v>
      </c>
      <c r="L6430" s="190" t="s">
        <v>1444</v>
      </c>
    </row>
    <row r="6431" spans="1:12" ht="45.75">
      <c r="A6431" s="198" t="s">
        <v>630</v>
      </c>
      <c r="B6431" s="197" t="s">
        <v>739</v>
      </c>
      <c r="C6431" s="198">
        <v>42877</v>
      </c>
      <c r="D6431" s="198" t="s">
        <v>13706</v>
      </c>
      <c r="E6431" s="198" t="s">
        <v>1500</v>
      </c>
      <c r="F6431" s="198">
        <v>13581884</v>
      </c>
      <c r="G6431" s="190"/>
      <c r="H6431" s="191" t="s">
        <v>13707</v>
      </c>
      <c r="I6431" s="205">
        <v>69976.7</v>
      </c>
      <c r="J6431" s="205">
        <v>0</v>
      </c>
      <c r="K6431" s="190">
        <v>69976.7</v>
      </c>
      <c r="L6431" s="190" t="s">
        <v>1444</v>
      </c>
    </row>
    <row r="6432" spans="1:12" ht="34.5">
      <c r="A6432" s="198">
        <v>10</v>
      </c>
      <c r="B6432" s="197" t="s">
        <v>714</v>
      </c>
      <c r="C6432" s="198">
        <v>42878</v>
      </c>
      <c r="D6432" s="198" t="s">
        <v>13708</v>
      </c>
      <c r="E6432" s="198" t="s">
        <v>6</v>
      </c>
      <c r="F6432" s="198">
        <v>453390</v>
      </c>
      <c r="G6432" s="190"/>
      <c r="H6432" s="191" t="s">
        <v>13709</v>
      </c>
      <c r="I6432" s="205">
        <v>0</v>
      </c>
      <c r="J6432" s="205">
        <v>7790.49</v>
      </c>
      <c r="K6432" s="190">
        <v>7790.49</v>
      </c>
      <c r="L6432" s="190" t="s">
        <v>1444</v>
      </c>
    </row>
    <row r="6433" spans="1:12" ht="34.5">
      <c r="A6433" s="198">
        <v>10</v>
      </c>
      <c r="B6433" s="197" t="s">
        <v>714</v>
      </c>
      <c r="C6433" s="198">
        <v>42878</v>
      </c>
      <c r="D6433" s="198" t="s">
        <v>13710</v>
      </c>
      <c r="E6433" s="198" t="s">
        <v>6</v>
      </c>
      <c r="F6433" s="198">
        <v>453511</v>
      </c>
      <c r="G6433" s="190"/>
      <c r="H6433" s="191" t="s">
        <v>13711</v>
      </c>
      <c r="I6433" s="205">
        <v>0</v>
      </c>
      <c r="J6433" s="205">
        <v>35742.379999999997</v>
      </c>
      <c r="K6433" s="190">
        <v>35742.379999999997</v>
      </c>
      <c r="L6433" s="190" t="s">
        <v>1444</v>
      </c>
    </row>
    <row r="6434" spans="1:12" ht="34.5">
      <c r="A6434" s="198" t="s">
        <v>627</v>
      </c>
      <c r="B6434" s="197" t="s">
        <v>737</v>
      </c>
      <c r="C6434" s="198">
        <v>42878</v>
      </c>
      <c r="D6434" s="198" t="s">
        <v>13712</v>
      </c>
      <c r="E6434" s="198" t="s">
        <v>6</v>
      </c>
      <c r="F6434" s="198">
        <v>888201</v>
      </c>
      <c r="G6434" s="190"/>
      <c r="H6434" s="191" t="s">
        <v>13713</v>
      </c>
      <c r="I6434" s="205">
        <v>0</v>
      </c>
      <c r="J6434" s="205">
        <v>126000</v>
      </c>
      <c r="K6434" s="190">
        <v>126000</v>
      </c>
      <c r="L6434" s="190" t="s">
        <v>1444</v>
      </c>
    </row>
    <row r="6435" spans="1:12" ht="57">
      <c r="A6435" s="198">
        <v>197</v>
      </c>
      <c r="B6435" s="197" t="s">
        <v>778</v>
      </c>
      <c r="C6435" s="198">
        <v>42878</v>
      </c>
      <c r="D6435" s="198" t="s">
        <v>13714</v>
      </c>
      <c r="E6435" s="198" t="s">
        <v>1287</v>
      </c>
      <c r="F6435" s="198">
        <v>2345</v>
      </c>
      <c r="G6435" s="190"/>
      <c r="H6435" s="191" t="s">
        <v>13715</v>
      </c>
      <c r="I6435" s="205">
        <v>1801.08</v>
      </c>
      <c r="J6435" s="205">
        <v>0</v>
      </c>
      <c r="K6435" s="190">
        <v>1801.08</v>
      </c>
      <c r="L6435" s="190" t="s">
        <v>1444</v>
      </c>
    </row>
    <row r="6436" spans="1:12" ht="33.75">
      <c r="A6436" s="198">
        <v>119</v>
      </c>
      <c r="B6436" s="197" t="s">
        <v>747</v>
      </c>
      <c r="C6436" s="198">
        <v>42878</v>
      </c>
      <c r="D6436" s="198" t="s">
        <v>13716</v>
      </c>
      <c r="E6436" s="198" t="s">
        <v>11</v>
      </c>
      <c r="F6436" s="198">
        <v>888206</v>
      </c>
      <c r="G6436" s="190"/>
      <c r="H6436" s="191" t="s">
        <v>13717</v>
      </c>
      <c r="I6436" s="205">
        <v>50</v>
      </c>
      <c r="J6436" s="205">
        <v>0</v>
      </c>
      <c r="K6436" s="190">
        <v>50</v>
      </c>
      <c r="L6436" s="190" t="s">
        <v>1444</v>
      </c>
    </row>
    <row r="6437" spans="1:12" ht="34.5">
      <c r="A6437" s="198" t="s">
        <v>628</v>
      </c>
      <c r="B6437" s="197" t="s">
        <v>738</v>
      </c>
      <c r="C6437" s="198">
        <v>42878</v>
      </c>
      <c r="D6437" s="198" t="s">
        <v>13718</v>
      </c>
      <c r="E6437" s="198" t="s">
        <v>11</v>
      </c>
      <c r="F6437" s="198">
        <v>9326</v>
      </c>
      <c r="G6437" s="190"/>
      <c r="H6437" s="191" t="s">
        <v>13719</v>
      </c>
      <c r="I6437" s="205">
        <v>2688.22</v>
      </c>
      <c r="J6437" s="205">
        <v>0</v>
      </c>
      <c r="K6437" s="190">
        <v>2688.22</v>
      </c>
      <c r="L6437" s="190" t="s">
        <v>1444</v>
      </c>
    </row>
    <row r="6438" spans="1:12" ht="34.5">
      <c r="A6438" s="198" t="s">
        <v>628</v>
      </c>
      <c r="B6438" s="197" t="s">
        <v>738</v>
      </c>
      <c r="C6438" s="198">
        <v>42878</v>
      </c>
      <c r="D6438" s="198" t="s">
        <v>13720</v>
      </c>
      <c r="E6438" s="198" t="s">
        <v>11</v>
      </c>
      <c r="F6438" s="198">
        <v>9304</v>
      </c>
      <c r="G6438" s="190"/>
      <c r="H6438" s="191" t="s">
        <v>13721</v>
      </c>
      <c r="I6438" s="205">
        <v>366.86</v>
      </c>
      <c r="J6438" s="205">
        <v>0</v>
      </c>
      <c r="K6438" s="190">
        <v>366.86</v>
      </c>
      <c r="L6438" s="190" t="s">
        <v>1444</v>
      </c>
    </row>
    <row r="6439" spans="1:12" ht="34.5">
      <c r="A6439" s="198" t="s">
        <v>628</v>
      </c>
      <c r="B6439" s="197" t="s">
        <v>738</v>
      </c>
      <c r="C6439" s="198">
        <v>42878</v>
      </c>
      <c r="D6439" s="198" t="s">
        <v>13722</v>
      </c>
      <c r="E6439" s="198" t="s">
        <v>11</v>
      </c>
      <c r="F6439" s="198">
        <v>9282</v>
      </c>
      <c r="G6439" s="190"/>
      <c r="H6439" s="191" t="s">
        <v>13723</v>
      </c>
      <c r="I6439" s="205">
        <v>2184.4899999999998</v>
      </c>
      <c r="J6439" s="205">
        <v>0</v>
      </c>
      <c r="K6439" s="190">
        <v>2184.4899999999998</v>
      </c>
      <c r="L6439" s="190" t="s">
        <v>1444</v>
      </c>
    </row>
    <row r="6440" spans="1:12" ht="34.5">
      <c r="A6440" s="198">
        <v>513</v>
      </c>
      <c r="B6440" s="197" t="s">
        <v>208</v>
      </c>
      <c r="C6440" s="198">
        <v>42878</v>
      </c>
      <c r="D6440" s="198" t="s">
        <v>13724</v>
      </c>
      <c r="E6440" s="198" t="s">
        <v>15</v>
      </c>
      <c r="F6440" s="198">
        <v>453387</v>
      </c>
      <c r="G6440" s="190"/>
      <c r="H6440" s="191" t="s">
        <v>1381</v>
      </c>
      <c r="I6440" s="205">
        <v>50</v>
      </c>
      <c r="J6440" s="205">
        <v>0</v>
      </c>
      <c r="K6440" s="190">
        <v>50</v>
      </c>
      <c r="L6440" s="190" t="s">
        <v>1444</v>
      </c>
    </row>
    <row r="6441" spans="1:12" ht="34.5">
      <c r="A6441" s="198">
        <v>10</v>
      </c>
      <c r="B6441" s="197" t="s">
        <v>714</v>
      </c>
      <c r="C6441" s="198">
        <v>42878</v>
      </c>
      <c r="D6441" s="198" t="s">
        <v>13725</v>
      </c>
      <c r="E6441" s="198" t="s">
        <v>15</v>
      </c>
      <c r="F6441" s="198">
        <v>453391</v>
      </c>
      <c r="G6441" s="190"/>
      <c r="H6441" s="191" t="s">
        <v>13726</v>
      </c>
      <c r="I6441" s="205">
        <v>50</v>
      </c>
      <c r="J6441" s="205">
        <v>0</v>
      </c>
      <c r="K6441" s="190">
        <v>50</v>
      </c>
      <c r="L6441" s="190" t="s">
        <v>1444</v>
      </c>
    </row>
    <row r="6442" spans="1:12" ht="34.5">
      <c r="A6442" s="198">
        <v>10</v>
      </c>
      <c r="B6442" s="197" t="s">
        <v>714</v>
      </c>
      <c r="C6442" s="198">
        <v>42878</v>
      </c>
      <c r="D6442" s="198" t="s">
        <v>13727</v>
      </c>
      <c r="E6442" s="198" t="s">
        <v>15</v>
      </c>
      <c r="F6442" s="198">
        <v>453512</v>
      </c>
      <c r="G6442" s="190"/>
      <c r="H6442" s="191" t="s">
        <v>13728</v>
      </c>
      <c r="I6442" s="205">
        <v>50</v>
      </c>
      <c r="J6442" s="205">
        <v>0</v>
      </c>
      <c r="K6442" s="190">
        <v>50</v>
      </c>
      <c r="L6442" s="190" t="s">
        <v>1444</v>
      </c>
    </row>
    <row r="6443" spans="1:12" ht="57">
      <c r="A6443" s="198">
        <v>132</v>
      </c>
      <c r="B6443" s="197" t="s">
        <v>752</v>
      </c>
      <c r="C6443" s="198">
        <v>42878</v>
      </c>
      <c r="D6443" s="198" t="s">
        <v>13729</v>
      </c>
      <c r="E6443" s="198" t="s">
        <v>15</v>
      </c>
      <c r="F6443" s="198">
        <v>2357</v>
      </c>
      <c r="G6443" s="190"/>
      <c r="H6443" s="191" t="s">
        <v>13730</v>
      </c>
      <c r="I6443" s="205">
        <v>41361.4</v>
      </c>
      <c r="J6443" s="205">
        <v>0</v>
      </c>
      <c r="K6443" s="190">
        <v>41361.4</v>
      </c>
      <c r="L6443" s="190" t="s">
        <v>1444</v>
      </c>
    </row>
    <row r="6444" spans="1:12" ht="57">
      <c r="A6444" s="198">
        <v>132</v>
      </c>
      <c r="B6444" s="197" t="s">
        <v>752</v>
      </c>
      <c r="C6444" s="198">
        <v>42878</v>
      </c>
      <c r="D6444" s="198" t="s">
        <v>13731</v>
      </c>
      <c r="E6444" s="198" t="s">
        <v>15</v>
      </c>
      <c r="F6444" s="198">
        <v>2358</v>
      </c>
      <c r="G6444" s="190"/>
      <c r="H6444" s="191" t="s">
        <v>13732</v>
      </c>
      <c r="I6444" s="205">
        <v>41361.4</v>
      </c>
      <c r="J6444" s="205">
        <v>0</v>
      </c>
      <c r="K6444" s="190">
        <v>41361.4</v>
      </c>
      <c r="L6444" s="190" t="s">
        <v>1444</v>
      </c>
    </row>
    <row r="6445" spans="1:12" ht="45.75">
      <c r="A6445" s="198">
        <v>15</v>
      </c>
      <c r="B6445" s="197" t="s">
        <v>715</v>
      </c>
      <c r="C6445" s="198">
        <v>42878</v>
      </c>
      <c r="D6445" s="198" t="s">
        <v>13733</v>
      </c>
      <c r="E6445" s="198" t="s">
        <v>15</v>
      </c>
      <c r="F6445" s="198">
        <v>2355</v>
      </c>
      <c r="G6445" s="190"/>
      <c r="H6445" s="191" t="s">
        <v>13734</v>
      </c>
      <c r="I6445" s="205">
        <v>559.35</v>
      </c>
      <c r="J6445" s="205">
        <v>0</v>
      </c>
      <c r="K6445" s="190">
        <v>559.35</v>
      </c>
      <c r="L6445" s="190" t="s">
        <v>1444</v>
      </c>
    </row>
    <row r="6446" spans="1:12" ht="57">
      <c r="A6446" s="198">
        <v>132</v>
      </c>
      <c r="B6446" s="197" t="s">
        <v>752</v>
      </c>
      <c r="C6446" s="198">
        <v>42878</v>
      </c>
      <c r="D6446" s="198" t="s">
        <v>13735</v>
      </c>
      <c r="E6446" s="198" t="s">
        <v>15</v>
      </c>
      <c r="F6446" s="198">
        <v>2356</v>
      </c>
      <c r="G6446" s="190"/>
      <c r="H6446" s="191" t="s">
        <v>13736</v>
      </c>
      <c r="I6446" s="205">
        <v>414065.2</v>
      </c>
      <c r="J6446" s="205">
        <v>0</v>
      </c>
      <c r="K6446" s="190">
        <v>414065.2</v>
      </c>
      <c r="L6446" s="190" t="s">
        <v>1444</v>
      </c>
    </row>
    <row r="6447" spans="1:12" ht="45.75">
      <c r="A6447" s="198">
        <v>513</v>
      </c>
      <c r="B6447" s="197" t="s">
        <v>208</v>
      </c>
      <c r="C6447" s="198">
        <v>42878</v>
      </c>
      <c r="D6447" s="198" t="s">
        <v>13737</v>
      </c>
      <c r="E6447" s="198" t="s">
        <v>15</v>
      </c>
      <c r="F6447" s="198">
        <v>2359</v>
      </c>
      <c r="G6447" s="190"/>
      <c r="H6447" s="191" t="s">
        <v>13738</v>
      </c>
      <c r="I6447" s="205">
        <v>4495.76</v>
      </c>
      <c r="J6447" s="205">
        <v>0</v>
      </c>
      <c r="K6447" s="190">
        <v>4495.76</v>
      </c>
      <c r="L6447" s="190" t="s">
        <v>1444</v>
      </c>
    </row>
    <row r="6448" spans="1:12" ht="45.75">
      <c r="A6448" s="198">
        <v>132</v>
      </c>
      <c r="B6448" s="197" t="s">
        <v>752</v>
      </c>
      <c r="C6448" s="198">
        <v>42878</v>
      </c>
      <c r="D6448" s="198" t="s">
        <v>13739</v>
      </c>
      <c r="E6448" s="198" t="s">
        <v>15</v>
      </c>
      <c r="F6448" s="198">
        <v>2362</v>
      </c>
      <c r="G6448" s="190"/>
      <c r="H6448" s="191" t="s">
        <v>13740</v>
      </c>
      <c r="I6448" s="205">
        <v>512.5</v>
      </c>
      <c r="J6448" s="205">
        <v>0</v>
      </c>
      <c r="K6448" s="190">
        <v>512.5</v>
      </c>
      <c r="L6448" s="190" t="s">
        <v>1444</v>
      </c>
    </row>
    <row r="6449" spans="1:12" ht="34.5">
      <c r="A6449" s="198">
        <v>291</v>
      </c>
      <c r="B6449" s="197" t="s">
        <v>818</v>
      </c>
      <c r="C6449" s="198">
        <v>42878</v>
      </c>
      <c r="D6449" s="198" t="s">
        <v>13741</v>
      </c>
      <c r="E6449" s="198" t="s">
        <v>11</v>
      </c>
      <c r="F6449" s="198">
        <v>454246</v>
      </c>
      <c r="G6449" s="190"/>
      <c r="H6449" s="191" t="s">
        <v>13742</v>
      </c>
      <c r="I6449" s="205">
        <v>50</v>
      </c>
      <c r="J6449" s="205">
        <v>0</v>
      </c>
      <c r="K6449" s="190">
        <v>50</v>
      </c>
      <c r="L6449" s="190" t="s">
        <v>1444</v>
      </c>
    </row>
    <row r="6450" spans="1:12" ht="45.75">
      <c r="A6450" s="198" t="s">
        <v>630</v>
      </c>
      <c r="B6450" s="197" t="s">
        <v>739</v>
      </c>
      <c r="C6450" s="198">
        <v>42878</v>
      </c>
      <c r="D6450" s="198" t="s">
        <v>13743</v>
      </c>
      <c r="E6450" s="198" t="s">
        <v>1500</v>
      </c>
      <c r="F6450" s="198">
        <v>13596406</v>
      </c>
      <c r="G6450" s="190"/>
      <c r="H6450" s="191" t="s">
        <v>13744</v>
      </c>
      <c r="I6450" s="205">
        <v>219683.6</v>
      </c>
      <c r="J6450" s="205">
        <v>0</v>
      </c>
      <c r="K6450" s="190">
        <v>219683.6</v>
      </c>
      <c r="L6450" s="190" t="s">
        <v>1444</v>
      </c>
    </row>
    <row r="6451" spans="1:12" ht="45.75">
      <c r="A6451" s="198" t="s">
        <v>630</v>
      </c>
      <c r="B6451" s="197" t="s">
        <v>739</v>
      </c>
      <c r="C6451" s="198">
        <v>42878</v>
      </c>
      <c r="D6451" s="198" t="s">
        <v>13745</v>
      </c>
      <c r="E6451" s="198" t="s">
        <v>1500</v>
      </c>
      <c r="F6451" s="198">
        <v>13596407</v>
      </c>
      <c r="G6451" s="190"/>
      <c r="H6451" s="191" t="s">
        <v>13746</v>
      </c>
      <c r="I6451" s="205">
        <v>1189955.9099999999</v>
      </c>
      <c r="J6451" s="205">
        <v>0</v>
      </c>
      <c r="K6451" s="190">
        <v>1189955.9099999999</v>
      </c>
      <c r="L6451" s="190" t="s">
        <v>1444</v>
      </c>
    </row>
    <row r="6452" spans="1:12" ht="45.75">
      <c r="A6452" s="198" t="s">
        <v>630</v>
      </c>
      <c r="B6452" s="197" t="s">
        <v>739</v>
      </c>
      <c r="C6452" s="198">
        <v>42878</v>
      </c>
      <c r="D6452" s="198" t="s">
        <v>13747</v>
      </c>
      <c r="E6452" s="198" t="s">
        <v>1500</v>
      </c>
      <c r="F6452" s="198">
        <v>13596408</v>
      </c>
      <c r="G6452" s="190"/>
      <c r="H6452" s="191" t="s">
        <v>13748</v>
      </c>
      <c r="I6452" s="205">
        <v>150511.82999999999</v>
      </c>
      <c r="J6452" s="205">
        <v>0</v>
      </c>
      <c r="K6452" s="190">
        <v>150511.82999999999</v>
      </c>
      <c r="L6452" s="190" t="s">
        <v>1444</v>
      </c>
    </row>
    <row r="6453" spans="1:12" ht="45.75">
      <c r="A6453" s="198" t="s">
        <v>630</v>
      </c>
      <c r="B6453" s="197" t="s">
        <v>739</v>
      </c>
      <c r="C6453" s="198">
        <v>42878</v>
      </c>
      <c r="D6453" s="198" t="s">
        <v>13749</v>
      </c>
      <c r="E6453" s="198" t="s">
        <v>1500</v>
      </c>
      <c r="F6453" s="198">
        <v>13596409</v>
      </c>
      <c r="G6453" s="190"/>
      <c r="H6453" s="191" t="s">
        <v>13750</v>
      </c>
      <c r="I6453" s="205">
        <v>59026.03</v>
      </c>
      <c r="J6453" s="205">
        <v>0</v>
      </c>
      <c r="K6453" s="190">
        <v>59026.03</v>
      </c>
      <c r="L6453" s="190" t="s">
        <v>1444</v>
      </c>
    </row>
    <row r="6454" spans="1:12" ht="45.75">
      <c r="A6454" s="198">
        <v>513</v>
      </c>
      <c r="B6454" s="197" t="s">
        <v>208</v>
      </c>
      <c r="C6454" s="198">
        <v>42878</v>
      </c>
      <c r="D6454" s="198" t="s">
        <v>13751</v>
      </c>
      <c r="E6454" s="198" t="s">
        <v>11</v>
      </c>
      <c r="F6454" s="198">
        <v>888140</v>
      </c>
      <c r="G6454" s="190"/>
      <c r="H6454" s="191" t="s">
        <v>13752</v>
      </c>
      <c r="I6454" s="205">
        <v>4786.08</v>
      </c>
      <c r="J6454" s="205">
        <v>0</v>
      </c>
      <c r="K6454" s="190">
        <v>4786.08</v>
      </c>
      <c r="L6454" s="190" t="s">
        <v>1444</v>
      </c>
    </row>
    <row r="6455" spans="1:12" ht="33.75">
      <c r="A6455" s="198">
        <v>119</v>
      </c>
      <c r="B6455" s="197" t="s">
        <v>747</v>
      </c>
      <c r="C6455" s="198">
        <v>42878</v>
      </c>
      <c r="D6455" s="198" t="s">
        <v>13753</v>
      </c>
      <c r="E6455" s="198" t="s">
        <v>11</v>
      </c>
      <c r="F6455" s="198">
        <v>888203</v>
      </c>
      <c r="G6455" s="190"/>
      <c r="H6455" s="191" t="s">
        <v>13754</v>
      </c>
      <c r="I6455" s="205">
        <v>50</v>
      </c>
      <c r="J6455" s="205">
        <v>0</v>
      </c>
      <c r="K6455" s="190">
        <v>50</v>
      </c>
      <c r="L6455" s="190" t="s">
        <v>1444</v>
      </c>
    </row>
    <row r="6456" spans="1:12" ht="45.75">
      <c r="A6456" s="198">
        <v>197</v>
      </c>
      <c r="B6456" s="197" t="s">
        <v>778</v>
      </c>
      <c r="C6456" s="198">
        <v>42878</v>
      </c>
      <c r="D6456" s="198" t="s">
        <v>13755</v>
      </c>
      <c r="E6456" s="198" t="s">
        <v>15</v>
      </c>
      <c r="F6456" s="198">
        <v>2345</v>
      </c>
      <c r="G6456" s="190"/>
      <c r="H6456" s="191" t="s">
        <v>13756</v>
      </c>
      <c r="I6456" s="205">
        <v>339.35</v>
      </c>
      <c r="J6456" s="205">
        <v>0</v>
      </c>
      <c r="K6456" s="190">
        <v>339.35</v>
      </c>
      <c r="L6456" s="190" t="s">
        <v>1444</v>
      </c>
    </row>
    <row r="6457" spans="1:12" ht="34.5">
      <c r="A6457" s="198" t="s">
        <v>628</v>
      </c>
      <c r="B6457" s="197" t="s">
        <v>738</v>
      </c>
      <c r="C6457" s="198">
        <v>42879</v>
      </c>
      <c r="D6457" s="198" t="s">
        <v>13757</v>
      </c>
      <c r="E6457" s="198" t="s">
        <v>6</v>
      </c>
      <c r="F6457" s="198">
        <v>455211</v>
      </c>
      <c r="G6457" s="190"/>
      <c r="H6457" s="191" t="s">
        <v>13758</v>
      </c>
      <c r="I6457" s="205">
        <v>0</v>
      </c>
      <c r="J6457" s="205">
        <v>550427.64</v>
      </c>
      <c r="K6457" s="190">
        <v>550427.64</v>
      </c>
      <c r="L6457" s="190" t="s">
        <v>1444</v>
      </c>
    </row>
    <row r="6458" spans="1:12" ht="34.5">
      <c r="A6458" s="198" t="s">
        <v>628</v>
      </c>
      <c r="B6458" s="197" t="s">
        <v>738</v>
      </c>
      <c r="C6458" s="198">
        <v>42879</v>
      </c>
      <c r="D6458" s="198" t="s">
        <v>13759</v>
      </c>
      <c r="E6458" s="198" t="s">
        <v>6</v>
      </c>
      <c r="F6458" s="198">
        <v>455228</v>
      </c>
      <c r="G6458" s="190"/>
      <c r="H6458" s="191" t="s">
        <v>13760</v>
      </c>
      <c r="I6458" s="205">
        <v>0</v>
      </c>
      <c r="J6458" s="205">
        <v>1152385.1599999999</v>
      </c>
      <c r="K6458" s="190">
        <v>1152385.1599999999</v>
      </c>
      <c r="L6458" s="190" t="s">
        <v>1444</v>
      </c>
    </row>
    <row r="6459" spans="1:12" ht="45.75">
      <c r="A6459" s="198" t="s">
        <v>630</v>
      </c>
      <c r="B6459" s="197" t="s">
        <v>739</v>
      </c>
      <c r="C6459" s="198">
        <v>42879</v>
      </c>
      <c r="D6459" s="198" t="s">
        <v>13761</v>
      </c>
      <c r="E6459" s="198" t="s">
        <v>1286</v>
      </c>
      <c r="F6459" s="198">
        <v>13563073</v>
      </c>
      <c r="G6459" s="190"/>
      <c r="H6459" s="191" t="s">
        <v>13762</v>
      </c>
      <c r="I6459" s="205">
        <v>0</v>
      </c>
      <c r="J6459" s="205">
        <v>2787287.68</v>
      </c>
      <c r="K6459" s="190">
        <v>2787287.68</v>
      </c>
      <c r="L6459" s="190" t="s">
        <v>1444</v>
      </c>
    </row>
    <row r="6460" spans="1:12" ht="45.75">
      <c r="A6460" s="198" t="s">
        <v>627</v>
      </c>
      <c r="B6460" s="197" t="s">
        <v>737</v>
      </c>
      <c r="C6460" s="198">
        <v>42879</v>
      </c>
      <c r="D6460" s="198" t="s">
        <v>13763</v>
      </c>
      <c r="E6460" s="198" t="s">
        <v>6</v>
      </c>
      <c r="F6460" s="198">
        <v>888226</v>
      </c>
      <c r="G6460" s="190"/>
      <c r="H6460" s="191" t="s">
        <v>13764</v>
      </c>
      <c r="I6460" s="205">
        <v>0</v>
      </c>
      <c r="J6460" s="205">
        <v>809699.41</v>
      </c>
      <c r="K6460" s="190">
        <v>809699.41</v>
      </c>
      <c r="L6460" s="190" t="s">
        <v>1444</v>
      </c>
    </row>
    <row r="6461" spans="1:12" ht="34.5">
      <c r="A6461" s="198" t="s">
        <v>627</v>
      </c>
      <c r="B6461" s="197" t="s">
        <v>737</v>
      </c>
      <c r="C6461" s="198">
        <v>42879</v>
      </c>
      <c r="D6461" s="198" t="s">
        <v>13765</v>
      </c>
      <c r="E6461" s="198" t="s">
        <v>6</v>
      </c>
      <c r="F6461" s="198">
        <v>888260</v>
      </c>
      <c r="G6461" s="190"/>
      <c r="H6461" s="191" t="s">
        <v>13766</v>
      </c>
      <c r="I6461" s="205">
        <v>0</v>
      </c>
      <c r="J6461" s="205">
        <v>1805</v>
      </c>
      <c r="K6461" s="190">
        <v>1805</v>
      </c>
      <c r="L6461" s="190" t="s">
        <v>1444</v>
      </c>
    </row>
    <row r="6462" spans="1:12" ht="45.75">
      <c r="A6462" s="198">
        <v>47</v>
      </c>
      <c r="B6462" s="197" t="s">
        <v>723</v>
      </c>
      <c r="C6462" s="198">
        <v>42879</v>
      </c>
      <c r="D6462" s="198" t="s">
        <v>13767</v>
      </c>
      <c r="E6462" s="198" t="s">
        <v>11</v>
      </c>
      <c r="F6462" s="198">
        <v>888221</v>
      </c>
      <c r="G6462" s="190"/>
      <c r="H6462" s="191" t="s">
        <v>13768</v>
      </c>
      <c r="I6462" s="205">
        <v>9282.4599999999991</v>
      </c>
      <c r="J6462" s="205">
        <v>0</v>
      </c>
      <c r="K6462" s="190">
        <v>9282.4599999999991</v>
      </c>
      <c r="L6462" s="190" t="s">
        <v>1444</v>
      </c>
    </row>
    <row r="6463" spans="1:12" ht="33.75">
      <c r="A6463" s="198">
        <v>119</v>
      </c>
      <c r="B6463" s="197" t="s">
        <v>747</v>
      </c>
      <c r="C6463" s="198">
        <v>42879</v>
      </c>
      <c r="D6463" s="198" t="s">
        <v>13769</v>
      </c>
      <c r="E6463" s="198" t="s">
        <v>11</v>
      </c>
      <c r="F6463" s="198">
        <v>888227</v>
      </c>
      <c r="G6463" s="190"/>
      <c r="H6463" s="191" t="s">
        <v>13770</v>
      </c>
      <c r="I6463" s="205">
        <v>50</v>
      </c>
      <c r="J6463" s="205">
        <v>0</v>
      </c>
      <c r="K6463" s="190">
        <v>50</v>
      </c>
      <c r="L6463" s="190" t="s">
        <v>1444</v>
      </c>
    </row>
    <row r="6464" spans="1:12" ht="34.5">
      <c r="A6464" s="198">
        <v>117</v>
      </c>
      <c r="B6464" s="197" t="s">
        <v>746</v>
      </c>
      <c r="C6464" s="198">
        <v>42879</v>
      </c>
      <c r="D6464" s="198" t="s">
        <v>13771</v>
      </c>
      <c r="E6464" s="198" t="s">
        <v>11</v>
      </c>
      <c r="F6464" s="198">
        <v>888228</v>
      </c>
      <c r="G6464" s="190"/>
      <c r="H6464" s="191" t="s">
        <v>13772</v>
      </c>
      <c r="I6464" s="205">
        <v>50</v>
      </c>
      <c r="J6464" s="205">
        <v>0</v>
      </c>
      <c r="K6464" s="190">
        <v>50</v>
      </c>
      <c r="L6464" s="190" t="s">
        <v>1444</v>
      </c>
    </row>
    <row r="6465" spans="1:12" ht="45.75">
      <c r="A6465" s="198">
        <v>513</v>
      </c>
      <c r="B6465" s="197" t="s">
        <v>208</v>
      </c>
      <c r="C6465" s="198">
        <v>42879</v>
      </c>
      <c r="D6465" s="198" t="s">
        <v>13773</v>
      </c>
      <c r="E6465" s="198" t="s">
        <v>11</v>
      </c>
      <c r="F6465" s="198">
        <v>888238</v>
      </c>
      <c r="G6465" s="190"/>
      <c r="H6465" s="191" t="s">
        <v>13774</v>
      </c>
      <c r="I6465" s="205">
        <v>6262.9</v>
      </c>
      <c r="J6465" s="205">
        <v>0</v>
      </c>
      <c r="K6465" s="190">
        <v>6262.9</v>
      </c>
      <c r="L6465" s="190" t="s">
        <v>1444</v>
      </c>
    </row>
    <row r="6466" spans="1:12" ht="45.75">
      <c r="A6466" s="198">
        <v>47</v>
      </c>
      <c r="B6466" s="197" t="s">
        <v>723</v>
      </c>
      <c r="C6466" s="198">
        <v>42879</v>
      </c>
      <c r="D6466" s="198" t="s">
        <v>13775</v>
      </c>
      <c r="E6466" s="198" t="s">
        <v>11</v>
      </c>
      <c r="F6466" s="198">
        <v>888280</v>
      </c>
      <c r="G6466" s="190"/>
      <c r="H6466" s="191" t="s">
        <v>13776</v>
      </c>
      <c r="I6466" s="205">
        <v>3853.25</v>
      </c>
      <c r="J6466" s="205">
        <v>0</v>
      </c>
      <c r="K6466" s="190">
        <v>3853.25</v>
      </c>
      <c r="L6466" s="190" t="s">
        <v>1444</v>
      </c>
    </row>
    <row r="6467" spans="1:12" ht="23.25">
      <c r="A6467" s="198">
        <v>117</v>
      </c>
      <c r="B6467" s="197" t="s">
        <v>746</v>
      </c>
      <c r="C6467" s="198">
        <v>42879</v>
      </c>
      <c r="D6467" s="198" t="s">
        <v>13777</v>
      </c>
      <c r="E6467" s="198" t="s">
        <v>11</v>
      </c>
      <c r="F6467" s="198">
        <v>888283</v>
      </c>
      <c r="G6467" s="190"/>
      <c r="H6467" s="191" t="s">
        <v>13778</v>
      </c>
      <c r="I6467" s="205">
        <v>50</v>
      </c>
      <c r="J6467" s="205">
        <v>0</v>
      </c>
      <c r="K6467" s="190">
        <v>50</v>
      </c>
      <c r="L6467" s="190" t="s">
        <v>1444</v>
      </c>
    </row>
    <row r="6468" spans="1:12" ht="34.5">
      <c r="A6468" s="198">
        <v>117</v>
      </c>
      <c r="B6468" s="197" t="s">
        <v>746</v>
      </c>
      <c r="C6468" s="198">
        <v>42879</v>
      </c>
      <c r="D6468" s="198" t="s">
        <v>13779</v>
      </c>
      <c r="E6468" s="198" t="s">
        <v>11</v>
      </c>
      <c r="F6468" s="198">
        <v>888285</v>
      </c>
      <c r="G6468" s="190"/>
      <c r="H6468" s="191" t="s">
        <v>13780</v>
      </c>
      <c r="I6468" s="205">
        <v>50</v>
      </c>
      <c r="J6468" s="205">
        <v>0</v>
      </c>
      <c r="K6468" s="190">
        <v>50</v>
      </c>
      <c r="L6468" s="190" t="s">
        <v>1444</v>
      </c>
    </row>
    <row r="6469" spans="1:12" ht="23.25">
      <c r="A6469" s="198">
        <v>117</v>
      </c>
      <c r="B6469" s="197" t="s">
        <v>746</v>
      </c>
      <c r="C6469" s="198">
        <v>42879</v>
      </c>
      <c r="D6469" s="198" t="s">
        <v>13781</v>
      </c>
      <c r="E6469" s="198" t="s">
        <v>11</v>
      </c>
      <c r="F6469" s="198">
        <v>888288</v>
      </c>
      <c r="G6469" s="190"/>
      <c r="H6469" s="191" t="s">
        <v>13782</v>
      </c>
      <c r="I6469" s="205">
        <v>50</v>
      </c>
      <c r="J6469" s="205">
        <v>0</v>
      </c>
      <c r="K6469" s="190">
        <v>50</v>
      </c>
      <c r="L6469" s="190" t="s">
        <v>1444</v>
      </c>
    </row>
    <row r="6470" spans="1:12" ht="23.25">
      <c r="A6470" s="198">
        <v>117</v>
      </c>
      <c r="B6470" s="197" t="s">
        <v>746</v>
      </c>
      <c r="C6470" s="198">
        <v>42879</v>
      </c>
      <c r="D6470" s="198" t="s">
        <v>13783</v>
      </c>
      <c r="E6470" s="198" t="s">
        <v>11</v>
      </c>
      <c r="F6470" s="198">
        <v>888291</v>
      </c>
      <c r="G6470" s="190"/>
      <c r="H6470" s="191" t="s">
        <v>13784</v>
      </c>
      <c r="I6470" s="205">
        <v>50</v>
      </c>
      <c r="J6470" s="205">
        <v>0</v>
      </c>
      <c r="K6470" s="190">
        <v>50</v>
      </c>
      <c r="L6470" s="190" t="s">
        <v>1444</v>
      </c>
    </row>
    <row r="6471" spans="1:12" ht="34.5">
      <c r="A6471" s="198" t="s">
        <v>628</v>
      </c>
      <c r="B6471" s="197" t="s">
        <v>738</v>
      </c>
      <c r="C6471" s="198">
        <v>42879</v>
      </c>
      <c r="D6471" s="198" t="s">
        <v>13785</v>
      </c>
      <c r="E6471" s="198" t="s">
        <v>11</v>
      </c>
      <c r="F6471" s="198">
        <v>9336</v>
      </c>
      <c r="G6471" s="190"/>
      <c r="H6471" s="191" t="s">
        <v>13786</v>
      </c>
      <c r="I6471" s="205">
        <v>1399.43</v>
      </c>
      <c r="J6471" s="205">
        <v>0</v>
      </c>
      <c r="K6471" s="190">
        <v>1399.43</v>
      </c>
      <c r="L6471" s="190" t="s">
        <v>1444</v>
      </c>
    </row>
    <row r="6472" spans="1:12" ht="34.5">
      <c r="A6472" s="198" t="s">
        <v>628</v>
      </c>
      <c r="B6472" s="197" t="s">
        <v>738</v>
      </c>
      <c r="C6472" s="198">
        <v>42879</v>
      </c>
      <c r="D6472" s="198" t="s">
        <v>13787</v>
      </c>
      <c r="E6472" s="198" t="s">
        <v>11</v>
      </c>
      <c r="F6472" s="198">
        <v>9350</v>
      </c>
      <c r="G6472" s="190"/>
      <c r="H6472" s="191" t="s">
        <v>13788</v>
      </c>
      <c r="I6472" s="205">
        <v>1039.07</v>
      </c>
      <c r="J6472" s="205">
        <v>0</v>
      </c>
      <c r="K6472" s="190">
        <v>1039.07</v>
      </c>
      <c r="L6472" s="190" t="s">
        <v>1444</v>
      </c>
    </row>
    <row r="6473" spans="1:12" ht="34.5">
      <c r="A6473" s="198" t="s">
        <v>628</v>
      </c>
      <c r="B6473" s="197" t="s">
        <v>738</v>
      </c>
      <c r="C6473" s="198">
        <v>42879</v>
      </c>
      <c r="D6473" s="198" t="s">
        <v>13789</v>
      </c>
      <c r="E6473" s="198" t="s">
        <v>11</v>
      </c>
      <c r="F6473" s="198">
        <v>9305</v>
      </c>
      <c r="G6473" s="190"/>
      <c r="H6473" s="191" t="s">
        <v>13790</v>
      </c>
      <c r="I6473" s="205">
        <v>353.55</v>
      </c>
      <c r="J6473" s="205">
        <v>0</v>
      </c>
      <c r="K6473" s="190">
        <v>353.55</v>
      </c>
      <c r="L6473" s="190" t="s">
        <v>1444</v>
      </c>
    </row>
    <row r="6474" spans="1:12" ht="34.5">
      <c r="A6474" s="198" t="s">
        <v>628</v>
      </c>
      <c r="B6474" s="197" t="s">
        <v>738</v>
      </c>
      <c r="C6474" s="198">
        <v>42879</v>
      </c>
      <c r="D6474" s="198" t="s">
        <v>13791</v>
      </c>
      <c r="E6474" s="198" t="s">
        <v>11</v>
      </c>
      <c r="F6474" s="198">
        <v>9285</v>
      </c>
      <c r="G6474" s="190"/>
      <c r="H6474" s="191" t="s">
        <v>13792</v>
      </c>
      <c r="I6474" s="205">
        <v>319.87</v>
      </c>
      <c r="J6474" s="205">
        <v>0</v>
      </c>
      <c r="K6474" s="190">
        <v>319.87</v>
      </c>
      <c r="L6474" s="190" t="s">
        <v>1444</v>
      </c>
    </row>
    <row r="6475" spans="1:12" ht="34.5">
      <c r="A6475" s="198">
        <v>513</v>
      </c>
      <c r="B6475" s="197" t="s">
        <v>208</v>
      </c>
      <c r="C6475" s="198">
        <v>42879</v>
      </c>
      <c r="D6475" s="198" t="s">
        <v>13793</v>
      </c>
      <c r="E6475" s="198" t="s">
        <v>15</v>
      </c>
      <c r="F6475" s="198">
        <v>454480</v>
      </c>
      <c r="G6475" s="190"/>
      <c r="H6475" s="191" t="s">
        <v>13794</v>
      </c>
      <c r="I6475" s="205">
        <v>50</v>
      </c>
      <c r="J6475" s="205">
        <v>0</v>
      </c>
      <c r="K6475" s="190">
        <v>50</v>
      </c>
      <c r="L6475" s="190" t="s">
        <v>1444</v>
      </c>
    </row>
    <row r="6476" spans="1:12" ht="34.5">
      <c r="A6476" s="198">
        <v>513</v>
      </c>
      <c r="B6476" s="197" t="s">
        <v>208</v>
      </c>
      <c r="C6476" s="198">
        <v>42879</v>
      </c>
      <c r="D6476" s="198" t="s">
        <v>13795</v>
      </c>
      <c r="E6476" s="198" t="s">
        <v>15</v>
      </c>
      <c r="F6476" s="198">
        <v>454483</v>
      </c>
      <c r="G6476" s="190"/>
      <c r="H6476" s="191" t="s">
        <v>13796</v>
      </c>
      <c r="I6476" s="205">
        <v>50</v>
      </c>
      <c r="J6476" s="205">
        <v>0</v>
      </c>
      <c r="K6476" s="190">
        <v>50</v>
      </c>
      <c r="L6476" s="190" t="s">
        <v>1444</v>
      </c>
    </row>
    <row r="6477" spans="1:12" ht="45.75">
      <c r="A6477" s="198">
        <v>10</v>
      </c>
      <c r="B6477" s="197" t="s">
        <v>714</v>
      </c>
      <c r="C6477" s="198">
        <v>42879</v>
      </c>
      <c r="D6477" s="198" t="s">
        <v>13797</v>
      </c>
      <c r="E6477" s="198" t="s">
        <v>15</v>
      </c>
      <c r="F6477" s="198">
        <v>2365</v>
      </c>
      <c r="G6477" s="190"/>
      <c r="H6477" s="191" t="s">
        <v>13798</v>
      </c>
      <c r="I6477" s="205">
        <v>710.21</v>
      </c>
      <c r="J6477" s="205">
        <v>0</v>
      </c>
      <c r="K6477" s="190">
        <v>710.21</v>
      </c>
      <c r="L6477" s="190" t="s">
        <v>1444</v>
      </c>
    </row>
    <row r="6478" spans="1:12" ht="45.75">
      <c r="A6478" s="198">
        <v>10</v>
      </c>
      <c r="B6478" s="197" t="s">
        <v>714</v>
      </c>
      <c r="C6478" s="198">
        <v>42879</v>
      </c>
      <c r="D6478" s="198" t="s">
        <v>13799</v>
      </c>
      <c r="E6478" s="198" t="s">
        <v>15</v>
      </c>
      <c r="F6478" s="198">
        <v>2364</v>
      </c>
      <c r="G6478" s="190"/>
      <c r="H6478" s="191" t="s">
        <v>13800</v>
      </c>
      <c r="I6478" s="205">
        <v>271.85000000000002</v>
      </c>
      <c r="J6478" s="205">
        <v>0</v>
      </c>
      <c r="K6478" s="190">
        <v>271.85000000000002</v>
      </c>
      <c r="L6478" s="190" t="s">
        <v>1444</v>
      </c>
    </row>
    <row r="6479" spans="1:12" ht="45.75">
      <c r="A6479" s="198">
        <v>10</v>
      </c>
      <c r="B6479" s="197" t="s">
        <v>714</v>
      </c>
      <c r="C6479" s="198">
        <v>42879</v>
      </c>
      <c r="D6479" s="198" t="s">
        <v>13801</v>
      </c>
      <c r="E6479" s="198" t="s">
        <v>15</v>
      </c>
      <c r="F6479" s="198">
        <v>2363</v>
      </c>
      <c r="G6479" s="190"/>
      <c r="H6479" s="191" t="s">
        <v>13802</v>
      </c>
      <c r="I6479" s="205">
        <v>307.52</v>
      </c>
      <c r="J6479" s="205">
        <v>0</v>
      </c>
      <c r="K6479" s="190">
        <v>307.52</v>
      </c>
      <c r="L6479" s="190" t="s">
        <v>1444</v>
      </c>
    </row>
    <row r="6480" spans="1:12" ht="45.75">
      <c r="A6480" s="198">
        <v>10</v>
      </c>
      <c r="B6480" s="197" t="s">
        <v>714</v>
      </c>
      <c r="C6480" s="198">
        <v>42879</v>
      </c>
      <c r="D6480" s="198" t="s">
        <v>13803</v>
      </c>
      <c r="E6480" s="198" t="s">
        <v>15</v>
      </c>
      <c r="F6480" s="198">
        <v>2366</v>
      </c>
      <c r="G6480" s="190"/>
      <c r="H6480" s="191" t="s">
        <v>13804</v>
      </c>
      <c r="I6480" s="205">
        <v>1884.98</v>
      </c>
      <c r="J6480" s="205">
        <v>0</v>
      </c>
      <c r="K6480" s="190">
        <v>1884.98</v>
      </c>
      <c r="L6480" s="190" t="s">
        <v>1444</v>
      </c>
    </row>
    <row r="6481" spans="1:12" ht="45.75">
      <c r="A6481" s="198">
        <v>10</v>
      </c>
      <c r="B6481" s="197" t="s">
        <v>714</v>
      </c>
      <c r="C6481" s="198">
        <v>42879</v>
      </c>
      <c r="D6481" s="198" t="s">
        <v>13805</v>
      </c>
      <c r="E6481" s="198" t="s">
        <v>15</v>
      </c>
      <c r="F6481" s="198">
        <v>2367</v>
      </c>
      <c r="G6481" s="190"/>
      <c r="H6481" s="191" t="s">
        <v>13806</v>
      </c>
      <c r="I6481" s="205">
        <v>278.16000000000003</v>
      </c>
      <c r="J6481" s="205">
        <v>0</v>
      </c>
      <c r="K6481" s="190">
        <v>278.16000000000003</v>
      </c>
      <c r="L6481" s="190" t="s">
        <v>1444</v>
      </c>
    </row>
    <row r="6482" spans="1:12" ht="34.5">
      <c r="A6482" s="198">
        <v>513</v>
      </c>
      <c r="B6482" s="197" t="s">
        <v>208</v>
      </c>
      <c r="C6482" s="198">
        <v>42879</v>
      </c>
      <c r="D6482" s="198" t="s">
        <v>13807</v>
      </c>
      <c r="E6482" s="198" t="s">
        <v>15</v>
      </c>
      <c r="F6482" s="198">
        <v>2371</v>
      </c>
      <c r="G6482" s="190"/>
      <c r="H6482" s="191" t="s">
        <v>13808</v>
      </c>
      <c r="I6482" s="205">
        <v>279.60000000000002</v>
      </c>
      <c r="J6482" s="205">
        <v>0</v>
      </c>
      <c r="K6482" s="190">
        <v>279.60000000000002</v>
      </c>
      <c r="L6482" s="190" t="s">
        <v>1444</v>
      </c>
    </row>
    <row r="6483" spans="1:12" ht="34.5">
      <c r="A6483" s="198">
        <v>513</v>
      </c>
      <c r="B6483" s="197" t="s">
        <v>208</v>
      </c>
      <c r="C6483" s="198">
        <v>42879</v>
      </c>
      <c r="D6483" s="198" t="s">
        <v>13809</v>
      </c>
      <c r="E6483" s="198" t="s">
        <v>15</v>
      </c>
      <c r="F6483" s="198">
        <v>2370</v>
      </c>
      <c r="G6483" s="190"/>
      <c r="H6483" s="191" t="s">
        <v>13810</v>
      </c>
      <c r="I6483" s="205">
        <v>738.47</v>
      </c>
      <c r="J6483" s="205">
        <v>0</v>
      </c>
      <c r="K6483" s="190">
        <v>738.47</v>
      </c>
      <c r="L6483" s="190" t="s">
        <v>1444</v>
      </c>
    </row>
    <row r="6484" spans="1:12" ht="34.5">
      <c r="A6484" s="198">
        <v>513</v>
      </c>
      <c r="B6484" s="197" t="s">
        <v>208</v>
      </c>
      <c r="C6484" s="198">
        <v>42879</v>
      </c>
      <c r="D6484" s="198" t="s">
        <v>13811</v>
      </c>
      <c r="E6484" s="198" t="s">
        <v>15</v>
      </c>
      <c r="F6484" s="198">
        <v>2369</v>
      </c>
      <c r="G6484" s="190"/>
      <c r="H6484" s="191" t="s">
        <v>13812</v>
      </c>
      <c r="I6484" s="205">
        <v>276.52</v>
      </c>
      <c r="J6484" s="205">
        <v>0</v>
      </c>
      <c r="K6484" s="190">
        <v>276.52</v>
      </c>
      <c r="L6484" s="190" t="s">
        <v>1444</v>
      </c>
    </row>
    <row r="6485" spans="1:12" ht="34.5">
      <c r="A6485" s="198">
        <v>513</v>
      </c>
      <c r="B6485" s="197" t="s">
        <v>208</v>
      </c>
      <c r="C6485" s="198">
        <v>42879</v>
      </c>
      <c r="D6485" s="198" t="s">
        <v>13813</v>
      </c>
      <c r="E6485" s="198" t="s">
        <v>15</v>
      </c>
      <c r="F6485" s="198">
        <v>2372</v>
      </c>
      <c r="G6485" s="190"/>
      <c r="H6485" s="191" t="s">
        <v>13814</v>
      </c>
      <c r="I6485" s="205">
        <v>394.3</v>
      </c>
      <c r="J6485" s="205">
        <v>0</v>
      </c>
      <c r="K6485" s="190">
        <v>394.3</v>
      </c>
      <c r="L6485" s="190" t="s">
        <v>1444</v>
      </c>
    </row>
    <row r="6486" spans="1:12" ht="34.5">
      <c r="A6486" s="198" t="s">
        <v>628</v>
      </c>
      <c r="B6486" s="197" t="s">
        <v>738</v>
      </c>
      <c r="C6486" s="198">
        <v>42879</v>
      </c>
      <c r="D6486" s="198" t="s">
        <v>13815</v>
      </c>
      <c r="E6486" s="198" t="s">
        <v>11</v>
      </c>
      <c r="F6486" s="198">
        <v>9349</v>
      </c>
      <c r="G6486" s="190"/>
      <c r="H6486" s="191" t="s">
        <v>13816</v>
      </c>
      <c r="I6486" s="205">
        <v>866.68</v>
      </c>
      <c r="J6486" s="205">
        <v>0</v>
      </c>
      <c r="K6486" s="190">
        <v>866.68</v>
      </c>
      <c r="L6486" s="190" t="s">
        <v>1444</v>
      </c>
    </row>
    <row r="6487" spans="1:12" ht="34.5">
      <c r="A6487" s="198">
        <v>287</v>
      </c>
      <c r="B6487" s="197" t="s">
        <v>814</v>
      </c>
      <c r="C6487" s="198">
        <v>42879</v>
      </c>
      <c r="D6487" s="198" t="s">
        <v>13817</v>
      </c>
      <c r="E6487" s="198" t="s">
        <v>11</v>
      </c>
      <c r="F6487" s="198">
        <v>454797</v>
      </c>
      <c r="G6487" s="190"/>
      <c r="H6487" s="191" t="s">
        <v>13818</v>
      </c>
      <c r="I6487" s="205">
        <v>50</v>
      </c>
      <c r="J6487" s="205">
        <v>0</v>
      </c>
      <c r="K6487" s="190">
        <v>50</v>
      </c>
      <c r="L6487" s="190" t="s">
        <v>1444</v>
      </c>
    </row>
    <row r="6488" spans="1:12" ht="23.25">
      <c r="A6488" s="198">
        <v>513</v>
      </c>
      <c r="B6488" s="197" t="s">
        <v>208</v>
      </c>
      <c r="C6488" s="198">
        <v>42879</v>
      </c>
      <c r="D6488" s="198" t="s">
        <v>13819</v>
      </c>
      <c r="E6488" s="198" t="s">
        <v>15</v>
      </c>
      <c r="F6488" s="198">
        <v>455214</v>
      </c>
      <c r="G6488" s="190"/>
      <c r="H6488" s="191" t="s">
        <v>7882</v>
      </c>
      <c r="I6488" s="205">
        <v>50</v>
      </c>
      <c r="J6488" s="205">
        <v>0</v>
      </c>
      <c r="K6488" s="190">
        <v>50</v>
      </c>
      <c r="L6488" s="190" t="s">
        <v>1444</v>
      </c>
    </row>
    <row r="6489" spans="1:12" ht="34.5">
      <c r="A6489" s="198">
        <v>513</v>
      </c>
      <c r="B6489" s="197" t="s">
        <v>208</v>
      </c>
      <c r="C6489" s="198">
        <v>42879</v>
      </c>
      <c r="D6489" s="198" t="s">
        <v>13820</v>
      </c>
      <c r="E6489" s="198" t="s">
        <v>15</v>
      </c>
      <c r="F6489" s="198">
        <v>455218</v>
      </c>
      <c r="G6489" s="190"/>
      <c r="H6489" s="191" t="s">
        <v>13821</v>
      </c>
      <c r="I6489" s="205">
        <v>50</v>
      </c>
      <c r="J6489" s="205">
        <v>0</v>
      </c>
      <c r="K6489" s="190">
        <v>50</v>
      </c>
      <c r="L6489" s="190" t="s">
        <v>1444</v>
      </c>
    </row>
    <row r="6490" spans="1:12" ht="23.25">
      <c r="A6490" s="198">
        <v>513</v>
      </c>
      <c r="B6490" s="197" t="s">
        <v>208</v>
      </c>
      <c r="C6490" s="198">
        <v>42879</v>
      </c>
      <c r="D6490" s="198" t="s">
        <v>13822</v>
      </c>
      <c r="E6490" s="198" t="s">
        <v>15</v>
      </c>
      <c r="F6490" s="198">
        <v>455223</v>
      </c>
      <c r="G6490" s="190"/>
      <c r="H6490" s="191" t="s">
        <v>13823</v>
      </c>
      <c r="I6490" s="205">
        <v>50</v>
      </c>
      <c r="J6490" s="205">
        <v>0</v>
      </c>
      <c r="K6490" s="190">
        <v>50</v>
      </c>
      <c r="L6490" s="190" t="s">
        <v>1444</v>
      </c>
    </row>
    <row r="6491" spans="1:12" ht="45.75">
      <c r="A6491" s="198" t="s">
        <v>630</v>
      </c>
      <c r="B6491" s="197" t="s">
        <v>739</v>
      </c>
      <c r="C6491" s="198">
        <v>42879</v>
      </c>
      <c r="D6491" s="198" t="s">
        <v>13824</v>
      </c>
      <c r="E6491" s="198" t="s">
        <v>1500</v>
      </c>
      <c r="F6491" s="198">
        <v>13599961</v>
      </c>
      <c r="G6491" s="190"/>
      <c r="H6491" s="191" t="s">
        <v>13825</v>
      </c>
      <c r="I6491" s="205">
        <v>599999.98</v>
      </c>
      <c r="J6491" s="205">
        <v>0</v>
      </c>
      <c r="K6491" s="190">
        <v>599999.98</v>
      </c>
      <c r="L6491" s="190" t="s">
        <v>1444</v>
      </c>
    </row>
    <row r="6492" spans="1:12" ht="45.75">
      <c r="A6492" s="198" t="s">
        <v>630</v>
      </c>
      <c r="B6492" s="197" t="s">
        <v>739</v>
      </c>
      <c r="C6492" s="198">
        <v>42879</v>
      </c>
      <c r="D6492" s="198" t="s">
        <v>13826</v>
      </c>
      <c r="E6492" s="198" t="s">
        <v>1500</v>
      </c>
      <c r="F6492" s="198">
        <v>13599971</v>
      </c>
      <c r="G6492" s="190"/>
      <c r="H6492" s="191" t="s">
        <v>13827</v>
      </c>
      <c r="I6492" s="205">
        <v>1714671.49</v>
      </c>
      <c r="J6492" s="205">
        <v>0</v>
      </c>
      <c r="K6492" s="190">
        <v>1714671.49</v>
      </c>
      <c r="L6492" s="190" t="s">
        <v>1444</v>
      </c>
    </row>
    <row r="6493" spans="1:12" ht="45.75">
      <c r="A6493" s="198" t="s">
        <v>630</v>
      </c>
      <c r="B6493" s="197" t="s">
        <v>739</v>
      </c>
      <c r="C6493" s="198">
        <v>42879</v>
      </c>
      <c r="D6493" s="198" t="s">
        <v>13828</v>
      </c>
      <c r="E6493" s="198" t="s">
        <v>1500</v>
      </c>
      <c r="F6493" s="198">
        <v>13599973</v>
      </c>
      <c r="G6493" s="190"/>
      <c r="H6493" s="191" t="s">
        <v>13829</v>
      </c>
      <c r="I6493" s="205">
        <v>1764319.43</v>
      </c>
      <c r="J6493" s="205">
        <v>0</v>
      </c>
      <c r="K6493" s="190">
        <v>1764319.43</v>
      </c>
      <c r="L6493" s="190" t="s">
        <v>1444</v>
      </c>
    </row>
    <row r="6494" spans="1:12" ht="45.75">
      <c r="A6494" s="198" t="s">
        <v>630</v>
      </c>
      <c r="B6494" s="197" t="s">
        <v>739</v>
      </c>
      <c r="C6494" s="198">
        <v>42879</v>
      </c>
      <c r="D6494" s="198" t="s">
        <v>13830</v>
      </c>
      <c r="E6494" s="198" t="s">
        <v>1500</v>
      </c>
      <c r="F6494" s="198">
        <v>13600063</v>
      </c>
      <c r="G6494" s="190"/>
      <c r="H6494" s="191" t="s">
        <v>13831</v>
      </c>
      <c r="I6494" s="205">
        <v>551365.75</v>
      </c>
      <c r="J6494" s="205">
        <v>0</v>
      </c>
      <c r="K6494" s="190">
        <v>551365.75</v>
      </c>
      <c r="L6494" s="190" t="s">
        <v>1444</v>
      </c>
    </row>
    <row r="6495" spans="1:12" ht="45.75">
      <c r="A6495" s="198" t="s">
        <v>630</v>
      </c>
      <c r="B6495" s="197" t="s">
        <v>739</v>
      </c>
      <c r="C6495" s="198">
        <v>42879</v>
      </c>
      <c r="D6495" s="198" t="s">
        <v>13832</v>
      </c>
      <c r="E6495" s="198" t="s">
        <v>1500</v>
      </c>
      <c r="F6495" s="198">
        <v>13603882</v>
      </c>
      <c r="G6495" s="190"/>
      <c r="H6495" s="191" t="s">
        <v>13833</v>
      </c>
      <c r="I6495" s="205">
        <v>572489.64</v>
      </c>
      <c r="J6495" s="205">
        <v>0</v>
      </c>
      <c r="K6495" s="190">
        <v>572489.64</v>
      </c>
      <c r="L6495" s="190" t="s">
        <v>1444</v>
      </c>
    </row>
    <row r="6496" spans="1:12" ht="34.5">
      <c r="A6496" s="198" t="s">
        <v>628</v>
      </c>
      <c r="B6496" s="197" t="s">
        <v>738</v>
      </c>
      <c r="C6496" s="198">
        <v>42880</v>
      </c>
      <c r="D6496" s="198" t="s">
        <v>13834</v>
      </c>
      <c r="E6496" s="198" t="s">
        <v>6</v>
      </c>
      <c r="F6496" s="198">
        <v>841125</v>
      </c>
      <c r="G6496" s="190"/>
      <c r="H6496" s="191" t="s">
        <v>13835</v>
      </c>
      <c r="I6496" s="205">
        <v>0</v>
      </c>
      <c r="J6496" s="205">
        <v>180000</v>
      </c>
      <c r="K6496" s="190">
        <v>180000</v>
      </c>
      <c r="L6496" s="190" t="s">
        <v>1444</v>
      </c>
    </row>
    <row r="6497" spans="1:12" ht="34.5">
      <c r="A6497" s="198">
        <v>30</v>
      </c>
      <c r="B6497" s="197" t="s">
        <v>719</v>
      </c>
      <c r="C6497" s="198">
        <v>42880</v>
      </c>
      <c r="D6497" s="198" t="s">
        <v>13836</v>
      </c>
      <c r="E6497" s="198" t="s">
        <v>6</v>
      </c>
      <c r="F6497" s="198">
        <v>888420</v>
      </c>
      <c r="G6497" s="190"/>
      <c r="H6497" s="191" t="s">
        <v>13837</v>
      </c>
      <c r="I6497" s="205">
        <v>0</v>
      </c>
      <c r="J6497" s="205">
        <v>40</v>
      </c>
      <c r="K6497" s="190">
        <v>40</v>
      </c>
      <c r="L6497" s="190" t="s">
        <v>1444</v>
      </c>
    </row>
    <row r="6498" spans="1:12" ht="34.5">
      <c r="A6498" s="198">
        <v>340</v>
      </c>
      <c r="B6498" s="197" t="s">
        <v>838</v>
      </c>
      <c r="C6498" s="198">
        <v>42880</v>
      </c>
      <c r="D6498" s="198" t="s">
        <v>13838</v>
      </c>
      <c r="E6498" s="198" t="s">
        <v>6</v>
      </c>
      <c r="F6498" s="198">
        <v>888433</v>
      </c>
      <c r="G6498" s="190"/>
      <c r="H6498" s="191" t="s">
        <v>13839</v>
      </c>
      <c r="I6498" s="205">
        <v>0</v>
      </c>
      <c r="J6498" s="205">
        <v>21855.96</v>
      </c>
      <c r="K6498" s="190">
        <v>21855.96</v>
      </c>
      <c r="L6498" s="190" t="s">
        <v>1444</v>
      </c>
    </row>
    <row r="6499" spans="1:12" ht="33.75">
      <c r="A6499" s="198">
        <v>119</v>
      </c>
      <c r="B6499" s="197" t="s">
        <v>747</v>
      </c>
      <c r="C6499" s="198">
        <v>42880</v>
      </c>
      <c r="D6499" s="198" t="s">
        <v>13840</v>
      </c>
      <c r="E6499" s="198" t="s">
        <v>11</v>
      </c>
      <c r="F6499" s="198">
        <v>888374</v>
      </c>
      <c r="G6499" s="190"/>
      <c r="H6499" s="191" t="s">
        <v>13841</v>
      </c>
      <c r="I6499" s="205">
        <v>50</v>
      </c>
      <c r="J6499" s="205">
        <v>0</v>
      </c>
      <c r="K6499" s="190">
        <v>50</v>
      </c>
      <c r="L6499" s="190" t="s">
        <v>1444</v>
      </c>
    </row>
    <row r="6500" spans="1:12" ht="33.75">
      <c r="A6500" s="198">
        <v>119</v>
      </c>
      <c r="B6500" s="197" t="s">
        <v>747</v>
      </c>
      <c r="C6500" s="198">
        <v>42880</v>
      </c>
      <c r="D6500" s="198" t="s">
        <v>13842</v>
      </c>
      <c r="E6500" s="198" t="s">
        <v>11</v>
      </c>
      <c r="F6500" s="198">
        <v>888376</v>
      </c>
      <c r="G6500" s="190"/>
      <c r="H6500" s="191" t="s">
        <v>13843</v>
      </c>
      <c r="I6500" s="205">
        <v>50</v>
      </c>
      <c r="J6500" s="205">
        <v>0</v>
      </c>
      <c r="K6500" s="190">
        <v>50</v>
      </c>
      <c r="L6500" s="190" t="s">
        <v>1444</v>
      </c>
    </row>
    <row r="6501" spans="1:12" ht="33.75">
      <c r="A6501" s="198">
        <v>119</v>
      </c>
      <c r="B6501" s="197" t="s">
        <v>747</v>
      </c>
      <c r="C6501" s="198">
        <v>42880</v>
      </c>
      <c r="D6501" s="198" t="s">
        <v>13844</v>
      </c>
      <c r="E6501" s="198" t="s">
        <v>11</v>
      </c>
      <c r="F6501" s="198">
        <v>888377</v>
      </c>
      <c r="G6501" s="190"/>
      <c r="H6501" s="191" t="s">
        <v>13845</v>
      </c>
      <c r="I6501" s="205">
        <v>50</v>
      </c>
      <c r="J6501" s="205">
        <v>0</v>
      </c>
      <c r="K6501" s="190">
        <v>50</v>
      </c>
      <c r="L6501" s="190" t="s">
        <v>1444</v>
      </c>
    </row>
    <row r="6502" spans="1:12" ht="45.75">
      <c r="A6502" s="198">
        <v>132</v>
      </c>
      <c r="B6502" s="197" t="s">
        <v>752</v>
      </c>
      <c r="C6502" s="198">
        <v>42880</v>
      </c>
      <c r="D6502" s="198" t="s">
        <v>13846</v>
      </c>
      <c r="E6502" s="198" t="s">
        <v>11</v>
      </c>
      <c r="F6502" s="198">
        <v>888383</v>
      </c>
      <c r="G6502" s="190"/>
      <c r="H6502" s="191" t="s">
        <v>13847</v>
      </c>
      <c r="I6502" s="205">
        <v>2579.42</v>
      </c>
      <c r="J6502" s="205">
        <v>0</v>
      </c>
      <c r="K6502" s="190">
        <v>2579.42</v>
      </c>
      <c r="L6502" s="190" t="s">
        <v>1444</v>
      </c>
    </row>
    <row r="6503" spans="1:12" ht="23.25">
      <c r="A6503" s="198">
        <v>117</v>
      </c>
      <c r="B6503" s="197" t="s">
        <v>746</v>
      </c>
      <c r="C6503" s="198">
        <v>42880</v>
      </c>
      <c r="D6503" s="198" t="s">
        <v>13848</v>
      </c>
      <c r="E6503" s="198" t="s">
        <v>11</v>
      </c>
      <c r="F6503" s="198">
        <v>888425</v>
      </c>
      <c r="G6503" s="190"/>
      <c r="H6503" s="191" t="s">
        <v>13849</v>
      </c>
      <c r="I6503" s="205">
        <v>50</v>
      </c>
      <c r="J6503" s="205">
        <v>0</v>
      </c>
      <c r="K6503" s="190">
        <v>50</v>
      </c>
      <c r="L6503" s="190" t="s">
        <v>1444</v>
      </c>
    </row>
    <row r="6504" spans="1:12" ht="34.5">
      <c r="A6504" s="198">
        <v>340</v>
      </c>
      <c r="B6504" s="197" t="s">
        <v>838</v>
      </c>
      <c r="C6504" s="198">
        <v>42880</v>
      </c>
      <c r="D6504" s="198" t="s">
        <v>13850</v>
      </c>
      <c r="E6504" s="198" t="s">
        <v>13</v>
      </c>
      <c r="F6504" s="198">
        <v>888433</v>
      </c>
      <c r="G6504" s="190"/>
      <c r="H6504" s="191" t="s">
        <v>13851</v>
      </c>
      <c r="I6504" s="205">
        <v>21855.96</v>
      </c>
      <c r="J6504" s="205">
        <v>0</v>
      </c>
      <c r="K6504" s="190">
        <v>21855.96</v>
      </c>
      <c r="L6504" s="190" t="s">
        <v>1444</v>
      </c>
    </row>
    <row r="6505" spans="1:12" ht="23.25">
      <c r="A6505" s="198">
        <v>117</v>
      </c>
      <c r="B6505" s="197" t="s">
        <v>746</v>
      </c>
      <c r="C6505" s="198">
        <v>42880</v>
      </c>
      <c r="D6505" s="198" t="s">
        <v>13852</v>
      </c>
      <c r="E6505" s="198" t="s">
        <v>11</v>
      </c>
      <c r="F6505" s="198">
        <v>888435</v>
      </c>
      <c r="G6505" s="190"/>
      <c r="H6505" s="191" t="s">
        <v>13853</v>
      </c>
      <c r="I6505" s="205">
        <v>50</v>
      </c>
      <c r="J6505" s="205">
        <v>0</v>
      </c>
      <c r="K6505" s="190">
        <v>50</v>
      </c>
      <c r="L6505" s="190" t="s">
        <v>1444</v>
      </c>
    </row>
    <row r="6506" spans="1:12" ht="34.5">
      <c r="A6506" s="198" t="s">
        <v>628</v>
      </c>
      <c r="B6506" s="197" t="s">
        <v>738</v>
      </c>
      <c r="C6506" s="198">
        <v>42880</v>
      </c>
      <c r="D6506" s="198" t="s">
        <v>13854</v>
      </c>
      <c r="E6506" s="198" t="s">
        <v>11</v>
      </c>
      <c r="F6506" s="198">
        <v>9327</v>
      </c>
      <c r="G6506" s="190"/>
      <c r="H6506" s="191" t="s">
        <v>13855</v>
      </c>
      <c r="I6506" s="205">
        <v>9346.0499999999993</v>
      </c>
      <c r="J6506" s="205">
        <v>0</v>
      </c>
      <c r="K6506" s="190">
        <v>9346.0499999999993</v>
      </c>
      <c r="L6506" s="190" t="s">
        <v>1444</v>
      </c>
    </row>
    <row r="6507" spans="1:12" ht="34.5">
      <c r="A6507" s="198" t="s">
        <v>628</v>
      </c>
      <c r="B6507" s="197" t="s">
        <v>738</v>
      </c>
      <c r="C6507" s="198">
        <v>42880</v>
      </c>
      <c r="D6507" s="198" t="s">
        <v>13856</v>
      </c>
      <c r="E6507" s="198" t="s">
        <v>11</v>
      </c>
      <c r="F6507" s="198">
        <v>9317</v>
      </c>
      <c r="G6507" s="190"/>
      <c r="H6507" s="191" t="s">
        <v>13857</v>
      </c>
      <c r="I6507" s="205">
        <v>276.11</v>
      </c>
      <c r="J6507" s="205">
        <v>0</v>
      </c>
      <c r="K6507" s="190">
        <v>276.11</v>
      </c>
      <c r="L6507" s="190" t="s">
        <v>1444</v>
      </c>
    </row>
    <row r="6508" spans="1:12" ht="34.5">
      <c r="A6508" s="198" t="s">
        <v>628</v>
      </c>
      <c r="B6508" s="197" t="s">
        <v>738</v>
      </c>
      <c r="C6508" s="198">
        <v>42880</v>
      </c>
      <c r="D6508" s="198" t="s">
        <v>13858</v>
      </c>
      <c r="E6508" s="198" t="s">
        <v>11</v>
      </c>
      <c r="F6508" s="198">
        <v>9318</v>
      </c>
      <c r="G6508" s="190"/>
      <c r="H6508" s="191" t="s">
        <v>13859</v>
      </c>
      <c r="I6508" s="205">
        <v>621.29999999999995</v>
      </c>
      <c r="J6508" s="205">
        <v>0</v>
      </c>
      <c r="K6508" s="190">
        <v>621.29999999999995</v>
      </c>
      <c r="L6508" s="190" t="s">
        <v>1444</v>
      </c>
    </row>
    <row r="6509" spans="1:12" ht="34.5">
      <c r="A6509" s="198" t="s">
        <v>628</v>
      </c>
      <c r="B6509" s="197" t="s">
        <v>738</v>
      </c>
      <c r="C6509" s="198">
        <v>42880</v>
      </c>
      <c r="D6509" s="198" t="s">
        <v>13860</v>
      </c>
      <c r="E6509" s="198" t="s">
        <v>11</v>
      </c>
      <c r="F6509" s="198">
        <v>9323</v>
      </c>
      <c r="G6509" s="190"/>
      <c r="H6509" s="191" t="s">
        <v>13861</v>
      </c>
      <c r="I6509" s="205">
        <v>313.97000000000003</v>
      </c>
      <c r="J6509" s="205">
        <v>0</v>
      </c>
      <c r="K6509" s="190">
        <v>313.97000000000003</v>
      </c>
      <c r="L6509" s="190" t="s">
        <v>1444</v>
      </c>
    </row>
    <row r="6510" spans="1:12" ht="34.5">
      <c r="A6510" s="198" t="s">
        <v>628</v>
      </c>
      <c r="B6510" s="197" t="s">
        <v>738</v>
      </c>
      <c r="C6510" s="198">
        <v>42880</v>
      </c>
      <c r="D6510" s="198" t="s">
        <v>13862</v>
      </c>
      <c r="E6510" s="198" t="s">
        <v>11</v>
      </c>
      <c r="F6510" s="198">
        <v>9306</v>
      </c>
      <c r="G6510" s="190"/>
      <c r="H6510" s="191" t="s">
        <v>13863</v>
      </c>
      <c r="I6510" s="205">
        <v>2600.27</v>
      </c>
      <c r="J6510" s="205">
        <v>0</v>
      </c>
      <c r="K6510" s="190">
        <v>2600.27</v>
      </c>
      <c r="L6510" s="190" t="s">
        <v>1444</v>
      </c>
    </row>
    <row r="6511" spans="1:12" ht="34.5">
      <c r="A6511" s="198" t="s">
        <v>628</v>
      </c>
      <c r="B6511" s="197" t="s">
        <v>738</v>
      </c>
      <c r="C6511" s="198">
        <v>42880</v>
      </c>
      <c r="D6511" s="198" t="s">
        <v>13864</v>
      </c>
      <c r="E6511" s="198" t="s">
        <v>11</v>
      </c>
      <c r="F6511" s="198">
        <v>9263</v>
      </c>
      <c r="G6511" s="190"/>
      <c r="H6511" s="191" t="s">
        <v>13865</v>
      </c>
      <c r="I6511" s="205">
        <v>282.76</v>
      </c>
      <c r="J6511" s="205">
        <v>0</v>
      </c>
      <c r="K6511" s="190">
        <v>282.76</v>
      </c>
      <c r="L6511" s="190" t="s">
        <v>1444</v>
      </c>
    </row>
    <row r="6512" spans="1:12" ht="34.5">
      <c r="A6512" s="198" t="s">
        <v>628</v>
      </c>
      <c r="B6512" s="197" t="s">
        <v>738</v>
      </c>
      <c r="C6512" s="198">
        <v>42880</v>
      </c>
      <c r="D6512" s="198" t="s">
        <v>13866</v>
      </c>
      <c r="E6512" s="198" t="s">
        <v>11</v>
      </c>
      <c r="F6512" s="198">
        <v>9262</v>
      </c>
      <c r="G6512" s="190"/>
      <c r="H6512" s="191" t="s">
        <v>13867</v>
      </c>
      <c r="I6512" s="205">
        <v>1293.3699999999999</v>
      </c>
      <c r="J6512" s="205">
        <v>0</v>
      </c>
      <c r="K6512" s="190">
        <v>1293.3699999999999</v>
      </c>
      <c r="L6512" s="190" t="s">
        <v>1444</v>
      </c>
    </row>
    <row r="6513" spans="1:12" ht="34.5">
      <c r="A6513" s="198">
        <v>513</v>
      </c>
      <c r="B6513" s="197" t="s">
        <v>208</v>
      </c>
      <c r="C6513" s="198">
        <v>42880</v>
      </c>
      <c r="D6513" s="198" t="s">
        <v>13868</v>
      </c>
      <c r="E6513" s="198" t="s">
        <v>15</v>
      </c>
      <c r="F6513" s="198">
        <v>2377</v>
      </c>
      <c r="G6513" s="190"/>
      <c r="H6513" s="191" t="s">
        <v>13869</v>
      </c>
      <c r="I6513" s="205">
        <v>50</v>
      </c>
      <c r="J6513" s="205">
        <v>0</v>
      </c>
      <c r="K6513" s="190">
        <v>50</v>
      </c>
      <c r="L6513" s="190" t="s">
        <v>1444</v>
      </c>
    </row>
    <row r="6514" spans="1:12" ht="34.5">
      <c r="A6514" s="198">
        <v>513</v>
      </c>
      <c r="B6514" s="197" t="s">
        <v>208</v>
      </c>
      <c r="C6514" s="198">
        <v>42880</v>
      </c>
      <c r="D6514" s="198" t="s">
        <v>13870</v>
      </c>
      <c r="E6514" s="198" t="s">
        <v>15</v>
      </c>
      <c r="F6514" s="198">
        <v>2393</v>
      </c>
      <c r="G6514" s="190"/>
      <c r="H6514" s="191" t="s">
        <v>13871</v>
      </c>
      <c r="I6514" s="205">
        <v>50</v>
      </c>
      <c r="J6514" s="205">
        <v>0</v>
      </c>
      <c r="K6514" s="190">
        <v>50</v>
      </c>
      <c r="L6514" s="190" t="s">
        <v>1444</v>
      </c>
    </row>
    <row r="6515" spans="1:12" ht="34.5">
      <c r="A6515" s="198">
        <v>513</v>
      </c>
      <c r="B6515" s="197" t="s">
        <v>208</v>
      </c>
      <c r="C6515" s="198">
        <v>42880</v>
      </c>
      <c r="D6515" s="198" t="s">
        <v>13872</v>
      </c>
      <c r="E6515" s="198" t="s">
        <v>15</v>
      </c>
      <c r="F6515" s="198">
        <v>2396</v>
      </c>
      <c r="G6515" s="190"/>
      <c r="H6515" s="191" t="s">
        <v>13873</v>
      </c>
      <c r="I6515" s="205">
        <v>50</v>
      </c>
      <c r="J6515" s="205">
        <v>0</v>
      </c>
      <c r="K6515" s="190">
        <v>50</v>
      </c>
      <c r="L6515" s="190" t="s">
        <v>1444</v>
      </c>
    </row>
    <row r="6516" spans="1:12" ht="45.75">
      <c r="A6516" s="198">
        <v>25</v>
      </c>
      <c r="B6516" s="197" t="s">
        <v>718</v>
      </c>
      <c r="C6516" s="198">
        <v>42880</v>
      </c>
      <c r="D6516" s="198" t="s">
        <v>13874</v>
      </c>
      <c r="E6516" s="198" t="s">
        <v>15</v>
      </c>
      <c r="F6516" s="198">
        <v>2373</v>
      </c>
      <c r="G6516" s="190"/>
      <c r="H6516" s="191" t="s">
        <v>13875</v>
      </c>
      <c r="I6516" s="205">
        <v>432.03</v>
      </c>
      <c r="J6516" s="205">
        <v>0</v>
      </c>
      <c r="K6516" s="190">
        <v>432.03</v>
      </c>
      <c r="L6516" s="190" t="s">
        <v>1444</v>
      </c>
    </row>
    <row r="6517" spans="1:12" ht="45.75">
      <c r="A6517" s="198">
        <v>513</v>
      </c>
      <c r="B6517" s="197" t="s">
        <v>208</v>
      </c>
      <c r="C6517" s="198">
        <v>42880</v>
      </c>
      <c r="D6517" s="198" t="s">
        <v>13876</v>
      </c>
      <c r="E6517" s="198" t="s">
        <v>15</v>
      </c>
      <c r="F6517" s="198">
        <v>2374</v>
      </c>
      <c r="G6517" s="190"/>
      <c r="H6517" s="191" t="s">
        <v>13877</v>
      </c>
      <c r="I6517" s="205">
        <v>5447.45</v>
      </c>
      <c r="J6517" s="205">
        <v>0</v>
      </c>
      <c r="K6517" s="190">
        <v>5447.45</v>
      </c>
      <c r="L6517" s="190" t="s">
        <v>1444</v>
      </c>
    </row>
    <row r="6518" spans="1:12" ht="23.25">
      <c r="A6518" s="198">
        <v>513</v>
      </c>
      <c r="B6518" s="197" t="s">
        <v>208</v>
      </c>
      <c r="C6518" s="198">
        <v>42880</v>
      </c>
      <c r="D6518" s="198" t="s">
        <v>13878</v>
      </c>
      <c r="E6518" s="198" t="s">
        <v>15</v>
      </c>
      <c r="F6518" s="198">
        <v>456467</v>
      </c>
      <c r="G6518" s="190"/>
      <c r="H6518" s="191" t="s">
        <v>13606</v>
      </c>
      <c r="I6518" s="205">
        <v>50</v>
      </c>
      <c r="J6518" s="205">
        <v>0</v>
      </c>
      <c r="K6518" s="190">
        <v>50</v>
      </c>
      <c r="L6518" s="190" t="s">
        <v>1444</v>
      </c>
    </row>
    <row r="6519" spans="1:12" ht="34.5">
      <c r="A6519" s="198" t="s">
        <v>627</v>
      </c>
      <c r="B6519" s="197" t="s">
        <v>737</v>
      </c>
      <c r="C6519" s="198">
        <v>42881</v>
      </c>
      <c r="D6519" s="198" t="s">
        <v>13879</v>
      </c>
      <c r="E6519" s="198" t="s">
        <v>1500</v>
      </c>
      <c r="F6519" s="198">
        <v>13613763</v>
      </c>
      <c r="G6519" s="190"/>
      <c r="H6519" s="191" t="s">
        <v>13880</v>
      </c>
      <c r="I6519" s="205">
        <v>0</v>
      </c>
      <c r="J6519" s="205">
        <v>48928.57</v>
      </c>
      <c r="K6519" s="190">
        <v>48928.57</v>
      </c>
      <c r="L6519" s="190" t="s">
        <v>1444</v>
      </c>
    </row>
    <row r="6520" spans="1:12" ht="23.25">
      <c r="A6520" s="198" t="s">
        <v>628</v>
      </c>
      <c r="B6520" s="197" t="s">
        <v>738</v>
      </c>
      <c r="C6520" s="198">
        <v>42881</v>
      </c>
      <c r="D6520" s="198" t="s">
        <v>13881</v>
      </c>
      <c r="E6520" s="198" t="s">
        <v>1500</v>
      </c>
      <c r="F6520" s="198">
        <v>13613511</v>
      </c>
      <c r="G6520" s="190"/>
      <c r="H6520" s="191" t="s">
        <v>13882</v>
      </c>
      <c r="I6520" s="205">
        <v>0</v>
      </c>
      <c r="J6520" s="205">
        <v>291040.92</v>
      </c>
      <c r="K6520" s="190">
        <v>291040.92</v>
      </c>
      <c r="L6520" s="190" t="s">
        <v>1444</v>
      </c>
    </row>
    <row r="6521" spans="1:12" ht="34.5">
      <c r="A6521" s="198" t="s">
        <v>634</v>
      </c>
      <c r="B6521" s="197" t="s">
        <v>1258</v>
      </c>
      <c r="C6521" s="198">
        <v>42881</v>
      </c>
      <c r="D6521" s="198" t="s">
        <v>13883</v>
      </c>
      <c r="E6521" s="198" t="s">
        <v>1500</v>
      </c>
      <c r="F6521" s="198">
        <v>13613507</v>
      </c>
      <c r="G6521" s="190"/>
      <c r="H6521" s="191" t="s">
        <v>13884</v>
      </c>
      <c r="I6521" s="205">
        <v>0</v>
      </c>
      <c r="J6521" s="205">
        <v>133772.87</v>
      </c>
      <c r="K6521" s="190">
        <v>133772.87</v>
      </c>
      <c r="L6521" s="190" t="s">
        <v>1444</v>
      </c>
    </row>
    <row r="6522" spans="1:12" ht="34.5">
      <c r="A6522" s="198" t="s">
        <v>634</v>
      </c>
      <c r="B6522" s="197" t="s">
        <v>1258</v>
      </c>
      <c r="C6522" s="198">
        <v>42881</v>
      </c>
      <c r="D6522" s="198" t="s">
        <v>13885</v>
      </c>
      <c r="E6522" s="198" t="s">
        <v>1500</v>
      </c>
      <c r="F6522" s="198">
        <v>13613502</v>
      </c>
      <c r="G6522" s="190"/>
      <c r="H6522" s="191" t="s">
        <v>13886</v>
      </c>
      <c r="I6522" s="205">
        <v>0</v>
      </c>
      <c r="J6522" s="205">
        <v>94041.27</v>
      </c>
      <c r="K6522" s="190">
        <v>94041.27</v>
      </c>
      <c r="L6522" s="190" t="s">
        <v>1444</v>
      </c>
    </row>
    <row r="6523" spans="1:12" ht="34.5">
      <c r="A6523" s="198" t="s">
        <v>627</v>
      </c>
      <c r="B6523" s="197" t="s">
        <v>737</v>
      </c>
      <c r="C6523" s="198">
        <v>42881</v>
      </c>
      <c r="D6523" s="198" t="s">
        <v>13887</v>
      </c>
      <c r="E6523" s="198" t="s">
        <v>1500</v>
      </c>
      <c r="F6523" s="198">
        <v>13613501</v>
      </c>
      <c r="G6523" s="190"/>
      <c r="H6523" s="191" t="s">
        <v>13888</v>
      </c>
      <c r="I6523" s="205">
        <v>0</v>
      </c>
      <c r="J6523" s="205">
        <v>12325.65</v>
      </c>
      <c r="K6523" s="190">
        <v>12325.65</v>
      </c>
      <c r="L6523" s="190" t="s">
        <v>1444</v>
      </c>
    </row>
    <row r="6524" spans="1:12" ht="34.5">
      <c r="A6524" s="198" t="s">
        <v>627</v>
      </c>
      <c r="B6524" s="197" t="s">
        <v>737</v>
      </c>
      <c r="C6524" s="198">
        <v>42881</v>
      </c>
      <c r="D6524" s="198" t="s">
        <v>13889</v>
      </c>
      <c r="E6524" s="198" t="s">
        <v>1500</v>
      </c>
      <c r="F6524" s="198">
        <v>13613497</v>
      </c>
      <c r="G6524" s="190"/>
      <c r="H6524" s="191" t="s">
        <v>13890</v>
      </c>
      <c r="I6524" s="205">
        <v>0</v>
      </c>
      <c r="J6524" s="205">
        <v>1547.41</v>
      </c>
      <c r="K6524" s="190">
        <v>1547.41</v>
      </c>
      <c r="L6524" s="190" t="s">
        <v>1444</v>
      </c>
    </row>
    <row r="6525" spans="1:12" ht="34.5">
      <c r="A6525" s="198">
        <v>86</v>
      </c>
      <c r="B6525" s="197" t="s">
        <v>734</v>
      </c>
      <c r="C6525" s="198">
        <v>42881</v>
      </c>
      <c r="D6525" s="198" t="s">
        <v>13891</v>
      </c>
      <c r="E6525" s="198" t="s">
        <v>6</v>
      </c>
      <c r="F6525" s="198">
        <v>888604</v>
      </c>
      <c r="G6525" s="190"/>
      <c r="H6525" s="191" t="s">
        <v>13892</v>
      </c>
      <c r="I6525" s="205">
        <v>0</v>
      </c>
      <c r="J6525" s="205">
        <v>80000</v>
      </c>
      <c r="K6525" s="190">
        <v>80000</v>
      </c>
      <c r="L6525" s="190" t="s">
        <v>1444</v>
      </c>
    </row>
    <row r="6526" spans="1:12" ht="45.75">
      <c r="A6526" s="198" t="s">
        <v>628</v>
      </c>
      <c r="B6526" s="197" t="s">
        <v>738</v>
      </c>
      <c r="C6526" s="198">
        <v>42881</v>
      </c>
      <c r="D6526" s="198" t="s">
        <v>13893</v>
      </c>
      <c r="E6526" s="198" t="s">
        <v>11</v>
      </c>
      <c r="F6526" s="198">
        <v>888596</v>
      </c>
      <c r="G6526" s="190"/>
      <c r="H6526" s="191" t="s">
        <v>13894</v>
      </c>
      <c r="I6526" s="205">
        <v>504.82</v>
      </c>
      <c r="J6526" s="205">
        <v>0</v>
      </c>
      <c r="K6526" s="190">
        <v>504.82</v>
      </c>
      <c r="L6526" s="190" t="s">
        <v>1444</v>
      </c>
    </row>
    <row r="6527" spans="1:12" ht="45.75">
      <c r="A6527" s="198" t="s">
        <v>628</v>
      </c>
      <c r="B6527" s="197" t="s">
        <v>738</v>
      </c>
      <c r="C6527" s="198">
        <v>42881</v>
      </c>
      <c r="D6527" s="198" t="s">
        <v>13895</v>
      </c>
      <c r="E6527" s="198" t="s">
        <v>11</v>
      </c>
      <c r="F6527" s="198">
        <v>888599</v>
      </c>
      <c r="G6527" s="190"/>
      <c r="H6527" s="191" t="s">
        <v>13896</v>
      </c>
      <c r="I6527" s="205">
        <v>705.82</v>
      </c>
      <c r="J6527" s="205">
        <v>0</v>
      </c>
      <c r="K6527" s="190">
        <v>705.82</v>
      </c>
      <c r="L6527" s="190" t="s">
        <v>1444</v>
      </c>
    </row>
    <row r="6528" spans="1:12" ht="45.75">
      <c r="A6528" s="198">
        <v>513</v>
      </c>
      <c r="B6528" s="197" t="s">
        <v>208</v>
      </c>
      <c r="C6528" s="198">
        <v>42881</v>
      </c>
      <c r="D6528" s="198" t="s">
        <v>13897</v>
      </c>
      <c r="E6528" s="198" t="s">
        <v>11</v>
      </c>
      <c r="F6528" s="198">
        <v>888608</v>
      </c>
      <c r="G6528" s="190"/>
      <c r="H6528" s="191" t="s">
        <v>13898</v>
      </c>
      <c r="I6528" s="205">
        <v>31048.62</v>
      </c>
      <c r="J6528" s="205">
        <v>0</v>
      </c>
      <c r="K6528" s="190">
        <v>31048.62</v>
      </c>
      <c r="L6528" s="190" t="s">
        <v>1444</v>
      </c>
    </row>
    <row r="6529" spans="1:12" ht="34.5">
      <c r="A6529" s="198">
        <v>117</v>
      </c>
      <c r="B6529" s="197" t="s">
        <v>746</v>
      </c>
      <c r="C6529" s="198">
        <v>42881</v>
      </c>
      <c r="D6529" s="198" t="s">
        <v>13899</v>
      </c>
      <c r="E6529" s="198" t="s">
        <v>11</v>
      </c>
      <c r="F6529" s="198">
        <v>888610</v>
      </c>
      <c r="G6529" s="190"/>
      <c r="H6529" s="191" t="s">
        <v>13900</v>
      </c>
      <c r="I6529" s="205">
        <v>50</v>
      </c>
      <c r="J6529" s="205">
        <v>0</v>
      </c>
      <c r="K6529" s="190">
        <v>50</v>
      </c>
      <c r="L6529" s="190" t="s">
        <v>1444</v>
      </c>
    </row>
    <row r="6530" spans="1:12" ht="23.25">
      <c r="A6530" s="198">
        <v>117</v>
      </c>
      <c r="B6530" s="197" t="s">
        <v>746</v>
      </c>
      <c r="C6530" s="198">
        <v>42881</v>
      </c>
      <c r="D6530" s="198" t="s">
        <v>13901</v>
      </c>
      <c r="E6530" s="198" t="s">
        <v>11</v>
      </c>
      <c r="F6530" s="198">
        <v>888611</v>
      </c>
      <c r="G6530" s="190"/>
      <c r="H6530" s="191" t="s">
        <v>13902</v>
      </c>
      <c r="I6530" s="205">
        <v>50</v>
      </c>
      <c r="J6530" s="205">
        <v>0</v>
      </c>
      <c r="K6530" s="190">
        <v>50</v>
      </c>
      <c r="L6530" s="190" t="s">
        <v>1444</v>
      </c>
    </row>
    <row r="6531" spans="1:12" ht="23.25">
      <c r="A6531" s="198">
        <v>513</v>
      </c>
      <c r="B6531" s="197" t="s">
        <v>208</v>
      </c>
      <c r="C6531" s="198">
        <v>42881</v>
      </c>
      <c r="D6531" s="198" t="s">
        <v>13903</v>
      </c>
      <c r="E6531" s="198" t="s">
        <v>15</v>
      </c>
      <c r="F6531" s="198">
        <v>456797</v>
      </c>
      <c r="G6531" s="190"/>
      <c r="H6531" s="191" t="s">
        <v>13904</v>
      </c>
      <c r="I6531" s="205">
        <v>50</v>
      </c>
      <c r="J6531" s="205">
        <v>0</v>
      </c>
      <c r="K6531" s="190">
        <v>50</v>
      </c>
      <c r="L6531" s="190" t="s">
        <v>1444</v>
      </c>
    </row>
    <row r="6532" spans="1:12" ht="34.5">
      <c r="A6532" s="198" t="s">
        <v>628</v>
      </c>
      <c r="B6532" s="197" t="s">
        <v>738</v>
      </c>
      <c r="C6532" s="198">
        <v>42881</v>
      </c>
      <c r="D6532" s="198" t="s">
        <v>13905</v>
      </c>
      <c r="E6532" s="198" t="s">
        <v>11</v>
      </c>
      <c r="F6532" s="198">
        <v>9265</v>
      </c>
      <c r="G6532" s="190"/>
      <c r="H6532" s="191" t="s">
        <v>13906</v>
      </c>
      <c r="I6532" s="205">
        <v>396.16</v>
      </c>
      <c r="J6532" s="205">
        <v>0</v>
      </c>
      <c r="K6532" s="190">
        <v>396.16</v>
      </c>
      <c r="L6532" s="190" t="s">
        <v>1444</v>
      </c>
    </row>
    <row r="6533" spans="1:12" ht="34.5">
      <c r="A6533" s="198" t="s">
        <v>628</v>
      </c>
      <c r="B6533" s="197" t="s">
        <v>738</v>
      </c>
      <c r="C6533" s="198">
        <v>42881</v>
      </c>
      <c r="D6533" s="198" t="s">
        <v>13907</v>
      </c>
      <c r="E6533" s="198" t="s">
        <v>11</v>
      </c>
      <c r="F6533" s="198">
        <v>9264</v>
      </c>
      <c r="G6533" s="190"/>
      <c r="H6533" s="191" t="s">
        <v>13908</v>
      </c>
      <c r="I6533" s="205">
        <v>9944.3799999999992</v>
      </c>
      <c r="J6533" s="205">
        <v>0</v>
      </c>
      <c r="K6533" s="190">
        <v>9944.3799999999992</v>
      </c>
      <c r="L6533" s="190" t="s">
        <v>1444</v>
      </c>
    </row>
    <row r="6534" spans="1:12" ht="34.5">
      <c r="A6534" s="198">
        <v>513</v>
      </c>
      <c r="B6534" s="197" t="s">
        <v>208</v>
      </c>
      <c r="C6534" s="198">
        <v>42881</v>
      </c>
      <c r="D6534" s="198" t="s">
        <v>13909</v>
      </c>
      <c r="E6534" s="198" t="s">
        <v>15</v>
      </c>
      <c r="F6534" s="198">
        <v>456813</v>
      </c>
      <c r="G6534" s="190"/>
      <c r="H6534" s="191" t="s">
        <v>13910</v>
      </c>
      <c r="I6534" s="205">
        <v>50</v>
      </c>
      <c r="J6534" s="205">
        <v>0</v>
      </c>
      <c r="K6534" s="190">
        <v>50</v>
      </c>
      <c r="L6534" s="190" t="s">
        <v>1444</v>
      </c>
    </row>
    <row r="6535" spans="1:12" ht="45.75">
      <c r="A6535" s="198" t="s">
        <v>628</v>
      </c>
      <c r="B6535" s="197" t="s">
        <v>738</v>
      </c>
      <c r="C6535" s="198">
        <v>42881</v>
      </c>
      <c r="D6535" s="198" t="s">
        <v>13911</v>
      </c>
      <c r="E6535" s="198" t="s">
        <v>15</v>
      </c>
      <c r="F6535" s="198">
        <v>2398</v>
      </c>
      <c r="G6535" s="190"/>
      <c r="H6535" s="191" t="s">
        <v>13912</v>
      </c>
      <c r="I6535" s="205">
        <v>288.38</v>
      </c>
      <c r="J6535" s="205">
        <v>0</v>
      </c>
      <c r="K6535" s="190">
        <v>288.38</v>
      </c>
      <c r="L6535" s="190" t="s">
        <v>1444</v>
      </c>
    </row>
    <row r="6536" spans="1:12" ht="45.75">
      <c r="A6536" s="198">
        <v>10</v>
      </c>
      <c r="B6536" s="197" t="s">
        <v>714</v>
      </c>
      <c r="C6536" s="198">
        <v>42881</v>
      </c>
      <c r="D6536" s="198" t="s">
        <v>13913</v>
      </c>
      <c r="E6536" s="198" t="s">
        <v>15</v>
      </c>
      <c r="F6536" s="198">
        <v>2397</v>
      </c>
      <c r="G6536" s="190"/>
      <c r="H6536" s="191" t="s">
        <v>13914</v>
      </c>
      <c r="I6536" s="205">
        <v>1299.8900000000001</v>
      </c>
      <c r="J6536" s="205">
        <v>0</v>
      </c>
      <c r="K6536" s="190">
        <v>1299.8900000000001</v>
      </c>
      <c r="L6536" s="190" t="s">
        <v>1444</v>
      </c>
    </row>
    <row r="6537" spans="1:12" ht="34.5">
      <c r="A6537" s="198">
        <v>287</v>
      </c>
      <c r="B6537" s="197" t="s">
        <v>814</v>
      </c>
      <c r="C6537" s="198">
        <v>42881</v>
      </c>
      <c r="D6537" s="198" t="s">
        <v>13915</v>
      </c>
      <c r="E6537" s="198" t="s">
        <v>11</v>
      </c>
      <c r="F6537" s="198">
        <v>457426</v>
      </c>
      <c r="G6537" s="190"/>
      <c r="H6537" s="191" t="s">
        <v>13916</v>
      </c>
      <c r="I6537" s="205">
        <v>50</v>
      </c>
      <c r="J6537" s="205">
        <v>0</v>
      </c>
      <c r="K6537" s="190">
        <v>50</v>
      </c>
      <c r="L6537" s="190" t="s">
        <v>1444</v>
      </c>
    </row>
    <row r="6538" spans="1:12" ht="34.5">
      <c r="A6538" s="198">
        <v>287</v>
      </c>
      <c r="B6538" s="197" t="s">
        <v>814</v>
      </c>
      <c r="C6538" s="198">
        <v>42881</v>
      </c>
      <c r="D6538" s="198" t="s">
        <v>13917</v>
      </c>
      <c r="E6538" s="198" t="s">
        <v>11</v>
      </c>
      <c r="F6538" s="198">
        <v>457427</v>
      </c>
      <c r="G6538" s="190"/>
      <c r="H6538" s="191" t="s">
        <v>13918</v>
      </c>
      <c r="I6538" s="205">
        <v>50</v>
      </c>
      <c r="J6538" s="205">
        <v>0</v>
      </c>
      <c r="K6538" s="190">
        <v>50</v>
      </c>
      <c r="L6538" s="190" t="s">
        <v>1444</v>
      </c>
    </row>
    <row r="6539" spans="1:12" ht="45.75">
      <c r="A6539" s="198" t="s">
        <v>630</v>
      </c>
      <c r="B6539" s="197" t="s">
        <v>739</v>
      </c>
      <c r="C6539" s="198">
        <v>42881</v>
      </c>
      <c r="D6539" s="198" t="s">
        <v>13919</v>
      </c>
      <c r="E6539" s="198" t="s">
        <v>1500</v>
      </c>
      <c r="F6539" s="198">
        <v>13615966</v>
      </c>
      <c r="G6539" s="190"/>
      <c r="H6539" s="191" t="s">
        <v>1400</v>
      </c>
      <c r="I6539" s="205">
        <v>137311.87</v>
      </c>
      <c r="J6539" s="205">
        <v>0</v>
      </c>
      <c r="K6539" s="190">
        <v>137311.87</v>
      </c>
      <c r="L6539" s="190" t="s">
        <v>1444</v>
      </c>
    </row>
    <row r="6540" spans="1:12" ht="45.75">
      <c r="A6540" s="198" t="s">
        <v>630</v>
      </c>
      <c r="B6540" s="197" t="s">
        <v>739</v>
      </c>
      <c r="C6540" s="198">
        <v>42881</v>
      </c>
      <c r="D6540" s="198" t="s">
        <v>13920</v>
      </c>
      <c r="E6540" s="198" t="s">
        <v>1500</v>
      </c>
      <c r="F6540" s="198">
        <v>13615977</v>
      </c>
      <c r="G6540" s="190"/>
      <c r="H6540" s="191" t="s">
        <v>1400</v>
      </c>
      <c r="I6540" s="205">
        <v>223662.29</v>
      </c>
      <c r="J6540" s="205">
        <v>0</v>
      </c>
      <c r="K6540" s="190">
        <v>223662.29</v>
      </c>
      <c r="L6540" s="190" t="s">
        <v>1444</v>
      </c>
    </row>
    <row r="6541" spans="1:12" ht="45.75">
      <c r="A6541" s="198" t="s">
        <v>630</v>
      </c>
      <c r="B6541" s="197" t="s">
        <v>739</v>
      </c>
      <c r="C6541" s="198">
        <v>42881</v>
      </c>
      <c r="D6541" s="198" t="s">
        <v>13921</v>
      </c>
      <c r="E6541" s="198" t="s">
        <v>1500</v>
      </c>
      <c r="F6541" s="198">
        <v>13615979</v>
      </c>
      <c r="G6541" s="190"/>
      <c r="H6541" s="191" t="s">
        <v>13922</v>
      </c>
      <c r="I6541" s="205">
        <v>1659809.42</v>
      </c>
      <c r="J6541" s="205">
        <v>0</v>
      </c>
      <c r="K6541" s="190">
        <v>1659809.42</v>
      </c>
      <c r="L6541" s="190" t="s">
        <v>1444</v>
      </c>
    </row>
    <row r="6542" spans="1:12" ht="45.75">
      <c r="A6542" s="198" t="s">
        <v>630</v>
      </c>
      <c r="B6542" s="197" t="s">
        <v>739</v>
      </c>
      <c r="C6542" s="198">
        <v>42881</v>
      </c>
      <c r="D6542" s="198" t="s">
        <v>13923</v>
      </c>
      <c r="E6542" s="198" t="s">
        <v>1500</v>
      </c>
      <c r="F6542" s="198">
        <v>13615985</v>
      </c>
      <c r="G6542" s="190"/>
      <c r="H6542" s="191" t="s">
        <v>13924</v>
      </c>
      <c r="I6542" s="205">
        <v>380073.97</v>
      </c>
      <c r="J6542" s="205">
        <v>0</v>
      </c>
      <c r="K6542" s="190">
        <v>380073.97</v>
      </c>
      <c r="L6542" s="190" t="s">
        <v>1444</v>
      </c>
    </row>
    <row r="6543" spans="1:12" ht="45.75">
      <c r="A6543" s="198" t="s">
        <v>630</v>
      </c>
      <c r="B6543" s="197" t="s">
        <v>739</v>
      </c>
      <c r="C6543" s="198">
        <v>42881</v>
      </c>
      <c r="D6543" s="198" t="s">
        <v>13925</v>
      </c>
      <c r="E6543" s="198" t="s">
        <v>1500</v>
      </c>
      <c r="F6543" s="198">
        <v>13616255</v>
      </c>
      <c r="G6543" s="190"/>
      <c r="H6543" s="191" t="s">
        <v>13926</v>
      </c>
      <c r="I6543" s="205">
        <v>493411.09</v>
      </c>
      <c r="J6543" s="205">
        <v>0</v>
      </c>
      <c r="K6543" s="190">
        <v>493411.09</v>
      </c>
      <c r="L6543" s="190" t="s">
        <v>1444</v>
      </c>
    </row>
    <row r="6544" spans="1:12" ht="45.75">
      <c r="A6544" s="198" t="s">
        <v>630</v>
      </c>
      <c r="B6544" s="197" t="s">
        <v>739</v>
      </c>
      <c r="C6544" s="198">
        <v>42881</v>
      </c>
      <c r="D6544" s="198" t="s">
        <v>13927</v>
      </c>
      <c r="E6544" s="198" t="s">
        <v>1500</v>
      </c>
      <c r="F6544" s="198">
        <v>13614447</v>
      </c>
      <c r="G6544" s="190"/>
      <c r="H6544" s="191" t="s">
        <v>13928</v>
      </c>
      <c r="I6544" s="205">
        <v>176441.47</v>
      </c>
      <c r="J6544" s="205">
        <v>0</v>
      </c>
      <c r="K6544" s="190">
        <v>176441.47</v>
      </c>
      <c r="L6544" s="190" t="s">
        <v>1444</v>
      </c>
    </row>
    <row r="6545" spans="1:12" ht="45.75">
      <c r="A6545" s="198" t="s">
        <v>630</v>
      </c>
      <c r="B6545" s="197" t="s">
        <v>739</v>
      </c>
      <c r="C6545" s="198">
        <v>42881</v>
      </c>
      <c r="D6545" s="198" t="s">
        <v>13929</v>
      </c>
      <c r="E6545" s="198" t="s">
        <v>1500</v>
      </c>
      <c r="F6545" s="198">
        <v>13615613</v>
      </c>
      <c r="G6545" s="190"/>
      <c r="H6545" s="191" t="s">
        <v>13930</v>
      </c>
      <c r="I6545" s="205">
        <v>732100.59</v>
      </c>
      <c r="J6545" s="205">
        <v>0</v>
      </c>
      <c r="K6545" s="190">
        <v>732100.59</v>
      </c>
      <c r="L6545" s="190" t="s">
        <v>1444</v>
      </c>
    </row>
    <row r="6546" spans="1:12" ht="45.75">
      <c r="A6546" s="198" t="s">
        <v>630</v>
      </c>
      <c r="B6546" s="197" t="s">
        <v>739</v>
      </c>
      <c r="C6546" s="198">
        <v>42881</v>
      </c>
      <c r="D6546" s="198" t="s">
        <v>13931</v>
      </c>
      <c r="E6546" s="198" t="s">
        <v>1500</v>
      </c>
      <c r="F6546" s="198">
        <v>13613893</v>
      </c>
      <c r="G6546" s="190"/>
      <c r="H6546" s="191" t="s">
        <v>13932</v>
      </c>
      <c r="I6546" s="205">
        <v>451309.18</v>
      </c>
      <c r="J6546" s="205">
        <v>0</v>
      </c>
      <c r="K6546" s="190">
        <v>451309.18</v>
      </c>
      <c r="L6546" s="190" t="s">
        <v>1444</v>
      </c>
    </row>
    <row r="6547" spans="1:12" ht="45.75">
      <c r="A6547" s="198">
        <v>203</v>
      </c>
      <c r="B6547" s="197" t="s">
        <v>781</v>
      </c>
      <c r="C6547" s="198">
        <v>42881</v>
      </c>
      <c r="D6547" s="198" t="s">
        <v>13933</v>
      </c>
      <c r="E6547" s="198" t="s">
        <v>1500</v>
      </c>
      <c r="F6547" s="198">
        <v>13608010</v>
      </c>
      <c r="G6547" s="190"/>
      <c r="H6547" s="191" t="s">
        <v>13934</v>
      </c>
      <c r="I6547" s="205">
        <v>8745.8799999999992</v>
      </c>
      <c r="J6547" s="205">
        <v>0</v>
      </c>
      <c r="K6547" s="190">
        <v>8745.8799999999992</v>
      </c>
      <c r="L6547" s="190" t="s">
        <v>1444</v>
      </c>
    </row>
    <row r="6548" spans="1:12" ht="45.75">
      <c r="A6548" s="198">
        <v>340</v>
      </c>
      <c r="B6548" s="197" t="s">
        <v>838</v>
      </c>
      <c r="C6548" s="198">
        <v>42881</v>
      </c>
      <c r="D6548" s="198" t="s">
        <v>13935</v>
      </c>
      <c r="E6548" s="198" t="s">
        <v>1500</v>
      </c>
      <c r="F6548" s="198">
        <v>13608239</v>
      </c>
      <c r="G6548" s="190"/>
      <c r="H6548" s="191" t="s">
        <v>13936</v>
      </c>
      <c r="I6548" s="205">
        <v>2172</v>
      </c>
      <c r="J6548" s="205">
        <v>0</v>
      </c>
      <c r="K6548" s="190">
        <v>2172</v>
      </c>
      <c r="L6548" s="190" t="s">
        <v>1444</v>
      </c>
    </row>
    <row r="6549" spans="1:12" ht="45.75">
      <c r="A6549" s="198">
        <v>340</v>
      </c>
      <c r="B6549" s="197" t="s">
        <v>838</v>
      </c>
      <c r="C6549" s="198">
        <v>42881</v>
      </c>
      <c r="D6549" s="198" t="s">
        <v>13937</v>
      </c>
      <c r="E6549" s="198" t="s">
        <v>1500</v>
      </c>
      <c r="F6549" s="198">
        <v>13608241</v>
      </c>
      <c r="G6549" s="190"/>
      <c r="H6549" s="191" t="s">
        <v>13938</v>
      </c>
      <c r="I6549" s="205">
        <v>5555</v>
      </c>
      <c r="J6549" s="205">
        <v>0</v>
      </c>
      <c r="K6549" s="190">
        <v>5555</v>
      </c>
      <c r="L6549" s="190" t="s">
        <v>1444</v>
      </c>
    </row>
    <row r="6550" spans="1:12" ht="34.5">
      <c r="A6550" s="198">
        <v>513</v>
      </c>
      <c r="B6550" s="197" t="s">
        <v>208</v>
      </c>
      <c r="C6550" s="198">
        <v>42881</v>
      </c>
      <c r="D6550" s="198" t="s">
        <v>13939</v>
      </c>
      <c r="E6550" s="198" t="s">
        <v>1500</v>
      </c>
      <c r="F6550" s="198">
        <v>13608240</v>
      </c>
      <c r="G6550" s="190"/>
      <c r="H6550" s="191" t="s">
        <v>13940</v>
      </c>
      <c r="I6550" s="205">
        <v>99159.2</v>
      </c>
      <c r="J6550" s="205">
        <v>0</v>
      </c>
      <c r="K6550" s="190">
        <v>99159.2</v>
      </c>
      <c r="L6550" s="190" t="s">
        <v>1444</v>
      </c>
    </row>
    <row r="6551" spans="1:12" ht="34.5">
      <c r="A6551" s="198">
        <v>513</v>
      </c>
      <c r="B6551" s="197" t="s">
        <v>208</v>
      </c>
      <c r="C6551" s="198">
        <v>42881</v>
      </c>
      <c r="D6551" s="198" t="s">
        <v>13941</v>
      </c>
      <c r="E6551" s="198" t="s">
        <v>1500</v>
      </c>
      <c r="F6551" s="198">
        <v>13608243</v>
      </c>
      <c r="G6551" s="190"/>
      <c r="H6551" s="191" t="s">
        <v>13942</v>
      </c>
      <c r="I6551" s="205">
        <v>24787.7</v>
      </c>
      <c r="J6551" s="205">
        <v>0</v>
      </c>
      <c r="K6551" s="190">
        <v>24787.7</v>
      </c>
      <c r="L6551" s="190" t="s">
        <v>1444</v>
      </c>
    </row>
    <row r="6552" spans="1:12" ht="34.5">
      <c r="A6552" s="198">
        <v>513</v>
      </c>
      <c r="B6552" s="197" t="s">
        <v>208</v>
      </c>
      <c r="C6552" s="198">
        <v>42881</v>
      </c>
      <c r="D6552" s="198" t="s">
        <v>13943</v>
      </c>
      <c r="E6552" s="198" t="s">
        <v>1500</v>
      </c>
      <c r="F6552" s="198">
        <v>13608236</v>
      </c>
      <c r="G6552" s="190"/>
      <c r="H6552" s="191" t="s">
        <v>13944</v>
      </c>
      <c r="I6552" s="205">
        <v>14083</v>
      </c>
      <c r="J6552" s="205">
        <v>0</v>
      </c>
      <c r="K6552" s="190">
        <v>14083</v>
      </c>
      <c r="L6552" s="190" t="s">
        <v>1444</v>
      </c>
    </row>
    <row r="6553" spans="1:12" ht="34.5">
      <c r="A6553" s="198">
        <v>513</v>
      </c>
      <c r="B6553" s="197" t="s">
        <v>208</v>
      </c>
      <c r="C6553" s="198">
        <v>42881</v>
      </c>
      <c r="D6553" s="198" t="s">
        <v>13945</v>
      </c>
      <c r="E6553" s="198" t="s">
        <v>1500</v>
      </c>
      <c r="F6553" s="198">
        <v>13608179</v>
      </c>
      <c r="G6553" s="190"/>
      <c r="H6553" s="191" t="s">
        <v>13944</v>
      </c>
      <c r="I6553" s="205">
        <v>7.8</v>
      </c>
      <c r="J6553" s="205">
        <v>0</v>
      </c>
      <c r="K6553" s="190">
        <v>7.8</v>
      </c>
      <c r="L6553" s="190" t="s">
        <v>1444</v>
      </c>
    </row>
    <row r="6554" spans="1:12" ht="34.5">
      <c r="A6554" s="198">
        <v>513</v>
      </c>
      <c r="B6554" s="197" t="s">
        <v>208</v>
      </c>
      <c r="C6554" s="198">
        <v>42881</v>
      </c>
      <c r="D6554" s="198" t="s">
        <v>13946</v>
      </c>
      <c r="E6554" s="198" t="s">
        <v>1500</v>
      </c>
      <c r="F6554" s="198">
        <v>13609937</v>
      </c>
      <c r="G6554" s="190"/>
      <c r="H6554" s="191" t="s">
        <v>13947</v>
      </c>
      <c r="I6554" s="205">
        <v>242897.51</v>
      </c>
      <c r="J6554" s="205">
        <v>0</v>
      </c>
      <c r="K6554" s="190">
        <v>242897.51</v>
      </c>
      <c r="L6554" s="190" t="s">
        <v>1444</v>
      </c>
    </row>
    <row r="6555" spans="1:12" ht="34.5">
      <c r="A6555" s="198">
        <v>513</v>
      </c>
      <c r="B6555" s="197" t="s">
        <v>208</v>
      </c>
      <c r="C6555" s="198">
        <v>42881</v>
      </c>
      <c r="D6555" s="198" t="s">
        <v>13948</v>
      </c>
      <c r="E6555" s="198" t="s">
        <v>1500</v>
      </c>
      <c r="F6555" s="198">
        <v>13609938</v>
      </c>
      <c r="G6555" s="190"/>
      <c r="H6555" s="191" t="s">
        <v>13949</v>
      </c>
      <c r="I6555" s="205">
        <v>38497.800000000003</v>
      </c>
      <c r="J6555" s="205">
        <v>0</v>
      </c>
      <c r="K6555" s="190">
        <v>38497.800000000003</v>
      </c>
      <c r="L6555" s="190" t="s">
        <v>1444</v>
      </c>
    </row>
    <row r="6556" spans="1:12" ht="34.5">
      <c r="A6556" s="198">
        <v>513</v>
      </c>
      <c r="B6556" s="197" t="s">
        <v>208</v>
      </c>
      <c r="C6556" s="198">
        <v>42881</v>
      </c>
      <c r="D6556" s="198" t="s">
        <v>13950</v>
      </c>
      <c r="E6556" s="198" t="s">
        <v>1500</v>
      </c>
      <c r="F6556" s="198">
        <v>13609939</v>
      </c>
      <c r="G6556" s="190"/>
      <c r="H6556" s="191" t="s">
        <v>13951</v>
      </c>
      <c r="I6556" s="205">
        <v>5634.9</v>
      </c>
      <c r="J6556" s="205">
        <v>0</v>
      </c>
      <c r="K6556" s="190">
        <v>5634.9</v>
      </c>
      <c r="L6556" s="190" t="s">
        <v>1444</v>
      </c>
    </row>
    <row r="6557" spans="1:12" ht="34.5">
      <c r="A6557" s="198">
        <v>513</v>
      </c>
      <c r="B6557" s="197" t="s">
        <v>208</v>
      </c>
      <c r="C6557" s="198">
        <v>42881</v>
      </c>
      <c r="D6557" s="198" t="s">
        <v>13952</v>
      </c>
      <c r="E6557" s="198" t="s">
        <v>1500</v>
      </c>
      <c r="F6557" s="198">
        <v>13609940</v>
      </c>
      <c r="G6557" s="190"/>
      <c r="H6557" s="191" t="s">
        <v>13953</v>
      </c>
      <c r="I6557" s="205">
        <v>35207.800000000003</v>
      </c>
      <c r="J6557" s="205">
        <v>0</v>
      </c>
      <c r="K6557" s="190">
        <v>35207.800000000003</v>
      </c>
      <c r="L6557" s="190" t="s">
        <v>1444</v>
      </c>
    </row>
    <row r="6558" spans="1:12" ht="34.5">
      <c r="A6558" s="198">
        <v>513</v>
      </c>
      <c r="B6558" s="197" t="s">
        <v>208</v>
      </c>
      <c r="C6558" s="198">
        <v>42881</v>
      </c>
      <c r="D6558" s="198" t="s">
        <v>13954</v>
      </c>
      <c r="E6558" s="198" t="s">
        <v>1500</v>
      </c>
      <c r="F6558" s="198">
        <v>13609942</v>
      </c>
      <c r="G6558" s="190"/>
      <c r="H6558" s="191" t="s">
        <v>13955</v>
      </c>
      <c r="I6558" s="205">
        <v>1413.4</v>
      </c>
      <c r="J6558" s="205">
        <v>0</v>
      </c>
      <c r="K6558" s="190">
        <v>1413.4</v>
      </c>
      <c r="L6558" s="190" t="s">
        <v>1444</v>
      </c>
    </row>
    <row r="6559" spans="1:12" ht="34.5">
      <c r="A6559" s="198">
        <v>513</v>
      </c>
      <c r="B6559" s="197" t="s">
        <v>208</v>
      </c>
      <c r="C6559" s="198">
        <v>42881</v>
      </c>
      <c r="D6559" s="198" t="s">
        <v>13956</v>
      </c>
      <c r="E6559" s="198" t="s">
        <v>1500</v>
      </c>
      <c r="F6559" s="198">
        <v>13609943</v>
      </c>
      <c r="G6559" s="190"/>
      <c r="H6559" s="191" t="s">
        <v>13957</v>
      </c>
      <c r="I6559" s="205">
        <v>84905.2</v>
      </c>
      <c r="J6559" s="205">
        <v>0</v>
      </c>
      <c r="K6559" s="190">
        <v>84905.2</v>
      </c>
      <c r="L6559" s="190" t="s">
        <v>1444</v>
      </c>
    </row>
    <row r="6560" spans="1:12" ht="33.75">
      <c r="A6560" s="198" t="s">
        <v>630</v>
      </c>
      <c r="B6560" s="197" t="s">
        <v>739</v>
      </c>
      <c r="C6560" s="198">
        <v>42884</v>
      </c>
      <c r="D6560" s="198" t="s">
        <v>13958</v>
      </c>
      <c r="E6560" s="198" t="s">
        <v>1286</v>
      </c>
      <c r="F6560" s="198">
        <v>13633696</v>
      </c>
      <c r="G6560" s="190"/>
      <c r="H6560" s="191" t="s">
        <v>13959</v>
      </c>
      <c r="I6560" s="205">
        <v>0</v>
      </c>
      <c r="J6560" s="205">
        <v>764915.41</v>
      </c>
      <c r="K6560" s="190">
        <v>764915.41</v>
      </c>
      <c r="L6560" s="190" t="s">
        <v>1444</v>
      </c>
    </row>
    <row r="6561" spans="1:12" ht="23.25">
      <c r="A6561" s="198">
        <v>46</v>
      </c>
      <c r="B6561" s="197" t="s">
        <v>722</v>
      </c>
      <c r="C6561" s="198">
        <v>42884</v>
      </c>
      <c r="D6561" s="198" t="s">
        <v>13960</v>
      </c>
      <c r="E6561" s="198" t="s">
        <v>6</v>
      </c>
      <c r="F6561" s="198">
        <v>841864</v>
      </c>
      <c r="G6561" s="190"/>
      <c r="H6561" s="191" t="s">
        <v>13961</v>
      </c>
      <c r="I6561" s="205">
        <v>0</v>
      </c>
      <c r="J6561" s="205">
        <v>579074</v>
      </c>
      <c r="K6561" s="190">
        <v>579074</v>
      </c>
      <c r="L6561" s="190" t="s">
        <v>1444</v>
      </c>
    </row>
    <row r="6562" spans="1:12" ht="34.5">
      <c r="A6562" s="198" t="s">
        <v>628</v>
      </c>
      <c r="B6562" s="197" t="s">
        <v>738</v>
      </c>
      <c r="C6562" s="198">
        <v>42884</v>
      </c>
      <c r="D6562" s="198" t="s">
        <v>13962</v>
      </c>
      <c r="E6562" s="198" t="s">
        <v>6</v>
      </c>
      <c r="F6562" s="198">
        <v>842227</v>
      </c>
      <c r="G6562" s="190"/>
      <c r="H6562" s="191" t="s">
        <v>13963</v>
      </c>
      <c r="I6562" s="205">
        <v>0</v>
      </c>
      <c r="J6562" s="205">
        <v>4000</v>
      </c>
      <c r="K6562" s="190">
        <v>4000</v>
      </c>
      <c r="L6562" s="190" t="s">
        <v>1444</v>
      </c>
    </row>
    <row r="6563" spans="1:12">
      <c r="A6563" s="198" t="s">
        <v>1308</v>
      </c>
      <c r="B6563" s="197" t="s">
        <v>1308</v>
      </c>
      <c r="C6563" s="198">
        <v>42884</v>
      </c>
      <c r="D6563" s="198" t="s">
        <v>13964</v>
      </c>
      <c r="E6563" s="198" t="s">
        <v>13</v>
      </c>
      <c r="F6563" s="198">
        <v>369869</v>
      </c>
      <c r="G6563" s="190"/>
      <c r="H6563" s="191" t="s">
        <v>1309</v>
      </c>
      <c r="I6563" s="205">
        <v>396988.2</v>
      </c>
      <c r="J6563" s="205">
        <v>0</v>
      </c>
      <c r="K6563" s="190">
        <v>396988.2</v>
      </c>
      <c r="L6563" s="190" t="s">
        <v>1444</v>
      </c>
    </row>
    <row r="6564" spans="1:12">
      <c r="A6564" s="198" t="s">
        <v>1308</v>
      </c>
      <c r="B6564" s="197" t="s">
        <v>1308</v>
      </c>
      <c r="C6564" s="198">
        <v>42884</v>
      </c>
      <c r="D6564" s="198" t="s">
        <v>13965</v>
      </c>
      <c r="E6564" s="198" t="s">
        <v>13</v>
      </c>
      <c r="F6564" s="198">
        <v>369871</v>
      </c>
      <c r="G6564" s="190"/>
      <c r="H6564" s="191" t="s">
        <v>1309</v>
      </c>
      <c r="I6564" s="205">
        <v>336289.75</v>
      </c>
      <c r="J6564" s="205">
        <v>0</v>
      </c>
      <c r="K6564" s="190">
        <v>336289.75</v>
      </c>
      <c r="L6564" s="190" t="s">
        <v>1444</v>
      </c>
    </row>
    <row r="6565" spans="1:12">
      <c r="A6565" s="198" t="s">
        <v>1308</v>
      </c>
      <c r="B6565" s="197" t="s">
        <v>1308</v>
      </c>
      <c r="C6565" s="198">
        <v>42884</v>
      </c>
      <c r="D6565" s="198" t="s">
        <v>13966</v>
      </c>
      <c r="E6565" s="198" t="s">
        <v>13</v>
      </c>
      <c r="F6565" s="198">
        <v>369873</v>
      </c>
      <c r="G6565" s="190"/>
      <c r="H6565" s="191" t="s">
        <v>1309</v>
      </c>
      <c r="I6565" s="205">
        <v>5884735.2000000002</v>
      </c>
      <c r="J6565" s="205">
        <v>0</v>
      </c>
      <c r="K6565" s="190">
        <v>5884735.2000000002</v>
      </c>
      <c r="L6565" s="190" t="s">
        <v>1444</v>
      </c>
    </row>
    <row r="6566" spans="1:12">
      <c r="A6566" s="198" t="s">
        <v>1308</v>
      </c>
      <c r="B6566" s="197" t="s">
        <v>1308</v>
      </c>
      <c r="C6566" s="198">
        <v>42884</v>
      </c>
      <c r="D6566" s="198" t="s">
        <v>13967</v>
      </c>
      <c r="E6566" s="198" t="s">
        <v>13</v>
      </c>
      <c r="F6566" s="198">
        <v>369875</v>
      </c>
      <c r="G6566" s="190"/>
      <c r="H6566" s="191" t="s">
        <v>1309</v>
      </c>
      <c r="I6566" s="205">
        <v>1082678.06</v>
      </c>
      <c r="J6566" s="205">
        <v>0</v>
      </c>
      <c r="K6566" s="190">
        <v>1082678.06</v>
      </c>
      <c r="L6566" s="190" t="s">
        <v>1444</v>
      </c>
    </row>
    <row r="6567" spans="1:12">
      <c r="A6567" s="198" t="s">
        <v>1308</v>
      </c>
      <c r="B6567" s="197" t="s">
        <v>1308</v>
      </c>
      <c r="C6567" s="198">
        <v>42884</v>
      </c>
      <c r="D6567" s="198" t="s">
        <v>13968</v>
      </c>
      <c r="E6567" s="198" t="s">
        <v>13</v>
      </c>
      <c r="F6567" s="198">
        <v>369877</v>
      </c>
      <c r="G6567" s="190"/>
      <c r="H6567" s="191" t="s">
        <v>1309</v>
      </c>
      <c r="I6567" s="205">
        <v>3358816.8</v>
      </c>
      <c r="J6567" s="205">
        <v>0</v>
      </c>
      <c r="K6567" s="190">
        <v>3358816.8</v>
      </c>
      <c r="L6567" s="190" t="s">
        <v>1444</v>
      </c>
    </row>
    <row r="6568" spans="1:12">
      <c r="A6568" s="198" t="s">
        <v>1308</v>
      </c>
      <c r="B6568" s="197" t="s">
        <v>1308</v>
      </c>
      <c r="C6568" s="198">
        <v>42884</v>
      </c>
      <c r="D6568" s="198" t="s">
        <v>13969</v>
      </c>
      <c r="E6568" s="198" t="s">
        <v>13</v>
      </c>
      <c r="F6568" s="198">
        <v>369879</v>
      </c>
      <c r="G6568" s="190"/>
      <c r="H6568" s="191" t="s">
        <v>1309</v>
      </c>
      <c r="I6568" s="205">
        <v>2845262.24</v>
      </c>
      <c r="J6568" s="205">
        <v>0</v>
      </c>
      <c r="K6568" s="190">
        <v>2845262.24</v>
      </c>
      <c r="L6568" s="190" t="s">
        <v>1444</v>
      </c>
    </row>
    <row r="6569" spans="1:12">
      <c r="A6569" s="198" t="s">
        <v>1308</v>
      </c>
      <c r="B6569" s="197" t="s">
        <v>1308</v>
      </c>
      <c r="C6569" s="198">
        <v>42884</v>
      </c>
      <c r="D6569" s="198" t="s">
        <v>13970</v>
      </c>
      <c r="E6569" s="198" t="s">
        <v>13</v>
      </c>
      <c r="F6569" s="198">
        <v>369740</v>
      </c>
      <c r="G6569" s="190"/>
      <c r="H6569" s="191" t="s">
        <v>1309</v>
      </c>
      <c r="I6569" s="205">
        <v>16861.669999999998</v>
      </c>
      <c r="J6569" s="205">
        <v>0</v>
      </c>
      <c r="K6569" s="190">
        <v>16861.669999999998</v>
      </c>
      <c r="L6569" s="190" t="s">
        <v>1444</v>
      </c>
    </row>
    <row r="6570" spans="1:12">
      <c r="A6570" s="198" t="s">
        <v>1308</v>
      </c>
      <c r="B6570" s="197" t="s">
        <v>1308</v>
      </c>
      <c r="C6570" s="198">
        <v>42884</v>
      </c>
      <c r="D6570" s="198" t="s">
        <v>13971</v>
      </c>
      <c r="E6570" s="198" t="s">
        <v>13</v>
      </c>
      <c r="F6570" s="198">
        <v>369742</v>
      </c>
      <c r="G6570" s="190"/>
      <c r="H6570" s="191" t="s">
        <v>1309</v>
      </c>
      <c r="I6570" s="205">
        <v>2646.59</v>
      </c>
      <c r="J6570" s="205">
        <v>0</v>
      </c>
      <c r="K6570" s="190">
        <v>2646.59</v>
      </c>
      <c r="L6570" s="190" t="s">
        <v>1444</v>
      </c>
    </row>
    <row r="6571" spans="1:12">
      <c r="A6571" s="198" t="s">
        <v>1308</v>
      </c>
      <c r="B6571" s="197" t="s">
        <v>1308</v>
      </c>
      <c r="C6571" s="198">
        <v>42884</v>
      </c>
      <c r="D6571" s="198" t="s">
        <v>13972</v>
      </c>
      <c r="E6571" s="198" t="s">
        <v>13</v>
      </c>
      <c r="F6571" s="198">
        <v>369744</v>
      </c>
      <c r="G6571" s="190"/>
      <c r="H6571" s="191" t="s">
        <v>1309</v>
      </c>
      <c r="I6571" s="205">
        <v>7628.18</v>
      </c>
      <c r="J6571" s="205">
        <v>0</v>
      </c>
      <c r="K6571" s="190">
        <v>7628.18</v>
      </c>
      <c r="L6571" s="190" t="s">
        <v>1444</v>
      </c>
    </row>
    <row r="6572" spans="1:12">
      <c r="A6572" s="198" t="s">
        <v>1308</v>
      </c>
      <c r="B6572" s="197" t="s">
        <v>1308</v>
      </c>
      <c r="C6572" s="198">
        <v>42884</v>
      </c>
      <c r="D6572" s="198" t="s">
        <v>13973</v>
      </c>
      <c r="E6572" s="198" t="s">
        <v>13</v>
      </c>
      <c r="F6572" s="198">
        <v>369746</v>
      </c>
      <c r="G6572" s="190"/>
      <c r="H6572" s="191" t="s">
        <v>1309</v>
      </c>
      <c r="I6572" s="205">
        <v>30020.32</v>
      </c>
      <c r="J6572" s="205">
        <v>0</v>
      </c>
      <c r="K6572" s="190">
        <v>30020.32</v>
      </c>
      <c r="L6572" s="190" t="s">
        <v>1444</v>
      </c>
    </row>
    <row r="6573" spans="1:12">
      <c r="A6573" s="198" t="s">
        <v>1308</v>
      </c>
      <c r="B6573" s="197" t="s">
        <v>1308</v>
      </c>
      <c r="C6573" s="198">
        <v>42884</v>
      </c>
      <c r="D6573" s="198" t="s">
        <v>13974</v>
      </c>
      <c r="E6573" s="198" t="s">
        <v>13</v>
      </c>
      <c r="F6573" s="198">
        <v>369748</v>
      </c>
      <c r="G6573" s="190"/>
      <c r="H6573" s="191" t="s">
        <v>1309</v>
      </c>
      <c r="I6573" s="205">
        <v>30020.32</v>
      </c>
      <c r="J6573" s="205">
        <v>0</v>
      </c>
      <c r="K6573" s="190">
        <v>30020.32</v>
      </c>
      <c r="L6573" s="190" t="s">
        <v>1444</v>
      </c>
    </row>
    <row r="6574" spans="1:12">
      <c r="A6574" s="198" t="s">
        <v>1308</v>
      </c>
      <c r="B6574" s="197" t="s">
        <v>1308</v>
      </c>
      <c r="C6574" s="198">
        <v>42884</v>
      </c>
      <c r="D6574" s="198" t="s">
        <v>13975</v>
      </c>
      <c r="E6574" s="198" t="s">
        <v>13</v>
      </c>
      <c r="F6574" s="198">
        <v>369750</v>
      </c>
      <c r="G6574" s="190"/>
      <c r="H6574" s="191" t="s">
        <v>1309</v>
      </c>
      <c r="I6574" s="205">
        <v>30020.32</v>
      </c>
      <c r="J6574" s="205">
        <v>0</v>
      </c>
      <c r="K6574" s="190">
        <v>30020.32</v>
      </c>
      <c r="L6574" s="190" t="s">
        <v>1444</v>
      </c>
    </row>
    <row r="6575" spans="1:12">
      <c r="A6575" s="198" t="s">
        <v>1308</v>
      </c>
      <c r="B6575" s="197" t="s">
        <v>1308</v>
      </c>
      <c r="C6575" s="198">
        <v>42884</v>
      </c>
      <c r="D6575" s="198" t="s">
        <v>13976</v>
      </c>
      <c r="E6575" s="198" t="s">
        <v>13</v>
      </c>
      <c r="F6575" s="198">
        <v>369752</v>
      </c>
      <c r="G6575" s="190"/>
      <c r="H6575" s="191" t="s">
        <v>1309</v>
      </c>
      <c r="I6575" s="205">
        <v>30020.32</v>
      </c>
      <c r="J6575" s="205">
        <v>0</v>
      </c>
      <c r="K6575" s="190">
        <v>30020.32</v>
      </c>
      <c r="L6575" s="190" t="s">
        <v>1444</v>
      </c>
    </row>
    <row r="6576" spans="1:12">
      <c r="A6576" s="198" t="s">
        <v>1308</v>
      </c>
      <c r="B6576" s="197" t="s">
        <v>1308</v>
      </c>
      <c r="C6576" s="198">
        <v>42884</v>
      </c>
      <c r="D6576" s="198" t="s">
        <v>13977</v>
      </c>
      <c r="E6576" s="198" t="s">
        <v>13</v>
      </c>
      <c r="F6576" s="198">
        <v>369754</v>
      </c>
      <c r="G6576" s="190"/>
      <c r="H6576" s="191" t="s">
        <v>1309</v>
      </c>
      <c r="I6576" s="205">
        <v>30020.32</v>
      </c>
      <c r="J6576" s="205">
        <v>0</v>
      </c>
      <c r="K6576" s="190">
        <v>30020.32</v>
      </c>
      <c r="L6576" s="190" t="s">
        <v>1444</v>
      </c>
    </row>
    <row r="6577" spans="1:12">
      <c r="A6577" s="198" t="s">
        <v>1308</v>
      </c>
      <c r="B6577" s="197" t="s">
        <v>1308</v>
      </c>
      <c r="C6577" s="198">
        <v>42884</v>
      </c>
      <c r="D6577" s="198" t="s">
        <v>13978</v>
      </c>
      <c r="E6577" s="198" t="s">
        <v>13</v>
      </c>
      <c r="F6577" s="198">
        <v>369756</v>
      </c>
      <c r="G6577" s="190"/>
      <c r="H6577" s="191" t="s">
        <v>1309</v>
      </c>
      <c r="I6577" s="205">
        <v>35850.5</v>
      </c>
      <c r="J6577" s="205">
        <v>0</v>
      </c>
      <c r="K6577" s="190">
        <v>35850.5</v>
      </c>
      <c r="L6577" s="190" t="s">
        <v>1444</v>
      </c>
    </row>
    <row r="6578" spans="1:12">
      <c r="A6578" s="198" t="s">
        <v>1308</v>
      </c>
      <c r="B6578" s="197" t="s">
        <v>1308</v>
      </c>
      <c r="C6578" s="198">
        <v>42884</v>
      </c>
      <c r="D6578" s="198" t="s">
        <v>13979</v>
      </c>
      <c r="E6578" s="198" t="s">
        <v>13</v>
      </c>
      <c r="F6578" s="198">
        <v>369758</v>
      </c>
      <c r="G6578" s="190"/>
      <c r="H6578" s="191" t="s">
        <v>1309</v>
      </c>
      <c r="I6578" s="205">
        <v>2881.34</v>
      </c>
      <c r="J6578" s="205">
        <v>0</v>
      </c>
      <c r="K6578" s="190">
        <v>2881.34</v>
      </c>
      <c r="L6578" s="190" t="s">
        <v>1444</v>
      </c>
    </row>
    <row r="6579" spans="1:12">
      <c r="A6579" s="198" t="s">
        <v>1308</v>
      </c>
      <c r="B6579" s="197" t="s">
        <v>1308</v>
      </c>
      <c r="C6579" s="198">
        <v>42884</v>
      </c>
      <c r="D6579" s="198" t="s">
        <v>13980</v>
      </c>
      <c r="E6579" s="198" t="s">
        <v>13</v>
      </c>
      <c r="F6579" s="198">
        <v>369760</v>
      </c>
      <c r="G6579" s="190"/>
      <c r="H6579" s="191" t="s">
        <v>1309</v>
      </c>
      <c r="I6579" s="205">
        <v>3522.34</v>
      </c>
      <c r="J6579" s="205">
        <v>0</v>
      </c>
      <c r="K6579" s="190">
        <v>3522.34</v>
      </c>
      <c r="L6579" s="190" t="s">
        <v>1444</v>
      </c>
    </row>
    <row r="6580" spans="1:12">
      <c r="A6580" s="198" t="s">
        <v>1308</v>
      </c>
      <c r="B6580" s="197" t="s">
        <v>1308</v>
      </c>
      <c r="C6580" s="198">
        <v>42884</v>
      </c>
      <c r="D6580" s="198" t="s">
        <v>13981</v>
      </c>
      <c r="E6580" s="198" t="s">
        <v>13</v>
      </c>
      <c r="F6580" s="198">
        <v>369762</v>
      </c>
      <c r="G6580" s="190"/>
      <c r="H6580" s="191" t="s">
        <v>1309</v>
      </c>
      <c r="I6580" s="205">
        <v>1693.19</v>
      </c>
      <c r="J6580" s="205">
        <v>0</v>
      </c>
      <c r="K6580" s="190">
        <v>1693.19</v>
      </c>
      <c r="L6580" s="190" t="s">
        <v>1444</v>
      </c>
    </row>
    <row r="6581" spans="1:12">
      <c r="A6581" s="198" t="s">
        <v>1308</v>
      </c>
      <c r="B6581" s="197" t="s">
        <v>1308</v>
      </c>
      <c r="C6581" s="198">
        <v>42884</v>
      </c>
      <c r="D6581" s="198" t="s">
        <v>13982</v>
      </c>
      <c r="E6581" s="198" t="s">
        <v>13</v>
      </c>
      <c r="F6581" s="198">
        <v>369764</v>
      </c>
      <c r="G6581" s="190"/>
      <c r="H6581" s="191" t="s">
        <v>1309</v>
      </c>
      <c r="I6581" s="205">
        <v>9966.35</v>
      </c>
      <c r="J6581" s="205">
        <v>0</v>
      </c>
      <c r="K6581" s="190">
        <v>9966.35</v>
      </c>
      <c r="L6581" s="190" t="s">
        <v>1444</v>
      </c>
    </row>
    <row r="6582" spans="1:12">
      <c r="A6582" s="198" t="s">
        <v>1308</v>
      </c>
      <c r="B6582" s="197" t="s">
        <v>1308</v>
      </c>
      <c r="C6582" s="198">
        <v>42884</v>
      </c>
      <c r="D6582" s="198" t="s">
        <v>13983</v>
      </c>
      <c r="E6582" s="198" t="s">
        <v>13</v>
      </c>
      <c r="F6582" s="198">
        <v>369766</v>
      </c>
      <c r="G6582" s="190"/>
      <c r="H6582" s="191" t="s">
        <v>1309</v>
      </c>
      <c r="I6582" s="205">
        <v>4790.82</v>
      </c>
      <c r="J6582" s="205">
        <v>0</v>
      </c>
      <c r="K6582" s="190">
        <v>4790.82</v>
      </c>
      <c r="L6582" s="190" t="s">
        <v>1444</v>
      </c>
    </row>
    <row r="6583" spans="1:12">
      <c r="A6583" s="198" t="s">
        <v>1308</v>
      </c>
      <c r="B6583" s="197" t="s">
        <v>1308</v>
      </c>
      <c r="C6583" s="198">
        <v>42884</v>
      </c>
      <c r="D6583" s="198" t="s">
        <v>13984</v>
      </c>
      <c r="E6583" s="198" t="s">
        <v>13</v>
      </c>
      <c r="F6583" s="198">
        <v>369768</v>
      </c>
      <c r="G6583" s="190"/>
      <c r="H6583" s="191" t="s">
        <v>1309</v>
      </c>
      <c r="I6583" s="205">
        <v>8152.63</v>
      </c>
      <c r="J6583" s="205">
        <v>0</v>
      </c>
      <c r="K6583" s="190">
        <v>8152.63</v>
      </c>
      <c r="L6583" s="190" t="s">
        <v>1444</v>
      </c>
    </row>
    <row r="6584" spans="1:12">
      <c r="A6584" s="198" t="s">
        <v>1308</v>
      </c>
      <c r="B6584" s="197" t="s">
        <v>1308</v>
      </c>
      <c r="C6584" s="198">
        <v>42884</v>
      </c>
      <c r="D6584" s="198" t="s">
        <v>13985</v>
      </c>
      <c r="E6584" s="198" t="s">
        <v>13</v>
      </c>
      <c r="F6584" s="198">
        <v>369770</v>
      </c>
      <c r="G6584" s="190"/>
      <c r="H6584" s="191" t="s">
        <v>1309</v>
      </c>
      <c r="I6584" s="205">
        <v>13158.58</v>
      </c>
      <c r="J6584" s="205">
        <v>0</v>
      </c>
      <c r="K6584" s="190">
        <v>13158.58</v>
      </c>
      <c r="L6584" s="190" t="s">
        <v>1444</v>
      </c>
    </row>
    <row r="6585" spans="1:12">
      <c r="A6585" s="198" t="s">
        <v>1308</v>
      </c>
      <c r="B6585" s="197" t="s">
        <v>1308</v>
      </c>
      <c r="C6585" s="198">
        <v>42884</v>
      </c>
      <c r="D6585" s="198" t="s">
        <v>13986</v>
      </c>
      <c r="E6585" s="198" t="s">
        <v>13</v>
      </c>
      <c r="F6585" s="198">
        <v>369772</v>
      </c>
      <c r="G6585" s="190"/>
      <c r="H6585" s="191" t="s">
        <v>1309</v>
      </c>
      <c r="I6585" s="205">
        <v>27373.73</v>
      </c>
      <c r="J6585" s="205">
        <v>0</v>
      </c>
      <c r="K6585" s="190">
        <v>27373.73</v>
      </c>
      <c r="L6585" s="190" t="s">
        <v>1444</v>
      </c>
    </row>
    <row r="6586" spans="1:12">
      <c r="A6586" s="198" t="s">
        <v>1308</v>
      </c>
      <c r="B6586" s="197" t="s">
        <v>1308</v>
      </c>
      <c r="C6586" s="198">
        <v>42884</v>
      </c>
      <c r="D6586" s="198" t="s">
        <v>13987</v>
      </c>
      <c r="E6586" s="198" t="s">
        <v>13</v>
      </c>
      <c r="F6586" s="198">
        <v>369774</v>
      </c>
      <c r="G6586" s="190"/>
      <c r="H6586" s="191" t="s">
        <v>1309</v>
      </c>
      <c r="I6586" s="205">
        <v>22392.14</v>
      </c>
      <c r="J6586" s="205">
        <v>0</v>
      </c>
      <c r="K6586" s="190">
        <v>22392.14</v>
      </c>
      <c r="L6586" s="190" t="s">
        <v>1444</v>
      </c>
    </row>
    <row r="6587" spans="1:12">
      <c r="A6587" s="198" t="s">
        <v>1308</v>
      </c>
      <c r="B6587" s="197" t="s">
        <v>1308</v>
      </c>
      <c r="C6587" s="198">
        <v>42884</v>
      </c>
      <c r="D6587" s="198" t="s">
        <v>13988</v>
      </c>
      <c r="E6587" s="198" t="s">
        <v>13</v>
      </c>
      <c r="F6587" s="198">
        <v>369777</v>
      </c>
      <c r="G6587" s="190"/>
      <c r="H6587" s="191" t="s">
        <v>1309</v>
      </c>
      <c r="I6587" s="205">
        <v>4935618.12</v>
      </c>
      <c r="J6587" s="205">
        <v>0</v>
      </c>
      <c r="K6587" s="190">
        <v>4935618.12</v>
      </c>
      <c r="L6587" s="190" t="s">
        <v>1444</v>
      </c>
    </row>
    <row r="6588" spans="1:12">
      <c r="A6588" s="198" t="s">
        <v>1308</v>
      </c>
      <c r="B6588" s="197" t="s">
        <v>1308</v>
      </c>
      <c r="C6588" s="198">
        <v>42884</v>
      </c>
      <c r="D6588" s="198" t="s">
        <v>13989</v>
      </c>
      <c r="E6588" s="198" t="s">
        <v>13</v>
      </c>
      <c r="F6588" s="198">
        <v>369779</v>
      </c>
      <c r="G6588" s="190"/>
      <c r="H6588" s="191" t="s">
        <v>1309</v>
      </c>
      <c r="I6588" s="205">
        <v>969278.97</v>
      </c>
      <c r="J6588" s="205">
        <v>0</v>
      </c>
      <c r="K6588" s="190">
        <v>969278.97</v>
      </c>
      <c r="L6588" s="190" t="s">
        <v>1444</v>
      </c>
    </row>
    <row r="6589" spans="1:12">
      <c r="A6589" s="198" t="s">
        <v>1308</v>
      </c>
      <c r="B6589" s="197" t="s">
        <v>1308</v>
      </c>
      <c r="C6589" s="198">
        <v>42884</v>
      </c>
      <c r="D6589" s="198" t="s">
        <v>13990</v>
      </c>
      <c r="E6589" s="198" t="s">
        <v>13</v>
      </c>
      <c r="F6589" s="198">
        <v>369781</v>
      </c>
      <c r="G6589" s="190"/>
      <c r="H6589" s="191" t="s">
        <v>1309</v>
      </c>
      <c r="I6589" s="205">
        <v>2142539.0699999998</v>
      </c>
      <c r="J6589" s="205">
        <v>0</v>
      </c>
      <c r="K6589" s="190">
        <v>2142539.0699999998</v>
      </c>
      <c r="L6589" s="190" t="s">
        <v>1444</v>
      </c>
    </row>
    <row r="6590" spans="1:12">
      <c r="A6590" s="198" t="s">
        <v>1308</v>
      </c>
      <c r="B6590" s="197" t="s">
        <v>1308</v>
      </c>
      <c r="C6590" s="198">
        <v>42884</v>
      </c>
      <c r="D6590" s="198" t="s">
        <v>13991</v>
      </c>
      <c r="E6590" s="198" t="s">
        <v>13</v>
      </c>
      <c r="F6590" s="198">
        <v>369783</v>
      </c>
      <c r="G6590" s="190"/>
      <c r="H6590" s="191" t="s">
        <v>1309</v>
      </c>
      <c r="I6590" s="205">
        <v>4180974.7</v>
      </c>
      <c r="J6590" s="205">
        <v>0</v>
      </c>
      <c r="K6590" s="190">
        <v>4180974.7</v>
      </c>
      <c r="L6590" s="190" t="s">
        <v>1444</v>
      </c>
    </row>
    <row r="6591" spans="1:12">
      <c r="A6591" s="198" t="s">
        <v>1308</v>
      </c>
      <c r="B6591" s="197" t="s">
        <v>1308</v>
      </c>
      <c r="C6591" s="198">
        <v>42884</v>
      </c>
      <c r="D6591" s="198" t="s">
        <v>13992</v>
      </c>
      <c r="E6591" s="198" t="s">
        <v>13</v>
      </c>
      <c r="F6591" s="198">
        <v>369785</v>
      </c>
      <c r="G6591" s="190"/>
      <c r="H6591" s="191" t="s">
        <v>1309</v>
      </c>
      <c r="I6591" s="205">
        <v>923659.28</v>
      </c>
      <c r="J6591" s="205">
        <v>0</v>
      </c>
      <c r="K6591" s="190">
        <v>923659.28</v>
      </c>
      <c r="L6591" s="190" t="s">
        <v>1444</v>
      </c>
    </row>
    <row r="6592" spans="1:12">
      <c r="A6592" s="198" t="s">
        <v>1308</v>
      </c>
      <c r="B6592" s="197" t="s">
        <v>1308</v>
      </c>
      <c r="C6592" s="198">
        <v>42884</v>
      </c>
      <c r="D6592" s="198" t="s">
        <v>13993</v>
      </c>
      <c r="E6592" s="198" t="s">
        <v>13</v>
      </c>
      <c r="F6592" s="198">
        <v>369787</v>
      </c>
      <c r="G6592" s="190"/>
      <c r="H6592" s="191" t="s">
        <v>1309</v>
      </c>
      <c r="I6592" s="205">
        <v>11483538.130000001</v>
      </c>
      <c r="J6592" s="205">
        <v>0</v>
      </c>
      <c r="K6592" s="190">
        <v>11483538.130000001</v>
      </c>
      <c r="L6592" s="190" t="s">
        <v>1444</v>
      </c>
    </row>
    <row r="6593" spans="1:12">
      <c r="A6593" s="198" t="s">
        <v>1308</v>
      </c>
      <c r="B6593" s="197" t="s">
        <v>1308</v>
      </c>
      <c r="C6593" s="198">
        <v>42884</v>
      </c>
      <c r="D6593" s="198" t="s">
        <v>13994</v>
      </c>
      <c r="E6593" s="198" t="s">
        <v>13</v>
      </c>
      <c r="F6593" s="198">
        <v>369789</v>
      </c>
      <c r="G6593" s="190"/>
      <c r="H6593" s="191" t="s">
        <v>1309</v>
      </c>
      <c r="I6593" s="205">
        <v>2662238.54</v>
      </c>
      <c r="J6593" s="205">
        <v>0</v>
      </c>
      <c r="K6593" s="190">
        <v>2662238.54</v>
      </c>
      <c r="L6593" s="190" t="s">
        <v>1444</v>
      </c>
    </row>
    <row r="6594" spans="1:12">
      <c r="A6594" s="198" t="s">
        <v>1308</v>
      </c>
      <c r="B6594" s="197" t="s">
        <v>1308</v>
      </c>
      <c r="C6594" s="198">
        <v>42884</v>
      </c>
      <c r="D6594" s="198" t="s">
        <v>13995</v>
      </c>
      <c r="E6594" s="198" t="s">
        <v>13</v>
      </c>
      <c r="F6594" s="198">
        <v>369791</v>
      </c>
      <c r="G6594" s="190"/>
      <c r="H6594" s="191" t="s">
        <v>1309</v>
      </c>
      <c r="I6594" s="205">
        <v>2112750.0699999998</v>
      </c>
      <c r="J6594" s="205">
        <v>0</v>
      </c>
      <c r="K6594" s="190">
        <v>2112750.0699999998</v>
      </c>
      <c r="L6594" s="190" t="s">
        <v>1444</v>
      </c>
    </row>
    <row r="6595" spans="1:12">
      <c r="A6595" s="198" t="s">
        <v>1308</v>
      </c>
      <c r="B6595" s="197" t="s">
        <v>1308</v>
      </c>
      <c r="C6595" s="198">
        <v>42884</v>
      </c>
      <c r="D6595" s="198" t="s">
        <v>13996</v>
      </c>
      <c r="E6595" s="198" t="s">
        <v>13</v>
      </c>
      <c r="F6595" s="198">
        <v>369793</v>
      </c>
      <c r="G6595" s="190"/>
      <c r="H6595" s="191" t="s">
        <v>1309</v>
      </c>
      <c r="I6595" s="205">
        <v>489800.64</v>
      </c>
      <c r="J6595" s="205">
        <v>0</v>
      </c>
      <c r="K6595" s="190">
        <v>489800.64</v>
      </c>
      <c r="L6595" s="190" t="s">
        <v>1444</v>
      </c>
    </row>
    <row r="6596" spans="1:12">
      <c r="A6596" s="198" t="s">
        <v>1308</v>
      </c>
      <c r="B6596" s="197" t="s">
        <v>1308</v>
      </c>
      <c r="C6596" s="198">
        <v>42884</v>
      </c>
      <c r="D6596" s="198" t="s">
        <v>13997</v>
      </c>
      <c r="E6596" s="198" t="s">
        <v>13</v>
      </c>
      <c r="F6596" s="198">
        <v>369795</v>
      </c>
      <c r="G6596" s="190"/>
      <c r="H6596" s="191" t="s">
        <v>1309</v>
      </c>
      <c r="I6596" s="205">
        <v>169935.51</v>
      </c>
      <c r="J6596" s="205">
        <v>0</v>
      </c>
      <c r="K6596" s="190">
        <v>169935.51</v>
      </c>
      <c r="L6596" s="190" t="s">
        <v>1444</v>
      </c>
    </row>
    <row r="6597" spans="1:12">
      <c r="A6597" s="198" t="s">
        <v>1308</v>
      </c>
      <c r="B6597" s="197" t="s">
        <v>1308</v>
      </c>
      <c r="C6597" s="198">
        <v>42884</v>
      </c>
      <c r="D6597" s="198" t="s">
        <v>13998</v>
      </c>
      <c r="E6597" s="198" t="s">
        <v>13</v>
      </c>
      <c r="F6597" s="198">
        <v>369797</v>
      </c>
      <c r="G6597" s="190"/>
      <c r="H6597" s="191" t="s">
        <v>1309</v>
      </c>
      <c r="I6597" s="205">
        <v>1494950.48</v>
      </c>
      <c r="J6597" s="205">
        <v>0</v>
      </c>
      <c r="K6597" s="190">
        <v>1494950.48</v>
      </c>
      <c r="L6597" s="190" t="s">
        <v>1444</v>
      </c>
    </row>
    <row r="6598" spans="1:12">
      <c r="A6598" s="198" t="s">
        <v>1308</v>
      </c>
      <c r="B6598" s="197" t="s">
        <v>1308</v>
      </c>
      <c r="C6598" s="198">
        <v>42884</v>
      </c>
      <c r="D6598" s="198" t="s">
        <v>13999</v>
      </c>
      <c r="E6598" s="198" t="s">
        <v>13</v>
      </c>
      <c r="F6598" s="198">
        <v>369799</v>
      </c>
      <c r="G6598" s="190"/>
      <c r="H6598" s="191" t="s">
        <v>1309</v>
      </c>
      <c r="I6598" s="205">
        <v>718625.61</v>
      </c>
      <c r="J6598" s="205">
        <v>0</v>
      </c>
      <c r="K6598" s="190">
        <v>718625.61</v>
      </c>
      <c r="L6598" s="190" t="s">
        <v>1444</v>
      </c>
    </row>
    <row r="6599" spans="1:12">
      <c r="A6599" s="198" t="s">
        <v>1308</v>
      </c>
      <c r="B6599" s="197" t="s">
        <v>1308</v>
      </c>
      <c r="C6599" s="198">
        <v>42884</v>
      </c>
      <c r="D6599" s="198" t="s">
        <v>14000</v>
      </c>
      <c r="E6599" s="198" t="s">
        <v>13</v>
      </c>
      <c r="F6599" s="198">
        <v>369801</v>
      </c>
      <c r="G6599" s="190"/>
      <c r="H6599" s="191" t="s">
        <v>1309</v>
      </c>
      <c r="I6599" s="205">
        <v>1222892.07</v>
      </c>
      <c r="J6599" s="205">
        <v>0</v>
      </c>
      <c r="K6599" s="190">
        <v>1222892.07</v>
      </c>
      <c r="L6599" s="190" t="s">
        <v>1444</v>
      </c>
    </row>
    <row r="6600" spans="1:12">
      <c r="A6600" s="198" t="s">
        <v>1308</v>
      </c>
      <c r="B6600" s="197" t="s">
        <v>1308</v>
      </c>
      <c r="C6600" s="198">
        <v>42884</v>
      </c>
      <c r="D6600" s="198" t="s">
        <v>14001</v>
      </c>
      <c r="E6600" s="198" t="s">
        <v>13</v>
      </c>
      <c r="F6600" s="198">
        <v>369803</v>
      </c>
      <c r="G6600" s="190"/>
      <c r="H6600" s="191" t="s">
        <v>1309</v>
      </c>
      <c r="I6600" s="205">
        <v>1973789.59</v>
      </c>
      <c r="J6600" s="205">
        <v>0</v>
      </c>
      <c r="K6600" s="190">
        <v>1973789.59</v>
      </c>
      <c r="L6600" s="190" t="s">
        <v>1444</v>
      </c>
    </row>
    <row r="6601" spans="1:12">
      <c r="A6601" s="198" t="s">
        <v>1308</v>
      </c>
      <c r="B6601" s="197" t="s">
        <v>1308</v>
      </c>
      <c r="C6601" s="198">
        <v>42884</v>
      </c>
      <c r="D6601" s="198" t="s">
        <v>14002</v>
      </c>
      <c r="E6601" s="198" t="s">
        <v>13</v>
      </c>
      <c r="F6601" s="198">
        <v>369805</v>
      </c>
      <c r="G6601" s="190"/>
      <c r="H6601" s="191" t="s">
        <v>1309</v>
      </c>
      <c r="I6601" s="205">
        <v>4106057.18</v>
      </c>
      <c r="J6601" s="205">
        <v>0</v>
      </c>
      <c r="K6601" s="190">
        <v>4106057.18</v>
      </c>
      <c r="L6601" s="190" t="s">
        <v>1444</v>
      </c>
    </row>
    <row r="6602" spans="1:12">
      <c r="A6602" s="198" t="s">
        <v>1308</v>
      </c>
      <c r="B6602" s="197" t="s">
        <v>1308</v>
      </c>
      <c r="C6602" s="198">
        <v>42884</v>
      </c>
      <c r="D6602" s="198" t="s">
        <v>14003</v>
      </c>
      <c r="E6602" s="198" t="s">
        <v>13</v>
      </c>
      <c r="F6602" s="198">
        <v>369807</v>
      </c>
      <c r="G6602" s="190"/>
      <c r="H6602" s="191" t="s">
        <v>1309</v>
      </c>
      <c r="I6602" s="205">
        <v>1639487.66</v>
      </c>
      <c r="J6602" s="205">
        <v>0</v>
      </c>
      <c r="K6602" s="190">
        <v>1639487.66</v>
      </c>
      <c r="L6602" s="190" t="s">
        <v>1444</v>
      </c>
    </row>
    <row r="6603" spans="1:12">
      <c r="A6603" s="198" t="s">
        <v>1308</v>
      </c>
      <c r="B6603" s="197" t="s">
        <v>1308</v>
      </c>
      <c r="C6603" s="198">
        <v>42884</v>
      </c>
      <c r="D6603" s="198" t="s">
        <v>14004</v>
      </c>
      <c r="E6603" s="198" t="s">
        <v>13</v>
      </c>
      <c r="F6603" s="198">
        <v>369809</v>
      </c>
      <c r="G6603" s="190"/>
      <c r="H6603" s="191" t="s">
        <v>1309</v>
      </c>
      <c r="I6603" s="205">
        <v>4503045.38</v>
      </c>
      <c r="J6603" s="205">
        <v>0</v>
      </c>
      <c r="K6603" s="190">
        <v>4503045.38</v>
      </c>
      <c r="L6603" s="190" t="s">
        <v>1444</v>
      </c>
    </row>
    <row r="6604" spans="1:12">
      <c r="A6604" s="198" t="s">
        <v>1308</v>
      </c>
      <c r="B6604" s="197" t="s">
        <v>1308</v>
      </c>
      <c r="C6604" s="198">
        <v>42884</v>
      </c>
      <c r="D6604" s="198" t="s">
        <v>14005</v>
      </c>
      <c r="E6604" s="198" t="s">
        <v>13</v>
      </c>
      <c r="F6604" s="198">
        <v>369811</v>
      </c>
      <c r="G6604" s="190"/>
      <c r="H6604" s="191" t="s">
        <v>1309</v>
      </c>
      <c r="I6604" s="205">
        <v>1639487.66</v>
      </c>
      <c r="J6604" s="205">
        <v>0</v>
      </c>
      <c r="K6604" s="190">
        <v>1639487.66</v>
      </c>
      <c r="L6604" s="190" t="s">
        <v>1444</v>
      </c>
    </row>
    <row r="6605" spans="1:12">
      <c r="A6605" s="198" t="s">
        <v>1308</v>
      </c>
      <c r="B6605" s="197" t="s">
        <v>1308</v>
      </c>
      <c r="C6605" s="198">
        <v>42884</v>
      </c>
      <c r="D6605" s="198" t="s">
        <v>14006</v>
      </c>
      <c r="E6605" s="198" t="s">
        <v>13</v>
      </c>
      <c r="F6605" s="198">
        <v>369813</v>
      </c>
      <c r="G6605" s="190"/>
      <c r="H6605" s="191" t="s">
        <v>1309</v>
      </c>
      <c r="I6605" s="205">
        <v>1639487.66</v>
      </c>
      <c r="J6605" s="205">
        <v>0</v>
      </c>
      <c r="K6605" s="190">
        <v>1639487.66</v>
      </c>
      <c r="L6605" s="190" t="s">
        <v>1444</v>
      </c>
    </row>
    <row r="6606" spans="1:12">
      <c r="A6606" s="198" t="s">
        <v>1308</v>
      </c>
      <c r="B6606" s="197" t="s">
        <v>1308</v>
      </c>
      <c r="C6606" s="198">
        <v>42884</v>
      </c>
      <c r="D6606" s="198" t="s">
        <v>14007</v>
      </c>
      <c r="E6606" s="198" t="s">
        <v>13</v>
      </c>
      <c r="F6606" s="198">
        <v>369815</v>
      </c>
      <c r="G6606" s="190"/>
      <c r="H6606" s="191" t="s">
        <v>1309</v>
      </c>
      <c r="I6606" s="205">
        <v>1639487.66</v>
      </c>
      <c r="J6606" s="205">
        <v>0</v>
      </c>
      <c r="K6606" s="190">
        <v>1639487.66</v>
      </c>
      <c r="L6606" s="190" t="s">
        <v>1444</v>
      </c>
    </row>
    <row r="6607" spans="1:12">
      <c r="A6607" s="198" t="s">
        <v>1308</v>
      </c>
      <c r="B6607" s="197" t="s">
        <v>1308</v>
      </c>
      <c r="C6607" s="198">
        <v>42884</v>
      </c>
      <c r="D6607" s="198" t="s">
        <v>14008</v>
      </c>
      <c r="E6607" s="198" t="s">
        <v>13</v>
      </c>
      <c r="F6607" s="198">
        <v>369817</v>
      </c>
      <c r="G6607" s="190"/>
      <c r="H6607" s="191" t="s">
        <v>1309</v>
      </c>
      <c r="I6607" s="205">
        <v>1639487.66</v>
      </c>
      <c r="J6607" s="205">
        <v>0</v>
      </c>
      <c r="K6607" s="190">
        <v>1639487.66</v>
      </c>
      <c r="L6607" s="190" t="s">
        <v>1444</v>
      </c>
    </row>
    <row r="6608" spans="1:12">
      <c r="A6608" s="198" t="s">
        <v>1308</v>
      </c>
      <c r="B6608" s="197" t="s">
        <v>1308</v>
      </c>
      <c r="C6608" s="198">
        <v>42884</v>
      </c>
      <c r="D6608" s="198" t="s">
        <v>14009</v>
      </c>
      <c r="E6608" s="198" t="s">
        <v>13</v>
      </c>
      <c r="F6608" s="198">
        <v>369819</v>
      </c>
      <c r="G6608" s="190"/>
      <c r="H6608" s="191" t="s">
        <v>1309</v>
      </c>
      <c r="I6608" s="205">
        <v>4503045.38</v>
      </c>
      <c r="J6608" s="205">
        <v>0</v>
      </c>
      <c r="K6608" s="190">
        <v>4503045.38</v>
      </c>
      <c r="L6608" s="190" t="s">
        <v>1444</v>
      </c>
    </row>
    <row r="6609" spans="1:12">
      <c r="A6609" s="198" t="s">
        <v>1308</v>
      </c>
      <c r="B6609" s="197" t="s">
        <v>1308</v>
      </c>
      <c r="C6609" s="198">
        <v>42884</v>
      </c>
      <c r="D6609" s="198" t="s">
        <v>14010</v>
      </c>
      <c r="E6609" s="198" t="s">
        <v>13</v>
      </c>
      <c r="F6609" s="198">
        <v>369821</v>
      </c>
      <c r="G6609" s="190"/>
      <c r="H6609" s="191" t="s">
        <v>1309</v>
      </c>
      <c r="I6609" s="205">
        <v>4503045.38</v>
      </c>
      <c r="J6609" s="205">
        <v>0</v>
      </c>
      <c r="K6609" s="190">
        <v>4503045.38</v>
      </c>
      <c r="L6609" s="190" t="s">
        <v>1444</v>
      </c>
    </row>
    <row r="6610" spans="1:12">
      <c r="A6610" s="198" t="s">
        <v>1308</v>
      </c>
      <c r="B6610" s="197" t="s">
        <v>1308</v>
      </c>
      <c r="C6610" s="198">
        <v>42884</v>
      </c>
      <c r="D6610" s="198" t="s">
        <v>14011</v>
      </c>
      <c r="E6610" s="198" t="s">
        <v>13</v>
      </c>
      <c r="F6610" s="198">
        <v>369823</v>
      </c>
      <c r="G6610" s="190"/>
      <c r="H6610" s="191" t="s">
        <v>1309</v>
      </c>
      <c r="I6610" s="205">
        <v>4503045.38</v>
      </c>
      <c r="J6610" s="205">
        <v>0</v>
      </c>
      <c r="K6610" s="190">
        <v>4503045.38</v>
      </c>
      <c r="L6610" s="190" t="s">
        <v>1444</v>
      </c>
    </row>
    <row r="6611" spans="1:12">
      <c r="A6611" s="198" t="s">
        <v>1308</v>
      </c>
      <c r="B6611" s="197" t="s">
        <v>1308</v>
      </c>
      <c r="C6611" s="198">
        <v>42884</v>
      </c>
      <c r="D6611" s="198" t="s">
        <v>14012</v>
      </c>
      <c r="E6611" s="198" t="s">
        <v>13</v>
      </c>
      <c r="F6611" s="198">
        <v>369825</v>
      </c>
      <c r="G6611" s="190"/>
      <c r="H6611" s="191" t="s">
        <v>1309</v>
      </c>
      <c r="I6611" s="205">
        <v>4503045.38</v>
      </c>
      <c r="J6611" s="205">
        <v>0</v>
      </c>
      <c r="K6611" s="190">
        <v>4503045.38</v>
      </c>
      <c r="L6611" s="190" t="s">
        <v>1444</v>
      </c>
    </row>
    <row r="6612" spans="1:12">
      <c r="A6612" s="198" t="s">
        <v>1308</v>
      </c>
      <c r="B6612" s="197" t="s">
        <v>1308</v>
      </c>
      <c r="C6612" s="198">
        <v>42884</v>
      </c>
      <c r="D6612" s="198" t="s">
        <v>14013</v>
      </c>
      <c r="E6612" s="198" t="s">
        <v>13</v>
      </c>
      <c r="F6612" s="198">
        <v>369827</v>
      </c>
      <c r="G6612" s="190"/>
      <c r="H6612" s="191" t="s">
        <v>1309</v>
      </c>
      <c r="I6612" s="205">
        <v>3814541.21</v>
      </c>
      <c r="J6612" s="205">
        <v>0</v>
      </c>
      <c r="K6612" s="190">
        <v>3814541.21</v>
      </c>
      <c r="L6612" s="190" t="s">
        <v>1444</v>
      </c>
    </row>
    <row r="6613" spans="1:12">
      <c r="A6613" s="198" t="s">
        <v>1308</v>
      </c>
      <c r="B6613" s="197" t="s">
        <v>1308</v>
      </c>
      <c r="C6613" s="198">
        <v>42884</v>
      </c>
      <c r="D6613" s="198" t="s">
        <v>14014</v>
      </c>
      <c r="E6613" s="198" t="s">
        <v>13</v>
      </c>
      <c r="F6613" s="198">
        <v>369829</v>
      </c>
      <c r="G6613" s="190"/>
      <c r="H6613" s="191" t="s">
        <v>1309</v>
      </c>
      <c r="I6613" s="205">
        <v>3814541.21</v>
      </c>
      <c r="J6613" s="205">
        <v>0</v>
      </c>
      <c r="K6613" s="190">
        <v>3814541.21</v>
      </c>
      <c r="L6613" s="190" t="s">
        <v>1444</v>
      </c>
    </row>
    <row r="6614" spans="1:12">
      <c r="A6614" s="198" t="s">
        <v>1308</v>
      </c>
      <c r="B6614" s="197" t="s">
        <v>1308</v>
      </c>
      <c r="C6614" s="198">
        <v>42884</v>
      </c>
      <c r="D6614" s="198" t="s">
        <v>14015</v>
      </c>
      <c r="E6614" s="198" t="s">
        <v>13</v>
      </c>
      <c r="F6614" s="198">
        <v>369831</v>
      </c>
      <c r="G6614" s="190"/>
      <c r="H6614" s="191" t="s">
        <v>1309</v>
      </c>
      <c r="I6614" s="205">
        <v>3814541.21</v>
      </c>
      <c r="J6614" s="205">
        <v>0</v>
      </c>
      <c r="K6614" s="190">
        <v>3814541.21</v>
      </c>
      <c r="L6614" s="190" t="s">
        <v>1444</v>
      </c>
    </row>
    <row r="6615" spans="1:12">
      <c r="A6615" s="198" t="s">
        <v>1308</v>
      </c>
      <c r="B6615" s="197" t="s">
        <v>1308</v>
      </c>
      <c r="C6615" s="198">
        <v>42884</v>
      </c>
      <c r="D6615" s="198" t="s">
        <v>14016</v>
      </c>
      <c r="E6615" s="198" t="s">
        <v>13</v>
      </c>
      <c r="F6615" s="198">
        <v>369833</v>
      </c>
      <c r="G6615" s="190"/>
      <c r="H6615" s="191" t="s">
        <v>1309</v>
      </c>
      <c r="I6615" s="205">
        <v>3814541.21</v>
      </c>
      <c r="J6615" s="205">
        <v>0</v>
      </c>
      <c r="K6615" s="190">
        <v>3814541.21</v>
      </c>
      <c r="L6615" s="190" t="s">
        <v>1444</v>
      </c>
    </row>
    <row r="6616" spans="1:12">
      <c r="A6616" s="198" t="s">
        <v>1308</v>
      </c>
      <c r="B6616" s="197" t="s">
        <v>1308</v>
      </c>
      <c r="C6616" s="198">
        <v>42884</v>
      </c>
      <c r="D6616" s="198" t="s">
        <v>14017</v>
      </c>
      <c r="E6616" s="198" t="s">
        <v>13</v>
      </c>
      <c r="F6616" s="198">
        <v>369835</v>
      </c>
      <c r="G6616" s="190"/>
      <c r="H6616" s="191" t="s">
        <v>1309</v>
      </c>
      <c r="I6616" s="205">
        <v>3814541.21</v>
      </c>
      <c r="J6616" s="205">
        <v>0</v>
      </c>
      <c r="K6616" s="190">
        <v>3814541.21</v>
      </c>
      <c r="L6616" s="190" t="s">
        <v>1444</v>
      </c>
    </row>
    <row r="6617" spans="1:12">
      <c r="A6617" s="198" t="s">
        <v>1308</v>
      </c>
      <c r="B6617" s="197" t="s">
        <v>1308</v>
      </c>
      <c r="C6617" s="198">
        <v>42884</v>
      </c>
      <c r="D6617" s="198" t="s">
        <v>14018</v>
      </c>
      <c r="E6617" s="198" t="s">
        <v>13</v>
      </c>
      <c r="F6617" s="198">
        <v>369837</v>
      </c>
      <c r="G6617" s="190"/>
      <c r="H6617" s="191" t="s">
        <v>1309</v>
      </c>
      <c r="I6617" s="205">
        <v>10477085.58</v>
      </c>
      <c r="J6617" s="205">
        <v>0</v>
      </c>
      <c r="K6617" s="190">
        <v>10477085.58</v>
      </c>
      <c r="L6617" s="190" t="s">
        <v>1444</v>
      </c>
    </row>
    <row r="6618" spans="1:12">
      <c r="A6618" s="198" t="s">
        <v>1308</v>
      </c>
      <c r="B6618" s="197" t="s">
        <v>1308</v>
      </c>
      <c r="C6618" s="198">
        <v>42884</v>
      </c>
      <c r="D6618" s="198" t="s">
        <v>14019</v>
      </c>
      <c r="E6618" s="198" t="s">
        <v>13</v>
      </c>
      <c r="F6618" s="198">
        <v>369839</v>
      </c>
      <c r="G6618" s="190"/>
      <c r="H6618" s="191" t="s">
        <v>1309</v>
      </c>
      <c r="I6618" s="205">
        <v>10477085.58</v>
      </c>
      <c r="J6618" s="205">
        <v>0</v>
      </c>
      <c r="K6618" s="190">
        <v>10477085.58</v>
      </c>
      <c r="L6618" s="190" t="s">
        <v>1444</v>
      </c>
    </row>
    <row r="6619" spans="1:12">
      <c r="A6619" s="198" t="s">
        <v>1308</v>
      </c>
      <c r="B6619" s="197" t="s">
        <v>1308</v>
      </c>
      <c r="C6619" s="198">
        <v>42884</v>
      </c>
      <c r="D6619" s="198" t="s">
        <v>14020</v>
      </c>
      <c r="E6619" s="198" t="s">
        <v>13</v>
      </c>
      <c r="F6619" s="198">
        <v>369841</v>
      </c>
      <c r="G6619" s="190"/>
      <c r="H6619" s="191" t="s">
        <v>1309</v>
      </c>
      <c r="I6619" s="205">
        <v>10477085.58</v>
      </c>
      <c r="J6619" s="205">
        <v>0</v>
      </c>
      <c r="K6619" s="190">
        <v>10477085.58</v>
      </c>
      <c r="L6619" s="190" t="s">
        <v>1444</v>
      </c>
    </row>
    <row r="6620" spans="1:12">
      <c r="A6620" s="198" t="s">
        <v>1308</v>
      </c>
      <c r="B6620" s="197" t="s">
        <v>1308</v>
      </c>
      <c r="C6620" s="198">
        <v>42884</v>
      </c>
      <c r="D6620" s="198" t="s">
        <v>14021</v>
      </c>
      <c r="E6620" s="198" t="s">
        <v>13</v>
      </c>
      <c r="F6620" s="198">
        <v>369843</v>
      </c>
      <c r="G6620" s="190"/>
      <c r="H6620" s="191" t="s">
        <v>1309</v>
      </c>
      <c r="I6620" s="205">
        <v>10477085.58</v>
      </c>
      <c r="J6620" s="205">
        <v>0</v>
      </c>
      <c r="K6620" s="190">
        <v>10477085.58</v>
      </c>
      <c r="L6620" s="190" t="s">
        <v>1444</v>
      </c>
    </row>
    <row r="6621" spans="1:12">
      <c r="A6621" s="198" t="s">
        <v>1308</v>
      </c>
      <c r="B6621" s="197" t="s">
        <v>1308</v>
      </c>
      <c r="C6621" s="198">
        <v>42884</v>
      </c>
      <c r="D6621" s="198" t="s">
        <v>14022</v>
      </c>
      <c r="E6621" s="198" t="s">
        <v>13</v>
      </c>
      <c r="F6621" s="198">
        <v>369845</v>
      </c>
      <c r="G6621" s="190"/>
      <c r="H6621" s="191" t="s">
        <v>1309</v>
      </c>
      <c r="I6621" s="205">
        <v>10477085.58</v>
      </c>
      <c r="J6621" s="205">
        <v>0</v>
      </c>
      <c r="K6621" s="190">
        <v>10477085.58</v>
      </c>
      <c r="L6621" s="190" t="s">
        <v>1444</v>
      </c>
    </row>
    <row r="6622" spans="1:12">
      <c r="A6622" s="198" t="s">
        <v>1308</v>
      </c>
      <c r="B6622" s="197" t="s">
        <v>1308</v>
      </c>
      <c r="C6622" s="198">
        <v>42884</v>
      </c>
      <c r="D6622" s="198" t="s">
        <v>14023</v>
      </c>
      <c r="E6622" s="198" t="s">
        <v>13</v>
      </c>
      <c r="F6622" s="198">
        <v>369847</v>
      </c>
      <c r="G6622" s="190"/>
      <c r="H6622" s="191" t="s">
        <v>1309</v>
      </c>
      <c r="I6622" s="205">
        <v>1927582.14</v>
      </c>
      <c r="J6622" s="205">
        <v>0</v>
      </c>
      <c r="K6622" s="190">
        <v>1927582.14</v>
      </c>
      <c r="L6622" s="190" t="s">
        <v>1444</v>
      </c>
    </row>
    <row r="6623" spans="1:12">
      <c r="A6623" s="198" t="s">
        <v>1308</v>
      </c>
      <c r="B6623" s="197" t="s">
        <v>1308</v>
      </c>
      <c r="C6623" s="198">
        <v>42884</v>
      </c>
      <c r="D6623" s="198" t="s">
        <v>14024</v>
      </c>
      <c r="E6623" s="198" t="s">
        <v>13</v>
      </c>
      <c r="F6623" s="198">
        <v>369849</v>
      </c>
      <c r="G6623" s="190"/>
      <c r="H6623" s="191" t="s">
        <v>1309</v>
      </c>
      <c r="I6623" s="205">
        <v>1927582.14</v>
      </c>
      <c r="J6623" s="205">
        <v>0</v>
      </c>
      <c r="K6623" s="190">
        <v>1927582.14</v>
      </c>
      <c r="L6623" s="190" t="s">
        <v>1444</v>
      </c>
    </row>
    <row r="6624" spans="1:12">
      <c r="A6624" s="198" t="s">
        <v>1308</v>
      </c>
      <c r="B6624" s="197" t="s">
        <v>1308</v>
      </c>
      <c r="C6624" s="198">
        <v>42884</v>
      </c>
      <c r="D6624" s="198" t="s">
        <v>14025</v>
      </c>
      <c r="E6624" s="198" t="s">
        <v>13</v>
      </c>
      <c r="F6624" s="198">
        <v>369851</v>
      </c>
      <c r="G6624" s="190"/>
      <c r="H6624" s="191" t="s">
        <v>1309</v>
      </c>
      <c r="I6624" s="205">
        <v>1927582.14</v>
      </c>
      <c r="J6624" s="205">
        <v>0</v>
      </c>
      <c r="K6624" s="190">
        <v>1927582.14</v>
      </c>
      <c r="L6624" s="190" t="s">
        <v>1444</v>
      </c>
    </row>
    <row r="6625" spans="1:12">
      <c r="A6625" s="198" t="s">
        <v>1308</v>
      </c>
      <c r="B6625" s="197" t="s">
        <v>1308</v>
      </c>
      <c r="C6625" s="198">
        <v>42884</v>
      </c>
      <c r="D6625" s="198" t="s">
        <v>14026</v>
      </c>
      <c r="E6625" s="198" t="s">
        <v>13</v>
      </c>
      <c r="F6625" s="198">
        <v>369853</v>
      </c>
      <c r="G6625" s="190"/>
      <c r="H6625" s="191" t="s">
        <v>1309</v>
      </c>
      <c r="I6625" s="205">
        <v>1927582.14</v>
      </c>
      <c r="J6625" s="205">
        <v>0</v>
      </c>
      <c r="K6625" s="190">
        <v>1927582.14</v>
      </c>
      <c r="L6625" s="190" t="s">
        <v>1444</v>
      </c>
    </row>
    <row r="6626" spans="1:12">
      <c r="A6626" s="198" t="s">
        <v>1308</v>
      </c>
      <c r="B6626" s="197" t="s">
        <v>1308</v>
      </c>
      <c r="C6626" s="198">
        <v>42884</v>
      </c>
      <c r="D6626" s="198" t="s">
        <v>14027</v>
      </c>
      <c r="E6626" s="198" t="s">
        <v>13</v>
      </c>
      <c r="F6626" s="198">
        <v>369855</v>
      </c>
      <c r="G6626" s="190"/>
      <c r="H6626" s="191" t="s">
        <v>1309</v>
      </c>
      <c r="I6626" s="205">
        <v>1927582.14</v>
      </c>
      <c r="J6626" s="205">
        <v>0</v>
      </c>
      <c r="K6626" s="190">
        <v>1927582.14</v>
      </c>
      <c r="L6626" s="190" t="s">
        <v>1444</v>
      </c>
    </row>
    <row r="6627" spans="1:12">
      <c r="A6627" s="198" t="s">
        <v>1308</v>
      </c>
      <c r="B6627" s="197" t="s">
        <v>1308</v>
      </c>
      <c r="C6627" s="198">
        <v>42884</v>
      </c>
      <c r="D6627" s="198" t="s">
        <v>14028</v>
      </c>
      <c r="E6627" s="198" t="s">
        <v>13</v>
      </c>
      <c r="F6627" s="198">
        <v>369857</v>
      </c>
      <c r="G6627" s="190"/>
      <c r="H6627" s="191" t="s">
        <v>1309</v>
      </c>
      <c r="I6627" s="205">
        <v>920862.05</v>
      </c>
      <c r="J6627" s="205">
        <v>0</v>
      </c>
      <c r="K6627" s="190">
        <v>920862.05</v>
      </c>
      <c r="L6627" s="190" t="s">
        <v>1444</v>
      </c>
    </row>
    <row r="6628" spans="1:12">
      <c r="A6628" s="198" t="s">
        <v>1308</v>
      </c>
      <c r="B6628" s="197" t="s">
        <v>1308</v>
      </c>
      <c r="C6628" s="198">
        <v>42884</v>
      </c>
      <c r="D6628" s="198" t="s">
        <v>14029</v>
      </c>
      <c r="E6628" s="198" t="s">
        <v>13</v>
      </c>
      <c r="F6628" s="198">
        <v>369859</v>
      </c>
      <c r="G6628" s="190"/>
      <c r="H6628" s="191" t="s">
        <v>1309</v>
      </c>
      <c r="I6628" s="205">
        <v>144537.10999999999</v>
      </c>
      <c r="J6628" s="205">
        <v>0</v>
      </c>
      <c r="K6628" s="190">
        <v>144537.10999999999</v>
      </c>
      <c r="L6628" s="190" t="s">
        <v>1444</v>
      </c>
    </row>
    <row r="6629" spans="1:12">
      <c r="A6629" s="198" t="s">
        <v>1308</v>
      </c>
      <c r="B6629" s="197" t="s">
        <v>1308</v>
      </c>
      <c r="C6629" s="198">
        <v>42884</v>
      </c>
      <c r="D6629" s="198" t="s">
        <v>14030</v>
      </c>
      <c r="E6629" s="198" t="s">
        <v>13</v>
      </c>
      <c r="F6629" s="198">
        <v>369861</v>
      </c>
      <c r="G6629" s="190"/>
      <c r="H6629" s="191" t="s">
        <v>1309</v>
      </c>
      <c r="I6629" s="205">
        <v>1796980.5</v>
      </c>
      <c r="J6629" s="205">
        <v>0</v>
      </c>
      <c r="K6629" s="190">
        <v>1796980.5</v>
      </c>
      <c r="L6629" s="190" t="s">
        <v>1444</v>
      </c>
    </row>
    <row r="6630" spans="1:12">
      <c r="A6630" s="198" t="s">
        <v>1308</v>
      </c>
      <c r="B6630" s="197" t="s">
        <v>1308</v>
      </c>
      <c r="C6630" s="198">
        <v>42884</v>
      </c>
      <c r="D6630" s="198" t="s">
        <v>14031</v>
      </c>
      <c r="E6630" s="198" t="s">
        <v>13</v>
      </c>
      <c r="F6630" s="198">
        <v>369863</v>
      </c>
      <c r="G6630" s="190"/>
      <c r="H6630" s="191" t="s">
        <v>1309</v>
      </c>
      <c r="I6630" s="205">
        <v>416595.52</v>
      </c>
      <c r="J6630" s="205">
        <v>0</v>
      </c>
      <c r="K6630" s="190">
        <v>416595.52</v>
      </c>
      <c r="L6630" s="190" t="s">
        <v>1444</v>
      </c>
    </row>
    <row r="6631" spans="1:12">
      <c r="A6631" s="198" t="s">
        <v>1308</v>
      </c>
      <c r="B6631" s="197" t="s">
        <v>1308</v>
      </c>
      <c r="C6631" s="198">
        <v>42884</v>
      </c>
      <c r="D6631" s="198" t="s">
        <v>14032</v>
      </c>
      <c r="E6631" s="198" t="s">
        <v>13</v>
      </c>
      <c r="F6631" s="198">
        <v>369865</v>
      </c>
      <c r="G6631" s="190"/>
      <c r="H6631" s="191" t="s">
        <v>1309</v>
      </c>
      <c r="I6631" s="205">
        <v>2529255.79</v>
      </c>
      <c r="J6631" s="205">
        <v>0</v>
      </c>
      <c r="K6631" s="190">
        <v>2529255.79</v>
      </c>
      <c r="L6631" s="190" t="s">
        <v>1444</v>
      </c>
    </row>
    <row r="6632" spans="1:12">
      <c r="A6632" s="198" t="s">
        <v>1308</v>
      </c>
      <c r="B6632" s="197" t="s">
        <v>1308</v>
      </c>
      <c r="C6632" s="198">
        <v>42884</v>
      </c>
      <c r="D6632" s="198" t="s">
        <v>14033</v>
      </c>
      <c r="E6632" s="198" t="s">
        <v>13</v>
      </c>
      <c r="F6632" s="198">
        <v>369867</v>
      </c>
      <c r="G6632" s="190"/>
      <c r="H6632" s="191" t="s">
        <v>1309</v>
      </c>
      <c r="I6632" s="205">
        <v>1144228.5900000001</v>
      </c>
      <c r="J6632" s="205">
        <v>0</v>
      </c>
      <c r="K6632" s="190">
        <v>1144228.5900000001</v>
      </c>
      <c r="L6632" s="190" t="s">
        <v>1444</v>
      </c>
    </row>
    <row r="6633" spans="1:12" ht="34.5">
      <c r="A6633" s="198">
        <v>513</v>
      </c>
      <c r="B6633" s="197" t="s">
        <v>208</v>
      </c>
      <c r="C6633" s="198">
        <v>42884</v>
      </c>
      <c r="D6633" s="198" t="s">
        <v>14034</v>
      </c>
      <c r="E6633" s="198" t="s">
        <v>15</v>
      </c>
      <c r="F6633" s="198">
        <v>458050</v>
      </c>
      <c r="G6633" s="190"/>
      <c r="H6633" s="191" t="s">
        <v>14035</v>
      </c>
      <c r="I6633" s="205">
        <v>50</v>
      </c>
      <c r="J6633" s="205">
        <v>0</v>
      </c>
      <c r="K6633" s="190">
        <v>50</v>
      </c>
      <c r="L6633" s="190" t="s">
        <v>1444</v>
      </c>
    </row>
    <row r="6634" spans="1:12" ht="45.75">
      <c r="A6634" s="198" t="s">
        <v>630</v>
      </c>
      <c r="B6634" s="197" t="s">
        <v>739</v>
      </c>
      <c r="C6634" s="198">
        <v>42884</v>
      </c>
      <c r="D6634" s="198" t="s">
        <v>14036</v>
      </c>
      <c r="E6634" s="198" t="s">
        <v>1500</v>
      </c>
      <c r="F6634" s="198">
        <v>13628963</v>
      </c>
      <c r="G6634" s="190"/>
      <c r="H6634" s="191" t="s">
        <v>14037</v>
      </c>
      <c r="I6634" s="205">
        <v>1528355.87</v>
      </c>
      <c r="J6634" s="205">
        <v>0</v>
      </c>
      <c r="K6634" s="190">
        <v>1528355.87</v>
      </c>
      <c r="L6634" s="190" t="s">
        <v>1444</v>
      </c>
    </row>
    <row r="6635" spans="1:12" ht="34.5">
      <c r="A6635" s="198" t="s">
        <v>627</v>
      </c>
      <c r="B6635" s="197" t="s">
        <v>737</v>
      </c>
      <c r="C6635" s="198">
        <v>42884</v>
      </c>
      <c r="D6635" s="198" t="s">
        <v>14038</v>
      </c>
      <c r="E6635" s="198" t="s">
        <v>11</v>
      </c>
      <c r="F6635" s="198">
        <v>888734</v>
      </c>
      <c r="G6635" s="190"/>
      <c r="H6635" s="191" t="s">
        <v>1313</v>
      </c>
      <c r="I6635" s="205">
        <v>50</v>
      </c>
      <c r="J6635" s="205">
        <v>0</v>
      </c>
      <c r="K6635" s="190">
        <v>50</v>
      </c>
      <c r="L6635" s="190" t="s">
        <v>1444</v>
      </c>
    </row>
    <row r="6636" spans="1:12">
      <c r="A6636" s="198" t="s">
        <v>1308</v>
      </c>
      <c r="B6636" s="197" t="s">
        <v>1308</v>
      </c>
      <c r="C6636" s="198">
        <v>42884</v>
      </c>
      <c r="D6636" s="198" t="s">
        <v>14039</v>
      </c>
      <c r="E6636" s="198" t="s">
        <v>13</v>
      </c>
      <c r="F6636" s="198">
        <v>369670</v>
      </c>
      <c r="G6636" s="190"/>
      <c r="H6636" s="191" t="s">
        <v>1309</v>
      </c>
      <c r="I6636" s="205">
        <v>3478251.53</v>
      </c>
      <c r="J6636" s="205">
        <v>0</v>
      </c>
      <c r="K6636" s="190">
        <v>3478251.53</v>
      </c>
      <c r="L6636" s="190" t="s">
        <v>1444</v>
      </c>
    </row>
    <row r="6637" spans="1:12">
      <c r="A6637" s="198" t="s">
        <v>1308</v>
      </c>
      <c r="B6637" s="197" t="s">
        <v>1308</v>
      </c>
      <c r="C6637" s="198">
        <v>42884</v>
      </c>
      <c r="D6637" s="198" t="s">
        <v>14040</v>
      </c>
      <c r="E6637" s="198" t="s">
        <v>13</v>
      </c>
      <c r="F6637" s="198">
        <v>369672</v>
      </c>
      <c r="G6637" s="190"/>
      <c r="H6637" s="191" t="s">
        <v>1309</v>
      </c>
      <c r="I6637" s="205">
        <v>1672002.21</v>
      </c>
      <c r="J6637" s="205">
        <v>0</v>
      </c>
      <c r="K6637" s="190">
        <v>1672002.21</v>
      </c>
      <c r="L6637" s="190" t="s">
        <v>1444</v>
      </c>
    </row>
    <row r="6638" spans="1:12">
      <c r="A6638" s="198" t="s">
        <v>1308</v>
      </c>
      <c r="B6638" s="197" t="s">
        <v>1308</v>
      </c>
      <c r="C6638" s="198">
        <v>42884</v>
      </c>
      <c r="D6638" s="198" t="s">
        <v>14041</v>
      </c>
      <c r="E6638" s="198" t="s">
        <v>13</v>
      </c>
      <c r="F6638" s="198">
        <v>369674</v>
      </c>
      <c r="G6638" s="190"/>
      <c r="H6638" s="191" t="s">
        <v>1309</v>
      </c>
      <c r="I6638" s="205">
        <v>9553426.3000000007</v>
      </c>
      <c r="J6638" s="205">
        <v>0</v>
      </c>
      <c r="K6638" s="190">
        <v>9553426.3000000007</v>
      </c>
      <c r="L6638" s="190" t="s">
        <v>1444</v>
      </c>
    </row>
    <row r="6639" spans="1:12">
      <c r="A6639" s="198" t="s">
        <v>1308</v>
      </c>
      <c r="B6639" s="197" t="s">
        <v>1308</v>
      </c>
      <c r="C6639" s="198">
        <v>42884</v>
      </c>
      <c r="D6639" s="198" t="s">
        <v>14042</v>
      </c>
      <c r="E6639" s="198" t="s">
        <v>13</v>
      </c>
      <c r="F6639" s="198">
        <v>369676</v>
      </c>
      <c r="G6639" s="190"/>
      <c r="H6639" s="191" t="s">
        <v>1309</v>
      </c>
      <c r="I6639" s="205">
        <v>4592350.37</v>
      </c>
      <c r="J6639" s="205">
        <v>0</v>
      </c>
      <c r="K6639" s="190">
        <v>4592350.37</v>
      </c>
      <c r="L6639" s="190" t="s">
        <v>1444</v>
      </c>
    </row>
    <row r="6640" spans="1:12">
      <c r="A6640" s="198" t="s">
        <v>1308</v>
      </c>
      <c r="B6640" s="197" t="s">
        <v>1308</v>
      </c>
      <c r="C6640" s="198">
        <v>42884</v>
      </c>
      <c r="D6640" s="198" t="s">
        <v>14043</v>
      </c>
      <c r="E6640" s="198" t="s">
        <v>13</v>
      </c>
      <c r="F6640" s="198">
        <v>369678</v>
      </c>
      <c r="G6640" s="190"/>
      <c r="H6640" s="191" t="s">
        <v>1309</v>
      </c>
      <c r="I6640" s="205">
        <v>7814847.04</v>
      </c>
      <c r="J6640" s="205">
        <v>0</v>
      </c>
      <c r="K6640" s="190">
        <v>7814847.04</v>
      </c>
      <c r="L6640" s="190" t="s">
        <v>1444</v>
      </c>
    </row>
    <row r="6641" spans="1:12">
      <c r="A6641" s="198" t="s">
        <v>1308</v>
      </c>
      <c r="B6641" s="197" t="s">
        <v>1308</v>
      </c>
      <c r="C6641" s="198">
        <v>42884</v>
      </c>
      <c r="D6641" s="198" t="s">
        <v>14044</v>
      </c>
      <c r="E6641" s="198" t="s">
        <v>13</v>
      </c>
      <c r="F6641" s="198">
        <v>369680</v>
      </c>
      <c r="G6641" s="190"/>
      <c r="H6641" s="191" t="s">
        <v>1309</v>
      </c>
      <c r="I6641" s="205">
        <v>1757646.63</v>
      </c>
      <c r="J6641" s="205">
        <v>0</v>
      </c>
      <c r="K6641" s="190">
        <v>1757646.63</v>
      </c>
      <c r="L6641" s="190" t="s">
        <v>1444</v>
      </c>
    </row>
    <row r="6642" spans="1:12">
      <c r="A6642" s="198" t="s">
        <v>1308</v>
      </c>
      <c r="B6642" s="197" t="s">
        <v>1308</v>
      </c>
      <c r="C6642" s="198">
        <v>42884</v>
      </c>
      <c r="D6642" s="198" t="s">
        <v>14045</v>
      </c>
      <c r="E6642" s="198" t="s">
        <v>13</v>
      </c>
      <c r="F6642" s="198">
        <v>369682</v>
      </c>
      <c r="G6642" s="190"/>
      <c r="H6642" s="191" t="s">
        <v>1309</v>
      </c>
      <c r="I6642" s="205">
        <v>844904.08</v>
      </c>
      <c r="J6642" s="205">
        <v>0</v>
      </c>
      <c r="K6642" s="190">
        <v>844904.08</v>
      </c>
      <c r="L6642" s="190" t="s">
        <v>1444</v>
      </c>
    </row>
    <row r="6643" spans="1:12">
      <c r="A6643" s="198" t="s">
        <v>1308</v>
      </c>
      <c r="B6643" s="197" t="s">
        <v>1308</v>
      </c>
      <c r="C6643" s="198">
        <v>42884</v>
      </c>
      <c r="D6643" s="198" t="s">
        <v>14046</v>
      </c>
      <c r="E6643" s="198" t="s">
        <v>13</v>
      </c>
      <c r="F6643" s="198">
        <v>369684</v>
      </c>
      <c r="G6643" s="190"/>
      <c r="H6643" s="191" t="s">
        <v>1309</v>
      </c>
      <c r="I6643" s="205">
        <v>1437781.5</v>
      </c>
      <c r="J6643" s="205">
        <v>0</v>
      </c>
      <c r="K6643" s="190">
        <v>1437781.5</v>
      </c>
      <c r="L6643" s="190" t="s">
        <v>1444</v>
      </c>
    </row>
    <row r="6644" spans="1:12">
      <c r="A6644" s="198" t="s">
        <v>1308</v>
      </c>
      <c r="B6644" s="197" t="s">
        <v>1308</v>
      </c>
      <c r="C6644" s="198">
        <v>42884</v>
      </c>
      <c r="D6644" s="198" t="s">
        <v>14047</v>
      </c>
      <c r="E6644" s="198" t="s">
        <v>13</v>
      </c>
      <c r="F6644" s="198">
        <v>369686</v>
      </c>
      <c r="G6644" s="190"/>
      <c r="H6644" s="191" t="s">
        <v>1309</v>
      </c>
      <c r="I6644" s="205">
        <v>12511820.369999999</v>
      </c>
      <c r="J6644" s="205">
        <v>0</v>
      </c>
      <c r="K6644" s="190">
        <v>12511820.369999999</v>
      </c>
      <c r="L6644" s="190" t="s">
        <v>1444</v>
      </c>
    </row>
    <row r="6645" spans="1:12">
      <c r="A6645" s="198" t="s">
        <v>1308</v>
      </c>
      <c r="B6645" s="197" t="s">
        <v>1308</v>
      </c>
      <c r="C6645" s="198">
        <v>42884</v>
      </c>
      <c r="D6645" s="198" t="s">
        <v>14048</v>
      </c>
      <c r="E6645" s="198" t="s">
        <v>13</v>
      </c>
      <c r="F6645" s="198">
        <v>369688</v>
      </c>
      <c r="G6645" s="190"/>
      <c r="H6645" s="191" t="s">
        <v>1309</v>
      </c>
      <c r="I6645" s="205">
        <v>12267678.52</v>
      </c>
      <c r="J6645" s="205">
        <v>0</v>
      </c>
      <c r="K6645" s="190">
        <v>12267678.52</v>
      </c>
      <c r="L6645" s="190" t="s">
        <v>1444</v>
      </c>
    </row>
    <row r="6646" spans="1:12">
      <c r="A6646" s="198" t="s">
        <v>1308</v>
      </c>
      <c r="B6646" s="197" t="s">
        <v>1308</v>
      </c>
      <c r="C6646" s="198">
        <v>42884</v>
      </c>
      <c r="D6646" s="198" t="s">
        <v>14049</v>
      </c>
      <c r="E6646" s="198" t="s">
        <v>13</v>
      </c>
      <c r="F6646" s="198">
        <v>369690</v>
      </c>
      <c r="G6646" s="190"/>
      <c r="H6646" s="191" t="s">
        <v>1309</v>
      </c>
      <c r="I6646" s="205">
        <v>15731373.470000001</v>
      </c>
      <c r="J6646" s="205">
        <v>0</v>
      </c>
      <c r="K6646" s="190">
        <v>15731373.470000001</v>
      </c>
      <c r="L6646" s="190" t="s">
        <v>1444</v>
      </c>
    </row>
    <row r="6647" spans="1:12">
      <c r="A6647" s="198" t="s">
        <v>1308</v>
      </c>
      <c r="B6647" s="197" t="s">
        <v>1308</v>
      </c>
      <c r="C6647" s="198">
        <v>42884</v>
      </c>
      <c r="D6647" s="198" t="s">
        <v>14050</v>
      </c>
      <c r="E6647" s="198" t="s">
        <v>13</v>
      </c>
      <c r="F6647" s="198">
        <v>369692</v>
      </c>
      <c r="G6647" s="190"/>
      <c r="H6647" s="191" t="s">
        <v>1309</v>
      </c>
      <c r="I6647" s="205">
        <v>6058911.7699999996</v>
      </c>
      <c r="J6647" s="205">
        <v>0</v>
      </c>
      <c r="K6647" s="190">
        <v>6058911.7699999996</v>
      </c>
      <c r="L6647" s="190" t="s">
        <v>1444</v>
      </c>
    </row>
    <row r="6648" spans="1:12">
      <c r="A6648" s="198" t="s">
        <v>1308</v>
      </c>
      <c r="B6648" s="197" t="s">
        <v>1308</v>
      </c>
      <c r="C6648" s="198">
        <v>42884</v>
      </c>
      <c r="D6648" s="198" t="s">
        <v>14051</v>
      </c>
      <c r="E6648" s="198" t="s">
        <v>13</v>
      </c>
      <c r="F6648" s="198">
        <v>369694</v>
      </c>
      <c r="G6648" s="190"/>
      <c r="H6648" s="191" t="s">
        <v>1309</v>
      </c>
      <c r="I6648" s="205">
        <v>71691757.620000005</v>
      </c>
      <c r="J6648" s="205">
        <v>0</v>
      </c>
      <c r="K6648" s="190">
        <v>71691757.620000005</v>
      </c>
      <c r="L6648" s="190" t="s">
        <v>1444</v>
      </c>
    </row>
    <row r="6649" spans="1:12">
      <c r="A6649" s="198" t="s">
        <v>1308</v>
      </c>
      <c r="B6649" s="197" t="s">
        <v>1308</v>
      </c>
      <c r="C6649" s="198">
        <v>42884</v>
      </c>
      <c r="D6649" s="198" t="s">
        <v>14052</v>
      </c>
      <c r="E6649" s="198" t="s">
        <v>13</v>
      </c>
      <c r="F6649" s="198">
        <v>369696</v>
      </c>
      <c r="G6649" s="190"/>
      <c r="H6649" s="191" t="s">
        <v>1309</v>
      </c>
      <c r="I6649" s="205">
        <v>30813076.059999999</v>
      </c>
      <c r="J6649" s="205">
        <v>0</v>
      </c>
      <c r="K6649" s="190">
        <v>30813076.059999999</v>
      </c>
      <c r="L6649" s="190" t="s">
        <v>1444</v>
      </c>
    </row>
    <row r="6650" spans="1:12">
      <c r="A6650" s="198" t="s">
        <v>1308</v>
      </c>
      <c r="B6650" s="197" t="s">
        <v>1308</v>
      </c>
      <c r="C6650" s="198">
        <v>42884</v>
      </c>
      <c r="D6650" s="198" t="s">
        <v>14053</v>
      </c>
      <c r="E6650" s="198" t="s">
        <v>13</v>
      </c>
      <c r="F6650" s="198">
        <v>369698</v>
      </c>
      <c r="G6650" s="190"/>
      <c r="H6650" s="191" t="s">
        <v>1309</v>
      </c>
      <c r="I6650" s="205">
        <v>5377573.21</v>
      </c>
      <c r="J6650" s="205">
        <v>0</v>
      </c>
      <c r="K6650" s="190">
        <v>5377573.21</v>
      </c>
      <c r="L6650" s="190" t="s">
        <v>1444</v>
      </c>
    </row>
    <row r="6651" spans="1:12">
      <c r="A6651" s="198" t="s">
        <v>1308</v>
      </c>
      <c r="B6651" s="197" t="s">
        <v>1308</v>
      </c>
      <c r="C6651" s="198">
        <v>42884</v>
      </c>
      <c r="D6651" s="198" t="s">
        <v>14054</v>
      </c>
      <c r="E6651" s="198" t="s">
        <v>13</v>
      </c>
      <c r="F6651" s="198">
        <v>369700</v>
      </c>
      <c r="G6651" s="190"/>
      <c r="H6651" s="191" t="s">
        <v>1309</v>
      </c>
      <c r="I6651" s="205">
        <v>6139.08</v>
      </c>
      <c r="J6651" s="205">
        <v>0</v>
      </c>
      <c r="K6651" s="190">
        <v>6139.08</v>
      </c>
      <c r="L6651" s="190" t="s">
        <v>1444</v>
      </c>
    </row>
    <row r="6652" spans="1:12">
      <c r="A6652" s="198" t="s">
        <v>1308</v>
      </c>
      <c r="B6652" s="197" t="s">
        <v>1308</v>
      </c>
      <c r="C6652" s="198">
        <v>42884</v>
      </c>
      <c r="D6652" s="198" t="s">
        <v>14055</v>
      </c>
      <c r="E6652" s="198" t="s">
        <v>13</v>
      </c>
      <c r="F6652" s="198">
        <v>369702</v>
      </c>
      <c r="G6652" s="190"/>
      <c r="H6652" s="191" t="s">
        <v>1309</v>
      </c>
      <c r="I6652" s="205">
        <v>11979.89</v>
      </c>
      <c r="J6652" s="205">
        <v>0</v>
      </c>
      <c r="K6652" s="190">
        <v>11979.89</v>
      </c>
      <c r="L6652" s="190" t="s">
        <v>1444</v>
      </c>
    </row>
    <row r="6653" spans="1:12">
      <c r="A6653" s="198" t="s">
        <v>1308</v>
      </c>
      <c r="B6653" s="197" t="s">
        <v>1308</v>
      </c>
      <c r="C6653" s="198">
        <v>42884</v>
      </c>
      <c r="D6653" s="198" t="s">
        <v>14056</v>
      </c>
      <c r="E6653" s="198" t="s">
        <v>13</v>
      </c>
      <c r="F6653" s="198">
        <v>369704</v>
      </c>
      <c r="G6653" s="190"/>
      <c r="H6653" s="191" t="s">
        <v>1309</v>
      </c>
      <c r="I6653" s="205">
        <v>963.56</v>
      </c>
      <c r="J6653" s="205">
        <v>0</v>
      </c>
      <c r="K6653" s="190">
        <v>963.56</v>
      </c>
      <c r="L6653" s="190" t="s">
        <v>1444</v>
      </c>
    </row>
    <row r="6654" spans="1:12">
      <c r="A6654" s="198" t="s">
        <v>1308</v>
      </c>
      <c r="B6654" s="197" t="s">
        <v>1308</v>
      </c>
      <c r="C6654" s="198">
        <v>42884</v>
      </c>
      <c r="D6654" s="198" t="s">
        <v>14057</v>
      </c>
      <c r="E6654" s="198" t="s">
        <v>13</v>
      </c>
      <c r="F6654" s="198">
        <v>369706</v>
      </c>
      <c r="G6654" s="190"/>
      <c r="H6654" s="191" t="s">
        <v>1309</v>
      </c>
      <c r="I6654" s="205">
        <v>2777.27</v>
      </c>
      <c r="J6654" s="205">
        <v>0</v>
      </c>
      <c r="K6654" s="190">
        <v>2777.27</v>
      </c>
      <c r="L6654" s="190" t="s">
        <v>1444</v>
      </c>
    </row>
    <row r="6655" spans="1:12">
      <c r="A6655" s="198" t="s">
        <v>1308</v>
      </c>
      <c r="B6655" s="197" t="s">
        <v>1308</v>
      </c>
      <c r="C6655" s="198">
        <v>42884</v>
      </c>
      <c r="D6655" s="198" t="s">
        <v>14058</v>
      </c>
      <c r="E6655" s="198" t="s">
        <v>13</v>
      </c>
      <c r="F6655" s="198">
        <v>369708</v>
      </c>
      <c r="G6655" s="190"/>
      <c r="H6655" s="191" t="s">
        <v>1309</v>
      </c>
      <c r="I6655" s="205">
        <v>10929.9</v>
      </c>
      <c r="J6655" s="205">
        <v>0</v>
      </c>
      <c r="K6655" s="190">
        <v>10929.9</v>
      </c>
      <c r="L6655" s="190" t="s">
        <v>1444</v>
      </c>
    </row>
    <row r="6656" spans="1:12">
      <c r="A6656" s="198" t="s">
        <v>1308</v>
      </c>
      <c r="B6656" s="197" t="s">
        <v>1308</v>
      </c>
      <c r="C6656" s="198">
        <v>42884</v>
      </c>
      <c r="D6656" s="198" t="s">
        <v>14059</v>
      </c>
      <c r="E6656" s="198" t="s">
        <v>13</v>
      </c>
      <c r="F6656" s="198">
        <v>369710</v>
      </c>
      <c r="G6656" s="190"/>
      <c r="H6656" s="191" t="s">
        <v>1309</v>
      </c>
      <c r="I6656" s="205">
        <v>10929.9</v>
      </c>
      <c r="J6656" s="205">
        <v>0</v>
      </c>
      <c r="K6656" s="190">
        <v>10929.9</v>
      </c>
      <c r="L6656" s="190" t="s">
        <v>1444</v>
      </c>
    </row>
    <row r="6657" spans="1:12">
      <c r="A6657" s="198" t="s">
        <v>1308</v>
      </c>
      <c r="B6657" s="197" t="s">
        <v>1308</v>
      </c>
      <c r="C6657" s="198">
        <v>42884</v>
      </c>
      <c r="D6657" s="198" t="s">
        <v>14060</v>
      </c>
      <c r="E6657" s="198" t="s">
        <v>13</v>
      </c>
      <c r="F6657" s="198">
        <v>369712</v>
      </c>
      <c r="G6657" s="190"/>
      <c r="H6657" s="191" t="s">
        <v>1309</v>
      </c>
      <c r="I6657" s="205">
        <v>10929.9</v>
      </c>
      <c r="J6657" s="205">
        <v>0</v>
      </c>
      <c r="K6657" s="190">
        <v>10929.9</v>
      </c>
      <c r="L6657" s="190" t="s">
        <v>1444</v>
      </c>
    </row>
    <row r="6658" spans="1:12">
      <c r="A6658" s="198" t="s">
        <v>1308</v>
      </c>
      <c r="B6658" s="197" t="s">
        <v>1308</v>
      </c>
      <c r="C6658" s="198">
        <v>42884</v>
      </c>
      <c r="D6658" s="198" t="s">
        <v>14061</v>
      </c>
      <c r="E6658" s="198" t="s">
        <v>13</v>
      </c>
      <c r="F6658" s="198">
        <v>369714</v>
      </c>
      <c r="G6658" s="190"/>
      <c r="H6658" s="191" t="s">
        <v>1309</v>
      </c>
      <c r="I6658" s="205">
        <v>10929.9</v>
      </c>
      <c r="J6658" s="205">
        <v>0</v>
      </c>
      <c r="K6658" s="190">
        <v>10929.9</v>
      </c>
      <c r="L6658" s="190" t="s">
        <v>1444</v>
      </c>
    </row>
    <row r="6659" spans="1:12">
      <c r="A6659" s="198" t="s">
        <v>1308</v>
      </c>
      <c r="B6659" s="197" t="s">
        <v>1308</v>
      </c>
      <c r="C6659" s="198">
        <v>42884</v>
      </c>
      <c r="D6659" s="198" t="s">
        <v>14062</v>
      </c>
      <c r="E6659" s="198" t="s">
        <v>13</v>
      </c>
      <c r="F6659" s="198">
        <v>369716</v>
      </c>
      <c r="G6659" s="190"/>
      <c r="H6659" s="191" t="s">
        <v>1309</v>
      </c>
      <c r="I6659" s="205">
        <v>10929.9</v>
      </c>
      <c r="J6659" s="205">
        <v>0</v>
      </c>
      <c r="K6659" s="190">
        <v>10929.9</v>
      </c>
      <c r="L6659" s="190" t="s">
        <v>1444</v>
      </c>
    </row>
    <row r="6660" spans="1:12">
      <c r="A6660" s="198" t="s">
        <v>1308</v>
      </c>
      <c r="B6660" s="197" t="s">
        <v>1308</v>
      </c>
      <c r="C6660" s="198">
        <v>42884</v>
      </c>
      <c r="D6660" s="198" t="s">
        <v>14063</v>
      </c>
      <c r="E6660" s="198" t="s">
        <v>13</v>
      </c>
      <c r="F6660" s="198">
        <v>369718</v>
      </c>
      <c r="G6660" s="190"/>
      <c r="H6660" s="191" t="s">
        <v>1309</v>
      </c>
      <c r="I6660" s="205">
        <v>205420.5</v>
      </c>
      <c r="J6660" s="205">
        <v>0</v>
      </c>
      <c r="K6660" s="190">
        <v>205420.5</v>
      </c>
      <c r="L6660" s="190" t="s">
        <v>1444</v>
      </c>
    </row>
    <row r="6661" spans="1:12">
      <c r="A6661" s="198" t="s">
        <v>1308</v>
      </c>
      <c r="B6661" s="197" t="s">
        <v>1308</v>
      </c>
      <c r="C6661" s="198">
        <v>42884</v>
      </c>
      <c r="D6661" s="198" t="s">
        <v>14064</v>
      </c>
      <c r="E6661" s="198" t="s">
        <v>13</v>
      </c>
      <c r="F6661" s="198">
        <v>369720</v>
      </c>
      <c r="G6661" s="190"/>
      <c r="H6661" s="191" t="s">
        <v>1309</v>
      </c>
      <c r="I6661" s="205">
        <v>4233.99</v>
      </c>
      <c r="J6661" s="205">
        <v>0</v>
      </c>
      <c r="K6661" s="190">
        <v>4233.99</v>
      </c>
      <c r="L6661" s="190" t="s">
        <v>1444</v>
      </c>
    </row>
    <row r="6662" spans="1:12">
      <c r="A6662" s="198" t="s">
        <v>1308</v>
      </c>
      <c r="B6662" s="197" t="s">
        <v>1308</v>
      </c>
      <c r="C6662" s="198">
        <v>42884</v>
      </c>
      <c r="D6662" s="198" t="s">
        <v>14065</v>
      </c>
      <c r="E6662" s="198" t="s">
        <v>13</v>
      </c>
      <c r="F6662" s="198">
        <v>369722</v>
      </c>
      <c r="G6662" s="190"/>
      <c r="H6662" s="191" t="s">
        <v>1309</v>
      </c>
      <c r="I6662" s="205">
        <v>2169.6799999999998</v>
      </c>
      <c r="J6662" s="205">
        <v>0</v>
      </c>
      <c r="K6662" s="190">
        <v>2169.6799999999998</v>
      </c>
      <c r="L6662" s="190" t="s">
        <v>1444</v>
      </c>
    </row>
    <row r="6663" spans="1:12">
      <c r="A6663" s="198" t="s">
        <v>1308</v>
      </c>
      <c r="B6663" s="197" t="s">
        <v>1308</v>
      </c>
      <c r="C6663" s="198">
        <v>42884</v>
      </c>
      <c r="D6663" s="198" t="s">
        <v>14066</v>
      </c>
      <c r="E6663" s="198" t="s">
        <v>13</v>
      </c>
      <c r="F6663" s="198">
        <v>369724</v>
      </c>
      <c r="G6663" s="190"/>
      <c r="H6663" s="191" t="s">
        <v>1309</v>
      </c>
      <c r="I6663" s="205">
        <v>340.53</v>
      </c>
      <c r="J6663" s="205">
        <v>0</v>
      </c>
      <c r="K6663" s="190">
        <v>340.53</v>
      </c>
      <c r="L6663" s="190" t="s">
        <v>1444</v>
      </c>
    </row>
    <row r="6664" spans="1:12">
      <c r="A6664" s="198" t="s">
        <v>1308</v>
      </c>
      <c r="B6664" s="197" t="s">
        <v>1308</v>
      </c>
      <c r="C6664" s="198">
        <v>42884</v>
      </c>
      <c r="D6664" s="198" t="s">
        <v>14067</v>
      </c>
      <c r="E6664" s="198" t="s">
        <v>13</v>
      </c>
      <c r="F6664" s="198">
        <v>369726</v>
      </c>
      <c r="G6664" s="190"/>
      <c r="H6664" s="191" t="s">
        <v>1309</v>
      </c>
      <c r="I6664" s="205">
        <v>981.6</v>
      </c>
      <c r="J6664" s="205">
        <v>0</v>
      </c>
      <c r="K6664" s="190">
        <v>981.6</v>
      </c>
      <c r="L6664" s="190" t="s">
        <v>1444</v>
      </c>
    </row>
    <row r="6665" spans="1:12">
      <c r="A6665" s="198" t="s">
        <v>1308</v>
      </c>
      <c r="B6665" s="197" t="s">
        <v>1308</v>
      </c>
      <c r="C6665" s="198">
        <v>42884</v>
      </c>
      <c r="D6665" s="198" t="s">
        <v>14068</v>
      </c>
      <c r="E6665" s="198" t="s">
        <v>13</v>
      </c>
      <c r="F6665" s="198">
        <v>369728</v>
      </c>
      <c r="G6665" s="190"/>
      <c r="H6665" s="191" t="s">
        <v>1309</v>
      </c>
      <c r="I6665" s="205">
        <v>3862.87</v>
      </c>
      <c r="J6665" s="205">
        <v>0</v>
      </c>
      <c r="K6665" s="190">
        <v>3862.87</v>
      </c>
      <c r="L6665" s="190" t="s">
        <v>1444</v>
      </c>
    </row>
    <row r="6666" spans="1:12">
      <c r="A6666" s="198" t="s">
        <v>1308</v>
      </c>
      <c r="B6666" s="197" t="s">
        <v>1308</v>
      </c>
      <c r="C6666" s="198">
        <v>42884</v>
      </c>
      <c r="D6666" s="198" t="s">
        <v>14069</v>
      </c>
      <c r="E6666" s="198" t="s">
        <v>13</v>
      </c>
      <c r="F6666" s="198">
        <v>369730</v>
      </c>
      <c r="G6666" s="190"/>
      <c r="H6666" s="191" t="s">
        <v>1309</v>
      </c>
      <c r="I6666" s="205">
        <v>3862.87</v>
      </c>
      <c r="J6666" s="205">
        <v>0</v>
      </c>
      <c r="K6666" s="190">
        <v>3862.87</v>
      </c>
      <c r="L6666" s="190" t="s">
        <v>1444</v>
      </c>
    </row>
    <row r="6667" spans="1:12">
      <c r="A6667" s="198" t="s">
        <v>1308</v>
      </c>
      <c r="B6667" s="197" t="s">
        <v>1308</v>
      </c>
      <c r="C6667" s="198">
        <v>42884</v>
      </c>
      <c r="D6667" s="198" t="s">
        <v>14070</v>
      </c>
      <c r="E6667" s="198" t="s">
        <v>13</v>
      </c>
      <c r="F6667" s="198">
        <v>369732</v>
      </c>
      <c r="G6667" s="190"/>
      <c r="H6667" s="191" t="s">
        <v>1309</v>
      </c>
      <c r="I6667" s="205">
        <v>3862.87</v>
      </c>
      <c r="J6667" s="205">
        <v>0</v>
      </c>
      <c r="K6667" s="190">
        <v>3862.87</v>
      </c>
      <c r="L6667" s="190" t="s">
        <v>1444</v>
      </c>
    </row>
    <row r="6668" spans="1:12">
      <c r="A6668" s="198" t="s">
        <v>1308</v>
      </c>
      <c r="B6668" s="197" t="s">
        <v>1308</v>
      </c>
      <c r="C6668" s="198">
        <v>42884</v>
      </c>
      <c r="D6668" s="198" t="s">
        <v>14071</v>
      </c>
      <c r="E6668" s="198" t="s">
        <v>13</v>
      </c>
      <c r="F6668" s="198">
        <v>369734</v>
      </c>
      <c r="G6668" s="190"/>
      <c r="H6668" s="191" t="s">
        <v>1309</v>
      </c>
      <c r="I6668" s="205">
        <v>3862.87</v>
      </c>
      <c r="J6668" s="205">
        <v>0</v>
      </c>
      <c r="K6668" s="190">
        <v>3862.87</v>
      </c>
      <c r="L6668" s="190" t="s">
        <v>1444</v>
      </c>
    </row>
    <row r="6669" spans="1:12">
      <c r="A6669" s="198" t="s">
        <v>1308</v>
      </c>
      <c r="B6669" s="197" t="s">
        <v>1308</v>
      </c>
      <c r="C6669" s="198">
        <v>42884</v>
      </c>
      <c r="D6669" s="198" t="s">
        <v>14072</v>
      </c>
      <c r="E6669" s="198" t="s">
        <v>13</v>
      </c>
      <c r="F6669" s="198">
        <v>369736</v>
      </c>
      <c r="G6669" s="190"/>
      <c r="H6669" s="191" t="s">
        <v>1309</v>
      </c>
      <c r="I6669" s="205">
        <v>3862.87</v>
      </c>
      <c r="J6669" s="205">
        <v>0</v>
      </c>
      <c r="K6669" s="190">
        <v>3862.87</v>
      </c>
      <c r="L6669" s="190" t="s">
        <v>1444</v>
      </c>
    </row>
    <row r="6670" spans="1:12">
      <c r="A6670" s="198" t="s">
        <v>1308</v>
      </c>
      <c r="B6670" s="197" t="s">
        <v>1308</v>
      </c>
      <c r="C6670" s="198">
        <v>42884</v>
      </c>
      <c r="D6670" s="198" t="s">
        <v>14073</v>
      </c>
      <c r="E6670" s="198" t="s">
        <v>13</v>
      </c>
      <c r="F6670" s="198">
        <v>369738</v>
      </c>
      <c r="G6670" s="190"/>
      <c r="H6670" s="191" t="s">
        <v>1309</v>
      </c>
      <c r="I6670" s="205">
        <v>32904.129999999997</v>
      </c>
      <c r="J6670" s="205">
        <v>0</v>
      </c>
      <c r="K6670" s="190">
        <v>32904.129999999997</v>
      </c>
      <c r="L6670" s="190" t="s">
        <v>1444</v>
      </c>
    </row>
    <row r="6671" spans="1:12" ht="34.5">
      <c r="A6671" s="198" t="s">
        <v>627</v>
      </c>
      <c r="B6671" s="197" t="s">
        <v>737</v>
      </c>
      <c r="C6671" s="198">
        <v>42885</v>
      </c>
      <c r="D6671" s="198" t="s">
        <v>14074</v>
      </c>
      <c r="E6671" s="198" t="s">
        <v>1500</v>
      </c>
      <c r="F6671" s="198">
        <v>13648629</v>
      </c>
      <c r="G6671" s="190"/>
      <c r="H6671" s="191" t="s">
        <v>14075</v>
      </c>
      <c r="I6671" s="205">
        <v>0</v>
      </c>
      <c r="J6671" s="205">
        <v>422824</v>
      </c>
      <c r="K6671" s="190">
        <v>422824</v>
      </c>
      <c r="L6671" s="190" t="s">
        <v>1444</v>
      </c>
    </row>
    <row r="6672" spans="1:12" ht="34.5">
      <c r="A6672" s="198" t="s">
        <v>630</v>
      </c>
      <c r="B6672" s="197" t="s">
        <v>739</v>
      </c>
      <c r="C6672" s="198">
        <v>42885</v>
      </c>
      <c r="D6672" s="198" t="s">
        <v>14076</v>
      </c>
      <c r="E6672" s="198" t="s">
        <v>1286</v>
      </c>
      <c r="F6672" s="198">
        <v>13660509</v>
      </c>
      <c r="G6672" s="190"/>
      <c r="H6672" s="191" t="s">
        <v>14077</v>
      </c>
      <c r="I6672" s="205">
        <v>0</v>
      </c>
      <c r="J6672" s="205">
        <v>150011.18</v>
      </c>
      <c r="K6672" s="190">
        <v>150011.18</v>
      </c>
      <c r="L6672" s="190" t="s">
        <v>1444</v>
      </c>
    </row>
    <row r="6673" spans="1:12" ht="34.5">
      <c r="A6673" s="198" t="s">
        <v>630</v>
      </c>
      <c r="B6673" s="197" t="s">
        <v>739</v>
      </c>
      <c r="C6673" s="198">
        <v>42885</v>
      </c>
      <c r="D6673" s="198" t="s">
        <v>14078</v>
      </c>
      <c r="E6673" s="198" t="s">
        <v>1286</v>
      </c>
      <c r="F6673" s="198">
        <v>13660517</v>
      </c>
      <c r="G6673" s="190"/>
      <c r="H6673" s="191" t="s">
        <v>14079</v>
      </c>
      <c r="I6673" s="205">
        <v>0</v>
      </c>
      <c r="J6673" s="205">
        <v>6696.56</v>
      </c>
      <c r="K6673" s="190">
        <v>6696.56</v>
      </c>
      <c r="L6673" s="190" t="s">
        <v>1444</v>
      </c>
    </row>
    <row r="6674" spans="1:12" ht="33.75">
      <c r="A6674" s="198">
        <v>311</v>
      </c>
      <c r="B6674" s="197" t="s">
        <v>832</v>
      </c>
      <c r="C6674" s="198">
        <v>42885</v>
      </c>
      <c r="D6674" s="198" t="s">
        <v>14080</v>
      </c>
      <c r="E6674" s="198" t="s">
        <v>6</v>
      </c>
      <c r="F6674" s="198">
        <v>842612</v>
      </c>
      <c r="G6674" s="190"/>
      <c r="H6674" s="191" t="s">
        <v>14081</v>
      </c>
      <c r="I6674" s="205">
        <v>0</v>
      </c>
      <c r="J6674" s="205">
        <v>148700</v>
      </c>
      <c r="K6674" s="190">
        <v>148700</v>
      </c>
      <c r="L6674" s="190" t="s">
        <v>1444</v>
      </c>
    </row>
    <row r="6675" spans="1:12" ht="45.75">
      <c r="A6675" s="198">
        <v>10</v>
      </c>
      <c r="B6675" s="197" t="s">
        <v>714</v>
      </c>
      <c r="C6675" s="198">
        <v>42885</v>
      </c>
      <c r="D6675" s="198" t="s">
        <v>14082</v>
      </c>
      <c r="E6675" s="198" t="s">
        <v>6</v>
      </c>
      <c r="F6675" s="198">
        <v>888993</v>
      </c>
      <c r="G6675" s="190"/>
      <c r="H6675" s="191" t="s">
        <v>14083</v>
      </c>
      <c r="I6675" s="205">
        <v>0</v>
      </c>
      <c r="J6675" s="205">
        <v>0.01</v>
      </c>
      <c r="K6675" s="190">
        <v>0.01</v>
      </c>
      <c r="L6675" s="190" t="s">
        <v>1444</v>
      </c>
    </row>
    <row r="6676" spans="1:12" ht="33.75">
      <c r="A6676" s="198">
        <v>119</v>
      </c>
      <c r="B6676" s="197" t="s">
        <v>747</v>
      </c>
      <c r="C6676" s="198">
        <v>42885</v>
      </c>
      <c r="D6676" s="198" t="s">
        <v>14084</v>
      </c>
      <c r="E6676" s="198" t="s">
        <v>11</v>
      </c>
      <c r="F6676" s="198">
        <v>888874</v>
      </c>
      <c r="G6676" s="190"/>
      <c r="H6676" s="191" t="s">
        <v>14085</v>
      </c>
      <c r="I6676" s="205">
        <v>50</v>
      </c>
      <c r="J6676" s="205">
        <v>0</v>
      </c>
      <c r="K6676" s="190">
        <v>50</v>
      </c>
      <c r="L6676" s="190" t="s">
        <v>1444</v>
      </c>
    </row>
    <row r="6677" spans="1:12" ht="23.25">
      <c r="A6677" s="198">
        <v>117</v>
      </c>
      <c r="B6677" s="197" t="s">
        <v>746</v>
      </c>
      <c r="C6677" s="198">
        <v>42885</v>
      </c>
      <c r="D6677" s="198" t="s">
        <v>14086</v>
      </c>
      <c r="E6677" s="198" t="s">
        <v>11</v>
      </c>
      <c r="F6677" s="198">
        <v>888976</v>
      </c>
      <c r="G6677" s="190"/>
      <c r="H6677" s="191" t="s">
        <v>14087</v>
      </c>
      <c r="I6677" s="205">
        <v>50</v>
      </c>
      <c r="J6677" s="205">
        <v>0</v>
      </c>
      <c r="K6677" s="190">
        <v>50</v>
      </c>
      <c r="L6677" s="190" t="s">
        <v>1444</v>
      </c>
    </row>
    <row r="6678" spans="1:12" ht="23.25">
      <c r="A6678" s="198">
        <v>117</v>
      </c>
      <c r="B6678" s="197" t="s">
        <v>746</v>
      </c>
      <c r="C6678" s="198">
        <v>42885</v>
      </c>
      <c r="D6678" s="198" t="s">
        <v>14088</v>
      </c>
      <c r="E6678" s="198" t="s">
        <v>11</v>
      </c>
      <c r="F6678" s="198">
        <v>888978</v>
      </c>
      <c r="G6678" s="190"/>
      <c r="H6678" s="191" t="s">
        <v>14089</v>
      </c>
      <c r="I6678" s="205">
        <v>50</v>
      </c>
      <c r="J6678" s="205">
        <v>0</v>
      </c>
      <c r="K6678" s="190">
        <v>50</v>
      </c>
      <c r="L6678" s="190" t="s">
        <v>1444</v>
      </c>
    </row>
    <row r="6679" spans="1:12" ht="45.75">
      <c r="A6679" s="198">
        <v>16</v>
      </c>
      <c r="B6679" s="197" t="s">
        <v>716</v>
      </c>
      <c r="C6679" s="198">
        <v>42885</v>
      </c>
      <c r="D6679" s="198" t="s">
        <v>14090</v>
      </c>
      <c r="E6679" s="198" t="s">
        <v>13</v>
      </c>
      <c r="F6679" s="198">
        <v>888992</v>
      </c>
      <c r="G6679" s="190"/>
      <c r="H6679" s="191" t="s">
        <v>14091</v>
      </c>
      <c r="I6679" s="205">
        <v>27.21</v>
      </c>
      <c r="J6679" s="205">
        <v>0</v>
      </c>
      <c r="K6679" s="190">
        <v>27.21</v>
      </c>
      <c r="L6679" s="190" t="s">
        <v>1444</v>
      </c>
    </row>
    <row r="6680" spans="1:12" ht="45.75">
      <c r="A6680" s="198">
        <v>16</v>
      </c>
      <c r="B6680" s="197" t="s">
        <v>716</v>
      </c>
      <c r="C6680" s="198">
        <v>42885</v>
      </c>
      <c r="D6680" s="198" t="s">
        <v>14092</v>
      </c>
      <c r="E6680" s="198" t="s">
        <v>11</v>
      </c>
      <c r="F6680" s="198">
        <v>888992</v>
      </c>
      <c r="G6680" s="190"/>
      <c r="H6680" s="191" t="s">
        <v>14093</v>
      </c>
      <c r="I6680" s="205">
        <v>50</v>
      </c>
      <c r="J6680" s="205">
        <v>0</v>
      </c>
      <c r="K6680" s="190">
        <v>50</v>
      </c>
      <c r="L6680" s="190" t="s">
        <v>1444</v>
      </c>
    </row>
    <row r="6681" spans="1:12" ht="45.75">
      <c r="A6681" s="198">
        <v>52</v>
      </c>
      <c r="B6681" s="197" t="s">
        <v>727</v>
      </c>
      <c r="C6681" s="198">
        <v>42885</v>
      </c>
      <c r="D6681" s="198" t="s">
        <v>14094</v>
      </c>
      <c r="E6681" s="198" t="s">
        <v>13</v>
      </c>
      <c r="F6681" s="198">
        <v>888996</v>
      </c>
      <c r="G6681" s="190"/>
      <c r="H6681" s="191" t="s">
        <v>14095</v>
      </c>
      <c r="I6681" s="205">
        <v>227.45</v>
      </c>
      <c r="J6681" s="205">
        <v>0</v>
      </c>
      <c r="K6681" s="190">
        <v>227.45</v>
      </c>
      <c r="L6681" s="190" t="s">
        <v>1444</v>
      </c>
    </row>
    <row r="6682" spans="1:12" ht="45.75">
      <c r="A6682" s="198">
        <v>52</v>
      </c>
      <c r="B6682" s="197" t="s">
        <v>727</v>
      </c>
      <c r="C6682" s="198">
        <v>42885</v>
      </c>
      <c r="D6682" s="198" t="s">
        <v>14096</v>
      </c>
      <c r="E6682" s="198" t="s">
        <v>11</v>
      </c>
      <c r="F6682" s="198">
        <v>888996</v>
      </c>
      <c r="G6682" s="190"/>
      <c r="H6682" s="191" t="s">
        <v>14097</v>
      </c>
      <c r="I6682" s="205">
        <v>50</v>
      </c>
      <c r="J6682" s="205">
        <v>0</v>
      </c>
      <c r="K6682" s="190">
        <v>50</v>
      </c>
      <c r="L6682" s="190" t="s">
        <v>1444</v>
      </c>
    </row>
    <row r="6683" spans="1:12" ht="33.75">
      <c r="A6683" s="198">
        <v>119</v>
      </c>
      <c r="B6683" s="197" t="s">
        <v>747</v>
      </c>
      <c r="C6683" s="198">
        <v>42885</v>
      </c>
      <c r="D6683" s="198" t="s">
        <v>14098</v>
      </c>
      <c r="E6683" s="198" t="s">
        <v>11</v>
      </c>
      <c r="F6683" s="198">
        <v>889007</v>
      </c>
      <c r="G6683" s="190"/>
      <c r="H6683" s="191" t="s">
        <v>14099</v>
      </c>
      <c r="I6683" s="205">
        <v>50</v>
      </c>
      <c r="J6683" s="205">
        <v>0</v>
      </c>
      <c r="K6683" s="190">
        <v>50</v>
      </c>
      <c r="L6683" s="190" t="s">
        <v>1444</v>
      </c>
    </row>
    <row r="6684" spans="1:12" ht="45.75">
      <c r="A6684" s="198">
        <v>25</v>
      </c>
      <c r="B6684" s="197" t="s">
        <v>718</v>
      </c>
      <c r="C6684" s="198">
        <v>42885</v>
      </c>
      <c r="D6684" s="198" t="s">
        <v>14100</v>
      </c>
      <c r="E6684" s="198" t="s">
        <v>15</v>
      </c>
      <c r="F6684" s="198">
        <v>2406</v>
      </c>
      <c r="G6684" s="190"/>
      <c r="H6684" s="191" t="s">
        <v>14101</v>
      </c>
      <c r="I6684" s="205">
        <v>603.46</v>
      </c>
      <c r="J6684" s="205">
        <v>0</v>
      </c>
      <c r="K6684" s="190">
        <v>603.46</v>
      </c>
      <c r="L6684" s="190" t="s">
        <v>1444</v>
      </c>
    </row>
    <row r="6685" spans="1:12" ht="45.75">
      <c r="A6685" s="198">
        <v>25</v>
      </c>
      <c r="B6685" s="197" t="s">
        <v>718</v>
      </c>
      <c r="C6685" s="198">
        <v>42885</v>
      </c>
      <c r="D6685" s="198" t="s">
        <v>14102</v>
      </c>
      <c r="E6685" s="198" t="s">
        <v>15</v>
      </c>
      <c r="F6685" s="198">
        <v>2405</v>
      </c>
      <c r="G6685" s="190"/>
      <c r="H6685" s="191" t="s">
        <v>14103</v>
      </c>
      <c r="I6685" s="205">
        <v>272.61</v>
      </c>
      <c r="J6685" s="205">
        <v>0</v>
      </c>
      <c r="K6685" s="190">
        <v>272.61</v>
      </c>
      <c r="L6685" s="190" t="s">
        <v>1444</v>
      </c>
    </row>
    <row r="6686" spans="1:12" ht="45.75">
      <c r="A6686" s="198">
        <v>594</v>
      </c>
      <c r="B6686" s="197" t="s">
        <v>120</v>
      </c>
      <c r="C6686" s="198">
        <v>42885</v>
      </c>
      <c r="D6686" s="198" t="s">
        <v>14104</v>
      </c>
      <c r="E6686" s="198" t="s">
        <v>15</v>
      </c>
      <c r="F6686" s="198">
        <v>2403</v>
      </c>
      <c r="G6686" s="190"/>
      <c r="H6686" s="191" t="s">
        <v>14105</v>
      </c>
      <c r="I6686" s="205">
        <v>2632.24</v>
      </c>
      <c r="J6686" s="205">
        <v>0</v>
      </c>
      <c r="K6686" s="190">
        <v>2632.24</v>
      </c>
      <c r="L6686" s="190" t="s">
        <v>1444</v>
      </c>
    </row>
    <row r="6687" spans="1:12" ht="34.5">
      <c r="A6687" s="198" t="s">
        <v>628</v>
      </c>
      <c r="B6687" s="197" t="s">
        <v>738</v>
      </c>
      <c r="C6687" s="198">
        <v>42885</v>
      </c>
      <c r="D6687" s="198" t="s">
        <v>14106</v>
      </c>
      <c r="E6687" s="198" t="s">
        <v>11</v>
      </c>
      <c r="F6687" s="198">
        <v>9316</v>
      </c>
      <c r="G6687" s="190"/>
      <c r="H6687" s="191" t="s">
        <v>14107</v>
      </c>
      <c r="I6687" s="205">
        <v>2887.09</v>
      </c>
      <c r="J6687" s="205">
        <v>0</v>
      </c>
      <c r="K6687" s="190">
        <v>2887.09</v>
      </c>
      <c r="L6687" s="190" t="s">
        <v>1444</v>
      </c>
    </row>
    <row r="6688" spans="1:12" ht="34.5">
      <c r="A6688" s="198" t="s">
        <v>628</v>
      </c>
      <c r="B6688" s="197" t="s">
        <v>738</v>
      </c>
      <c r="C6688" s="198">
        <v>42885</v>
      </c>
      <c r="D6688" s="198" t="s">
        <v>14108</v>
      </c>
      <c r="E6688" s="198" t="s">
        <v>11</v>
      </c>
      <c r="F6688" s="198">
        <v>9312</v>
      </c>
      <c r="G6688" s="190"/>
      <c r="H6688" s="191" t="s">
        <v>14109</v>
      </c>
      <c r="I6688" s="205">
        <v>305.67</v>
      </c>
      <c r="J6688" s="205">
        <v>0</v>
      </c>
      <c r="K6688" s="190">
        <v>305.67</v>
      </c>
      <c r="L6688" s="190" t="s">
        <v>1444</v>
      </c>
    </row>
    <row r="6689" spans="1:12" ht="34.5">
      <c r="A6689" s="198" t="s">
        <v>628</v>
      </c>
      <c r="B6689" s="197" t="s">
        <v>738</v>
      </c>
      <c r="C6689" s="198">
        <v>42885</v>
      </c>
      <c r="D6689" s="198" t="s">
        <v>14110</v>
      </c>
      <c r="E6689" s="198" t="s">
        <v>11</v>
      </c>
      <c r="F6689" s="198">
        <v>9315</v>
      </c>
      <c r="G6689" s="190"/>
      <c r="H6689" s="191" t="s">
        <v>14111</v>
      </c>
      <c r="I6689" s="205">
        <v>877.04</v>
      </c>
      <c r="J6689" s="205">
        <v>0</v>
      </c>
      <c r="K6689" s="190">
        <v>877.04</v>
      </c>
      <c r="L6689" s="190" t="s">
        <v>1444</v>
      </c>
    </row>
    <row r="6690" spans="1:12" ht="34.5">
      <c r="A6690" s="198" t="s">
        <v>628</v>
      </c>
      <c r="B6690" s="197" t="s">
        <v>738</v>
      </c>
      <c r="C6690" s="198">
        <v>42885</v>
      </c>
      <c r="D6690" s="198" t="s">
        <v>14112</v>
      </c>
      <c r="E6690" s="198" t="s">
        <v>11</v>
      </c>
      <c r="F6690" s="198">
        <v>9313</v>
      </c>
      <c r="G6690" s="190"/>
      <c r="H6690" s="191" t="s">
        <v>14113</v>
      </c>
      <c r="I6690" s="205">
        <v>278.85000000000002</v>
      </c>
      <c r="J6690" s="205">
        <v>0</v>
      </c>
      <c r="K6690" s="190">
        <v>278.85000000000002</v>
      </c>
      <c r="L6690" s="190" t="s">
        <v>1444</v>
      </c>
    </row>
    <row r="6691" spans="1:12" ht="34.5">
      <c r="A6691" s="198">
        <v>513</v>
      </c>
      <c r="B6691" s="197" t="s">
        <v>208</v>
      </c>
      <c r="C6691" s="198">
        <v>42885</v>
      </c>
      <c r="D6691" s="198" t="s">
        <v>14114</v>
      </c>
      <c r="E6691" s="198" t="s">
        <v>15</v>
      </c>
      <c r="F6691" s="198">
        <v>459035</v>
      </c>
      <c r="G6691" s="190"/>
      <c r="H6691" s="191" t="s">
        <v>14115</v>
      </c>
      <c r="I6691" s="205">
        <v>50</v>
      </c>
      <c r="J6691" s="205">
        <v>0</v>
      </c>
      <c r="K6691" s="190">
        <v>50</v>
      </c>
      <c r="L6691" s="190" t="s">
        <v>1444</v>
      </c>
    </row>
    <row r="6692" spans="1:12" ht="34.5">
      <c r="A6692" s="198">
        <v>513</v>
      </c>
      <c r="B6692" s="197" t="s">
        <v>208</v>
      </c>
      <c r="C6692" s="198">
        <v>42885</v>
      </c>
      <c r="D6692" s="198" t="s">
        <v>14116</v>
      </c>
      <c r="E6692" s="198" t="s">
        <v>15</v>
      </c>
      <c r="F6692" s="198">
        <v>459042</v>
      </c>
      <c r="G6692" s="190"/>
      <c r="H6692" s="191" t="s">
        <v>14117</v>
      </c>
      <c r="I6692" s="205">
        <v>50</v>
      </c>
      <c r="J6692" s="205">
        <v>0</v>
      </c>
      <c r="K6692" s="190">
        <v>50</v>
      </c>
      <c r="L6692" s="190" t="s">
        <v>1444</v>
      </c>
    </row>
    <row r="6693" spans="1:12" ht="23.25">
      <c r="A6693" s="198">
        <v>513</v>
      </c>
      <c r="B6693" s="197" t="s">
        <v>208</v>
      </c>
      <c r="C6693" s="198">
        <v>42885</v>
      </c>
      <c r="D6693" s="198" t="s">
        <v>14118</v>
      </c>
      <c r="E6693" s="198" t="s">
        <v>15</v>
      </c>
      <c r="F6693" s="198">
        <v>459051</v>
      </c>
      <c r="G6693" s="190"/>
      <c r="H6693" s="191" t="s">
        <v>14119</v>
      </c>
      <c r="I6693" s="205">
        <v>50</v>
      </c>
      <c r="J6693" s="205">
        <v>0</v>
      </c>
      <c r="K6693" s="190">
        <v>50</v>
      </c>
      <c r="L6693" s="190" t="s">
        <v>1444</v>
      </c>
    </row>
    <row r="6694" spans="1:12" ht="34.5">
      <c r="A6694" s="198">
        <v>513</v>
      </c>
      <c r="B6694" s="197" t="s">
        <v>208</v>
      </c>
      <c r="C6694" s="198">
        <v>42885</v>
      </c>
      <c r="D6694" s="198" t="s">
        <v>14120</v>
      </c>
      <c r="E6694" s="198" t="s">
        <v>13</v>
      </c>
      <c r="F6694" s="198">
        <v>9300</v>
      </c>
      <c r="G6694" s="190"/>
      <c r="H6694" s="191" t="s">
        <v>14121</v>
      </c>
      <c r="I6694" s="205">
        <v>455835.11</v>
      </c>
      <c r="J6694" s="205">
        <v>0</v>
      </c>
      <c r="K6694" s="190">
        <v>455835.11</v>
      </c>
      <c r="L6694" s="190" t="s">
        <v>1444</v>
      </c>
    </row>
    <row r="6695" spans="1:12" ht="34.5">
      <c r="A6695" s="198">
        <v>513</v>
      </c>
      <c r="B6695" s="197" t="s">
        <v>208</v>
      </c>
      <c r="C6695" s="198">
        <v>42885</v>
      </c>
      <c r="D6695" s="198" t="s">
        <v>14122</v>
      </c>
      <c r="E6695" s="198" t="s">
        <v>11</v>
      </c>
      <c r="F6695" s="198">
        <v>9300</v>
      </c>
      <c r="G6695" s="190"/>
      <c r="H6695" s="191" t="s">
        <v>14123</v>
      </c>
      <c r="I6695" s="205">
        <v>584.53</v>
      </c>
      <c r="J6695" s="205">
        <v>0</v>
      </c>
      <c r="K6695" s="190">
        <v>584.53</v>
      </c>
      <c r="L6695" s="190" t="s">
        <v>1444</v>
      </c>
    </row>
    <row r="6696" spans="1:12" ht="34.5">
      <c r="A6696" s="198" t="s">
        <v>628</v>
      </c>
      <c r="B6696" s="197" t="s">
        <v>738</v>
      </c>
      <c r="C6696" s="198">
        <v>42885</v>
      </c>
      <c r="D6696" s="198" t="s">
        <v>14124</v>
      </c>
      <c r="E6696" s="198" t="s">
        <v>11</v>
      </c>
      <c r="F6696" s="198">
        <v>9290</v>
      </c>
      <c r="G6696" s="190"/>
      <c r="H6696" s="191" t="s">
        <v>14125</v>
      </c>
      <c r="I6696" s="205">
        <v>2871.66</v>
      </c>
      <c r="J6696" s="205">
        <v>0</v>
      </c>
      <c r="K6696" s="190">
        <v>2871.66</v>
      </c>
      <c r="L6696" s="190" t="s">
        <v>1444</v>
      </c>
    </row>
    <row r="6697" spans="1:12" ht="34.5">
      <c r="A6697" s="198" t="s">
        <v>628</v>
      </c>
      <c r="B6697" s="197" t="s">
        <v>738</v>
      </c>
      <c r="C6697" s="198">
        <v>42885</v>
      </c>
      <c r="D6697" s="198" t="s">
        <v>14126</v>
      </c>
      <c r="E6697" s="198" t="s">
        <v>11</v>
      </c>
      <c r="F6697" s="198">
        <v>9292</v>
      </c>
      <c r="G6697" s="190"/>
      <c r="H6697" s="191" t="s">
        <v>14127</v>
      </c>
      <c r="I6697" s="205">
        <v>3667.48</v>
      </c>
      <c r="J6697" s="205">
        <v>0</v>
      </c>
      <c r="K6697" s="190">
        <v>3667.48</v>
      </c>
      <c r="L6697" s="190" t="s">
        <v>1444</v>
      </c>
    </row>
    <row r="6698" spans="1:12" ht="34.5">
      <c r="A6698" s="198" t="s">
        <v>628</v>
      </c>
      <c r="B6698" s="197" t="s">
        <v>738</v>
      </c>
      <c r="C6698" s="198">
        <v>42885</v>
      </c>
      <c r="D6698" s="198" t="s">
        <v>14128</v>
      </c>
      <c r="E6698" s="198" t="s">
        <v>11</v>
      </c>
      <c r="F6698" s="198">
        <v>9291</v>
      </c>
      <c r="G6698" s="190"/>
      <c r="H6698" s="191" t="s">
        <v>14129</v>
      </c>
      <c r="I6698" s="205">
        <v>305.60000000000002</v>
      </c>
      <c r="J6698" s="205">
        <v>0</v>
      </c>
      <c r="K6698" s="190">
        <v>305.60000000000002</v>
      </c>
      <c r="L6698" s="190" t="s">
        <v>1444</v>
      </c>
    </row>
    <row r="6699" spans="1:12" ht="34.5">
      <c r="A6699" s="198" t="s">
        <v>628</v>
      </c>
      <c r="B6699" s="197" t="s">
        <v>738</v>
      </c>
      <c r="C6699" s="198">
        <v>42885</v>
      </c>
      <c r="D6699" s="198" t="s">
        <v>14130</v>
      </c>
      <c r="E6699" s="198" t="s">
        <v>11</v>
      </c>
      <c r="F6699" s="198">
        <v>9293</v>
      </c>
      <c r="G6699" s="190"/>
      <c r="H6699" s="191" t="s">
        <v>14131</v>
      </c>
      <c r="I6699" s="205">
        <v>314.66000000000003</v>
      </c>
      <c r="J6699" s="205">
        <v>0</v>
      </c>
      <c r="K6699" s="190">
        <v>314.66000000000003</v>
      </c>
      <c r="L6699" s="190" t="s">
        <v>1444</v>
      </c>
    </row>
    <row r="6700" spans="1:12" ht="34.5">
      <c r="A6700" s="198" t="s">
        <v>628</v>
      </c>
      <c r="B6700" s="197" t="s">
        <v>738</v>
      </c>
      <c r="C6700" s="198">
        <v>42885</v>
      </c>
      <c r="D6700" s="198" t="s">
        <v>14132</v>
      </c>
      <c r="E6700" s="198" t="s">
        <v>11</v>
      </c>
      <c r="F6700" s="198">
        <v>9536</v>
      </c>
      <c r="G6700" s="190"/>
      <c r="H6700" s="191" t="s">
        <v>14133</v>
      </c>
      <c r="I6700" s="205">
        <v>20012.05</v>
      </c>
      <c r="J6700" s="205">
        <v>0</v>
      </c>
      <c r="K6700" s="190">
        <v>20012.05</v>
      </c>
      <c r="L6700" s="190" t="s">
        <v>1444</v>
      </c>
    </row>
    <row r="6701" spans="1:12" ht="34.5">
      <c r="A6701" s="198" t="s">
        <v>628</v>
      </c>
      <c r="B6701" s="197" t="s">
        <v>738</v>
      </c>
      <c r="C6701" s="198">
        <v>42885</v>
      </c>
      <c r="D6701" s="198" t="s">
        <v>14134</v>
      </c>
      <c r="E6701" s="198" t="s">
        <v>11</v>
      </c>
      <c r="F6701" s="198">
        <v>9426</v>
      </c>
      <c r="G6701" s="190"/>
      <c r="H6701" s="191" t="s">
        <v>14135</v>
      </c>
      <c r="I6701" s="205">
        <v>920.33</v>
      </c>
      <c r="J6701" s="205">
        <v>0</v>
      </c>
      <c r="K6701" s="190">
        <v>920.33</v>
      </c>
      <c r="L6701" s="190" t="s">
        <v>1444</v>
      </c>
    </row>
    <row r="6702" spans="1:12" ht="34.5">
      <c r="A6702" s="198" t="s">
        <v>628</v>
      </c>
      <c r="B6702" s="197" t="s">
        <v>738</v>
      </c>
      <c r="C6702" s="198">
        <v>42885</v>
      </c>
      <c r="D6702" s="198" t="s">
        <v>14136</v>
      </c>
      <c r="E6702" s="198" t="s">
        <v>11</v>
      </c>
      <c r="F6702" s="198">
        <v>9429</v>
      </c>
      <c r="G6702" s="190"/>
      <c r="H6702" s="191" t="s">
        <v>14137</v>
      </c>
      <c r="I6702" s="205">
        <v>2555.1999999999998</v>
      </c>
      <c r="J6702" s="205">
        <v>0</v>
      </c>
      <c r="K6702" s="190">
        <v>2555.1999999999998</v>
      </c>
      <c r="L6702" s="190" t="s">
        <v>1444</v>
      </c>
    </row>
    <row r="6703" spans="1:12" ht="34.5">
      <c r="A6703" s="198">
        <v>513</v>
      </c>
      <c r="B6703" s="197" t="s">
        <v>208</v>
      </c>
      <c r="C6703" s="198">
        <v>42885</v>
      </c>
      <c r="D6703" s="198" t="s">
        <v>14138</v>
      </c>
      <c r="E6703" s="198" t="s">
        <v>15</v>
      </c>
      <c r="F6703" s="198">
        <v>2410</v>
      </c>
      <c r="G6703" s="190"/>
      <c r="H6703" s="191" t="s">
        <v>14139</v>
      </c>
      <c r="I6703" s="205">
        <v>89663.55</v>
      </c>
      <c r="J6703" s="205">
        <v>0</v>
      </c>
      <c r="K6703" s="190">
        <v>89663.55</v>
      </c>
      <c r="L6703" s="190" t="s">
        <v>1444</v>
      </c>
    </row>
    <row r="6704" spans="1:12" ht="34.5">
      <c r="A6704" s="198">
        <v>513</v>
      </c>
      <c r="B6704" s="197" t="s">
        <v>208</v>
      </c>
      <c r="C6704" s="198">
        <v>42885</v>
      </c>
      <c r="D6704" s="198" t="s">
        <v>14140</v>
      </c>
      <c r="E6704" s="198" t="s">
        <v>15</v>
      </c>
      <c r="F6704" s="198">
        <v>2411</v>
      </c>
      <c r="G6704" s="190"/>
      <c r="H6704" s="191" t="s">
        <v>14141</v>
      </c>
      <c r="I6704" s="205">
        <v>2568.7199999999998</v>
      </c>
      <c r="J6704" s="205">
        <v>0</v>
      </c>
      <c r="K6704" s="190">
        <v>2568.7199999999998</v>
      </c>
      <c r="L6704" s="190" t="s">
        <v>1444</v>
      </c>
    </row>
    <row r="6705" spans="1:12" ht="45.75">
      <c r="A6705" s="198" t="s">
        <v>628</v>
      </c>
      <c r="B6705" s="197" t="s">
        <v>738</v>
      </c>
      <c r="C6705" s="198">
        <v>42885</v>
      </c>
      <c r="D6705" s="198" t="s">
        <v>14142</v>
      </c>
      <c r="E6705" s="198" t="s">
        <v>15</v>
      </c>
      <c r="F6705" s="198">
        <v>2412</v>
      </c>
      <c r="G6705" s="190"/>
      <c r="H6705" s="191" t="s">
        <v>14143</v>
      </c>
      <c r="I6705" s="205">
        <v>350.4</v>
      </c>
      <c r="J6705" s="205">
        <v>0</v>
      </c>
      <c r="K6705" s="190">
        <v>350.4</v>
      </c>
      <c r="L6705" s="190" t="s">
        <v>1444</v>
      </c>
    </row>
    <row r="6706" spans="1:12" ht="45.75">
      <c r="A6706" s="198">
        <v>376</v>
      </c>
      <c r="B6706" s="197" t="s">
        <v>1302</v>
      </c>
      <c r="C6706" s="198">
        <v>42885</v>
      </c>
      <c r="D6706" s="198" t="s">
        <v>14144</v>
      </c>
      <c r="E6706" s="198" t="s">
        <v>15</v>
      </c>
      <c r="F6706" s="198">
        <v>2408</v>
      </c>
      <c r="G6706" s="190"/>
      <c r="H6706" s="191" t="s">
        <v>14145</v>
      </c>
      <c r="I6706" s="205">
        <v>3845.36</v>
      </c>
      <c r="J6706" s="205">
        <v>0</v>
      </c>
      <c r="K6706" s="190">
        <v>3845.36</v>
      </c>
      <c r="L6706" s="190" t="s">
        <v>1444</v>
      </c>
    </row>
    <row r="6707" spans="1:12" ht="34.5">
      <c r="A6707" s="198">
        <v>291</v>
      </c>
      <c r="B6707" s="197" t="s">
        <v>818</v>
      </c>
      <c r="C6707" s="198">
        <v>42885</v>
      </c>
      <c r="D6707" s="198" t="s">
        <v>14146</v>
      </c>
      <c r="E6707" s="198" t="s">
        <v>11</v>
      </c>
      <c r="F6707" s="198">
        <v>459755</v>
      </c>
      <c r="G6707" s="190"/>
      <c r="H6707" s="191" t="s">
        <v>14147</v>
      </c>
      <c r="I6707" s="205">
        <v>50</v>
      </c>
      <c r="J6707" s="205">
        <v>0</v>
      </c>
      <c r="K6707" s="190">
        <v>50</v>
      </c>
      <c r="L6707" s="190" t="s">
        <v>1444</v>
      </c>
    </row>
    <row r="6708" spans="1:12" ht="34.5">
      <c r="A6708" s="198">
        <v>291</v>
      </c>
      <c r="B6708" s="197" t="s">
        <v>818</v>
      </c>
      <c r="C6708" s="198">
        <v>42885</v>
      </c>
      <c r="D6708" s="198" t="s">
        <v>14148</v>
      </c>
      <c r="E6708" s="198" t="s">
        <v>11</v>
      </c>
      <c r="F6708" s="198">
        <v>459757</v>
      </c>
      <c r="G6708" s="190"/>
      <c r="H6708" s="191" t="s">
        <v>14149</v>
      </c>
      <c r="I6708" s="205">
        <v>50</v>
      </c>
      <c r="J6708" s="205">
        <v>0</v>
      </c>
      <c r="K6708" s="190">
        <v>50</v>
      </c>
      <c r="L6708" s="190" t="s">
        <v>1444</v>
      </c>
    </row>
    <row r="6709" spans="1:12" ht="34.5">
      <c r="A6709" s="198">
        <v>291</v>
      </c>
      <c r="B6709" s="197" t="s">
        <v>818</v>
      </c>
      <c r="C6709" s="198">
        <v>42885</v>
      </c>
      <c r="D6709" s="198" t="s">
        <v>14150</v>
      </c>
      <c r="E6709" s="198" t="s">
        <v>11</v>
      </c>
      <c r="F6709" s="198">
        <v>459758</v>
      </c>
      <c r="G6709" s="190"/>
      <c r="H6709" s="191" t="s">
        <v>14151</v>
      </c>
      <c r="I6709" s="205">
        <v>50</v>
      </c>
      <c r="J6709" s="205">
        <v>0</v>
      </c>
      <c r="K6709" s="190">
        <v>50</v>
      </c>
      <c r="L6709" s="190" t="s">
        <v>1444</v>
      </c>
    </row>
    <row r="6710" spans="1:12" ht="34.5">
      <c r="A6710" s="198">
        <v>291</v>
      </c>
      <c r="B6710" s="197" t="s">
        <v>818</v>
      </c>
      <c r="C6710" s="198">
        <v>42885</v>
      </c>
      <c r="D6710" s="198" t="s">
        <v>14152</v>
      </c>
      <c r="E6710" s="198" t="s">
        <v>11</v>
      </c>
      <c r="F6710" s="198">
        <v>459759</v>
      </c>
      <c r="G6710" s="190"/>
      <c r="H6710" s="191" t="s">
        <v>14153</v>
      </c>
      <c r="I6710" s="205">
        <v>50</v>
      </c>
      <c r="J6710" s="205">
        <v>0</v>
      </c>
      <c r="K6710" s="190">
        <v>50</v>
      </c>
      <c r="L6710" s="190" t="s">
        <v>1444</v>
      </c>
    </row>
    <row r="6711" spans="1:12" ht="34.5">
      <c r="A6711" s="198">
        <v>513</v>
      </c>
      <c r="B6711" s="197" t="s">
        <v>208</v>
      </c>
      <c r="C6711" s="198">
        <v>42885</v>
      </c>
      <c r="D6711" s="198" t="s">
        <v>14154</v>
      </c>
      <c r="E6711" s="198" t="s">
        <v>15</v>
      </c>
      <c r="F6711" s="198">
        <v>459908</v>
      </c>
      <c r="G6711" s="190"/>
      <c r="H6711" s="191" t="s">
        <v>14155</v>
      </c>
      <c r="I6711" s="205">
        <v>50</v>
      </c>
      <c r="J6711" s="205">
        <v>0</v>
      </c>
      <c r="K6711" s="190">
        <v>50</v>
      </c>
      <c r="L6711" s="190" t="s">
        <v>1444</v>
      </c>
    </row>
    <row r="6712" spans="1:12" ht="34.5">
      <c r="A6712" s="198">
        <v>513</v>
      </c>
      <c r="B6712" s="197" t="s">
        <v>208</v>
      </c>
      <c r="C6712" s="198">
        <v>42885</v>
      </c>
      <c r="D6712" s="198" t="s">
        <v>14156</v>
      </c>
      <c r="E6712" s="198" t="s">
        <v>15</v>
      </c>
      <c r="F6712" s="198">
        <v>459921</v>
      </c>
      <c r="G6712" s="190"/>
      <c r="H6712" s="191" t="s">
        <v>14157</v>
      </c>
      <c r="I6712" s="205">
        <v>50</v>
      </c>
      <c r="J6712" s="205">
        <v>0</v>
      </c>
      <c r="K6712" s="190">
        <v>50</v>
      </c>
      <c r="L6712" s="190" t="s">
        <v>1444</v>
      </c>
    </row>
    <row r="6713" spans="1:12" ht="23.25">
      <c r="A6713" s="198">
        <v>513</v>
      </c>
      <c r="B6713" s="197" t="s">
        <v>208</v>
      </c>
      <c r="C6713" s="198">
        <v>42885</v>
      </c>
      <c r="D6713" s="198" t="s">
        <v>14158</v>
      </c>
      <c r="E6713" s="198" t="s">
        <v>15</v>
      </c>
      <c r="F6713" s="198">
        <v>459923</v>
      </c>
      <c r="G6713" s="190"/>
      <c r="H6713" s="191" t="s">
        <v>14159</v>
      </c>
      <c r="I6713" s="205">
        <v>50</v>
      </c>
      <c r="J6713" s="205">
        <v>0</v>
      </c>
      <c r="K6713" s="190">
        <v>50</v>
      </c>
      <c r="L6713" s="190" t="s">
        <v>1444</v>
      </c>
    </row>
    <row r="6714" spans="1:12" ht="34.5">
      <c r="A6714" s="198">
        <v>10</v>
      </c>
      <c r="B6714" s="197" t="s">
        <v>714</v>
      </c>
      <c r="C6714" s="198">
        <v>42886</v>
      </c>
      <c r="D6714" s="198" t="s">
        <v>14160</v>
      </c>
      <c r="E6714" s="198" t="s">
        <v>6</v>
      </c>
      <c r="F6714" s="198">
        <v>461186</v>
      </c>
      <c r="G6714" s="190"/>
      <c r="H6714" s="191" t="s">
        <v>14161</v>
      </c>
      <c r="I6714" s="205">
        <v>0</v>
      </c>
      <c r="J6714" s="205">
        <v>85106.19</v>
      </c>
      <c r="K6714" s="190">
        <v>85106.19</v>
      </c>
      <c r="L6714" s="190" t="s">
        <v>1444</v>
      </c>
    </row>
    <row r="6715" spans="1:12" ht="34.5">
      <c r="A6715" s="198">
        <v>41</v>
      </c>
      <c r="B6715" s="197" t="s">
        <v>721</v>
      </c>
      <c r="C6715" s="198">
        <v>42886</v>
      </c>
      <c r="D6715" s="198" t="s">
        <v>14162</v>
      </c>
      <c r="E6715" s="198" t="s">
        <v>6</v>
      </c>
      <c r="F6715" s="198">
        <v>843350</v>
      </c>
      <c r="G6715" s="190"/>
      <c r="H6715" s="191" t="s">
        <v>14163</v>
      </c>
      <c r="I6715" s="205">
        <v>0</v>
      </c>
      <c r="J6715" s="205">
        <v>5801900</v>
      </c>
      <c r="K6715" s="190">
        <v>5801900</v>
      </c>
      <c r="L6715" s="190" t="s">
        <v>1444</v>
      </c>
    </row>
    <row r="6716" spans="1:12" ht="33.75">
      <c r="A6716" s="198" t="s">
        <v>627</v>
      </c>
      <c r="B6716" s="197" t="s">
        <v>737</v>
      </c>
      <c r="C6716" s="198">
        <v>42886</v>
      </c>
      <c r="D6716" s="198" t="s">
        <v>14164</v>
      </c>
      <c r="E6716" s="198" t="s">
        <v>6</v>
      </c>
      <c r="F6716" s="198">
        <v>843685</v>
      </c>
      <c r="G6716" s="190"/>
      <c r="H6716" s="191" t="s">
        <v>14165</v>
      </c>
      <c r="I6716" s="205">
        <v>0</v>
      </c>
      <c r="J6716" s="205">
        <v>1371.15</v>
      </c>
      <c r="K6716" s="190">
        <v>1371.15</v>
      </c>
      <c r="L6716" s="190" t="s">
        <v>1444</v>
      </c>
    </row>
    <row r="6717" spans="1:12" ht="34.5">
      <c r="A6717" s="198" t="s">
        <v>627</v>
      </c>
      <c r="B6717" s="197" t="s">
        <v>737</v>
      </c>
      <c r="C6717" s="198">
        <v>42886</v>
      </c>
      <c r="D6717" s="198" t="s">
        <v>14166</v>
      </c>
      <c r="E6717" s="198" t="s">
        <v>6</v>
      </c>
      <c r="F6717" s="198">
        <v>843687</v>
      </c>
      <c r="G6717" s="190"/>
      <c r="H6717" s="191" t="s">
        <v>14167</v>
      </c>
      <c r="I6717" s="205">
        <v>0</v>
      </c>
      <c r="J6717" s="205">
        <v>963.55</v>
      </c>
      <c r="K6717" s="190">
        <v>963.55</v>
      </c>
      <c r="L6717" s="190" t="s">
        <v>1444</v>
      </c>
    </row>
    <row r="6718" spans="1:12" ht="34.5">
      <c r="A6718" s="198" t="s">
        <v>628</v>
      </c>
      <c r="B6718" s="197" t="s">
        <v>738</v>
      </c>
      <c r="C6718" s="198">
        <v>42886</v>
      </c>
      <c r="D6718" s="198" t="s">
        <v>14168</v>
      </c>
      <c r="E6718" s="198" t="s">
        <v>6</v>
      </c>
      <c r="F6718" s="198">
        <v>889106</v>
      </c>
      <c r="G6718" s="190"/>
      <c r="H6718" s="191" t="s">
        <v>14169</v>
      </c>
      <c r="I6718" s="205">
        <v>0</v>
      </c>
      <c r="J6718" s="205">
        <v>4061.5</v>
      </c>
      <c r="K6718" s="190">
        <v>4061.5</v>
      </c>
      <c r="L6718" s="190" t="s">
        <v>1444</v>
      </c>
    </row>
    <row r="6719" spans="1:12" ht="34.5">
      <c r="A6719" s="198">
        <v>66</v>
      </c>
      <c r="B6719" s="197" t="s">
        <v>728</v>
      </c>
      <c r="C6719" s="198">
        <v>42886</v>
      </c>
      <c r="D6719" s="198" t="s">
        <v>14170</v>
      </c>
      <c r="E6719" s="198" t="s">
        <v>6</v>
      </c>
      <c r="F6719" s="198">
        <v>889177</v>
      </c>
      <c r="G6719" s="190"/>
      <c r="H6719" s="191" t="s">
        <v>14171</v>
      </c>
      <c r="I6719" s="205">
        <v>0</v>
      </c>
      <c r="J6719" s="205">
        <v>400740.55</v>
      </c>
      <c r="K6719" s="190">
        <v>400740.55</v>
      </c>
      <c r="L6719" s="190" t="s">
        <v>1444</v>
      </c>
    </row>
    <row r="6720" spans="1:12" ht="45.75">
      <c r="A6720" s="198" t="s">
        <v>630</v>
      </c>
      <c r="B6720" s="197" t="s">
        <v>739</v>
      </c>
      <c r="C6720" s="198">
        <v>42886</v>
      </c>
      <c r="D6720" s="198" t="s">
        <v>14172</v>
      </c>
      <c r="E6720" s="198" t="s">
        <v>6</v>
      </c>
      <c r="F6720" s="198">
        <v>889186</v>
      </c>
      <c r="G6720" s="190"/>
      <c r="H6720" s="191" t="s">
        <v>14173</v>
      </c>
      <c r="I6720" s="205">
        <v>0</v>
      </c>
      <c r="J6720" s="205">
        <v>79937.039999999994</v>
      </c>
      <c r="K6720" s="190">
        <v>79937.039999999994</v>
      </c>
      <c r="L6720" s="190" t="s">
        <v>1444</v>
      </c>
    </row>
    <row r="6721" spans="1:12" ht="34.5">
      <c r="A6721" s="198" t="s">
        <v>630</v>
      </c>
      <c r="B6721" s="197" t="s">
        <v>739</v>
      </c>
      <c r="C6721" s="198">
        <v>42886</v>
      </c>
      <c r="D6721" s="198" t="s">
        <v>14174</v>
      </c>
      <c r="E6721" s="198" t="s">
        <v>6</v>
      </c>
      <c r="F6721" s="198">
        <v>889191</v>
      </c>
      <c r="G6721" s="190"/>
      <c r="H6721" s="191" t="s">
        <v>14175</v>
      </c>
      <c r="I6721" s="205">
        <v>0</v>
      </c>
      <c r="J6721" s="205">
        <v>71.44</v>
      </c>
      <c r="K6721" s="190">
        <v>71.44</v>
      </c>
      <c r="L6721" s="190" t="s">
        <v>1444</v>
      </c>
    </row>
    <row r="6722" spans="1:12" ht="34.5">
      <c r="A6722" s="198">
        <v>572</v>
      </c>
      <c r="B6722" s="197" t="s">
        <v>872</v>
      </c>
      <c r="C6722" s="198">
        <v>42886</v>
      </c>
      <c r="D6722" s="198" t="s">
        <v>14176</v>
      </c>
      <c r="E6722" s="198" t="s">
        <v>1500</v>
      </c>
      <c r="F6722" s="198">
        <v>13645736</v>
      </c>
      <c r="G6722" s="190"/>
      <c r="H6722" s="191" t="s">
        <v>14177</v>
      </c>
      <c r="I6722" s="205">
        <v>43377</v>
      </c>
      <c r="J6722" s="205">
        <v>0</v>
      </c>
      <c r="K6722" s="190">
        <v>43377</v>
      </c>
      <c r="L6722" s="190" t="s">
        <v>1444</v>
      </c>
    </row>
    <row r="6723" spans="1:12" ht="34.5">
      <c r="A6723" s="198">
        <v>513</v>
      </c>
      <c r="B6723" s="197" t="s">
        <v>208</v>
      </c>
      <c r="C6723" s="198">
        <v>42886</v>
      </c>
      <c r="D6723" s="198" t="s">
        <v>14178</v>
      </c>
      <c r="E6723" s="198" t="s">
        <v>1500</v>
      </c>
      <c r="F6723" s="198">
        <v>13675724</v>
      </c>
      <c r="G6723" s="190"/>
      <c r="H6723" s="191" t="s">
        <v>14179</v>
      </c>
      <c r="I6723" s="205">
        <v>37112.6</v>
      </c>
      <c r="J6723" s="205">
        <v>0</v>
      </c>
      <c r="K6723" s="190">
        <v>37112.6</v>
      </c>
      <c r="L6723" s="190" t="s">
        <v>1444</v>
      </c>
    </row>
    <row r="6724" spans="1:12" ht="45.75">
      <c r="A6724" s="198">
        <v>340</v>
      </c>
      <c r="B6724" s="197" t="s">
        <v>838</v>
      </c>
      <c r="C6724" s="198">
        <v>42886</v>
      </c>
      <c r="D6724" s="198" t="s">
        <v>14180</v>
      </c>
      <c r="E6724" s="198" t="s">
        <v>1500</v>
      </c>
      <c r="F6724" s="198">
        <v>13675540</v>
      </c>
      <c r="G6724" s="190"/>
      <c r="H6724" s="191" t="s">
        <v>14181</v>
      </c>
      <c r="I6724" s="205">
        <v>4205</v>
      </c>
      <c r="J6724" s="205">
        <v>0</v>
      </c>
      <c r="K6724" s="190">
        <v>4205</v>
      </c>
      <c r="L6724" s="190" t="s">
        <v>1444</v>
      </c>
    </row>
    <row r="6725" spans="1:12" ht="45.75">
      <c r="A6725" s="198">
        <v>340</v>
      </c>
      <c r="B6725" s="197" t="s">
        <v>838</v>
      </c>
      <c r="C6725" s="198">
        <v>42886</v>
      </c>
      <c r="D6725" s="198" t="s">
        <v>14182</v>
      </c>
      <c r="E6725" s="198" t="s">
        <v>1500</v>
      </c>
      <c r="F6725" s="198">
        <v>13675539</v>
      </c>
      <c r="G6725" s="190"/>
      <c r="H6725" s="191" t="s">
        <v>14183</v>
      </c>
      <c r="I6725" s="205">
        <v>2850</v>
      </c>
      <c r="J6725" s="205">
        <v>0</v>
      </c>
      <c r="K6725" s="190">
        <v>2850</v>
      </c>
      <c r="L6725" s="190" t="s">
        <v>1444</v>
      </c>
    </row>
    <row r="6726" spans="1:12" ht="45.75">
      <c r="A6726" s="198">
        <v>513</v>
      </c>
      <c r="B6726" s="197" t="s">
        <v>208</v>
      </c>
      <c r="C6726" s="198">
        <v>42886</v>
      </c>
      <c r="D6726" s="198" t="s">
        <v>14184</v>
      </c>
      <c r="E6726" s="198" t="s">
        <v>13</v>
      </c>
      <c r="F6726" s="198">
        <v>889080</v>
      </c>
      <c r="G6726" s="190"/>
      <c r="H6726" s="191" t="s">
        <v>14185</v>
      </c>
      <c r="I6726" s="205">
        <v>5165.8500000000004</v>
      </c>
      <c r="J6726" s="205">
        <v>0</v>
      </c>
      <c r="K6726" s="190">
        <v>5165.8500000000004</v>
      </c>
      <c r="L6726" s="190" t="s">
        <v>1444</v>
      </c>
    </row>
    <row r="6727" spans="1:12" ht="34.5">
      <c r="A6727" s="198">
        <v>119</v>
      </c>
      <c r="B6727" s="197" t="s">
        <v>747</v>
      </c>
      <c r="C6727" s="198">
        <v>42886</v>
      </c>
      <c r="D6727" s="198" t="s">
        <v>14186</v>
      </c>
      <c r="E6727" s="198" t="s">
        <v>11</v>
      </c>
      <c r="F6727" s="198">
        <v>889108</v>
      </c>
      <c r="G6727" s="190"/>
      <c r="H6727" s="191" t="s">
        <v>14187</v>
      </c>
      <c r="I6727" s="205">
        <v>50</v>
      </c>
      <c r="J6727" s="205">
        <v>0</v>
      </c>
      <c r="K6727" s="190">
        <v>50</v>
      </c>
      <c r="L6727" s="190" t="s">
        <v>1444</v>
      </c>
    </row>
    <row r="6728" spans="1:12" ht="23.25">
      <c r="A6728" s="198">
        <v>117</v>
      </c>
      <c r="B6728" s="197" t="s">
        <v>746</v>
      </c>
      <c r="C6728" s="198">
        <v>42886</v>
      </c>
      <c r="D6728" s="198" t="s">
        <v>14188</v>
      </c>
      <c r="E6728" s="198" t="s">
        <v>11</v>
      </c>
      <c r="F6728" s="198">
        <v>889131</v>
      </c>
      <c r="G6728" s="190"/>
      <c r="H6728" s="191" t="s">
        <v>14189</v>
      </c>
      <c r="I6728" s="205">
        <v>50</v>
      </c>
      <c r="J6728" s="205">
        <v>0</v>
      </c>
      <c r="K6728" s="190">
        <v>50</v>
      </c>
      <c r="L6728" s="190" t="s">
        <v>1444</v>
      </c>
    </row>
    <row r="6729" spans="1:12" ht="45.75">
      <c r="A6729" s="198">
        <v>6</v>
      </c>
      <c r="B6729" s="197" t="s">
        <v>713</v>
      </c>
      <c r="C6729" s="198">
        <v>42886</v>
      </c>
      <c r="D6729" s="198" t="s">
        <v>14190</v>
      </c>
      <c r="E6729" s="198" t="s">
        <v>13</v>
      </c>
      <c r="F6729" s="198">
        <v>889145</v>
      </c>
      <c r="G6729" s="190"/>
      <c r="H6729" s="191" t="s">
        <v>14191</v>
      </c>
      <c r="I6729" s="205">
        <v>77.88</v>
      </c>
      <c r="J6729" s="205">
        <v>0</v>
      </c>
      <c r="K6729" s="190">
        <v>77.88</v>
      </c>
      <c r="L6729" s="190" t="s">
        <v>1444</v>
      </c>
    </row>
    <row r="6730" spans="1:12" ht="45.75">
      <c r="A6730" s="198">
        <v>6</v>
      </c>
      <c r="B6730" s="197" t="s">
        <v>713</v>
      </c>
      <c r="C6730" s="198">
        <v>42886</v>
      </c>
      <c r="D6730" s="198" t="s">
        <v>14192</v>
      </c>
      <c r="E6730" s="198" t="s">
        <v>11</v>
      </c>
      <c r="F6730" s="198">
        <v>889145</v>
      </c>
      <c r="G6730" s="190"/>
      <c r="H6730" s="191" t="s">
        <v>14193</v>
      </c>
      <c r="I6730" s="205">
        <v>50</v>
      </c>
      <c r="J6730" s="205">
        <v>0</v>
      </c>
      <c r="K6730" s="190">
        <v>50</v>
      </c>
      <c r="L6730" s="190" t="s">
        <v>1444</v>
      </c>
    </row>
    <row r="6731" spans="1:12" ht="45.75">
      <c r="A6731" s="198">
        <v>16</v>
      </c>
      <c r="B6731" s="197" t="s">
        <v>716</v>
      </c>
      <c r="C6731" s="198">
        <v>42886</v>
      </c>
      <c r="D6731" s="198" t="s">
        <v>14194</v>
      </c>
      <c r="E6731" s="198" t="s">
        <v>13</v>
      </c>
      <c r="F6731" s="198">
        <v>889147</v>
      </c>
      <c r="G6731" s="190"/>
      <c r="H6731" s="191" t="s">
        <v>14195</v>
      </c>
      <c r="I6731" s="205">
        <v>97.3</v>
      </c>
      <c r="J6731" s="205">
        <v>0</v>
      </c>
      <c r="K6731" s="190">
        <v>97.3</v>
      </c>
      <c r="L6731" s="190" t="s">
        <v>1444</v>
      </c>
    </row>
    <row r="6732" spans="1:12" ht="34.5">
      <c r="A6732" s="198">
        <v>16</v>
      </c>
      <c r="B6732" s="197" t="s">
        <v>716</v>
      </c>
      <c r="C6732" s="198">
        <v>42886</v>
      </c>
      <c r="D6732" s="198" t="s">
        <v>14196</v>
      </c>
      <c r="E6732" s="198" t="s">
        <v>11</v>
      </c>
      <c r="F6732" s="198">
        <v>889147</v>
      </c>
      <c r="G6732" s="190"/>
      <c r="H6732" s="191" t="s">
        <v>14197</v>
      </c>
      <c r="I6732" s="205">
        <v>50</v>
      </c>
      <c r="J6732" s="205">
        <v>0</v>
      </c>
      <c r="K6732" s="190">
        <v>50</v>
      </c>
      <c r="L6732" s="190" t="s">
        <v>1444</v>
      </c>
    </row>
    <row r="6733" spans="1:12" ht="34.5">
      <c r="A6733" s="198">
        <v>66</v>
      </c>
      <c r="B6733" s="197" t="s">
        <v>728</v>
      </c>
      <c r="C6733" s="198">
        <v>42886</v>
      </c>
      <c r="D6733" s="198" t="s">
        <v>14198</v>
      </c>
      <c r="E6733" s="198" t="s">
        <v>11</v>
      </c>
      <c r="F6733" s="198">
        <v>889177</v>
      </c>
      <c r="G6733" s="190"/>
      <c r="H6733" s="191" t="s">
        <v>14199</v>
      </c>
      <c r="I6733" s="205">
        <v>50</v>
      </c>
      <c r="J6733" s="205">
        <v>0</v>
      </c>
      <c r="K6733" s="190">
        <v>50</v>
      </c>
      <c r="L6733" s="190" t="s">
        <v>1444</v>
      </c>
    </row>
    <row r="6734" spans="1:12" ht="23.25">
      <c r="A6734" s="198">
        <v>117</v>
      </c>
      <c r="B6734" s="197" t="s">
        <v>746</v>
      </c>
      <c r="C6734" s="198">
        <v>42886</v>
      </c>
      <c r="D6734" s="198" t="s">
        <v>14200</v>
      </c>
      <c r="E6734" s="198" t="s">
        <v>11</v>
      </c>
      <c r="F6734" s="198">
        <v>889192</v>
      </c>
      <c r="G6734" s="190"/>
      <c r="H6734" s="191" t="s">
        <v>14201</v>
      </c>
      <c r="I6734" s="205">
        <v>50</v>
      </c>
      <c r="J6734" s="205">
        <v>0</v>
      </c>
      <c r="K6734" s="190">
        <v>50</v>
      </c>
      <c r="L6734" s="190" t="s">
        <v>1444</v>
      </c>
    </row>
    <row r="6735" spans="1:12" ht="23.25">
      <c r="A6735" s="198">
        <v>117</v>
      </c>
      <c r="B6735" s="197" t="s">
        <v>746</v>
      </c>
      <c r="C6735" s="198">
        <v>42886</v>
      </c>
      <c r="D6735" s="198" t="s">
        <v>14202</v>
      </c>
      <c r="E6735" s="198" t="s">
        <v>11</v>
      </c>
      <c r="F6735" s="198">
        <v>889194</v>
      </c>
      <c r="G6735" s="190"/>
      <c r="H6735" s="191" t="s">
        <v>14203</v>
      </c>
      <c r="I6735" s="205">
        <v>50</v>
      </c>
      <c r="J6735" s="205">
        <v>0</v>
      </c>
      <c r="K6735" s="190">
        <v>50</v>
      </c>
      <c r="L6735" s="190" t="s">
        <v>1444</v>
      </c>
    </row>
    <row r="6736" spans="1:12" ht="23.25">
      <c r="A6736" s="198">
        <v>117</v>
      </c>
      <c r="B6736" s="197" t="s">
        <v>746</v>
      </c>
      <c r="C6736" s="198">
        <v>42886</v>
      </c>
      <c r="D6736" s="198" t="s">
        <v>14204</v>
      </c>
      <c r="E6736" s="198" t="s">
        <v>11</v>
      </c>
      <c r="F6736" s="198">
        <v>889197</v>
      </c>
      <c r="G6736" s="190"/>
      <c r="H6736" s="191" t="s">
        <v>14205</v>
      </c>
      <c r="I6736" s="205">
        <v>50</v>
      </c>
      <c r="J6736" s="205">
        <v>0</v>
      </c>
      <c r="K6736" s="190">
        <v>50</v>
      </c>
      <c r="L6736" s="190" t="s">
        <v>1444</v>
      </c>
    </row>
    <row r="6737" spans="1:12" ht="45.75">
      <c r="A6737" s="198">
        <v>87</v>
      </c>
      <c r="B6737" s="197" t="s">
        <v>735</v>
      </c>
      <c r="C6737" s="198">
        <v>42886</v>
      </c>
      <c r="D6737" s="198" t="s">
        <v>14206</v>
      </c>
      <c r="E6737" s="198" t="s">
        <v>11</v>
      </c>
      <c r="F6737" s="198">
        <v>889215</v>
      </c>
      <c r="G6737" s="190"/>
      <c r="H6737" s="191" t="s">
        <v>14207</v>
      </c>
      <c r="I6737" s="205">
        <v>1049.98</v>
      </c>
      <c r="J6737" s="205">
        <v>0</v>
      </c>
      <c r="K6737" s="190">
        <v>1049.98</v>
      </c>
      <c r="L6737" s="190" t="s">
        <v>1444</v>
      </c>
    </row>
    <row r="6738" spans="1:12" ht="45.75">
      <c r="A6738" s="198">
        <v>78</v>
      </c>
      <c r="B6738" s="197" t="s">
        <v>14232</v>
      </c>
      <c r="C6738" s="198">
        <v>42886</v>
      </c>
      <c r="D6738" s="198" t="s">
        <v>14208</v>
      </c>
      <c r="E6738" s="198" t="s">
        <v>11</v>
      </c>
      <c r="F6738" s="198">
        <v>889218</v>
      </c>
      <c r="G6738" s="190"/>
      <c r="H6738" s="191" t="s">
        <v>14209</v>
      </c>
      <c r="I6738" s="205">
        <v>575.89</v>
      </c>
      <c r="J6738" s="205">
        <v>0</v>
      </c>
      <c r="K6738" s="190">
        <v>575.89</v>
      </c>
      <c r="L6738" s="190" t="s">
        <v>1444</v>
      </c>
    </row>
    <row r="6739" spans="1:12" ht="45.75">
      <c r="A6739" s="198">
        <v>78</v>
      </c>
      <c r="B6739" s="197" t="s">
        <v>14232</v>
      </c>
      <c r="C6739" s="198">
        <v>42886</v>
      </c>
      <c r="D6739" s="198" t="s">
        <v>14210</v>
      </c>
      <c r="E6739" s="198" t="s">
        <v>11</v>
      </c>
      <c r="F6739" s="198">
        <v>889219</v>
      </c>
      <c r="G6739" s="190"/>
      <c r="H6739" s="191" t="s">
        <v>14211</v>
      </c>
      <c r="I6739" s="205">
        <v>575.89</v>
      </c>
      <c r="J6739" s="205">
        <v>0</v>
      </c>
      <c r="K6739" s="190">
        <v>575.89</v>
      </c>
      <c r="L6739" s="190" t="s">
        <v>1444</v>
      </c>
    </row>
    <row r="6740" spans="1:12" ht="34.5">
      <c r="A6740" s="198" t="s">
        <v>628</v>
      </c>
      <c r="B6740" s="197" t="s">
        <v>738</v>
      </c>
      <c r="C6740" s="198">
        <v>42886</v>
      </c>
      <c r="D6740" s="198" t="s">
        <v>14212</v>
      </c>
      <c r="E6740" s="198" t="s">
        <v>11</v>
      </c>
      <c r="F6740" s="198">
        <v>9431</v>
      </c>
      <c r="G6740" s="190"/>
      <c r="H6740" s="191" t="s">
        <v>14213</v>
      </c>
      <c r="I6740" s="205">
        <v>814.07</v>
      </c>
      <c r="J6740" s="205">
        <v>0</v>
      </c>
      <c r="K6740" s="190">
        <v>814.07</v>
      </c>
      <c r="L6740" s="190" t="s">
        <v>1444</v>
      </c>
    </row>
    <row r="6741" spans="1:12" ht="45.75">
      <c r="A6741" s="198">
        <v>20</v>
      </c>
      <c r="B6741" s="197" t="s">
        <v>717</v>
      </c>
      <c r="C6741" s="198">
        <v>42886</v>
      </c>
      <c r="D6741" s="198" t="s">
        <v>14214</v>
      </c>
      <c r="E6741" s="198" t="s">
        <v>15</v>
      </c>
      <c r="F6741" s="198">
        <v>2420</v>
      </c>
      <c r="G6741" s="190"/>
      <c r="H6741" s="191" t="s">
        <v>14215</v>
      </c>
      <c r="I6741" s="205">
        <v>270</v>
      </c>
      <c r="J6741" s="205">
        <v>0</v>
      </c>
      <c r="K6741" s="190">
        <v>270</v>
      </c>
      <c r="L6741" s="190" t="s">
        <v>1444</v>
      </c>
    </row>
    <row r="6742" spans="1:12" ht="45.75">
      <c r="A6742" s="198">
        <v>20</v>
      </c>
      <c r="B6742" s="197" t="s">
        <v>717</v>
      </c>
      <c r="C6742" s="198">
        <v>42886</v>
      </c>
      <c r="D6742" s="198" t="s">
        <v>14216</v>
      </c>
      <c r="E6742" s="198" t="s">
        <v>15</v>
      </c>
      <c r="F6742" s="198">
        <v>2419</v>
      </c>
      <c r="G6742" s="190"/>
      <c r="H6742" s="191" t="s">
        <v>14217</v>
      </c>
      <c r="I6742" s="205">
        <v>270</v>
      </c>
      <c r="J6742" s="205">
        <v>0</v>
      </c>
      <c r="K6742" s="190">
        <v>270</v>
      </c>
      <c r="L6742" s="190" t="s">
        <v>1444</v>
      </c>
    </row>
    <row r="6743" spans="1:12" ht="45.75">
      <c r="A6743" s="198">
        <v>10</v>
      </c>
      <c r="B6743" s="197" t="s">
        <v>714</v>
      </c>
      <c r="C6743" s="198">
        <v>42886</v>
      </c>
      <c r="D6743" s="198" t="s">
        <v>14218</v>
      </c>
      <c r="E6743" s="198" t="s">
        <v>15</v>
      </c>
      <c r="F6743" s="198">
        <v>2418</v>
      </c>
      <c r="G6743" s="190"/>
      <c r="H6743" s="191" t="s">
        <v>14219</v>
      </c>
      <c r="I6743" s="205">
        <v>277.55</v>
      </c>
      <c r="J6743" s="205">
        <v>0</v>
      </c>
      <c r="K6743" s="190">
        <v>277.55</v>
      </c>
      <c r="L6743" s="190" t="s">
        <v>1444</v>
      </c>
    </row>
    <row r="6744" spans="1:12" ht="57">
      <c r="A6744" s="198">
        <v>244</v>
      </c>
      <c r="B6744" s="197" t="s">
        <v>795</v>
      </c>
      <c r="C6744" s="198">
        <v>42886</v>
      </c>
      <c r="D6744" s="198" t="s">
        <v>14220</v>
      </c>
      <c r="E6744" s="198" t="s">
        <v>15</v>
      </c>
      <c r="F6744" s="198">
        <v>2417</v>
      </c>
      <c r="G6744" s="190"/>
      <c r="H6744" s="191" t="s">
        <v>14221</v>
      </c>
      <c r="I6744" s="205">
        <v>278.92</v>
      </c>
      <c r="J6744" s="205">
        <v>0</v>
      </c>
      <c r="K6744" s="190">
        <v>278.92</v>
      </c>
      <c r="L6744" s="190" t="s">
        <v>1444</v>
      </c>
    </row>
    <row r="6745" spans="1:12" ht="45.75">
      <c r="A6745" s="198">
        <v>594</v>
      </c>
      <c r="B6745" s="197" t="s">
        <v>120</v>
      </c>
      <c r="C6745" s="198">
        <v>42886</v>
      </c>
      <c r="D6745" s="198" t="s">
        <v>14222</v>
      </c>
      <c r="E6745" s="198" t="s">
        <v>15</v>
      </c>
      <c r="F6745" s="198">
        <v>2421</v>
      </c>
      <c r="G6745" s="190"/>
      <c r="H6745" s="191" t="s">
        <v>14223</v>
      </c>
      <c r="I6745" s="205">
        <v>397.66</v>
      </c>
      <c r="J6745" s="205">
        <v>0</v>
      </c>
      <c r="K6745" s="190">
        <v>397.66</v>
      </c>
      <c r="L6745" s="190" t="s">
        <v>1444</v>
      </c>
    </row>
    <row r="6746" spans="1:12" ht="45.75">
      <c r="A6746" s="198">
        <v>25</v>
      </c>
      <c r="B6746" s="197" t="s">
        <v>718</v>
      </c>
      <c r="C6746" s="198">
        <v>42886</v>
      </c>
      <c r="D6746" s="198" t="s">
        <v>14224</v>
      </c>
      <c r="E6746" s="198" t="s">
        <v>15</v>
      </c>
      <c r="F6746" s="198">
        <v>2422</v>
      </c>
      <c r="G6746" s="190"/>
      <c r="H6746" s="191" t="s">
        <v>14225</v>
      </c>
      <c r="I6746" s="205">
        <v>390.87</v>
      </c>
      <c r="J6746" s="205">
        <v>0</v>
      </c>
      <c r="K6746" s="190">
        <v>390.87</v>
      </c>
      <c r="L6746" s="190" t="s">
        <v>1444</v>
      </c>
    </row>
    <row r="6747" spans="1:12" ht="45.75">
      <c r="A6747" s="198">
        <v>25</v>
      </c>
      <c r="B6747" s="197" t="s">
        <v>718</v>
      </c>
      <c r="C6747" s="198">
        <v>42886</v>
      </c>
      <c r="D6747" s="198" t="s">
        <v>14226</v>
      </c>
      <c r="E6747" s="198" t="s">
        <v>15</v>
      </c>
      <c r="F6747" s="198">
        <v>2423</v>
      </c>
      <c r="G6747" s="190"/>
      <c r="H6747" s="191" t="s">
        <v>14227</v>
      </c>
      <c r="I6747" s="205">
        <v>490.14</v>
      </c>
      <c r="J6747" s="205">
        <v>0</v>
      </c>
      <c r="K6747" s="190">
        <v>490.14</v>
      </c>
      <c r="L6747" s="190" t="s">
        <v>1444</v>
      </c>
    </row>
    <row r="6748" spans="1:12" ht="45.75">
      <c r="A6748" s="198">
        <v>25</v>
      </c>
      <c r="B6748" s="197" t="s">
        <v>718</v>
      </c>
      <c r="C6748" s="198">
        <v>42886</v>
      </c>
      <c r="D6748" s="198" t="s">
        <v>14228</v>
      </c>
      <c r="E6748" s="198" t="s">
        <v>15</v>
      </c>
      <c r="F6748" s="198">
        <v>2424</v>
      </c>
      <c r="G6748" s="190"/>
      <c r="H6748" s="191" t="s">
        <v>14229</v>
      </c>
      <c r="I6748" s="205">
        <v>364.94</v>
      </c>
      <c r="J6748" s="205">
        <v>0</v>
      </c>
      <c r="K6748" s="190">
        <v>364.94</v>
      </c>
      <c r="L6748" s="190" t="s">
        <v>1444</v>
      </c>
    </row>
    <row r="6749" spans="1:12" ht="34.5">
      <c r="A6749" s="198">
        <v>10</v>
      </c>
      <c r="B6749" s="197" t="s">
        <v>714</v>
      </c>
      <c r="C6749" s="198">
        <v>42886</v>
      </c>
      <c r="D6749" s="198" t="s">
        <v>14230</v>
      </c>
      <c r="E6749" s="198" t="s">
        <v>15</v>
      </c>
      <c r="F6749" s="198">
        <v>461187</v>
      </c>
      <c r="G6749" s="190"/>
      <c r="H6749" s="191" t="s">
        <v>14231</v>
      </c>
      <c r="I6749" s="205">
        <v>50</v>
      </c>
      <c r="J6749" s="205">
        <v>0</v>
      </c>
      <c r="K6749" s="190">
        <v>50</v>
      </c>
      <c r="L6749" s="190" t="s">
        <v>1444</v>
      </c>
    </row>
    <row r="6750" spans="1:12" ht="9.75" customHeight="1">
      <c r="A6750" s="206"/>
      <c r="B6750" s="207"/>
      <c r="C6750" s="206"/>
      <c r="D6750" s="206"/>
      <c r="E6750" s="206"/>
      <c r="F6750" s="206"/>
      <c r="G6750" s="208"/>
      <c r="H6750" s="209"/>
      <c r="I6750" s="210"/>
      <c r="J6750" s="210"/>
      <c r="K6750" s="208"/>
      <c r="L6750" s="208"/>
    </row>
    <row r="6751" spans="1:12">
      <c r="H6751" s="178" t="s">
        <v>653</v>
      </c>
      <c r="I6751" s="234">
        <f>+SUBTOTAL(9,I9:I6749)</f>
        <v>2590540343.1999965</v>
      </c>
      <c r="J6751" s="234">
        <f>+SUBTOTAL(9,J9:J6749)</f>
        <v>1223247520.9799988</v>
      </c>
    </row>
  </sheetData>
  <sheetProtection formatCells="0" formatColumns="0" formatRows="0" insertColumns="0" insertRows="0" sort="0" autoFilter="0" pivotTables="0"/>
  <autoFilter ref="A8:L6749"/>
  <sortState ref="A8:L14405">
    <sortCondition ref="A8:A14405"/>
    <sortCondition ref="D8:D14405"/>
    <sortCondition ref="F8:F14405"/>
  </sortState>
  <mergeCells count="4">
    <mergeCell ref="A1:K1"/>
    <mergeCell ref="A2:K2"/>
    <mergeCell ref="A3:K3"/>
    <mergeCell ref="A4:K4"/>
  </mergeCells>
  <pageMargins left="0.47244094488188981" right="0.39370078740157483" top="0.59055118110236227" bottom="0.23622047244094491" header="0.31496062992125984" footer="0.27559055118110237"/>
  <pageSetup scale="57" orientation="landscape" r:id="rId1"/>
  <rowBreaks count="2" manualBreakCount="2">
    <brk id="6692" max="11" man="1"/>
    <brk id="6751" max="1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N336"/>
  <sheetViews>
    <sheetView view="pageBreakPreview" zoomScaleNormal="85" zoomScaleSheetLayoutView="100" workbookViewId="0">
      <pane ySplit="8" topLeftCell="A324" activePane="bottomLeft" state="frozen"/>
      <selection pane="bottomLeft" activeCell="B324" sqref="B324"/>
    </sheetView>
  </sheetViews>
  <sheetFormatPr baseColWidth="10" defaultRowHeight="15" outlineLevelCol="1"/>
  <cols>
    <col min="1" max="1" width="6.5703125" customWidth="1"/>
    <col min="2" max="2" width="22.7109375" customWidth="1"/>
    <col min="3" max="3" width="11.7109375" customWidth="1"/>
    <col min="4" max="4" width="7.7109375" customWidth="1"/>
    <col min="5" max="5" width="9.7109375" customWidth="1"/>
    <col min="6" max="6" width="7.42578125" customWidth="1"/>
    <col min="7" max="7" width="61.7109375" customWidth="1"/>
    <col min="8" max="9" width="21.5703125" style="239" customWidth="1"/>
    <col min="10" max="10" width="21.5703125" style="239" hidden="1" customWidth="1" outlineLevel="1"/>
    <col min="11" max="11" width="21.5703125" style="239" customWidth="1" collapsed="1"/>
    <col min="12" max="12" width="21.5703125" style="239" customWidth="1"/>
    <col min="13" max="13" width="17.7109375" style="229" hidden="1" customWidth="1" outlineLevel="1"/>
    <col min="14" max="14" width="16.7109375" style="229" bestFit="1" customWidth="1" collapsed="1"/>
  </cols>
  <sheetData>
    <row r="1" spans="1:14">
      <c r="A1" s="322" t="s">
        <v>37</v>
      </c>
      <c r="B1" s="322"/>
      <c r="C1" s="322"/>
      <c r="D1" s="322"/>
      <c r="E1" s="322"/>
      <c r="F1" s="322"/>
      <c r="G1" s="322"/>
      <c r="H1" s="322"/>
      <c r="I1" s="322"/>
      <c r="J1" s="322"/>
      <c r="K1" s="322"/>
      <c r="L1" s="322"/>
      <c r="M1" s="240"/>
      <c r="N1" s="102"/>
    </row>
    <row r="2" spans="1:14">
      <c r="A2" s="322" t="s">
        <v>639</v>
      </c>
      <c r="B2" s="322"/>
      <c r="C2" s="322"/>
      <c r="D2" s="322"/>
      <c r="E2" s="322"/>
      <c r="F2" s="322"/>
      <c r="G2" s="322"/>
      <c r="H2" s="322"/>
      <c r="I2" s="322"/>
      <c r="J2" s="322"/>
      <c r="K2" s="322"/>
      <c r="L2" s="322"/>
      <c r="M2" s="240"/>
      <c r="N2" s="102"/>
    </row>
    <row r="3" spans="1:14">
      <c r="A3" s="322" t="s">
        <v>640</v>
      </c>
      <c r="B3" s="322"/>
      <c r="C3" s="322"/>
      <c r="D3" s="322"/>
      <c r="E3" s="322"/>
      <c r="F3" s="322"/>
      <c r="G3" s="322"/>
      <c r="H3" s="322"/>
      <c r="I3" s="322"/>
      <c r="J3" s="322"/>
      <c r="K3" s="322"/>
      <c r="L3" s="322"/>
      <c r="M3" s="240"/>
      <c r="N3" s="102"/>
    </row>
    <row r="4" spans="1:14">
      <c r="A4" s="322" t="str">
        <f>+'CUT Bs.'!A4:K4</f>
        <v>DESDE ENERO A MAYO DE 2017</v>
      </c>
      <c r="B4" s="322"/>
      <c r="C4" s="322"/>
      <c r="D4" s="322"/>
      <c r="E4" s="322"/>
      <c r="F4" s="322"/>
      <c r="G4" s="322"/>
      <c r="H4" s="322"/>
      <c r="I4" s="322"/>
      <c r="J4" s="322"/>
      <c r="K4" s="322"/>
      <c r="L4" s="322"/>
      <c r="M4" s="240"/>
      <c r="N4" s="102"/>
    </row>
    <row r="5" spans="1:14">
      <c r="A5" s="99"/>
      <c r="B5" s="100"/>
      <c r="C5" s="100"/>
      <c r="D5" s="101"/>
      <c r="E5" s="102"/>
      <c r="F5" s="102"/>
      <c r="G5" s="102"/>
      <c r="H5" s="212"/>
      <c r="I5" s="212"/>
      <c r="J5" s="212"/>
      <c r="K5" s="213"/>
      <c r="L5" s="214"/>
      <c r="M5" s="104"/>
      <c r="N5" s="102"/>
    </row>
    <row r="6" spans="1:14">
      <c r="A6" s="105" t="str">
        <f>+'CUT Bs.'!A6</f>
        <v>ACTUALIZADO AL :  6-JUNIO-2017</v>
      </c>
      <c r="B6" s="106"/>
      <c r="C6" s="106"/>
      <c r="D6" s="107"/>
      <c r="E6" s="108"/>
      <c r="F6" s="108"/>
      <c r="G6" s="108"/>
      <c r="H6" s="215"/>
      <c r="I6" s="215"/>
      <c r="J6" s="215"/>
      <c r="K6" s="216"/>
      <c r="L6" s="217"/>
      <c r="M6" s="107"/>
      <c r="N6" s="102"/>
    </row>
    <row r="7" spans="1:14">
      <c r="A7" s="19"/>
      <c r="B7" s="19"/>
      <c r="C7" s="99"/>
      <c r="D7" s="100"/>
      <c r="E7" s="100"/>
      <c r="F7" s="100"/>
      <c r="G7" s="101"/>
      <c r="H7" s="212"/>
      <c r="I7" s="212"/>
      <c r="J7" s="212"/>
      <c r="K7" s="212"/>
      <c r="L7" s="212"/>
      <c r="M7" s="103"/>
      <c r="N7" s="102"/>
    </row>
    <row r="8" spans="1:14" ht="22.5">
      <c r="A8" s="79" t="s">
        <v>40</v>
      </c>
      <c r="B8" s="109" t="s">
        <v>41</v>
      </c>
      <c r="C8" s="109" t="s">
        <v>42</v>
      </c>
      <c r="D8" s="110" t="s">
        <v>661</v>
      </c>
      <c r="E8" s="109" t="s">
        <v>641</v>
      </c>
      <c r="F8" s="109" t="s">
        <v>642</v>
      </c>
      <c r="G8" s="109" t="s">
        <v>44</v>
      </c>
      <c r="H8" s="218" t="s">
        <v>662</v>
      </c>
      <c r="I8" s="218" t="s">
        <v>663</v>
      </c>
      <c r="J8" s="219" t="s">
        <v>664</v>
      </c>
      <c r="K8" s="218" t="s">
        <v>665</v>
      </c>
      <c r="L8" s="218" t="s">
        <v>666</v>
      </c>
      <c r="M8" s="111" t="s">
        <v>667</v>
      </c>
      <c r="N8" s="109" t="s">
        <v>668</v>
      </c>
    </row>
    <row r="9" spans="1:14" ht="34.5">
      <c r="A9" s="175" t="s">
        <v>628</v>
      </c>
      <c r="B9" s="167" t="s">
        <v>738</v>
      </c>
      <c r="C9" s="168">
        <v>42738</v>
      </c>
      <c r="D9" s="169" t="s">
        <v>20</v>
      </c>
      <c r="E9" s="169">
        <v>8705</v>
      </c>
      <c r="F9" s="169"/>
      <c r="G9" s="176" t="s">
        <v>1443</v>
      </c>
      <c r="H9" s="171">
        <v>825503.91</v>
      </c>
      <c r="I9" s="171">
        <v>0</v>
      </c>
      <c r="J9" s="171">
        <v>825503.91</v>
      </c>
      <c r="K9" s="171">
        <v>5662956.8200000003</v>
      </c>
      <c r="L9" s="171">
        <v>0</v>
      </c>
      <c r="M9" s="171">
        <v>5662956.8200000003</v>
      </c>
      <c r="N9" s="173" t="s">
        <v>1444</v>
      </c>
    </row>
    <row r="10" spans="1:14" ht="45.75">
      <c r="A10" s="175" t="s">
        <v>627</v>
      </c>
      <c r="B10" s="167" t="s">
        <v>737</v>
      </c>
      <c r="C10" s="168">
        <v>42741</v>
      </c>
      <c r="D10" s="169" t="s">
        <v>1274</v>
      </c>
      <c r="E10" s="169">
        <v>68986</v>
      </c>
      <c r="F10" s="169"/>
      <c r="G10" s="176" t="s">
        <v>1445</v>
      </c>
      <c r="H10" s="171">
        <v>0</v>
      </c>
      <c r="I10" s="171">
        <v>193583.33</v>
      </c>
      <c r="J10" s="171">
        <v>193583.33</v>
      </c>
      <c r="K10" s="171">
        <v>0</v>
      </c>
      <c r="L10" s="171">
        <v>1327981.6399999999</v>
      </c>
      <c r="M10" s="171">
        <v>1327981.6399999999</v>
      </c>
      <c r="N10" s="173" t="s">
        <v>1444</v>
      </c>
    </row>
    <row r="11" spans="1:14" ht="45.75">
      <c r="A11" s="175">
        <v>47</v>
      </c>
      <c r="B11" s="167" t="s">
        <v>723</v>
      </c>
      <c r="C11" s="168">
        <v>42741</v>
      </c>
      <c r="D11" s="169" t="s">
        <v>6</v>
      </c>
      <c r="E11" s="169">
        <v>350797</v>
      </c>
      <c r="F11" s="169"/>
      <c r="G11" s="176" t="s">
        <v>1446</v>
      </c>
      <c r="H11" s="171">
        <v>0</v>
      </c>
      <c r="I11" s="171">
        <v>1340641.03</v>
      </c>
      <c r="J11" s="171">
        <v>1340641.03</v>
      </c>
      <c r="K11" s="171">
        <v>0</v>
      </c>
      <c r="L11" s="171">
        <v>9196797.4700000007</v>
      </c>
      <c r="M11" s="171">
        <v>9196797.4700000007</v>
      </c>
      <c r="N11" s="173" t="s">
        <v>1444</v>
      </c>
    </row>
    <row r="12" spans="1:14" ht="34.5">
      <c r="A12" s="175">
        <v>47</v>
      </c>
      <c r="B12" s="167" t="s">
        <v>723</v>
      </c>
      <c r="C12" s="168">
        <v>42741</v>
      </c>
      <c r="D12" s="169" t="s">
        <v>6</v>
      </c>
      <c r="E12" s="169">
        <v>876438</v>
      </c>
      <c r="F12" s="169"/>
      <c r="G12" s="176" t="s">
        <v>1447</v>
      </c>
      <c r="H12" s="171">
        <v>0</v>
      </c>
      <c r="I12" s="171">
        <v>1240865.31</v>
      </c>
      <c r="J12" s="171">
        <v>1240865.31</v>
      </c>
      <c r="K12" s="171">
        <v>0</v>
      </c>
      <c r="L12" s="171">
        <v>8512336.0299999993</v>
      </c>
      <c r="M12" s="171">
        <v>8512336.0299999993</v>
      </c>
      <c r="N12" s="173" t="s">
        <v>1444</v>
      </c>
    </row>
    <row r="13" spans="1:14" ht="45.75">
      <c r="A13" s="175">
        <v>47</v>
      </c>
      <c r="B13" s="167" t="s">
        <v>723</v>
      </c>
      <c r="C13" s="168">
        <v>42741</v>
      </c>
      <c r="D13" s="169" t="s">
        <v>11</v>
      </c>
      <c r="E13" s="169">
        <v>350797</v>
      </c>
      <c r="F13" s="169"/>
      <c r="G13" s="176" t="s">
        <v>1448</v>
      </c>
      <c r="H13" s="171">
        <v>7.29</v>
      </c>
      <c r="I13" s="171">
        <v>0</v>
      </c>
      <c r="J13" s="171">
        <v>7.29</v>
      </c>
      <c r="K13" s="171">
        <v>50.01</v>
      </c>
      <c r="L13" s="171">
        <v>0</v>
      </c>
      <c r="M13" s="171">
        <v>50.01</v>
      </c>
      <c r="N13" s="173" t="s">
        <v>1444</v>
      </c>
    </row>
    <row r="14" spans="1:14" ht="34.5">
      <c r="A14" s="175">
        <v>47</v>
      </c>
      <c r="B14" s="167" t="s">
        <v>723</v>
      </c>
      <c r="C14" s="168">
        <v>42741</v>
      </c>
      <c r="D14" s="169" t="s">
        <v>11</v>
      </c>
      <c r="E14" s="169">
        <v>876438</v>
      </c>
      <c r="F14" s="169"/>
      <c r="G14" s="176" t="s">
        <v>1449</v>
      </c>
      <c r="H14" s="171">
        <v>7.29</v>
      </c>
      <c r="I14" s="171">
        <v>0</v>
      </c>
      <c r="J14" s="171">
        <v>7.29</v>
      </c>
      <c r="K14" s="171">
        <v>50.01</v>
      </c>
      <c r="L14" s="171">
        <v>0</v>
      </c>
      <c r="M14" s="171">
        <v>50.01</v>
      </c>
      <c r="N14" s="173" t="s">
        <v>1444</v>
      </c>
    </row>
    <row r="15" spans="1:14" ht="45.75">
      <c r="A15" s="175">
        <v>47</v>
      </c>
      <c r="B15" s="167" t="s">
        <v>723</v>
      </c>
      <c r="C15" s="168">
        <v>42746</v>
      </c>
      <c r="D15" s="169" t="s">
        <v>6</v>
      </c>
      <c r="E15" s="169">
        <v>353642</v>
      </c>
      <c r="F15" s="169"/>
      <c r="G15" s="176" t="s">
        <v>1450</v>
      </c>
      <c r="H15" s="171">
        <v>0</v>
      </c>
      <c r="I15" s="171">
        <v>845811.16</v>
      </c>
      <c r="J15" s="171">
        <v>845811.16</v>
      </c>
      <c r="K15" s="171">
        <v>0</v>
      </c>
      <c r="L15" s="171">
        <v>5802264.5599999996</v>
      </c>
      <c r="M15" s="171">
        <v>5802264.5599999996</v>
      </c>
      <c r="N15" s="173" t="s">
        <v>1444</v>
      </c>
    </row>
    <row r="16" spans="1:14" ht="45.75">
      <c r="A16" s="175">
        <v>47</v>
      </c>
      <c r="B16" s="167" t="s">
        <v>723</v>
      </c>
      <c r="C16" s="168">
        <v>42746</v>
      </c>
      <c r="D16" s="169" t="s">
        <v>11</v>
      </c>
      <c r="E16" s="169">
        <v>353642</v>
      </c>
      <c r="F16" s="169"/>
      <c r="G16" s="176" t="s">
        <v>1451</v>
      </c>
      <c r="H16" s="171">
        <v>7.29</v>
      </c>
      <c r="I16" s="171">
        <v>0</v>
      </c>
      <c r="J16" s="171">
        <v>7.29</v>
      </c>
      <c r="K16" s="171">
        <v>50.01</v>
      </c>
      <c r="L16" s="171">
        <v>0</v>
      </c>
      <c r="M16" s="171">
        <v>50.01</v>
      </c>
      <c r="N16" s="173" t="s">
        <v>1444</v>
      </c>
    </row>
    <row r="17" spans="1:14" ht="34.5">
      <c r="A17" s="175" t="s">
        <v>627</v>
      </c>
      <c r="B17" s="167" t="s">
        <v>737</v>
      </c>
      <c r="C17" s="168">
        <v>42751</v>
      </c>
      <c r="D17" s="169" t="s">
        <v>23</v>
      </c>
      <c r="E17" s="169">
        <v>16459</v>
      </c>
      <c r="F17" s="169"/>
      <c r="G17" s="176" t="s">
        <v>1452</v>
      </c>
      <c r="H17" s="171">
        <v>0</v>
      </c>
      <c r="I17" s="171">
        <v>0</v>
      </c>
      <c r="J17" s="171">
        <v>0</v>
      </c>
      <c r="K17" s="171">
        <v>0</v>
      </c>
      <c r="L17" s="171">
        <v>0.03</v>
      </c>
      <c r="M17" s="171">
        <v>0.03</v>
      </c>
      <c r="N17" s="173" t="s">
        <v>1444</v>
      </c>
    </row>
    <row r="18" spans="1:14" ht="45.75">
      <c r="A18" s="175" t="s">
        <v>628</v>
      </c>
      <c r="B18" s="167" t="s">
        <v>738</v>
      </c>
      <c r="C18" s="168">
        <v>42751</v>
      </c>
      <c r="D18" s="169" t="s">
        <v>6</v>
      </c>
      <c r="E18" s="169">
        <v>356786</v>
      </c>
      <c r="F18" s="169"/>
      <c r="G18" s="176" t="s">
        <v>1453</v>
      </c>
      <c r="H18" s="171">
        <v>0</v>
      </c>
      <c r="I18" s="171">
        <v>87997.54</v>
      </c>
      <c r="J18" s="171">
        <v>87997.54</v>
      </c>
      <c r="K18" s="171">
        <v>0</v>
      </c>
      <c r="L18" s="171">
        <v>603663.12</v>
      </c>
      <c r="M18" s="171">
        <v>603663.12</v>
      </c>
      <c r="N18" s="173" t="s">
        <v>1444</v>
      </c>
    </row>
    <row r="19" spans="1:14" ht="45.75">
      <c r="A19" s="175" t="s">
        <v>628</v>
      </c>
      <c r="B19" s="167" t="s">
        <v>738</v>
      </c>
      <c r="C19" s="168">
        <v>42751</v>
      </c>
      <c r="D19" s="169" t="s">
        <v>6</v>
      </c>
      <c r="E19" s="169">
        <v>356787</v>
      </c>
      <c r="F19" s="169"/>
      <c r="G19" s="176" t="s">
        <v>1454</v>
      </c>
      <c r="H19" s="171">
        <v>0</v>
      </c>
      <c r="I19" s="171">
        <v>490.61</v>
      </c>
      <c r="J19" s="171">
        <v>490.61</v>
      </c>
      <c r="K19" s="171">
        <v>0</v>
      </c>
      <c r="L19" s="171">
        <v>3365.58</v>
      </c>
      <c r="M19" s="171">
        <v>3365.58</v>
      </c>
      <c r="N19" s="173" t="s">
        <v>1444</v>
      </c>
    </row>
    <row r="20" spans="1:14" ht="57">
      <c r="A20" s="175" t="s">
        <v>628</v>
      </c>
      <c r="B20" s="167" t="s">
        <v>738</v>
      </c>
      <c r="C20" s="168">
        <v>42751</v>
      </c>
      <c r="D20" s="169" t="s">
        <v>6</v>
      </c>
      <c r="E20" s="169">
        <v>877115</v>
      </c>
      <c r="F20" s="169"/>
      <c r="G20" s="176" t="s">
        <v>1455</v>
      </c>
      <c r="H20" s="171">
        <v>0</v>
      </c>
      <c r="I20" s="171">
        <v>45516.01</v>
      </c>
      <c r="J20" s="171">
        <v>45516.01</v>
      </c>
      <c r="K20" s="171">
        <v>0</v>
      </c>
      <c r="L20" s="171">
        <v>312239.83</v>
      </c>
      <c r="M20" s="171">
        <v>312239.83</v>
      </c>
      <c r="N20" s="173" t="s">
        <v>1444</v>
      </c>
    </row>
    <row r="21" spans="1:14" ht="34.5">
      <c r="A21" s="175" t="s">
        <v>628</v>
      </c>
      <c r="B21" s="167" t="s">
        <v>738</v>
      </c>
      <c r="C21" s="168">
        <v>42751</v>
      </c>
      <c r="D21" s="169" t="s">
        <v>13</v>
      </c>
      <c r="E21" s="169">
        <v>877086</v>
      </c>
      <c r="F21" s="169"/>
      <c r="G21" s="176" t="s">
        <v>1456</v>
      </c>
      <c r="H21" s="171">
        <v>6.74</v>
      </c>
      <c r="I21" s="171">
        <v>0</v>
      </c>
      <c r="J21" s="171">
        <v>6.74</v>
      </c>
      <c r="K21" s="171">
        <v>46.24</v>
      </c>
      <c r="L21" s="171">
        <v>0</v>
      </c>
      <c r="M21" s="171">
        <v>46.24</v>
      </c>
      <c r="N21" s="173" t="s">
        <v>1444</v>
      </c>
    </row>
    <row r="22" spans="1:14" ht="45.75">
      <c r="A22" s="175">
        <v>291</v>
      </c>
      <c r="B22" s="167" t="s">
        <v>818</v>
      </c>
      <c r="C22" s="168">
        <v>42752</v>
      </c>
      <c r="D22" s="169" t="s">
        <v>6</v>
      </c>
      <c r="E22" s="169">
        <v>357918</v>
      </c>
      <c r="F22" s="169"/>
      <c r="G22" s="176" t="s">
        <v>1457</v>
      </c>
      <c r="H22" s="171">
        <v>0</v>
      </c>
      <c r="I22" s="171">
        <v>2140000</v>
      </c>
      <c r="J22" s="171">
        <v>2140000</v>
      </c>
      <c r="K22" s="171">
        <v>0</v>
      </c>
      <c r="L22" s="171">
        <v>14680400</v>
      </c>
      <c r="M22" s="171">
        <v>14680400</v>
      </c>
      <c r="N22" s="173" t="s">
        <v>1444</v>
      </c>
    </row>
    <row r="23" spans="1:14" ht="34.5">
      <c r="A23" s="175" t="s">
        <v>627</v>
      </c>
      <c r="B23" s="167" t="s">
        <v>737</v>
      </c>
      <c r="C23" s="168">
        <v>42752</v>
      </c>
      <c r="D23" s="169" t="s">
        <v>23</v>
      </c>
      <c r="E23" s="169">
        <v>16464</v>
      </c>
      <c r="F23" s="169"/>
      <c r="G23" s="176" t="s">
        <v>1458</v>
      </c>
      <c r="H23" s="171">
        <v>0</v>
      </c>
      <c r="I23" s="171">
        <v>0</v>
      </c>
      <c r="J23" s="171">
        <v>0</v>
      </c>
      <c r="K23" s="171">
        <v>0.01</v>
      </c>
      <c r="L23" s="171">
        <v>0</v>
      </c>
      <c r="M23" s="171">
        <v>0.01</v>
      </c>
      <c r="N23" s="173" t="s">
        <v>1444</v>
      </c>
    </row>
    <row r="24" spans="1:14" ht="34.5">
      <c r="A24" s="175" t="s">
        <v>627</v>
      </c>
      <c r="B24" s="167" t="s">
        <v>737</v>
      </c>
      <c r="C24" s="168">
        <v>42753</v>
      </c>
      <c r="D24" s="169" t="s">
        <v>3</v>
      </c>
      <c r="E24" s="169">
        <v>1467262</v>
      </c>
      <c r="F24" s="169"/>
      <c r="G24" s="176" t="s">
        <v>1459</v>
      </c>
      <c r="H24" s="171">
        <v>0</v>
      </c>
      <c r="I24" s="171">
        <v>35.159999999999997</v>
      </c>
      <c r="J24" s="171">
        <v>35.159999999999997</v>
      </c>
      <c r="K24" s="171">
        <v>0</v>
      </c>
      <c r="L24" s="171">
        <v>241.2</v>
      </c>
      <c r="M24" s="171">
        <v>241.2</v>
      </c>
      <c r="N24" s="173" t="s">
        <v>1444</v>
      </c>
    </row>
    <row r="25" spans="1:14" ht="34.5">
      <c r="A25" s="175" t="s">
        <v>628</v>
      </c>
      <c r="B25" s="167" t="s">
        <v>738</v>
      </c>
      <c r="C25" s="168">
        <v>42754</v>
      </c>
      <c r="D25" s="169" t="s">
        <v>20</v>
      </c>
      <c r="E25" s="211">
        <v>8922</v>
      </c>
      <c r="F25" s="169"/>
      <c r="G25" s="176" t="s">
        <v>1460</v>
      </c>
      <c r="H25" s="171">
        <v>1821.11</v>
      </c>
      <c r="I25" s="171">
        <v>0</v>
      </c>
      <c r="J25" s="171">
        <v>1821.11</v>
      </c>
      <c r="K25" s="171">
        <v>12492.81</v>
      </c>
      <c r="L25" s="171">
        <v>0</v>
      </c>
      <c r="M25" s="171">
        <v>12492.81</v>
      </c>
      <c r="N25" s="173" t="s">
        <v>1444</v>
      </c>
    </row>
    <row r="26" spans="1:14" ht="57">
      <c r="A26" s="175" t="s">
        <v>628</v>
      </c>
      <c r="B26" s="167" t="s">
        <v>738</v>
      </c>
      <c r="C26" s="168">
        <v>42755</v>
      </c>
      <c r="D26" s="169" t="s">
        <v>13</v>
      </c>
      <c r="E26" s="169">
        <v>877550</v>
      </c>
      <c r="F26" s="169"/>
      <c r="G26" s="176" t="s">
        <v>1461</v>
      </c>
      <c r="H26" s="171">
        <v>20</v>
      </c>
      <c r="I26" s="171">
        <v>0</v>
      </c>
      <c r="J26" s="171">
        <v>20</v>
      </c>
      <c r="K26" s="171">
        <v>137.19999999999999</v>
      </c>
      <c r="L26" s="171">
        <v>0</v>
      </c>
      <c r="M26" s="171">
        <v>137.19999999999999</v>
      </c>
      <c r="N26" s="173" t="s">
        <v>1444</v>
      </c>
    </row>
    <row r="27" spans="1:14" ht="34.5">
      <c r="A27" s="175">
        <v>15</v>
      </c>
      <c r="B27" s="167" t="s">
        <v>715</v>
      </c>
      <c r="C27" s="168">
        <v>42759</v>
      </c>
      <c r="D27" s="169" t="s">
        <v>6</v>
      </c>
      <c r="E27" s="169">
        <v>877623</v>
      </c>
      <c r="F27" s="169"/>
      <c r="G27" s="176" t="s">
        <v>1462</v>
      </c>
      <c r="H27" s="171">
        <v>0</v>
      </c>
      <c r="I27" s="171">
        <v>69967</v>
      </c>
      <c r="J27" s="171">
        <v>69967</v>
      </c>
      <c r="K27" s="171">
        <v>0</v>
      </c>
      <c r="L27" s="171">
        <v>479973.62</v>
      </c>
      <c r="M27" s="171">
        <v>479973.62</v>
      </c>
      <c r="N27" s="173" t="s">
        <v>1444</v>
      </c>
    </row>
    <row r="28" spans="1:14" ht="34.5">
      <c r="A28" s="175">
        <v>15</v>
      </c>
      <c r="B28" s="167" t="s">
        <v>715</v>
      </c>
      <c r="C28" s="168">
        <v>42759</v>
      </c>
      <c r="D28" s="169" t="s">
        <v>11</v>
      </c>
      <c r="E28" s="169">
        <v>877623</v>
      </c>
      <c r="F28" s="169"/>
      <c r="G28" s="176" t="s">
        <v>1463</v>
      </c>
      <c r="H28" s="171">
        <v>7.29</v>
      </c>
      <c r="I28" s="171">
        <v>0</v>
      </c>
      <c r="J28" s="171">
        <v>7.29</v>
      </c>
      <c r="K28" s="171">
        <v>50.01</v>
      </c>
      <c r="L28" s="171">
        <v>0</v>
      </c>
      <c r="M28" s="171">
        <v>50.01</v>
      </c>
      <c r="N28" s="173" t="s">
        <v>1444</v>
      </c>
    </row>
    <row r="29" spans="1:14" ht="34.5">
      <c r="A29" s="175" t="s">
        <v>627</v>
      </c>
      <c r="B29" s="167" t="s">
        <v>737</v>
      </c>
      <c r="C29" s="168">
        <v>42761</v>
      </c>
      <c r="D29" s="169" t="s">
        <v>3</v>
      </c>
      <c r="E29" s="169">
        <v>1469588</v>
      </c>
      <c r="F29" s="169"/>
      <c r="G29" s="176" t="s">
        <v>1464</v>
      </c>
      <c r="H29" s="171">
        <v>0</v>
      </c>
      <c r="I29" s="171">
        <v>19927.54</v>
      </c>
      <c r="J29" s="171">
        <v>19927.54</v>
      </c>
      <c r="K29" s="171">
        <v>0</v>
      </c>
      <c r="L29" s="171">
        <v>136702.92000000001</v>
      </c>
      <c r="M29" s="171">
        <v>136702.92000000001</v>
      </c>
      <c r="N29" s="173" t="s">
        <v>1444</v>
      </c>
    </row>
    <row r="30" spans="1:14" ht="34.5">
      <c r="A30" s="175" t="s">
        <v>627</v>
      </c>
      <c r="B30" s="167" t="s">
        <v>737</v>
      </c>
      <c r="C30" s="168">
        <v>42774</v>
      </c>
      <c r="D30" s="169" t="s">
        <v>23</v>
      </c>
      <c r="E30" s="169">
        <v>16527</v>
      </c>
      <c r="F30" s="169"/>
      <c r="G30" s="176" t="s">
        <v>1465</v>
      </c>
      <c r="H30" s="171">
        <v>0</v>
      </c>
      <c r="I30" s="171">
        <v>0</v>
      </c>
      <c r="J30" s="171">
        <v>0</v>
      </c>
      <c r="K30" s="171">
        <v>0</v>
      </c>
      <c r="L30" s="171">
        <v>0.01</v>
      </c>
      <c r="M30" s="171">
        <v>0.01</v>
      </c>
      <c r="N30" s="173" t="s">
        <v>1444</v>
      </c>
    </row>
    <row r="31" spans="1:14" ht="45.75">
      <c r="A31" s="175">
        <v>86</v>
      </c>
      <c r="B31" s="167" t="s">
        <v>734</v>
      </c>
      <c r="C31" s="168">
        <v>42774</v>
      </c>
      <c r="D31" s="169" t="s">
        <v>6</v>
      </c>
      <c r="E31" s="169">
        <v>374788</v>
      </c>
      <c r="F31" s="169"/>
      <c r="G31" s="176" t="s">
        <v>1466</v>
      </c>
      <c r="H31" s="171">
        <v>0</v>
      </c>
      <c r="I31" s="171">
        <v>727314.86</v>
      </c>
      <c r="J31" s="171">
        <v>727314.86</v>
      </c>
      <c r="K31" s="171">
        <v>0</v>
      </c>
      <c r="L31" s="171">
        <v>4989379.9400000004</v>
      </c>
      <c r="M31" s="171">
        <v>4989379.9400000004</v>
      </c>
      <c r="N31" s="173" t="s">
        <v>1444</v>
      </c>
    </row>
    <row r="32" spans="1:14" ht="34.5">
      <c r="A32" s="175">
        <v>86</v>
      </c>
      <c r="B32" s="167" t="s">
        <v>734</v>
      </c>
      <c r="C32" s="168">
        <v>42774</v>
      </c>
      <c r="D32" s="169" t="s">
        <v>6</v>
      </c>
      <c r="E32" s="169">
        <v>879325</v>
      </c>
      <c r="F32" s="169"/>
      <c r="G32" s="176" t="s">
        <v>1467</v>
      </c>
      <c r="H32" s="171">
        <v>0</v>
      </c>
      <c r="I32" s="171">
        <v>79407.199999999997</v>
      </c>
      <c r="J32" s="171">
        <v>79407.199999999997</v>
      </c>
      <c r="K32" s="171">
        <v>0</v>
      </c>
      <c r="L32" s="171">
        <v>544733.39</v>
      </c>
      <c r="M32" s="171">
        <v>544733.39</v>
      </c>
      <c r="N32" s="173" t="s">
        <v>1444</v>
      </c>
    </row>
    <row r="33" spans="1:14" ht="34.5">
      <c r="A33" s="175" t="s">
        <v>628</v>
      </c>
      <c r="B33" s="167" t="s">
        <v>738</v>
      </c>
      <c r="C33" s="168">
        <v>42774</v>
      </c>
      <c r="D33" s="169" t="s">
        <v>6</v>
      </c>
      <c r="E33" s="169">
        <v>374790</v>
      </c>
      <c r="F33" s="169"/>
      <c r="G33" s="176" t="s">
        <v>1468</v>
      </c>
      <c r="H33" s="171">
        <v>0</v>
      </c>
      <c r="I33" s="171">
        <v>183490.35</v>
      </c>
      <c r="J33" s="171">
        <v>183490.35</v>
      </c>
      <c r="K33" s="171">
        <v>0</v>
      </c>
      <c r="L33" s="171">
        <v>1258743.8</v>
      </c>
      <c r="M33" s="171">
        <v>1258743.8</v>
      </c>
      <c r="N33" s="173" t="s">
        <v>1444</v>
      </c>
    </row>
    <row r="34" spans="1:14" ht="34.5">
      <c r="A34" s="175" t="s">
        <v>628</v>
      </c>
      <c r="B34" s="167" t="s">
        <v>738</v>
      </c>
      <c r="C34" s="168">
        <v>42774</v>
      </c>
      <c r="D34" s="169" t="s">
        <v>20</v>
      </c>
      <c r="E34" s="169">
        <v>8913</v>
      </c>
      <c r="F34" s="169"/>
      <c r="G34" s="176" t="s">
        <v>1469</v>
      </c>
      <c r="H34" s="171">
        <v>282315.34999999998</v>
      </c>
      <c r="I34" s="171">
        <v>0</v>
      </c>
      <c r="J34" s="171">
        <v>282315.34999999998</v>
      </c>
      <c r="K34" s="171">
        <v>1936683.3</v>
      </c>
      <c r="L34" s="171">
        <v>0</v>
      </c>
      <c r="M34" s="171">
        <v>1936683.3</v>
      </c>
      <c r="N34" s="173" t="s">
        <v>1444</v>
      </c>
    </row>
    <row r="35" spans="1:14" ht="45.75">
      <c r="A35" s="175">
        <v>86</v>
      </c>
      <c r="B35" s="167" t="s">
        <v>734</v>
      </c>
      <c r="C35" s="168">
        <v>42774</v>
      </c>
      <c r="D35" s="169" t="s">
        <v>11</v>
      </c>
      <c r="E35" s="169">
        <v>374788</v>
      </c>
      <c r="F35" s="169"/>
      <c r="G35" s="176" t="s">
        <v>1470</v>
      </c>
      <c r="H35" s="171">
        <v>7.29</v>
      </c>
      <c r="I35" s="171">
        <v>0</v>
      </c>
      <c r="J35" s="171">
        <v>7.29</v>
      </c>
      <c r="K35" s="171">
        <v>50.01</v>
      </c>
      <c r="L35" s="171">
        <v>0</v>
      </c>
      <c r="M35" s="171">
        <v>50.01</v>
      </c>
      <c r="N35" s="173" t="s">
        <v>1444</v>
      </c>
    </row>
    <row r="36" spans="1:14" ht="34.5">
      <c r="A36" s="175" t="s">
        <v>628</v>
      </c>
      <c r="B36" s="167" t="s">
        <v>738</v>
      </c>
      <c r="C36" s="168">
        <v>42774</v>
      </c>
      <c r="D36" s="169" t="s">
        <v>20</v>
      </c>
      <c r="E36" s="169">
        <v>8914</v>
      </c>
      <c r="F36" s="169"/>
      <c r="G36" s="176" t="s">
        <v>1471</v>
      </c>
      <c r="H36" s="171">
        <v>448264.72</v>
      </c>
      <c r="I36" s="171">
        <v>0</v>
      </c>
      <c r="J36" s="171">
        <v>448264.72</v>
      </c>
      <c r="K36" s="171">
        <v>3075095.98</v>
      </c>
      <c r="L36" s="171">
        <v>0</v>
      </c>
      <c r="M36" s="171">
        <v>3075095.98</v>
      </c>
      <c r="N36" s="173" t="s">
        <v>1444</v>
      </c>
    </row>
    <row r="37" spans="1:14" ht="34.5">
      <c r="A37" s="175">
        <v>86</v>
      </c>
      <c r="B37" s="167" t="s">
        <v>734</v>
      </c>
      <c r="C37" s="168">
        <v>42774</v>
      </c>
      <c r="D37" s="169" t="s">
        <v>11</v>
      </c>
      <c r="E37" s="169">
        <v>879325</v>
      </c>
      <c r="F37" s="169"/>
      <c r="G37" s="176" t="s">
        <v>1472</v>
      </c>
      <c r="H37" s="171">
        <v>7.29</v>
      </c>
      <c r="I37" s="171">
        <v>0</v>
      </c>
      <c r="J37" s="171">
        <v>7.29</v>
      </c>
      <c r="K37" s="171">
        <v>50.01</v>
      </c>
      <c r="L37" s="171">
        <v>0</v>
      </c>
      <c r="M37" s="171">
        <v>50.01</v>
      </c>
      <c r="N37" s="173" t="s">
        <v>1444</v>
      </c>
    </row>
    <row r="38" spans="1:14" ht="34.5">
      <c r="A38" s="175" t="s">
        <v>627</v>
      </c>
      <c r="B38" s="167" t="s">
        <v>737</v>
      </c>
      <c r="C38" s="168">
        <v>42775</v>
      </c>
      <c r="D38" s="169" t="s">
        <v>23</v>
      </c>
      <c r="E38" s="169">
        <v>16531</v>
      </c>
      <c r="F38" s="169"/>
      <c r="G38" s="176" t="s">
        <v>1473</v>
      </c>
      <c r="H38" s="171">
        <v>0</v>
      </c>
      <c r="I38" s="171">
        <v>0</v>
      </c>
      <c r="J38" s="171">
        <v>0</v>
      </c>
      <c r="K38" s="171">
        <v>0.01</v>
      </c>
      <c r="L38" s="171">
        <v>0</v>
      </c>
      <c r="M38" s="171">
        <v>0.01</v>
      </c>
      <c r="N38" s="173" t="s">
        <v>1444</v>
      </c>
    </row>
    <row r="39" spans="1:14" ht="45.75">
      <c r="A39" s="175" t="s">
        <v>628</v>
      </c>
      <c r="B39" s="167" t="s">
        <v>738</v>
      </c>
      <c r="C39" s="168">
        <v>42775</v>
      </c>
      <c r="D39" s="169" t="s">
        <v>20</v>
      </c>
      <c r="E39" s="169">
        <v>8889</v>
      </c>
      <c r="F39" s="169"/>
      <c r="G39" s="176" t="s">
        <v>1474</v>
      </c>
      <c r="H39" s="171">
        <v>2806270.56</v>
      </c>
      <c r="I39" s="171">
        <v>0</v>
      </c>
      <c r="J39" s="171">
        <v>2806270.56</v>
      </c>
      <c r="K39" s="171">
        <v>19251016.039999999</v>
      </c>
      <c r="L39" s="171">
        <v>0</v>
      </c>
      <c r="M39" s="171">
        <v>19251016.039999999</v>
      </c>
      <c r="N39" s="173" t="s">
        <v>1444</v>
      </c>
    </row>
    <row r="40" spans="1:14" ht="34.5">
      <c r="A40" s="175" t="s">
        <v>627</v>
      </c>
      <c r="B40" s="167" t="s">
        <v>737</v>
      </c>
      <c r="C40" s="168">
        <v>42776</v>
      </c>
      <c r="D40" s="169" t="s">
        <v>23</v>
      </c>
      <c r="E40" s="169">
        <v>16537</v>
      </c>
      <c r="F40" s="169"/>
      <c r="G40" s="176" t="s">
        <v>1475</v>
      </c>
      <c r="H40" s="171">
        <v>0</v>
      </c>
      <c r="I40" s="171">
        <v>0</v>
      </c>
      <c r="J40" s="171">
        <v>0</v>
      </c>
      <c r="K40" s="171">
        <v>0</v>
      </c>
      <c r="L40" s="171">
        <v>0.01</v>
      </c>
      <c r="M40" s="171">
        <v>0.01</v>
      </c>
      <c r="N40" s="173" t="s">
        <v>1444</v>
      </c>
    </row>
    <row r="41" spans="1:14" ht="45.75">
      <c r="A41" s="175">
        <v>291</v>
      </c>
      <c r="B41" s="167" t="s">
        <v>818</v>
      </c>
      <c r="C41" s="168">
        <v>42779</v>
      </c>
      <c r="D41" s="169" t="s">
        <v>6</v>
      </c>
      <c r="E41" s="169">
        <v>378149</v>
      </c>
      <c r="F41" s="169"/>
      <c r="G41" s="176" t="s">
        <v>1476</v>
      </c>
      <c r="H41" s="171">
        <v>0</v>
      </c>
      <c r="I41" s="171">
        <v>1300000</v>
      </c>
      <c r="J41" s="171">
        <v>1300000</v>
      </c>
      <c r="K41" s="171">
        <v>0</v>
      </c>
      <c r="L41" s="171">
        <v>8918000</v>
      </c>
      <c r="M41" s="171">
        <v>8918000</v>
      </c>
      <c r="N41" s="173" t="s">
        <v>1444</v>
      </c>
    </row>
    <row r="42" spans="1:14" ht="45.75">
      <c r="A42" s="175">
        <v>291</v>
      </c>
      <c r="B42" s="167" t="s">
        <v>818</v>
      </c>
      <c r="C42" s="168">
        <v>42779</v>
      </c>
      <c r="D42" s="169" t="s">
        <v>6</v>
      </c>
      <c r="E42" s="169">
        <v>378150</v>
      </c>
      <c r="F42" s="169"/>
      <c r="G42" s="176" t="s">
        <v>1477</v>
      </c>
      <c r="H42" s="171">
        <v>0</v>
      </c>
      <c r="I42" s="171">
        <v>2460500</v>
      </c>
      <c r="J42" s="171">
        <v>2460500</v>
      </c>
      <c r="K42" s="171">
        <v>0</v>
      </c>
      <c r="L42" s="171">
        <v>16879030</v>
      </c>
      <c r="M42" s="171">
        <v>16879030</v>
      </c>
      <c r="N42" s="173" t="s">
        <v>1444</v>
      </c>
    </row>
    <row r="43" spans="1:14" ht="45.75">
      <c r="A43" s="175">
        <v>291</v>
      </c>
      <c r="B43" s="167" t="s">
        <v>818</v>
      </c>
      <c r="C43" s="168">
        <v>42781</v>
      </c>
      <c r="D43" s="169" t="s">
        <v>6</v>
      </c>
      <c r="E43" s="169">
        <v>380178</v>
      </c>
      <c r="F43" s="169"/>
      <c r="G43" s="176" t="s">
        <v>1478</v>
      </c>
      <c r="H43" s="171">
        <v>0</v>
      </c>
      <c r="I43" s="171">
        <v>150000</v>
      </c>
      <c r="J43" s="171">
        <v>150000</v>
      </c>
      <c r="K43" s="171">
        <v>0</v>
      </c>
      <c r="L43" s="171">
        <v>1029000</v>
      </c>
      <c r="M43" s="171">
        <v>1029000</v>
      </c>
      <c r="N43" s="173" t="s">
        <v>1444</v>
      </c>
    </row>
    <row r="44" spans="1:14" ht="57">
      <c r="A44" s="175">
        <v>10</v>
      </c>
      <c r="B44" s="167" t="s">
        <v>714</v>
      </c>
      <c r="C44" s="168">
        <v>42781</v>
      </c>
      <c r="D44" s="169" t="s">
        <v>6</v>
      </c>
      <c r="E44" s="169">
        <v>1671</v>
      </c>
      <c r="F44" s="169"/>
      <c r="G44" s="176" t="s">
        <v>1479</v>
      </c>
      <c r="H44" s="171">
        <v>0</v>
      </c>
      <c r="I44" s="171">
        <v>46.69</v>
      </c>
      <c r="J44" s="171">
        <v>46.69</v>
      </c>
      <c r="K44" s="171">
        <v>0</v>
      </c>
      <c r="L44" s="171">
        <v>320.29000000000002</v>
      </c>
      <c r="M44" s="171">
        <v>320.29000000000002</v>
      </c>
      <c r="N44" s="173" t="s">
        <v>1444</v>
      </c>
    </row>
    <row r="45" spans="1:14" ht="34.5">
      <c r="A45" s="175" t="s">
        <v>627</v>
      </c>
      <c r="B45" s="167" t="s">
        <v>737</v>
      </c>
      <c r="C45" s="168">
        <v>42781</v>
      </c>
      <c r="D45" s="169" t="s">
        <v>23</v>
      </c>
      <c r="E45" s="169">
        <v>16549</v>
      </c>
      <c r="F45" s="169"/>
      <c r="G45" s="176" t="s">
        <v>1480</v>
      </c>
      <c r="H45" s="171">
        <v>0</v>
      </c>
      <c r="I45" s="171">
        <v>0</v>
      </c>
      <c r="J45" s="171">
        <v>0</v>
      </c>
      <c r="K45" s="171">
        <v>0</v>
      </c>
      <c r="L45" s="171">
        <v>0.01</v>
      </c>
      <c r="M45" s="171">
        <v>0.01</v>
      </c>
      <c r="N45" s="173" t="s">
        <v>1444</v>
      </c>
    </row>
    <row r="46" spans="1:14" ht="34.5">
      <c r="A46" s="175" t="s">
        <v>628</v>
      </c>
      <c r="B46" s="167" t="s">
        <v>738</v>
      </c>
      <c r="C46" s="168">
        <v>42781</v>
      </c>
      <c r="D46" s="169" t="s">
        <v>20</v>
      </c>
      <c r="E46" s="169">
        <v>8888</v>
      </c>
      <c r="F46" s="169"/>
      <c r="G46" s="176" t="s">
        <v>1481</v>
      </c>
      <c r="H46" s="171">
        <v>82.24</v>
      </c>
      <c r="I46" s="171">
        <v>0</v>
      </c>
      <c r="J46" s="171">
        <v>82.24</v>
      </c>
      <c r="K46" s="171">
        <v>564.16999999999996</v>
      </c>
      <c r="L46" s="171">
        <v>0</v>
      </c>
      <c r="M46" s="171">
        <v>564.16999999999996</v>
      </c>
      <c r="N46" s="173" t="s">
        <v>1444</v>
      </c>
    </row>
    <row r="47" spans="1:14" ht="57">
      <c r="A47" s="175">
        <v>10</v>
      </c>
      <c r="B47" s="167" t="s">
        <v>714</v>
      </c>
      <c r="C47" s="168">
        <v>42782</v>
      </c>
      <c r="D47" s="169" t="s">
        <v>1287</v>
      </c>
      <c r="E47" s="169">
        <v>1675</v>
      </c>
      <c r="F47" s="169"/>
      <c r="G47" s="176" t="s">
        <v>1482</v>
      </c>
      <c r="H47" s="171">
        <v>0.46</v>
      </c>
      <c r="I47" s="171">
        <v>0</v>
      </c>
      <c r="J47" s="171">
        <v>0.46</v>
      </c>
      <c r="K47" s="171">
        <v>3.16</v>
      </c>
      <c r="L47" s="171">
        <v>0</v>
      </c>
      <c r="M47" s="171">
        <v>3.16</v>
      </c>
      <c r="N47" s="173" t="s">
        <v>1444</v>
      </c>
    </row>
    <row r="48" spans="1:14" ht="57">
      <c r="A48" s="175">
        <v>10</v>
      </c>
      <c r="B48" s="167" t="s">
        <v>714</v>
      </c>
      <c r="C48" s="168">
        <v>42782</v>
      </c>
      <c r="D48" s="169" t="s">
        <v>1287</v>
      </c>
      <c r="E48" s="169">
        <v>1677</v>
      </c>
      <c r="F48" s="169"/>
      <c r="G48" s="176" t="s">
        <v>1483</v>
      </c>
      <c r="H48" s="171">
        <v>2.63</v>
      </c>
      <c r="I48" s="171">
        <v>0</v>
      </c>
      <c r="J48" s="171">
        <v>2.63</v>
      </c>
      <c r="K48" s="171">
        <v>18.04</v>
      </c>
      <c r="L48" s="171">
        <v>0</v>
      </c>
      <c r="M48" s="171">
        <v>18.04</v>
      </c>
      <c r="N48" s="173" t="s">
        <v>1444</v>
      </c>
    </row>
    <row r="49" spans="1:14" ht="57">
      <c r="A49" s="175">
        <v>10</v>
      </c>
      <c r="B49" s="167" t="s">
        <v>714</v>
      </c>
      <c r="C49" s="168">
        <v>42782</v>
      </c>
      <c r="D49" s="169" t="s">
        <v>1287</v>
      </c>
      <c r="E49" s="169">
        <v>1678</v>
      </c>
      <c r="F49" s="169"/>
      <c r="G49" s="176" t="s">
        <v>1484</v>
      </c>
      <c r="H49" s="171">
        <v>20.7</v>
      </c>
      <c r="I49" s="171">
        <v>0</v>
      </c>
      <c r="J49" s="171">
        <v>20.7</v>
      </c>
      <c r="K49" s="171">
        <v>142</v>
      </c>
      <c r="L49" s="171">
        <v>0</v>
      </c>
      <c r="M49" s="171">
        <v>142</v>
      </c>
      <c r="N49" s="173" t="s">
        <v>1444</v>
      </c>
    </row>
    <row r="50" spans="1:14" ht="34.5">
      <c r="A50" s="175" t="s">
        <v>627</v>
      </c>
      <c r="B50" s="167" t="s">
        <v>737</v>
      </c>
      <c r="C50" s="168">
        <v>42783</v>
      </c>
      <c r="D50" s="169" t="s">
        <v>23</v>
      </c>
      <c r="E50" s="169">
        <v>16557</v>
      </c>
      <c r="F50" s="169"/>
      <c r="G50" s="176" t="s">
        <v>1485</v>
      </c>
      <c r="H50" s="171">
        <v>0</v>
      </c>
      <c r="I50" s="171">
        <v>0</v>
      </c>
      <c r="J50" s="171">
        <v>0</v>
      </c>
      <c r="K50" s="171">
        <v>0</v>
      </c>
      <c r="L50" s="171">
        <v>0.02</v>
      </c>
      <c r="M50" s="171">
        <v>0.02</v>
      </c>
      <c r="N50" s="173" t="s">
        <v>1444</v>
      </c>
    </row>
    <row r="51" spans="1:14" ht="34.5">
      <c r="A51" s="175" t="s">
        <v>628</v>
      </c>
      <c r="B51" s="167" t="s">
        <v>738</v>
      </c>
      <c r="C51" s="168">
        <v>42783</v>
      </c>
      <c r="D51" s="169" t="s">
        <v>20</v>
      </c>
      <c r="E51" s="169">
        <v>9012</v>
      </c>
      <c r="F51" s="169"/>
      <c r="G51" s="176" t="s">
        <v>1486</v>
      </c>
      <c r="H51" s="171">
        <v>307688.89</v>
      </c>
      <c r="I51" s="171">
        <v>0</v>
      </c>
      <c r="J51" s="171">
        <v>307688.89</v>
      </c>
      <c r="K51" s="171">
        <v>2110745.79</v>
      </c>
      <c r="L51" s="171">
        <v>0</v>
      </c>
      <c r="M51" s="171">
        <v>2110745.79</v>
      </c>
      <c r="N51" s="173" t="s">
        <v>1444</v>
      </c>
    </row>
    <row r="52" spans="1:14" ht="34.5">
      <c r="A52" s="175" t="s">
        <v>627</v>
      </c>
      <c r="B52" s="167" t="s">
        <v>737</v>
      </c>
      <c r="C52" s="168">
        <v>42786</v>
      </c>
      <c r="D52" s="169" t="s">
        <v>23</v>
      </c>
      <c r="E52" s="169">
        <v>16561</v>
      </c>
      <c r="F52" s="169"/>
      <c r="G52" s="176" t="s">
        <v>1487</v>
      </c>
      <c r="H52" s="171">
        <v>0</v>
      </c>
      <c r="I52" s="171">
        <v>0</v>
      </c>
      <c r="J52" s="171">
        <v>0</v>
      </c>
      <c r="K52" s="171">
        <v>0</v>
      </c>
      <c r="L52" s="171">
        <v>0.01</v>
      </c>
      <c r="M52" s="171">
        <v>0.01</v>
      </c>
      <c r="N52" s="173" t="s">
        <v>1444</v>
      </c>
    </row>
    <row r="53" spans="1:14" ht="57">
      <c r="A53" s="175">
        <v>10</v>
      </c>
      <c r="B53" s="167" t="s">
        <v>714</v>
      </c>
      <c r="C53" s="168">
        <v>42786</v>
      </c>
      <c r="D53" s="169" t="s">
        <v>1287</v>
      </c>
      <c r="E53" s="169">
        <v>1703</v>
      </c>
      <c r="F53" s="169"/>
      <c r="G53" s="176" t="s">
        <v>1488</v>
      </c>
      <c r="H53" s="171">
        <v>4.57</v>
      </c>
      <c r="I53" s="171">
        <v>0</v>
      </c>
      <c r="J53" s="171">
        <v>4.57</v>
      </c>
      <c r="K53" s="171">
        <v>31.35</v>
      </c>
      <c r="L53" s="171">
        <v>0</v>
      </c>
      <c r="M53" s="171">
        <v>31.35</v>
      </c>
      <c r="N53" s="173" t="s">
        <v>1444</v>
      </c>
    </row>
    <row r="54" spans="1:14" ht="45.75">
      <c r="A54" s="175" t="s">
        <v>628</v>
      </c>
      <c r="B54" s="167" t="s">
        <v>738</v>
      </c>
      <c r="C54" s="168">
        <v>42787</v>
      </c>
      <c r="D54" s="169" t="s">
        <v>6</v>
      </c>
      <c r="E54" s="169">
        <v>384791</v>
      </c>
      <c r="F54" s="169"/>
      <c r="G54" s="176" t="s">
        <v>1489</v>
      </c>
      <c r="H54" s="171">
        <v>0</v>
      </c>
      <c r="I54" s="171">
        <v>4062305</v>
      </c>
      <c r="J54" s="171">
        <v>4062305</v>
      </c>
      <c r="K54" s="171">
        <v>0</v>
      </c>
      <c r="L54" s="171">
        <v>27867412.300000001</v>
      </c>
      <c r="M54" s="171">
        <v>27867412.300000001</v>
      </c>
      <c r="N54" s="173" t="s">
        <v>1444</v>
      </c>
    </row>
    <row r="55" spans="1:14" ht="57">
      <c r="A55" s="175">
        <v>10</v>
      </c>
      <c r="B55" s="167" t="s">
        <v>714</v>
      </c>
      <c r="C55" s="168">
        <v>42787</v>
      </c>
      <c r="D55" s="169" t="s">
        <v>1287</v>
      </c>
      <c r="E55" s="169">
        <v>1721</v>
      </c>
      <c r="F55" s="169"/>
      <c r="G55" s="176" t="s">
        <v>1490</v>
      </c>
      <c r="H55" s="171">
        <v>12.78</v>
      </c>
      <c r="I55" s="171">
        <v>0</v>
      </c>
      <c r="J55" s="171">
        <v>12.78</v>
      </c>
      <c r="K55" s="171">
        <v>87.67</v>
      </c>
      <c r="L55" s="171">
        <v>0</v>
      </c>
      <c r="M55" s="171">
        <v>87.67</v>
      </c>
      <c r="N55" s="173" t="s">
        <v>1444</v>
      </c>
    </row>
    <row r="56" spans="1:14" ht="45.75">
      <c r="A56" s="175" t="s">
        <v>628</v>
      </c>
      <c r="B56" s="167" t="s">
        <v>738</v>
      </c>
      <c r="C56" s="168">
        <v>42787</v>
      </c>
      <c r="D56" s="169" t="s">
        <v>13</v>
      </c>
      <c r="E56" s="169">
        <v>880286</v>
      </c>
      <c r="F56" s="169"/>
      <c r="G56" s="176" t="s">
        <v>1491</v>
      </c>
      <c r="H56" s="171">
        <v>22.1</v>
      </c>
      <c r="I56" s="171">
        <v>0</v>
      </c>
      <c r="J56" s="171">
        <v>22.1</v>
      </c>
      <c r="K56" s="171">
        <v>151.61000000000001</v>
      </c>
      <c r="L56" s="171">
        <v>0</v>
      </c>
      <c r="M56" s="171">
        <v>151.61000000000001</v>
      </c>
      <c r="N56" s="173" t="s">
        <v>1444</v>
      </c>
    </row>
    <row r="57" spans="1:14" ht="57">
      <c r="A57" s="175">
        <v>10</v>
      </c>
      <c r="B57" s="167" t="s">
        <v>714</v>
      </c>
      <c r="C57" s="168">
        <v>42787</v>
      </c>
      <c r="D57" s="169" t="s">
        <v>1287</v>
      </c>
      <c r="E57" s="169">
        <v>1676</v>
      </c>
      <c r="F57" s="169"/>
      <c r="G57" s="176" t="s">
        <v>1492</v>
      </c>
      <c r="H57" s="171">
        <v>1269.1099999999999</v>
      </c>
      <c r="I57" s="171">
        <v>0</v>
      </c>
      <c r="J57" s="171">
        <v>1269.1099999999999</v>
      </c>
      <c r="K57" s="171">
        <v>8706.09</v>
      </c>
      <c r="L57" s="171">
        <v>0</v>
      </c>
      <c r="M57" s="171">
        <v>8706.09</v>
      </c>
      <c r="N57" s="173" t="s">
        <v>1444</v>
      </c>
    </row>
    <row r="58" spans="1:14" ht="57">
      <c r="A58" s="175">
        <v>10</v>
      </c>
      <c r="B58" s="167" t="s">
        <v>714</v>
      </c>
      <c r="C58" s="168">
        <v>42788</v>
      </c>
      <c r="D58" s="169" t="s">
        <v>6</v>
      </c>
      <c r="E58" s="169">
        <v>1723</v>
      </c>
      <c r="F58" s="169"/>
      <c r="G58" s="176" t="s">
        <v>1493</v>
      </c>
      <c r="H58" s="171">
        <v>0</v>
      </c>
      <c r="I58" s="171">
        <v>36.369999999999997</v>
      </c>
      <c r="J58" s="171">
        <v>36.369999999999997</v>
      </c>
      <c r="K58" s="171">
        <v>0</v>
      </c>
      <c r="L58" s="171">
        <v>249.5</v>
      </c>
      <c r="M58" s="171">
        <v>249.5</v>
      </c>
      <c r="N58" s="173" t="s">
        <v>1444</v>
      </c>
    </row>
    <row r="59" spans="1:14" ht="34.5">
      <c r="A59" s="175" t="s">
        <v>627</v>
      </c>
      <c r="B59" s="167" t="s">
        <v>737</v>
      </c>
      <c r="C59" s="168">
        <v>42789</v>
      </c>
      <c r="D59" s="169" t="s">
        <v>3</v>
      </c>
      <c r="E59" s="169">
        <v>1479012</v>
      </c>
      <c r="F59" s="169"/>
      <c r="G59" s="176" t="s">
        <v>1494</v>
      </c>
      <c r="H59" s="171">
        <v>0</v>
      </c>
      <c r="I59" s="171">
        <v>6737.44</v>
      </c>
      <c r="J59" s="171">
        <v>6737.44</v>
      </c>
      <c r="K59" s="171">
        <v>0</v>
      </c>
      <c r="L59" s="171">
        <v>46218.84</v>
      </c>
      <c r="M59" s="171">
        <v>46218.84</v>
      </c>
      <c r="N59" s="173" t="s">
        <v>1444</v>
      </c>
    </row>
    <row r="60" spans="1:14" ht="33.75">
      <c r="A60" s="175" t="s">
        <v>627</v>
      </c>
      <c r="B60" s="167" t="s">
        <v>737</v>
      </c>
      <c r="C60" s="168">
        <v>42790</v>
      </c>
      <c r="D60" s="169" t="s">
        <v>6</v>
      </c>
      <c r="E60" s="169">
        <v>880884</v>
      </c>
      <c r="F60" s="169"/>
      <c r="G60" s="176" t="s">
        <v>1495</v>
      </c>
      <c r="H60" s="171">
        <v>0</v>
      </c>
      <c r="I60" s="171">
        <v>74934500</v>
      </c>
      <c r="J60" s="171">
        <v>74934500</v>
      </c>
      <c r="K60" s="171">
        <v>0</v>
      </c>
      <c r="L60" s="171">
        <v>514050670</v>
      </c>
      <c r="M60" s="171">
        <v>514050670</v>
      </c>
      <c r="N60" s="173" t="s">
        <v>1444</v>
      </c>
    </row>
    <row r="61" spans="1:14" ht="33.75">
      <c r="A61" s="175" t="s">
        <v>627</v>
      </c>
      <c r="B61" s="167" t="s">
        <v>737</v>
      </c>
      <c r="C61" s="168">
        <v>42790</v>
      </c>
      <c r="D61" s="169" t="s">
        <v>6</v>
      </c>
      <c r="E61" s="169">
        <v>880886</v>
      </c>
      <c r="F61" s="169"/>
      <c r="G61" s="176" t="s">
        <v>1496</v>
      </c>
      <c r="H61" s="171">
        <v>0</v>
      </c>
      <c r="I61" s="171">
        <v>40065500</v>
      </c>
      <c r="J61" s="171">
        <v>40065500</v>
      </c>
      <c r="K61" s="171">
        <v>0</v>
      </c>
      <c r="L61" s="171">
        <v>274849330</v>
      </c>
      <c r="M61" s="171">
        <v>274849330</v>
      </c>
      <c r="N61" s="173" t="s">
        <v>1444</v>
      </c>
    </row>
    <row r="62" spans="1:14" ht="34.5">
      <c r="A62" s="175" t="s">
        <v>627</v>
      </c>
      <c r="B62" s="167" t="s">
        <v>737</v>
      </c>
      <c r="C62" s="168">
        <v>42795</v>
      </c>
      <c r="D62" s="169" t="s">
        <v>23</v>
      </c>
      <c r="E62" s="169">
        <v>16583</v>
      </c>
      <c r="F62" s="169"/>
      <c r="G62" s="176" t="s">
        <v>1497</v>
      </c>
      <c r="H62" s="171">
        <v>0</v>
      </c>
      <c r="I62" s="171">
        <v>0</v>
      </c>
      <c r="J62" s="171">
        <v>0</v>
      </c>
      <c r="K62" s="171">
        <v>0</v>
      </c>
      <c r="L62" s="171">
        <v>0.01</v>
      </c>
      <c r="M62" s="171">
        <v>0.01</v>
      </c>
      <c r="N62" s="173" t="s">
        <v>1444</v>
      </c>
    </row>
    <row r="63" spans="1:14" ht="34.5">
      <c r="A63" s="175" t="s">
        <v>627</v>
      </c>
      <c r="B63" s="167" t="s">
        <v>737</v>
      </c>
      <c r="C63" s="168">
        <v>42795</v>
      </c>
      <c r="D63" s="169" t="s">
        <v>6</v>
      </c>
      <c r="E63" s="169">
        <v>881017</v>
      </c>
      <c r="F63" s="169"/>
      <c r="G63" s="176" t="s">
        <v>1498</v>
      </c>
      <c r="H63" s="171">
        <v>0</v>
      </c>
      <c r="I63" s="171">
        <v>352</v>
      </c>
      <c r="J63" s="171">
        <v>352</v>
      </c>
      <c r="K63" s="171">
        <v>0</v>
      </c>
      <c r="L63" s="171">
        <v>2414.7199999999998</v>
      </c>
      <c r="M63" s="171">
        <v>2414.7199999999998</v>
      </c>
      <c r="N63" s="173" t="s">
        <v>1444</v>
      </c>
    </row>
    <row r="64" spans="1:14" ht="34.5">
      <c r="A64" s="175" t="s">
        <v>627</v>
      </c>
      <c r="B64" s="167" t="s">
        <v>737</v>
      </c>
      <c r="C64" s="168">
        <v>42796</v>
      </c>
      <c r="D64" s="169" t="s">
        <v>23</v>
      </c>
      <c r="E64" s="169">
        <v>16588</v>
      </c>
      <c r="F64" s="169"/>
      <c r="G64" s="176" t="s">
        <v>1499</v>
      </c>
      <c r="H64" s="171">
        <v>0</v>
      </c>
      <c r="I64" s="171">
        <v>0</v>
      </c>
      <c r="J64" s="171">
        <v>0</v>
      </c>
      <c r="K64" s="171">
        <v>0</v>
      </c>
      <c r="L64" s="171">
        <v>0.01</v>
      </c>
      <c r="M64" s="171">
        <v>0.01</v>
      </c>
      <c r="N64" s="173" t="s">
        <v>1444</v>
      </c>
    </row>
    <row r="65" spans="1:14" ht="33.75">
      <c r="A65" s="175" t="s">
        <v>627</v>
      </c>
      <c r="B65" s="167" t="s">
        <v>737</v>
      </c>
      <c r="C65" s="168">
        <v>42796</v>
      </c>
      <c r="D65" s="169" t="s">
        <v>6</v>
      </c>
      <c r="E65" s="169">
        <v>69716</v>
      </c>
      <c r="F65" s="169"/>
      <c r="G65" s="176" t="s">
        <v>1355</v>
      </c>
      <c r="H65" s="171">
        <v>0</v>
      </c>
      <c r="I65" s="171">
        <v>10000</v>
      </c>
      <c r="J65" s="171">
        <v>10000</v>
      </c>
      <c r="K65" s="171">
        <v>0</v>
      </c>
      <c r="L65" s="171">
        <v>68600</v>
      </c>
      <c r="M65" s="171">
        <v>68600</v>
      </c>
      <c r="N65" s="173" t="s">
        <v>1444</v>
      </c>
    </row>
    <row r="66" spans="1:14" ht="45.75">
      <c r="A66" s="175">
        <v>291</v>
      </c>
      <c r="B66" s="167" t="s">
        <v>818</v>
      </c>
      <c r="C66" s="168">
        <v>42800</v>
      </c>
      <c r="D66" s="169" t="s">
        <v>1500</v>
      </c>
      <c r="E66" s="169">
        <v>12820876</v>
      </c>
      <c r="F66" s="169"/>
      <c r="G66" s="176" t="s">
        <v>1501</v>
      </c>
      <c r="H66" s="171">
        <v>1365000</v>
      </c>
      <c r="I66" s="171">
        <v>0</v>
      </c>
      <c r="J66" s="171">
        <v>1365000</v>
      </c>
      <c r="K66" s="171">
        <v>9363900</v>
      </c>
      <c r="L66" s="171">
        <v>0</v>
      </c>
      <c r="M66" s="171">
        <v>9363900</v>
      </c>
      <c r="N66" s="173" t="s">
        <v>1444</v>
      </c>
    </row>
    <row r="67" spans="1:14" ht="34.5">
      <c r="A67" s="175" t="s">
        <v>627</v>
      </c>
      <c r="B67" s="167" t="s">
        <v>737</v>
      </c>
      <c r="C67" s="168">
        <v>42801</v>
      </c>
      <c r="D67" s="169" t="s">
        <v>23</v>
      </c>
      <c r="E67" s="169">
        <v>16600</v>
      </c>
      <c r="F67" s="169"/>
      <c r="G67" s="176" t="s">
        <v>1502</v>
      </c>
      <c r="H67" s="171">
        <v>0</v>
      </c>
      <c r="I67" s="171">
        <v>0</v>
      </c>
      <c r="J67" s="171">
        <v>0</v>
      </c>
      <c r="K67" s="171">
        <v>0</v>
      </c>
      <c r="L67" s="171">
        <v>0.01</v>
      </c>
      <c r="M67" s="171">
        <v>0.01</v>
      </c>
      <c r="N67" s="173" t="s">
        <v>1444</v>
      </c>
    </row>
    <row r="68" spans="1:14" ht="45.75">
      <c r="A68" s="175" t="s">
        <v>628</v>
      </c>
      <c r="B68" s="167" t="s">
        <v>738</v>
      </c>
      <c r="C68" s="168">
        <v>42801</v>
      </c>
      <c r="D68" s="169" t="s">
        <v>6</v>
      </c>
      <c r="E68" s="169">
        <v>393669</v>
      </c>
      <c r="F68" s="169"/>
      <c r="G68" s="176" t="s">
        <v>1503</v>
      </c>
      <c r="H68" s="171">
        <v>0</v>
      </c>
      <c r="I68" s="171">
        <v>680165.28</v>
      </c>
      <c r="J68" s="171">
        <v>680165.28</v>
      </c>
      <c r="K68" s="171">
        <v>0</v>
      </c>
      <c r="L68" s="171">
        <v>4665933.82</v>
      </c>
      <c r="M68" s="171">
        <v>4665933.82</v>
      </c>
      <c r="N68" s="173" t="s">
        <v>1444</v>
      </c>
    </row>
    <row r="69" spans="1:14" ht="45.75">
      <c r="A69" s="175">
        <v>291</v>
      </c>
      <c r="B69" s="167" t="s">
        <v>818</v>
      </c>
      <c r="C69" s="168">
        <v>42801</v>
      </c>
      <c r="D69" s="169" t="s">
        <v>6</v>
      </c>
      <c r="E69" s="169">
        <v>393671</v>
      </c>
      <c r="F69" s="169"/>
      <c r="G69" s="176" t="s">
        <v>1504</v>
      </c>
      <c r="H69" s="171">
        <v>0</v>
      </c>
      <c r="I69" s="171">
        <v>1500000</v>
      </c>
      <c r="J69" s="171">
        <v>1500000</v>
      </c>
      <c r="K69" s="171">
        <v>0</v>
      </c>
      <c r="L69" s="171">
        <v>10290000</v>
      </c>
      <c r="M69" s="171">
        <v>10290000</v>
      </c>
      <c r="N69" s="173" t="s">
        <v>1444</v>
      </c>
    </row>
    <row r="70" spans="1:14" ht="45.75">
      <c r="A70" s="175">
        <v>86</v>
      </c>
      <c r="B70" s="167" t="s">
        <v>734</v>
      </c>
      <c r="C70" s="168">
        <v>42802</v>
      </c>
      <c r="D70" s="169" t="s">
        <v>6</v>
      </c>
      <c r="E70" s="169">
        <v>881498</v>
      </c>
      <c r="F70" s="169"/>
      <c r="G70" s="176" t="s">
        <v>1505</v>
      </c>
      <c r="H70" s="171">
        <v>0</v>
      </c>
      <c r="I70" s="171">
        <v>19000</v>
      </c>
      <c r="J70" s="171">
        <v>19000</v>
      </c>
      <c r="K70" s="171">
        <v>0</v>
      </c>
      <c r="L70" s="171">
        <v>130340</v>
      </c>
      <c r="M70" s="171">
        <v>130340</v>
      </c>
      <c r="N70" s="173" t="s">
        <v>1444</v>
      </c>
    </row>
    <row r="71" spans="1:14" ht="34.5">
      <c r="A71" s="175">
        <v>287</v>
      </c>
      <c r="B71" s="167" t="s">
        <v>814</v>
      </c>
      <c r="C71" s="168">
        <v>42804</v>
      </c>
      <c r="D71" s="169" t="s">
        <v>6</v>
      </c>
      <c r="E71" s="169">
        <v>397078</v>
      </c>
      <c r="F71" s="169"/>
      <c r="G71" s="176" t="s">
        <v>1506</v>
      </c>
      <c r="H71" s="171">
        <v>0</v>
      </c>
      <c r="I71" s="171">
        <v>2435051.04</v>
      </c>
      <c r="J71" s="171">
        <v>2435051.04</v>
      </c>
      <c r="K71" s="171">
        <v>0</v>
      </c>
      <c r="L71" s="171">
        <v>16704450.130000001</v>
      </c>
      <c r="M71" s="171">
        <v>16704450.130000001</v>
      </c>
      <c r="N71" s="173" t="s">
        <v>1444</v>
      </c>
    </row>
    <row r="72" spans="1:14" ht="45.75">
      <c r="A72" s="175" t="s">
        <v>628</v>
      </c>
      <c r="B72" s="167" t="s">
        <v>738</v>
      </c>
      <c r="C72" s="168">
        <v>42807</v>
      </c>
      <c r="D72" s="169" t="s">
        <v>6</v>
      </c>
      <c r="E72" s="169">
        <v>398034</v>
      </c>
      <c r="F72" s="169"/>
      <c r="G72" s="176" t="s">
        <v>1507</v>
      </c>
      <c r="H72" s="171">
        <v>0</v>
      </c>
      <c r="I72" s="171">
        <v>175314.58</v>
      </c>
      <c r="J72" s="171">
        <v>175314.58</v>
      </c>
      <c r="K72" s="171">
        <v>0</v>
      </c>
      <c r="L72" s="171">
        <v>1202658.02</v>
      </c>
      <c r="M72" s="171">
        <v>1202658.02</v>
      </c>
      <c r="N72" s="173" t="s">
        <v>1444</v>
      </c>
    </row>
    <row r="73" spans="1:14" ht="34.5">
      <c r="A73" s="175">
        <v>225</v>
      </c>
      <c r="B73" s="167" t="s">
        <v>790</v>
      </c>
      <c r="C73" s="168">
        <v>42809</v>
      </c>
      <c r="D73" s="169" t="s">
        <v>6</v>
      </c>
      <c r="E73" s="169">
        <v>882225</v>
      </c>
      <c r="F73" s="169"/>
      <c r="G73" s="176" t="s">
        <v>1508</v>
      </c>
      <c r="H73" s="171">
        <v>0</v>
      </c>
      <c r="I73" s="171">
        <v>400000</v>
      </c>
      <c r="J73" s="171">
        <v>400000</v>
      </c>
      <c r="K73" s="171">
        <v>0</v>
      </c>
      <c r="L73" s="171">
        <v>2744000</v>
      </c>
      <c r="M73" s="171">
        <v>2744000</v>
      </c>
      <c r="N73" s="173" t="s">
        <v>1444</v>
      </c>
    </row>
    <row r="74" spans="1:14" ht="34.5">
      <c r="A74" s="175" t="s">
        <v>628</v>
      </c>
      <c r="B74" s="167" t="s">
        <v>738</v>
      </c>
      <c r="C74" s="168">
        <v>42809</v>
      </c>
      <c r="D74" s="169" t="s">
        <v>20</v>
      </c>
      <c r="E74" s="169">
        <v>9003</v>
      </c>
      <c r="F74" s="169"/>
      <c r="G74" s="176" t="s">
        <v>1509</v>
      </c>
      <c r="H74" s="171">
        <v>748544.91</v>
      </c>
      <c r="I74" s="171">
        <v>0</v>
      </c>
      <c r="J74" s="171">
        <v>748544.91</v>
      </c>
      <c r="K74" s="171">
        <v>5135018.08</v>
      </c>
      <c r="L74" s="171">
        <v>0</v>
      </c>
      <c r="M74" s="171">
        <v>5135018.08</v>
      </c>
      <c r="N74" s="173" t="s">
        <v>1444</v>
      </c>
    </row>
    <row r="75" spans="1:14" ht="34.5">
      <c r="A75" s="175" t="s">
        <v>628</v>
      </c>
      <c r="B75" s="167" t="s">
        <v>738</v>
      </c>
      <c r="C75" s="168">
        <v>42809</v>
      </c>
      <c r="D75" s="169" t="s">
        <v>20</v>
      </c>
      <c r="E75" s="169">
        <v>9058</v>
      </c>
      <c r="F75" s="169"/>
      <c r="G75" s="176" t="s">
        <v>1510</v>
      </c>
      <c r="H75" s="171">
        <v>309573.34999999998</v>
      </c>
      <c r="I75" s="171">
        <v>0</v>
      </c>
      <c r="J75" s="171">
        <v>309573.34999999998</v>
      </c>
      <c r="K75" s="171">
        <v>2123673.1800000002</v>
      </c>
      <c r="L75" s="171">
        <v>0</v>
      </c>
      <c r="M75" s="171">
        <v>2123673.1800000002</v>
      </c>
      <c r="N75" s="173" t="s">
        <v>1444</v>
      </c>
    </row>
    <row r="76" spans="1:14" ht="34.5">
      <c r="A76" s="175" t="s">
        <v>628</v>
      </c>
      <c r="B76" s="167" t="s">
        <v>738</v>
      </c>
      <c r="C76" s="168">
        <v>42809</v>
      </c>
      <c r="D76" s="169" t="s">
        <v>20</v>
      </c>
      <c r="E76" s="169">
        <v>9101</v>
      </c>
      <c r="F76" s="169"/>
      <c r="G76" s="176" t="s">
        <v>1511</v>
      </c>
      <c r="H76" s="171">
        <v>23348.48</v>
      </c>
      <c r="I76" s="171">
        <v>0</v>
      </c>
      <c r="J76" s="171">
        <v>23348.48</v>
      </c>
      <c r="K76" s="171">
        <v>160170.57</v>
      </c>
      <c r="L76" s="171">
        <v>0</v>
      </c>
      <c r="M76" s="171">
        <v>160170.57</v>
      </c>
      <c r="N76" s="173" t="s">
        <v>1444</v>
      </c>
    </row>
    <row r="77" spans="1:14" ht="34.5">
      <c r="A77" s="175" t="s">
        <v>628</v>
      </c>
      <c r="B77" s="167" t="s">
        <v>738</v>
      </c>
      <c r="C77" s="168">
        <v>42809</v>
      </c>
      <c r="D77" s="169" t="s">
        <v>20</v>
      </c>
      <c r="E77" s="169">
        <v>9005</v>
      </c>
      <c r="F77" s="169"/>
      <c r="G77" s="176" t="s">
        <v>1512</v>
      </c>
      <c r="H77" s="171">
        <v>3934.62</v>
      </c>
      <c r="I77" s="171">
        <v>0</v>
      </c>
      <c r="J77" s="171">
        <v>3934.62</v>
      </c>
      <c r="K77" s="171">
        <v>26991.49</v>
      </c>
      <c r="L77" s="171">
        <v>0</v>
      </c>
      <c r="M77" s="171">
        <v>26991.49</v>
      </c>
      <c r="N77" s="173" t="s">
        <v>1444</v>
      </c>
    </row>
    <row r="78" spans="1:14" ht="34.5">
      <c r="A78" s="175" t="s">
        <v>628</v>
      </c>
      <c r="B78" s="167" t="s">
        <v>738</v>
      </c>
      <c r="C78" s="168">
        <v>42809</v>
      </c>
      <c r="D78" s="169" t="s">
        <v>20</v>
      </c>
      <c r="E78" s="169">
        <v>9063</v>
      </c>
      <c r="F78" s="169"/>
      <c r="G78" s="176" t="s">
        <v>1513</v>
      </c>
      <c r="H78" s="171">
        <v>252.66</v>
      </c>
      <c r="I78" s="171">
        <v>0</v>
      </c>
      <c r="J78" s="171">
        <v>252.66</v>
      </c>
      <c r="K78" s="171">
        <v>1733.25</v>
      </c>
      <c r="L78" s="171">
        <v>0</v>
      </c>
      <c r="M78" s="171">
        <v>1733.25</v>
      </c>
      <c r="N78" s="173" t="s">
        <v>1444</v>
      </c>
    </row>
    <row r="79" spans="1:14" ht="34.5">
      <c r="A79" s="175" t="s">
        <v>628</v>
      </c>
      <c r="B79" s="167" t="s">
        <v>738</v>
      </c>
      <c r="C79" s="168">
        <v>42809</v>
      </c>
      <c r="D79" s="169" t="s">
        <v>20</v>
      </c>
      <c r="E79" s="169">
        <v>9082</v>
      </c>
      <c r="F79" s="169"/>
      <c r="G79" s="176" t="s">
        <v>1514</v>
      </c>
      <c r="H79" s="171">
        <v>196112.72</v>
      </c>
      <c r="I79" s="171">
        <v>0</v>
      </c>
      <c r="J79" s="171">
        <v>196112.72</v>
      </c>
      <c r="K79" s="171">
        <v>1345333.26</v>
      </c>
      <c r="L79" s="171">
        <v>0</v>
      </c>
      <c r="M79" s="171">
        <v>1345333.26</v>
      </c>
      <c r="N79" s="173" t="s">
        <v>1444</v>
      </c>
    </row>
    <row r="80" spans="1:14" ht="34.5">
      <c r="A80" s="175" t="s">
        <v>628</v>
      </c>
      <c r="B80" s="167" t="s">
        <v>738</v>
      </c>
      <c r="C80" s="168">
        <v>42809</v>
      </c>
      <c r="D80" s="169" t="s">
        <v>20</v>
      </c>
      <c r="E80" s="169">
        <v>9001</v>
      </c>
      <c r="F80" s="169"/>
      <c r="G80" s="176" t="s">
        <v>1515</v>
      </c>
      <c r="H80" s="171">
        <v>100933.2</v>
      </c>
      <c r="I80" s="171">
        <v>0</v>
      </c>
      <c r="J80" s="171">
        <v>100933.2</v>
      </c>
      <c r="K80" s="171">
        <v>692401.75</v>
      </c>
      <c r="L80" s="171">
        <v>0</v>
      </c>
      <c r="M80" s="171">
        <v>692401.75</v>
      </c>
      <c r="N80" s="173" t="s">
        <v>1444</v>
      </c>
    </row>
    <row r="81" spans="1:14" ht="34.5">
      <c r="A81" s="175" t="s">
        <v>627</v>
      </c>
      <c r="B81" s="167" t="s">
        <v>737</v>
      </c>
      <c r="C81" s="168">
        <v>42809</v>
      </c>
      <c r="D81" s="169" t="s">
        <v>23</v>
      </c>
      <c r="E81" s="169">
        <v>16628</v>
      </c>
      <c r="F81" s="169"/>
      <c r="G81" s="176" t="s">
        <v>1516</v>
      </c>
      <c r="H81" s="171">
        <v>0</v>
      </c>
      <c r="I81" s="171">
        <v>0</v>
      </c>
      <c r="J81" s="171">
        <v>0</v>
      </c>
      <c r="K81" s="171">
        <v>0.01</v>
      </c>
      <c r="L81" s="171">
        <v>0</v>
      </c>
      <c r="M81" s="171">
        <v>0.01</v>
      </c>
      <c r="N81" s="173" t="s">
        <v>1444</v>
      </c>
    </row>
    <row r="82" spans="1:14" ht="34.5">
      <c r="A82" s="175" t="s">
        <v>628</v>
      </c>
      <c r="B82" s="167" t="s">
        <v>738</v>
      </c>
      <c r="C82" s="168">
        <v>42809</v>
      </c>
      <c r="D82" s="169" t="s">
        <v>20</v>
      </c>
      <c r="E82" s="169">
        <v>9002</v>
      </c>
      <c r="F82" s="169"/>
      <c r="G82" s="176" t="s">
        <v>1517</v>
      </c>
      <c r="H82" s="171">
        <v>292055.86</v>
      </c>
      <c r="I82" s="171">
        <v>0</v>
      </c>
      <c r="J82" s="171">
        <v>292055.86</v>
      </c>
      <c r="K82" s="171">
        <v>2003503.2</v>
      </c>
      <c r="L82" s="171">
        <v>0</v>
      </c>
      <c r="M82" s="171">
        <v>2003503.2</v>
      </c>
      <c r="N82" s="173" t="s">
        <v>1444</v>
      </c>
    </row>
    <row r="83" spans="1:14" ht="34.5">
      <c r="A83" s="175" t="s">
        <v>627</v>
      </c>
      <c r="B83" s="167" t="s">
        <v>737</v>
      </c>
      <c r="C83" s="168">
        <v>42810</v>
      </c>
      <c r="D83" s="169" t="s">
        <v>23</v>
      </c>
      <c r="E83" s="169">
        <v>16632</v>
      </c>
      <c r="F83" s="169"/>
      <c r="G83" s="176" t="s">
        <v>1518</v>
      </c>
      <c r="H83" s="171">
        <v>0</v>
      </c>
      <c r="I83" s="171">
        <v>0</v>
      </c>
      <c r="J83" s="171">
        <v>0</v>
      </c>
      <c r="K83" s="171">
        <v>0</v>
      </c>
      <c r="L83" s="171">
        <v>0.01</v>
      </c>
      <c r="M83" s="171">
        <v>0.01</v>
      </c>
      <c r="N83" s="173" t="s">
        <v>1444</v>
      </c>
    </row>
    <row r="84" spans="1:14" ht="45.75">
      <c r="A84" s="175">
        <v>291</v>
      </c>
      <c r="B84" s="167" t="s">
        <v>818</v>
      </c>
      <c r="C84" s="168">
        <v>42810</v>
      </c>
      <c r="D84" s="169" t="s">
        <v>6</v>
      </c>
      <c r="E84" s="169">
        <v>400911</v>
      </c>
      <c r="F84" s="169"/>
      <c r="G84" s="176" t="s">
        <v>1519</v>
      </c>
      <c r="H84" s="171">
        <v>0</v>
      </c>
      <c r="I84" s="171">
        <v>2440000</v>
      </c>
      <c r="J84" s="171">
        <v>2440000</v>
      </c>
      <c r="K84" s="171">
        <v>0</v>
      </c>
      <c r="L84" s="171">
        <v>16738400</v>
      </c>
      <c r="M84" s="171">
        <v>16738400</v>
      </c>
      <c r="N84" s="173" t="s">
        <v>1444</v>
      </c>
    </row>
    <row r="85" spans="1:14" ht="34.5">
      <c r="A85" s="175" t="s">
        <v>628</v>
      </c>
      <c r="B85" s="167" t="s">
        <v>738</v>
      </c>
      <c r="C85" s="168">
        <v>42810</v>
      </c>
      <c r="D85" s="169" t="s">
        <v>20</v>
      </c>
      <c r="E85" s="169">
        <v>9109</v>
      </c>
      <c r="F85" s="169"/>
      <c r="G85" s="176" t="s">
        <v>1520</v>
      </c>
      <c r="H85" s="171">
        <v>353627.15</v>
      </c>
      <c r="I85" s="171">
        <v>0</v>
      </c>
      <c r="J85" s="171">
        <v>353627.15</v>
      </c>
      <c r="K85" s="171">
        <v>2425882.25</v>
      </c>
      <c r="L85" s="171">
        <v>0</v>
      </c>
      <c r="M85" s="171">
        <v>2425882.25</v>
      </c>
      <c r="N85" s="173" t="s">
        <v>1444</v>
      </c>
    </row>
    <row r="86" spans="1:14" ht="34.5">
      <c r="A86" s="175" t="s">
        <v>628</v>
      </c>
      <c r="B86" s="167" t="s">
        <v>738</v>
      </c>
      <c r="C86" s="168">
        <v>42814</v>
      </c>
      <c r="D86" s="169" t="s">
        <v>6</v>
      </c>
      <c r="E86" s="169">
        <v>882510</v>
      </c>
      <c r="F86" s="169"/>
      <c r="G86" s="176" t="s">
        <v>1521</v>
      </c>
      <c r="H86" s="171">
        <v>0</v>
      </c>
      <c r="I86" s="171">
        <v>991040000</v>
      </c>
      <c r="J86" s="171">
        <v>991040000</v>
      </c>
      <c r="K86" s="171">
        <v>0</v>
      </c>
      <c r="L86" s="171">
        <v>6798534400</v>
      </c>
      <c r="M86" s="171">
        <v>6798534400</v>
      </c>
      <c r="N86" s="173" t="s">
        <v>1444</v>
      </c>
    </row>
    <row r="87" spans="1:14" ht="34.5">
      <c r="A87" s="175" t="s">
        <v>628</v>
      </c>
      <c r="B87" s="167" t="s">
        <v>738</v>
      </c>
      <c r="C87" s="168">
        <v>42814</v>
      </c>
      <c r="D87" s="169" t="s">
        <v>20</v>
      </c>
      <c r="E87" s="169">
        <v>9113</v>
      </c>
      <c r="F87" s="169"/>
      <c r="G87" s="176" t="s">
        <v>1522</v>
      </c>
      <c r="H87" s="171">
        <v>62419.51</v>
      </c>
      <c r="I87" s="171">
        <v>0</v>
      </c>
      <c r="J87" s="171">
        <v>62419.51</v>
      </c>
      <c r="K87" s="171">
        <v>428197.84</v>
      </c>
      <c r="L87" s="171">
        <v>0</v>
      </c>
      <c r="M87" s="171">
        <v>428197.84</v>
      </c>
      <c r="N87" s="173" t="s">
        <v>1444</v>
      </c>
    </row>
    <row r="88" spans="1:14" ht="45.75">
      <c r="A88" s="175">
        <v>291</v>
      </c>
      <c r="B88" s="167" t="s">
        <v>818</v>
      </c>
      <c r="C88" s="168">
        <v>42815</v>
      </c>
      <c r="D88" s="169" t="s">
        <v>1500</v>
      </c>
      <c r="E88" s="169">
        <v>12980501</v>
      </c>
      <c r="F88" s="169"/>
      <c r="G88" s="176" t="s">
        <v>1523</v>
      </c>
      <c r="H88" s="171">
        <v>0</v>
      </c>
      <c r="I88" s="171">
        <v>680427.87</v>
      </c>
      <c r="J88" s="171">
        <v>680427.87</v>
      </c>
      <c r="K88" s="171">
        <v>0</v>
      </c>
      <c r="L88" s="171">
        <v>4667735.1900000004</v>
      </c>
      <c r="M88" s="171">
        <v>4667735.1900000004</v>
      </c>
      <c r="N88" s="173" t="s">
        <v>1444</v>
      </c>
    </row>
    <row r="89" spans="1:14" ht="45.75">
      <c r="A89" s="175">
        <v>287</v>
      </c>
      <c r="B89" s="167" t="s">
        <v>814</v>
      </c>
      <c r="C89" s="168">
        <v>42815</v>
      </c>
      <c r="D89" s="169" t="s">
        <v>6</v>
      </c>
      <c r="E89" s="169">
        <v>404687</v>
      </c>
      <c r="F89" s="169"/>
      <c r="G89" s="176" t="s">
        <v>1524</v>
      </c>
      <c r="H89" s="171">
        <v>0</v>
      </c>
      <c r="I89" s="171">
        <v>1709973.27</v>
      </c>
      <c r="J89" s="171">
        <v>1709973.27</v>
      </c>
      <c r="K89" s="171">
        <v>0</v>
      </c>
      <c r="L89" s="171">
        <v>11730416.630000001</v>
      </c>
      <c r="M89" s="171">
        <v>11730416.630000001</v>
      </c>
      <c r="N89" s="173" t="s">
        <v>1444</v>
      </c>
    </row>
    <row r="90" spans="1:14" ht="45.75">
      <c r="A90" s="175" t="s">
        <v>628</v>
      </c>
      <c r="B90" s="167" t="s">
        <v>738</v>
      </c>
      <c r="C90" s="168">
        <v>42815</v>
      </c>
      <c r="D90" s="169" t="s">
        <v>20</v>
      </c>
      <c r="E90" s="169">
        <v>9036</v>
      </c>
      <c r="F90" s="169"/>
      <c r="G90" s="176" t="s">
        <v>1525</v>
      </c>
      <c r="H90" s="171">
        <v>2174365.66</v>
      </c>
      <c r="I90" s="171">
        <v>0</v>
      </c>
      <c r="J90" s="171">
        <v>2174365.66</v>
      </c>
      <c r="K90" s="171">
        <v>14916148.43</v>
      </c>
      <c r="L90" s="171">
        <v>0</v>
      </c>
      <c r="M90" s="171">
        <v>14916148.43</v>
      </c>
      <c r="N90" s="173" t="s">
        <v>1444</v>
      </c>
    </row>
    <row r="91" spans="1:14" ht="34.5">
      <c r="A91" s="175" t="s">
        <v>627</v>
      </c>
      <c r="B91" s="167" t="s">
        <v>737</v>
      </c>
      <c r="C91" s="168">
        <v>42815</v>
      </c>
      <c r="D91" s="169" t="s">
        <v>23</v>
      </c>
      <c r="E91" s="169">
        <v>16645</v>
      </c>
      <c r="F91" s="169"/>
      <c r="G91" s="176" t="s">
        <v>1526</v>
      </c>
      <c r="H91" s="171">
        <v>0</v>
      </c>
      <c r="I91" s="171">
        <v>0</v>
      </c>
      <c r="J91" s="171">
        <v>0</v>
      </c>
      <c r="K91" s="171">
        <v>0.01</v>
      </c>
      <c r="L91" s="171">
        <v>0</v>
      </c>
      <c r="M91" s="171">
        <v>0.01</v>
      </c>
      <c r="N91" s="173" t="s">
        <v>1444</v>
      </c>
    </row>
    <row r="92" spans="1:14" ht="34.5">
      <c r="A92" s="175" t="s">
        <v>628</v>
      </c>
      <c r="B92" s="167" t="s">
        <v>738</v>
      </c>
      <c r="C92" s="168">
        <v>42816</v>
      </c>
      <c r="D92" s="169" t="s">
        <v>20</v>
      </c>
      <c r="E92" s="169">
        <v>9115</v>
      </c>
      <c r="F92" s="169"/>
      <c r="G92" s="176" t="s">
        <v>1527</v>
      </c>
      <c r="H92" s="171">
        <v>5431.03</v>
      </c>
      <c r="I92" s="171">
        <v>0</v>
      </c>
      <c r="J92" s="171">
        <v>5431.03</v>
      </c>
      <c r="K92" s="171">
        <v>37256.870000000003</v>
      </c>
      <c r="L92" s="171">
        <v>0</v>
      </c>
      <c r="M92" s="171">
        <v>37256.870000000003</v>
      </c>
      <c r="N92" s="173" t="s">
        <v>1444</v>
      </c>
    </row>
    <row r="93" spans="1:14" ht="45.75">
      <c r="A93" s="175" t="s">
        <v>627</v>
      </c>
      <c r="B93" s="167" t="s">
        <v>737</v>
      </c>
      <c r="C93" s="168">
        <v>42817</v>
      </c>
      <c r="D93" s="169" t="s">
        <v>1274</v>
      </c>
      <c r="E93" s="169">
        <v>70007</v>
      </c>
      <c r="F93" s="169"/>
      <c r="G93" s="176" t="s">
        <v>1528</v>
      </c>
      <c r="H93" s="171">
        <v>0</v>
      </c>
      <c r="I93" s="171">
        <v>598115.52</v>
      </c>
      <c r="J93" s="171">
        <v>598115.52</v>
      </c>
      <c r="K93" s="171">
        <v>0</v>
      </c>
      <c r="L93" s="171">
        <v>4103072.46</v>
      </c>
      <c r="M93" s="171">
        <v>4103072.46</v>
      </c>
      <c r="N93" s="173" t="s">
        <v>1444</v>
      </c>
    </row>
    <row r="94" spans="1:14" ht="34.5">
      <c r="A94" s="175" t="s">
        <v>628</v>
      </c>
      <c r="B94" s="167" t="s">
        <v>738</v>
      </c>
      <c r="C94" s="168">
        <v>42817</v>
      </c>
      <c r="D94" s="169" t="s">
        <v>13</v>
      </c>
      <c r="E94" s="169">
        <v>882752</v>
      </c>
      <c r="F94" s="169"/>
      <c r="G94" s="176" t="s">
        <v>1529</v>
      </c>
      <c r="H94" s="171">
        <v>45.01</v>
      </c>
      <c r="I94" s="171">
        <v>0</v>
      </c>
      <c r="J94" s="171">
        <v>45.01</v>
      </c>
      <c r="K94" s="171">
        <v>308.77</v>
      </c>
      <c r="L94" s="171">
        <v>0</v>
      </c>
      <c r="M94" s="171">
        <v>308.77</v>
      </c>
      <c r="N94" s="173" t="s">
        <v>1444</v>
      </c>
    </row>
    <row r="95" spans="1:14" ht="45.75">
      <c r="A95" s="175">
        <v>291</v>
      </c>
      <c r="B95" s="167" t="s">
        <v>818</v>
      </c>
      <c r="C95" s="168">
        <v>42818</v>
      </c>
      <c r="D95" s="169" t="s">
        <v>6</v>
      </c>
      <c r="E95" s="169">
        <v>407189</v>
      </c>
      <c r="F95" s="169"/>
      <c r="G95" s="176" t="s">
        <v>1530</v>
      </c>
      <c r="H95" s="171">
        <v>0</v>
      </c>
      <c r="I95" s="171">
        <v>1500000</v>
      </c>
      <c r="J95" s="171">
        <v>1500000</v>
      </c>
      <c r="K95" s="171">
        <v>0</v>
      </c>
      <c r="L95" s="171">
        <v>10290000</v>
      </c>
      <c r="M95" s="171">
        <v>10290000</v>
      </c>
      <c r="N95" s="173" t="s">
        <v>1444</v>
      </c>
    </row>
    <row r="96" spans="1:14" ht="45.75">
      <c r="A96" s="175">
        <v>86</v>
      </c>
      <c r="B96" s="167" t="s">
        <v>734</v>
      </c>
      <c r="C96" s="168">
        <v>42818</v>
      </c>
      <c r="D96" s="169" t="s">
        <v>6</v>
      </c>
      <c r="E96" s="169">
        <v>407188</v>
      </c>
      <c r="F96" s="169"/>
      <c r="G96" s="176" t="s">
        <v>1531</v>
      </c>
      <c r="H96" s="171">
        <v>0</v>
      </c>
      <c r="I96" s="171">
        <v>14121482.970000001</v>
      </c>
      <c r="J96" s="171">
        <v>14121482.970000001</v>
      </c>
      <c r="K96" s="171">
        <v>0</v>
      </c>
      <c r="L96" s="171">
        <v>96873373.170000002</v>
      </c>
      <c r="M96" s="171">
        <v>96873373.170000002</v>
      </c>
      <c r="N96" s="173" t="s">
        <v>1444</v>
      </c>
    </row>
    <row r="97" spans="1:14" ht="34.5">
      <c r="A97" s="175" t="s">
        <v>627</v>
      </c>
      <c r="B97" s="167" t="s">
        <v>737</v>
      </c>
      <c r="C97" s="168">
        <v>42818</v>
      </c>
      <c r="D97" s="169" t="s">
        <v>23</v>
      </c>
      <c r="E97" s="169">
        <v>16659</v>
      </c>
      <c r="F97" s="169"/>
      <c r="G97" s="176" t="s">
        <v>1532</v>
      </c>
      <c r="H97" s="171">
        <v>0</v>
      </c>
      <c r="I97" s="171">
        <v>0</v>
      </c>
      <c r="J97" s="171">
        <v>0</v>
      </c>
      <c r="K97" s="171">
        <v>0</v>
      </c>
      <c r="L97" s="171">
        <v>0.01</v>
      </c>
      <c r="M97" s="171">
        <v>0.01</v>
      </c>
      <c r="N97" s="173" t="s">
        <v>1444</v>
      </c>
    </row>
    <row r="98" spans="1:14" ht="45.75">
      <c r="A98" s="175">
        <v>291</v>
      </c>
      <c r="B98" s="167" t="s">
        <v>818</v>
      </c>
      <c r="C98" s="168">
        <v>42818</v>
      </c>
      <c r="D98" s="169" t="s">
        <v>6</v>
      </c>
      <c r="E98" s="169">
        <v>407190</v>
      </c>
      <c r="F98" s="169"/>
      <c r="G98" s="176" t="s">
        <v>1533</v>
      </c>
      <c r="H98" s="171">
        <v>0</v>
      </c>
      <c r="I98" s="171">
        <v>7200000</v>
      </c>
      <c r="J98" s="171">
        <v>7200000</v>
      </c>
      <c r="K98" s="171">
        <v>0</v>
      </c>
      <c r="L98" s="171">
        <v>49392000</v>
      </c>
      <c r="M98" s="171">
        <v>49392000</v>
      </c>
      <c r="N98" s="173" t="s">
        <v>1444</v>
      </c>
    </row>
    <row r="99" spans="1:14" ht="45.75">
      <c r="A99" s="175" t="s">
        <v>627</v>
      </c>
      <c r="B99" s="167" t="s">
        <v>737</v>
      </c>
      <c r="C99" s="168">
        <v>42818</v>
      </c>
      <c r="D99" s="169" t="s">
        <v>1274</v>
      </c>
      <c r="E99" s="169">
        <v>70025</v>
      </c>
      <c r="F99" s="169"/>
      <c r="G99" s="176" t="s">
        <v>1534</v>
      </c>
      <c r="H99" s="171">
        <v>0</v>
      </c>
      <c r="I99" s="171">
        <v>143512.9</v>
      </c>
      <c r="J99" s="171">
        <v>143512.9</v>
      </c>
      <c r="K99" s="171">
        <v>0</v>
      </c>
      <c r="L99" s="171">
        <v>984498.49</v>
      </c>
      <c r="M99" s="171">
        <v>984498.49</v>
      </c>
      <c r="N99" s="173" t="s">
        <v>1444</v>
      </c>
    </row>
    <row r="100" spans="1:14" ht="45.75">
      <c r="A100" s="175" t="s">
        <v>628</v>
      </c>
      <c r="B100" s="167" t="s">
        <v>738</v>
      </c>
      <c r="C100" s="168">
        <v>42818</v>
      </c>
      <c r="D100" s="169" t="s">
        <v>6</v>
      </c>
      <c r="E100" s="169">
        <v>407932</v>
      </c>
      <c r="F100" s="169"/>
      <c r="G100" s="176" t="s">
        <v>1535</v>
      </c>
      <c r="H100" s="171">
        <v>0</v>
      </c>
      <c r="I100" s="171">
        <v>756506.52</v>
      </c>
      <c r="J100" s="171">
        <v>756506.52</v>
      </c>
      <c r="K100" s="171">
        <v>0</v>
      </c>
      <c r="L100" s="171">
        <v>5189634.7300000004</v>
      </c>
      <c r="M100" s="171">
        <v>5189634.7300000004</v>
      </c>
      <c r="N100" s="173" t="s">
        <v>1444</v>
      </c>
    </row>
    <row r="101" spans="1:14" ht="45.75">
      <c r="A101" s="175">
        <v>291</v>
      </c>
      <c r="B101" s="167" t="s">
        <v>818</v>
      </c>
      <c r="C101" s="168">
        <v>42818</v>
      </c>
      <c r="D101" s="169" t="s">
        <v>6</v>
      </c>
      <c r="E101" s="169">
        <v>407193</v>
      </c>
      <c r="F101" s="169"/>
      <c r="G101" s="176" t="s">
        <v>1536</v>
      </c>
      <c r="H101" s="171">
        <v>0</v>
      </c>
      <c r="I101" s="171">
        <v>1800000</v>
      </c>
      <c r="J101" s="171">
        <v>1800000</v>
      </c>
      <c r="K101" s="171">
        <v>0</v>
      </c>
      <c r="L101" s="171">
        <v>12348000</v>
      </c>
      <c r="M101" s="171">
        <v>12348000</v>
      </c>
      <c r="N101" s="173" t="s">
        <v>1444</v>
      </c>
    </row>
    <row r="102" spans="1:14" ht="45.75">
      <c r="A102" s="175">
        <v>291</v>
      </c>
      <c r="B102" s="167" t="s">
        <v>818</v>
      </c>
      <c r="C102" s="168">
        <v>42818</v>
      </c>
      <c r="D102" s="169" t="s">
        <v>6</v>
      </c>
      <c r="E102" s="169">
        <v>407666</v>
      </c>
      <c r="F102" s="169"/>
      <c r="G102" s="176" t="s">
        <v>1537</v>
      </c>
      <c r="H102" s="171">
        <v>0</v>
      </c>
      <c r="I102" s="171">
        <v>2000000</v>
      </c>
      <c r="J102" s="171">
        <v>2000000</v>
      </c>
      <c r="K102" s="171">
        <v>0</v>
      </c>
      <c r="L102" s="171">
        <v>13720000</v>
      </c>
      <c r="M102" s="171">
        <v>13720000</v>
      </c>
      <c r="N102" s="173" t="s">
        <v>1444</v>
      </c>
    </row>
    <row r="103" spans="1:14" ht="45.75">
      <c r="A103" s="175">
        <v>291</v>
      </c>
      <c r="B103" s="167" t="s">
        <v>818</v>
      </c>
      <c r="C103" s="168">
        <v>42818</v>
      </c>
      <c r="D103" s="169" t="s">
        <v>11</v>
      </c>
      <c r="E103" s="169">
        <v>407188</v>
      </c>
      <c r="F103" s="169"/>
      <c r="G103" s="176" t="s">
        <v>1538</v>
      </c>
      <c r="H103" s="171">
        <v>7.29</v>
      </c>
      <c r="I103" s="171">
        <v>0</v>
      </c>
      <c r="J103" s="171">
        <v>7.29</v>
      </c>
      <c r="K103" s="171">
        <v>50.01</v>
      </c>
      <c r="L103" s="171">
        <v>0</v>
      </c>
      <c r="M103" s="171">
        <v>50.01</v>
      </c>
      <c r="N103" s="173" t="s">
        <v>1444</v>
      </c>
    </row>
    <row r="104" spans="1:14" ht="45.75">
      <c r="A104" s="175">
        <v>291</v>
      </c>
      <c r="B104" s="167" t="s">
        <v>818</v>
      </c>
      <c r="C104" s="168">
        <v>42821</v>
      </c>
      <c r="D104" s="169" t="s">
        <v>6</v>
      </c>
      <c r="E104" s="169">
        <v>409082</v>
      </c>
      <c r="F104" s="169"/>
      <c r="G104" s="176" t="s">
        <v>1539</v>
      </c>
      <c r="H104" s="171">
        <v>0</v>
      </c>
      <c r="I104" s="171">
        <v>20000000</v>
      </c>
      <c r="J104" s="171">
        <v>20000000</v>
      </c>
      <c r="K104" s="171">
        <v>0</v>
      </c>
      <c r="L104" s="171">
        <v>137200000</v>
      </c>
      <c r="M104" s="171">
        <v>137200000</v>
      </c>
      <c r="N104" s="173" t="s">
        <v>1444</v>
      </c>
    </row>
    <row r="105" spans="1:14" ht="33.75">
      <c r="A105" s="175" t="s">
        <v>627</v>
      </c>
      <c r="B105" s="167" t="s">
        <v>737</v>
      </c>
      <c r="C105" s="168">
        <v>42821</v>
      </c>
      <c r="D105" s="169" t="s">
        <v>6</v>
      </c>
      <c r="E105" s="169">
        <v>70045</v>
      </c>
      <c r="F105" s="169"/>
      <c r="G105" s="176" t="s">
        <v>1355</v>
      </c>
      <c r="H105" s="171">
        <v>0</v>
      </c>
      <c r="I105" s="171">
        <v>3</v>
      </c>
      <c r="J105" s="171">
        <v>3</v>
      </c>
      <c r="K105" s="171">
        <v>0</v>
      </c>
      <c r="L105" s="171">
        <v>20.58</v>
      </c>
      <c r="M105" s="171">
        <v>20.58</v>
      </c>
      <c r="N105" s="173" t="s">
        <v>1444</v>
      </c>
    </row>
    <row r="106" spans="1:14" ht="34.5">
      <c r="A106" s="175">
        <v>35</v>
      </c>
      <c r="B106" s="167" t="s">
        <v>720</v>
      </c>
      <c r="C106" s="168">
        <v>42821</v>
      </c>
      <c r="D106" s="169" t="s">
        <v>3</v>
      </c>
      <c r="E106" s="169">
        <v>1487634</v>
      </c>
      <c r="F106" s="169"/>
      <c r="G106" s="176" t="s">
        <v>1540</v>
      </c>
      <c r="H106" s="171">
        <v>0</v>
      </c>
      <c r="I106" s="171">
        <v>40000</v>
      </c>
      <c r="J106" s="171">
        <v>40000</v>
      </c>
      <c r="K106" s="171">
        <v>0</v>
      </c>
      <c r="L106" s="171">
        <v>274400</v>
      </c>
      <c r="M106" s="171">
        <v>274400</v>
      </c>
      <c r="N106" s="173" t="s">
        <v>1444</v>
      </c>
    </row>
    <row r="107" spans="1:14" ht="45.75">
      <c r="A107" s="175">
        <v>291</v>
      </c>
      <c r="B107" s="167" t="s">
        <v>818</v>
      </c>
      <c r="C107" s="168">
        <v>42821</v>
      </c>
      <c r="D107" s="169" t="s">
        <v>6</v>
      </c>
      <c r="E107" s="169">
        <v>409084</v>
      </c>
      <c r="F107" s="169"/>
      <c r="G107" s="176" t="s">
        <v>1541</v>
      </c>
      <c r="H107" s="171">
        <v>0</v>
      </c>
      <c r="I107" s="171">
        <v>5000000</v>
      </c>
      <c r="J107" s="171">
        <v>5000000</v>
      </c>
      <c r="K107" s="171">
        <v>0</v>
      </c>
      <c r="L107" s="171">
        <v>34300000</v>
      </c>
      <c r="M107" s="171">
        <v>34300000</v>
      </c>
      <c r="N107" s="173" t="s">
        <v>1444</v>
      </c>
    </row>
    <row r="108" spans="1:14" ht="34.5">
      <c r="A108" s="175" t="s">
        <v>628</v>
      </c>
      <c r="B108" s="167" t="s">
        <v>738</v>
      </c>
      <c r="C108" s="168">
        <v>42821</v>
      </c>
      <c r="D108" s="169" t="s">
        <v>20</v>
      </c>
      <c r="E108" s="169">
        <v>9094</v>
      </c>
      <c r="F108" s="169"/>
      <c r="G108" s="176" t="s">
        <v>1542</v>
      </c>
      <c r="H108" s="171">
        <v>383645.04</v>
      </c>
      <c r="I108" s="171">
        <v>0</v>
      </c>
      <c r="J108" s="171">
        <v>383645.04</v>
      </c>
      <c r="K108" s="171">
        <v>2631804.9700000002</v>
      </c>
      <c r="L108" s="171">
        <v>0</v>
      </c>
      <c r="M108" s="171">
        <v>2631804.9700000002</v>
      </c>
      <c r="N108" s="173" t="s">
        <v>1444</v>
      </c>
    </row>
    <row r="109" spans="1:14" ht="23.25">
      <c r="A109" s="175" t="s">
        <v>628</v>
      </c>
      <c r="B109" s="167" t="s">
        <v>738</v>
      </c>
      <c r="C109" s="168">
        <v>42821</v>
      </c>
      <c r="D109" s="169" t="s">
        <v>13</v>
      </c>
      <c r="E109" s="169">
        <v>45736</v>
      </c>
      <c r="F109" s="169"/>
      <c r="G109" s="176" t="s">
        <v>1326</v>
      </c>
      <c r="H109" s="171">
        <v>4874.96</v>
      </c>
      <c r="I109" s="171">
        <v>0</v>
      </c>
      <c r="J109" s="171">
        <v>4874.96</v>
      </c>
      <c r="K109" s="171">
        <v>33442.230000000003</v>
      </c>
      <c r="L109" s="171">
        <v>0</v>
      </c>
      <c r="M109" s="171">
        <v>33442.230000000003</v>
      </c>
      <c r="N109" s="173" t="s">
        <v>1444</v>
      </c>
    </row>
    <row r="110" spans="1:14" ht="23.25">
      <c r="A110" s="175" t="s">
        <v>628</v>
      </c>
      <c r="B110" s="167" t="s">
        <v>738</v>
      </c>
      <c r="C110" s="168">
        <v>42821</v>
      </c>
      <c r="D110" s="169" t="s">
        <v>13</v>
      </c>
      <c r="E110" s="169">
        <v>45733</v>
      </c>
      <c r="F110" s="169"/>
      <c r="G110" s="176" t="s">
        <v>1326</v>
      </c>
      <c r="H110" s="171">
        <v>80356.5</v>
      </c>
      <c r="I110" s="171">
        <v>0</v>
      </c>
      <c r="J110" s="171">
        <v>80356.5</v>
      </c>
      <c r="K110" s="171">
        <v>551245.59</v>
      </c>
      <c r="L110" s="171">
        <v>0</v>
      </c>
      <c r="M110" s="171">
        <v>551245.59</v>
      </c>
      <c r="N110" s="173" t="s">
        <v>1444</v>
      </c>
    </row>
    <row r="111" spans="1:14" ht="34.5">
      <c r="A111" s="175">
        <v>86</v>
      </c>
      <c r="B111" s="167" t="s">
        <v>734</v>
      </c>
      <c r="C111" s="168">
        <v>42823</v>
      </c>
      <c r="D111" s="169" t="s">
        <v>6</v>
      </c>
      <c r="E111" s="169">
        <v>883292</v>
      </c>
      <c r="F111" s="169"/>
      <c r="G111" s="176" t="s">
        <v>1544</v>
      </c>
      <c r="H111" s="171">
        <v>0</v>
      </c>
      <c r="I111" s="171">
        <v>286778.39</v>
      </c>
      <c r="J111" s="171">
        <v>286778.39</v>
      </c>
      <c r="K111" s="171">
        <v>0</v>
      </c>
      <c r="L111" s="171">
        <v>1967299.76</v>
      </c>
      <c r="M111" s="171">
        <v>1967299.76</v>
      </c>
      <c r="N111" s="173" t="s">
        <v>1444</v>
      </c>
    </row>
    <row r="112" spans="1:14" ht="34.5">
      <c r="A112" s="175">
        <v>86</v>
      </c>
      <c r="B112" s="167" t="s">
        <v>734</v>
      </c>
      <c r="C112" s="168">
        <v>42823</v>
      </c>
      <c r="D112" s="169" t="s">
        <v>11</v>
      </c>
      <c r="E112" s="169">
        <v>883292</v>
      </c>
      <c r="F112" s="169"/>
      <c r="G112" s="176" t="s">
        <v>1545</v>
      </c>
      <c r="H112" s="171">
        <v>7.29</v>
      </c>
      <c r="I112" s="171">
        <v>0</v>
      </c>
      <c r="J112" s="171">
        <v>7.29</v>
      </c>
      <c r="K112" s="171">
        <v>50.01</v>
      </c>
      <c r="L112" s="171">
        <v>0</v>
      </c>
      <c r="M112" s="171">
        <v>50.01</v>
      </c>
      <c r="N112" s="173" t="s">
        <v>1444</v>
      </c>
    </row>
    <row r="113" spans="1:14" ht="34.5">
      <c r="A113" s="175">
        <v>585</v>
      </c>
      <c r="B113" s="167" t="s">
        <v>229</v>
      </c>
      <c r="C113" s="168">
        <v>42824</v>
      </c>
      <c r="D113" s="169" t="s">
        <v>6</v>
      </c>
      <c r="E113" s="169">
        <v>819330</v>
      </c>
      <c r="F113" s="169"/>
      <c r="G113" s="176" t="s">
        <v>1546</v>
      </c>
      <c r="H113" s="171">
        <v>0</v>
      </c>
      <c r="I113" s="171">
        <v>24799.97</v>
      </c>
      <c r="J113" s="171">
        <v>24799.97</v>
      </c>
      <c r="K113" s="171">
        <v>0</v>
      </c>
      <c r="L113" s="171">
        <v>170127.79</v>
      </c>
      <c r="M113" s="171">
        <v>170127.79</v>
      </c>
      <c r="N113" s="173" t="s">
        <v>1444</v>
      </c>
    </row>
    <row r="114" spans="1:14" ht="34.5">
      <c r="A114" s="175" t="s">
        <v>627</v>
      </c>
      <c r="B114" s="167" t="s">
        <v>737</v>
      </c>
      <c r="C114" s="168">
        <v>42824</v>
      </c>
      <c r="D114" s="169" t="s">
        <v>3</v>
      </c>
      <c r="E114" s="169">
        <v>1488619</v>
      </c>
      <c r="F114" s="169"/>
      <c r="G114" s="176" t="s">
        <v>1547</v>
      </c>
      <c r="H114" s="171">
        <v>0</v>
      </c>
      <c r="I114" s="171">
        <v>6737.44</v>
      </c>
      <c r="J114" s="171">
        <v>6737.44</v>
      </c>
      <c r="K114" s="171">
        <v>0</v>
      </c>
      <c r="L114" s="171">
        <v>46218.84</v>
      </c>
      <c r="M114" s="171">
        <v>46218.84</v>
      </c>
      <c r="N114" s="173" t="s">
        <v>1444</v>
      </c>
    </row>
    <row r="115" spans="1:14" ht="45.75">
      <c r="A115" s="175" t="s">
        <v>628</v>
      </c>
      <c r="B115" s="167" t="s">
        <v>738</v>
      </c>
      <c r="C115" s="168">
        <v>42825</v>
      </c>
      <c r="D115" s="169" t="s">
        <v>6</v>
      </c>
      <c r="E115" s="169">
        <v>883621</v>
      </c>
      <c r="F115" s="169"/>
      <c r="G115" s="176" t="s">
        <v>1543</v>
      </c>
      <c r="H115" s="171">
        <v>0</v>
      </c>
      <c r="I115" s="171">
        <v>5021.55</v>
      </c>
      <c r="J115" s="171">
        <v>5021.55</v>
      </c>
      <c r="K115" s="171">
        <v>0</v>
      </c>
      <c r="L115" s="171">
        <v>34447.83</v>
      </c>
      <c r="M115" s="171">
        <v>34447.83</v>
      </c>
      <c r="N115" s="173" t="s">
        <v>1444</v>
      </c>
    </row>
    <row r="116" spans="1:14" ht="45.75">
      <c r="A116" s="175">
        <v>20</v>
      </c>
      <c r="B116" s="167" t="s">
        <v>717</v>
      </c>
      <c r="C116" s="168">
        <v>42825</v>
      </c>
      <c r="D116" s="169" t="s">
        <v>6</v>
      </c>
      <c r="E116" s="169">
        <v>883648</v>
      </c>
      <c r="F116" s="169"/>
      <c r="G116" s="176" t="s">
        <v>1548</v>
      </c>
      <c r="H116" s="171">
        <v>0</v>
      </c>
      <c r="I116" s="171">
        <v>2116272.89</v>
      </c>
      <c r="J116" s="171">
        <v>2116272.89</v>
      </c>
      <c r="K116" s="171">
        <v>0</v>
      </c>
      <c r="L116" s="171">
        <v>14517632.029999999</v>
      </c>
      <c r="M116" s="171">
        <v>14517632.029999999</v>
      </c>
      <c r="N116" s="173" t="s">
        <v>1444</v>
      </c>
    </row>
    <row r="117" spans="1:14" ht="45.75">
      <c r="A117" s="175" t="s">
        <v>628</v>
      </c>
      <c r="B117" s="167" t="s">
        <v>738</v>
      </c>
      <c r="C117" s="168">
        <v>42825</v>
      </c>
      <c r="D117" s="169" t="s">
        <v>6</v>
      </c>
      <c r="E117" s="169">
        <v>883780</v>
      </c>
      <c r="F117" s="169"/>
      <c r="G117" s="176" t="s">
        <v>1543</v>
      </c>
      <c r="H117" s="171">
        <v>0</v>
      </c>
      <c r="I117" s="171">
        <v>4877.87</v>
      </c>
      <c r="J117" s="171">
        <v>4877.87</v>
      </c>
      <c r="K117" s="171">
        <v>0</v>
      </c>
      <c r="L117" s="171">
        <v>33462.19</v>
      </c>
      <c r="M117" s="171">
        <v>33462.19</v>
      </c>
      <c r="N117" s="173" t="s">
        <v>1444</v>
      </c>
    </row>
    <row r="118" spans="1:14" ht="57">
      <c r="A118" s="175" t="s">
        <v>627</v>
      </c>
      <c r="B118" s="167" t="s">
        <v>737</v>
      </c>
      <c r="C118" s="168">
        <v>42825</v>
      </c>
      <c r="D118" s="169" t="s">
        <v>1287</v>
      </c>
      <c r="E118" s="169">
        <v>1964</v>
      </c>
      <c r="F118" s="169"/>
      <c r="G118" s="176" t="s">
        <v>1549</v>
      </c>
      <c r="H118" s="171">
        <v>23.99</v>
      </c>
      <c r="I118" s="171">
        <v>0</v>
      </c>
      <c r="J118" s="171">
        <v>23.99</v>
      </c>
      <c r="K118" s="171">
        <v>164.57</v>
      </c>
      <c r="L118" s="171">
        <v>0</v>
      </c>
      <c r="M118" s="171">
        <v>164.57</v>
      </c>
      <c r="N118" s="173" t="s">
        <v>1444</v>
      </c>
    </row>
    <row r="119" spans="1:14" ht="34.5">
      <c r="A119" s="175" t="s">
        <v>627</v>
      </c>
      <c r="B119" s="167" t="s">
        <v>737</v>
      </c>
      <c r="C119" s="168">
        <v>42828</v>
      </c>
      <c r="D119" s="169" t="s">
        <v>23</v>
      </c>
      <c r="E119" s="169">
        <v>16687</v>
      </c>
      <c r="F119" s="169"/>
      <c r="G119" s="176" t="s">
        <v>10211</v>
      </c>
      <c r="H119" s="171">
        <v>0</v>
      </c>
      <c r="I119" s="171">
        <v>0</v>
      </c>
      <c r="J119" s="171">
        <v>0</v>
      </c>
      <c r="K119" s="171">
        <v>0</v>
      </c>
      <c r="L119" s="171">
        <v>0.01</v>
      </c>
      <c r="M119" s="171">
        <v>0.01</v>
      </c>
      <c r="N119" s="173" t="s">
        <v>1444</v>
      </c>
    </row>
    <row r="120" spans="1:14" ht="45.75">
      <c r="A120" s="175">
        <v>70</v>
      </c>
      <c r="B120" s="167" t="s">
        <v>729</v>
      </c>
      <c r="C120" s="168">
        <v>42828</v>
      </c>
      <c r="D120" s="169" t="s">
        <v>6</v>
      </c>
      <c r="E120" s="169">
        <v>414109</v>
      </c>
      <c r="F120" s="169"/>
      <c r="G120" s="176" t="s">
        <v>10212</v>
      </c>
      <c r="H120" s="171">
        <v>0</v>
      </c>
      <c r="I120" s="171">
        <v>1006226.91</v>
      </c>
      <c r="J120" s="171">
        <v>1006226.91</v>
      </c>
      <c r="K120" s="171">
        <v>0</v>
      </c>
      <c r="L120" s="171">
        <v>6902716.5999999996</v>
      </c>
      <c r="M120" s="171">
        <v>6902716.5999999996</v>
      </c>
      <c r="N120" s="173" t="s">
        <v>1444</v>
      </c>
    </row>
    <row r="121" spans="1:14" ht="45.75">
      <c r="A121" s="175">
        <v>70</v>
      </c>
      <c r="B121" s="167" t="s">
        <v>729</v>
      </c>
      <c r="C121" s="168">
        <v>42828</v>
      </c>
      <c r="D121" s="169" t="s">
        <v>6</v>
      </c>
      <c r="E121" s="169">
        <v>414110</v>
      </c>
      <c r="F121" s="169"/>
      <c r="G121" s="176" t="s">
        <v>10213</v>
      </c>
      <c r="H121" s="171">
        <v>0</v>
      </c>
      <c r="I121" s="171">
        <v>431240.11</v>
      </c>
      <c r="J121" s="171">
        <v>431240.11</v>
      </c>
      <c r="K121" s="171">
        <v>0</v>
      </c>
      <c r="L121" s="171">
        <v>2958307.15</v>
      </c>
      <c r="M121" s="171">
        <v>2958307.15</v>
      </c>
      <c r="N121" s="173" t="s">
        <v>1444</v>
      </c>
    </row>
    <row r="122" spans="1:14" ht="45.75">
      <c r="A122" s="175">
        <v>70</v>
      </c>
      <c r="B122" s="167" t="s">
        <v>729</v>
      </c>
      <c r="C122" s="168">
        <v>42828</v>
      </c>
      <c r="D122" s="169" t="s">
        <v>11</v>
      </c>
      <c r="E122" s="169">
        <v>414110</v>
      </c>
      <c r="F122" s="169"/>
      <c r="G122" s="176" t="s">
        <v>10214</v>
      </c>
      <c r="H122" s="171">
        <v>7.29</v>
      </c>
      <c r="I122" s="171">
        <v>0</v>
      </c>
      <c r="J122" s="171">
        <v>7.29</v>
      </c>
      <c r="K122" s="171">
        <v>50.01</v>
      </c>
      <c r="L122" s="171">
        <v>0</v>
      </c>
      <c r="M122" s="171">
        <v>50.01</v>
      </c>
      <c r="N122" s="173" t="s">
        <v>1444</v>
      </c>
    </row>
    <row r="123" spans="1:14" ht="45.75">
      <c r="A123" s="175">
        <v>70</v>
      </c>
      <c r="B123" s="167" t="s">
        <v>729</v>
      </c>
      <c r="C123" s="168">
        <v>42828</v>
      </c>
      <c r="D123" s="169" t="s">
        <v>11</v>
      </c>
      <c r="E123" s="169">
        <v>414109</v>
      </c>
      <c r="F123" s="169"/>
      <c r="G123" s="176" t="s">
        <v>10215</v>
      </c>
      <c r="H123" s="171">
        <v>7.29</v>
      </c>
      <c r="I123" s="171">
        <v>0</v>
      </c>
      <c r="J123" s="171">
        <v>7.29</v>
      </c>
      <c r="K123" s="171">
        <v>50.01</v>
      </c>
      <c r="L123" s="171">
        <v>0</v>
      </c>
      <c r="M123" s="171">
        <v>50.01</v>
      </c>
      <c r="N123" s="173" t="s">
        <v>1444</v>
      </c>
    </row>
    <row r="124" spans="1:14" ht="34.5">
      <c r="A124" s="175" t="s">
        <v>628</v>
      </c>
      <c r="B124" s="167" t="s">
        <v>738</v>
      </c>
      <c r="C124" s="168">
        <v>42828</v>
      </c>
      <c r="D124" s="169" t="s">
        <v>20</v>
      </c>
      <c r="E124" s="169">
        <v>9267</v>
      </c>
      <c r="F124" s="169"/>
      <c r="G124" s="176" t="s">
        <v>10216</v>
      </c>
      <c r="H124" s="171">
        <v>2272641.3199999998</v>
      </c>
      <c r="I124" s="171">
        <v>0</v>
      </c>
      <c r="J124" s="171">
        <v>2272641.3199999998</v>
      </c>
      <c r="K124" s="171">
        <v>15590319.460000001</v>
      </c>
      <c r="L124" s="171">
        <v>0</v>
      </c>
      <c r="M124" s="171">
        <v>15590319.460000001</v>
      </c>
      <c r="N124" s="173" t="s">
        <v>1444</v>
      </c>
    </row>
    <row r="125" spans="1:14" ht="34.5">
      <c r="A125" s="175" t="s">
        <v>628</v>
      </c>
      <c r="B125" s="167" t="s">
        <v>738</v>
      </c>
      <c r="C125" s="168">
        <v>42828</v>
      </c>
      <c r="D125" s="169" t="s">
        <v>20</v>
      </c>
      <c r="E125" s="169">
        <v>9268</v>
      </c>
      <c r="F125" s="169"/>
      <c r="G125" s="176" t="s">
        <v>10217</v>
      </c>
      <c r="H125" s="171">
        <v>4141511.78</v>
      </c>
      <c r="I125" s="171">
        <v>0</v>
      </c>
      <c r="J125" s="171">
        <v>4141511.78</v>
      </c>
      <c r="K125" s="171">
        <v>28410770.809999999</v>
      </c>
      <c r="L125" s="171">
        <v>0</v>
      </c>
      <c r="M125" s="171">
        <v>28410770.809999999</v>
      </c>
      <c r="N125" s="173" t="s">
        <v>1444</v>
      </c>
    </row>
    <row r="126" spans="1:14" ht="34.5">
      <c r="A126" s="175" t="s">
        <v>628</v>
      </c>
      <c r="B126" s="167" t="s">
        <v>738</v>
      </c>
      <c r="C126" s="168">
        <v>42828</v>
      </c>
      <c r="D126" s="169" t="s">
        <v>20</v>
      </c>
      <c r="E126" s="169">
        <v>9150</v>
      </c>
      <c r="F126" s="169"/>
      <c r="G126" s="176" t="s">
        <v>10218</v>
      </c>
      <c r="H126" s="171">
        <v>37025.15</v>
      </c>
      <c r="I126" s="171">
        <v>0</v>
      </c>
      <c r="J126" s="171">
        <v>37025.15</v>
      </c>
      <c r="K126" s="171">
        <v>253992.53</v>
      </c>
      <c r="L126" s="171">
        <v>0</v>
      </c>
      <c r="M126" s="171">
        <v>253992.53</v>
      </c>
      <c r="N126" s="173" t="s">
        <v>1444</v>
      </c>
    </row>
    <row r="127" spans="1:14" ht="23.25">
      <c r="A127" s="175" t="s">
        <v>628</v>
      </c>
      <c r="B127" s="167" t="s">
        <v>738</v>
      </c>
      <c r="C127" s="168">
        <v>42828</v>
      </c>
      <c r="D127" s="169" t="s">
        <v>13</v>
      </c>
      <c r="E127" s="169">
        <v>45764</v>
      </c>
      <c r="F127" s="169"/>
      <c r="G127" s="176" t="s">
        <v>1326</v>
      </c>
      <c r="H127" s="171">
        <v>1949.98</v>
      </c>
      <c r="I127" s="171">
        <v>0</v>
      </c>
      <c r="J127" s="171">
        <v>1949.98</v>
      </c>
      <c r="K127" s="171">
        <v>13376.86</v>
      </c>
      <c r="L127" s="171">
        <v>0</v>
      </c>
      <c r="M127" s="171">
        <v>13376.86</v>
      </c>
      <c r="N127" s="173" t="s">
        <v>1444</v>
      </c>
    </row>
    <row r="128" spans="1:14" ht="23.25">
      <c r="A128" s="175" t="s">
        <v>628</v>
      </c>
      <c r="B128" s="167" t="s">
        <v>738</v>
      </c>
      <c r="C128" s="168">
        <v>42828</v>
      </c>
      <c r="D128" s="169" t="s">
        <v>13</v>
      </c>
      <c r="E128" s="169">
        <v>45761</v>
      </c>
      <c r="F128" s="169"/>
      <c r="G128" s="176" t="s">
        <v>1326</v>
      </c>
      <c r="H128" s="171">
        <v>32142.6</v>
      </c>
      <c r="I128" s="171">
        <v>0</v>
      </c>
      <c r="J128" s="171">
        <v>32142.6</v>
      </c>
      <c r="K128" s="171">
        <v>220498.24</v>
      </c>
      <c r="L128" s="171">
        <v>0</v>
      </c>
      <c r="M128" s="171">
        <v>220498.24</v>
      </c>
      <c r="N128" s="173" t="s">
        <v>1444</v>
      </c>
    </row>
    <row r="129" spans="1:14" ht="45.75">
      <c r="A129" s="175" t="s">
        <v>628</v>
      </c>
      <c r="B129" s="167" t="s">
        <v>738</v>
      </c>
      <c r="C129" s="168">
        <v>42828</v>
      </c>
      <c r="D129" s="169" t="s">
        <v>20</v>
      </c>
      <c r="E129" s="169">
        <v>883827</v>
      </c>
      <c r="F129" s="169"/>
      <c r="G129" s="176" t="s">
        <v>10219</v>
      </c>
      <c r="H129" s="171">
        <v>34042.370000000003</v>
      </c>
      <c r="I129" s="171">
        <v>0</v>
      </c>
      <c r="J129" s="171">
        <v>34042.370000000003</v>
      </c>
      <c r="K129" s="171">
        <v>233530.66</v>
      </c>
      <c r="L129" s="171">
        <v>0</v>
      </c>
      <c r="M129" s="171">
        <v>233530.66</v>
      </c>
      <c r="N129" s="173" t="s">
        <v>1444</v>
      </c>
    </row>
    <row r="130" spans="1:14" ht="23.25">
      <c r="A130" s="175" t="s">
        <v>628</v>
      </c>
      <c r="B130" s="167" t="s">
        <v>738</v>
      </c>
      <c r="C130" s="168">
        <v>42828</v>
      </c>
      <c r="D130" s="169" t="s">
        <v>13</v>
      </c>
      <c r="E130" s="169">
        <v>45755</v>
      </c>
      <c r="F130" s="169"/>
      <c r="G130" s="176" t="s">
        <v>1326</v>
      </c>
      <c r="H130" s="171">
        <v>32142.6</v>
      </c>
      <c r="I130" s="171">
        <v>0</v>
      </c>
      <c r="J130" s="171">
        <v>32142.6</v>
      </c>
      <c r="K130" s="171">
        <v>220498.24</v>
      </c>
      <c r="L130" s="171">
        <v>0</v>
      </c>
      <c r="M130" s="171">
        <v>220498.24</v>
      </c>
      <c r="N130" s="173" t="s">
        <v>1444</v>
      </c>
    </row>
    <row r="131" spans="1:14" ht="23.25">
      <c r="A131" s="175" t="s">
        <v>628</v>
      </c>
      <c r="B131" s="167" t="s">
        <v>738</v>
      </c>
      <c r="C131" s="168">
        <v>42828</v>
      </c>
      <c r="D131" s="169" t="s">
        <v>13</v>
      </c>
      <c r="E131" s="169">
        <v>45758</v>
      </c>
      <c r="F131" s="169"/>
      <c r="G131" s="176" t="s">
        <v>1326</v>
      </c>
      <c r="H131" s="171">
        <v>1949.98</v>
      </c>
      <c r="I131" s="171">
        <v>0</v>
      </c>
      <c r="J131" s="171">
        <v>1949.98</v>
      </c>
      <c r="K131" s="171">
        <v>13376.86</v>
      </c>
      <c r="L131" s="171">
        <v>0</v>
      </c>
      <c r="M131" s="171">
        <v>13376.86</v>
      </c>
      <c r="N131" s="173" t="s">
        <v>1444</v>
      </c>
    </row>
    <row r="132" spans="1:14" ht="34.5">
      <c r="A132" s="175" t="s">
        <v>628</v>
      </c>
      <c r="B132" s="167" t="s">
        <v>738</v>
      </c>
      <c r="C132" s="168">
        <v>42829</v>
      </c>
      <c r="D132" s="169" t="s">
        <v>20</v>
      </c>
      <c r="E132" s="169">
        <v>9159</v>
      </c>
      <c r="F132" s="169"/>
      <c r="G132" s="176" t="s">
        <v>10220</v>
      </c>
      <c r="H132" s="171">
        <v>6355428.3600000003</v>
      </c>
      <c r="I132" s="171">
        <v>0</v>
      </c>
      <c r="J132" s="171">
        <v>6355428.3600000003</v>
      </c>
      <c r="K132" s="171">
        <v>43598238.549999997</v>
      </c>
      <c r="L132" s="171">
        <v>0</v>
      </c>
      <c r="M132" s="171">
        <v>43598238.549999997</v>
      </c>
      <c r="N132" s="173" t="s">
        <v>1444</v>
      </c>
    </row>
    <row r="133" spans="1:14" ht="34.5">
      <c r="A133" s="175">
        <v>287</v>
      </c>
      <c r="B133" s="167" t="s">
        <v>814</v>
      </c>
      <c r="C133" s="168">
        <v>42830</v>
      </c>
      <c r="D133" s="169" t="s">
        <v>6</v>
      </c>
      <c r="E133" s="169">
        <v>416478</v>
      </c>
      <c r="F133" s="169"/>
      <c r="G133" s="176" t="s">
        <v>10221</v>
      </c>
      <c r="H133" s="171">
        <v>0</v>
      </c>
      <c r="I133" s="171">
        <v>6000000</v>
      </c>
      <c r="J133" s="171">
        <v>6000000</v>
      </c>
      <c r="K133" s="171">
        <v>0</v>
      </c>
      <c r="L133" s="171">
        <v>41160000</v>
      </c>
      <c r="M133" s="171">
        <v>41160000</v>
      </c>
      <c r="N133" s="173" t="s">
        <v>1444</v>
      </c>
    </row>
    <row r="134" spans="1:14" ht="45.75">
      <c r="A134" s="175">
        <v>291</v>
      </c>
      <c r="B134" s="167" t="s">
        <v>818</v>
      </c>
      <c r="C134" s="168">
        <v>42830</v>
      </c>
      <c r="D134" s="169" t="s">
        <v>6</v>
      </c>
      <c r="E134" s="169">
        <v>416477</v>
      </c>
      <c r="F134" s="169"/>
      <c r="G134" s="176" t="s">
        <v>10222</v>
      </c>
      <c r="H134" s="171">
        <v>0</v>
      </c>
      <c r="I134" s="171">
        <v>3000000</v>
      </c>
      <c r="J134" s="171">
        <v>3000000</v>
      </c>
      <c r="K134" s="171">
        <v>0</v>
      </c>
      <c r="L134" s="171">
        <v>20580000</v>
      </c>
      <c r="M134" s="171">
        <v>20580000</v>
      </c>
      <c r="N134" s="173" t="s">
        <v>1444</v>
      </c>
    </row>
    <row r="135" spans="1:14" ht="45.75">
      <c r="A135" s="175">
        <v>291</v>
      </c>
      <c r="B135" s="167" t="s">
        <v>818</v>
      </c>
      <c r="C135" s="168">
        <v>42830</v>
      </c>
      <c r="D135" s="169" t="s">
        <v>6</v>
      </c>
      <c r="E135" s="169">
        <v>417487</v>
      </c>
      <c r="F135" s="169"/>
      <c r="G135" s="176" t="s">
        <v>10223</v>
      </c>
      <c r="H135" s="171">
        <v>0</v>
      </c>
      <c r="I135" s="171">
        <v>2000000</v>
      </c>
      <c r="J135" s="171">
        <v>2000000</v>
      </c>
      <c r="K135" s="171">
        <v>0</v>
      </c>
      <c r="L135" s="171">
        <v>13720000</v>
      </c>
      <c r="M135" s="171">
        <v>13720000</v>
      </c>
      <c r="N135" s="173" t="s">
        <v>1444</v>
      </c>
    </row>
    <row r="136" spans="1:14" ht="34.5">
      <c r="A136" s="175" t="s">
        <v>628</v>
      </c>
      <c r="B136" s="167" t="s">
        <v>738</v>
      </c>
      <c r="C136" s="168">
        <v>42830</v>
      </c>
      <c r="D136" s="169" t="s">
        <v>20</v>
      </c>
      <c r="E136" s="169">
        <v>9213</v>
      </c>
      <c r="F136" s="169"/>
      <c r="G136" s="176" t="s">
        <v>10224</v>
      </c>
      <c r="H136" s="171">
        <v>83469.11</v>
      </c>
      <c r="I136" s="171">
        <v>0</v>
      </c>
      <c r="J136" s="171">
        <v>83469.11</v>
      </c>
      <c r="K136" s="171">
        <v>572598.09</v>
      </c>
      <c r="L136" s="171">
        <v>0</v>
      </c>
      <c r="M136" s="171">
        <v>572598.09</v>
      </c>
      <c r="N136" s="173" t="s">
        <v>1444</v>
      </c>
    </row>
    <row r="137" spans="1:14" ht="34.5">
      <c r="A137" s="175" t="s">
        <v>628</v>
      </c>
      <c r="B137" s="167" t="s">
        <v>738</v>
      </c>
      <c r="C137" s="168">
        <v>42830</v>
      </c>
      <c r="D137" s="169" t="s">
        <v>20</v>
      </c>
      <c r="E137" s="169">
        <v>9214</v>
      </c>
      <c r="F137" s="169"/>
      <c r="G137" s="176" t="s">
        <v>10225</v>
      </c>
      <c r="H137" s="171">
        <v>1867.38</v>
      </c>
      <c r="I137" s="171">
        <v>0</v>
      </c>
      <c r="J137" s="171">
        <v>1867.38</v>
      </c>
      <c r="K137" s="171">
        <v>12810.23</v>
      </c>
      <c r="L137" s="171">
        <v>0</v>
      </c>
      <c r="M137" s="171">
        <v>12810.23</v>
      </c>
      <c r="N137" s="173" t="s">
        <v>1444</v>
      </c>
    </row>
    <row r="138" spans="1:14" ht="34.5">
      <c r="A138" s="175" t="s">
        <v>628</v>
      </c>
      <c r="B138" s="167" t="s">
        <v>738</v>
      </c>
      <c r="C138" s="168">
        <v>42830</v>
      </c>
      <c r="D138" s="169" t="s">
        <v>20</v>
      </c>
      <c r="E138" s="169">
        <v>9228</v>
      </c>
      <c r="F138" s="169"/>
      <c r="G138" s="176" t="s">
        <v>10226</v>
      </c>
      <c r="H138" s="171">
        <v>5159.43</v>
      </c>
      <c r="I138" s="171">
        <v>0</v>
      </c>
      <c r="J138" s="171">
        <v>5159.43</v>
      </c>
      <c r="K138" s="171">
        <v>35393.69</v>
      </c>
      <c r="L138" s="171">
        <v>0</v>
      </c>
      <c r="M138" s="171">
        <v>35393.69</v>
      </c>
      <c r="N138" s="173" t="s">
        <v>1444</v>
      </c>
    </row>
    <row r="139" spans="1:14" ht="45.75">
      <c r="A139" s="175">
        <v>86</v>
      </c>
      <c r="B139" s="167" t="s">
        <v>734</v>
      </c>
      <c r="C139" s="168">
        <v>42831</v>
      </c>
      <c r="D139" s="169" t="s">
        <v>6</v>
      </c>
      <c r="E139" s="169">
        <v>418127</v>
      </c>
      <c r="F139" s="169"/>
      <c r="G139" s="176" t="s">
        <v>10227</v>
      </c>
      <c r="H139" s="171">
        <v>0</v>
      </c>
      <c r="I139" s="171">
        <v>2170000</v>
      </c>
      <c r="J139" s="171">
        <v>2170000</v>
      </c>
      <c r="K139" s="171">
        <v>0</v>
      </c>
      <c r="L139" s="171">
        <v>14886200</v>
      </c>
      <c r="M139" s="171">
        <v>14886200</v>
      </c>
      <c r="N139" s="173" t="s">
        <v>1444</v>
      </c>
    </row>
    <row r="140" spans="1:14" ht="45.75">
      <c r="A140" s="175">
        <v>86</v>
      </c>
      <c r="B140" s="167" t="s">
        <v>734</v>
      </c>
      <c r="C140" s="168">
        <v>42831</v>
      </c>
      <c r="D140" s="169" t="s">
        <v>11</v>
      </c>
      <c r="E140" s="169">
        <v>418127</v>
      </c>
      <c r="F140" s="169"/>
      <c r="G140" s="176" t="s">
        <v>10228</v>
      </c>
      <c r="H140" s="171">
        <v>7.29</v>
      </c>
      <c r="I140" s="171">
        <v>0</v>
      </c>
      <c r="J140" s="171">
        <v>7.29</v>
      </c>
      <c r="K140" s="171">
        <v>50.01</v>
      </c>
      <c r="L140" s="171">
        <v>0</v>
      </c>
      <c r="M140" s="171">
        <v>50.01</v>
      </c>
      <c r="N140" s="173" t="s">
        <v>1444</v>
      </c>
    </row>
    <row r="141" spans="1:14" ht="57">
      <c r="A141" s="175" t="s">
        <v>628</v>
      </c>
      <c r="B141" s="167" t="s">
        <v>738</v>
      </c>
      <c r="C141" s="168">
        <v>42835</v>
      </c>
      <c r="D141" s="169" t="s">
        <v>6</v>
      </c>
      <c r="E141" s="169">
        <v>884646</v>
      </c>
      <c r="F141" s="169"/>
      <c r="G141" s="176" t="s">
        <v>10229</v>
      </c>
      <c r="H141" s="171">
        <v>0</v>
      </c>
      <c r="I141" s="171">
        <v>22850</v>
      </c>
      <c r="J141" s="171">
        <v>22850</v>
      </c>
      <c r="K141" s="171">
        <v>0</v>
      </c>
      <c r="L141" s="171">
        <v>156751</v>
      </c>
      <c r="M141" s="171">
        <v>156751</v>
      </c>
      <c r="N141" s="173" t="s">
        <v>1444</v>
      </c>
    </row>
    <row r="142" spans="1:14" ht="34.5">
      <c r="A142" s="175">
        <v>287</v>
      </c>
      <c r="B142" s="167" t="s">
        <v>814</v>
      </c>
      <c r="C142" s="168">
        <v>42835</v>
      </c>
      <c r="D142" s="169" t="s">
        <v>6</v>
      </c>
      <c r="E142" s="169">
        <v>420152</v>
      </c>
      <c r="F142" s="169"/>
      <c r="G142" s="176" t="s">
        <v>10230</v>
      </c>
      <c r="H142" s="171">
        <v>0</v>
      </c>
      <c r="I142" s="171">
        <v>204522.91</v>
      </c>
      <c r="J142" s="171">
        <v>204522.91</v>
      </c>
      <c r="K142" s="171">
        <v>0</v>
      </c>
      <c r="L142" s="171">
        <v>1403027.16</v>
      </c>
      <c r="M142" s="171">
        <v>1403027.16</v>
      </c>
      <c r="N142" s="173" t="s">
        <v>1444</v>
      </c>
    </row>
    <row r="143" spans="1:14" ht="34.5">
      <c r="A143" s="175">
        <v>287</v>
      </c>
      <c r="B143" s="167" t="s">
        <v>814</v>
      </c>
      <c r="C143" s="168">
        <v>42835</v>
      </c>
      <c r="D143" s="169" t="s">
        <v>6</v>
      </c>
      <c r="E143" s="169">
        <v>420151</v>
      </c>
      <c r="F143" s="169"/>
      <c r="G143" s="176" t="s">
        <v>10231</v>
      </c>
      <c r="H143" s="171">
        <v>0</v>
      </c>
      <c r="I143" s="171">
        <v>68174.31</v>
      </c>
      <c r="J143" s="171">
        <v>68174.31</v>
      </c>
      <c r="K143" s="171">
        <v>0</v>
      </c>
      <c r="L143" s="171">
        <v>467675.77</v>
      </c>
      <c r="M143" s="171">
        <v>467675.77</v>
      </c>
      <c r="N143" s="173" t="s">
        <v>1444</v>
      </c>
    </row>
    <row r="144" spans="1:14" ht="34.5">
      <c r="A144" s="175" t="s">
        <v>627</v>
      </c>
      <c r="B144" s="167" t="s">
        <v>737</v>
      </c>
      <c r="C144" s="168">
        <v>42835</v>
      </c>
      <c r="D144" s="169" t="s">
        <v>23</v>
      </c>
      <c r="E144" s="169">
        <v>16709</v>
      </c>
      <c r="F144" s="169"/>
      <c r="G144" s="176" t="s">
        <v>10232</v>
      </c>
      <c r="H144" s="171">
        <v>0</v>
      </c>
      <c r="I144" s="171">
        <v>0</v>
      </c>
      <c r="J144" s="171">
        <v>0</v>
      </c>
      <c r="K144" s="171">
        <v>0</v>
      </c>
      <c r="L144" s="171">
        <v>0.01</v>
      </c>
      <c r="M144" s="171">
        <v>0.01</v>
      </c>
      <c r="N144" s="173" t="s">
        <v>1444</v>
      </c>
    </row>
    <row r="145" spans="1:14" ht="34.5">
      <c r="A145" s="175" t="s">
        <v>628</v>
      </c>
      <c r="B145" s="167" t="s">
        <v>738</v>
      </c>
      <c r="C145" s="168">
        <v>42835</v>
      </c>
      <c r="D145" s="169" t="s">
        <v>20</v>
      </c>
      <c r="E145" s="169">
        <v>9212</v>
      </c>
      <c r="F145" s="169"/>
      <c r="G145" s="176" t="s">
        <v>10233</v>
      </c>
      <c r="H145" s="171">
        <v>259743.92</v>
      </c>
      <c r="I145" s="171">
        <v>0</v>
      </c>
      <c r="J145" s="171">
        <v>259743.92</v>
      </c>
      <c r="K145" s="171">
        <v>1781843.29</v>
      </c>
      <c r="L145" s="171">
        <v>0</v>
      </c>
      <c r="M145" s="171">
        <v>1781843.29</v>
      </c>
      <c r="N145" s="173" t="s">
        <v>1444</v>
      </c>
    </row>
    <row r="146" spans="1:14" ht="34.5">
      <c r="A146" s="175" t="s">
        <v>628</v>
      </c>
      <c r="B146" s="167" t="s">
        <v>738</v>
      </c>
      <c r="C146" s="168">
        <v>42835</v>
      </c>
      <c r="D146" s="169" t="s">
        <v>20</v>
      </c>
      <c r="E146" s="169">
        <v>9211</v>
      </c>
      <c r="F146" s="169"/>
      <c r="G146" s="176" t="s">
        <v>10234</v>
      </c>
      <c r="H146" s="171">
        <v>5908.02</v>
      </c>
      <c r="I146" s="171">
        <v>0</v>
      </c>
      <c r="J146" s="171">
        <v>5908.02</v>
      </c>
      <c r="K146" s="171">
        <v>40529.019999999997</v>
      </c>
      <c r="L146" s="171">
        <v>0</v>
      </c>
      <c r="M146" s="171">
        <v>40529.019999999997</v>
      </c>
      <c r="N146" s="173" t="s">
        <v>1444</v>
      </c>
    </row>
    <row r="147" spans="1:14" ht="34.5">
      <c r="A147" s="175" t="s">
        <v>628</v>
      </c>
      <c r="B147" s="167" t="s">
        <v>738</v>
      </c>
      <c r="C147" s="168">
        <v>42835</v>
      </c>
      <c r="D147" s="169" t="s">
        <v>20</v>
      </c>
      <c r="E147" s="169">
        <v>9203</v>
      </c>
      <c r="F147" s="169"/>
      <c r="G147" s="176" t="s">
        <v>10235</v>
      </c>
      <c r="H147" s="171">
        <v>63207.17</v>
      </c>
      <c r="I147" s="171">
        <v>0</v>
      </c>
      <c r="J147" s="171">
        <v>63207.17</v>
      </c>
      <c r="K147" s="171">
        <v>433601.19</v>
      </c>
      <c r="L147" s="171">
        <v>0</v>
      </c>
      <c r="M147" s="171">
        <v>433601.19</v>
      </c>
      <c r="N147" s="173" t="s">
        <v>1444</v>
      </c>
    </row>
    <row r="148" spans="1:14" ht="34.5">
      <c r="A148" s="175" t="s">
        <v>628</v>
      </c>
      <c r="B148" s="167" t="s">
        <v>738</v>
      </c>
      <c r="C148" s="168">
        <v>42835</v>
      </c>
      <c r="D148" s="169" t="s">
        <v>20</v>
      </c>
      <c r="E148" s="169">
        <v>9204</v>
      </c>
      <c r="F148" s="169"/>
      <c r="G148" s="176" t="s">
        <v>10236</v>
      </c>
      <c r="H148" s="171">
        <v>1556.25</v>
      </c>
      <c r="I148" s="171">
        <v>0</v>
      </c>
      <c r="J148" s="171">
        <v>1556.25</v>
      </c>
      <c r="K148" s="171">
        <v>10675.88</v>
      </c>
      <c r="L148" s="171">
        <v>0</v>
      </c>
      <c r="M148" s="171">
        <v>10675.88</v>
      </c>
      <c r="N148" s="173" t="s">
        <v>1444</v>
      </c>
    </row>
    <row r="149" spans="1:14" ht="34.5">
      <c r="A149" s="175" t="s">
        <v>628</v>
      </c>
      <c r="B149" s="167" t="s">
        <v>738</v>
      </c>
      <c r="C149" s="168">
        <v>42835</v>
      </c>
      <c r="D149" s="169" t="s">
        <v>20</v>
      </c>
      <c r="E149" s="169">
        <v>9152</v>
      </c>
      <c r="F149" s="169"/>
      <c r="G149" s="176" t="s">
        <v>10237</v>
      </c>
      <c r="H149" s="171">
        <v>1924.97</v>
      </c>
      <c r="I149" s="171">
        <v>0</v>
      </c>
      <c r="J149" s="171">
        <v>1924.97</v>
      </c>
      <c r="K149" s="171">
        <v>13205.29</v>
      </c>
      <c r="L149" s="171">
        <v>0</v>
      </c>
      <c r="M149" s="171">
        <v>13205.29</v>
      </c>
      <c r="N149" s="173" t="s">
        <v>1444</v>
      </c>
    </row>
    <row r="150" spans="1:14" ht="34.5">
      <c r="A150" s="175" t="s">
        <v>628</v>
      </c>
      <c r="B150" s="167" t="s">
        <v>738</v>
      </c>
      <c r="C150" s="168">
        <v>42835</v>
      </c>
      <c r="D150" s="169" t="s">
        <v>20</v>
      </c>
      <c r="E150" s="169">
        <v>9151</v>
      </c>
      <c r="F150" s="169"/>
      <c r="G150" s="176" t="s">
        <v>10238</v>
      </c>
      <c r="H150" s="171">
        <v>133973.91</v>
      </c>
      <c r="I150" s="171">
        <v>0</v>
      </c>
      <c r="J150" s="171">
        <v>133973.91</v>
      </c>
      <c r="K150" s="171">
        <v>919061.02</v>
      </c>
      <c r="L150" s="171">
        <v>0</v>
      </c>
      <c r="M150" s="171">
        <v>919061.02</v>
      </c>
      <c r="N150" s="173" t="s">
        <v>1444</v>
      </c>
    </row>
    <row r="151" spans="1:14" ht="34.5">
      <c r="A151" s="175" t="s">
        <v>628</v>
      </c>
      <c r="B151" s="167" t="s">
        <v>738</v>
      </c>
      <c r="C151" s="168">
        <v>42835</v>
      </c>
      <c r="D151" s="169" t="s">
        <v>20</v>
      </c>
      <c r="E151" s="169">
        <v>9153</v>
      </c>
      <c r="F151" s="169"/>
      <c r="G151" s="176" t="s">
        <v>10239</v>
      </c>
      <c r="H151" s="171">
        <v>786210.92</v>
      </c>
      <c r="I151" s="171">
        <v>0</v>
      </c>
      <c r="J151" s="171">
        <v>786210.92</v>
      </c>
      <c r="K151" s="171">
        <v>5393406.9100000001</v>
      </c>
      <c r="L151" s="171">
        <v>0</v>
      </c>
      <c r="M151" s="171">
        <v>5393406.9100000001</v>
      </c>
      <c r="N151" s="173" t="s">
        <v>1444</v>
      </c>
    </row>
    <row r="152" spans="1:14" ht="34.5">
      <c r="A152" s="175" t="s">
        <v>628</v>
      </c>
      <c r="B152" s="167" t="s">
        <v>738</v>
      </c>
      <c r="C152" s="168">
        <v>42835</v>
      </c>
      <c r="D152" s="169" t="s">
        <v>20</v>
      </c>
      <c r="E152" s="169">
        <v>9154</v>
      </c>
      <c r="F152" s="169"/>
      <c r="G152" s="176" t="s">
        <v>10240</v>
      </c>
      <c r="H152" s="171">
        <v>70000</v>
      </c>
      <c r="I152" s="171">
        <v>0</v>
      </c>
      <c r="J152" s="171">
        <v>70000</v>
      </c>
      <c r="K152" s="171">
        <v>480200</v>
      </c>
      <c r="L152" s="171">
        <v>0</v>
      </c>
      <c r="M152" s="171">
        <v>480200</v>
      </c>
      <c r="N152" s="173" t="s">
        <v>1444</v>
      </c>
    </row>
    <row r="153" spans="1:14" ht="45.75">
      <c r="A153" s="175">
        <v>86</v>
      </c>
      <c r="B153" s="167" t="s">
        <v>734</v>
      </c>
      <c r="C153" s="168">
        <v>42836</v>
      </c>
      <c r="D153" s="169" t="s">
        <v>6</v>
      </c>
      <c r="E153" s="169">
        <v>420871</v>
      </c>
      <c r="F153" s="169"/>
      <c r="G153" s="176" t="s">
        <v>10241</v>
      </c>
      <c r="H153" s="171">
        <v>0</v>
      </c>
      <c r="I153" s="171">
        <v>40000</v>
      </c>
      <c r="J153" s="171">
        <v>40000</v>
      </c>
      <c r="K153" s="171">
        <v>0</v>
      </c>
      <c r="L153" s="171">
        <v>274400</v>
      </c>
      <c r="M153" s="171">
        <v>274400</v>
      </c>
      <c r="N153" s="173" t="s">
        <v>1444</v>
      </c>
    </row>
    <row r="154" spans="1:14" ht="45.75">
      <c r="A154" s="175">
        <v>86</v>
      </c>
      <c r="B154" s="167" t="s">
        <v>734</v>
      </c>
      <c r="C154" s="168">
        <v>42836</v>
      </c>
      <c r="D154" s="169" t="s">
        <v>6</v>
      </c>
      <c r="E154" s="169">
        <v>420870</v>
      </c>
      <c r="F154" s="169"/>
      <c r="G154" s="176" t="s">
        <v>10242</v>
      </c>
      <c r="H154" s="171">
        <v>0</v>
      </c>
      <c r="I154" s="171">
        <v>120000</v>
      </c>
      <c r="J154" s="171">
        <v>120000</v>
      </c>
      <c r="K154" s="171">
        <v>0</v>
      </c>
      <c r="L154" s="171">
        <v>823200</v>
      </c>
      <c r="M154" s="171">
        <v>823200</v>
      </c>
      <c r="N154" s="173" t="s">
        <v>1444</v>
      </c>
    </row>
    <row r="155" spans="1:14" ht="45.75">
      <c r="A155" s="175">
        <v>225</v>
      </c>
      <c r="B155" s="167" t="s">
        <v>790</v>
      </c>
      <c r="C155" s="168">
        <v>42836</v>
      </c>
      <c r="D155" s="169" t="s">
        <v>6</v>
      </c>
      <c r="E155" s="169">
        <v>421014</v>
      </c>
      <c r="F155" s="169"/>
      <c r="G155" s="176" t="s">
        <v>10243</v>
      </c>
      <c r="H155" s="171">
        <v>0</v>
      </c>
      <c r="I155" s="171">
        <v>123750</v>
      </c>
      <c r="J155" s="171">
        <v>123750</v>
      </c>
      <c r="K155" s="171">
        <v>0</v>
      </c>
      <c r="L155" s="171">
        <v>848925</v>
      </c>
      <c r="M155" s="171">
        <v>848925</v>
      </c>
      <c r="N155" s="173" t="s">
        <v>1444</v>
      </c>
    </row>
    <row r="156" spans="1:14" ht="45.75">
      <c r="A156" s="175">
        <v>225</v>
      </c>
      <c r="B156" s="167" t="s">
        <v>790</v>
      </c>
      <c r="C156" s="168">
        <v>42836</v>
      </c>
      <c r="D156" s="169" t="s">
        <v>6</v>
      </c>
      <c r="E156" s="169">
        <v>421015</v>
      </c>
      <c r="F156" s="169"/>
      <c r="G156" s="176" t="s">
        <v>10244</v>
      </c>
      <c r="H156" s="171">
        <v>0</v>
      </c>
      <c r="I156" s="171">
        <v>41250</v>
      </c>
      <c r="J156" s="171">
        <v>41250</v>
      </c>
      <c r="K156" s="171">
        <v>0</v>
      </c>
      <c r="L156" s="171">
        <v>282975</v>
      </c>
      <c r="M156" s="171">
        <v>282975</v>
      </c>
      <c r="N156" s="173" t="s">
        <v>1444</v>
      </c>
    </row>
    <row r="157" spans="1:14" ht="45.75">
      <c r="A157" s="175">
        <v>86</v>
      </c>
      <c r="B157" s="167" t="s">
        <v>734</v>
      </c>
      <c r="C157" s="168">
        <v>42836</v>
      </c>
      <c r="D157" s="169" t="s">
        <v>11</v>
      </c>
      <c r="E157" s="169">
        <v>420870</v>
      </c>
      <c r="F157" s="169"/>
      <c r="G157" s="176" t="s">
        <v>10245</v>
      </c>
      <c r="H157" s="171">
        <v>7.29</v>
      </c>
      <c r="I157" s="171">
        <v>0</v>
      </c>
      <c r="J157" s="171">
        <v>7.29</v>
      </c>
      <c r="K157" s="171">
        <v>50.01</v>
      </c>
      <c r="L157" s="171">
        <v>0</v>
      </c>
      <c r="M157" s="171">
        <v>50.01</v>
      </c>
      <c r="N157" s="173" t="s">
        <v>1444</v>
      </c>
    </row>
    <row r="158" spans="1:14" ht="45.75">
      <c r="A158" s="175">
        <v>86</v>
      </c>
      <c r="B158" s="167" t="s">
        <v>734</v>
      </c>
      <c r="C158" s="168">
        <v>42836</v>
      </c>
      <c r="D158" s="169" t="s">
        <v>11</v>
      </c>
      <c r="E158" s="169">
        <v>420871</v>
      </c>
      <c r="F158" s="169"/>
      <c r="G158" s="176" t="s">
        <v>10246</v>
      </c>
      <c r="H158" s="171">
        <v>7.29</v>
      </c>
      <c r="I158" s="171">
        <v>0</v>
      </c>
      <c r="J158" s="171">
        <v>7.29</v>
      </c>
      <c r="K158" s="171">
        <v>50.01</v>
      </c>
      <c r="L158" s="171">
        <v>0</v>
      </c>
      <c r="M158" s="171">
        <v>50.01</v>
      </c>
      <c r="N158" s="173" t="s">
        <v>1444</v>
      </c>
    </row>
    <row r="159" spans="1:14" ht="34.5">
      <c r="A159" s="175" t="s">
        <v>628</v>
      </c>
      <c r="B159" s="167" t="s">
        <v>738</v>
      </c>
      <c r="C159" s="168">
        <v>42836</v>
      </c>
      <c r="D159" s="169" t="s">
        <v>20</v>
      </c>
      <c r="E159" s="169">
        <v>9178</v>
      </c>
      <c r="F159" s="169"/>
      <c r="G159" s="176" t="s">
        <v>10247</v>
      </c>
      <c r="H159" s="171">
        <v>597619.57999999996</v>
      </c>
      <c r="I159" s="171">
        <v>0</v>
      </c>
      <c r="J159" s="171">
        <v>597619.57999999996</v>
      </c>
      <c r="K159" s="171">
        <v>4099670.32</v>
      </c>
      <c r="L159" s="171">
        <v>0</v>
      </c>
      <c r="M159" s="171">
        <v>4099670.32</v>
      </c>
      <c r="N159" s="173" t="s">
        <v>1444</v>
      </c>
    </row>
    <row r="160" spans="1:14" ht="45.75">
      <c r="A160" s="175">
        <v>86</v>
      </c>
      <c r="B160" s="167" t="s">
        <v>734</v>
      </c>
      <c r="C160" s="168">
        <v>42837</v>
      </c>
      <c r="D160" s="169" t="s">
        <v>6</v>
      </c>
      <c r="E160" s="169">
        <v>422251</v>
      </c>
      <c r="F160" s="169"/>
      <c r="G160" s="176" t="s">
        <v>10248</v>
      </c>
      <c r="H160" s="171">
        <v>0</v>
      </c>
      <c r="I160" s="171">
        <v>425000</v>
      </c>
      <c r="J160" s="171">
        <v>425000</v>
      </c>
      <c r="K160" s="171">
        <v>0</v>
      </c>
      <c r="L160" s="171">
        <v>2915500</v>
      </c>
      <c r="M160" s="171">
        <v>2915500</v>
      </c>
      <c r="N160" s="173" t="s">
        <v>1444</v>
      </c>
    </row>
    <row r="161" spans="1:14" ht="45.75">
      <c r="A161" s="175">
        <v>86</v>
      </c>
      <c r="B161" s="167" t="s">
        <v>734</v>
      </c>
      <c r="C161" s="168">
        <v>42837</v>
      </c>
      <c r="D161" s="169" t="s">
        <v>6</v>
      </c>
      <c r="E161" s="169">
        <v>422252</v>
      </c>
      <c r="F161" s="169"/>
      <c r="G161" s="176" t="s">
        <v>10249</v>
      </c>
      <c r="H161" s="171">
        <v>0</v>
      </c>
      <c r="I161" s="171">
        <v>75000</v>
      </c>
      <c r="J161" s="171">
        <v>75000</v>
      </c>
      <c r="K161" s="171">
        <v>0</v>
      </c>
      <c r="L161" s="171">
        <v>514500</v>
      </c>
      <c r="M161" s="171">
        <v>514500</v>
      </c>
      <c r="N161" s="173" t="s">
        <v>1444</v>
      </c>
    </row>
    <row r="162" spans="1:14" ht="34.5">
      <c r="A162" s="175" t="s">
        <v>628</v>
      </c>
      <c r="B162" s="167" t="s">
        <v>738</v>
      </c>
      <c r="C162" s="168">
        <v>42837</v>
      </c>
      <c r="D162" s="169" t="s">
        <v>20</v>
      </c>
      <c r="E162" s="169">
        <v>9158</v>
      </c>
      <c r="F162" s="169"/>
      <c r="G162" s="176" t="s">
        <v>10250</v>
      </c>
      <c r="H162" s="171">
        <v>945469.6</v>
      </c>
      <c r="I162" s="171">
        <v>0</v>
      </c>
      <c r="J162" s="171">
        <v>945469.6</v>
      </c>
      <c r="K162" s="171">
        <v>6485921.46</v>
      </c>
      <c r="L162" s="171">
        <v>0</v>
      </c>
      <c r="M162" s="171">
        <v>6485921.46</v>
      </c>
      <c r="N162" s="173" t="s">
        <v>1444</v>
      </c>
    </row>
    <row r="163" spans="1:14" ht="45.75">
      <c r="A163" s="175">
        <v>86</v>
      </c>
      <c r="B163" s="167" t="s">
        <v>734</v>
      </c>
      <c r="C163" s="168">
        <v>42837</v>
      </c>
      <c r="D163" s="169" t="s">
        <v>11</v>
      </c>
      <c r="E163" s="169">
        <v>422251</v>
      </c>
      <c r="F163" s="169"/>
      <c r="G163" s="176" t="s">
        <v>10251</v>
      </c>
      <c r="H163" s="171">
        <v>7.29</v>
      </c>
      <c r="I163" s="171">
        <v>0</v>
      </c>
      <c r="J163" s="171">
        <v>7.29</v>
      </c>
      <c r="K163" s="171">
        <v>50.01</v>
      </c>
      <c r="L163" s="171">
        <v>0</v>
      </c>
      <c r="M163" s="171">
        <v>50.01</v>
      </c>
      <c r="N163" s="173" t="s">
        <v>1444</v>
      </c>
    </row>
    <row r="164" spans="1:14" ht="45.75">
      <c r="A164" s="175">
        <v>86</v>
      </c>
      <c r="B164" s="167" t="s">
        <v>734</v>
      </c>
      <c r="C164" s="168">
        <v>42837</v>
      </c>
      <c r="D164" s="169" t="s">
        <v>11</v>
      </c>
      <c r="E164" s="169">
        <v>422252</v>
      </c>
      <c r="F164" s="169"/>
      <c r="G164" s="176" t="s">
        <v>10252</v>
      </c>
      <c r="H164" s="171">
        <v>7.29</v>
      </c>
      <c r="I164" s="171">
        <v>0</v>
      </c>
      <c r="J164" s="171">
        <v>7.29</v>
      </c>
      <c r="K164" s="171">
        <v>50.01</v>
      </c>
      <c r="L164" s="171">
        <v>0</v>
      </c>
      <c r="M164" s="171">
        <v>50.01</v>
      </c>
      <c r="N164" s="173" t="s">
        <v>1444</v>
      </c>
    </row>
    <row r="165" spans="1:14" ht="34.5">
      <c r="A165" s="175">
        <v>287</v>
      </c>
      <c r="B165" s="167" t="s">
        <v>814</v>
      </c>
      <c r="C165" s="168">
        <v>42842</v>
      </c>
      <c r="D165" s="169" t="s">
        <v>6</v>
      </c>
      <c r="E165" s="169">
        <v>424538</v>
      </c>
      <c r="F165" s="169"/>
      <c r="G165" s="176" t="s">
        <v>10253</v>
      </c>
      <c r="H165" s="171">
        <v>0</v>
      </c>
      <c r="I165" s="171">
        <v>7000000</v>
      </c>
      <c r="J165" s="171">
        <v>7000000</v>
      </c>
      <c r="K165" s="171">
        <v>0</v>
      </c>
      <c r="L165" s="171">
        <v>48020000</v>
      </c>
      <c r="M165" s="171">
        <v>48020000</v>
      </c>
      <c r="N165" s="173" t="s">
        <v>1444</v>
      </c>
    </row>
    <row r="166" spans="1:14" ht="45.75">
      <c r="A166" s="175" t="s">
        <v>627</v>
      </c>
      <c r="B166" s="167" t="s">
        <v>737</v>
      </c>
      <c r="C166" s="168">
        <v>42842</v>
      </c>
      <c r="D166" s="169" t="s">
        <v>6</v>
      </c>
      <c r="E166" s="169">
        <v>424955</v>
      </c>
      <c r="F166" s="169"/>
      <c r="G166" s="176" t="s">
        <v>10254</v>
      </c>
      <c r="H166" s="171">
        <v>0</v>
      </c>
      <c r="I166" s="171">
        <v>34380000</v>
      </c>
      <c r="J166" s="171">
        <v>34380000</v>
      </c>
      <c r="K166" s="171">
        <v>0</v>
      </c>
      <c r="L166" s="171">
        <v>235846800</v>
      </c>
      <c r="M166" s="171">
        <v>235846800</v>
      </c>
      <c r="N166" s="173" t="s">
        <v>1444</v>
      </c>
    </row>
    <row r="167" spans="1:14" ht="34.5">
      <c r="A167" s="175" t="s">
        <v>628</v>
      </c>
      <c r="B167" s="167" t="s">
        <v>738</v>
      </c>
      <c r="C167" s="168">
        <v>42842</v>
      </c>
      <c r="D167" s="169" t="s">
        <v>20</v>
      </c>
      <c r="E167" s="169">
        <v>9174</v>
      </c>
      <c r="F167" s="169"/>
      <c r="G167" s="176" t="s">
        <v>10255</v>
      </c>
      <c r="H167" s="171">
        <v>89938.28</v>
      </c>
      <c r="I167" s="171">
        <v>0</v>
      </c>
      <c r="J167" s="171">
        <v>89938.28</v>
      </c>
      <c r="K167" s="171">
        <v>616976.6</v>
      </c>
      <c r="L167" s="171">
        <v>0</v>
      </c>
      <c r="M167" s="171">
        <v>616976.6</v>
      </c>
      <c r="N167" s="173" t="s">
        <v>1444</v>
      </c>
    </row>
    <row r="168" spans="1:14" ht="34.5">
      <c r="A168" s="175" t="s">
        <v>628</v>
      </c>
      <c r="B168" s="167" t="s">
        <v>738</v>
      </c>
      <c r="C168" s="168">
        <v>42842</v>
      </c>
      <c r="D168" s="169" t="s">
        <v>20</v>
      </c>
      <c r="E168" s="169">
        <v>9165</v>
      </c>
      <c r="F168" s="169"/>
      <c r="G168" s="176" t="s">
        <v>10256</v>
      </c>
      <c r="H168" s="171">
        <v>167.99</v>
      </c>
      <c r="I168" s="171">
        <v>0</v>
      </c>
      <c r="J168" s="171">
        <v>167.99</v>
      </c>
      <c r="K168" s="171">
        <v>1152.4100000000001</v>
      </c>
      <c r="L168" s="171">
        <v>0</v>
      </c>
      <c r="M168" s="171">
        <v>1152.4100000000001</v>
      </c>
      <c r="N168" s="173" t="s">
        <v>1444</v>
      </c>
    </row>
    <row r="169" spans="1:14" ht="34.5">
      <c r="A169" s="175" t="s">
        <v>628</v>
      </c>
      <c r="B169" s="167" t="s">
        <v>738</v>
      </c>
      <c r="C169" s="168">
        <v>42842</v>
      </c>
      <c r="D169" s="169" t="s">
        <v>20</v>
      </c>
      <c r="E169" s="169">
        <v>9149</v>
      </c>
      <c r="F169" s="169"/>
      <c r="G169" s="176" t="s">
        <v>10257</v>
      </c>
      <c r="H169" s="171">
        <v>13752.34</v>
      </c>
      <c r="I169" s="171">
        <v>0</v>
      </c>
      <c r="J169" s="171">
        <v>13752.34</v>
      </c>
      <c r="K169" s="171">
        <v>94341.05</v>
      </c>
      <c r="L169" s="171">
        <v>0</v>
      </c>
      <c r="M169" s="171">
        <v>94341.05</v>
      </c>
      <c r="N169" s="173" t="s">
        <v>1444</v>
      </c>
    </row>
    <row r="170" spans="1:14" ht="34.5">
      <c r="A170" s="175" t="s">
        <v>628</v>
      </c>
      <c r="B170" s="167" t="s">
        <v>738</v>
      </c>
      <c r="C170" s="168">
        <v>42842</v>
      </c>
      <c r="D170" s="169" t="s">
        <v>20</v>
      </c>
      <c r="E170" s="169">
        <v>9160</v>
      </c>
      <c r="F170" s="169"/>
      <c r="G170" s="176" t="s">
        <v>10258</v>
      </c>
      <c r="H170" s="171">
        <v>96538.72</v>
      </c>
      <c r="I170" s="171">
        <v>0</v>
      </c>
      <c r="J170" s="171">
        <v>96538.72</v>
      </c>
      <c r="K170" s="171">
        <v>662255.62</v>
      </c>
      <c r="L170" s="171">
        <v>0</v>
      </c>
      <c r="M170" s="171">
        <v>662255.62</v>
      </c>
      <c r="N170" s="173" t="s">
        <v>1444</v>
      </c>
    </row>
    <row r="171" spans="1:14" ht="34.5">
      <c r="A171" s="175" t="s">
        <v>628</v>
      </c>
      <c r="B171" s="167" t="s">
        <v>738</v>
      </c>
      <c r="C171" s="168">
        <v>42842</v>
      </c>
      <c r="D171" s="169" t="s">
        <v>20</v>
      </c>
      <c r="E171" s="169">
        <v>9173</v>
      </c>
      <c r="F171" s="169"/>
      <c r="G171" s="176" t="s">
        <v>10259</v>
      </c>
      <c r="H171" s="171">
        <v>45497.64</v>
      </c>
      <c r="I171" s="171">
        <v>0</v>
      </c>
      <c r="J171" s="171">
        <v>45497.64</v>
      </c>
      <c r="K171" s="171">
        <v>312113.81</v>
      </c>
      <c r="L171" s="171">
        <v>0</v>
      </c>
      <c r="M171" s="171">
        <v>312113.81</v>
      </c>
      <c r="N171" s="173" t="s">
        <v>1444</v>
      </c>
    </row>
    <row r="172" spans="1:14" ht="34.5">
      <c r="A172" s="175" t="s">
        <v>628</v>
      </c>
      <c r="B172" s="167" t="s">
        <v>738</v>
      </c>
      <c r="C172" s="168">
        <v>42842</v>
      </c>
      <c r="D172" s="169" t="s">
        <v>20</v>
      </c>
      <c r="E172" s="169">
        <v>9240</v>
      </c>
      <c r="F172" s="169"/>
      <c r="G172" s="176" t="s">
        <v>10260</v>
      </c>
      <c r="H172" s="171">
        <v>92165.73</v>
      </c>
      <c r="I172" s="171">
        <v>0</v>
      </c>
      <c r="J172" s="171">
        <v>92165.73</v>
      </c>
      <c r="K172" s="171">
        <v>632256.91</v>
      </c>
      <c r="L172" s="171">
        <v>0</v>
      </c>
      <c r="M172" s="171">
        <v>632256.91</v>
      </c>
      <c r="N172" s="173" t="s">
        <v>1444</v>
      </c>
    </row>
    <row r="173" spans="1:14" ht="23.25">
      <c r="A173" s="175" t="s">
        <v>628</v>
      </c>
      <c r="B173" s="167" t="s">
        <v>738</v>
      </c>
      <c r="C173" s="168">
        <v>42842</v>
      </c>
      <c r="D173" s="169" t="s">
        <v>13</v>
      </c>
      <c r="E173" s="169">
        <v>45778</v>
      </c>
      <c r="F173" s="169"/>
      <c r="G173" s="176" t="s">
        <v>1326</v>
      </c>
      <c r="H173" s="171">
        <v>13392.75</v>
      </c>
      <c r="I173" s="171">
        <v>0</v>
      </c>
      <c r="J173" s="171">
        <v>13392.75</v>
      </c>
      <c r="K173" s="171">
        <v>91874.27</v>
      </c>
      <c r="L173" s="171">
        <v>0</v>
      </c>
      <c r="M173" s="171">
        <v>91874.27</v>
      </c>
      <c r="N173" s="173" t="s">
        <v>1444</v>
      </c>
    </row>
    <row r="174" spans="1:14" ht="23.25">
      <c r="A174" s="175" t="s">
        <v>628</v>
      </c>
      <c r="B174" s="167" t="s">
        <v>738</v>
      </c>
      <c r="C174" s="168">
        <v>42842</v>
      </c>
      <c r="D174" s="169" t="s">
        <v>13</v>
      </c>
      <c r="E174" s="169">
        <v>45781</v>
      </c>
      <c r="F174" s="169"/>
      <c r="G174" s="176" t="s">
        <v>1326</v>
      </c>
      <c r="H174" s="171">
        <v>812.49</v>
      </c>
      <c r="I174" s="171">
        <v>0</v>
      </c>
      <c r="J174" s="171">
        <v>812.49</v>
      </c>
      <c r="K174" s="171">
        <v>5573.68</v>
      </c>
      <c r="L174" s="171">
        <v>0</v>
      </c>
      <c r="M174" s="171">
        <v>5573.68</v>
      </c>
      <c r="N174" s="173" t="s">
        <v>1444</v>
      </c>
    </row>
    <row r="175" spans="1:14" ht="34.5">
      <c r="A175" s="175" t="s">
        <v>628</v>
      </c>
      <c r="B175" s="167" t="s">
        <v>738</v>
      </c>
      <c r="C175" s="168">
        <v>42843</v>
      </c>
      <c r="D175" s="169" t="s">
        <v>20</v>
      </c>
      <c r="E175" s="169">
        <v>9206</v>
      </c>
      <c r="F175" s="169"/>
      <c r="G175" s="176" t="s">
        <v>10261</v>
      </c>
      <c r="H175" s="171">
        <v>86564.34</v>
      </c>
      <c r="I175" s="171">
        <v>0</v>
      </c>
      <c r="J175" s="171">
        <v>86564.34</v>
      </c>
      <c r="K175" s="171">
        <v>593831.37</v>
      </c>
      <c r="L175" s="171">
        <v>0</v>
      </c>
      <c r="M175" s="171">
        <v>593831.37</v>
      </c>
      <c r="N175" s="173" t="s">
        <v>1444</v>
      </c>
    </row>
    <row r="176" spans="1:14" ht="34.5">
      <c r="A176" s="175" t="s">
        <v>628</v>
      </c>
      <c r="B176" s="167" t="s">
        <v>738</v>
      </c>
      <c r="C176" s="168">
        <v>42844</v>
      </c>
      <c r="D176" s="169" t="s">
        <v>20</v>
      </c>
      <c r="E176" s="169">
        <v>9155</v>
      </c>
      <c r="F176" s="169"/>
      <c r="G176" s="176" t="s">
        <v>10262</v>
      </c>
      <c r="H176" s="171">
        <v>72092.160000000003</v>
      </c>
      <c r="I176" s="171">
        <v>0</v>
      </c>
      <c r="J176" s="171">
        <v>72092.160000000003</v>
      </c>
      <c r="K176" s="171">
        <v>494552.22</v>
      </c>
      <c r="L176" s="171">
        <v>0</v>
      </c>
      <c r="M176" s="171">
        <v>494552.22</v>
      </c>
      <c r="N176" s="173" t="s">
        <v>1444</v>
      </c>
    </row>
    <row r="177" spans="1:14" ht="34.5">
      <c r="A177" s="175" t="s">
        <v>628</v>
      </c>
      <c r="B177" s="167" t="s">
        <v>738</v>
      </c>
      <c r="C177" s="168">
        <v>42844</v>
      </c>
      <c r="D177" s="169" t="s">
        <v>20</v>
      </c>
      <c r="E177" s="169">
        <v>9167</v>
      </c>
      <c r="F177" s="169"/>
      <c r="G177" s="176" t="s">
        <v>10263</v>
      </c>
      <c r="H177" s="171">
        <v>12134519.369999999</v>
      </c>
      <c r="I177" s="171">
        <v>0</v>
      </c>
      <c r="J177" s="171">
        <v>12134519.369999999</v>
      </c>
      <c r="K177" s="171">
        <v>83242802.879999995</v>
      </c>
      <c r="L177" s="171">
        <v>0</v>
      </c>
      <c r="M177" s="171">
        <v>83242802.879999995</v>
      </c>
      <c r="N177" s="173" t="s">
        <v>1444</v>
      </c>
    </row>
    <row r="178" spans="1:14" ht="34.5">
      <c r="A178" s="175" t="s">
        <v>627</v>
      </c>
      <c r="B178" s="167" t="s">
        <v>737</v>
      </c>
      <c r="C178" s="168">
        <v>42844</v>
      </c>
      <c r="D178" s="169" t="s">
        <v>23</v>
      </c>
      <c r="E178" s="169">
        <v>16736</v>
      </c>
      <c r="F178" s="169"/>
      <c r="G178" s="176" t="s">
        <v>10264</v>
      </c>
      <c r="H178" s="171">
        <v>0</v>
      </c>
      <c r="I178" s="171">
        <v>0</v>
      </c>
      <c r="J178" s="171">
        <v>0</v>
      </c>
      <c r="K178" s="171">
        <v>0.01</v>
      </c>
      <c r="L178" s="171">
        <v>0</v>
      </c>
      <c r="M178" s="171">
        <v>0.01</v>
      </c>
      <c r="N178" s="173" t="s">
        <v>1444</v>
      </c>
    </row>
    <row r="179" spans="1:14" ht="45.75">
      <c r="A179" s="175" t="s">
        <v>628</v>
      </c>
      <c r="B179" s="167" t="s">
        <v>738</v>
      </c>
      <c r="C179" s="168">
        <v>42844</v>
      </c>
      <c r="D179" s="169" t="s">
        <v>20</v>
      </c>
      <c r="E179" s="169">
        <v>9166</v>
      </c>
      <c r="F179" s="169"/>
      <c r="G179" s="176" t="s">
        <v>10265</v>
      </c>
      <c r="H179" s="171">
        <v>4455322.04</v>
      </c>
      <c r="I179" s="171">
        <v>0</v>
      </c>
      <c r="J179" s="171">
        <v>4455322.04</v>
      </c>
      <c r="K179" s="171">
        <v>30563509.190000001</v>
      </c>
      <c r="L179" s="171">
        <v>0</v>
      </c>
      <c r="M179" s="171">
        <v>30563509.190000001</v>
      </c>
      <c r="N179" s="173" t="s">
        <v>1444</v>
      </c>
    </row>
    <row r="180" spans="1:14" ht="34.5">
      <c r="A180" s="175" t="s">
        <v>627</v>
      </c>
      <c r="B180" s="167" t="s">
        <v>737</v>
      </c>
      <c r="C180" s="168">
        <v>42845</v>
      </c>
      <c r="D180" s="169" t="s">
        <v>23</v>
      </c>
      <c r="E180" s="169">
        <v>16740</v>
      </c>
      <c r="F180" s="169"/>
      <c r="G180" s="176" t="s">
        <v>10266</v>
      </c>
      <c r="H180" s="171">
        <v>0</v>
      </c>
      <c r="I180" s="171">
        <v>0</v>
      </c>
      <c r="J180" s="171">
        <v>0</v>
      </c>
      <c r="K180" s="171">
        <v>0</v>
      </c>
      <c r="L180" s="171">
        <v>0.01</v>
      </c>
      <c r="M180" s="171">
        <v>0.01</v>
      </c>
      <c r="N180" s="173" t="s">
        <v>1444</v>
      </c>
    </row>
    <row r="181" spans="1:14" ht="34.5">
      <c r="A181" s="175" t="s">
        <v>627</v>
      </c>
      <c r="B181" s="167" t="s">
        <v>737</v>
      </c>
      <c r="C181" s="168">
        <v>42845</v>
      </c>
      <c r="D181" s="169" t="s">
        <v>3</v>
      </c>
      <c r="E181" s="169">
        <v>1494568</v>
      </c>
      <c r="F181" s="169"/>
      <c r="G181" s="176" t="s">
        <v>10267</v>
      </c>
      <c r="H181" s="171">
        <v>0</v>
      </c>
      <c r="I181" s="171">
        <v>6737.44</v>
      </c>
      <c r="J181" s="171">
        <v>6737.44</v>
      </c>
      <c r="K181" s="171">
        <v>0</v>
      </c>
      <c r="L181" s="171">
        <v>46218.84</v>
      </c>
      <c r="M181" s="171">
        <v>46218.84</v>
      </c>
      <c r="N181" s="173" t="s">
        <v>1444</v>
      </c>
    </row>
    <row r="182" spans="1:14" ht="45.75">
      <c r="A182" s="175">
        <v>585</v>
      </c>
      <c r="B182" s="167" t="s">
        <v>229</v>
      </c>
      <c r="C182" s="168">
        <v>42845</v>
      </c>
      <c r="D182" s="169" t="s">
        <v>6</v>
      </c>
      <c r="E182" s="169">
        <v>827334</v>
      </c>
      <c r="F182" s="169"/>
      <c r="G182" s="176" t="s">
        <v>10268</v>
      </c>
      <c r="H182" s="171">
        <v>0</v>
      </c>
      <c r="I182" s="171">
        <v>24799.97</v>
      </c>
      <c r="J182" s="171">
        <v>24799.97</v>
      </c>
      <c r="K182" s="171">
        <v>0</v>
      </c>
      <c r="L182" s="171">
        <v>170127.79</v>
      </c>
      <c r="M182" s="171">
        <v>170127.79</v>
      </c>
      <c r="N182" s="173" t="s">
        <v>1444</v>
      </c>
    </row>
    <row r="183" spans="1:14" ht="45.75">
      <c r="A183" s="175" t="s">
        <v>628</v>
      </c>
      <c r="B183" s="167" t="s">
        <v>738</v>
      </c>
      <c r="C183" s="168">
        <v>42846</v>
      </c>
      <c r="D183" s="169" t="s">
        <v>6</v>
      </c>
      <c r="E183" s="169">
        <v>885379</v>
      </c>
      <c r="F183" s="169"/>
      <c r="G183" s="176" t="s">
        <v>10269</v>
      </c>
      <c r="H183" s="171">
        <v>0</v>
      </c>
      <c r="I183" s="171">
        <v>1509459.06</v>
      </c>
      <c r="J183" s="171">
        <v>1509459.06</v>
      </c>
      <c r="K183" s="171">
        <v>0</v>
      </c>
      <c r="L183" s="171">
        <v>10354889.15</v>
      </c>
      <c r="M183" s="171">
        <v>10354889.15</v>
      </c>
      <c r="N183" s="173" t="s">
        <v>1444</v>
      </c>
    </row>
    <row r="184" spans="1:14" ht="34.5">
      <c r="A184" s="175" t="s">
        <v>627</v>
      </c>
      <c r="B184" s="167" t="s">
        <v>737</v>
      </c>
      <c r="C184" s="168">
        <v>42846</v>
      </c>
      <c r="D184" s="169" t="s">
        <v>23</v>
      </c>
      <c r="E184" s="169">
        <v>16744</v>
      </c>
      <c r="F184" s="169"/>
      <c r="G184" s="176" t="s">
        <v>10270</v>
      </c>
      <c r="H184" s="171">
        <v>0</v>
      </c>
      <c r="I184" s="171">
        <v>0</v>
      </c>
      <c r="J184" s="171">
        <v>0</v>
      </c>
      <c r="K184" s="171">
        <v>0.01</v>
      </c>
      <c r="L184" s="171">
        <v>0</v>
      </c>
      <c r="M184" s="171">
        <v>0.01</v>
      </c>
      <c r="N184" s="173" t="s">
        <v>1444</v>
      </c>
    </row>
    <row r="185" spans="1:14" ht="34.5">
      <c r="A185" s="175" t="s">
        <v>627</v>
      </c>
      <c r="B185" s="167" t="s">
        <v>737</v>
      </c>
      <c r="C185" s="168">
        <v>42849</v>
      </c>
      <c r="D185" s="169" t="s">
        <v>23</v>
      </c>
      <c r="E185" s="169">
        <v>16749</v>
      </c>
      <c r="F185" s="169"/>
      <c r="G185" s="176" t="s">
        <v>10271</v>
      </c>
      <c r="H185" s="171">
        <v>0</v>
      </c>
      <c r="I185" s="171">
        <v>0</v>
      </c>
      <c r="J185" s="171">
        <v>0</v>
      </c>
      <c r="K185" s="171">
        <v>0</v>
      </c>
      <c r="L185" s="171">
        <v>0.01</v>
      </c>
      <c r="M185" s="171">
        <v>0.01</v>
      </c>
      <c r="N185" s="173" t="s">
        <v>1444</v>
      </c>
    </row>
    <row r="186" spans="1:14" ht="45.75">
      <c r="A186" s="175">
        <v>291</v>
      </c>
      <c r="B186" s="167" t="s">
        <v>818</v>
      </c>
      <c r="C186" s="168">
        <v>42849</v>
      </c>
      <c r="D186" s="169" t="s">
        <v>6</v>
      </c>
      <c r="E186" s="169">
        <v>430849</v>
      </c>
      <c r="F186" s="169"/>
      <c r="G186" s="176" t="s">
        <v>10272</v>
      </c>
      <c r="H186" s="171">
        <v>0</v>
      </c>
      <c r="I186" s="171">
        <v>1500000</v>
      </c>
      <c r="J186" s="171">
        <v>1500000</v>
      </c>
      <c r="K186" s="171">
        <v>0</v>
      </c>
      <c r="L186" s="171">
        <v>10290000</v>
      </c>
      <c r="M186" s="171">
        <v>10290000</v>
      </c>
      <c r="N186" s="173" t="s">
        <v>1444</v>
      </c>
    </row>
    <row r="187" spans="1:14" ht="34.5">
      <c r="A187" s="175" t="s">
        <v>628</v>
      </c>
      <c r="B187" s="167" t="s">
        <v>738</v>
      </c>
      <c r="C187" s="168">
        <v>42849</v>
      </c>
      <c r="D187" s="169" t="s">
        <v>20</v>
      </c>
      <c r="E187" s="169">
        <v>9210</v>
      </c>
      <c r="F187" s="169"/>
      <c r="G187" s="176" t="s">
        <v>10273</v>
      </c>
      <c r="H187" s="171">
        <v>4522.3</v>
      </c>
      <c r="I187" s="171">
        <v>0</v>
      </c>
      <c r="J187" s="171">
        <v>4522.3</v>
      </c>
      <c r="K187" s="171">
        <v>31022.98</v>
      </c>
      <c r="L187" s="171">
        <v>0</v>
      </c>
      <c r="M187" s="171">
        <v>31022.98</v>
      </c>
      <c r="N187" s="173" t="s">
        <v>1444</v>
      </c>
    </row>
    <row r="188" spans="1:14" ht="34.5">
      <c r="A188" s="175" t="s">
        <v>628</v>
      </c>
      <c r="B188" s="167" t="s">
        <v>738</v>
      </c>
      <c r="C188" s="168">
        <v>42849</v>
      </c>
      <c r="D188" s="169" t="s">
        <v>20</v>
      </c>
      <c r="E188" s="169">
        <v>9209</v>
      </c>
      <c r="F188" s="169"/>
      <c r="G188" s="176" t="s">
        <v>10274</v>
      </c>
      <c r="H188" s="171">
        <v>236100.76</v>
      </c>
      <c r="I188" s="171">
        <v>0</v>
      </c>
      <c r="J188" s="171">
        <v>236100.76</v>
      </c>
      <c r="K188" s="171">
        <v>1619651.21</v>
      </c>
      <c r="L188" s="171">
        <v>0</v>
      </c>
      <c r="M188" s="171">
        <v>1619651.21</v>
      </c>
      <c r="N188" s="173" t="s">
        <v>1444</v>
      </c>
    </row>
    <row r="189" spans="1:14" ht="34.5">
      <c r="A189" s="175" t="s">
        <v>628</v>
      </c>
      <c r="B189" s="167" t="s">
        <v>738</v>
      </c>
      <c r="C189" s="168">
        <v>42849</v>
      </c>
      <c r="D189" s="169" t="s">
        <v>20</v>
      </c>
      <c r="E189" s="169">
        <v>9194</v>
      </c>
      <c r="F189" s="169"/>
      <c r="G189" s="176" t="s">
        <v>10275</v>
      </c>
      <c r="H189" s="171">
        <v>114148.16</v>
      </c>
      <c r="I189" s="171">
        <v>0</v>
      </c>
      <c r="J189" s="171">
        <v>114148.16</v>
      </c>
      <c r="K189" s="171">
        <v>783056.38</v>
      </c>
      <c r="L189" s="171">
        <v>0</v>
      </c>
      <c r="M189" s="171">
        <v>783056.38</v>
      </c>
      <c r="N189" s="173" t="s">
        <v>1444</v>
      </c>
    </row>
    <row r="190" spans="1:14" ht="34.5">
      <c r="A190" s="175" t="s">
        <v>628</v>
      </c>
      <c r="B190" s="167" t="s">
        <v>738</v>
      </c>
      <c r="C190" s="168">
        <v>42849</v>
      </c>
      <c r="D190" s="169" t="s">
        <v>20</v>
      </c>
      <c r="E190" s="169">
        <v>9196</v>
      </c>
      <c r="F190" s="169"/>
      <c r="G190" s="176" t="s">
        <v>10276</v>
      </c>
      <c r="H190" s="171">
        <v>35323.22</v>
      </c>
      <c r="I190" s="171">
        <v>0</v>
      </c>
      <c r="J190" s="171">
        <v>35323.22</v>
      </c>
      <c r="K190" s="171">
        <v>242317.29</v>
      </c>
      <c r="L190" s="171">
        <v>0</v>
      </c>
      <c r="M190" s="171">
        <v>242317.29</v>
      </c>
      <c r="N190" s="173" t="s">
        <v>1444</v>
      </c>
    </row>
    <row r="191" spans="1:14" ht="34.5">
      <c r="A191" s="175" t="s">
        <v>628</v>
      </c>
      <c r="B191" s="167" t="s">
        <v>738</v>
      </c>
      <c r="C191" s="168">
        <v>42849</v>
      </c>
      <c r="D191" s="169" t="s">
        <v>20</v>
      </c>
      <c r="E191" s="169">
        <v>9195</v>
      </c>
      <c r="F191" s="169"/>
      <c r="G191" s="176" t="s">
        <v>10277</v>
      </c>
      <c r="H191" s="171">
        <v>68856.55</v>
      </c>
      <c r="I191" s="171">
        <v>0</v>
      </c>
      <c r="J191" s="171">
        <v>68856.55</v>
      </c>
      <c r="K191" s="171">
        <v>472355.93</v>
      </c>
      <c r="L191" s="171">
        <v>0</v>
      </c>
      <c r="M191" s="171">
        <v>472355.93</v>
      </c>
      <c r="N191" s="173" t="s">
        <v>1444</v>
      </c>
    </row>
    <row r="192" spans="1:14" ht="34.5">
      <c r="A192" s="175" t="s">
        <v>628</v>
      </c>
      <c r="B192" s="167" t="s">
        <v>738</v>
      </c>
      <c r="C192" s="168">
        <v>42849</v>
      </c>
      <c r="D192" s="169" t="s">
        <v>20</v>
      </c>
      <c r="E192" s="169">
        <v>9277</v>
      </c>
      <c r="F192" s="169"/>
      <c r="G192" s="176" t="s">
        <v>10278</v>
      </c>
      <c r="H192" s="171">
        <v>45988.9</v>
      </c>
      <c r="I192" s="171">
        <v>0</v>
      </c>
      <c r="J192" s="171">
        <v>45988.9</v>
      </c>
      <c r="K192" s="171">
        <v>315483.84999999998</v>
      </c>
      <c r="L192" s="171">
        <v>0</v>
      </c>
      <c r="M192" s="171">
        <v>315483.84999999998</v>
      </c>
      <c r="N192" s="173" t="s">
        <v>1444</v>
      </c>
    </row>
    <row r="193" spans="1:14" ht="34.5">
      <c r="A193" s="175" t="s">
        <v>628</v>
      </c>
      <c r="B193" s="167" t="s">
        <v>738</v>
      </c>
      <c r="C193" s="168">
        <v>42849</v>
      </c>
      <c r="D193" s="169" t="s">
        <v>20</v>
      </c>
      <c r="E193" s="169">
        <v>9201</v>
      </c>
      <c r="F193" s="169"/>
      <c r="G193" s="176" t="s">
        <v>10279</v>
      </c>
      <c r="H193" s="171">
        <v>86244.160000000003</v>
      </c>
      <c r="I193" s="171">
        <v>0</v>
      </c>
      <c r="J193" s="171">
        <v>86244.160000000003</v>
      </c>
      <c r="K193" s="171">
        <v>591634.93999999994</v>
      </c>
      <c r="L193" s="171">
        <v>0</v>
      </c>
      <c r="M193" s="171">
        <v>591634.93999999994</v>
      </c>
      <c r="N193" s="173" t="s">
        <v>1444</v>
      </c>
    </row>
    <row r="194" spans="1:14" ht="34.5">
      <c r="A194" s="175" t="s">
        <v>628</v>
      </c>
      <c r="B194" s="167" t="s">
        <v>738</v>
      </c>
      <c r="C194" s="168">
        <v>42849</v>
      </c>
      <c r="D194" s="169" t="s">
        <v>20</v>
      </c>
      <c r="E194" s="169">
        <v>9231</v>
      </c>
      <c r="F194" s="169"/>
      <c r="G194" s="176" t="s">
        <v>10280</v>
      </c>
      <c r="H194" s="171">
        <v>23452.53</v>
      </c>
      <c r="I194" s="171">
        <v>0</v>
      </c>
      <c r="J194" s="171">
        <v>23452.53</v>
      </c>
      <c r="K194" s="171">
        <v>160884.35999999999</v>
      </c>
      <c r="L194" s="171">
        <v>0</v>
      </c>
      <c r="M194" s="171">
        <v>160884.35999999999</v>
      </c>
      <c r="N194" s="173" t="s">
        <v>1444</v>
      </c>
    </row>
    <row r="195" spans="1:14" ht="34.5">
      <c r="A195" s="175" t="s">
        <v>628</v>
      </c>
      <c r="B195" s="167" t="s">
        <v>738</v>
      </c>
      <c r="C195" s="168">
        <v>42849</v>
      </c>
      <c r="D195" s="169" t="s">
        <v>20</v>
      </c>
      <c r="E195" s="169">
        <v>9276</v>
      </c>
      <c r="F195" s="169"/>
      <c r="G195" s="176" t="s">
        <v>10281</v>
      </c>
      <c r="H195" s="171">
        <v>152308.28</v>
      </c>
      <c r="I195" s="171">
        <v>0</v>
      </c>
      <c r="J195" s="171">
        <v>152308.28</v>
      </c>
      <c r="K195" s="171">
        <v>1044834.8</v>
      </c>
      <c r="L195" s="171">
        <v>0</v>
      </c>
      <c r="M195" s="171">
        <v>1044834.8</v>
      </c>
      <c r="N195" s="173" t="s">
        <v>1444</v>
      </c>
    </row>
    <row r="196" spans="1:14" ht="34.5">
      <c r="A196" s="175" t="s">
        <v>628</v>
      </c>
      <c r="B196" s="167" t="s">
        <v>738</v>
      </c>
      <c r="C196" s="168">
        <v>42849</v>
      </c>
      <c r="D196" s="169" t="s">
        <v>20</v>
      </c>
      <c r="E196" s="169">
        <v>9252</v>
      </c>
      <c r="F196" s="169"/>
      <c r="G196" s="176" t="s">
        <v>10282</v>
      </c>
      <c r="H196" s="171">
        <v>151743.94</v>
      </c>
      <c r="I196" s="171">
        <v>0</v>
      </c>
      <c r="J196" s="171">
        <v>151743.94</v>
      </c>
      <c r="K196" s="171">
        <v>1040963.43</v>
      </c>
      <c r="L196" s="171">
        <v>0</v>
      </c>
      <c r="M196" s="171">
        <v>1040963.43</v>
      </c>
      <c r="N196" s="173" t="s">
        <v>1444</v>
      </c>
    </row>
    <row r="197" spans="1:14" ht="45.75">
      <c r="A197" s="175">
        <v>291</v>
      </c>
      <c r="B197" s="167" t="s">
        <v>818</v>
      </c>
      <c r="C197" s="168">
        <v>42850</v>
      </c>
      <c r="D197" s="169" t="s">
        <v>6</v>
      </c>
      <c r="E197" s="169">
        <v>431978</v>
      </c>
      <c r="F197" s="169"/>
      <c r="G197" s="176" t="s">
        <v>10283</v>
      </c>
      <c r="H197" s="171">
        <v>0</v>
      </c>
      <c r="I197" s="171">
        <v>1500000</v>
      </c>
      <c r="J197" s="171">
        <v>1500000</v>
      </c>
      <c r="K197" s="171">
        <v>0</v>
      </c>
      <c r="L197" s="171">
        <v>10290000</v>
      </c>
      <c r="M197" s="171">
        <v>10290000</v>
      </c>
      <c r="N197" s="173" t="s">
        <v>1444</v>
      </c>
    </row>
    <row r="198" spans="1:14" ht="34.5">
      <c r="A198" s="175">
        <v>291</v>
      </c>
      <c r="B198" s="167" t="s">
        <v>818</v>
      </c>
      <c r="C198" s="168">
        <v>42850</v>
      </c>
      <c r="D198" s="169" t="s">
        <v>6</v>
      </c>
      <c r="E198" s="169">
        <v>431495</v>
      </c>
      <c r="F198" s="169"/>
      <c r="G198" s="176" t="s">
        <v>10284</v>
      </c>
      <c r="H198" s="171">
        <v>0</v>
      </c>
      <c r="I198" s="171">
        <v>4880612.13</v>
      </c>
      <c r="J198" s="171">
        <v>4880612.13</v>
      </c>
      <c r="K198" s="171">
        <v>0</v>
      </c>
      <c r="L198" s="171">
        <v>33480999.210000001</v>
      </c>
      <c r="M198" s="171">
        <v>33480999.210000001</v>
      </c>
      <c r="N198" s="173" t="s">
        <v>1444</v>
      </c>
    </row>
    <row r="199" spans="1:14" ht="23.25">
      <c r="A199" s="175" t="s">
        <v>628</v>
      </c>
      <c r="B199" s="167" t="s">
        <v>738</v>
      </c>
      <c r="C199" s="168">
        <v>42850</v>
      </c>
      <c r="D199" s="169" t="s">
        <v>13</v>
      </c>
      <c r="E199" s="169">
        <v>45830</v>
      </c>
      <c r="F199" s="169"/>
      <c r="G199" s="176" t="s">
        <v>1326</v>
      </c>
      <c r="H199" s="171">
        <v>18749.849999999999</v>
      </c>
      <c r="I199" s="171">
        <v>0</v>
      </c>
      <c r="J199" s="171">
        <v>18749.849999999999</v>
      </c>
      <c r="K199" s="171">
        <v>128623.97</v>
      </c>
      <c r="L199" s="171">
        <v>0</v>
      </c>
      <c r="M199" s="171">
        <v>128623.97</v>
      </c>
      <c r="N199" s="173" t="s">
        <v>1444</v>
      </c>
    </row>
    <row r="200" spans="1:14" ht="23.25">
      <c r="A200" s="175" t="s">
        <v>628</v>
      </c>
      <c r="B200" s="167" t="s">
        <v>738</v>
      </c>
      <c r="C200" s="168">
        <v>42850</v>
      </c>
      <c r="D200" s="169" t="s">
        <v>13</v>
      </c>
      <c r="E200" s="169">
        <v>45833</v>
      </c>
      <c r="F200" s="169"/>
      <c r="G200" s="176" t="s">
        <v>1326</v>
      </c>
      <c r="H200" s="171">
        <v>1137.49</v>
      </c>
      <c r="I200" s="171">
        <v>0</v>
      </c>
      <c r="J200" s="171">
        <v>1137.49</v>
      </c>
      <c r="K200" s="171">
        <v>7803.18</v>
      </c>
      <c r="L200" s="171">
        <v>0</v>
      </c>
      <c r="M200" s="171">
        <v>7803.18</v>
      </c>
      <c r="N200" s="173" t="s">
        <v>1444</v>
      </c>
    </row>
    <row r="201" spans="1:14" ht="23.25">
      <c r="A201" s="175" t="s">
        <v>628</v>
      </c>
      <c r="B201" s="167" t="s">
        <v>738</v>
      </c>
      <c r="C201" s="168">
        <v>42850</v>
      </c>
      <c r="D201" s="169" t="s">
        <v>13</v>
      </c>
      <c r="E201" s="169">
        <v>45827</v>
      </c>
      <c r="F201" s="169"/>
      <c r="G201" s="176" t="s">
        <v>1326</v>
      </c>
      <c r="H201" s="171">
        <v>2112.48</v>
      </c>
      <c r="I201" s="171">
        <v>0</v>
      </c>
      <c r="J201" s="171">
        <v>2112.48</v>
      </c>
      <c r="K201" s="171">
        <v>14491.61</v>
      </c>
      <c r="L201" s="171">
        <v>0</v>
      </c>
      <c r="M201" s="171">
        <v>14491.61</v>
      </c>
      <c r="N201" s="173" t="s">
        <v>1444</v>
      </c>
    </row>
    <row r="202" spans="1:14" ht="23.25">
      <c r="A202" s="175" t="s">
        <v>628</v>
      </c>
      <c r="B202" s="167" t="s">
        <v>738</v>
      </c>
      <c r="C202" s="168">
        <v>42850</v>
      </c>
      <c r="D202" s="169" t="s">
        <v>13</v>
      </c>
      <c r="E202" s="169">
        <v>45821</v>
      </c>
      <c r="F202" s="169"/>
      <c r="G202" s="176" t="s">
        <v>1326</v>
      </c>
      <c r="H202" s="171">
        <v>3087.48</v>
      </c>
      <c r="I202" s="171">
        <v>0</v>
      </c>
      <c r="J202" s="171">
        <v>3087.48</v>
      </c>
      <c r="K202" s="171">
        <v>21180.11</v>
      </c>
      <c r="L202" s="171">
        <v>0</v>
      </c>
      <c r="M202" s="171">
        <v>21180.11</v>
      </c>
      <c r="N202" s="173" t="s">
        <v>1444</v>
      </c>
    </row>
    <row r="203" spans="1:14" ht="23.25">
      <c r="A203" s="175" t="s">
        <v>628</v>
      </c>
      <c r="B203" s="167" t="s">
        <v>738</v>
      </c>
      <c r="C203" s="168">
        <v>42850</v>
      </c>
      <c r="D203" s="169" t="s">
        <v>13</v>
      </c>
      <c r="E203" s="169">
        <v>45818</v>
      </c>
      <c r="F203" s="169"/>
      <c r="G203" s="176" t="s">
        <v>1326</v>
      </c>
      <c r="H203" s="171">
        <v>50892.45</v>
      </c>
      <c r="I203" s="171">
        <v>0</v>
      </c>
      <c r="J203" s="171">
        <v>50892.45</v>
      </c>
      <c r="K203" s="171">
        <v>349122.21</v>
      </c>
      <c r="L203" s="171">
        <v>0</v>
      </c>
      <c r="M203" s="171">
        <v>349122.21</v>
      </c>
      <c r="N203" s="173" t="s">
        <v>1444</v>
      </c>
    </row>
    <row r="204" spans="1:14" ht="23.25">
      <c r="A204" s="175" t="s">
        <v>628</v>
      </c>
      <c r="B204" s="167" t="s">
        <v>738</v>
      </c>
      <c r="C204" s="168">
        <v>42850</v>
      </c>
      <c r="D204" s="169" t="s">
        <v>13</v>
      </c>
      <c r="E204" s="169">
        <v>45824</v>
      </c>
      <c r="F204" s="169"/>
      <c r="G204" s="176" t="s">
        <v>1326</v>
      </c>
      <c r="H204" s="171">
        <v>34821.15</v>
      </c>
      <c r="I204" s="171">
        <v>0</v>
      </c>
      <c r="J204" s="171">
        <v>34821.15</v>
      </c>
      <c r="K204" s="171">
        <v>238873.09</v>
      </c>
      <c r="L204" s="171">
        <v>0</v>
      </c>
      <c r="M204" s="171">
        <v>238873.09</v>
      </c>
      <c r="N204" s="173" t="s">
        <v>1444</v>
      </c>
    </row>
    <row r="205" spans="1:14" ht="34.5">
      <c r="A205" s="175" t="s">
        <v>627</v>
      </c>
      <c r="B205" s="167" t="s">
        <v>737</v>
      </c>
      <c r="C205" s="168">
        <v>42851</v>
      </c>
      <c r="D205" s="169" t="s">
        <v>23</v>
      </c>
      <c r="E205" s="169">
        <v>16758</v>
      </c>
      <c r="F205" s="169"/>
      <c r="G205" s="176" t="s">
        <v>10285</v>
      </c>
      <c r="H205" s="171">
        <v>0</v>
      </c>
      <c r="I205" s="171">
        <v>0</v>
      </c>
      <c r="J205" s="171">
        <v>0</v>
      </c>
      <c r="K205" s="171">
        <v>0.01</v>
      </c>
      <c r="L205" s="171">
        <v>0</v>
      </c>
      <c r="M205" s="171">
        <v>0.01</v>
      </c>
      <c r="N205" s="173" t="s">
        <v>1444</v>
      </c>
    </row>
    <row r="206" spans="1:14" ht="45.75">
      <c r="A206" s="175">
        <v>291</v>
      </c>
      <c r="B206" s="167" t="s">
        <v>818</v>
      </c>
      <c r="C206" s="168">
        <v>42852</v>
      </c>
      <c r="D206" s="169" t="s">
        <v>6</v>
      </c>
      <c r="E206" s="169">
        <v>434465</v>
      </c>
      <c r="F206" s="169"/>
      <c r="G206" s="176" t="s">
        <v>10286</v>
      </c>
      <c r="H206" s="171">
        <v>0</v>
      </c>
      <c r="I206" s="171">
        <v>2500000</v>
      </c>
      <c r="J206" s="171">
        <v>2500000</v>
      </c>
      <c r="K206" s="171">
        <v>0</v>
      </c>
      <c r="L206" s="171">
        <v>17150000</v>
      </c>
      <c r="M206" s="171">
        <v>17150000</v>
      </c>
      <c r="N206" s="173" t="s">
        <v>1444</v>
      </c>
    </row>
    <row r="207" spans="1:14" ht="45.75">
      <c r="A207" s="175">
        <v>86</v>
      </c>
      <c r="B207" s="167" t="s">
        <v>734</v>
      </c>
      <c r="C207" s="168">
        <v>42852</v>
      </c>
      <c r="D207" s="169" t="s">
        <v>6</v>
      </c>
      <c r="E207" s="169">
        <v>886123</v>
      </c>
      <c r="F207" s="169"/>
      <c r="G207" s="176" t="s">
        <v>10287</v>
      </c>
      <c r="H207" s="171">
        <v>0</v>
      </c>
      <c r="I207" s="171">
        <v>107549.25</v>
      </c>
      <c r="J207" s="171">
        <v>107549.25</v>
      </c>
      <c r="K207" s="171">
        <v>0</v>
      </c>
      <c r="L207" s="171">
        <v>737787.86</v>
      </c>
      <c r="M207" s="171">
        <v>737787.86</v>
      </c>
      <c r="N207" s="173" t="s">
        <v>1444</v>
      </c>
    </row>
    <row r="208" spans="1:14" ht="45.75">
      <c r="A208" s="175">
        <v>291</v>
      </c>
      <c r="B208" s="167" t="s">
        <v>818</v>
      </c>
      <c r="C208" s="168">
        <v>42853</v>
      </c>
      <c r="D208" s="169" t="s">
        <v>6</v>
      </c>
      <c r="E208" s="169">
        <v>435631</v>
      </c>
      <c r="F208" s="169"/>
      <c r="G208" s="176" t="s">
        <v>10288</v>
      </c>
      <c r="H208" s="171">
        <v>0</v>
      </c>
      <c r="I208" s="171">
        <v>3000000</v>
      </c>
      <c r="J208" s="171">
        <v>3000000</v>
      </c>
      <c r="K208" s="171">
        <v>0</v>
      </c>
      <c r="L208" s="171">
        <v>20580000</v>
      </c>
      <c r="M208" s="171">
        <v>20580000</v>
      </c>
      <c r="N208" s="173" t="s">
        <v>1444</v>
      </c>
    </row>
    <row r="209" spans="1:14" ht="34.5">
      <c r="A209" s="175" t="s">
        <v>628</v>
      </c>
      <c r="B209" s="167" t="s">
        <v>738</v>
      </c>
      <c r="C209" s="168">
        <v>42853</v>
      </c>
      <c r="D209" s="169" t="s">
        <v>20</v>
      </c>
      <c r="E209" s="169">
        <v>9248</v>
      </c>
      <c r="F209" s="169"/>
      <c r="G209" s="176" t="s">
        <v>10289</v>
      </c>
      <c r="H209" s="171">
        <v>12187500</v>
      </c>
      <c r="I209" s="171">
        <v>0</v>
      </c>
      <c r="J209" s="171">
        <v>12187500</v>
      </c>
      <c r="K209" s="171">
        <v>83606250</v>
      </c>
      <c r="L209" s="171">
        <v>0</v>
      </c>
      <c r="M209" s="171">
        <v>83606250</v>
      </c>
      <c r="N209" s="173" t="s">
        <v>1444</v>
      </c>
    </row>
    <row r="210" spans="1:14" ht="45.75">
      <c r="A210" s="175">
        <v>16</v>
      </c>
      <c r="B210" s="167" t="s">
        <v>716</v>
      </c>
      <c r="C210" s="168">
        <v>42857</v>
      </c>
      <c r="D210" s="169" t="s">
        <v>6</v>
      </c>
      <c r="E210" s="169">
        <v>436042</v>
      </c>
      <c r="F210" s="169"/>
      <c r="G210" s="176" t="s">
        <v>14233</v>
      </c>
      <c r="H210" s="171">
        <v>0</v>
      </c>
      <c r="I210" s="171">
        <v>600000</v>
      </c>
      <c r="J210" s="171">
        <f t="shared" ref="J210:J273" si="0">+H210+I210</f>
        <v>600000</v>
      </c>
      <c r="K210" s="171">
        <v>0</v>
      </c>
      <c r="L210" s="171">
        <v>4116000</v>
      </c>
      <c r="M210" s="171">
        <f t="shared" ref="M210:M273" si="1">+K210+L210</f>
        <v>4116000</v>
      </c>
      <c r="N210" s="173" t="s">
        <v>1444</v>
      </c>
    </row>
    <row r="211" spans="1:14" ht="45.75">
      <c r="A211" s="175">
        <v>16</v>
      </c>
      <c r="B211" s="167" t="s">
        <v>716</v>
      </c>
      <c r="C211" s="168">
        <v>42857</v>
      </c>
      <c r="D211" s="169" t="s">
        <v>6</v>
      </c>
      <c r="E211" s="169">
        <v>436041</v>
      </c>
      <c r="F211" s="169"/>
      <c r="G211" s="176" t="s">
        <v>14234</v>
      </c>
      <c r="H211" s="171">
        <v>0</v>
      </c>
      <c r="I211" s="171">
        <v>2400000</v>
      </c>
      <c r="J211" s="171">
        <f t="shared" si="0"/>
        <v>2400000</v>
      </c>
      <c r="K211" s="171">
        <v>0</v>
      </c>
      <c r="L211" s="171">
        <v>16464000</v>
      </c>
      <c r="M211" s="171">
        <f t="shared" si="1"/>
        <v>16464000</v>
      </c>
      <c r="N211" s="173" t="s">
        <v>1444</v>
      </c>
    </row>
    <row r="212" spans="1:14" ht="45.75">
      <c r="A212" s="175">
        <v>16</v>
      </c>
      <c r="B212" s="167" t="s">
        <v>716</v>
      </c>
      <c r="C212" s="168">
        <v>42857</v>
      </c>
      <c r="D212" s="169" t="s">
        <v>11</v>
      </c>
      <c r="E212" s="169">
        <v>436042</v>
      </c>
      <c r="F212" s="169"/>
      <c r="G212" s="176" t="s">
        <v>14235</v>
      </c>
      <c r="H212" s="171">
        <v>7.29</v>
      </c>
      <c r="I212" s="171">
        <v>0</v>
      </c>
      <c r="J212" s="171">
        <f t="shared" si="0"/>
        <v>7.29</v>
      </c>
      <c r="K212" s="171">
        <v>50.01</v>
      </c>
      <c r="L212" s="171">
        <v>0</v>
      </c>
      <c r="M212" s="171">
        <f t="shared" si="1"/>
        <v>50.01</v>
      </c>
      <c r="N212" s="173" t="s">
        <v>1444</v>
      </c>
    </row>
    <row r="213" spans="1:14" ht="45.75">
      <c r="A213" s="175">
        <v>16</v>
      </c>
      <c r="B213" s="167" t="s">
        <v>716</v>
      </c>
      <c r="C213" s="168">
        <v>42857</v>
      </c>
      <c r="D213" s="169" t="s">
        <v>11</v>
      </c>
      <c r="E213" s="169">
        <v>436041</v>
      </c>
      <c r="F213" s="169"/>
      <c r="G213" s="176" t="s">
        <v>14236</v>
      </c>
      <c r="H213" s="171">
        <v>7.29</v>
      </c>
      <c r="I213" s="171">
        <v>0</v>
      </c>
      <c r="J213" s="171">
        <f t="shared" si="0"/>
        <v>7.29</v>
      </c>
      <c r="K213" s="171">
        <v>50.01</v>
      </c>
      <c r="L213" s="171">
        <v>0</v>
      </c>
      <c r="M213" s="171">
        <f t="shared" si="1"/>
        <v>50.01</v>
      </c>
      <c r="N213" s="173" t="s">
        <v>1444</v>
      </c>
    </row>
    <row r="214" spans="1:14" ht="45.75">
      <c r="A214" s="175">
        <v>291</v>
      </c>
      <c r="B214" s="167" t="s">
        <v>818</v>
      </c>
      <c r="C214" s="168">
        <v>42858</v>
      </c>
      <c r="D214" s="169" t="s">
        <v>6</v>
      </c>
      <c r="E214" s="169">
        <v>437900</v>
      </c>
      <c r="F214" s="169"/>
      <c r="G214" s="176" t="s">
        <v>14237</v>
      </c>
      <c r="H214" s="171">
        <v>0</v>
      </c>
      <c r="I214" s="171">
        <v>1090466.1000000001</v>
      </c>
      <c r="J214" s="171">
        <f t="shared" si="0"/>
        <v>1090466.1000000001</v>
      </c>
      <c r="K214" s="171">
        <v>0</v>
      </c>
      <c r="L214" s="171">
        <v>7480597.4500000002</v>
      </c>
      <c r="M214" s="171">
        <f t="shared" si="1"/>
        <v>7480597.4500000002</v>
      </c>
      <c r="N214" s="173" t="s">
        <v>1444</v>
      </c>
    </row>
    <row r="215" spans="1:14" ht="34.5">
      <c r="A215" s="175" t="s">
        <v>628</v>
      </c>
      <c r="B215" s="167" t="s">
        <v>738</v>
      </c>
      <c r="C215" s="168">
        <v>42858</v>
      </c>
      <c r="D215" s="169" t="s">
        <v>20</v>
      </c>
      <c r="E215" s="169">
        <v>9383</v>
      </c>
      <c r="F215" s="169"/>
      <c r="G215" s="176" t="s">
        <v>14238</v>
      </c>
      <c r="H215" s="171">
        <v>678073.6</v>
      </c>
      <c r="I215" s="171">
        <v>0</v>
      </c>
      <c r="J215" s="171">
        <f t="shared" si="0"/>
        <v>678073.6</v>
      </c>
      <c r="K215" s="171">
        <v>4651584.9000000004</v>
      </c>
      <c r="L215" s="171">
        <v>0</v>
      </c>
      <c r="M215" s="171">
        <f t="shared" si="1"/>
        <v>4651584.9000000004</v>
      </c>
      <c r="N215" s="173" t="s">
        <v>1444</v>
      </c>
    </row>
    <row r="216" spans="1:14" ht="34.5">
      <c r="A216" s="175" t="s">
        <v>628</v>
      </c>
      <c r="B216" s="167" t="s">
        <v>738</v>
      </c>
      <c r="C216" s="168">
        <v>42858</v>
      </c>
      <c r="D216" s="169" t="s">
        <v>20</v>
      </c>
      <c r="E216" s="169">
        <v>9386</v>
      </c>
      <c r="F216" s="169"/>
      <c r="G216" s="176" t="s">
        <v>14239</v>
      </c>
      <c r="H216" s="171">
        <v>1594029.86</v>
      </c>
      <c r="I216" s="171">
        <v>0</v>
      </c>
      <c r="J216" s="171">
        <f t="shared" si="0"/>
        <v>1594029.86</v>
      </c>
      <c r="K216" s="171">
        <v>10935044.84</v>
      </c>
      <c r="L216" s="171">
        <v>0</v>
      </c>
      <c r="M216" s="171">
        <f t="shared" si="1"/>
        <v>10935044.84</v>
      </c>
      <c r="N216" s="173" t="s">
        <v>1444</v>
      </c>
    </row>
    <row r="217" spans="1:14" ht="34.5">
      <c r="A217" s="175" t="s">
        <v>628</v>
      </c>
      <c r="B217" s="167" t="s">
        <v>738</v>
      </c>
      <c r="C217" s="168">
        <v>42859</v>
      </c>
      <c r="D217" s="169" t="s">
        <v>20</v>
      </c>
      <c r="E217" s="169">
        <v>9266</v>
      </c>
      <c r="F217" s="169"/>
      <c r="G217" s="176" t="s">
        <v>14240</v>
      </c>
      <c r="H217" s="171">
        <v>957354.18</v>
      </c>
      <c r="I217" s="171">
        <v>0</v>
      </c>
      <c r="J217" s="171">
        <f t="shared" si="0"/>
        <v>957354.18</v>
      </c>
      <c r="K217" s="171">
        <v>6567449.6699999999</v>
      </c>
      <c r="L217" s="171">
        <v>0</v>
      </c>
      <c r="M217" s="171">
        <f t="shared" si="1"/>
        <v>6567449.6699999999</v>
      </c>
      <c r="N217" s="173" t="s">
        <v>1444</v>
      </c>
    </row>
    <row r="218" spans="1:14" ht="34.5">
      <c r="A218" s="175" t="s">
        <v>628</v>
      </c>
      <c r="B218" s="167" t="s">
        <v>738</v>
      </c>
      <c r="C218" s="168">
        <v>42859</v>
      </c>
      <c r="D218" s="169" t="s">
        <v>20</v>
      </c>
      <c r="E218" s="169">
        <v>9261</v>
      </c>
      <c r="F218" s="169"/>
      <c r="G218" s="176" t="s">
        <v>14241</v>
      </c>
      <c r="H218" s="171">
        <v>12078.22</v>
      </c>
      <c r="I218" s="171">
        <v>0</v>
      </c>
      <c r="J218" s="171">
        <f t="shared" si="0"/>
        <v>12078.22</v>
      </c>
      <c r="K218" s="171">
        <v>82856.59</v>
      </c>
      <c r="L218" s="171">
        <v>0</v>
      </c>
      <c r="M218" s="171">
        <f t="shared" si="1"/>
        <v>82856.59</v>
      </c>
      <c r="N218" s="173" t="s">
        <v>1444</v>
      </c>
    </row>
    <row r="219" spans="1:14" ht="45.75">
      <c r="A219" s="175">
        <v>291</v>
      </c>
      <c r="B219" s="167" t="s">
        <v>818</v>
      </c>
      <c r="C219" s="168">
        <v>42860</v>
      </c>
      <c r="D219" s="169" t="s">
        <v>6</v>
      </c>
      <c r="E219" s="169">
        <v>440264</v>
      </c>
      <c r="F219" s="169"/>
      <c r="G219" s="176" t="s">
        <v>14242</v>
      </c>
      <c r="H219" s="171">
        <v>0</v>
      </c>
      <c r="I219" s="171">
        <v>5812294.2300000004</v>
      </c>
      <c r="J219" s="171">
        <f t="shared" si="0"/>
        <v>5812294.2300000004</v>
      </c>
      <c r="K219" s="171">
        <v>0</v>
      </c>
      <c r="L219" s="171">
        <v>39872338.420000002</v>
      </c>
      <c r="M219" s="171">
        <f t="shared" si="1"/>
        <v>39872338.420000002</v>
      </c>
      <c r="N219" s="173" t="s">
        <v>1444</v>
      </c>
    </row>
    <row r="220" spans="1:14" ht="45.75">
      <c r="A220" s="175">
        <v>291</v>
      </c>
      <c r="B220" s="167" t="s">
        <v>818</v>
      </c>
      <c r="C220" s="168">
        <v>42860</v>
      </c>
      <c r="D220" s="169" t="s">
        <v>6</v>
      </c>
      <c r="E220" s="169">
        <v>440265</v>
      </c>
      <c r="F220" s="169"/>
      <c r="G220" s="176" t="s">
        <v>14243</v>
      </c>
      <c r="H220" s="171">
        <v>0</v>
      </c>
      <c r="I220" s="171">
        <v>9000000</v>
      </c>
      <c r="J220" s="171">
        <f t="shared" si="0"/>
        <v>9000000</v>
      </c>
      <c r="K220" s="171">
        <v>0</v>
      </c>
      <c r="L220" s="171">
        <v>61740000</v>
      </c>
      <c r="M220" s="171">
        <f t="shared" si="1"/>
        <v>61740000</v>
      </c>
      <c r="N220" s="173" t="s">
        <v>1444</v>
      </c>
    </row>
    <row r="221" spans="1:14" ht="34.5">
      <c r="A221" s="175" t="s">
        <v>627</v>
      </c>
      <c r="B221" s="167" t="s">
        <v>737</v>
      </c>
      <c r="C221" s="168">
        <v>42863</v>
      </c>
      <c r="D221" s="169" t="s">
        <v>23</v>
      </c>
      <c r="E221" s="169">
        <v>16789</v>
      </c>
      <c r="F221" s="169"/>
      <c r="G221" s="176" t="s">
        <v>14244</v>
      </c>
      <c r="H221" s="171">
        <v>0</v>
      </c>
      <c r="I221" s="171">
        <v>0</v>
      </c>
      <c r="J221" s="171">
        <f t="shared" si="0"/>
        <v>0</v>
      </c>
      <c r="K221" s="171">
        <v>0</v>
      </c>
      <c r="L221" s="171">
        <v>0.01</v>
      </c>
      <c r="M221" s="171">
        <f t="shared" si="1"/>
        <v>0.01</v>
      </c>
      <c r="N221" s="173" t="s">
        <v>1444</v>
      </c>
    </row>
    <row r="222" spans="1:14" ht="34.5">
      <c r="A222" s="175" t="s">
        <v>627</v>
      </c>
      <c r="B222" s="167" t="s">
        <v>737</v>
      </c>
      <c r="C222" s="168">
        <v>42864</v>
      </c>
      <c r="D222" s="169" t="s">
        <v>3</v>
      </c>
      <c r="E222" s="169">
        <v>1499908</v>
      </c>
      <c r="F222" s="169"/>
      <c r="G222" s="176" t="s">
        <v>14245</v>
      </c>
      <c r="H222" s="171">
        <v>0</v>
      </c>
      <c r="I222" s="171">
        <v>2651.01</v>
      </c>
      <c r="J222" s="171">
        <f t="shared" si="0"/>
        <v>2651.01</v>
      </c>
      <c r="K222" s="171">
        <v>0</v>
      </c>
      <c r="L222" s="171">
        <v>18185.93</v>
      </c>
      <c r="M222" s="171">
        <f t="shared" si="1"/>
        <v>18185.93</v>
      </c>
      <c r="N222" s="173" t="s">
        <v>1444</v>
      </c>
    </row>
    <row r="223" spans="1:14" ht="45.75">
      <c r="A223" s="175">
        <v>291</v>
      </c>
      <c r="B223" s="167" t="s">
        <v>818</v>
      </c>
      <c r="C223" s="168">
        <v>42864</v>
      </c>
      <c r="D223" s="169" t="s">
        <v>6</v>
      </c>
      <c r="E223" s="169">
        <v>442717</v>
      </c>
      <c r="F223" s="169"/>
      <c r="G223" s="176" t="s">
        <v>14246</v>
      </c>
      <c r="H223" s="171">
        <v>0</v>
      </c>
      <c r="I223" s="171">
        <v>1000000</v>
      </c>
      <c r="J223" s="171">
        <f t="shared" si="0"/>
        <v>1000000</v>
      </c>
      <c r="K223" s="171">
        <v>0</v>
      </c>
      <c r="L223" s="171">
        <v>6860000</v>
      </c>
      <c r="M223" s="171">
        <f t="shared" si="1"/>
        <v>6860000</v>
      </c>
      <c r="N223" s="173" t="s">
        <v>1444</v>
      </c>
    </row>
    <row r="224" spans="1:14" ht="45.75">
      <c r="A224" s="175">
        <v>291</v>
      </c>
      <c r="B224" s="167" t="s">
        <v>818</v>
      </c>
      <c r="C224" s="168">
        <v>42865</v>
      </c>
      <c r="D224" s="169" t="s">
        <v>6</v>
      </c>
      <c r="E224" s="169">
        <v>443954</v>
      </c>
      <c r="F224" s="169"/>
      <c r="G224" s="176" t="s">
        <v>14247</v>
      </c>
      <c r="H224" s="171">
        <v>0</v>
      </c>
      <c r="I224" s="171">
        <v>2245683.94</v>
      </c>
      <c r="J224" s="171">
        <f t="shared" si="0"/>
        <v>2245683.94</v>
      </c>
      <c r="K224" s="171">
        <v>0</v>
      </c>
      <c r="L224" s="171">
        <v>15405391.83</v>
      </c>
      <c r="M224" s="171">
        <f t="shared" si="1"/>
        <v>15405391.83</v>
      </c>
      <c r="N224" s="173" t="s">
        <v>1444</v>
      </c>
    </row>
    <row r="225" spans="1:14" ht="45.75">
      <c r="A225" s="175">
        <v>291</v>
      </c>
      <c r="B225" s="167" t="s">
        <v>818</v>
      </c>
      <c r="C225" s="168">
        <v>42865</v>
      </c>
      <c r="D225" s="169" t="s">
        <v>6</v>
      </c>
      <c r="E225" s="169">
        <v>443955</v>
      </c>
      <c r="F225" s="169"/>
      <c r="G225" s="176" t="s">
        <v>14248</v>
      </c>
      <c r="H225" s="171">
        <v>0</v>
      </c>
      <c r="I225" s="171">
        <v>1436836.13</v>
      </c>
      <c r="J225" s="171">
        <f t="shared" si="0"/>
        <v>1436836.13</v>
      </c>
      <c r="K225" s="171">
        <v>0</v>
      </c>
      <c r="L225" s="171">
        <v>9856695.8499999996</v>
      </c>
      <c r="M225" s="171">
        <f t="shared" si="1"/>
        <v>9856695.8499999996</v>
      </c>
      <c r="N225" s="173" t="s">
        <v>1444</v>
      </c>
    </row>
    <row r="226" spans="1:14" ht="34.5">
      <c r="A226" s="175" t="s">
        <v>628</v>
      </c>
      <c r="B226" s="167" t="s">
        <v>738</v>
      </c>
      <c r="C226" s="168">
        <v>42865</v>
      </c>
      <c r="D226" s="169" t="s">
        <v>20</v>
      </c>
      <c r="E226" s="169">
        <v>9361</v>
      </c>
      <c r="F226" s="169"/>
      <c r="G226" s="176" t="s">
        <v>14249</v>
      </c>
      <c r="H226" s="171">
        <v>2740353.14</v>
      </c>
      <c r="I226" s="171">
        <v>0</v>
      </c>
      <c r="J226" s="171">
        <f t="shared" si="0"/>
        <v>2740353.14</v>
      </c>
      <c r="K226" s="171">
        <v>18798822.539999999</v>
      </c>
      <c r="L226" s="171">
        <v>0</v>
      </c>
      <c r="M226" s="171">
        <f t="shared" si="1"/>
        <v>18798822.539999999</v>
      </c>
      <c r="N226" s="173" t="s">
        <v>1444</v>
      </c>
    </row>
    <row r="227" spans="1:14" ht="34.5">
      <c r="A227" s="175" t="s">
        <v>628</v>
      </c>
      <c r="B227" s="167" t="s">
        <v>738</v>
      </c>
      <c r="C227" s="168">
        <v>42865</v>
      </c>
      <c r="D227" s="169" t="s">
        <v>20</v>
      </c>
      <c r="E227" s="169">
        <v>9363</v>
      </c>
      <c r="F227" s="169"/>
      <c r="G227" s="176" t="s">
        <v>14250</v>
      </c>
      <c r="H227" s="171">
        <v>28634.59</v>
      </c>
      <c r="I227" s="171">
        <v>0</v>
      </c>
      <c r="J227" s="171">
        <f t="shared" si="0"/>
        <v>28634.59</v>
      </c>
      <c r="K227" s="171">
        <v>196433.29</v>
      </c>
      <c r="L227" s="171">
        <v>0</v>
      </c>
      <c r="M227" s="171">
        <f t="shared" si="1"/>
        <v>196433.29</v>
      </c>
      <c r="N227" s="173" t="s">
        <v>1444</v>
      </c>
    </row>
    <row r="228" spans="1:14" ht="34.5">
      <c r="A228" s="175" t="s">
        <v>628</v>
      </c>
      <c r="B228" s="167" t="s">
        <v>738</v>
      </c>
      <c r="C228" s="168">
        <v>42865</v>
      </c>
      <c r="D228" s="169" t="s">
        <v>20</v>
      </c>
      <c r="E228" s="169">
        <v>9301</v>
      </c>
      <c r="F228" s="169"/>
      <c r="G228" s="176" t="s">
        <v>14251</v>
      </c>
      <c r="H228" s="171">
        <v>23213.19</v>
      </c>
      <c r="I228" s="171">
        <v>0</v>
      </c>
      <c r="J228" s="171">
        <f t="shared" si="0"/>
        <v>23213.19</v>
      </c>
      <c r="K228" s="171">
        <v>159242.48000000001</v>
      </c>
      <c r="L228" s="171">
        <v>0</v>
      </c>
      <c r="M228" s="171">
        <f t="shared" si="1"/>
        <v>159242.48000000001</v>
      </c>
      <c r="N228" s="173" t="s">
        <v>1444</v>
      </c>
    </row>
    <row r="229" spans="1:14" ht="45.75">
      <c r="A229" s="175">
        <v>514</v>
      </c>
      <c r="B229" s="167" t="s">
        <v>865</v>
      </c>
      <c r="C229" s="168">
        <v>42866</v>
      </c>
      <c r="D229" s="169" t="s">
        <v>13</v>
      </c>
      <c r="E229" s="169">
        <v>887408</v>
      </c>
      <c r="F229" s="169"/>
      <c r="G229" s="176" t="s">
        <v>14252</v>
      </c>
      <c r="H229" s="171">
        <v>30000</v>
      </c>
      <c r="I229" s="171">
        <v>0</v>
      </c>
      <c r="J229" s="171">
        <f t="shared" si="0"/>
        <v>30000</v>
      </c>
      <c r="K229" s="171">
        <v>205800</v>
      </c>
      <c r="L229" s="171">
        <v>0</v>
      </c>
      <c r="M229" s="171">
        <f t="shared" si="1"/>
        <v>205800</v>
      </c>
      <c r="N229" s="173" t="s">
        <v>1444</v>
      </c>
    </row>
    <row r="230" spans="1:14" ht="34.5">
      <c r="A230" s="175" t="s">
        <v>628</v>
      </c>
      <c r="B230" s="167" t="s">
        <v>738</v>
      </c>
      <c r="C230" s="168">
        <v>42867</v>
      </c>
      <c r="D230" s="169" t="s">
        <v>20</v>
      </c>
      <c r="E230" s="169">
        <v>9303</v>
      </c>
      <c r="F230" s="169"/>
      <c r="G230" s="176" t="s">
        <v>14253</v>
      </c>
      <c r="H230" s="171">
        <v>73116.05</v>
      </c>
      <c r="I230" s="171">
        <v>0</v>
      </c>
      <c r="J230" s="171">
        <f t="shared" si="0"/>
        <v>73116.05</v>
      </c>
      <c r="K230" s="171">
        <v>501576.1</v>
      </c>
      <c r="L230" s="171">
        <v>0</v>
      </c>
      <c r="M230" s="171">
        <f t="shared" si="1"/>
        <v>501576.1</v>
      </c>
      <c r="N230" s="173" t="s">
        <v>1444</v>
      </c>
    </row>
    <row r="231" spans="1:14" ht="45.75">
      <c r="A231" s="175" t="s">
        <v>628</v>
      </c>
      <c r="B231" s="167" t="s">
        <v>738</v>
      </c>
      <c r="C231" s="168">
        <v>42870</v>
      </c>
      <c r="D231" s="169" t="s">
        <v>6</v>
      </c>
      <c r="E231" s="169">
        <v>887606</v>
      </c>
      <c r="F231" s="169"/>
      <c r="G231" s="176" t="s">
        <v>14254</v>
      </c>
      <c r="H231" s="171">
        <v>0</v>
      </c>
      <c r="I231" s="171">
        <v>11915.55</v>
      </c>
      <c r="J231" s="171">
        <f t="shared" si="0"/>
        <v>11915.55</v>
      </c>
      <c r="K231" s="171">
        <v>0</v>
      </c>
      <c r="L231" s="171">
        <v>81740.67</v>
      </c>
      <c r="M231" s="171">
        <f t="shared" si="1"/>
        <v>81740.67</v>
      </c>
      <c r="N231" s="173" t="s">
        <v>1444</v>
      </c>
    </row>
    <row r="232" spans="1:14" ht="34.5">
      <c r="A232" s="175" t="s">
        <v>628</v>
      </c>
      <c r="B232" s="167" t="s">
        <v>738</v>
      </c>
      <c r="C232" s="168">
        <v>42870</v>
      </c>
      <c r="D232" s="169" t="s">
        <v>20</v>
      </c>
      <c r="E232" s="169">
        <v>9309</v>
      </c>
      <c r="F232" s="169"/>
      <c r="G232" s="176" t="s">
        <v>14255</v>
      </c>
      <c r="H232" s="171">
        <v>7788.56</v>
      </c>
      <c r="I232" s="171">
        <v>0</v>
      </c>
      <c r="J232" s="171">
        <f t="shared" si="0"/>
        <v>7788.56</v>
      </c>
      <c r="K232" s="171">
        <v>53429.52</v>
      </c>
      <c r="L232" s="171">
        <v>0</v>
      </c>
      <c r="M232" s="171">
        <f t="shared" si="1"/>
        <v>53429.52</v>
      </c>
      <c r="N232" s="173" t="s">
        <v>1444</v>
      </c>
    </row>
    <row r="233" spans="1:14" ht="34.5">
      <c r="A233" s="175" t="s">
        <v>628</v>
      </c>
      <c r="B233" s="167" t="s">
        <v>738</v>
      </c>
      <c r="C233" s="168">
        <v>42870</v>
      </c>
      <c r="D233" s="169" t="s">
        <v>20</v>
      </c>
      <c r="E233" s="169">
        <v>9331</v>
      </c>
      <c r="F233" s="169"/>
      <c r="G233" s="176" t="s">
        <v>14256</v>
      </c>
      <c r="H233" s="171">
        <v>1552808.27</v>
      </c>
      <c r="I233" s="171">
        <v>0</v>
      </c>
      <c r="J233" s="171">
        <f t="shared" si="0"/>
        <v>1552808.27</v>
      </c>
      <c r="K233" s="171">
        <v>10652264.73</v>
      </c>
      <c r="L233" s="171">
        <v>0</v>
      </c>
      <c r="M233" s="171">
        <f t="shared" si="1"/>
        <v>10652264.73</v>
      </c>
      <c r="N233" s="173" t="s">
        <v>1444</v>
      </c>
    </row>
    <row r="234" spans="1:14" ht="34.5">
      <c r="A234" s="175" t="s">
        <v>628</v>
      </c>
      <c r="B234" s="167" t="s">
        <v>738</v>
      </c>
      <c r="C234" s="168">
        <v>42870</v>
      </c>
      <c r="D234" s="169" t="s">
        <v>20</v>
      </c>
      <c r="E234" s="169">
        <v>9311</v>
      </c>
      <c r="F234" s="169"/>
      <c r="G234" s="176" t="s">
        <v>14257</v>
      </c>
      <c r="H234" s="171">
        <v>18582.689999999999</v>
      </c>
      <c r="I234" s="171">
        <v>0</v>
      </c>
      <c r="J234" s="171">
        <f t="shared" si="0"/>
        <v>18582.689999999999</v>
      </c>
      <c r="K234" s="171">
        <v>127477.25</v>
      </c>
      <c r="L234" s="171">
        <v>0</v>
      </c>
      <c r="M234" s="171">
        <f t="shared" si="1"/>
        <v>127477.25</v>
      </c>
      <c r="N234" s="173" t="s">
        <v>1444</v>
      </c>
    </row>
    <row r="235" spans="1:14" ht="34.5">
      <c r="A235" s="175" t="s">
        <v>628</v>
      </c>
      <c r="B235" s="167" t="s">
        <v>738</v>
      </c>
      <c r="C235" s="168">
        <v>42870</v>
      </c>
      <c r="D235" s="169" t="s">
        <v>20</v>
      </c>
      <c r="E235" s="169">
        <v>9414</v>
      </c>
      <c r="F235" s="169"/>
      <c r="G235" s="176" t="s">
        <v>14258</v>
      </c>
      <c r="H235" s="171">
        <v>3632692.26</v>
      </c>
      <c r="I235" s="171">
        <v>0</v>
      </c>
      <c r="J235" s="171">
        <f t="shared" si="0"/>
        <v>3632692.26</v>
      </c>
      <c r="K235" s="171">
        <v>24920268.899999999</v>
      </c>
      <c r="L235" s="171">
        <v>0</v>
      </c>
      <c r="M235" s="171">
        <f t="shared" si="1"/>
        <v>24920268.899999999</v>
      </c>
      <c r="N235" s="173" t="s">
        <v>1444</v>
      </c>
    </row>
    <row r="236" spans="1:14" ht="34.5">
      <c r="A236" s="175" t="s">
        <v>628</v>
      </c>
      <c r="B236" s="167" t="s">
        <v>738</v>
      </c>
      <c r="C236" s="168">
        <v>42870</v>
      </c>
      <c r="D236" s="169" t="s">
        <v>20</v>
      </c>
      <c r="E236" s="169">
        <v>9294</v>
      </c>
      <c r="F236" s="169"/>
      <c r="G236" s="176" t="s">
        <v>14259</v>
      </c>
      <c r="H236" s="171">
        <v>3640.69</v>
      </c>
      <c r="I236" s="171">
        <v>0</v>
      </c>
      <c r="J236" s="171">
        <f t="shared" si="0"/>
        <v>3640.69</v>
      </c>
      <c r="K236" s="171">
        <v>24975.13</v>
      </c>
      <c r="L236" s="171">
        <v>0</v>
      </c>
      <c r="M236" s="171">
        <f t="shared" si="1"/>
        <v>24975.13</v>
      </c>
      <c r="N236" s="173" t="s">
        <v>1444</v>
      </c>
    </row>
    <row r="237" spans="1:14" ht="34.5">
      <c r="A237" s="175" t="s">
        <v>628</v>
      </c>
      <c r="B237" s="167" t="s">
        <v>738</v>
      </c>
      <c r="C237" s="168">
        <v>42870</v>
      </c>
      <c r="D237" s="169" t="s">
        <v>20</v>
      </c>
      <c r="E237" s="169">
        <v>9281</v>
      </c>
      <c r="F237" s="169"/>
      <c r="G237" s="176" t="s">
        <v>14260</v>
      </c>
      <c r="H237" s="171">
        <v>69333.34</v>
      </c>
      <c r="I237" s="171">
        <v>0</v>
      </c>
      <c r="J237" s="171">
        <f t="shared" si="0"/>
        <v>69333.34</v>
      </c>
      <c r="K237" s="171">
        <v>475626.71</v>
      </c>
      <c r="L237" s="171">
        <v>0</v>
      </c>
      <c r="M237" s="171">
        <f t="shared" si="1"/>
        <v>475626.71</v>
      </c>
      <c r="N237" s="173" t="s">
        <v>1444</v>
      </c>
    </row>
    <row r="238" spans="1:14" ht="34.5">
      <c r="A238" s="175" t="s">
        <v>628</v>
      </c>
      <c r="B238" s="167" t="s">
        <v>738</v>
      </c>
      <c r="C238" s="168">
        <v>42870</v>
      </c>
      <c r="D238" s="169" t="s">
        <v>20</v>
      </c>
      <c r="E238" s="169">
        <v>9324</v>
      </c>
      <c r="F238" s="169"/>
      <c r="G238" s="176" t="s">
        <v>14261</v>
      </c>
      <c r="H238" s="171">
        <v>58129.03</v>
      </c>
      <c r="I238" s="171">
        <v>0</v>
      </c>
      <c r="J238" s="171">
        <f t="shared" si="0"/>
        <v>58129.03</v>
      </c>
      <c r="K238" s="171">
        <v>398765.15</v>
      </c>
      <c r="L238" s="171">
        <v>0</v>
      </c>
      <c r="M238" s="171">
        <f t="shared" si="1"/>
        <v>398765.15</v>
      </c>
      <c r="N238" s="173" t="s">
        <v>1444</v>
      </c>
    </row>
    <row r="239" spans="1:14" ht="34.5">
      <c r="A239" s="175" t="s">
        <v>628</v>
      </c>
      <c r="B239" s="167" t="s">
        <v>738</v>
      </c>
      <c r="C239" s="168">
        <v>42870</v>
      </c>
      <c r="D239" s="169" t="s">
        <v>20</v>
      </c>
      <c r="E239" s="169">
        <v>9338</v>
      </c>
      <c r="F239" s="169"/>
      <c r="G239" s="176" t="s">
        <v>14262</v>
      </c>
      <c r="H239" s="171">
        <v>208150.95</v>
      </c>
      <c r="I239" s="171">
        <v>0</v>
      </c>
      <c r="J239" s="171">
        <f t="shared" si="0"/>
        <v>208150.95</v>
      </c>
      <c r="K239" s="171">
        <v>1427915.52</v>
      </c>
      <c r="L239" s="171">
        <v>0</v>
      </c>
      <c r="M239" s="171">
        <f t="shared" si="1"/>
        <v>1427915.52</v>
      </c>
      <c r="N239" s="173" t="s">
        <v>1444</v>
      </c>
    </row>
    <row r="240" spans="1:14" ht="34.5">
      <c r="A240" s="175" t="s">
        <v>628</v>
      </c>
      <c r="B240" s="167" t="s">
        <v>738</v>
      </c>
      <c r="C240" s="168">
        <v>42870</v>
      </c>
      <c r="D240" s="169" t="s">
        <v>20</v>
      </c>
      <c r="E240" s="169">
        <v>9339</v>
      </c>
      <c r="F240" s="169"/>
      <c r="G240" s="176" t="s">
        <v>14263</v>
      </c>
      <c r="H240" s="171">
        <v>133807.26</v>
      </c>
      <c r="I240" s="171">
        <v>0</v>
      </c>
      <c r="J240" s="171">
        <f t="shared" si="0"/>
        <v>133807.26</v>
      </c>
      <c r="K240" s="171">
        <v>917917.8</v>
      </c>
      <c r="L240" s="171">
        <v>0</v>
      </c>
      <c r="M240" s="171">
        <f t="shared" si="1"/>
        <v>917917.8</v>
      </c>
      <c r="N240" s="173" t="s">
        <v>1444</v>
      </c>
    </row>
    <row r="241" spans="1:14" ht="34.5">
      <c r="A241" s="175" t="s">
        <v>628</v>
      </c>
      <c r="B241" s="167" t="s">
        <v>738</v>
      </c>
      <c r="C241" s="168">
        <v>42870</v>
      </c>
      <c r="D241" s="169" t="s">
        <v>20</v>
      </c>
      <c r="E241" s="169">
        <v>9337</v>
      </c>
      <c r="F241" s="169"/>
      <c r="G241" s="176" t="s">
        <v>14264</v>
      </c>
      <c r="H241" s="171">
        <v>137034.89000000001</v>
      </c>
      <c r="I241" s="171">
        <v>0</v>
      </c>
      <c r="J241" s="171">
        <f t="shared" si="0"/>
        <v>137034.89000000001</v>
      </c>
      <c r="K241" s="171">
        <v>940059.35</v>
      </c>
      <c r="L241" s="171">
        <v>0</v>
      </c>
      <c r="M241" s="171">
        <f t="shared" si="1"/>
        <v>940059.35</v>
      </c>
      <c r="N241" s="173" t="s">
        <v>1444</v>
      </c>
    </row>
    <row r="242" spans="1:14" ht="34.5">
      <c r="A242" s="175" t="s">
        <v>628</v>
      </c>
      <c r="B242" s="167" t="s">
        <v>738</v>
      </c>
      <c r="C242" s="168">
        <v>42870</v>
      </c>
      <c r="D242" s="169" t="s">
        <v>20</v>
      </c>
      <c r="E242" s="169">
        <v>9432</v>
      </c>
      <c r="F242" s="169"/>
      <c r="G242" s="176" t="s">
        <v>14265</v>
      </c>
      <c r="H242" s="171">
        <v>41895</v>
      </c>
      <c r="I242" s="171">
        <v>0</v>
      </c>
      <c r="J242" s="171">
        <f t="shared" si="0"/>
        <v>41895</v>
      </c>
      <c r="K242" s="171">
        <v>287399.7</v>
      </c>
      <c r="L242" s="171">
        <v>0</v>
      </c>
      <c r="M242" s="171">
        <f t="shared" si="1"/>
        <v>287399.7</v>
      </c>
      <c r="N242" s="173" t="s">
        <v>1444</v>
      </c>
    </row>
    <row r="243" spans="1:14" ht="34.5">
      <c r="A243" s="175" t="s">
        <v>628</v>
      </c>
      <c r="B243" s="167" t="s">
        <v>738</v>
      </c>
      <c r="C243" s="168">
        <v>42870</v>
      </c>
      <c r="D243" s="169" t="s">
        <v>20</v>
      </c>
      <c r="E243" s="169">
        <v>9342</v>
      </c>
      <c r="F243" s="169"/>
      <c r="G243" s="176" t="s">
        <v>14266</v>
      </c>
      <c r="H243" s="171">
        <v>145119.57</v>
      </c>
      <c r="I243" s="171">
        <v>0</v>
      </c>
      <c r="J243" s="171">
        <f t="shared" si="0"/>
        <v>145119.57</v>
      </c>
      <c r="K243" s="171">
        <v>995520.25</v>
      </c>
      <c r="L243" s="171">
        <v>0</v>
      </c>
      <c r="M243" s="171">
        <f t="shared" si="1"/>
        <v>995520.25</v>
      </c>
      <c r="N243" s="173" t="s">
        <v>1444</v>
      </c>
    </row>
    <row r="244" spans="1:14" ht="34.5">
      <c r="A244" s="175" t="s">
        <v>628</v>
      </c>
      <c r="B244" s="167" t="s">
        <v>738</v>
      </c>
      <c r="C244" s="168">
        <v>42870</v>
      </c>
      <c r="D244" s="169" t="s">
        <v>20</v>
      </c>
      <c r="E244" s="169">
        <v>9344</v>
      </c>
      <c r="F244" s="169"/>
      <c r="G244" s="176" t="s">
        <v>14267</v>
      </c>
      <c r="H244" s="171">
        <v>97821.57</v>
      </c>
      <c r="I244" s="171">
        <v>0</v>
      </c>
      <c r="J244" s="171">
        <f t="shared" si="0"/>
        <v>97821.57</v>
      </c>
      <c r="K244" s="171">
        <v>671055.97</v>
      </c>
      <c r="L244" s="171">
        <v>0</v>
      </c>
      <c r="M244" s="171">
        <f t="shared" si="1"/>
        <v>671055.97</v>
      </c>
      <c r="N244" s="173" t="s">
        <v>1444</v>
      </c>
    </row>
    <row r="245" spans="1:14" ht="34.5">
      <c r="A245" s="175" t="s">
        <v>628</v>
      </c>
      <c r="B245" s="167" t="s">
        <v>738</v>
      </c>
      <c r="C245" s="168">
        <v>42870</v>
      </c>
      <c r="D245" s="169" t="s">
        <v>20</v>
      </c>
      <c r="E245" s="169">
        <v>9441</v>
      </c>
      <c r="F245" s="169"/>
      <c r="G245" s="176" t="s">
        <v>14268</v>
      </c>
      <c r="H245" s="171">
        <v>23980.28</v>
      </c>
      <c r="I245" s="171">
        <v>0</v>
      </c>
      <c r="J245" s="171">
        <f t="shared" si="0"/>
        <v>23980.28</v>
      </c>
      <c r="K245" s="171">
        <v>164504.72</v>
      </c>
      <c r="L245" s="171">
        <v>0</v>
      </c>
      <c r="M245" s="171">
        <f t="shared" si="1"/>
        <v>164504.72</v>
      </c>
      <c r="N245" s="173" t="s">
        <v>1444</v>
      </c>
    </row>
    <row r="246" spans="1:14" ht="34.5">
      <c r="A246" s="175" t="s">
        <v>628</v>
      </c>
      <c r="B246" s="167" t="s">
        <v>738</v>
      </c>
      <c r="C246" s="168">
        <v>42870</v>
      </c>
      <c r="D246" s="169" t="s">
        <v>20</v>
      </c>
      <c r="E246" s="169">
        <v>9442</v>
      </c>
      <c r="F246" s="169"/>
      <c r="G246" s="176" t="s">
        <v>14269</v>
      </c>
      <c r="H246" s="171">
        <v>822.45</v>
      </c>
      <c r="I246" s="171">
        <v>0</v>
      </c>
      <c r="J246" s="171">
        <f t="shared" si="0"/>
        <v>822.45</v>
      </c>
      <c r="K246" s="171">
        <v>5642.01</v>
      </c>
      <c r="L246" s="171">
        <v>0</v>
      </c>
      <c r="M246" s="171">
        <f t="shared" si="1"/>
        <v>5642.01</v>
      </c>
      <c r="N246" s="173" t="s">
        <v>1444</v>
      </c>
    </row>
    <row r="247" spans="1:14" ht="34.5">
      <c r="A247" s="175" t="s">
        <v>628</v>
      </c>
      <c r="B247" s="167" t="s">
        <v>738</v>
      </c>
      <c r="C247" s="168">
        <v>42870</v>
      </c>
      <c r="D247" s="169" t="s">
        <v>20</v>
      </c>
      <c r="E247" s="169">
        <v>9377</v>
      </c>
      <c r="F247" s="169"/>
      <c r="G247" s="176" t="s">
        <v>14270</v>
      </c>
      <c r="H247" s="171">
        <v>469985.97</v>
      </c>
      <c r="I247" s="171">
        <v>0</v>
      </c>
      <c r="J247" s="171">
        <f t="shared" si="0"/>
        <v>469985.97</v>
      </c>
      <c r="K247" s="171">
        <v>3224103.75</v>
      </c>
      <c r="L247" s="171">
        <v>0</v>
      </c>
      <c r="M247" s="171">
        <f t="shared" si="1"/>
        <v>3224103.75</v>
      </c>
      <c r="N247" s="173" t="s">
        <v>1444</v>
      </c>
    </row>
    <row r="248" spans="1:14" ht="34.5">
      <c r="A248" s="175" t="s">
        <v>628</v>
      </c>
      <c r="B248" s="167" t="s">
        <v>738</v>
      </c>
      <c r="C248" s="168">
        <v>42870</v>
      </c>
      <c r="D248" s="169" t="s">
        <v>20</v>
      </c>
      <c r="E248" s="169">
        <v>9284</v>
      </c>
      <c r="F248" s="169"/>
      <c r="G248" s="176" t="s">
        <v>14271</v>
      </c>
      <c r="H248" s="171">
        <v>16724.43</v>
      </c>
      <c r="I248" s="171">
        <v>0</v>
      </c>
      <c r="J248" s="171">
        <f t="shared" si="0"/>
        <v>16724.43</v>
      </c>
      <c r="K248" s="171">
        <v>114729.59</v>
      </c>
      <c r="L248" s="171">
        <v>0</v>
      </c>
      <c r="M248" s="171">
        <f t="shared" si="1"/>
        <v>114729.59</v>
      </c>
      <c r="N248" s="173" t="s">
        <v>1444</v>
      </c>
    </row>
    <row r="249" spans="1:14" ht="34.5">
      <c r="A249" s="175" t="s">
        <v>628</v>
      </c>
      <c r="B249" s="167" t="s">
        <v>738</v>
      </c>
      <c r="C249" s="168">
        <v>42870</v>
      </c>
      <c r="D249" s="169" t="s">
        <v>20</v>
      </c>
      <c r="E249" s="169">
        <v>9280</v>
      </c>
      <c r="F249" s="169"/>
      <c r="G249" s="176" t="s">
        <v>14272</v>
      </c>
      <c r="H249" s="171">
        <v>1184928.55</v>
      </c>
      <c r="I249" s="171">
        <v>0</v>
      </c>
      <c r="J249" s="171">
        <f t="shared" si="0"/>
        <v>1184928.55</v>
      </c>
      <c r="K249" s="171">
        <v>8128609.8499999996</v>
      </c>
      <c r="L249" s="171">
        <v>0</v>
      </c>
      <c r="M249" s="171">
        <f t="shared" si="1"/>
        <v>8128609.8499999996</v>
      </c>
      <c r="N249" s="173" t="s">
        <v>1444</v>
      </c>
    </row>
    <row r="250" spans="1:14" ht="34.5">
      <c r="A250" s="175" t="s">
        <v>628</v>
      </c>
      <c r="B250" s="167" t="s">
        <v>738</v>
      </c>
      <c r="C250" s="168">
        <v>42870</v>
      </c>
      <c r="D250" s="169" t="s">
        <v>20</v>
      </c>
      <c r="E250" s="169">
        <v>9254</v>
      </c>
      <c r="F250" s="169"/>
      <c r="G250" s="176" t="s">
        <v>14273</v>
      </c>
      <c r="H250" s="171">
        <v>227729.2</v>
      </c>
      <c r="I250" s="171">
        <v>0</v>
      </c>
      <c r="J250" s="171">
        <f t="shared" si="0"/>
        <v>227729.2</v>
      </c>
      <c r="K250" s="171">
        <v>1562222.31</v>
      </c>
      <c r="L250" s="171">
        <v>0</v>
      </c>
      <c r="M250" s="171">
        <f t="shared" si="1"/>
        <v>1562222.31</v>
      </c>
      <c r="N250" s="173" t="s">
        <v>1444</v>
      </c>
    </row>
    <row r="251" spans="1:14" ht="34.5">
      <c r="A251" s="175" t="s">
        <v>627</v>
      </c>
      <c r="B251" s="167" t="s">
        <v>737</v>
      </c>
      <c r="C251" s="168">
        <v>42870</v>
      </c>
      <c r="D251" s="169" t="s">
        <v>23</v>
      </c>
      <c r="E251" s="169">
        <v>16814</v>
      </c>
      <c r="F251" s="169"/>
      <c r="G251" s="176" t="s">
        <v>14274</v>
      </c>
      <c r="H251" s="171">
        <v>0</v>
      </c>
      <c r="I251" s="171">
        <v>0</v>
      </c>
      <c r="J251" s="171">
        <f t="shared" si="0"/>
        <v>0</v>
      </c>
      <c r="K251" s="171">
        <v>0.02</v>
      </c>
      <c r="L251" s="171">
        <v>0</v>
      </c>
      <c r="M251" s="171">
        <f t="shared" si="1"/>
        <v>0.02</v>
      </c>
      <c r="N251" s="173" t="s">
        <v>1444</v>
      </c>
    </row>
    <row r="252" spans="1:14" ht="34.5">
      <c r="A252" s="175" t="s">
        <v>628</v>
      </c>
      <c r="B252" s="167" t="s">
        <v>738</v>
      </c>
      <c r="C252" s="168">
        <v>42870</v>
      </c>
      <c r="D252" s="169" t="s">
        <v>20</v>
      </c>
      <c r="E252" s="169">
        <v>9278</v>
      </c>
      <c r="F252" s="169"/>
      <c r="G252" s="176" t="s">
        <v>14275</v>
      </c>
      <c r="H252" s="171">
        <v>242230.91</v>
      </c>
      <c r="I252" s="171">
        <v>0</v>
      </c>
      <c r="J252" s="171">
        <f t="shared" si="0"/>
        <v>242230.91</v>
      </c>
      <c r="K252" s="171">
        <v>1661704.04</v>
      </c>
      <c r="L252" s="171">
        <v>0</v>
      </c>
      <c r="M252" s="171">
        <f t="shared" si="1"/>
        <v>1661704.04</v>
      </c>
      <c r="N252" s="173" t="s">
        <v>1444</v>
      </c>
    </row>
    <row r="253" spans="1:14" ht="34.5">
      <c r="A253" s="175" t="s">
        <v>627</v>
      </c>
      <c r="B253" s="167" t="s">
        <v>737</v>
      </c>
      <c r="C253" s="168">
        <v>42871</v>
      </c>
      <c r="D253" s="169" t="s">
        <v>23</v>
      </c>
      <c r="E253" s="169">
        <v>16818</v>
      </c>
      <c r="F253" s="169"/>
      <c r="G253" s="176" t="s">
        <v>14276</v>
      </c>
      <c r="H253" s="171">
        <v>0</v>
      </c>
      <c r="I253" s="171">
        <v>0</v>
      </c>
      <c r="J253" s="171">
        <f t="shared" si="0"/>
        <v>0</v>
      </c>
      <c r="K253" s="171">
        <v>0</v>
      </c>
      <c r="L253" s="171">
        <v>0.02</v>
      </c>
      <c r="M253" s="171">
        <f t="shared" si="1"/>
        <v>0.02</v>
      </c>
      <c r="N253" s="173" t="s">
        <v>1444</v>
      </c>
    </row>
    <row r="254" spans="1:14" ht="45.75">
      <c r="A254" s="175">
        <v>291</v>
      </c>
      <c r="B254" s="167" t="s">
        <v>818</v>
      </c>
      <c r="C254" s="168">
        <v>42871</v>
      </c>
      <c r="D254" s="169" t="s">
        <v>6</v>
      </c>
      <c r="E254" s="169">
        <v>887707</v>
      </c>
      <c r="F254" s="169"/>
      <c r="G254" s="176" t="s">
        <v>14277</v>
      </c>
      <c r="H254" s="171">
        <v>0</v>
      </c>
      <c r="I254" s="171">
        <v>2000000</v>
      </c>
      <c r="J254" s="171">
        <f t="shared" si="0"/>
        <v>2000000</v>
      </c>
      <c r="K254" s="171">
        <v>0</v>
      </c>
      <c r="L254" s="171">
        <v>13720000</v>
      </c>
      <c r="M254" s="171">
        <f t="shared" si="1"/>
        <v>13720000</v>
      </c>
      <c r="N254" s="173" t="s">
        <v>1444</v>
      </c>
    </row>
    <row r="255" spans="1:14" ht="34.5">
      <c r="A255" s="175" t="s">
        <v>628</v>
      </c>
      <c r="B255" s="167" t="s">
        <v>738</v>
      </c>
      <c r="C255" s="168">
        <v>42871</v>
      </c>
      <c r="D255" s="169" t="s">
        <v>20</v>
      </c>
      <c r="E255" s="169">
        <v>9353</v>
      </c>
      <c r="F255" s="169"/>
      <c r="G255" s="176" t="s">
        <v>14278</v>
      </c>
      <c r="H255" s="171">
        <v>15918.37</v>
      </c>
      <c r="I255" s="171">
        <v>0</v>
      </c>
      <c r="J255" s="171">
        <f t="shared" si="0"/>
        <v>15918.37</v>
      </c>
      <c r="K255" s="171">
        <v>109200.02</v>
      </c>
      <c r="L255" s="171">
        <v>0</v>
      </c>
      <c r="M255" s="171">
        <f t="shared" si="1"/>
        <v>109200.02</v>
      </c>
      <c r="N255" s="173" t="s">
        <v>1444</v>
      </c>
    </row>
    <row r="256" spans="1:14" ht="34.5">
      <c r="A256" s="175" t="s">
        <v>628</v>
      </c>
      <c r="B256" s="167" t="s">
        <v>738</v>
      </c>
      <c r="C256" s="168">
        <v>42871</v>
      </c>
      <c r="D256" s="169" t="s">
        <v>20</v>
      </c>
      <c r="E256" s="169">
        <v>9295</v>
      </c>
      <c r="F256" s="169"/>
      <c r="G256" s="176" t="s">
        <v>14279</v>
      </c>
      <c r="H256" s="171">
        <v>48537.87</v>
      </c>
      <c r="I256" s="171">
        <v>0</v>
      </c>
      <c r="J256" s="171">
        <f t="shared" si="0"/>
        <v>48537.87</v>
      </c>
      <c r="K256" s="171">
        <v>332969.78999999998</v>
      </c>
      <c r="L256" s="171">
        <v>0</v>
      </c>
      <c r="M256" s="171">
        <f t="shared" si="1"/>
        <v>332969.78999999998</v>
      </c>
      <c r="N256" s="173" t="s">
        <v>1444</v>
      </c>
    </row>
    <row r="257" spans="1:14" ht="34.5">
      <c r="A257" s="175" t="s">
        <v>628</v>
      </c>
      <c r="B257" s="167" t="s">
        <v>738</v>
      </c>
      <c r="C257" s="168">
        <v>42871</v>
      </c>
      <c r="D257" s="169" t="s">
        <v>20</v>
      </c>
      <c r="E257" s="169">
        <v>9297</v>
      </c>
      <c r="F257" s="169"/>
      <c r="G257" s="176" t="s">
        <v>14280</v>
      </c>
      <c r="H257" s="171">
        <v>7433.2</v>
      </c>
      <c r="I257" s="171">
        <v>0</v>
      </c>
      <c r="J257" s="171">
        <f t="shared" si="0"/>
        <v>7433.2</v>
      </c>
      <c r="K257" s="171">
        <v>50991.75</v>
      </c>
      <c r="L257" s="171">
        <v>0</v>
      </c>
      <c r="M257" s="171">
        <f t="shared" si="1"/>
        <v>50991.75</v>
      </c>
      <c r="N257" s="173" t="s">
        <v>1444</v>
      </c>
    </row>
    <row r="258" spans="1:14" ht="34.5">
      <c r="A258" s="175" t="s">
        <v>628</v>
      </c>
      <c r="B258" s="167" t="s">
        <v>738</v>
      </c>
      <c r="C258" s="168">
        <v>42871</v>
      </c>
      <c r="D258" s="169" t="s">
        <v>20</v>
      </c>
      <c r="E258" s="169">
        <v>9296</v>
      </c>
      <c r="F258" s="169"/>
      <c r="G258" s="176" t="s">
        <v>14281</v>
      </c>
      <c r="H258" s="171">
        <v>660477.96</v>
      </c>
      <c r="I258" s="171">
        <v>0</v>
      </c>
      <c r="J258" s="171">
        <f t="shared" si="0"/>
        <v>660477.96</v>
      </c>
      <c r="K258" s="171">
        <v>4530878.8099999996</v>
      </c>
      <c r="L258" s="171">
        <v>0</v>
      </c>
      <c r="M258" s="171">
        <f t="shared" si="1"/>
        <v>4530878.8099999996</v>
      </c>
      <c r="N258" s="173" t="s">
        <v>1444</v>
      </c>
    </row>
    <row r="259" spans="1:14" ht="45.75">
      <c r="A259" s="175">
        <v>291</v>
      </c>
      <c r="B259" s="167" t="s">
        <v>818</v>
      </c>
      <c r="C259" s="168">
        <v>42872</v>
      </c>
      <c r="D259" s="169" t="s">
        <v>6</v>
      </c>
      <c r="E259" s="169">
        <v>449417</v>
      </c>
      <c r="F259" s="169"/>
      <c r="G259" s="176" t="s">
        <v>14282</v>
      </c>
      <c r="H259" s="171">
        <v>0</v>
      </c>
      <c r="I259" s="171">
        <v>3000000</v>
      </c>
      <c r="J259" s="171">
        <f t="shared" si="0"/>
        <v>3000000</v>
      </c>
      <c r="K259" s="171">
        <v>0</v>
      </c>
      <c r="L259" s="171">
        <v>20580000</v>
      </c>
      <c r="M259" s="171">
        <f t="shared" si="1"/>
        <v>20580000</v>
      </c>
      <c r="N259" s="173" t="s">
        <v>1444</v>
      </c>
    </row>
    <row r="260" spans="1:14" ht="45.75">
      <c r="A260" s="175">
        <v>291</v>
      </c>
      <c r="B260" s="167" t="s">
        <v>818</v>
      </c>
      <c r="C260" s="168">
        <v>42872</v>
      </c>
      <c r="D260" s="169" t="s">
        <v>6</v>
      </c>
      <c r="E260" s="169">
        <v>449416</v>
      </c>
      <c r="F260" s="169"/>
      <c r="G260" s="176" t="s">
        <v>14283</v>
      </c>
      <c r="H260" s="171">
        <v>0</v>
      </c>
      <c r="I260" s="171">
        <v>1730324.19</v>
      </c>
      <c r="J260" s="171">
        <f t="shared" si="0"/>
        <v>1730324.19</v>
      </c>
      <c r="K260" s="171">
        <v>0</v>
      </c>
      <c r="L260" s="171">
        <v>11870023.939999999</v>
      </c>
      <c r="M260" s="171">
        <f t="shared" si="1"/>
        <v>11870023.939999999</v>
      </c>
      <c r="N260" s="173" t="s">
        <v>1444</v>
      </c>
    </row>
    <row r="261" spans="1:14" ht="34.5">
      <c r="A261" s="175" t="s">
        <v>628</v>
      </c>
      <c r="B261" s="167" t="s">
        <v>738</v>
      </c>
      <c r="C261" s="168">
        <v>42872</v>
      </c>
      <c r="D261" s="169" t="s">
        <v>20</v>
      </c>
      <c r="E261" s="169">
        <v>9418</v>
      </c>
      <c r="F261" s="169"/>
      <c r="G261" s="176" t="s">
        <v>14284</v>
      </c>
      <c r="H261" s="171">
        <v>225378.73</v>
      </c>
      <c r="I261" s="171">
        <v>0</v>
      </c>
      <c r="J261" s="171">
        <f t="shared" si="0"/>
        <v>225378.73</v>
      </c>
      <c r="K261" s="171">
        <v>1546098.09</v>
      </c>
      <c r="L261" s="171">
        <v>0</v>
      </c>
      <c r="M261" s="171">
        <f t="shared" si="1"/>
        <v>1546098.09</v>
      </c>
      <c r="N261" s="173" t="s">
        <v>1444</v>
      </c>
    </row>
    <row r="262" spans="1:14" ht="34.5">
      <c r="A262" s="175" t="s">
        <v>628</v>
      </c>
      <c r="B262" s="167" t="s">
        <v>738</v>
      </c>
      <c r="C262" s="168">
        <v>42872</v>
      </c>
      <c r="D262" s="169" t="s">
        <v>20</v>
      </c>
      <c r="E262" s="169">
        <v>449730</v>
      </c>
      <c r="F262" s="169"/>
      <c r="G262" s="176" t="s">
        <v>14285</v>
      </c>
      <c r="H262" s="171">
        <v>15994.9</v>
      </c>
      <c r="I262" s="171">
        <v>0</v>
      </c>
      <c r="J262" s="171">
        <f t="shared" si="0"/>
        <v>15994.9</v>
      </c>
      <c r="K262" s="171">
        <v>109725.01</v>
      </c>
      <c r="L262" s="171">
        <v>0</v>
      </c>
      <c r="M262" s="171">
        <f t="shared" si="1"/>
        <v>109725.01</v>
      </c>
      <c r="N262" s="173" t="s">
        <v>1444</v>
      </c>
    </row>
    <row r="263" spans="1:14" ht="34.5">
      <c r="A263" s="175" t="s">
        <v>627</v>
      </c>
      <c r="B263" s="167" t="s">
        <v>737</v>
      </c>
      <c r="C263" s="168">
        <v>42873</v>
      </c>
      <c r="D263" s="169" t="s">
        <v>23</v>
      </c>
      <c r="E263" s="169">
        <v>16826</v>
      </c>
      <c r="F263" s="169"/>
      <c r="G263" s="176" t="s">
        <v>14286</v>
      </c>
      <c r="H263" s="171">
        <v>0</v>
      </c>
      <c r="I263" s="171">
        <v>0</v>
      </c>
      <c r="J263" s="171">
        <f t="shared" si="0"/>
        <v>0</v>
      </c>
      <c r="K263" s="171">
        <v>0</v>
      </c>
      <c r="L263" s="171">
        <v>0.01</v>
      </c>
      <c r="M263" s="171">
        <f t="shared" si="1"/>
        <v>0.01</v>
      </c>
      <c r="N263" s="173" t="s">
        <v>1444</v>
      </c>
    </row>
    <row r="264" spans="1:14" ht="45.75">
      <c r="A264" s="175">
        <v>514</v>
      </c>
      <c r="B264" s="167" t="s">
        <v>865</v>
      </c>
      <c r="C264" s="168">
        <v>42873</v>
      </c>
      <c r="D264" s="169" t="s">
        <v>6</v>
      </c>
      <c r="E264" s="169">
        <v>450079</v>
      </c>
      <c r="F264" s="169"/>
      <c r="G264" s="176" t="s">
        <v>14287</v>
      </c>
      <c r="H264" s="171">
        <v>0</v>
      </c>
      <c r="I264" s="171">
        <v>990271.54</v>
      </c>
      <c r="J264" s="171">
        <f t="shared" si="0"/>
        <v>990271.54</v>
      </c>
      <c r="K264" s="171">
        <v>0</v>
      </c>
      <c r="L264" s="171">
        <v>6793262.7599999998</v>
      </c>
      <c r="M264" s="171">
        <f t="shared" si="1"/>
        <v>6793262.7599999998</v>
      </c>
      <c r="N264" s="173" t="s">
        <v>1444</v>
      </c>
    </row>
    <row r="265" spans="1:14" ht="45.75">
      <c r="A265" s="175">
        <v>514</v>
      </c>
      <c r="B265" s="167" t="s">
        <v>865</v>
      </c>
      <c r="C265" s="168">
        <v>42873</v>
      </c>
      <c r="D265" s="169" t="s">
        <v>6</v>
      </c>
      <c r="E265" s="169">
        <v>450080</v>
      </c>
      <c r="F265" s="169"/>
      <c r="G265" s="176" t="s">
        <v>14288</v>
      </c>
      <c r="H265" s="171">
        <v>0</v>
      </c>
      <c r="I265" s="171">
        <v>424402.08</v>
      </c>
      <c r="J265" s="171">
        <f t="shared" si="0"/>
        <v>424402.08</v>
      </c>
      <c r="K265" s="171">
        <v>0</v>
      </c>
      <c r="L265" s="171">
        <v>2911398.27</v>
      </c>
      <c r="M265" s="171">
        <f t="shared" si="1"/>
        <v>2911398.27</v>
      </c>
      <c r="N265" s="173" t="s">
        <v>1444</v>
      </c>
    </row>
    <row r="266" spans="1:14" ht="45.75">
      <c r="A266" s="175">
        <v>514</v>
      </c>
      <c r="B266" s="167" t="s">
        <v>865</v>
      </c>
      <c r="C266" s="168">
        <v>42873</v>
      </c>
      <c r="D266" s="169" t="s">
        <v>11</v>
      </c>
      <c r="E266" s="169">
        <v>450079</v>
      </c>
      <c r="F266" s="169"/>
      <c r="G266" s="176" t="s">
        <v>14289</v>
      </c>
      <c r="H266" s="171">
        <v>7.29</v>
      </c>
      <c r="I266" s="171">
        <v>0</v>
      </c>
      <c r="J266" s="171">
        <f t="shared" si="0"/>
        <v>7.29</v>
      </c>
      <c r="K266" s="171">
        <v>50.01</v>
      </c>
      <c r="L266" s="171">
        <v>0</v>
      </c>
      <c r="M266" s="171">
        <f t="shared" si="1"/>
        <v>50.01</v>
      </c>
      <c r="N266" s="173" t="s">
        <v>1444</v>
      </c>
    </row>
    <row r="267" spans="1:14" ht="45.75">
      <c r="A267" s="175">
        <v>514</v>
      </c>
      <c r="B267" s="167" t="s">
        <v>865</v>
      </c>
      <c r="C267" s="168">
        <v>42873</v>
      </c>
      <c r="D267" s="169" t="s">
        <v>11</v>
      </c>
      <c r="E267" s="169">
        <v>450080</v>
      </c>
      <c r="F267" s="169"/>
      <c r="G267" s="176" t="s">
        <v>14290</v>
      </c>
      <c r="H267" s="171">
        <v>7.29</v>
      </c>
      <c r="I267" s="171">
        <v>0</v>
      </c>
      <c r="J267" s="171">
        <f t="shared" si="0"/>
        <v>7.29</v>
      </c>
      <c r="K267" s="171">
        <v>50.01</v>
      </c>
      <c r="L267" s="171">
        <v>0</v>
      </c>
      <c r="M267" s="171">
        <f t="shared" si="1"/>
        <v>50.01</v>
      </c>
      <c r="N267" s="173" t="s">
        <v>1444</v>
      </c>
    </row>
    <row r="268" spans="1:14" ht="34.5">
      <c r="A268" s="175" t="s">
        <v>627</v>
      </c>
      <c r="B268" s="167" t="s">
        <v>737</v>
      </c>
      <c r="C268" s="168">
        <v>42874</v>
      </c>
      <c r="D268" s="169" t="s">
        <v>23</v>
      </c>
      <c r="E268" s="169">
        <v>16832</v>
      </c>
      <c r="F268" s="169"/>
      <c r="G268" s="176" t="s">
        <v>14291</v>
      </c>
      <c r="H268" s="171">
        <v>0</v>
      </c>
      <c r="I268" s="171">
        <v>0</v>
      </c>
      <c r="J268" s="171">
        <f t="shared" si="0"/>
        <v>0</v>
      </c>
      <c r="K268" s="171">
        <v>0</v>
      </c>
      <c r="L268" s="171">
        <v>0.01</v>
      </c>
      <c r="M268" s="171">
        <f t="shared" si="1"/>
        <v>0.01</v>
      </c>
      <c r="N268" s="173" t="s">
        <v>1444</v>
      </c>
    </row>
    <row r="269" spans="1:14" ht="34.5">
      <c r="A269" s="175">
        <v>76</v>
      </c>
      <c r="B269" s="167" t="s">
        <v>730</v>
      </c>
      <c r="C269" s="168">
        <v>42877</v>
      </c>
      <c r="D269" s="169" t="s">
        <v>3</v>
      </c>
      <c r="E269" s="169">
        <v>1503551</v>
      </c>
      <c r="F269" s="169"/>
      <c r="G269" s="176" t="s">
        <v>14292</v>
      </c>
      <c r="H269" s="171">
        <v>0</v>
      </c>
      <c r="I269" s="171">
        <v>971.78</v>
      </c>
      <c r="J269" s="171">
        <f t="shared" si="0"/>
        <v>971.78</v>
      </c>
      <c r="K269" s="171">
        <v>0</v>
      </c>
      <c r="L269" s="171">
        <v>6666.41</v>
      </c>
      <c r="M269" s="171">
        <f t="shared" si="1"/>
        <v>6666.41</v>
      </c>
      <c r="N269" s="173" t="s">
        <v>1444</v>
      </c>
    </row>
    <row r="270" spans="1:14" ht="34.5">
      <c r="A270" s="175" t="s">
        <v>628</v>
      </c>
      <c r="B270" s="167" t="s">
        <v>738</v>
      </c>
      <c r="C270" s="168">
        <v>42877</v>
      </c>
      <c r="D270" s="169" t="s">
        <v>20</v>
      </c>
      <c r="E270" s="169">
        <v>9433</v>
      </c>
      <c r="F270" s="169"/>
      <c r="G270" s="176" t="s">
        <v>14293</v>
      </c>
      <c r="H270" s="171">
        <v>0</v>
      </c>
      <c r="I270" s="171">
        <v>254566.78</v>
      </c>
      <c r="J270" s="171">
        <f t="shared" si="0"/>
        <v>254566.78</v>
      </c>
      <c r="K270" s="171">
        <v>0</v>
      </c>
      <c r="L270" s="171">
        <v>1746328.11</v>
      </c>
      <c r="M270" s="171">
        <f t="shared" si="1"/>
        <v>1746328.11</v>
      </c>
      <c r="N270" s="173" t="s">
        <v>1444</v>
      </c>
    </row>
    <row r="271" spans="1:14" ht="45.75">
      <c r="A271" s="175">
        <v>291</v>
      </c>
      <c r="B271" s="167" t="s">
        <v>818</v>
      </c>
      <c r="C271" s="168">
        <v>42877</v>
      </c>
      <c r="D271" s="169" t="s">
        <v>6</v>
      </c>
      <c r="E271" s="169">
        <v>453201</v>
      </c>
      <c r="F271" s="169"/>
      <c r="G271" s="176" t="s">
        <v>14294</v>
      </c>
      <c r="H271" s="171">
        <v>0</v>
      </c>
      <c r="I271" s="171">
        <v>6078608.4199999999</v>
      </c>
      <c r="J271" s="171">
        <f t="shared" si="0"/>
        <v>6078608.4199999999</v>
      </c>
      <c r="K271" s="171">
        <v>0</v>
      </c>
      <c r="L271" s="171">
        <v>41699253.759999998</v>
      </c>
      <c r="M271" s="171">
        <f t="shared" si="1"/>
        <v>41699253.759999998</v>
      </c>
      <c r="N271" s="173" t="s">
        <v>1444</v>
      </c>
    </row>
    <row r="272" spans="1:14" ht="34.5">
      <c r="A272" s="175">
        <v>76</v>
      </c>
      <c r="B272" s="167" t="s">
        <v>730</v>
      </c>
      <c r="C272" s="168">
        <v>42877</v>
      </c>
      <c r="D272" s="169" t="s">
        <v>3</v>
      </c>
      <c r="E272" s="169">
        <v>1503549</v>
      </c>
      <c r="F272" s="169"/>
      <c r="G272" s="176" t="s">
        <v>14295</v>
      </c>
      <c r="H272" s="171">
        <v>0</v>
      </c>
      <c r="I272" s="171">
        <v>450</v>
      </c>
      <c r="J272" s="171">
        <f t="shared" si="0"/>
        <v>450</v>
      </c>
      <c r="K272" s="171">
        <v>0</v>
      </c>
      <c r="L272" s="171">
        <v>3087</v>
      </c>
      <c r="M272" s="171">
        <f t="shared" si="1"/>
        <v>3087</v>
      </c>
      <c r="N272" s="173" t="s">
        <v>1444</v>
      </c>
    </row>
    <row r="273" spans="1:14" ht="34.5">
      <c r="A273" s="175" t="s">
        <v>628</v>
      </c>
      <c r="B273" s="167" t="s">
        <v>738</v>
      </c>
      <c r="C273" s="168">
        <v>42877</v>
      </c>
      <c r="D273" s="169" t="s">
        <v>20</v>
      </c>
      <c r="E273" s="169">
        <v>9433</v>
      </c>
      <c r="F273" s="169"/>
      <c r="G273" s="176" t="s">
        <v>14296</v>
      </c>
      <c r="H273" s="171">
        <v>254566.78</v>
      </c>
      <c r="I273" s="171">
        <v>0</v>
      </c>
      <c r="J273" s="171">
        <f t="shared" si="0"/>
        <v>254566.78</v>
      </c>
      <c r="K273" s="171">
        <v>1746328.11</v>
      </c>
      <c r="L273" s="171">
        <v>0</v>
      </c>
      <c r="M273" s="171">
        <f t="shared" si="1"/>
        <v>1746328.11</v>
      </c>
      <c r="N273" s="173" t="s">
        <v>1444</v>
      </c>
    </row>
    <row r="274" spans="1:14" ht="45.75">
      <c r="A274" s="175" t="s">
        <v>628</v>
      </c>
      <c r="B274" s="167" t="s">
        <v>738</v>
      </c>
      <c r="C274" s="168">
        <v>42877</v>
      </c>
      <c r="D274" s="169" t="s">
        <v>20</v>
      </c>
      <c r="E274" s="169">
        <v>9527</v>
      </c>
      <c r="F274" s="169"/>
      <c r="G274" s="176" t="s">
        <v>14297</v>
      </c>
      <c r="H274" s="171">
        <v>3713152.81</v>
      </c>
      <c r="I274" s="171">
        <v>0</v>
      </c>
      <c r="J274" s="171">
        <f t="shared" ref="J274:J333" si="2">+H274+I274</f>
        <v>3713152.81</v>
      </c>
      <c r="K274" s="171">
        <v>25472228.280000001</v>
      </c>
      <c r="L274" s="171">
        <v>0</v>
      </c>
      <c r="M274" s="171">
        <f t="shared" ref="M274:M333" si="3">+K274+L274</f>
        <v>25472228.280000001</v>
      </c>
      <c r="N274" s="173" t="s">
        <v>1444</v>
      </c>
    </row>
    <row r="275" spans="1:14" ht="34.5">
      <c r="A275" s="175" t="s">
        <v>628</v>
      </c>
      <c r="B275" s="167" t="s">
        <v>738</v>
      </c>
      <c r="C275" s="168">
        <v>42877</v>
      </c>
      <c r="D275" s="169" t="s">
        <v>20</v>
      </c>
      <c r="E275" s="169">
        <v>9433</v>
      </c>
      <c r="F275" s="169"/>
      <c r="G275" s="176" t="s">
        <v>14298</v>
      </c>
      <c r="H275" s="171">
        <v>254566.78</v>
      </c>
      <c r="I275" s="171">
        <v>0</v>
      </c>
      <c r="J275" s="171">
        <f t="shared" si="2"/>
        <v>254566.78</v>
      </c>
      <c r="K275" s="171">
        <v>1746328.11</v>
      </c>
      <c r="L275" s="171">
        <v>0</v>
      </c>
      <c r="M275" s="171">
        <f t="shared" si="3"/>
        <v>1746328.11</v>
      </c>
      <c r="N275" s="173" t="s">
        <v>1444</v>
      </c>
    </row>
    <row r="276" spans="1:14" ht="34.5">
      <c r="A276" s="175" t="s">
        <v>628</v>
      </c>
      <c r="B276" s="167" t="s">
        <v>738</v>
      </c>
      <c r="C276" s="168">
        <v>42877</v>
      </c>
      <c r="D276" s="169" t="s">
        <v>20</v>
      </c>
      <c r="E276" s="169">
        <v>9421</v>
      </c>
      <c r="F276" s="169"/>
      <c r="G276" s="176" t="s">
        <v>14299</v>
      </c>
      <c r="H276" s="171">
        <v>164242.17000000001</v>
      </c>
      <c r="I276" s="171">
        <v>0</v>
      </c>
      <c r="J276" s="171">
        <f t="shared" si="2"/>
        <v>164242.17000000001</v>
      </c>
      <c r="K276" s="171">
        <v>1126701.29</v>
      </c>
      <c r="L276" s="171">
        <v>0</v>
      </c>
      <c r="M276" s="171">
        <f t="shared" si="3"/>
        <v>1126701.29</v>
      </c>
      <c r="N276" s="173" t="s">
        <v>1444</v>
      </c>
    </row>
    <row r="277" spans="1:14" ht="34.5">
      <c r="A277" s="175" t="s">
        <v>628</v>
      </c>
      <c r="B277" s="167" t="s">
        <v>738</v>
      </c>
      <c r="C277" s="168">
        <v>42877</v>
      </c>
      <c r="D277" s="169" t="s">
        <v>20</v>
      </c>
      <c r="E277" s="169">
        <v>888128</v>
      </c>
      <c r="F277" s="169"/>
      <c r="G277" s="176" t="s">
        <v>14300</v>
      </c>
      <c r="H277" s="171">
        <v>66680.78</v>
      </c>
      <c r="I277" s="171">
        <v>0</v>
      </c>
      <c r="J277" s="171">
        <f t="shared" si="2"/>
        <v>66680.78</v>
      </c>
      <c r="K277" s="171">
        <v>457430.15</v>
      </c>
      <c r="L277" s="171">
        <v>0</v>
      </c>
      <c r="M277" s="171">
        <f t="shared" si="3"/>
        <v>457430.15</v>
      </c>
      <c r="N277" s="173" t="s">
        <v>1444</v>
      </c>
    </row>
    <row r="278" spans="1:14" ht="34.5">
      <c r="A278" s="175" t="s">
        <v>628</v>
      </c>
      <c r="B278" s="167" t="s">
        <v>738</v>
      </c>
      <c r="C278" s="168">
        <v>42877</v>
      </c>
      <c r="D278" s="169" t="s">
        <v>20</v>
      </c>
      <c r="E278" s="169">
        <v>9332</v>
      </c>
      <c r="F278" s="169"/>
      <c r="G278" s="176" t="s">
        <v>14301</v>
      </c>
      <c r="H278" s="171">
        <v>100823.97</v>
      </c>
      <c r="I278" s="171">
        <v>0</v>
      </c>
      <c r="J278" s="171">
        <f t="shared" si="2"/>
        <v>100823.97</v>
      </c>
      <c r="K278" s="171">
        <v>691652.43</v>
      </c>
      <c r="L278" s="171">
        <v>0</v>
      </c>
      <c r="M278" s="171">
        <f t="shared" si="3"/>
        <v>691652.43</v>
      </c>
      <c r="N278" s="173" t="s">
        <v>1444</v>
      </c>
    </row>
    <row r="279" spans="1:14" ht="34.5">
      <c r="A279" s="175" t="s">
        <v>628</v>
      </c>
      <c r="B279" s="167" t="s">
        <v>738</v>
      </c>
      <c r="C279" s="168">
        <v>42877</v>
      </c>
      <c r="D279" s="169" t="s">
        <v>20</v>
      </c>
      <c r="E279" s="169">
        <v>9328</v>
      </c>
      <c r="F279" s="169"/>
      <c r="G279" s="176" t="s">
        <v>14302</v>
      </c>
      <c r="H279" s="171">
        <v>2650798.66</v>
      </c>
      <c r="I279" s="171">
        <v>0</v>
      </c>
      <c r="J279" s="171">
        <f t="shared" si="2"/>
        <v>2650798.66</v>
      </c>
      <c r="K279" s="171">
        <v>18184478.809999999</v>
      </c>
      <c r="L279" s="171">
        <v>0</v>
      </c>
      <c r="M279" s="171">
        <f t="shared" si="3"/>
        <v>18184478.809999999</v>
      </c>
      <c r="N279" s="173" t="s">
        <v>1444</v>
      </c>
    </row>
    <row r="280" spans="1:14" ht="57">
      <c r="A280" s="175" t="s">
        <v>627</v>
      </c>
      <c r="B280" s="167" t="s">
        <v>737</v>
      </c>
      <c r="C280" s="168">
        <v>42877</v>
      </c>
      <c r="D280" s="169" t="s">
        <v>13</v>
      </c>
      <c r="E280" s="169">
        <v>888101</v>
      </c>
      <c r="F280" s="169"/>
      <c r="G280" s="176" t="s">
        <v>14303</v>
      </c>
      <c r="H280" s="171">
        <v>10</v>
      </c>
      <c r="I280" s="171">
        <v>0</v>
      </c>
      <c r="J280" s="171">
        <f t="shared" si="2"/>
        <v>10</v>
      </c>
      <c r="K280" s="171">
        <v>68.599999999999994</v>
      </c>
      <c r="L280" s="171">
        <v>0</v>
      </c>
      <c r="M280" s="171">
        <f t="shared" si="3"/>
        <v>68.599999999999994</v>
      </c>
      <c r="N280" s="173" t="s">
        <v>1444</v>
      </c>
    </row>
    <row r="281" spans="1:14" ht="34.5">
      <c r="A281" s="175" t="s">
        <v>628</v>
      </c>
      <c r="B281" s="167" t="s">
        <v>738</v>
      </c>
      <c r="C281" s="168">
        <v>42877</v>
      </c>
      <c r="D281" s="169" t="s">
        <v>20</v>
      </c>
      <c r="E281" s="169">
        <v>9420</v>
      </c>
      <c r="F281" s="169"/>
      <c r="G281" s="176" t="s">
        <v>14304</v>
      </c>
      <c r="H281" s="171">
        <v>1131344.06</v>
      </c>
      <c r="I281" s="171">
        <v>0</v>
      </c>
      <c r="J281" s="171">
        <f t="shared" si="2"/>
        <v>1131344.06</v>
      </c>
      <c r="K281" s="171">
        <v>7761020.25</v>
      </c>
      <c r="L281" s="171">
        <v>0</v>
      </c>
      <c r="M281" s="171">
        <f t="shared" si="3"/>
        <v>7761020.25</v>
      </c>
      <c r="N281" s="173" t="s">
        <v>1444</v>
      </c>
    </row>
    <row r="282" spans="1:14" ht="45.75">
      <c r="A282" s="175">
        <v>86</v>
      </c>
      <c r="B282" s="167" t="s">
        <v>734</v>
      </c>
      <c r="C282" s="168">
        <v>42878</v>
      </c>
      <c r="D282" s="169" t="s">
        <v>6</v>
      </c>
      <c r="E282" s="169">
        <v>453392</v>
      </c>
      <c r="F282" s="169"/>
      <c r="G282" s="176" t="s">
        <v>14305</v>
      </c>
      <c r="H282" s="171">
        <v>0</v>
      </c>
      <c r="I282" s="171">
        <v>600000</v>
      </c>
      <c r="J282" s="171">
        <f t="shared" si="2"/>
        <v>600000</v>
      </c>
      <c r="K282" s="171">
        <v>0</v>
      </c>
      <c r="L282" s="171">
        <v>4116000</v>
      </c>
      <c r="M282" s="171">
        <f t="shared" si="3"/>
        <v>4116000</v>
      </c>
      <c r="N282" s="173" t="s">
        <v>1444</v>
      </c>
    </row>
    <row r="283" spans="1:14" ht="45.75">
      <c r="A283" s="175">
        <v>86</v>
      </c>
      <c r="B283" s="167" t="s">
        <v>734</v>
      </c>
      <c r="C283" s="168">
        <v>42878</v>
      </c>
      <c r="D283" s="169" t="s">
        <v>6</v>
      </c>
      <c r="E283" s="169">
        <v>453393</v>
      </c>
      <c r="F283" s="169"/>
      <c r="G283" s="176" t="s">
        <v>14306</v>
      </c>
      <c r="H283" s="171">
        <v>0</v>
      </c>
      <c r="I283" s="171">
        <v>150000</v>
      </c>
      <c r="J283" s="171">
        <f t="shared" si="2"/>
        <v>150000</v>
      </c>
      <c r="K283" s="171">
        <v>0</v>
      </c>
      <c r="L283" s="171">
        <v>1029000</v>
      </c>
      <c r="M283" s="171">
        <f t="shared" si="3"/>
        <v>1029000</v>
      </c>
      <c r="N283" s="173" t="s">
        <v>1444</v>
      </c>
    </row>
    <row r="284" spans="1:14" ht="34.5">
      <c r="A284" s="175" t="s">
        <v>627</v>
      </c>
      <c r="B284" s="167" t="s">
        <v>737</v>
      </c>
      <c r="C284" s="168">
        <v>42878</v>
      </c>
      <c r="D284" s="169" t="s">
        <v>3</v>
      </c>
      <c r="E284" s="169">
        <v>1503955</v>
      </c>
      <c r="F284" s="169"/>
      <c r="G284" s="176" t="s">
        <v>14307</v>
      </c>
      <c r="H284" s="171">
        <v>0</v>
      </c>
      <c r="I284" s="171">
        <v>10000</v>
      </c>
      <c r="J284" s="171">
        <f t="shared" si="2"/>
        <v>10000</v>
      </c>
      <c r="K284" s="171">
        <v>0</v>
      </c>
      <c r="L284" s="171">
        <v>68600</v>
      </c>
      <c r="M284" s="171">
        <f t="shared" si="3"/>
        <v>68600</v>
      </c>
      <c r="N284" s="173" t="s">
        <v>1444</v>
      </c>
    </row>
    <row r="285" spans="1:14" ht="45.75">
      <c r="A285" s="175">
        <v>291</v>
      </c>
      <c r="B285" s="167" t="s">
        <v>818</v>
      </c>
      <c r="C285" s="168">
        <v>42878</v>
      </c>
      <c r="D285" s="169" t="s">
        <v>6</v>
      </c>
      <c r="E285" s="169">
        <v>454246</v>
      </c>
      <c r="F285" s="169"/>
      <c r="G285" s="176" t="s">
        <v>14308</v>
      </c>
      <c r="H285" s="171">
        <v>0</v>
      </c>
      <c r="I285" s="171">
        <v>1033861.38</v>
      </c>
      <c r="J285" s="171">
        <f t="shared" si="2"/>
        <v>1033861.38</v>
      </c>
      <c r="K285" s="171">
        <v>0</v>
      </c>
      <c r="L285" s="171">
        <v>7092289.0700000003</v>
      </c>
      <c r="M285" s="171">
        <f t="shared" si="3"/>
        <v>7092289.0700000003</v>
      </c>
      <c r="N285" s="173" t="s">
        <v>1444</v>
      </c>
    </row>
    <row r="286" spans="1:14" ht="34.5">
      <c r="A286" s="175" t="s">
        <v>628</v>
      </c>
      <c r="B286" s="167" t="s">
        <v>738</v>
      </c>
      <c r="C286" s="168">
        <v>42878</v>
      </c>
      <c r="D286" s="169" t="s">
        <v>20</v>
      </c>
      <c r="E286" s="169">
        <v>9326</v>
      </c>
      <c r="F286" s="169"/>
      <c r="G286" s="176" t="s">
        <v>14309</v>
      </c>
      <c r="H286" s="171">
        <v>457767.28</v>
      </c>
      <c r="I286" s="171">
        <v>0</v>
      </c>
      <c r="J286" s="171">
        <f t="shared" si="2"/>
        <v>457767.28</v>
      </c>
      <c r="K286" s="171">
        <v>3140283.54</v>
      </c>
      <c r="L286" s="171">
        <v>0</v>
      </c>
      <c r="M286" s="171">
        <f t="shared" si="3"/>
        <v>3140283.54</v>
      </c>
      <c r="N286" s="173" t="s">
        <v>1444</v>
      </c>
    </row>
    <row r="287" spans="1:14" ht="34.5">
      <c r="A287" s="175" t="s">
        <v>628</v>
      </c>
      <c r="B287" s="167" t="s">
        <v>738</v>
      </c>
      <c r="C287" s="168">
        <v>42878</v>
      </c>
      <c r="D287" s="169" t="s">
        <v>20</v>
      </c>
      <c r="E287" s="169">
        <v>9304</v>
      </c>
      <c r="F287" s="169"/>
      <c r="G287" s="176" t="s">
        <v>14310</v>
      </c>
      <c r="H287" s="171">
        <v>20172.86</v>
      </c>
      <c r="I287" s="171">
        <v>0</v>
      </c>
      <c r="J287" s="171">
        <f t="shared" si="2"/>
        <v>20172.86</v>
      </c>
      <c r="K287" s="171">
        <v>138385.82</v>
      </c>
      <c r="L287" s="171">
        <v>0</v>
      </c>
      <c r="M287" s="171">
        <f t="shared" si="3"/>
        <v>138385.82</v>
      </c>
      <c r="N287" s="173" t="s">
        <v>1444</v>
      </c>
    </row>
    <row r="288" spans="1:14" ht="34.5">
      <c r="A288" s="175" t="s">
        <v>628</v>
      </c>
      <c r="B288" s="167" t="s">
        <v>738</v>
      </c>
      <c r="C288" s="168">
        <v>42878</v>
      </c>
      <c r="D288" s="169" t="s">
        <v>20</v>
      </c>
      <c r="E288" s="169">
        <v>9282</v>
      </c>
      <c r="F288" s="169"/>
      <c r="G288" s="176" t="s">
        <v>14311</v>
      </c>
      <c r="H288" s="171">
        <v>398679.54</v>
      </c>
      <c r="I288" s="171">
        <v>0</v>
      </c>
      <c r="J288" s="171">
        <f t="shared" si="2"/>
        <v>398679.54</v>
      </c>
      <c r="K288" s="171">
        <v>2734941.64</v>
      </c>
      <c r="L288" s="171">
        <v>0</v>
      </c>
      <c r="M288" s="171">
        <f t="shared" si="3"/>
        <v>2734941.64</v>
      </c>
      <c r="N288" s="173" t="s">
        <v>1444</v>
      </c>
    </row>
    <row r="289" spans="1:14" ht="45.75">
      <c r="A289" s="175">
        <v>86</v>
      </c>
      <c r="B289" s="167" t="s">
        <v>734</v>
      </c>
      <c r="C289" s="168">
        <v>42878</v>
      </c>
      <c r="D289" s="169" t="s">
        <v>11</v>
      </c>
      <c r="E289" s="169">
        <v>453392</v>
      </c>
      <c r="F289" s="169"/>
      <c r="G289" s="176" t="s">
        <v>14312</v>
      </c>
      <c r="H289" s="171">
        <v>7.29</v>
      </c>
      <c r="I289" s="171">
        <v>0</v>
      </c>
      <c r="J289" s="171">
        <f t="shared" si="2"/>
        <v>7.29</v>
      </c>
      <c r="K289" s="171">
        <v>50.01</v>
      </c>
      <c r="L289" s="171">
        <v>0</v>
      </c>
      <c r="M289" s="171">
        <f t="shared" si="3"/>
        <v>50.01</v>
      </c>
      <c r="N289" s="173" t="s">
        <v>1444</v>
      </c>
    </row>
    <row r="290" spans="1:14" ht="45.75">
      <c r="A290" s="175">
        <v>86</v>
      </c>
      <c r="B290" s="167" t="s">
        <v>734</v>
      </c>
      <c r="C290" s="168">
        <v>42878</v>
      </c>
      <c r="D290" s="169" t="s">
        <v>11</v>
      </c>
      <c r="E290" s="169">
        <v>453393</v>
      </c>
      <c r="F290" s="169"/>
      <c r="G290" s="176" t="s">
        <v>14313</v>
      </c>
      <c r="H290" s="171">
        <v>7.29</v>
      </c>
      <c r="I290" s="171">
        <v>0</v>
      </c>
      <c r="J290" s="171">
        <f t="shared" si="2"/>
        <v>7.29</v>
      </c>
      <c r="K290" s="171">
        <v>50.01</v>
      </c>
      <c r="L290" s="171">
        <v>0</v>
      </c>
      <c r="M290" s="171">
        <f t="shared" si="3"/>
        <v>50.01</v>
      </c>
      <c r="N290" s="173" t="s">
        <v>1444</v>
      </c>
    </row>
    <row r="291" spans="1:14" ht="34.5">
      <c r="A291" s="175" t="s">
        <v>628</v>
      </c>
      <c r="B291" s="167" t="s">
        <v>738</v>
      </c>
      <c r="C291" s="168">
        <v>42878</v>
      </c>
      <c r="D291" s="169" t="s">
        <v>13</v>
      </c>
      <c r="E291" s="169">
        <v>888163</v>
      </c>
      <c r="F291" s="169"/>
      <c r="G291" s="176" t="s">
        <v>14314</v>
      </c>
      <c r="H291" s="171">
        <v>44.96</v>
      </c>
      <c r="I291" s="171">
        <v>0</v>
      </c>
      <c r="J291" s="171">
        <f t="shared" si="2"/>
        <v>44.96</v>
      </c>
      <c r="K291" s="171">
        <v>308.43</v>
      </c>
      <c r="L291" s="171">
        <v>0</v>
      </c>
      <c r="M291" s="171">
        <f t="shared" si="3"/>
        <v>308.43</v>
      </c>
      <c r="N291" s="173" t="s">
        <v>1444</v>
      </c>
    </row>
    <row r="292" spans="1:14" ht="45.75">
      <c r="A292" s="175">
        <v>287</v>
      </c>
      <c r="B292" s="167" t="s">
        <v>814</v>
      </c>
      <c r="C292" s="168">
        <v>42879</v>
      </c>
      <c r="D292" s="169" t="s">
        <v>6</v>
      </c>
      <c r="E292" s="169">
        <v>454797</v>
      </c>
      <c r="F292" s="169"/>
      <c r="G292" s="176" t="s">
        <v>14315</v>
      </c>
      <c r="H292" s="171">
        <v>0</v>
      </c>
      <c r="I292" s="171">
        <v>6000000</v>
      </c>
      <c r="J292" s="171">
        <f t="shared" si="2"/>
        <v>6000000</v>
      </c>
      <c r="K292" s="171">
        <v>0</v>
      </c>
      <c r="L292" s="171">
        <v>41160000</v>
      </c>
      <c r="M292" s="171">
        <f t="shared" si="3"/>
        <v>41160000</v>
      </c>
      <c r="N292" s="173" t="s">
        <v>1444</v>
      </c>
    </row>
    <row r="293" spans="1:14" ht="34.5">
      <c r="A293" s="175" t="s">
        <v>628</v>
      </c>
      <c r="B293" s="167" t="s">
        <v>738</v>
      </c>
      <c r="C293" s="168">
        <v>42879</v>
      </c>
      <c r="D293" s="169" t="s">
        <v>20</v>
      </c>
      <c r="E293" s="169">
        <v>9336</v>
      </c>
      <c r="F293" s="169"/>
      <c r="G293" s="176" t="s">
        <v>14316</v>
      </c>
      <c r="H293" s="171">
        <v>235199.62</v>
      </c>
      <c r="I293" s="171">
        <v>0</v>
      </c>
      <c r="J293" s="171">
        <f t="shared" si="2"/>
        <v>235199.62</v>
      </c>
      <c r="K293" s="171">
        <v>1613469.39</v>
      </c>
      <c r="L293" s="171">
        <v>0</v>
      </c>
      <c r="M293" s="171">
        <f t="shared" si="3"/>
        <v>1613469.39</v>
      </c>
      <c r="N293" s="173" t="s">
        <v>1444</v>
      </c>
    </row>
    <row r="294" spans="1:14" ht="34.5">
      <c r="A294" s="175" t="s">
        <v>628</v>
      </c>
      <c r="B294" s="167" t="s">
        <v>738</v>
      </c>
      <c r="C294" s="168">
        <v>42879</v>
      </c>
      <c r="D294" s="169" t="s">
        <v>20</v>
      </c>
      <c r="E294" s="169">
        <v>9350</v>
      </c>
      <c r="F294" s="169"/>
      <c r="G294" s="176" t="s">
        <v>14317</v>
      </c>
      <c r="H294" s="171">
        <v>160152.39000000001</v>
      </c>
      <c r="I294" s="171">
        <v>0</v>
      </c>
      <c r="J294" s="171">
        <f t="shared" si="2"/>
        <v>160152.39000000001</v>
      </c>
      <c r="K294" s="171">
        <v>1098645.3999999999</v>
      </c>
      <c r="L294" s="171">
        <v>0</v>
      </c>
      <c r="M294" s="171">
        <f t="shared" si="3"/>
        <v>1098645.3999999999</v>
      </c>
      <c r="N294" s="173" t="s">
        <v>1444</v>
      </c>
    </row>
    <row r="295" spans="1:14" ht="34.5">
      <c r="A295" s="175" t="s">
        <v>628</v>
      </c>
      <c r="B295" s="167" t="s">
        <v>738</v>
      </c>
      <c r="C295" s="168">
        <v>42879</v>
      </c>
      <c r="D295" s="169" t="s">
        <v>20</v>
      </c>
      <c r="E295" s="169">
        <v>9305</v>
      </c>
      <c r="F295" s="169"/>
      <c r="G295" s="176" t="s">
        <v>14318</v>
      </c>
      <c r="H295" s="171">
        <v>17404.900000000001</v>
      </c>
      <c r="I295" s="171">
        <v>0</v>
      </c>
      <c r="J295" s="171">
        <f t="shared" si="2"/>
        <v>17404.900000000001</v>
      </c>
      <c r="K295" s="171">
        <v>119397.61</v>
      </c>
      <c r="L295" s="171">
        <v>0</v>
      </c>
      <c r="M295" s="171">
        <f t="shared" si="3"/>
        <v>119397.61</v>
      </c>
      <c r="N295" s="173" t="s">
        <v>1444</v>
      </c>
    </row>
    <row r="296" spans="1:14" ht="34.5">
      <c r="A296" s="175" t="s">
        <v>628</v>
      </c>
      <c r="B296" s="167" t="s">
        <v>738</v>
      </c>
      <c r="C296" s="168">
        <v>42879</v>
      </c>
      <c r="D296" s="169" t="s">
        <v>20</v>
      </c>
      <c r="E296" s="169">
        <v>9349</v>
      </c>
      <c r="F296" s="169"/>
      <c r="G296" s="176" t="s">
        <v>14319</v>
      </c>
      <c r="H296" s="171">
        <v>124250</v>
      </c>
      <c r="I296" s="171">
        <v>0</v>
      </c>
      <c r="J296" s="171">
        <f t="shared" si="2"/>
        <v>124250</v>
      </c>
      <c r="K296" s="171">
        <v>852355</v>
      </c>
      <c r="L296" s="171">
        <v>0</v>
      </c>
      <c r="M296" s="171">
        <f t="shared" si="3"/>
        <v>852355</v>
      </c>
      <c r="N296" s="173" t="s">
        <v>1444</v>
      </c>
    </row>
    <row r="297" spans="1:14" ht="34.5">
      <c r="A297" s="175" t="s">
        <v>628</v>
      </c>
      <c r="B297" s="167" t="s">
        <v>738</v>
      </c>
      <c r="C297" s="168">
        <v>42879</v>
      </c>
      <c r="D297" s="169" t="s">
        <v>20</v>
      </c>
      <c r="E297" s="169">
        <v>9285</v>
      </c>
      <c r="F297" s="169"/>
      <c r="G297" s="176" t="s">
        <v>14320</v>
      </c>
      <c r="H297" s="171">
        <v>10378.99</v>
      </c>
      <c r="I297" s="171">
        <v>0</v>
      </c>
      <c r="J297" s="171">
        <f t="shared" si="2"/>
        <v>10378.99</v>
      </c>
      <c r="K297" s="171">
        <v>71199.87</v>
      </c>
      <c r="L297" s="171">
        <v>0</v>
      </c>
      <c r="M297" s="171">
        <f t="shared" si="3"/>
        <v>71199.87</v>
      </c>
      <c r="N297" s="173" t="s">
        <v>1444</v>
      </c>
    </row>
    <row r="298" spans="1:14" ht="34.5">
      <c r="A298" s="175" t="s">
        <v>628</v>
      </c>
      <c r="B298" s="167" t="s">
        <v>738</v>
      </c>
      <c r="C298" s="168">
        <v>42880</v>
      </c>
      <c r="D298" s="169" t="s">
        <v>20</v>
      </c>
      <c r="E298" s="169">
        <v>9318</v>
      </c>
      <c r="F298" s="169"/>
      <c r="G298" s="176" t="s">
        <v>14321</v>
      </c>
      <c r="H298" s="171">
        <v>73150.899999999994</v>
      </c>
      <c r="I298" s="171">
        <v>0</v>
      </c>
      <c r="J298" s="171">
        <f t="shared" si="2"/>
        <v>73150.899999999994</v>
      </c>
      <c r="K298" s="171">
        <v>501815.17</v>
      </c>
      <c r="L298" s="171">
        <v>0</v>
      </c>
      <c r="M298" s="171">
        <f t="shared" si="3"/>
        <v>501815.17</v>
      </c>
      <c r="N298" s="173" t="s">
        <v>1444</v>
      </c>
    </row>
    <row r="299" spans="1:14" ht="34.5">
      <c r="A299" s="175" t="s">
        <v>628</v>
      </c>
      <c r="B299" s="167" t="s">
        <v>738</v>
      </c>
      <c r="C299" s="168">
        <v>42880</v>
      </c>
      <c r="D299" s="169" t="s">
        <v>20</v>
      </c>
      <c r="E299" s="169">
        <v>9306</v>
      </c>
      <c r="F299" s="169"/>
      <c r="G299" s="176" t="s">
        <v>14322</v>
      </c>
      <c r="H299" s="171">
        <v>485265.58</v>
      </c>
      <c r="I299" s="171">
        <v>0</v>
      </c>
      <c r="J299" s="171">
        <f t="shared" si="2"/>
        <v>485265.58</v>
      </c>
      <c r="K299" s="171">
        <v>3328921.88</v>
      </c>
      <c r="L299" s="171">
        <v>0</v>
      </c>
      <c r="M299" s="171">
        <f t="shared" si="3"/>
        <v>3328921.88</v>
      </c>
      <c r="N299" s="173" t="s">
        <v>1444</v>
      </c>
    </row>
    <row r="300" spans="1:14" ht="34.5">
      <c r="A300" s="175" t="s">
        <v>628</v>
      </c>
      <c r="B300" s="167" t="s">
        <v>738</v>
      </c>
      <c r="C300" s="168">
        <v>42880</v>
      </c>
      <c r="D300" s="169" t="s">
        <v>20</v>
      </c>
      <c r="E300" s="169">
        <v>9263</v>
      </c>
      <c r="F300" s="169"/>
      <c r="G300" s="176" t="s">
        <v>14323</v>
      </c>
      <c r="H300" s="171">
        <v>2655.16</v>
      </c>
      <c r="I300" s="171">
        <v>0</v>
      </c>
      <c r="J300" s="171">
        <f t="shared" si="2"/>
        <v>2655.16</v>
      </c>
      <c r="K300" s="171">
        <v>18214.400000000001</v>
      </c>
      <c r="L300" s="171">
        <v>0</v>
      </c>
      <c r="M300" s="171">
        <f t="shared" si="3"/>
        <v>18214.400000000001</v>
      </c>
      <c r="N300" s="173" t="s">
        <v>1444</v>
      </c>
    </row>
    <row r="301" spans="1:14" ht="34.5">
      <c r="A301" s="175" t="s">
        <v>628</v>
      </c>
      <c r="B301" s="167" t="s">
        <v>738</v>
      </c>
      <c r="C301" s="168">
        <v>42880</v>
      </c>
      <c r="D301" s="169" t="s">
        <v>20</v>
      </c>
      <c r="E301" s="169">
        <v>9262</v>
      </c>
      <c r="F301" s="169"/>
      <c r="G301" s="176" t="s">
        <v>14324</v>
      </c>
      <c r="H301" s="171">
        <v>213121.05</v>
      </c>
      <c r="I301" s="171">
        <v>0</v>
      </c>
      <c r="J301" s="171">
        <f t="shared" si="2"/>
        <v>213121.05</v>
      </c>
      <c r="K301" s="171">
        <v>1462010.4</v>
      </c>
      <c r="L301" s="171">
        <v>0</v>
      </c>
      <c r="M301" s="171">
        <f t="shared" si="3"/>
        <v>1462010.4</v>
      </c>
      <c r="N301" s="173" t="s">
        <v>1444</v>
      </c>
    </row>
    <row r="302" spans="1:14" ht="34.5">
      <c r="A302" s="175" t="s">
        <v>628</v>
      </c>
      <c r="B302" s="167" t="s">
        <v>738</v>
      </c>
      <c r="C302" s="168">
        <v>42880</v>
      </c>
      <c r="D302" s="169" t="s">
        <v>20</v>
      </c>
      <c r="E302" s="169">
        <v>9317</v>
      </c>
      <c r="F302" s="169"/>
      <c r="G302" s="176" t="s">
        <v>14325</v>
      </c>
      <c r="H302" s="171">
        <v>1264.3</v>
      </c>
      <c r="I302" s="171">
        <v>0</v>
      </c>
      <c r="J302" s="171">
        <f t="shared" si="2"/>
        <v>1264.3</v>
      </c>
      <c r="K302" s="171">
        <v>8673.1</v>
      </c>
      <c r="L302" s="171">
        <v>0</v>
      </c>
      <c r="M302" s="171">
        <f t="shared" si="3"/>
        <v>8673.1</v>
      </c>
      <c r="N302" s="173" t="s">
        <v>1444</v>
      </c>
    </row>
    <row r="303" spans="1:14" ht="34.5">
      <c r="A303" s="175" t="s">
        <v>628</v>
      </c>
      <c r="B303" s="167" t="s">
        <v>738</v>
      </c>
      <c r="C303" s="168">
        <v>42880</v>
      </c>
      <c r="D303" s="169" t="s">
        <v>20</v>
      </c>
      <c r="E303" s="169">
        <v>9327</v>
      </c>
      <c r="F303" s="169"/>
      <c r="G303" s="176" t="s">
        <v>14326</v>
      </c>
      <c r="H303" s="171">
        <v>1844247.41</v>
      </c>
      <c r="I303" s="171">
        <v>0</v>
      </c>
      <c r="J303" s="171">
        <f t="shared" si="2"/>
        <v>1844247.41</v>
      </c>
      <c r="K303" s="171">
        <v>12651537.23</v>
      </c>
      <c r="L303" s="171">
        <v>0</v>
      </c>
      <c r="M303" s="171">
        <f t="shared" si="3"/>
        <v>12651537.23</v>
      </c>
      <c r="N303" s="173" t="s">
        <v>1444</v>
      </c>
    </row>
    <row r="304" spans="1:14" ht="34.5">
      <c r="A304" s="175" t="s">
        <v>628</v>
      </c>
      <c r="B304" s="167" t="s">
        <v>738</v>
      </c>
      <c r="C304" s="168">
        <v>42880</v>
      </c>
      <c r="D304" s="169" t="s">
        <v>20</v>
      </c>
      <c r="E304" s="169">
        <v>9323</v>
      </c>
      <c r="F304" s="169"/>
      <c r="G304" s="176" t="s">
        <v>14327</v>
      </c>
      <c r="H304" s="171">
        <v>9152.7199999999993</v>
      </c>
      <c r="I304" s="171">
        <v>0</v>
      </c>
      <c r="J304" s="171">
        <f t="shared" si="2"/>
        <v>9152.7199999999993</v>
      </c>
      <c r="K304" s="171">
        <v>62787.66</v>
      </c>
      <c r="L304" s="171">
        <v>0</v>
      </c>
      <c r="M304" s="171">
        <f t="shared" si="3"/>
        <v>62787.66</v>
      </c>
      <c r="N304" s="173" t="s">
        <v>1444</v>
      </c>
    </row>
    <row r="305" spans="1:14" ht="34.5">
      <c r="A305" s="175">
        <v>78</v>
      </c>
      <c r="B305" s="167" t="s">
        <v>14232</v>
      </c>
      <c r="C305" s="168">
        <v>42881</v>
      </c>
      <c r="D305" s="169" t="s">
        <v>6</v>
      </c>
      <c r="E305" s="169">
        <v>841684</v>
      </c>
      <c r="F305" s="169"/>
      <c r="G305" s="176" t="s">
        <v>14328</v>
      </c>
      <c r="H305" s="171">
        <v>0</v>
      </c>
      <c r="I305" s="171">
        <v>179944.33</v>
      </c>
      <c r="J305" s="171">
        <f t="shared" si="2"/>
        <v>179944.33</v>
      </c>
      <c r="K305" s="171">
        <v>0</v>
      </c>
      <c r="L305" s="171">
        <v>1234418.1000000001</v>
      </c>
      <c r="M305" s="171">
        <f t="shared" si="3"/>
        <v>1234418.1000000001</v>
      </c>
      <c r="N305" s="173" t="s">
        <v>1444</v>
      </c>
    </row>
    <row r="306" spans="1:14" ht="34.5">
      <c r="A306" s="175">
        <v>287</v>
      </c>
      <c r="B306" s="167" t="s">
        <v>814</v>
      </c>
      <c r="C306" s="168">
        <v>42881</v>
      </c>
      <c r="D306" s="169" t="s">
        <v>6</v>
      </c>
      <c r="E306" s="169">
        <v>457427</v>
      </c>
      <c r="F306" s="169"/>
      <c r="G306" s="176" t="s">
        <v>14329</v>
      </c>
      <c r="H306" s="171">
        <v>0</v>
      </c>
      <c r="I306" s="171">
        <v>400000</v>
      </c>
      <c r="J306" s="171">
        <f t="shared" si="2"/>
        <v>400000</v>
      </c>
      <c r="K306" s="171">
        <v>0</v>
      </c>
      <c r="L306" s="171">
        <v>2744000</v>
      </c>
      <c r="M306" s="171">
        <f t="shared" si="3"/>
        <v>2744000</v>
      </c>
      <c r="N306" s="173" t="s">
        <v>1444</v>
      </c>
    </row>
    <row r="307" spans="1:14" ht="34.5">
      <c r="A307" s="175">
        <v>287</v>
      </c>
      <c r="B307" s="167" t="s">
        <v>814</v>
      </c>
      <c r="C307" s="168">
        <v>42881</v>
      </c>
      <c r="D307" s="169" t="s">
        <v>6</v>
      </c>
      <c r="E307" s="169">
        <v>457426</v>
      </c>
      <c r="F307" s="169"/>
      <c r="G307" s="176" t="s">
        <v>14330</v>
      </c>
      <c r="H307" s="171">
        <v>0</v>
      </c>
      <c r="I307" s="171">
        <v>1600000</v>
      </c>
      <c r="J307" s="171">
        <f t="shared" si="2"/>
        <v>1600000</v>
      </c>
      <c r="K307" s="171">
        <v>0</v>
      </c>
      <c r="L307" s="171">
        <v>10976000</v>
      </c>
      <c r="M307" s="171">
        <f t="shared" si="3"/>
        <v>10976000</v>
      </c>
      <c r="N307" s="173" t="s">
        <v>1444</v>
      </c>
    </row>
    <row r="308" spans="1:14" ht="45.75">
      <c r="A308" s="175">
        <v>52</v>
      </c>
      <c r="B308" s="167" t="s">
        <v>727</v>
      </c>
      <c r="C308" s="168">
        <v>42881</v>
      </c>
      <c r="D308" s="169" t="s">
        <v>6</v>
      </c>
      <c r="E308" s="169">
        <v>457429</v>
      </c>
      <c r="F308" s="169"/>
      <c r="G308" s="176" t="s">
        <v>14331</v>
      </c>
      <c r="H308" s="171">
        <v>0</v>
      </c>
      <c r="I308" s="171">
        <v>500000</v>
      </c>
      <c r="J308" s="171">
        <f t="shared" si="2"/>
        <v>500000</v>
      </c>
      <c r="K308" s="171">
        <v>0</v>
      </c>
      <c r="L308" s="171">
        <v>3430000</v>
      </c>
      <c r="M308" s="171">
        <f t="shared" si="3"/>
        <v>3430000</v>
      </c>
      <c r="N308" s="173" t="s">
        <v>1444</v>
      </c>
    </row>
    <row r="309" spans="1:14" ht="34.5">
      <c r="A309" s="175" t="s">
        <v>628</v>
      </c>
      <c r="B309" s="167" t="s">
        <v>738</v>
      </c>
      <c r="C309" s="168">
        <v>42881</v>
      </c>
      <c r="D309" s="169" t="s">
        <v>20</v>
      </c>
      <c r="E309" s="169">
        <v>9265</v>
      </c>
      <c r="F309" s="169"/>
      <c r="G309" s="176" t="s">
        <v>14332</v>
      </c>
      <c r="H309" s="171">
        <v>26267.9</v>
      </c>
      <c r="I309" s="171">
        <v>0</v>
      </c>
      <c r="J309" s="171">
        <f t="shared" si="2"/>
        <v>26267.9</v>
      </c>
      <c r="K309" s="171">
        <v>180197.79</v>
      </c>
      <c r="L309" s="171">
        <v>0</v>
      </c>
      <c r="M309" s="171">
        <f t="shared" si="3"/>
        <v>180197.79</v>
      </c>
      <c r="N309" s="173" t="s">
        <v>1444</v>
      </c>
    </row>
    <row r="310" spans="1:14" ht="34.5">
      <c r="A310" s="175" t="s">
        <v>628</v>
      </c>
      <c r="B310" s="167" t="s">
        <v>738</v>
      </c>
      <c r="C310" s="168">
        <v>42881</v>
      </c>
      <c r="D310" s="169" t="s">
        <v>20</v>
      </c>
      <c r="E310" s="169">
        <v>9264</v>
      </c>
      <c r="F310" s="169"/>
      <c r="G310" s="176" t="s">
        <v>14333</v>
      </c>
      <c r="H310" s="171">
        <v>2014659.47</v>
      </c>
      <c r="I310" s="171">
        <v>0</v>
      </c>
      <c r="J310" s="171">
        <f t="shared" si="2"/>
        <v>2014659.47</v>
      </c>
      <c r="K310" s="171">
        <v>13820563.960000001</v>
      </c>
      <c r="L310" s="171">
        <v>0</v>
      </c>
      <c r="M310" s="171">
        <f t="shared" si="3"/>
        <v>13820563.960000001</v>
      </c>
      <c r="N310" s="173" t="s">
        <v>1444</v>
      </c>
    </row>
    <row r="311" spans="1:14" ht="45.75">
      <c r="A311" s="175">
        <v>52</v>
      </c>
      <c r="B311" s="167" t="s">
        <v>727</v>
      </c>
      <c r="C311" s="168">
        <v>42881</v>
      </c>
      <c r="D311" s="169" t="s">
        <v>11</v>
      </c>
      <c r="E311" s="169">
        <v>457429</v>
      </c>
      <c r="F311" s="169"/>
      <c r="G311" s="176" t="s">
        <v>14334</v>
      </c>
      <c r="H311" s="171">
        <v>7.29</v>
      </c>
      <c r="I311" s="171">
        <v>0</v>
      </c>
      <c r="J311" s="171">
        <f t="shared" si="2"/>
        <v>7.29</v>
      </c>
      <c r="K311" s="171">
        <v>50.01</v>
      </c>
      <c r="L311" s="171">
        <v>0</v>
      </c>
      <c r="M311" s="171">
        <f t="shared" si="3"/>
        <v>50.01</v>
      </c>
      <c r="N311" s="173" t="s">
        <v>1444</v>
      </c>
    </row>
    <row r="312" spans="1:14" ht="45.75">
      <c r="A312" s="175" t="s">
        <v>628</v>
      </c>
      <c r="B312" s="167" t="s">
        <v>738</v>
      </c>
      <c r="C312" s="168">
        <v>42881</v>
      </c>
      <c r="D312" s="169" t="s">
        <v>20</v>
      </c>
      <c r="E312" s="169">
        <v>888599</v>
      </c>
      <c r="F312" s="169"/>
      <c r="G312" s="176" t="s">
        <v>14335</v>
      </c>
      <c r="H312" s="171">
        <v>90759.24</v>
      </c>
      <c r="I312" s="171">
        <v>0</v>
      </c>
      <c r="J312" s="171">
        <f t="shared" si="2"/>
        <v>90759.24</v>
      </c>
      <c r="K312" s="171">
        <v>622608.39</v>
      </c>
      <c r="L312" s="171">
        <v>0</v>
      </c>
      <c r="M312" s="171">
        <f t="shared" si="3"/>
        <v>622608.39</v>
      </c>
      <c r="N312" s="173" t="s">
        <v>1444</v>
      </c>
    </row>
    <row r="313" spans="1:14" ht="45.75">
      <c r="A313" s="175" t="s">
        <v>628</v>
      </c>
      <c r="B313" s="167" t="s">
        <v>738</v>
      </c>
      <c r="C313" s="168">
        <v>42881</v>
      </c>
      <c r="D313" s="169" t="s">
        <v>20</v>
      </c>
      <c r="E313" s="169">
        <v>888596</v>
      </c>
      <c r="F313" s="169"/>
      <c r="G313" s="176" t="s">
        <v>14336</v>
      </c>
      <c r="H313" s="171">
        <v>48898.38</v>
      </c>
      <c r="I313" s="171">
        <v>0</v>
      </c>
      <c r="J313" s="171">
        <f t="shared" si="2"/>
        <v>48898.38</v>
      </c>
      <c r="K313" s="171">
        <v>335442.89</v>
      </c>
      <c r="L313" s="171">
        <v>0</v>
      </c>
      <c r="M313" s="171">
        <f t="shared" si="3"/>
        <v>335442.89</v>
      </c>
      <c r="N313" s="173" t="s">
        <v>1444</v>
      </c>
    </row>
    <row r="314" spans="1:14" ht="45.75">
      <c r="A314" s="175">
        <v>291</v>
      </c>
      <c r="B314" s="167" t="s">
        <v>818</v>
      </c>
      <c r="C314" s="168">
        <v>42885</v>
      </c>
      <c r="D314" s="169" t="s">
        <v>6</v>
      </c>
      <c r="E314" s="169">
        <v>459755</v>
      </c>
      <c r="F314" s="169"/>
      <c r="G314" s="176" t="s">
        <v>14337</v>
      </c>
      <c r="H314" s="171">
        <v>0</v>
      </c>
      <c r="I314" s="171">
        <v>2000000</v>
      </c>
      <c r="J314" s="171">
        <f t="shared" si="2"/>
        <v>2000000</v>
      </c>
      <c r="K314" s="171">
        <v>0</v>
      </c>
      <c r="L314" s="171">
        <v>13720000</v>
      </c>
      <c r="M314" s="171">
        <f t="shared" si="3"/>
        <v>13720000</v>
      </c>
      <c r="N314" s="173" t="s">
        <v>1444</v>
      </c>
    </row>
    <row r="315" spans="1:14" ht="45.75">
      <c r="A315" s="175">
        <v>291</v>
      </c>
      <c r="B315" s="167" t="s">
        <v>818</v>
      </c>
      <c r="C315" s="168">
        <v>42885</v>
      </c>
      <c r="D315" s="169" t="s">
        <v>6</v>
      </c>
      <c r="E315" s="169">
        <v>888998</v>
      </c>
      <c r="F315" s="169"/>
      <c r="G315" s="176" t="s">
        <v>14338</v>
      </c>
      <c r="H315" s="171">
        <v>0</v>
      </c>
      <c r="I315" s="171">
        <v>448399.19</v>
      </c>
      <c r="J315" s="171">
        <f t="shared" si="2"/>
        <v>448399.19</v>
      </c>
      <c r="K315" s="171">
        <v>0</v>
      </c>
      <c r="L315" s="171">
        <v>3076018.44</v>
      </c>
      <c r="M315" s="171">
        <f t="shared" si="3"/>
        <v>3076018.44</v>
      </c>
      <c r="N315" s="173" t="s">
        <v>1444</v>
      </c>
    </row>
    <row r="316" spans="1:14" ht="45.75">
      <c r="A316" s="175">
        <v>291</v>
      </c>
      <c r="B316" s="167" t="s">
        <v>818</v>
      </c>
      <c r="C316" s="168">
        <v>42885</v>
      </c>
      <c r="D316" s="169" t="s">
        <v>6</v>
      </c>
      <c r="E316" s="169">
        <v>459759</v>
      </c>
      <c r="F316" s="169"/>
      <c r="G316" s="176" t="s">
        <v>14339</v>
      </c>
      <c r="H316" s="171">
        <v>0</v>
      </c>
      <c r="I316" s="171">
        <v>1200000</v>
      </c>
      <c r="J316" s="171">
        <f t="shared" si="2"/>
        <v>1200000</v>
      </c>
      <c r="K316" s="171">
        <v>0</v>
      </c>
      <c r="L316" s="171">
        <v>8232000</v>
      </c>
      <c r="M316" s="171">
        <f t="shared" si="3"/>
        <v>8232000</v>
      </c>
      <c r="N316" s="173" t="s">
        <v>1444</v>
      </c>
    </row>
    <row r="317" spans="1:14" ht="45.75">
      <c r="A317" s="175">
        <v>291</v>
      </c>
      <c r="B317" s="167" t="s">
        <v>818</v>
      </c>
      <c r="C317" s="168">
        <v>42885</v>
      </c>
      <c r="D317" s="169" t="s">
        <v>6</v>
      </c>
      <c r="E317" s="169">
        <v>459758</v>
      </c>
      <c r="F317" s="169"/>
      <c r="G317" s="176" t="s">
        <v>14340</v>
      </c>
      <c r="H317" s="171">
        <v>0</v>
      </c>
      <c r="I317" s="171">
        <v>2000000</v>
      </c>
      <c r="J317" s="171">
        <f t="shared" si="2"/>
        <v>2000000</v>
      </c>
      <c r="K317" s="171">
        <v>0</v>
      </c>
      <c r="L317" s="171">
        <v>13720000</v>
      </c>
      <c r="M317" s="171">
        <f t="shared" si="3"/>
        <v>13720000</v>
      </c>
      <c r="N317" s="173" t="s">
        <v>1444</v>
      </c>
    </row>
    <row r="318" spans="1:14" ht="45.75">
      <c r="A318" s="175">
        <v>291</v>
      </c>
      <c r="B318" s="167" t="s">
        <v>818</v>
      </c>
      <c r="C318" s="168">
        <v>42885</v>
      </c>
      <c r="D318" s="169" t="s">
        <v>6</v>
      </c>
      <c r="E318" s="169">
        <v>459757</v>
      </c>
      <c r="F318" s="169"/>
      <c r="G318" s="176" t="s">
        <v>14341</v>
      </c>
      <c r="H318" s="171">
        <v>0</v>
      </c>
      <c r="I318" s="171">
        <v>2460800</v>
      </c>
      <c r="J318" s="171">
        <f t="shared" si="2"/>
        <v>2460800</v>
      </c>
      <c r="K318" s="171">
        <v>0</v>
      </c>
      <c r="L318" s="171">
        <v>16881088</v>
      </c>
      <c r="M318" s="171">
        <f t="shared" si="3"/>
        <v>16881088</v>
      </c>
      <c r="N318" s="173" t="s">
        <v>1444</v>
      </c>
    </row>
    <row r="319" spans="1:14" ht="34.5">
      <c r="A319" s="175" t="s">
        <v>628</v>
      </c>
      <c r="B319" s="167" t="s">
        <v>738</v>
      </c>
      <c r="C319" s="168">
        <v>42885</v>
      </c>
      <c r="D319" s="169" t="s">
        <v>20</v>
      </c>
      <c r="E319" s="169">
        <v>9291</v>
      </c>
      <c r="F319" s="169"/>
      <c r="G319" s="176" t="s">
        <v>14342</v>
      </c>
      <c r="H319" s="171">
        <v>7411.71</v>
      </c>
      <c r="I319" s="171">
        <v>0</v>
      </c>
      <c r="J319" s="171">
        <f t="shared" si="2"/>
        <v>7411.71</v>
      </c>
      <c r="K319" s="171">
        <v>50844.33</v>
      </c>
      <c r="L319" s="171">
        <v>0</v>
      </c>
      <c r="M319" s="171">
        <f t="shared" si="3"/>
        <v>50844.33</v>
      </c>
      <c r="N319" s="173" t="s">
        <v>1444</v>
      </c>
    </row>
    <row r="320" spans="1:14" ht="34.5">
      <c r="A320" s="175" t="s">
        <v>628</v>
      </c>
      <c r="B320" s="167" t="s">
        <v>738</v>
      </c>
      <c r="C320" s="168">
        <v>42885</v>
      </c>
      <c r="D320" s="169" t="s">
        <v>20</v>
      </c>
      <c r="E320" s="169">
        <v>9292</v>
      </c>
      <c r="F320" s="169"/>
      <c r="G320" s="176" t="s">
        <v>14343</v>
      </c>
      <c r="H320" s="171">
        <v>707515.7</v>
      </c>
      <c r="I320" s="171">
        <v>0</v>
      </c>
      <c r="J320" s="171">
        <f t="shared" si="2"/>
        <v>707515.7</v>
      </c>
      <c r="K320" s="171">
        <v>4853557.7</v>
      </c>
      <c r="L320" s="171">
        <v>0</v>
      </c>
      <c r="M320" s="171">
        <f t="shared" si="3"/>
        <v>4853557.7</v>
      </c>
      <c r="N320" s="173" t="s">
        <v>1444</v>
      </c>
    </row>
    <row r="321" spans="1:14" ht="34.5">
      <c r="A321" s="175" t="s">
        <v>628</v>
      </c>
      <c r="B321" s="167" t="s">
        <v>738</v>
      </c>
      <c r="C321" s="168">
        <v>42885</v>
      </c>
      <c r="D321" s="169" t="s">
        <v>20</v>
      </c>
      <c r="E321" s="169">
        <v>9290</v>
      </c>
      <c r="F321" s="169"/>
      <c r="G321" s="176" t="s">
        <v>14344</v>
      </c>
      <c r="H321" s="171">
        <v>541788.98</v>
      </c>
      <c r="I321" s="171">
        <v>0</v>
      </c>
      <c r="J321" s="171">
        <f t="shared" si="2"/>
        <v>541788.98</v>
      </c>
      <c r="K321" s="171">
        <v>3716672.4</v>
      </c>
      <c r="L321" s="171">
        <v>0</v>
      </c>
      <c r="M321" s="171">
        <f t="shared" si="3"/>
        <v>3716672.4</v>
      </c>
      <c r="N321" s="173" t="s">
        <v>1444</v>
      </c>
    </row>
    <row r="322" spans="1:14" ht="34.5">
      <c r="A322" s="175" t="s">
        <v>628</v>
      </c>
      <c r="B322" s="167" t="s">
        <v>738</v>
      </c>
      <c r="C322" s="168">
        <v>42885</v>
      </c>
      <c r="D322" s="169" t="s">
        <v>20</v>
      </c>
      <c r="E322" s="169">
        <v>9313</v>
      </c>
      <c r="F322" s="169"/>
      <c r="G322" s="176" t="s">
        <v>14345</v>
      </c>
      <c r="H322" s="171">
        <v>1837.54</v>
      </c>
      <c r="I322" s="171">
        <v>0</v>
      </c>
      <c r="J322" s="171">
        <f t="shared" si="2"/>
        <v>1837.54</v>
      </c>
      <c r="K322" s="171">
        <v>12605.52</v>
      </c>
      <c r="L322" s="171">
        <v>0</v>
      </c>
      <c r="M322" s="171">
        <f t="shared" si="3"/>
        <v>12605.52</v>
      </c>
      <c r="N322" s="173" t="s">
        <v>1444</v>
      </c>
    </row>
    <row r="323" spans="1:14" ht="34.5">
      <c r="A323" s="175" t="s">
        <v>628</v>
      </c>
      <c r="B323" s="167" t="s">
        <v>738</v>
      </c>
      <c r="C323" s="168">
        <v>42885</v>
      </c>
      <c r="D323" s="169" t="s">
        <v>20</v>
      </c>
      <c r="E323" s="169">
        <v>9315</v>
      </c>
      <c r="F323" s="169"/>
      <c r="G323" s="176" t="s">
        <v>14346</v>
      </c>
      <c r="H323" s="171">
        <v>126409.77</v>
      </c>
      <c r="I323" s="171">
        <v>0</v>
      </c>
      <c r="J323" s="171">
        <f t="shared" si="2"/>
        <v>126409.77</v>
      </c>
      <c r="K323" s="171">
        <v>867171.02</v>
      </c>
      <c r="L323" s="171">
        <v>0</v>
      </c>
      <c r="M323" s="171">
        <f t="shared" si="3"/>
        <v>867171.02</v>
      </c>
      <c r="N323" s="173" t="s">
        <v>1444</v>
      </c>
    </row>
    <row r="324" spans="1:14" ht="34.5">
      <c r="A324" s="175" t="s">
        <v>628</v>
      </c>
      <c r="B324" s="167" t="s">
        <v>738</v>
      </c>
      <c r="C324" s="168">
        <v>42885</v>
      </c>
      <c r="D324" s="169" t="s">
        <v>20</v>
      </c>
      <c r="E324" s="169">
        <v>9312</v>
      </c>
      <c r="F324" s="169"/>
      <c r="G324" s="176" t="s">
        <v>14347</v>
      </c>
      <c r="H324" s="171">
        <v>7434.43</v>
      </c>
      <c r="I324" s="171">
        <v>0</v>
      </c>
      <c r="J324" s="171">
        <f t="shared" si="2"/>
        <v>7434.43</v>
      </c>
      <c r="K324" s="171">
        <v>51000.19</v>
      </c>
      <c r="L324" s="171">
        <v>0</v>
      </c>
      <c r="M324" s="171">
        <f t="shared" si="3"/>
        <v>51000.19</v>
      </c>
      <c r="N324" s="173" t="s">
        <v>1444</v>
      </c>
    </row>
    <row r="325" spans="1:14" ht="34.5">
      <c r="A325" s="175" t="s">
        <v>628</v>
      </c>
      <c r="B325" s="167" t="s">
        <v>738</v>
      </c>
      <c r="C325" s="168">
        <v>42885</v>
      </c>
      <c r="D325" s="169" t="s">
        <v>20</v>
      </c>
      <c r="E325" s="169">
        <v>9293</v>
      </c>
      <c r="F325" s="169"/>
      <c r="G325" s="176" t="s">
        <v>14348</v>
      </c>
      <c r="H325" s="171">
        <v>9293.0300000000007</v>
      </c>
      <c r="I325" s="171">
        <v>0</v>
      </c>
      <c r="J325" s="171">
        <f t="shared" si="2"/>
        <v>9293.0300000000007</v>
      </c>
      <c r="K325" s="171">
        <v>63750.19</v>
      </c>
      <c r="L325" s="171">
        <v>0</v>
      </c>
      <c r="M325" s="171">
        <f t="shared" si="3"/>
        <v>63750.19</v>
      </c>
      <c r="N325" s="173" t="s">
        <v>1444</v>
      </c>
    </row>
    <row r="326" spans="1:14" ht="34.5">
      <c r="A326" s="175" t="s">
        <v>628</v>
      </c>
      <c r="B326" s="167" t="s">
        <v>738</v>
      </c>
      <c r="C326" s="168">
        <v>42885</v>
      </c>
      <c r="D326" s="169" t="s">
        <v>20</v>
      </c>
      <c r="E326" s="169">
        <v>9429</v>
      </c>
      <c r="F326" s="169"/>
      <c r="G326" s="176" t="s">
        <v>14349</v>
      </c>
      <c r="H326" s="171">
        <v>475885.28</v>
      </c>
      <c r="I326" s="171">
        <v>0</v>
      </c>
      <c r="J326" s="171">
        <f t="shared" si="2"/>
        <v>475885.28</v>
      </c>
      <c r="K326" s="171">
        <v>3264573.02</v>
      </c>
      <c r="L326" s="171">
        <v>0</v>
      </c>
      <c r="M326" s="171">
        <f t="shared" si="3"/>
        <v>3264573.02</v>
      </c>
      <c r="N326" s="173" t="s">
        <v>1444</v>
      </c>
    </row>
    <row r="327" spans="1:14" ht="34.5">
      <c r="A327" s="175" t="s">
        <v>628</v>
      </c>
      <c r="B327" s="167" t="s">
        <v>738</v>
      </c>
      <c r="C327" s="168">
        <v>42885</v>
      </c>
      <c r="D327" s="169" t="s">
        <v>20</v>
      </c>
      <c r="E327" s="169">
        <v>9426</v>
      </c>
      <c r="F327" s="169"/>
      <c r="G327" s="176" t="s">
        <v>14350</v>
      </c>
      <c r="H327" s="171">
        <v>135430.34</v>
      </c>
      <c r="I327" s="171">
        <v>0</v>
      </c>
      <c r="J327" s="171">
        <f t="shared" si="2"/>
        <v>135430.34</v>
      </c>
      <c r="K327" s="171">
        <v>929052.13</v>
      </c>
      <c r="L327" s="171">
        <v>0</v>
      </c>
      <c r="M327" s="171">
        <f t="shared" si="3"/>
        <v>929052.13</v>
      </c>
      <c r="N327" s="173" t="s">
        <v>1444</v>
      </c>
    </row>
    <row r="328" spans="1:14" ht="34.5">
      <c r="A328" s="175" t="s">
        <v>628</v>
      </c>
      <c r="B328" s="167" t="s">
        <v>738</v>
      </c>
      <c r="C328" s="168">
        <v>42885</v>
      </c>
      <c r="D328" s="169" t="s">
        <v>20</v>
      </c>
      <c r="E328" s="169">
        <v>9316</v>
      </c>
      <c r="F328" s="169"/>
      <c r="G328" s="176" t="s">
        <v>14351</v>
      </c>
      <c r="H328" s="171">
        <v>544994</v>
      </c>
      <c r="I328" s="171">
        <v>0</v>
      </c>
      <c r="J328" s="171">
        <f t="shared" si="2"/>
        <v>544994</v>
      </c>
      <c r="K328" s="171">
        <v>3738658.84</v>
      </c>
      <c r="L328" s="171">
        <v>0</v>
      </c>
      <c r="M328" s="171">
        <f t="shared" si="3"/>
        <v>3738658.84</v>
      </c>
      <c r="N328" s="173" t="s">
        <v>1444</v>
      </c>
    </row>
    <row r="329" spans="1:14" ht="34.5">
      <c r="A329" s="175" t="s">
        <v>627</v>
      </c>
      <c r="B329" s="167" t="s">
        <v>737</v>
      </c>
      <c r="C329" s="168">
        <v>42885</v>
      </c>
      <c r="D329" s="169" t="s">
        <v>23</v>
      </c>
      <c r="E329" s="169">
        <v>16865</v>
      </c>
      <c r="F329" s="169"/>
      <c r="G329" s="176" t="s">
        <v>14352</v>
      </c>
      <c r="H329" s="171">
        <v>0</v>
      </c>
      <c r="I329" s="171">
        <v>0</v>
      </c>
      <c r="J329" s="171">
        <f t="shared" si="2"/>
        <v>0</v>
      </c>
      <c r="K329" s="171">
        <v>0.01</v>
      </c>
      <c r="L329" s="171">
        <v>0</v>
      </c>
      <c r="M329" s="171">
        <f t="shared" si="3"/>
        <v>0.01</v>
      </c>
      <c r="N329" s="173" t="s">
        <v>1444</v>
      </c>
    </row>
    <row r="330" spans="1:14" ht="45.75">
      <c r="A330" s="175" t="s">
        <v>628</v>
      </c>
      <c r="B330" s="167" t="s">
        <v>738</v>
      </c>
      <c r="C330" s="168">
        <v>42885</v>
      </c>
      <c r="D330" s="169" t="s">
        <v>20</v>
      </c>
      <c r="E330" s="169">
        <v>9536</v>
      </c>
      <c r="F330" s="169"/>
      <c r="G330" s="176" t="s">
        <v>14353</v>
      </c>
      <c r="H330" s="171">
        <v>4111213.52</v>
      </c>
      <c r="I330" s="171">
        <v>0</v>
      </c>
      <c r="J330" s="171">
        <f t="shared" si="2"/>
        <v>4111213.52</v>
      </c>
      <c r="K330" s="171">
        <v>28202924.75</v>
      </c>
      <c r="L330" s="171">
        <v>0</v>
      </c>
      <c r="M330" s="171">
        <f t="shared" si="3"/>
        <v>28202924.75</v>
      </c>
      <c r="N330" s="173" t="s">
        <v>1444</v>
      </c>
    </row>
    <row r="331" spans="1:14" ht="45.75">
      <c r="A331" s="175">
        <v>585</v>
      </c>
      <c r="B331" s="167" t="s">
        <v>229</v>
      </c>
      <c r="C331" s="168">
        <v>42886</v>
      </c>
      <c r="D331" s="169" t="s">
        <v>6</v>
      </c>
      <c r="E331" s="169">
        <v>843692</v>
      </c>
      <c r="F331" s="169"/>
      <c r="G331" s="176" t="s">
        <v>14354</v>
      </c>
      <c r="H331" s="171">
        <v>0</v>
      </c>
      <c r="I331" s="171">
        <v>24799.97</v>
      </c>
      <c r="J331" s="171">
        <f t="shared" si="2"/>
        <v>24799.97</v>
      </c>
      <c r="K331" s="171">
        <v>0</v>
      </c>
      <c r="L331" s="171">
        <v>170127.79</v>
      </c>
      <c r="M331" s="171">
        <f t="shared" si="3"/>
        <v>170127.79</v>
      </c>
      <c r="N331" s="173" t="s">
        <v>1444</v>
      </c>
    </row>
    <row r="332" spans="1:14" ht="34.5">
      <c r="A332" s="175" t="s">
        <v>627</v>
      </c>
      <c r="B332" s="167" t="s">
        <v>737</v>
      </c>
      <c r="C332" s="168">
        <v>42886</v>
      </c>
      <c r="D332" s="169" t="s">
        <v>23</v>
      </c>
      <c r="E332" s="169">
        <v>16870</v>
      </c>
      <c r="F332" s="169"/>
      <c r="G332" s="176" t="s">
        <v>14355</v>
      </c>
      <c r="H332" s="171">
        <v>0</v>
      </c>
      <c r="I332" s="171">
        <v>0</v>
      </c>
      <c r="J332" s="171">
        <f t="shared" si="2"/>
        <v>0</v>
      </c>
      <c r="K332" s="171">
        <v>0</v>
      </c>
      <c r="L332" s="171">
        <v>0.01</v>
      </c>
      <c r="M332" s="171">
        <f t="shared" si="3"/>
        <v>0.01</v>
      </c>
      <c r="N332" s="173" t="s">
        <v>1444</v>
      </c>
    </row>
    <row r="333" spans="1:14" ht="57">
      <c r="A333" s="175" t="s">
        <v>628</v>
      </c>
      <c r="B333" s="167" t="s">
        <v>738</v>
      </c>
      <c r="C333" s="168">
        <v>42886</v>
      </c>
      <c r="D333" s="169" t="s">
        <v>6</v>
      </c>
      <c r="E333" s="169">
        <v>889086</v>
      </c>
      <c r="F333" s="169"/>
      <c r="G333" s="176" t="s">
        <v>14356</v>
      </c>
      <c r="H333" s="171">
        <v>0</v>
      </c>
      <c r="I333" s="171">
        <v>677118.83</v>
      </c>
      <c r="J333" s="171">
        <f t="shared" si="2"/>
        <v>677118.83</v>
      </c>
      <c r="K333" s="171">
        <v>0</v>
      </c>
      <c r="L333" s="171">
        <v>4645035.17</v>
      </c>
      <c r="M333" s="171">
        <f t="shared" si="3"/>
        <v>4645035.17</v>
      </c>
      <c r="N333" s="173" t="s">
        <v>1444</v>
      </c>
    </row>
    <row r="334" spans="1:14" ht="34.5">
      <c r="A334" s="175" t="s">
        <v>628</v>
      </c>
      <c r="B334" s="167" t="s">
        <v>738</v>
      </c>
      <c r="C334" s="168">
        <v>42886</v>
      </c>
      <c r="D334" s="169" t="s">
        <v>20</v>
      </c>
      <c r="E334" s="169">
        <v>9431</v>
      </c>
      <c r="F334" s="169"/>
      <c r="G334" s="176" t="s">
        <v>14357</v>
      </c>
      <c r="H334" s="171">
        <v>113295.22</v>
      </c>
      <c r="I334" s="171">
        <v>0</v>
      </c>
      <c r="J334" s="171">
        <f>+H334+I334</f>
        <v>113295.22</v>
      </c>
      <c r="K334" s="171">
        <v>777205.21</v>
      </c>
      <c r="L334" s="171">
        <v>0</v>
      </c>
      <c r="M334" s="171">
        <f>+K334+L334</f>
        <v>777205.21</v>
      </c>
      <c r="N334" s="173" t="s">
        <v>1444</v>
      </c>
    </row>
    <row r="336" spans="1:14">
      <c r="G336" s="178" t="s">
        <v>653</v>
      </c>
      <c r="H336" s="241">
        <f t="shared" ref="H336:M336" si="4">+SUBTOTAL(9,H9:H334)</f>
        <v>93696696.760000035</v>
      </c>
      <c r="I336" s="241">
        <f t="shared" si="4"/>
        <v>1316150603.2000003</v>
      </c>
      <c r="J336" s="241">
        <f t="shared" si="4"/>
        <v>1409847299.96</v>
      </c>
      <c r="K336" s="241">
        <f t="shared" si="4"/>
        <v>642759339.86999989</v>
      </c>
      <c r="L336" s="241">
        <f t="shared" si="4"/>
        <v>9028793138.1500072</v>
      </c>
      <c r="M336" s="241">
        <f t="shared" si="4"/>
        <v>9671552478.0200138</v>
      </c>
    </row>
  </sheetData>
  <sheetProtection formatCells="0" formatColumns="0" formatRows="0" insertColumns="0" insertRows="0" sort="0" autoFilter="0"/>
  <autoFilter ref="A8:N334">
    <sortState ref="A9:N265">
      <sortCondition ref="A8:A265"/>
    </sortState>
  </autoFilter>
  <mergeCells count="4">
    <mergeCell ref="A1:L1"/>
    <mergeCell ref="A2:L2"/>
    <mergeCell ref="A3:L3"/>
    <mergeCell ref="A4:L4"/>
  </mergeCells>
  <pageMargins left="0.39370078740157483" right="0.43307086614173229" top="0.55118110236220474" bottom="0.35433070866141736" header="0.31496062992125984" footer="0.31496062992125984"/>
  <pageSetup scale="5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86"/>
  <sheetViews>
    <sheetView view="pageBreakPreview" zoomScaleNormal="85" zoomScaleSheetLayoutView="100" workbookViewId="0">
      <pane ySplit="8" topLeftCell="A72" activePane="bottomLeft" state="frozen"/>
      <selection pane="bottomLeft" activeCell="I86" sqref="I86"/>
    </sheetView>
  </sheetViews>
  <sheetFormatPr baseColWidth="10" defaultRowHeight="15"/>
  <cols>
    <col min="1" max="1" width="7.42578125" style="229" customWidth="1"/>
    <col min="2" max="2" width="5.42578125" style="229" customWidth="1"/>
    <col min="3" max="3" width="30.7109375" style="229" customWidth="1"/>
    <col min="4" max="5" width="9.7109375" style="229" customWidth="1"/>
    <col min="6" max="6" width="11.7109375" style="229" customWidth="1"/>
    <col min="7" max="7" width="62.7109375" customWidth="1"/>
    <col min="8" max="9" width="15.7109375" style="239" customWidth="1"/>
    <col min="10" max="10" width="15.7109375" style="200" customWidth="1"/>
  </cols>
  <sheetData>
    <row r="1" spans="1:10">
      <c r="A1" s="323" t="str">
        <f>+'CUT Bs.'!A1:K1</f>
        <v>DETALLE DE OPERACIONES SIN REGULARIZACIÓN</v>
      </c>
      <c r="B1" s="323"/>
      <c r="C1" s="323"/>
      <c r="D1" s="323"/>
      <c r="E1" s="323"/>
      <c r="F1" s="323"/>
      <c r="G1" s="323"/>
      <c r="H1" s="323"/>
      <c r="I1" s="323"/>
      <c r="J1" s="323"/>
    </row>
    <row r="2" spans="1:10">
      <c r="A2" s="323" t="str">
        <f>+'CUT Bs.'!A2:K2</f>
        <v>QUE AFECTAN A LA CUENTA ÚNICA DEL TESORO EN BOLIVIANOS (CUT) No. 3987069001</v>
      </c>
      <c r="B2" s="323"/>
      <c r="C2" s="323"/>
      <c r="D2" s="323"/>
      <c r="E2" s="323"/>
      <c r="F2" s="323"/>
      <c r="G2" s="323"/>
      <c r="H2" s="323"/>
      <c r="I2" s="323"/>
      <c r="J2" s="323"/>
    </row>
    <row r="3" spans="1:10">
      <c r="A3" s="323" t="s">
        <v>651</v>
      </c>
      <c r="B3" s="323"/>
      <c r="C3" s="323"/>
      <c r="D3" s="323"/>
      <c r="E3" s="323"/>
      <c r="F3" s="323"/>
      <c r="G3" s="323"/>
      <c r="H3" s="323"/>
      <c r="I3" s="323"/>
      <c r="J3" s="323"/>
    </row>
    <row r="4" spans="1:10">
      <c r="A4" s="323" t="str">
        <f>+'CUT Bs.'!A4:K4</f>
        <v>DESDE ENERO A MAYO DE 2017</v>
      </c>
      <c r="B4" s="323"/>
      <c r="C4" s="323"/>
      <c r="D4" s="323"/>
      <c r="E4" s="323"/>
      <c r="F4" s="323"/>
      <c r="G4" s="323"/>
      <c r="H4" s="323"/>
      <c r="I4" s="323"/>
      <c r="J4" s="323"/>
    </row>
    <row r="5" spans="1:10" ht="9" customHeight="1">
      <c r="A5" s="220"/>
      <c r="B5" s="220"/>
      <c r="C5" s="220"/>
      <c r="D5" s="220"/>
      <c r="E5" s="220"/>
      <c r="F5" s="221"/>
      <c r="G5" s="30"/>
      <c r="H5" s="235"/>
      <c r="I5" s="235"/>
      <c r="J5" s="230"/>
    </row>
    <row r="6" spans="1:10">
      <c r="A6" s="222" t="str">
        <f>+'CUT Bs.'!A6</f>
        <v>ACTUALIZADO AL :  6-JUNIO-2017</v>
      </c>
      <c r="B6" s="223"/>
      <c r="C6" s="220"/>
      <c r="D6" s="220"/>
      <c r="E6" s="220"/>
      <c r="F6" s="221"/>
      <c r="G6" s="30"/>
      <c r="H6" s="235"/>
      <c r="I6" s="235"/>
      <c r="J6" s="230"/>
    </row>
    <row r="7" spans="1:10">
      <c r="A7" s="224"/>
      <c r="B7" s="224"/>
      <c r="C7" s="224"/>
      <c r="D7" s="224"/>
      <c r="E7" s="223"/>
      <c r="F7" s="225"/>
      <c r="G7" s="21"/>
      <c r="H7" s="236"/>
      <c r="I7" s="236"/>
      <c r="J7" s="231"/>
    </row>
    <row r="8" spans="1:10" ht="22.5">
      <c r="A8" s="79" t="s">
        <v>40</v>
      </c>
      <c r="B8" s="112" t="s">
        <v>644</v>
      </c>
      <c r="C8" s="113" t="s">
        <v>41</v>
      </c>
      <c r="D8" s="113" t="s">
        <v>42</v>
      </c>
      <c r="E8" s="112" t="s">
        <v>645</v>
      </c>
      <c r="F8" s="112" t="s">
        <v>646</v>
      </c>
      <c r="G8" s="112" t="s">
        <v>44</v>
      </c>
      <c r="H8" s="232" t="s">
        <v>648</v>
      </c>
      <c r="I8" s="232" t="s">
        <v>647</v>
      </c>
      <c r="J8" s="232" t="s">
        <v>47</v>
      </c>
    </row>
    <row r="9" spans="1:10" ht="23.25">
      <c r="A9" s="226">
        <v>46</v>
      </c>
      <c r="B9" s="226" t="s">
        <v>1328</v>
      </c>
      <c r="C9" s="227" t="s">
        <v>57</v>
      </c>
      <c r="D9" s="228">
        <v>42781.461562500001</v>
      </c>
      <c r="E9" s="226">
        <v>741</v>
      </c>
      <c r="F9" s="226" t="s">
        <v>1388</v>
      </c>
      <c r="G9" s="179" t="s">
        <v>1411</v>
      </c>
      <c r="H9" s="237">
        <v>0</v>
      </c>
      <c r="I9" s="237">
        <v>216500</v>
      </c>
      <c r="J9" s="233">
        <f t="shared" ref="J9:J40" si="0">+H9+I9</f>
        <v>216500</v>
      </c>
    </row>
    <row r="10" spans="1:10" ht="23.25">
      <c r="A10" s="226">
        <v>86</v>
      </c>
      <c r="B10" s="226" t="s">
        <v>1327</v>
      </c>
      <c r="C10" s="227" t="s">
        <v>68</v>
      </c>
      <c r="D10" s="228">
        <v>42783.739155092597</v>
      </c>
      <c r="E10" s="226">
        <v>819</v>
      </c>
      <c r="F10" s="226" t="s">
        <v>1412</v>
      </c>
      <c r="G10" s="179" t="s">
        <v>1413</v>
      </c>
      <c r="H10" s="237">
        <v>0</v>
      </c>
      <c r="I10" s="237">
        <v>114</v>
      </c>
      <c r="J10" s="233">
        <f t="shared" si="0"/>
        <v>114</v>
      </c>
    </row>
    <row r="11" spans="1:10" ht="34.5">
      <c r="A11" s="226">
        <v>132</v>
      </c>
      <c r="B11" s="226" t="s">
        <v>1327</v>
      </c>
      <c r="C11" s="227" t="s">
        <v>84</v>
      </c>
      <c r="D11" s="228" t="s">
        <v>10297</v>
      </c>
      <c r="E11" s="226" t="s">
        <v>10298</v>
      </c>
      <c r="F11" s="226" t="s">
        <v>10310</v>
      </c>
      <c r="G11" s="179" t="s">
        <v>10300</v>
      </c>
      <c r="H11" s="237">
        <v>0</v>
      </c>
      <c r="I11" s="237">
        <v>1500000</v>
      </c>
      <c r="J11" s="233">
        <f t="shared" si="0"/>
        <v>1500000</v>
      </c>
    </row>
    <row r="12" spans="1:10" ht="34.5">
      <c r="A12" s="226">
        <v>132</v>
      </c>
      <c r="B12" s="226" t="s">
        <v>1327</v>
      </c>
      <c r="C12" s="227" t="s">
        <v>84</v>
      </c>
      <c r="D12" s="228" t="s">
        <v>10297</v>
      </c>
      <c r="E12" s="226" t="s">
        <v>10301</v>
      </c>
      <c r="F12" s="226" t="s">
        <v>10310</v>
      </c>
      <c r="G12" s="179" t="s">
        <v>10303</v>
      </c>
      <c r="H12" s="237">
        <v>0</v>
      </c>
      <c r="I12" s="237">
        <v>1000000</v>
      </c>
      <c r="J12" s="233">
        <f t="shared" si="0"/>
        <v>1000000</v>
      </c>
    </row>
    <row r="13" spans="1:10" ht="23.25">
      <c r="A13" s="226">
        <v>213</v>
      </c>
      <c r="B13" s="226" t="s">
        <v>1327</v>
      </c>
      <c r="C13" s="227" t="s">
        <v>123</v>
      </c>
      <c r="D13" s="228">
        <v>42783.739155092597</v>
      </c>
      <c r="E13" s="226">
        <v>819</v>
      </c>
      <c r="F13" s="226" t="s">
        <v>1414</v>
      </c>
      <c r="G13" s="179" t="s">
        <v>1413</v>
      </c>
      <c r="H13" s="237">
        <v>114</v>
      </c>
      <c r="I13" s="237">
        <v>0</v>
      </c>
      <c r="J13" s="233">
        <f t="shared" si="0"/>
        <v>114</v>
      </c>
    </row>
    <row r="14" spans="1:10" ht="23.25">
      <c r="A14" s="226">
        <v>222</v>
      </c>
      <c r="B14" s="226" t="s">
        <v>1327</v>
      </c>
      <c r="C14" s="227" t="s">
        <v>125</v>
      </c>
      <c r="D14" s="228">
        <v>42769.637777777782</v>
      </c>
      <c r="E14" s="226">
        <v>524</v>
      </c>
      <c r="F14" s="226" t="s">
        <v>1410</v>
      </c>
      <c r="G14" s="179" t="s">
        <v>1415</v>
      </c>
      <c r="H14" s="237">
        <v>0</v>
      </c>
      <c r="I14" s="237">
        <v>119.9</v>
      </c>
      <c r="J14" s="233">
        <f t="shared" si="0"/>
        <v>119.9</v>
      </c>
    </row>
    <row r="15" spans="1:10" ht="23.25">
      <c r="A15" s="226">
        <v>222</v>
      </c>
      <c r="B15" s="226" t="s">
        <v>1327</v>
      </c>
      <c r="C15" s="227" t="s">
        <v>125</v>
      </c>
      <c r="D15" s="228">
        <v>42769.637824074074</v>
      </c>
      <c r="E15" s="226">
        <v>525</v>
      </c>
      <c r="F15" s="226" t="s">
        <v>1410</v>
      </c>
      <c r="G15" s="179" t="s">
        <v>1416</v>
      </c>
      <c r="H15" s="237">
        <v>0</v>
      </c>
      <c r="I15" s="237">
        <v>84.15</v>
      </c>
      <c r="J15" s="233">
        <f t="shared" si="0"/>
        <v>84.15</v>
      </c>
    </row>
    <row r="16" spans="1:10" ht="23.25">
      <c r="A16" s="226">
        <v>222</v>
      </c>
      <c r="B16" s="226" t="s">
        <v>1327</v>
      </c>
      <c r="C16" s="227" t="s">
        <v>125</v>
      </c>
      <c r="D16" s="228">
        <v>42782.643067129626</v>
      </c>
      <c r="E16" s="226">
        <v>792</v>
      </c>
      <c r="F16" s="226" t="s">
        <v>1410</v>
      </c>
      <c r="G16" s="179" t="s">
        <v>1415</v>
      </c>
      <c r="H16" s="237">
        <v>0</v>
      </c>
      <c r="I16" s="237">
        <v>732.96</v>
      </c>
      <c r="J16" s="233">
        <f t="shared" si="0"/>
        <v>732.96</v>
      </c>
    </row>
    <row r="17" spans="1:10" ht="45.75">
      <c r="A17" s="226">
        <v>222</v>
      </c>
      <c r="B17" s="226" t="s">
        <v>1327</v>
      </c>
      <c r="C17" s="227" t="s">
        <v>125</v>
      </c>
      <c r="D17" s="228" t="s">
        <v>10297</v>
      </c>
      <c r="E17" s="226" t="s">
        <v>10304</v>
      </c>
      <c r="F17" s="226" t="s">
        <v>1410</v>
      </c>
      <c r="G17" s="179" t="s">
        <v>10305</v>
      </c>
      <c r="H17" s="237">
        <v>0</v>
      </c>
      <c r="I17" s="237">
        <v>21.55</v>
      </c>
      <c r="J17" s="233">
        <f t="shared" si="0"/>
        <v>21.55</v>
      </c>
    </row>
    <row r="18" spans="1:10" ht="23.25">
      <c r="A18" s="226">
        <v>249</v>
      </c>
      <c r="B18" s="226" t="s">
        <v>1327</v>
      </c>
      <c r="C18" s="227" t="s">
        <v>138</v>
      </c>
      <c r="D18" s="228">
        <v>42781.461562500001</v>
      </c>
      <c r="E18" s="226">
        <v>741</v>
      </c>
      <c r="F18" s="226" t="s">
        <v>1417</v>
      </c>
      <c r="G18" s="179" t="s">
        <v>1411</v>
      </c>
      <c r="H18" s="237">
        <v>216500</v>
      </c>
      <c r="I18" s="237">
        <v>0</v>
      </c>
      <c r="J18" s="233">
        <f t="shared" si="0"/>
        <v>216500</v>
      </c>
    </row>
    <row r="19" spans="1:10" ht="23.25">
      <c r="A19" s="226">
        <v>287</v>
      </c>
      <c r="B19" s="226" t="s">
        <v>1386</v>
      </c>
      <c r="C19" s="227" t="s">
        <v>154</v>
      </c>
      <c r="D19" s="228">
        <v>42781.658854166672</v>
      </c>
      <c r="E19" s="226">
        <v>770</v>
      </c>
      <c r="F19" s="226" t="s">
        <v>1390</v>
      </c>
      <c r="G19" s="179" t="s">
        <v>1418</v>
      </c>
      <c r="H19" s="237">
        <v>0</v>
      </c>
      <c r="I19" s="237">
        <v>107219</v>
      </c>
      <c r="J19" s="233">
        <f t="shared" si="0"/>
        <v>107219</v>
      </c>
    </row>
    <row r="20" spans="1:10" ht="23.25">
      <c r="A20" s="226">
        <v>287</v>
      </c>
      <c r="B20" s="226" t="s">
        <v>1386</v>
      </c>
      <c r="C20" s="227" t="s">
        <v>154</v>
      </c>
      <c r="D20" s="228">
        <v>42788.722557870366</v>
      </c>
      <c r="E20" s="226">
        <v>895</v>
      </c>
      <c r="F20" s="226" t="s">
        <v>1409</v>
      </c>
      <c r="G20" s="179" t="s">
        <v>1419</v>
      </c>
      <c r="H20" s="237">
        <v>0</v>
      </c>
      <c r="I20" s="237">
        <v>405.47</v>
      </c>
      <c r="J20" s="233">
        <f t="shared" si="0"/>
        <v>405.47</v>
      </c>
    </row>
    <row r="21" spans="1:10" ht="23.25">
      <c r="A21" s="226">
        <v>290</v>
      </c>
      <c r="B21" s="226" t="s">
        <v>1327</v>
      </c>
      <c r="C21" s="227" t="s">
        <v>157</v>
      </c>
      <c r="D21" s="228">
        <v>42762.629108796296</v>
      </c>
      <c r="E21" s="226">
        <v>272</v>
      </c>
      <c r="F21" s="226" t="s">
        <v>1389</v>
      </c>
      <c r="G21" s="179" t="s">
        <v>1420</v>
      </c>
      <c r="H21" s="237">
        <v>3753.59</v>
      </c>
      <c r="I21" s="237">
        <v>0</v>
      </c>
      <c r="J21" s="233">
        <f t="shared" si="0"/>
        <v>3753.59</v>
      </c>
    </row>
    <row r="22" spans="1:10" ht="23.25">
      <c r="A22" s="226">
        <v>290</v>
      </c>
      <c r="B22" s="226" t="s">
        <v>1385</v>
      </c>
      <c r="C22" s="227" t="s">
        <v>157</v>
      </c>
      <c r="D22" s="228">
        <v>42788.632407407407</v>
      </c>
      <c r="E22" s="226">
        <v>885</v>
      </c>
      <c r="F22" s="226" t="s">
        <v>1407</v>
      </c>
      <c r="G22" s="179" t="s">
        <v>1421</v>
      </c>
      <c r="H22" s="237">
        <v>417</v>
      </c>
      <c r="I22" s="237">
        <v>0</v>
      </c>
      <c r="J22" s="233">
        <f t="shared" si="0"/>
        <v>417</v>
      </c>
    </row>
    <row r="23" spans="1:10" ht="23.25">
      <c r="A23" s="226">
        <v>290</v>
      </c>
      <c r="B23" s="226" t="s">
        <v>1386</v>
      </c>
      <c r="C23" s="227" t="s">
        <v>157</v>
      </c>
      <c r="D23" s="228">
        <v>42788.632476851853</v>
      </c>
      <c r="E23" s="226">
        <v>886</v>
      </c>
      <c r="F23" s="226" t="s">
        <v>1422</v>
      </c>
      <c r="G23" s="179" t="s">
        <v>1423</v>
      </c>
      <c r="H23" s="237">
        <v>228.7</v>
      </c>
      <c r="I23" s="237">
        <v>0</v>
      </c>
      <c r="J23" s="233">
        <f t="shared" si="0"/>
        <v>228.7</v>
      </c>
    </row>
    <row r="24" spans="1:10" ht="45.75">
      <c r="A24" s="226">
        <v>291</v>
      </c>
      <c r="B24" s="226" t="s">
        <v>1327</v>
      </c>
      <c r="C24" s="227" t="s">
        <v>158</v>
      </c>
      <c r="D24" s="228" t="s">
        <v>14361</v>
      </c>
      <c r="E24" s="226" t="s">
        <v>14362</v>
      </c>
      <c r="F24" s="226" t="s">
        <v>14364</v>
      </c>
      <c r="G24" s="179" t="s">
        <v>14363</v>
      </c>
      <c r="H24" s="237">
        <v>150</v>
      </c>
      <c r="I24" s="237">
        <v>0</v>
      </c>
      <c r="J24" s="233">
        <f t="shared" si="0"/>
        <v>150</v>
      </c>
    </row>
    <row r="25" spans="1:10" ht="23.25">
      <c r="A25" s="226">
        <v>292</v>
      </c>
      <c r="B25" s="226" t="s">
        <v>1327</v>
      </c>
      <c r="C25" s="227" t="s">
        <v>159</v>
      </c>
      <c r="D25" s="228">
        <v>42769.637662037036</v>
      </c>
      <c r="E25" s="226">
        <v>522</v>
      </c>
      <c r="F25" s="226" t="s">
        <v>1392</v>
      </c>
      <c r="G25" s="179" t="s">
        <v>1424</v>
      </c>
      <c r="H25" s="237">
        <v>0</v>
      </c>
      <c r="I25" s="237">
        <v>1356.29</v>
      </c>
      <c r="J25" s="233">
        <f t="shared" si="0"/>
        <v>1356.29</v>
      </c>
    </row>
    <row r="26" spans="1:10" ht="23.25">
      <c r="A26" s="226">
        <v>292</v>
      </c>
      <c r="B26" s="226" t="s">
        <v>1327</v>
      </c>
      <c r="C26" s="227" t="s">
        <v>159</v>
      </c>
      <c r="D26" s="228">
        <v>42782.642696759256</v>
      </c>
      <c r="E26" s="226">
        <v>789</v>
      </c>
      <c r="F26" s="226" t="s">
        <v>1392</v>
      </c>
      <c r="G26" s="179" t="s">
        <v>1425</v>
      </c>
      <c r="H26" s="237">
        <v>0</v>
      </c>
      <c r="I26" s="237">
        <v>80</v>
      </c>
      <c r="J26" s="233">
        <f t="shared" si="0"/>
        <v>80</v>
      </c>
    </row>
    <row r="27" spans="1:10" ht="23.25">
      <c r="A27" s="226">
        <v>292</v>
      </c>
      <c r="B27" s="226" t="s">
        <v>1327</v>
      </c>
      <c r="C27" s="227" t="s">
        <v>159</v>
      </c>
      <c r="D27" s="228">
        <v>42782.642789351856</v>
      </c>
      <c r="E27" s="226">
        <v>790</v>
      </c>
      <c r="F27" s="226" t="s">
        <v>1392</v>
      </c>
      <c r="G27" s="179" t="s">
        <v>1424</v>
      </c>
      <c r="H27" s="237">
        <v>0</v>
      </c>
      <c r="I27" s="237">
        <v>80</v>
      </c>
      <c r="J27" s="233">
        <f t="shared" si="0"/>
        <v>80</v>
      </c>
    </row>
    <row r="28" spans="1:10" ht="23.25">
      <c r="A28" s="226">
        <v>292</v>
      </c>
      <c r="B28" s="226" t="s">
        <v>1327</v>
      </c>
      <c r="C28" s="227" t="s">
        <v>159</v>
      </c>
      <c r="D28" s="228">
        <v>42807.617349537039</v>
      </c>
      <c r="E28" s="226">
        <v>1235</v>
      </c>
      <c r="F28" s="226" t="s">
        <v>1392</v>
      </c>
      <c r="G28" s="179" t="s">
        <v>1424</v>
      </c>
      <c r="H28" s="237">
        <v>0</v>
      </c>
      <c r="I28" s="237">
        <v>40</v>
      </c>
      <c r="J28" s="233">
        <f t="shared" si="0"/>
        <v>40</v>
      </c>
    </row>
    <row r="29" spans="1:10" ht="34.5">
      <c r="A29" s="226">
        <v>340</v>
      </c>
      <c r="B29" s="226" t="s">
        <v>1327</v>
      </c>
      <c r="C29" s="227" t="s">
        <v>182</v>
      </c>
      <c r="D29" s="228" t="s">
        <v>10293</v>
      </c>
      <c r="E29" s="226" t="s">
        <v>10294</v>
      </c>
      <c r="F29" s="226" t="s">
        <v>10295</v>
      </c>
      <c r="G29" s="179" t="s">
        <v>10296</v>
      </c>
      <c r="H29" s="237">
        <v>13016.64</v>
      </c>
      <c r="I29" s="237">
        <v>0</v>
      </c>
      <c r="J29" s="233">
        <f t="shared" si="0"/>
        <v>13016.64</v>
      </c>
    </row>
    <row r="30" spans="1:10" ht="23.25">
      <c r="A30" s="226">
        <v>342</v>
      </c>
      <c r="B30" s="226" t="s">
        <v>1327</v>
      </c>
      <c r="C30" s="227" t="s">
        <v>184</v>
      </c>
      <c r="D30" s="228">
        <v>42769.511446759258</v>
      </c>
      <c r="E30" s="226">
        <v>477</v>
      </c>
      <c r="F30" s="226" t="s">
        <v>1427</v>
      </c>
      <c r="G30" s="179" t="s">
        <v>1428</v>
      </c>
      <c r="H30" s="237">
        <v>0</v>
      </c>
      <c r="I30" s="237">
        <v>91.35</v>
      </c>
      <c r="J30" s="233">
        <f t="shared" si="0"/>
        <v>91.35</v>
      </c>
    </row>
    <row r="31" spans="1:10" ht="23.25">
      <c r="A31" s="226">
        <v>572</v>
      </c>
      <c r="B31" s="226" t="s">
        <v>1327</v>
      </c>
      <c r="C31" s="227" t="s">
        <v>218</v>
      </c>
      <c r="D31" s="228">
        <v>42762.809016203704</v>
      </c>
      <c r="E31" s="226">
        <v>282</v>
      </c>
      <c r="F31" s="226" t="s">
        <v>1429</v>
      </c>
      <c r="G31" s="179" t="s">
        <v>1430</v>
      </c>
      <c r="H31" s="237">
        <v>0</v>
      </c>
      <c r="I31" s="237">
        <v>191.62</v>
      </c>
      <c r="J31" s="233">
        <f t="shared" si="0"/>
        <v>191.62</v>
      </c>
    </row>
    <row r="32" spans="1:10" ht="23.25">
      <c r="A32" s="226">
        <v>572</v>
      </c>
      <c r="B32" s="226" t="s">
        <v>1327</v>
      </c>
      <c r="C32" s="227" t="s">
        <v>218</v>
      </c>
      <c r="D32" s="228">
        <v>42769.637731481482</v>
      </c>
      <c r="E32" s="226">
        <v>523</v>
      </c>
      <c r="F32" s="226" t="s">
        <v>1429</v>
      </c>
      <c r="G32" s="179" t="s">
        <v>1430</v>
      </c>
      <c r="H32" s="237">
        <v>0</v>
      </c>
      <c r="I32" s="237">
        <v>1669.03</v>
      </c>
      <c r="J32" s="233">
        <f t="shared" si="0"/>
        <v>1669.03</v>
      </c>
    </row>
    <row r="33" spans="1:10" ht="23.25">
      <c r="A33" s="226">
        <v>572</v>
      </c>
      <c r="B33" s="226" t="s">
        <v>1327</v>
      </c>
      <c r="C33" s="227" t="s">
        <v>218</v>
      </c>
      <c r="D33" s="228">
        <v>42769.637881944444</v>
      </c>
      <c r="E33" s="226">
        <v>526</v>
      </c>
      <c r="F33" s="226" t="s">
        <v>1429</v>
      </c>
      <c r="G33" s="179" t="s">
        <v>1431</v>
      </c>
      <c r="H33" s="237">
        <v>0</v>
      </c>
      <c r="I33" s="237">
        <v>1159.93</v>
      </c>
      <c r="J33" s="233">
        <f t="shared" si="0"/>
        <v>1159.93</v>
      </c>
    </row>
    <row r="34" spans="1:10" ht="23.25">
      <c r="A34" s="226">
        <v>572</v>
      </c>
      <c r="B34" s="226" t="s">
        <v>1327</v>
      </c>
      <c r="C34" s="227" t="s">
        <v>218</v>
      </c>
      <c r="D34" s="228">
        <v>42781.461736111116</v>
      </c>
      <c r="E34" s="226">
        <v>742</v>
      </c>
      <c r="F34" s="226" t="s">
        <v>1429</v>
      </c>
      <c r="G34" s="179" t="s">
        <v>1432</v>
      </c>
      <c r="H34" s="237">
        <v>0</v>
      </c>
      <c r="I34" s="237">
        <v>26.63</v>
      </c>
      <c r="J34" s="233">
        <f t="shared" si="0"/>
        <v>26.63</v>
      </c>
    </row>
    <row r="35" spans="1:10" ht="23.25">
      <c r="A35" s="226">
        <v>572</v>
      </c>
      <c r="B35" s="226" t="s">
        <v>1327</v>
      </c>
      <c r="C35" s="227" t="s">
        <v>218</v>
      </c>
      <c r="D35" s="228">
        <v>42781.462037037039</v>
      </c>
      <c r="E35" s="226">
        <v>744</v>
      </c>
      <c r="F35" s="226" t="s">
        <v>1429</v>
      </c>
      <c r="G35" s="179" t="s">
        <v>1433</v>
      </c>
      <c r="H35" s="237">
        <v>0</v>
      </c>
      <c r="I35" s="237">
        <v>105.82</v>
      </c>
      <c r="J35" s="233">
        <f t="shared" si="0"/>
        <v>105.82</v>
      </c>
    </row>
    <row r="36" spans="1:10" ht="23.25">
      <c r="A36" s="226">
        <v>572</v>
      </c>
      <c r="B36" s="226" t="s">
        <v>1327</v>
      </c>
      <c r="C36" s="227" t="s">
        <v>218</v>
      </c>
      <c r="D36" s="228">
        <v>42817.831006944441</v>
      </c>
      <c r="E36" s="226">
        <v>1475</v>
      </c>
      <c r="F36" s="226" t="s">
        <v>1429</v>
      </c>
      <c r="G36" s="179" t="s">
        <v>1434</v>
      </c>
      <c r="H36" s="237">
        <v>0</v>
      </c>
      <c r="I36" s="237">
        <v>285.25</v>
      </c>
      <c r="J36" s="233">
        <f t="shared" si="0"/>
        <v>285.25</v>
      </c>
    </row>
    <row r="37" spans="1:10" ht="45.75">
      <c r="A37" s="226">
        <v>572</v>
      </c>
      <c r="B37" s="226" t="s">
        <v>1327</v>
      </c>
      <c r="C37" s="227" t="s">
        <v>218</v>
      </c>
      <c r="D37" s="228" t="s">
        <v>14358</v>
      </c>
      <c r="E37" s="226" t="s">
        <v>14359</v>
      </c>
      <c r="F37" s="226" t="s">
        <v>1429</v>
      </c>
      <c r="G37" s="179" t="s">
        <v>14360</v>
      </c>
      <c r="H37" s="237">
        <v>0</v>
      </c>
      <c r="I37" s="237">
        <v>103.52</v>
      </c>
      <c r="J37" s="233">
        <f t="shared" si="0"/>
        <v>103.52</v>
      </c>
    </row>
    <row r="38" spans="1:10" ht="23.25">
      <c r="A38" s="226">
        <v>574</v>
      </c>
      <c r="B38" s="226" t="s">
        <v>1327</v>
      </c>
      <c r="C38" s="227" t="s">
        <v>220</v>
      </c>
      <c r="D38" s="228">
        <v>42768.382986111115</v>
      </c>
      <c r="E38" s="226">
        <v>381</v>
      </c>
      <c r="F38" s="226" t="s">
        <v>1394</v>
      </c>
      <c r="G38" s="179" t="s">
        <v>1435</v>
      </c>
      <c r="H38" s="237">
        <v>0</v>
      </c>
      <c r="I38" s="237">
        <v>72.2</v>
      </c>
      <c r="J38" s="233">
        <f t="shared" si="0"/>
        <v>72.2</v>
      </c>
    </row>
    <row r="39" spans="1:10" ht="23.25">
      <c r="A39" s="226">
        <v>574</v>
      </c>
      <c r="B39" s="226" t="s">
        <v>1327</v>
      </c>
      <c r="C39" s="227" t="s">
        <v>220</v>
      </c>
      <c r="D39" s="228">
        <v>42807.616875</v>
      </c>
      <c r="E39" s="226">
        <v>1230</v>
      </c>
      <c r="F39" s="226" t="s">
        <v>1387</v>
      </c>
      <c r="G39" s="179" t="s">
        <v>1436</v>
      </c>
      <c r="H39" s="237">
        <v>0</v>
      </c>
      <c r="I39" s="237">
        <v>286.56</v>
      </c>
      <c r="J39" s="233">
        <f t="shared" si="0"/>
        <v>286.56</v>
      </c>
    </row>
    <row r="40" spans="1:10" ht="23.25">
      <c r="A40" s="226">
        <v>574</v>
      </c>
      <c r="B40" s="226" t="s">
        <v>1327</v>
      </c>
      <c r="C40" s="227" t="s">
        <v>220</v>
      </c>
      <c r="D40" s="228">
        <v>42807.616944444446</v>
      </c>
      <c r="E40" s="226">
        <v>1231</v>
      </c>
      <c r="F40" s="226" t="s">
        <v>1394</v>
      </c>
      <c r="G40" s="179" t="s">
        <v>1437</v>
      </c>
      <c r="H40" s="237">
        <v>0</v>
      </c>
      <c r="I40" s="237">
        <v>378.02</v>
      </c>
      <c r="J40" s="233">
        <f t="shared" si="0"/>
        <v>378.02</v>
      </c>
    </row>
    <row r="41" spans="1:10" ht="34.5">
      <c r="A41" s="226">
        <v>574</v>
      </c>
      <c r="B41" s="226" t="s">
        <v>1327</v>
      </c>
      <c r="C41" s="227" t="s">
        <v>220</v>
      </c>
      <c r="D41" s="228" t="s">
        <v>10297</v>
      </c>
      <c r="E41" s="226" t="s">
        <v>10301</v>
      </c>
      <c r="F41" s="226" t="s">
        <v>10302</v>
      </c>
      <c r="G41" s="179" t="s">
        <v>10303</v>
      </c>
      <c r="H41" s="237">
        <v>1000000</v>
      </c>
      <c r="I41" s="237">
        <v>0</v>
      </c>
      <c r="J41" s="233">
        <f t="shared" ref="J41:J72" si="1">+H41+I41</f>
        <v>1000000</v>
      </c>
    </row>
    <row r="42" spans="1:10" ht="34.5">
      <c r="A42" s="226">
        <v>582</v>
      </c>
      <c r="B42" s="226" t="s">
        <v>1327</v>
      </c>
      <c r="C42" s="227" t="s">
        <v>227</v>
      </c>
      <c r="D42" s="228" t="s">
        <v>10297</v>
      </c>
      <c r="E42" s="226" t="s">
        <v>10298</v>
      </c>
      <c r="F42" s="226" t="s">
        <v>10299</v>
      </c>
      <c r="G42" s="179" t="s">
        <v>10300</v>
      </c>
      <c r="H42" s="237">
        <v>1500000</v>
      </c>
      <c r="I42" s="237">
        <v>0</v>
      </c>
      <c r="J42" s="233">
        <f t="shared" si="1"/>
        <v>1500000</v>
      </c>
    </row>
    <row r="43" spans="1:10" ht="23.25">
      <c r="A43" s="226">
        <v>660</v>
      </c>
      <c r="B43" s="226" t="s">
        <v>1327</v>
      </c>
      <c r="C43" s="227" t="s">
        <v>241</v>
      </c>
      <c r="D43" s="228">
        <v>42779.408587962964</v>
      </c>
      <c r="E43" s="226">
        <v>683</v>
      </c>
      <c r="F43" s="226" t="s">
        <v>1391</v>
      </c>
      <c r="G43" s="179" t="s">
        <v>1438</v>
      </c>
      <c r="H43" s="237">
        <v>0</v>
      </c>
      <c r="I43" s="237">
        <v>24122.05</v>
      </c>
      <c r="J43" s="233">
        <f t="shared" si="1"/>
        <v>24122.05</v>
      </c>
    </row>
    <row r="44" spans="1:10" ht="23.25">
      <c r="A44" s="226">
        <v>660</v>
      </c>
      <c r="B44" s="226" t="s">
        <v>1327</v>
      </c>
      <c r="C44" s="227" t="s">
        <v>241</v>
      </c>
      <c r="D44" s="228">
        <v>42779.408668981487</v>
      </c>
      <c r="E44" s="226">
        <v>684</v>
      </c>
      <c r="F44" s="226" t="s">
        <v>1391</v>
      </c>
      <c r="G44" s="179" t="s">
        <v>1439</v>
      </c>
      <c r="H44" s="237">
        <v>0</v>
      </c>
      <c r="I44" s="237">
        <v>6.44</v>
      </c>
      <c r="J44" s="233">
        <f t="shared" si="1"/>
        <v>6.44</v>
      </c>
    </row>
    <row r="45" spans="1:10" ht="23.25">
      <c r="A45" s="226">
        <v>660</v>
      </c>
      <c r="B45" s="226" t="s">
        <v>1327</v>
      </c>
      <c r="C45" s="227" t="s">
        <v>241</v>
      </c>
      <c r="D45" s="228">
        <v>42781.462222222224</v>
      </c>
      <c r="E45" s="226">
        <v>745</v>
      </c>
      <c r="F45" s="226" t="s">
        <v>1391</v>
      </c>
      <c r="G45" s="179" t="s">
        <v>1440</v>
      </c>
      <c r="H45" s="237">
        <v>0</v>
      </c>
      <c r="I45" s="237">
        <v>3491.84</v>
      </c>
      <c r="J45" s="233">
        <f t="shared" si="1"/>
        <v>3491.84</v>
      </c>
    </row>
    <row r="46" spans="1:10" ht="23.25">
      <c r="A46" s="226">
        <v>660</v>
      </c>
      <c r="B46" s="226" t="s">
        <v>1327</v>
      </c>
      <c r="C46" s="227" t="s">
        <v>241</v>
      </c>
      <c r="D46" s="228">
        <v>42782.642928240741</v>
      </c>
      <c r="E46" s="226">
        <v>791</v>
      </c>
      <c r="F46" s="226" t="s">
        <v>1391</v>
      </c>
      <c r="G46" s="179" t="s">
        <v>1441</v>
      </c>
      <c r="H46" s="237">
        <v>0</v>
      </c>
      <c r="I46" s="237">
        <v>1089.45</v>
      </c>
      <c r="J46" s="233">
        <f t="shared" si="1"/>
        <v>1089.45</v>
      </c>
    </row>
    <row r="47" spans="1:10" ht="23.25">
      <c r="A47" s="226">
        <v>660</v>
      </c>
      <c r="B47" s="226" t="s">
        <v>1327</v>
      </c>
      <c r="C47" s="227" t="s">
        <v>241</v>
      </c>
      <c r="D47" s="228">
        <v>42782.643229166672</v>
      </c>
      <c r="E47" s="226">
        <v>793</v>
      </c>
      <c r="F47" s="226" t="s">
        <v>1391</v>
      </c>
      <c r="G47" s="179" t="s">
        <v>1442</v>
      </c>
      <c r="H47" s="237">
        <v>0</v>
      </c>
      <c r="I47" s="237">
        <v>4878.55</v>
      </c>
      <c r="J47" s="233">
        <f t="shared" si="1"/>
        <v>4878.55</v>
      </c>
    </row>
    <row r="48" spans="1:10" ht="45.75">
      <c r="A48" s="226">
        <v>660</v>
      </c>
      <c r="B48" s="226" t="s">
        <v>1327</v>
      </c>
      <c r="C48" s="227" t="s">
        <v>241</v>
      </c>
      <c r="D48" s="228" t="s">
        <v>10290</v>
      </c>
      <c r="E48" s="226" t="s">
        <v>10291</v>
      </c>
      <c r="F48" s="226" t="s">
        <v>1391</v>
      </c>
      <c r="G48" s="179" t="s">
        <v>10292</v>
      </c>
      <c r="H48" s="237">
        <v>0</v>
      </c>
      <c r="I48" s="237">
        <v>374.25</v>
      </c>
      <c r="J48" s="233">
        <f t="shared" si="1"/>
        <v>374.25</v>
      </c>
    </row>
    <row r="49" spans="1:10" ht="45.75">
      <c r="A49" s="226">
        <v>660</v>
      </c>
      <c r="B49" s="226" t="s">
        <v>1327</v>
      </c>
      <c r="C49" s="227" t="s">
        <v>241</v>
      </c>
      <c r="D49" s="228" t="s">
        <v>10297</v>
      </c>
      <c r="E49" s="226" t="s">
        <v>10306</v>
      </c>
      <c r="F49" s="226" t="s">
        <v>1391</v>
      </c>
      <c r="G49" s="179" t="s">
        <v>10307</v>
      </c>
      <c r="H49" s="237">
        <v>0</v>
      </c>
      <c r="I49" s="237">
        <v>757.67</v>
      </c>
      <c r="J49" s="233">
        <f t="shared" si="1"/>
        <v>757.67</v>
      </c>
    </row>
    <row r="50" spans="1:10" ht="45.75">
      <c r="A50" s="226">
        <v>660</v>
      </c>
      <c r="B50" s="226" t="s">
        <v>1327</v>
      </c>
      <c r="C50" s="227" t="s">
        <v>241</v>
      </c>
      <c r="D50" s="228" t="s">
        <v>10297</v>
      </c>
      <c r="E50" s="226" t="s">
        <v>10308</v>
      </c>
      <c r="F50" s="226" t="s">
        <v>1391</v>
      </c>
      <c r="G50" s="179" t="s">
        <v>10309</v>
      </c>
      <c r="H50" s="237">
        <v>0</v>
      </c>
      <c r="I50" s="237">
        <v>904.81</v>
      </c>
      <c r="J50" s="233">
        <f t="shared" si="1"/>
        <v>904.81</v>
      </c>
    </row>
    <row r="51" spans="1:10" ht="23.25">
      <c r="A51" s="226" t="s">
        <v>625</v>
      </c>
      <c r="B51" s="226" t="s">
        <v>1327</v>
      </c>
      <c r="C51" s="227" t="s">
        <v>71</v>
      </c>
      <c r="D51" s="228">
        <v>42762.809016203704</v>
      </c>
      <c r="E51" s="226">
        <v>282</v>
      </c>
      <c r="F51" s="226" t="s">
        <v>1408</v>
      </c>
      <c r="G51" s="179" t="s">
        <v>1430</v>
      </c>
      <c r="H51" s="237">
        <v>191.62</v>
      </c>
      <c r="I51" s="237">
        <v>0</v>
      </c>
      <c r="J51" s="233">
        <f t="shared" si="1"/>
        <v>191.62</v>
      </c>
    </row>
    <row r="52" spans="1:10" ht="23.25">
      <c r="A52" s="226" t="s">
        <v>625</v>
      </c>
      <c r="B52" s="226" t="s">
        <v>1327</v>
      </c>
      <c r="C52" s="227" t="s">
        <v>71</v>
      </c>
      <c r="D52" s="228">
        <v>42768.382986111115</v>
      </c>
      <c r="E52" s="226">
        <v>381</v>
      </c>
      <c r="F52" s="226" t="s">
        <v>1408</v>
      </c>
      <c r="G52" s="179" t="s">
        <v>1435</v>
      </c>
      <c r="H52" s="237">
        <v>72.2</v>
      </c>
      <c r="I52" s="237">
        <v>0</v>
      </c>
      <c r="J52" s="233">
        <f t="shared" si="1"/>
        <v>72.2</v>
      </c>
    </row>
    <row r="53" spans="1:10" ht="23.25">
      <c r="A53" s="226" t="s">
        <v>625</v>
      </c>
      <c r="B53" s="226" t="s">
        <v>1327</v>
      </c>
      <c r="C53" s="227" t="s">
        <v>71</v>
      </c>
      <c r="D53" s="228">
        <v>42769.511446759258</v>
      </c>
      <c r="E53" s="226">
        <v>477</v>
      </c>
      <c r="F53" s="226" t="s">
        <v>1408</v>
      </c>
      <c r="G53" s="179" t="s">
        <v>1428</v>
      </c>
      <c r="H53" s="237">
        <v>91.35</v>
      </c>
      <c r="I53" s="237">
        <v>0</v>
      </c>
      <c r="J53" s="233">
        <f t="shared" si="1"/>
        <v>91.35</v>
      </c>
    </row>
    <row r="54" spans="1:10" ht="23.25">
      <c r="A54" s="226" t="s">
        <v>625</v>
      </c>
      <c r="B54" s="226" t="s">
        <v>1327</v>
      </c>
      <c r="C54" s="227" t="s">
        <v>71</v>
      </c>
      <c r="D54" s="228">
        <v>42769.637662037036</v>
      </c>
      <c r="E54" s="226">
        <v>522</v>
      </c>
      <c r="F54" s="226" t="s">
        <v>1408</v>
      </c>
      <c r="G54" s="179" t="s">
        <v>1424</v>
      </c>
      <c r="H54" s="237">
        <v>1356.29</v>
      </c>
      <c r="I54" s="237">
        <v>0</v>
      </c>
      <c r="J54" s="233">
        <f t="shared" si="1"/>
        <v>1356.29</v>
      </c>
    </row>
    <row r="55" spans="1:10" ht="23.25">
      <c r="A55" s="226" t="s">
        <v>625</v>
      </c>
      <c r="B55" s="226" t="s">
        <v>1327</v>
      </c>
      <c r="C55" s="227" t="s">
        <v>71</v>
      </c>
      <c r="D55" s="228">
        <v>42769.637731481482</v>
      </c>
      <c r="E55" s="226">
        <v>523</v>
      </c>
      <c r="F55" s="226" t="s">
        <v>1408</v>
      </c>
      <c r="G55" s="179" t="s">
        <v>1430</v>
      </c>
      <c r="H55" s="237">
        <v>1669.03</v>
      </c>
      <c r="I55" s="237">
        <v>0</v>
      </c>
      <c r="J55" s="233">
        <f t="shared" si="1"/>
        <v>1669.03</v>
      </c>
    </row>
    <row r="56" spans="1:10" ht="23.25">
      <c r="A56" s="226" t="s">
        <v>625</v>
      </c>
      <c r="B56" s="226" t="s">
        <v>1327</v>
      </c>
      <c r="C56" s="227" t="s">
        <v>71</v>
      </c>
      <c r="D56" s="228">
        <v>42769.637777777782</v>
      </c>
      <c r="E56" s="226">
        <v>524</v>
      </c>
      <c r="F56" s="226" t="s">
        <v>1408</v>
      </c>
      <c r="G56" s="179" t="s">
        <v>1415</v>
      </c>
      <c r="H56" s="237">
        <v>119.9</v>
      </c>
      <c r="I56" s="237">
        <v>0</v>
      </c>
      <c r="J56" s="233">
        <f t="shared" si="1"/>
        <v>119.9</v>
      </c>
    </row>
    <row r="57" spans="1:10" ht="23.25">
      <c r="A57" s="226" t="s">
        <v>625</v>
      </c>
      <c r="B57" s="226" t="s">
        <v>1327</v>
      </c>
      <c r="C57" s="227" t="s">
        <v>71</v>
      </c>
      <c r="D57" s="228">
        <v>42769.637824074074</v>
      </c>
      <c r="E57" s="226">
        <v>525</v>
      </c>
      <c r="F57" s="226" t="s">
        <v>1408</v>
      </c>
      <c r="G57" s="179" t="s">
        <v>1416</v>
      </c>
      <c r="H57" s="237">
        <v>84.15</v>
      </c>
      <c r="I57" s="237">
        <v>0</v>
      </c>
      <c r="J57" s="233">
        <f t="shared" si="1"/>
        <v>84.15</v>
      </c>
    </row>
    <row r="58" spans="1:10" ht="23.25">
      <c r="A58" s="226" t="s">
        <v>625</v>
      </c>
      <c r="B58" s="226" t="s">
        <v>1327</v>
      </c>
      <c r="C58" s="227" t="s">
        <v>71</v>
      </c>
      <c r="D58" s="228">
        <v>42769.637881944444</v>
      </c>
      <c r="E58" s="226">
        <v>526</v>
      </c>
      <c r="F58" s="226" t="s">
        <v>1408</v>
      </c>
      <c r="G58" s="179" t="s">
        <v>1431</v>
      </c>
      <c r="H58" s="237">
        <v>1159.93</v>
      </c>
      <c r="I58" s="237">
        <v>0</v>
      </c>
      <c r="J58" s="233">
        <f t="shared" si="1"/>
        <v>1159.93</v>
      </c>
    </row>
    <row r="59" spans="1:10" ht="23.25">
      <c r="A59" s="226" t="s">
        <v>625</v>
      </c>
      <c r="B59" s="226" t="s">
        <v>1327</v>
      </c>
      <c r="C59" s="227" t="s">
        <v>71</v>
      </c>
      <c r="D59" s="228">
        <v>42779.408587962964</v>
      </c>
      <c r="E59" s="226">
        <v>683</v>
      </c>
      <c r="F59" s="226" t="s">
        <v>1408</v>
      </c>
      <c r="G59" s="179" t="s">
        <v>1438</v>
      </c>
      <c r="H59" s="237">
        <v>24122.05</v>
      </c>
      <c r="I59" s="237">
        <v>0</v>
      </c>
      <c r="J59" s="233">
        <f t="shared" si="1"/>
        <v>24122.05</v>
      </c>
    </row>
    <row r="60" spans="1:10" ht="23.25">
      <c r="A60" s="226" t="s">
        <v>625</v>
      </c>
      <c r="B60" s="226" t="s">
        <v>1327</v>
      </c>
      <c r="C60" s="227" t="s">
        <v>71</v>
      </c>
      <c r="D60" s="228">
        <v>42779.408668981487</v>
      </c>
      <c r="E60" s="226">
        <v>684</v>
      </c>
      <c r="F60" s="226" t="s">
        <v>1408</v>
      </c>
      <c r="G60" s="179" t="s">
        <v>1439</v>
      </c>
      <c r="H60" s="237">
        <v>6.44</v>
      </c>
      <c r="I60" s="237">
        <v>0</v>
      </c>
      <c r="J60" s="233">
        <f t="shared" si="1"/>
        <v>6.44</v>
      </c>
    </row>
    <row r="61" spans="1:10" ht="23.25">
      <c r="A61" s="226" t="s">
        <v>625</v>
      </c>
      <c r="B61" s="226" t="s">
        <v>1327</v>
      </c>
      <c r="C61" s="227" t="s">
        <v>71</v>
      </c>
      <c r="D61" s="228">
        <v>42781.461736111116</v>
      </c>
      <c r="E61" s="226">
        <v>742</v>
      </c>
      <c r="F61" s="226" t="s">
        <v>1408</v>
      </c>
      <c r="G61" s="179" t="s">
        <v>1432</v>
      </c>
      <c r="H61" s="237">
        <v>26.63</v>
      </c>
      <c r="I61" s="237">
        <v>0</v>
      </c>
      <c r="J61" s="233">
        <f t="shared" si="1"/>
        <v>26.63</v>
      </c>
    </row>
    <row r="62" spans="1:10" ht="23.25">
      <c r="A62" s="226" t="s">
        <v>625</v>
      </c>
      <c r="B62" s="226" t="s">
        <v>1327</v>
      </c>
      <c r="C62" s="227" t="s">
        <v>71</v>
      </c>
      <c r="D62" s="228">
        <v>42781.462037037039</v>
      </c>
      <c r="E62" s="226">
        <v>744</v>
      </c>
      <c r="F62" s="226" t="s">
        <v>1408</v>
      </c>
      <c r="G62" s="179" t="s">
        <v>1433</v>
      </c>
      <c r="H62" s="237">
        <v>105.82</v>
      </c>
      <c r="I62" s="237">
        <v>0</v>
      </c>
      <c r="J62" s="233">
        <f t="shared" si="1"/>
        <v>105.82</v>
      </c>
    </row>
    <row r="63" spans="1:10" ht="23.25">
      <c r="A63" s="226" t="s">
        <v>625</v>
      </c>
      <c r="B63" s="226" t="s">
        <v>1327</v>
      </c>
      <c r="C63" s="227" t="s">
        <v>71</v>
      </c>
      <c r="D63" s="228">
        <v>42781.462222222224</v>
      </c>
      <c r="E63" s="226">
        <v>745</v>
      </c>
      <c r="F63" s="226" t="s">
        <v>1408</v>
      </c>
      <c r="G63" s="179" t="s">
        <v>1440</v>
      </c>
      <c r="H63" s="237">
        <v>3491.84</v>
      </c>
      <c r="I63" s="237">
        <v>0</v>
      </c>
      <c r="J63" s="233">
        <f t="shared" si="1"/>
        <v>3491.84</v>
      </c>
    </row>
    <row r="64" spans="1:10" ht="23.25">
      <c r="A64" s="226" t="s">
        <v>625</v>
      </c>
      <c r="B64" s="226" t="s">
        <v>1327</v>
      </c>
      <c r="C64" s="227" t="s">
        <v>71</v>
      </c>
      <c r="D64" s="228">
        <v>42781.462418981479</v>
      </c>
      <c r="E64" s="226">
        <v>746</v>
      </c>
      <c r="F64" s="226" t="s">
        <v>1408</v>
      </c>
      <c r="G64" s="179" t="s">
        <v>1426</v>
      </c>
      <c r="H64" s="237">
        <v>134.56</v>
      </c>
      <c r="I64" s="237">
        <v>0</v>
      </c>
      <c r="J64" s="233">
        <f t="shared" si="1"/>
        <v>134.56</v>
      </c>
    </row>
    <row r="65" spans="1:10" ht="23.25">
      <c r="A65" s="226" t="s">
        <v>625</v>
      </c>
      <c r="B65" s="226" t="s">
        <v>1327</v>
      </c>
      <c r="C65" s="227" t="s">
        <v>71</v>
      </c>
      <c r="D65" s="228">
        <v>42782.642696759256</v>
      </c>
      <c r="E65" s="226">
        <v>789</v>
      </c>
      <c r="F65" s="226" t="s">
        <v>1408</v>
      </c>
      <c r="G65" s="179" t="s">
        <v>1425</v>
      </c>
      <c r="H65" s="237">
        <v>80</v>
      </c>
      <c r="I65" s="237">
        <v>0</v>
      </c>
      <c r="J65" s="233">
        <f t="shared" si="1"/>
        <v>80</v>
      </c>
    </row>
    <row r="66" spans="1:10" ht="23.25">
      <c r="A66" s="226" t="s">
        <v>625</v>
      </c>
      <c r="B66" s="226" t="s">
        <v>1327</v>
      </c>
      <c r="C66" s="227" t="s">
        <v>71</v>
      </c>
      <c r="D66" s="228">
        <v>42782.642789351856</v>
      </c>
      <c r="E66" s="226">
        <v>790</v>
      </c>
      <c r="F66" s="226" t="s">
        <v>1408</v>
      </c>
      <c r="G66" s="179" t="s">
        <v>1424</v>
      </c>
      <c r="H66" s="237">
        <v>80</v>
      </c>
      <c r="I66" s="237">
        <v>0</v>
      </c>
      <c r="J66" s="233">
        <f t="shared" si="1"/>
        <v>80</v>
      </c>
    </row>
    <row r="67" spans="1:10" ht="23.25">
      <c r="A67" s="226" t="s">
        <v>625</v>
      </c>
      <c r="B67" s="226" t="s">
        <v>1327</v>
      </c>
      <c r="C67" s="227" t="s">
        <v>71</v>
      </c>
      <c r="D67" s="228">
        <v>42782.642928240741</v>
      </c>
      <c r="E67" s="226">
        <v>791</v>
      </c>
      <c r="F67" s="226" t="s">
        <v>1408</v>
      </c>
      <c r="G67" s="179" t="s">
        <v>1441</v>
      </c>
      <c r="H67" s="237">
        <v>1089.45</v>
      </c>
      <c r="I67" s="237">
        <v>0</v>
      </c>
      <c r="J67" s="233">
        <f t="shared" si="1"/>
        <v>1089.45</v>
      </c>
    </row>
    <row r="68" spans="1:10" ht="23.25">
      <c r="A68" s="226" t="s">
        <v>625</v>
      </c>
      <c r="B68" s="226" t="s">
        <v>1327</v>
      </c>
      <c r="C68" s="227" t="s">
        <v>71</v>
      </c>
      <c r="D68" s="228">
        <v>42782.643067129626</v>
      </c>
      <c r="E68" s="226">
        <v>792</v>
      </c>
      <c r="F68" s="226" t="s">
        <v>1408</v>
      </c>
      <c r="G68" s="179" t="s">
        <v>1415</v>
      </c>
      <c r="H68" s="237">
        <v>732.96</v>
      </c>
      <c r="I68" s="237">
        <v>0</v>
      </c>
      <c r="J68" s="233">
        <f t="shared" si="1"/>
        <v>732.96</v>
      </c>
    </row>
    <row r="69" spans="1:10" ht="23.25">
      <c r="A69" s="226" t="s">
        <v>625</v>
      </c>
      <c r="B69" s="226" t="s">
        <v>1327</v>
      </c>
      <c r="C69" s="227" t="s">
        <v>71</v>
      </c>
      <c r="D69" s="228">
        <v>42782.643229166672</v>
      </c>
      <c r="E69" s="226">
        <v>793</v>
      </c>
      <c r="F69" s="226" t="s">
        <v>1408</v>
      </c>
      <c r="G69" s="179" t="s">
        <v>1442</v>
      </c>
      <c r="H69" s="237">
        <v>4878.55</v>
      </c>
      <c r="I69" s="237">
        <v>0</v>
      </c>
      <c r="J69" s="233">
        <f t="shared" si="1"/>
        <v>4878.55</v>
      </c>
    </row>
    <row r="70" spans="1:10" ht="23.25">
      <c r="A70" s="226" t="s">
        <v>625</v>
      </c>
      <c r="B70" s="226" t="s">
        <v>1327</v>
      </c>
      <c r="C70" s="227" t="s">
        <v>71</v>
      </c>
      <c r="D70" s="228">
        <v>42788.722557870366</v>
      </c>
      <c r="E70" s="226">
        <v>895</v>
      </c>
      <c r="F70" s="226" t="s">
        <v>1408</v>
      </c>
      <c r="G70" s="179" t="s">
        <v>1419</v>
      </c>
      <c r="H70" s="237">
        <v>405.47</v>
      </c>
      <c r="I70" s="237">
        <v>0</v>
      </c>
      <c r="J70" s="233">
        <f t="shared" si="1"/>
        <v>405.47</v>
      </c>
    </row>
    <row r="71" spans="1:10" ht="23.25">
      <c r="A71" s="226" t="s">
        <v>625</v>
      </c>
      <c r="B71" s="226" t="s">
        <v>1327</v>
      </c>
      <c r="C71" s="227" t="s">
        <v>71</v>
      </c>
      <c r="D71" s="228">
        <v>42807.616875</v>
      </c>
      <c r="E71" s="226">
        <v>1230</v>
      </c>
      <c r="F71" s="226" t="s">
        <v>1408</v>
      </c>
      <c r="G71" s="179" t="s">
        <v>1436</v>
      </c>
      <c r="H71" s="237">
        <v>286.56</v>
      </c>
      <c r="I71" s="237">
        <v>0</v>
      </c>
      <c r="J71" s="233">
        <f t="shared" si="1"/>
        <v>286.56</v>
      </c>
    </row>
    <row r="72" spans="1:10" ht="23.25">
      <c r="A72" s="226" t="s">
        <v>625</v>
      </c>
      <c r="B72" s="226" t="s">
        <v>1327</v>
      </c>
      <c r="C72" s="227" t="s">
        <v>71</v>
      </c>
      <c r="D72" s="228">
        <v>42807.616944444446</v>
      </c>
      <c r="E72" s="226">
        <v>1231</v>
      </c>
      <c r="F72" s="226" t="s">
        <v>1408</v>
      </c>
      <c r="G72" s="179" t="s">
        <v>1437</v>
      </c>
      <c r="H72" s="237">
        <v>378.02</v>
      </c>
      <c r="I72" s="237">
        <v>0</v>
      </c>
      <c r="J72" s="233">
        <f t="shared" si="1"/>
        <v>378.02</v>
      </c>
    </row>
    <row r="73" spans="1:10" ht="23.25">
      <c r="A73" s="226" t="s">
        <v>625</v>
      </c>
      <c r="B73" s="226" t="s">
        <v>1327</v>
      </c>
      <c r="C73" s="227" t="s">
        <v>71</v>
      </c>
      <c r="D73" s="228">
        <v>42807.617349537039</v>
      </c>
      <c r="E73" s="226">
        <v>1235</v>
      </c>
      <c r="F73" s="226" t="s">
        <v>1408</v>
      </c>
      <c r="G73" s="179" t="s">
        <v>1424</v>
      </c>
      <c r="H73" s="237">
        <v>40</v>
      </c>
      <c r="I73" s="237">
        <v>0</v>
      </c>
      <c r="J73" s="233">
        <f t="shared" ref="J73:J104" si="2">+H73+I73</f>
        <v>40</v>
      </c>
    </row>
    <row r="74" spans="1:10" ht="23.25">
      <c r="A74" s="226" t="s">
        <v>625</v>
      </c>
      <c r="B74" s="226" t="s">
        <v>1327</v>
      </c>
      <c r="C74" s="227" t="s">
        <v>71</v>
      </c>
      <c r="D74" s="228">
        <v>42817.831006944441</v>
      </c>
      <c r="E74" s="226">
        <v>1475</v>
      </c>
      <c r="F74" s="226" t="s">
        <v>1408</v>
      </c>
      <c r="G74" s="179" t="s">
        <v>1434</v>
      </c>
      <c r="H74" s="237">
        <v>285.25</v>
      </c>
      <c r="I74" s="237">
        <v>0</v>
      </c>
      <c r="J74" s="233">
        <f t="shared" si="2"/>
        <v>285.25</v>
      </c>
    </row>
    <row r="75" spans="1:10" ht="45.75">
      <c r="A75" s="226" t="s">
        <v>625</v>
      </c>
      <c r="B75" s="226" t="s">
        <v>1327</v>
      </c>
      <c r="C75" s="227" t="s">
        <v>71</v>
      </c>
      <c r="D75" s="228" t="s">
        <v>10290</v>
      </c>
      <c r="E75" s="226" t="s">
        <v>10291</v>
      </c>
      <c r="F75" s="226" t="s">
        <v>1408</v>
      </c>
      <c r="G75" s="179" t="s">
        <v>10292</v>
      </c>
      <c r="H75" s="237">
        <v>374.25</v>
      </c>
      <c r="I75" s="237">
        <v>0</v>
      </c>
      <c r="J75" s="233">
        <f t="shared" si="2"/>
        <v>374.25</v>
      </c>
    </row>
    <row r="76" spans="1:10" ht="45.75">
      <c r="A76" s="226" t="s">
        <v>625</v>
      </c>
      <c r="B76" s="226" t="s">
        <v>1327</v>
      </c>
      <c r="C76" s="227" t="s">
        <v>71</v>
      </c>
      <c r="D76" s="228" t="s">
        <v>10297</v>
      </c>
      <c r="E76" s="226" t="s">
        <v>10304</v>
      </c>
      <c r="F76" s="226" t="s">
        <v>1408</v>
      </c>
      <c r="G76" s="179" t="s">
        <v>10305</v>
      </c>
      <c r="H76" s="237">
        <v>21.55</v>
      </c>
      <c r="I76" s="237">
        <v>0</v>
      </c>
      <c r="J76" s="233">
        <f t="shared" si="2"/>
        <v>21.55</v>
      </c>
    </row>
    <row r="77" spans="1:10" ht="45.75">
      <c r="A77" s="226" t="s">
        <v>625</v>
      </c>
      <c r="B77" s="226" t="s">
        <v>1327</v>
      </c>
      <c r="C77" s="227" t="s">
        <v>71</v>
      </c>
      <c r="D77" s="228" t="s">
        <v>10297</v>
      </c>
      <c r="E77" s="226" t="s">
        <v>10306</v>
      </c>
      <c r="F77" s="226" t="s">
        <v>1408</v>
      </c>
      <c r="G77" s="179" t="s">
        <v>10307</v>
      </c>
      <c r="H77" s="237">
        <v>757.67</v>
      </c>
      <c r="I77" s="237">
        <v>0</v>
      </c>
      <c r="J77" s="233">
        <f t="shared" si="2"/>
        <v>757.67</v>
      </c>
    </row>
    <row r="78" spans="1:10" ht="45.75">
      <c r="A78" s="226" t="s">
        <v>625</v>
      </c>
      <c r="B78" s="226" t="s">
        <v>1327</v>
      </c>
      <c r="C78" s="227" t="s">
        <v>71</v>
      </c>
      <c r="D78" s="228" t="s">
        <v>10297</v>
      </c>
      <c r="E78" s="226" t="s">
        <v>10308</v>
      </c>
      <c r="F78" s="226" t="s">
        <v>1408</v>
      </c>
      <c r="G78" s="179" t="s">
        <v>10309</v>
      </c>
      <c r="H78" s="237">
        <v>904.81</v>
      </c>
      <c r="I78" s="237">
        <v>0</v>
      </c>
      <c r="J78" s="233">
        <f t="shared" si="2"/>
        <v>904.81</v>
      </c>
    </row>
    <row r="79" spans="1:10" ht="45.75">
      <c r="A79" s="226" t="s">
        <v>625</v>
      </c>
      <c r="B79" s="226" t="s">
        <v>1327</v>
      </c>
      <c r="C79" s="227" t="s">
        <v>71</v>
      </c>
      <c r="D79" s="228" t="s">
        <v>14358</v>
      </c>
      <c r="E79" s="226" t="s">
        <v>14359</v>
      </c>
      <c r="F79" s="226" t="s">
        <v>1408</v>
      </c>
      <c r="G79" s="179" t="s">
        <v>14360</v>
      </c>
      <c r="H79" s="237">
        <v>103.52</v>
      </c>
      <c r="I79" s="237">
        <v>0</v>
      </c>
      <c r="J79" s="233">
        <f t="shared" si="2"/>
        <v>103.52</v>
      </c>
    </row>
    <row r="80" spans="1:10" ht="23.25">
      <c r="A80" s="226" t="s">
        <v>627</v>
      </c>
      <c r="B80" s="226" t="s">
        <v>1328</v>
      </c>
      <c r="C80" s="227" t="s">
        <v>71</v>
      </c>
      <c r="D80" s="228">
        <v>42762.629108796296</v>
      </c>
      <c r="E80" s="226">
        <v>272</v>
      </c>
      <c r="F80" s="226" t="s">
        <v>1329</v>
      </c>
      <c r="G80" s="179" t="s">
        <v>1420</v>
      </c>
      <c r="H80" s="237">
        <v>0</v>
      </c>
      <c r="I80" s="237">
        <v>3753.59</v>
      </c>
      <c r="J80" s="233">
        <f t="shared" si="2"/>
        <v>3753.59</v>
      </c>
    </row>
    <row r="81" spans="1:10" ht="23.25">
      <c r="A81" s="226" t="s">
        <v>627</v>
      </c>
      <c r="B81" s="226" t="s">
        <v>1328</v>
      </c>
      <c r="C81" s="227" t="s">
        <v>71</v>
      </c>
      <c r="D81" s="228">
        <v>42788.632407407407</v>
      </c>
      <c r="E81" s="226">
        <v>885</v>
      </c>
      <c r="F81" s="226" t="s">
        <v>1329</v>
      </c>
      <c r="G81" s="179" t="s">
        <v>1421</v>
      </c>
      <c r="H81" s="237">
        <v>0</v>
      </c>
      <c r="I81" s="237">
        <v>417</v>
      </c>
      <c r="J81" s="233">
        <f t="shared" si="2"/>
        <v>417</v>
      </c>
    </row>
    <row r="82" spans="1:10" ht="23.25">
      <c r="A82" s="226" t="s">
        <v>627</v>
      </c>
      <c r="B82" s="226" t="s">
        <v>1328</v>
      </c>
      <c r="C82" s="227" t="s">
        <v>71</v>
      </c>
      <c r="D82" s="228">
        <v>42788.632476851853</v>
      </c>
      <c r="E82" s="226">
        <v>886</v>
      </c>
      <c r="F82" s="226" t="s">
        <v>1329</v>
      </c>
      <c r="G82" s="179" t="s">
        <v>1423</v>
      </c>
      <c r="H82" s="237">
        <v>0</v>
      </c>
      <c r="I82" s="237">
        <v>228.7</v>
      </c>
      <c r="J82" s="233">
        <f t="shared" si="2"/>
        <v>228.7</v>
      </c>
    </row>
    <row r="83" spans="1:10" ht="34.5">
      <c r="A83" s="226" t="s">
        <v>627</v>
      </c>
      <c r="B83" s="226" t="s">
        <v>1328</v>
      </c>
      <c r="C83" s="227" t="s">
        <v>71</v>
      </c>
      <c r="D83" s="228" t="s">
        <v>10293</v>
      </c>
      <c r="E83" s="226" t="s">
        <v>10294</v>
      </c>
      <c r="F83" s="226" t="s">
        <v>1329</v>
      </c>
      <c r="G83" s="179" t="s">
        <v>10296</v>
      </c>
      <c r="H83" s="237">
        <v>0</v>
      </c>
      <c r="I83" s="237">
        <v>13016.64</v>
      </c>
      <c r="J83" s="233">
        <f t="shared" si="2"/>
        <v>13016.64</v>
      </c>
    </row>
    <row r="84" spans="1:10" ht="45.75">
      <c r="A84" s="226" t="s">
        <v>627</v>
      </c>
      <c r="B84" s="226" t="s">
        <v>1328</v>
      </c>
      <c r="C84" s="227" t="s">
        <v>71</v>
      </c>
      <c r="D84" s="228" t="s">
        <v>14361</v>
      </c>
      <c r="E84" s="226" t="s">
        <v>14362</v>
      </c>
      <c r="F84" s="226" t="s">
        <v>1329</v>
      </c>
      <c r="G84" s="179" t="s">
        <v>14363</v>
      </c>
      <c r="H84" s="237">
        <v>0</v>
      </c>
      <c r="I84" s="237">
        <v>150</v>
      </c>
      <c r="J84" s="233">
        <f t="shared" si="2"/>
        <v>150</v>
      </c>
    </row>
    <row r="85" spans="1:10">
      <c r="A85" s="226"/>
      <c r="B85" s="226"/>
      <c r="C85" s="227"/>
      <c r="D85" s="228"/>
      <c r="E85" s="226"/>
      <c r="F85" s="226"/>
      <c r="G85" s="179"/>
      <c r="H85" s="237"/>
      <c r="I85" s="237"/>
      <c r="J85" s="233"/>
    </row>
    <row r="86" spans="1:10">
      <c r="A86" s="226"/>
      <c r="B86" s="226"/>
      <c r="C86" s="227"/>
      <c r="D86" s="228"/>
      <c r="E86" s="226"/>
      <c r="F86" s="226"/>
      <c r="G86" s="178" t="s">
        <v>653</v>
      </c>
      <c r="H86" s="238">
        <f>+SUBTOTAL(9,H9:H84)</f>
        <v>2777229.7999999993</v>
      </c>
      <c r="I86" s="238">
        <f>+SUBTOTAL(9,I9:I84)</f>
        <v>2884314.2399999998</v>
      </c>
      <c r="J86" s="233"/>
    </row>
  </sheetData>
  <sheetProtection formatCells="0" formatColumns="0" formatRows="0" insertColumns="0" insertRows="0" sort="0" autoFilter="0"/>
  <autoFilter ref="A8:J84"/>
  <sortState ref="A9:J359">
    <sortCondition ref="A9:A359"/>
    <sortCondition ref="E9:E359"/>
  </sortState>
  <mergeCells count="4">
    <mergeCell ref="A1:J1"/>
    <mergeCell ref="A2:J2"/>
    <mergeCell ref="A3:J3"/>
    <mergeCell ref="A4:J4"/>
  </mergeCells>
  <pageMargins left="0.39370078740157483" right="0.43307086614173229" top="0.55118110236220474" bottom="0.31496062992125984" header="0.31496062992125984" footer="0.31496062992125984"/>
  <pageSetup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N12"/>
  <sheetViews>
    <sheetView view="pageBreakPreview" zoomScaleNormal="100" zoomScaleSheetLayoutView="100" workbookViewId="0">
      <pane ySplit="8" topLeftCell="A9" activePane="bottomLeft" state="frozen"/>
      <selection pane="bottomLeft" activeCell="C9" sqref="C9"/>
    </sheetView>
  </sheetViews>
  <sheetFormatPr baseColWidth="10" defaultRowHeight="15" outlineLevelCol="1"/>
  <cols>
    <col min="1" max="1" width="6.85546875" customWidth="1"/>
    <col min="2" max="2" width="5.42578125" customWidth="1"/>
    <col min="3" max="3" width="28.28515625" customWidth="1"/>
    <col min="4" max="5" width="9.7109375" customWidth="1"/>
    <col min="6" max="6" width="11.7109375" customWidth="1"/>
    <col min="7" max="7" width="48.85546875" customWidth="1"/>
    <col min="8" max="9" width="15.7109375" customWidth="1"/>
    <col min="10" max="10" width="15.7109375" hidden="1" customWidth="1" outlineLevel="1"/>
    <col min="11" max="11" width="15.7109375" customWidth="1" collapsed="1"/>
    <col min="12" max="12" width="15.7109375" customWidth="1"/>
    <col min="13" max="13" width="15.7109375" hidden="1" customWidth="1" outlineLevel="1"/>
    <col min="14" max="14" width="11.42578125" collapsed="1"/>
  </cols>
  <sheetData>
    <row r="1" spans="1:13">
      <c r="A1" s="323" t="str">
        <f>+'CUT Bs.'!A1:K1</f>
        <v>DETALLE DE OPERACIONES SIN REGULARIZACIÓN</v>
      </c>
      <c r="B1" s="323"/>
      <c r="C1" s="323"/>
      <c r="D1" s="323"/>
      <c r="E1" s="323"/>
      <c r="F1" s="323"/>
      <c r="G1" s="323"/>
      <c r="H1" s="323"/>
      <c r="I1" s="323"/>
      <c r="J1" s="323"/>
      <c r="K1" s="323"/>
      <c r="L1" s="323"/>
      <c r="M1" s="323"/>
    </row>
    <row r="2" spans="1:13">
      <c r="A2" s="323" t="str">
        <f>+'CUT $us'!A2:L2</f>
        <v>QUE AFECTAN A LA CUENTA UNICA DEL TESORO (CUT) EN DOLARES AMERICANOS No. 5970034001</v>
      </c>
      <c r="B2" s="323"/>
      <c r="C2" s="323"/>
      <c r="D2" s="323"/>
      <c r="E2" s="323"/>
      <c r="F2" s="323"/>
      <c r="G2" s="323"/>
      <c r="H2" s="323"/>
      <c r="I2" s="323"/>
      <c r="J2" s="323"/>
      <c r="K2" s="323"/>
      <c r="L2" s="323"/>
      <c r="M2" s="323"/>
    </row>
    <row r="3" spans="1:13">
      <c r="A3" s="323" t="s">
        <v>651</v>
      </c>
      <c r="B3" s="323"/>
      <c r="C3" s="323"/>
      <c r="D3" s="323"/>
      <c r="E3" s="323"/>
      <c r="F3" s="323"/>
      <c r="G3" s="323"/>
      <c r="H3" s="323"/>
      <c r="I3" s="323"/>
      <c r="J3" s="323"/>
      <c r="K3" s="323"/>
      <c r="L3" s="323"/>
      <c r="M3" s="323"/>
    </row>
    <row r="4" spans="1:13">
      <c r="A4" s="323" t="str">
        <f>+'CUT Bs.'!A4:K4</f>
        <v>DESDE ENERO A MAYO DE 2017</v>
      </c>
      <c r="B4" s="323"/>
      <c r="C4" s="323"/>
      <c r="D4" s="323"/>
      <c r="E4" s="323"/>
      <c r="F4" s="323"/>
      <c r="G4" s="323"/>
      <c r="H4" s="323"/>
      <c r="I4" s="323"/>
      <c r="J4" s="323"/>
      <c r="K4" s="323"/>
      <c r="L4" s="323"/>
      <c r="M4" s="323"/>
    </row>
    <row r="5" spans="1:13" ht="9" customHeight="1">
      <c r="A5" s="30"/>
      <c r="B5" s="30"/>
      <c r="C5" s="30"/>
      <c r="D5" s="30"/>
      <c r="E5" s="30"/>
      <c r="F5" s="121"/>
      <c r="G5" s="30"/>
      <c r="H5" s="30"/>
      <c r="I5" s="30"/>
      <c r="J5" s="30"/>
      <c r="K5" s="30"/>
      <c r="L5" s="30"/>
      <c r="M5" s="30"/>
    </row>
    <row r="6" spans="1:13">
      <c r="A6" s="78" t="str">
        <f>+'CUT Bs.'!A6</f>
        <v>ACTUALIZADO AL :  6-JUNIO-2017</v>
      </c>
      <c r="B6" s="21"/>
      <c r="C6" s="30"/>
      <c r="D6" s="30"/>
      <c r="E6" s="30"/>
      <c r="F6" s="121"/>
      <c r="G6" s="30"/>
      <c r="H6" s="30"/>
      <c r="I6" s="30"/>
      <c r="J6" s="30"/>
      <c r="K6" s="30"/>
      <c r="L6" s="30"/>
      <c r="M6" s="30"/>
    </row>
    <row r="7" spans="1:13">
      <c r="A7" s="22"/>
      <c r="B7" s="22"/>
      <c r="C7" s="22"/>
      <c r="D7" s="22"/>
      <c r="E7" s="21"/>
      <c r="F7" s="31"/>
      <c r="G7" s="21"/>
      <c r="H7" s="21"/>
      <c r="I7" s="21"/>
      <c r="J7" s="21"/>
      <c r="K7" s="21"/>
      <c r="L7" s="21"/>
      <c r="M7" s="21"/>
    </row>
    <row r="8" spans="1:13" ht="22.5">
      <c r="A8" s="79" t="s">
        <v>40</v>
      </c>
      <c r="B8" s="112" t="s">
        <v>644</v>
      </c>
      <c r="C8" s="113" t="s">
        <v>41</v>
      </c>
      <c r="D8" s="113" t="s">
        <v>42</v>
      </c>
      <c r="E8" s="112" t="s">
        <v>645</v>
      </c>
      <c r="F8" s="112" t="s">
        <v>646</v>
      </c>
      <c r="G8" s="112" t="s">
        <v>44</v>
      </c>
      <c r="H8" s="112" t="s">
        <v>648</v>
      </c>
      <c r="I8" s="112" t="s">
        <v>647</v>
      </c>
      <c r="J8" s="112" t="s">
        <v>1330</v>
      </c>
      <c r="K8" s="112" t="s">
        <v>648</v>
      </c>
      <c r="L8" s="112" t="s">
        <v>647</v>
      </c>
      <c r="M8" s="112" t="s">
        <v>1331</v>
      </c>
    </row>
    <row r="9" spans="1:13">
      <c r="A9" s="114"/>
      <c r="B9" s="114"/>
      <c r="C9" s="119"/>
      <c r="D9" s="115"/>
      <c r="E9" s="114"/>
      <c r="F9" s="114"/>
      <c r="G9" s="116"/>
      <c r="H9" s="117"/>
      <c r="I9" s="117"/>
      <c r="J9" s="117"/>
      <c r="K9" s="117"/>
      <c r="L9" s="117"/>
      <c r="M9" s="117"/>
    </row>
    <row r="10" spans="1:13">
      <c r="A10" s="24"/>
      <c r="B10" s="24"/>
      <c r="C10" s="25"/>
      <c r="D10" s="26"/>
      <c r="E10" s="24"/>
      <c r="F10" s="24"/>
      <c r="G10" s="27"/>
      <c r="H10" s="28"/>
      <c r="I10" s="28"/>
      <c r="J10" s="28"/>
      <c r="K10" s="28"/>
      <c r="L10" s="28"/>
      <c r="M10" s="28"/>
    </row>
    <row r="11" spans="1:13" ht="15.75" thickBot="1">
      <c r="A11" s="324" t="s">
        <v>653</v>
      </c>
      <c r="B11" s="325"/>
      <c r="C11" s="325"/>
      <c r="D11" s="325"/>
      <c r="E11" s="325"/>
      <c r="F11" s="325"/>
      <c r="G11" s="326"/>
      <c r="H11" s="29">
        <f t="shared" ref="H11:M11" si="0">+SUBTOTAL(9,H9:H10)</f>
        <v>0</v>
      </c>
      <c r="I11" s="29">
        <f t="shared" si="0"/>
        <v>0</v>
      </c>
      <c r="J11" s="29">
        <f t="shared" si="0"/>
        <v>0</v>
      </c>
      <c r="K11" s="29">
        <f t="shared" si="0"/>
        <v>0</v>
      </c>
      <c r="L11" s="29">
        <f t="shared" si="0"/>
        <v>0</v>
      </c>
      <c r="M11" s="29">
        <f t="shared" si="0"/>
        <v>0</v>
      </c>
    </row>
    <row r="12" spans="1:13" ht="15.75" thickTop="1">
      <c r="A12" s="20"/>
      <c r="B12" s="20"/>
      <c r="C12" s="20"/>
      <c r="D12" s="20"/>
      <c r="E12" s="19"/>
      <c r="F12" s="23"/>
      <c r="G12" s="19"/>
      <c r="H12" s="19"/>
      <c r="I12" s="19"/>
      <c r="J12" s="19"/>
      <c r="K12" s="19"/>
      <c r="L12" s="19"/>
      <c r="M12" s="19"/>
    </row>
  </sheetData>
  <sheetProtection formatCells="0" formatColumns="0" formatRows="0" insertColumns="0" insertRows="0" sort="0" autoFilter="0"/>
  <autoFilter ref="A8:M9"/>
  <mergeCells count="5">
    <mergeCell ref="A11:G11"/>
    <mergeCell ref="A1:M1"/>
    <mergeCell ref="A2:M2"/>
    <mergeCell ref="A3:M3"/>
    <mergeCell ref="A4:M4"/>
  </mergeCells>
  <pageMargins left="0.41" right="0.43" top="0.74803149606299213" bottom="0.74803149606299213" header="0.31496062992125984" footer="0.31496062992125984"/>
  <pageSetup scale="6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83"/>
  <sheetViews>
    <sheetView showGridLines="0" view="pageBreakPreview" zoomScaleNormal="100" zoomScaleSheetLayoutView="100" workbookViewId="0">
      <pane ySplit="9" topLeftCell="A10" activePane="bottomLeft" state="frozen"/>
      <selection activeCell="G12" sqref="G12"/>
      <selection pane="bottomLeft" activeCell="N14" sqref="N14"/>
    </sheetView>
  </sheetViews>
  <sheetFormatPr baseColWidth="10" defaultRowHeight="15"/>
  <cols>
    <col min="1" max="1" width="7" style="132" customWidth="1"/>
    <col min="2" max="2" width="6.140625" style="132" customWidth="1"/>
    <col min="3" max="3" width="59.85546875" style="134" bestFit="1" customWidth="1"/>
    <col min="4" max="4" width="15.140625" style="251" bestFit="1" customWidth="1"/>
    <col min="5" max="5" width="13.140625" style="251" bestFit="1" customWidth="1"/>
    <col min="6" max="6" width="14.140625" style="251" bestFit="1" customWidth="1"/>
    <col min="7" max="8" width="16.85546875" style="251" bestFit="1" customWidth="1"/>
    <col min="9" max="9" width="1" style="132" customWidth="1"/>
    <col min="10" max="16384" width="11.42578125" style="132"/>
  </cols>
  <sheetData>
    <row r="1" spans="1:9" s="123" customFormat="1">
      <c r="A1" s="327" t="str">
        <f>+'CUT Bs.'!A1:K1</f>
        <v>DETALLE DE OPERACIONES SIN REGULARIZACIÓN</v>
      </c>
      <c r="B1" s="327"/>
      <c r="C1" s="327"/>
      <c r="D1" s="327"/>
      <c r="E1" s="327"/>
      <c r="F1" s="327"/>
      <c r="G1" s="327"/>
      <c r="H1" s="327"/>
    </row>
    <row r="2" spans="1:9" s="123" customFormat="1">
      <c r="A2" s="327" t="str">
        <f>+'CUT Bs.'!A2:K2</f>
        <v>QUE AFECTAN A LA CUENTA ÚNICA DEL TESORO EN BOLIVIANOS (CUT) No. 3987069001</v>
      </c>
      <c r="B2" s="327"/>
      <c r="C2" s="327"/>
      <c r="D2" s="327"/>
      <c r="E2" s="327"/>
      <c r="F2" s="327"/>
      <c r="G2" s="327"/>
      <c r="H2" s="327"/>
    </row>
    <row r="3" spans="1:9" s="123" customFormat="1">
      <c r="A3" s="327" t="str">
        <f>+'CUT Bs.'!A3:K3</f>
        <v>ÁREA DE CONCILIACIÓN Y RECOLECCIÓN DE DATOS</v>
      </c>
      <c r="B3" s="327"/>
      <c r="C3" s="327"/>
      <c r="D3" s="327"/>
      <c r="E3" s="327"/>
      <c r="F3" s="327"/>
      <c r="G3" s="327"/>
      <c r="H3" s="327"/>
    </row>
    <row r="4" spans="1:9" s="123" customFormat="1">
      <c r="A4" s="328" t="str">
        <f>+'CUT Bs.'!A4:K4</f>
        <v>DESDE ENERO A MAYO DE 2017</v>
      </c>
      <c r="B4" s="328"/>
      <c r="C4" s="328"/>
      <c r="D4" s="328"/>
      <c r="E4" s="328"/>
      <c r="F4" s="328"/>
      <c r="G4" s="328"/>
      <c r="H4" s="328"/>
    </row>
    <row r="5" spans="1:9" s="123" customFormat="1" ht="9" customHeight="1">
      <c r="A5" s="124"/>
      <c r="B5" s="124"/>
      <c r="C5" s="124"/>
      <c r="D5" s="244"/>
      <c r="E5" s="244"/>
      <c r="F5" s="244"/>
      <c r="G5" s="244"/>
      <c r="H5" s="244"/>
    </row>
    <row r="6" spans="1:9" s="123" customFormat="1">
      <c r="A6" s="180" t="str">
        <f>+'CUT Bs.'!A6</f>
        <v>ACTUALIZADO AL :  6-JUNIO-2017</v>
      </c>
      <c r="B6" s="126"/>
      <c r="C6" s="127"/>
      <c r="D6" s="329"/>
      <c r="E6" s="329"/>
      <c r="F6" s="329"/>
      <c r="G6" s="329"/>
      <c r="H6" s="245"/>
    </row>
    <row r="7" spans="1:9" s="123" customFormat="1">
      <c r="A7" s="125"/>
      <c r="B7" s="126"/>
      <c r="C7" s="127"/>
      <c r="D7" s="246"/>
      <c r="E7" s="246"/>
      <c r="F7" s="246"/>
      <c r="G7" s="246"/>
      <c r="H7" s="245"/>
    </row>
    <row r="8" spans="1:9" s="123" customFormat="1" ht="18.75" customHeight="1">
      <c r="C8" s="128"/>
      <c r="D8" s="136" t="s">
        <v>1337</v>
      </c>
      <c r="E8" s="247"/>
      <c r="F8" s="247"/>
      <c r="G8" s="247"/>
      <c r="H8" s="247"/>
    </row>
    <row r="9" spans="1:9" ht="22.5">
      <c r="A9" s="129" t="s">
        <v>40</v>
      </c>
      <c r="B9" s="130" t="s">
        <v>644</v>
      </c>
      <c r="C9" s="131" t="s">
        <v>41</v>
      </c>
      <c r="D9" s="135" t="s">
        <v>1395</v>
      </c>
      <c r="E9" s="135" t="s">
        <v>1396</v>
      </c>
      <c r="F9" s="135" t="s">
        <v>1397</v>
      </c>
      <c r="G9" s="135" t="s">
        <v>1398</v>
      </c>
      <c r="H9" s="130" t="s">
        <v>652</v>
      </c>
    </row>
    <row r="10" spans="1:9" ht="18" customHeight="1">
      <c r="A10" s="242">
        <v>15</v>
      </c>
      <c r="B10" s="242">
        <v>1</v>
      </c>
      <c r="C10" s="243" t="s">
        <v>51</v>
      </c>
      <c r="D10" s="248">
        <v>32557.27</v>
      </c>
      <c r="E10" s="248">
        <v>0</v>
      </c>
      <c r="F10" s="248">
        <v>0</v>
      </c>
      <c r="G10" s="248">
        <v>0</v>
      </c>
      <c r="H10" s="248">
        <v>32557.27</v>
      </c>
    </row>
    <row r="11" spans="1:9" ht="18" customHeight="1">
      <c r="A11" s="242">
        <v>15</v>
      </c>
      <c r="B11" s="242">
        <v>2</v>
      </c>
      <c r="C11" s="243" t="s">
        <v>51</v>
      </c>
      <c r="D11" s="248">
        <v>11386893.98</v>
      </c>
      <c r="E11" s="248">
        <v>0</v>
      </c>
      <c r="F11" s="248">
        <v>0</v>
      </c>
      <c r="G11" s="248">
        <v>0</v>
      </c>
      <c r="H11" s="248">
        <v>11386893.98</v>
      </c>
    </row>
    <row r="12" spans="1:9" ht="18" customHeight="1">
      <c r="A12" s="242">
        <v>16</v>
      </c>
      <c r="B12" s="242">
        <v>1</v>
      </c>
      <c r="C12" s="243" t="s">
        <v>52</v>
      </c>
      <c r="D12" s="248">
        <v>824344.09</v>
      </c>
      <c r="E12" s="248">
        <v>0</v>
      </c>
      <c r="F12" s="248">
        <v>10728876.67</v>
      </c>
      <c r="G12" s="248">
        <v>0</v>
      </c>
      <c r="H12" s="248">
        <v>11553220.76</v>
      </c>
    </row>
    <row r="13" spans="1:9" ht="18" customHeight="1">
      <c r="A13" s="242">
        <v>16</v>
      </c>
      <c r="B13" s="242">
        <v>3</v>
      </c>
      <c r="C13" s="243" t="s">
        <v>52</v>
      </c>
      <c r="D13" s="248">
        <v>0</v>
      </c>
      <c r="E13" s="248">
        <v>0</v>
      </c>
      <c r="F13" s="248">
        <v>377424</v>
      </c>
      <c r="G13" s="248">
        <v>0</v>
      </c>
      <c r="H13" s="248">
        <v>377424</v>
      </c>
    </row>
    <row r="14" spans="1:9" ht="18" customHeight="1">
      <c r="A14" s="242">
        <v>20</v>
      </c>
      <c r="B14" s="242">
        <v>1</v>
      </c>
      <c r="C14" s="243" t="s">
        <v>53</v>
      </c>
      <c r="D14" s="248">
        <v>0</v>
      </c>
      <c r="E14" s="248">
        <v>0</v>
      </c>
      <c r="F14" s="248">
        <v>2387945.87</v>
      </c>
      <c r="G14" s="248">
        <v>0</v>
      </c>
      <c r="H14" s="248">
        <v>2387945.87</v>
      </c>
      <c r="I14" s="133"/>
    </row>
    <row r="15" spans="1:9" ht="18" customHeight="1">
      <c r="A15" s="242">
        <v>20</v>
      </c>
      <c r="B15" s="242">
        <v>2</v>
      </c>
      <c r="C15" s="243" t="s">
        <v>53</v>
      </c>
      <c r="D15" s="248">
        <v>0</v>
      </c>
      <c r="E15" s="248">
        <v>0</v>
      </c>
      <c r="F15" s="249">
        <v>54478</v>
      </c>
      <c r="G15" s="248">
        <v>0</v>
      </c>
      <c r="H15" s="248">
        <v>54478</v>
      </c>
      <c r="I15" s="133"/>
    </row>
    <row r="16" spans="1:9" ht="18" customHeight="1">
      <c r="A16" s="242">
        <v>20</v>
      </c>
      <c r="B16" s="242">
        <v>3</v>
      </c>
      <c r="C16" s="243" t="s">
        <v>53</v>
      </c>
      <c r="D16" s="248">
        <v>0</v>
      </c>
      <c r="E16" s="248">
        <v>0</v>
      </c>
      <c r="F16" s="249">
        <v>1968434.93</v>
      </c>
      <c r="G16" s="248">
        <v>0</v>
      </c>
      <c r="H16" s="248">
        <v>1968434.93</v>
      </c>
      <c r="I16" s="133"/>
    </row>
    <row r="17" spans="1:9" ht="18" customHeight="1">
      <c r="A17" s="242">
        <v>20</v>
      </c>
      <c r="B17" s="242">
        <v>4</v>
      </c>
      <c r="C17" s="243" t="s">
        <v>53</v>
      </c>
      <c r="D17" s="248">
        <v>0</v>
      </c>
      <c r="E17" s="248">
        <v>0</v>
      </c>
      <c r="F17" s="248">
        <v>281039.02</v>
      </c>
      <c r="G17" s="248">
        <v>0</v>
      </c>
      <c r="H17" s="248">
        <v>281039.02</v>
      </c>
      <c r="I17" s="133"/>
    </row>
    <row r="18" spans="1:9" ht="18" customHeight="1">
      <c r="A18" s="242">
        <v>20</v>
      </c>
      <c r="B18" s="242">
        <v>5</v>
      </c>
      <c r="C18" s="243" t="s">
        <v>53</v>
      </c>
      <c r="D18" s="248">
        <v>0</v>
      </c>
      <c r="E18" s="248">
        <v>0</v>
      </c>
      <c r="F18" s="248">
        <v>463630.4</v>
      </c>
      <c r="G18" s="248">
        <v>0</v>
      </c>
      <c r="H18" s="248">
        <v>463630.4</v>
      </c>
      <c r="I18" s="133"/>
    </row>
    <row r="19" spans="1:9" ht="18" customHeight="1">
      <c r="A19" s="242">
        <v>25</v>
      </c>
      <c r="B19" s="242">
        <v>5</v>
      </c>
      <c r="C19" s="243" t="s">
        <v>54</v>
      </c>
      <c r="D19" s="248">
        <v>5967.84</v>
      </c>
      <c r="E19" s="248">
        <v>0</v>
      </c>
      <c r="F19" s="248">
        <v>0</v>
      </c>
      <c r="G19" s="248">
        <v>0</v>
      </c>
      <c r="H19" s="248">
        <v>5967.84</v>
      </c>
      <c r="I19" s="133"/>
    </row>
    <row r="20" spans="1:9" ht="18" customHeight="1">
      <c r="A20" s="242">
        <v>41</v>
      </c>
      <c r="B20" s="242">
        <v>3</v>
      </c>
      <c r="C20" s="243" t="s">
        <v>56</v>
      </c>
      <c r="D20" s="248">
        <v>0</v>
      </c>
      <c r="E20" s="248">
        <v>0</v>
      </c>
      <c r="F20" s="248">
        <v>65336</v>
      </c>
      <c r="G20" s="248">
        <v>0</v>
      </c>
      <c r="H20" s="248">
        <v>65336</v>
      </c>
      <c r="I20" s="133"/>
    </row>
    <row r="21" spans="1:9" ht="18" customHeight="1">
      <c r="A21" s="242">
        <v>41</v>
      </c>
      <c r="B21" s="242">
        <v>4</v>
      </c>
      <c r="C21" s="243" t="s">
        <v>56</v>
      </c>
      <c r="D21" s="248">
        <v>17057420.18</v>
      </c>
      <c r="E21" s="248">
        <v>0</v>
      </c>
      <c r="F21" s="248">
        <v>0</v>
      </c>
      <c r="G21" s="248">
        <v>0</v>
      </c>
      <c r="H21" s="248">
        <v>17057420.18</v>
      </c>
      <c r="I21" s="133"/>
    </row>
    <row r="22" spans="1:9" ht="18" customHeight="1">
      <c r="A22" s="242">
        <v>46</v>
      </c>
      <c r="B22" s="242">
        <v>2</v>
      </c>
      <c r="C22" s="243" t="s">
        <v>57</v>
      </c>
      <c r="D22" s="248">
        <v>9203573.4399999995</v>
      </c>
      <c r="E22" s="248">
        <v>0</v>
      </c>
      <c r="F22" s="248">
        <v>0</v>
      </c>
      <c r="G22" s="248">
        <v>0</v>
      </c>
      <c r="H22" s="248">
        <v>9203573.4399999995</v>
      </c>
      <c r="I22" s="133"/>
    </row>
    <row r="23" spans="1:9" ht="18" customHeight="1">
      <c r="A23" s="242">
        <v>46</v>
      </c>
      <c r="B23" s="242">
        <v>6</v>
      </c>
      <c r="C23" s="243" t="s">
        <v>57</v>
      </c>
      <c r="D23" s="248">
        <v>0</v>
      </c>
      <c r="E23" s="248">
        <v>0</v>
      </c>
      <c r="F23" s="248">
        <v>1628594.74</v>
      </c>
      <c r="G23" s="248">
        <v>0</v>
      </c>
      <c r="H23" s="248">
        <v>1628594.74</v>
      </c>
      <c r="I23" s="133"/>
    </row>
    <row r="24" spans="1:9" ht="18" customHeight="1">
      <c r="A24" s="242">
        <v>47</v>
      </c>
      <c r="B24" s="242">
        <v>1</v>
      </c>
      <c r="C24" s="243" t="s">
        <v>58</v>
      </c>
      <c r="D24" s="248">
        <v>0</v>
      </c>
      <c r="E24" s="248">
        <v>0</v>
      </c>
      <c r="F24" s="248">
        <v>34.85</v>
      </c>
      <c r="G24" s="248">
        <v>0</v>
      </c>
      <c r="H24" s="248">
        <v>34.85</v>
      </c>
      <c r="I24" s="133"/>
    </row>
    <row r="25" spans="1:9" ht="18" customHeight="1">
      <c r="A25" s="242">
        <v>47</v>
      </c>
      <c r="B25" s="242">
        <v>26</v>
      </c>
      <c r="C25" s="243" t="s">
        <v>58</v>
      </c>
      <c r="D25" s="248">
        <v>0</v>
      </c>
      <c r="E25" s="248">
        <v>0</v>
      </c>
      <c r="F25" s="248">
        <v>178307.54</v>
      </c>
      <c r="G25" s="248">
        <v>0</v>
      </c>
      <c r="H25" s="248">
        <v>178307.54</v>
      </c>
      <c r="I25" s="133"/>
    </row>
    <row r="26" spans="1:9" ht="18" customHeight="1">
      <c r="A26" s="242">
        <v>48</v>
      </c>
      <c r="B26" s="242">
        <v>1</v>
      </c>
      <c r="C26" s="243" t="s">
        <v>59</v>
      </c>
      <c r="D26" s="248">
        <v>0</v>
      </c>
      <c r="E26" s="248">
        <v>0</v>
      </c>
      <c r="F26" s="248">
        <v>52192.5</v>
      </c>
      <c r="G26" s="248">
        <v>0</v>
      </c>
      <c r="H26" s="248">
        <v>52192.5</v>
      </c>
      <c r="I26" s="133"/>
    </row>
    <row r="27" spans="1:9" ht="18" customHeight="1">
      <c r="A27" s="242">
        <v>52</v>
      </c>
      <c r="B27" s="242">
        <v>1</v>
      </c>
      <c r="C27" s="243" t="s">
        <v>62</v>
      </c>
      <c r="D27" s="248">
        <v>0</v>
      </c>
      <c r="E27" s="248">
        <v>0</v>
      </c>
      <c r="F27" s="248">
        <v>637224.22</v>
      </c>
      <c r="G27" s="248">
        <v>0</v>
      </c>
      <c r="H27" s="248">
        <v>637224.22</v>
      </c>
      <c r="I27" s="133"/>
    </row>
    <row r="28" spans="1:9" ht="18" customHeight="1">
      <c r="A28" s="242">
        <v>66</v>
      </c>
      <c r="B28" s="242">
        <v>2</v>
      </c>
      <c r="C28" s="243" t="s">
        <v>63</v>
      </c>
      <c r="D28" s="248">
        <v>0</v>
      </c>
      <c r="E28" s="248">
        <v>0</v>
      </c>
      <c r="F28" s="248">
        <v>17722</v>
      </c>
      <c r="G28" s="248">
        <v>0</v>
      </c>
      <c r="H28" s="248">
        <v>17722</v>
      </c>
      <c r="I28" s="133"/>
    </row>
    <row r="29" spans="1:9" ht="18" customHeight="1">
      <c r="A29" s="242">
        <v>70</v>
      </c>
      <c r="B29" s="242">
        <v>1</v>
      </c>
      <c r="C29" s="243" t="s">
        <v>64</v>
      </c>
      <c r="D29" s="248">
        <v>119497.66</v>
      </c>
      <c r="E29" s="248">
        <v>0</v>
      </c>
      <c r="F29" s="248">
        <v>16237.28</v>
      </c>
      <c r="G29" s="248">
        <v>0</v>
      </c>
      <c r="H29" s="248">
        <v>135734.94</v>
      </c>
      <c r="I29" s="133"/>
    </row>
    <row r="30" spans="1:9" ht="18" customHeight="1">
      <c r="A30" s="242">
        <v>78</v>
      </c>
      <c r="B30" s="242">
        <v>1</v>
      </c>
      <c r="C30" s="243" t="s">
        <v>5924</v>
      </c>
      <c r="D30" s="248">
        <v>0</v>
      </c>
      <c r="E30" s="248">
        <v>0</v>
      </c>
      <c r="F30" s="248">
        <v>141064.85999999999</v>
      </c>
      <c r="G30" s="248">
        <v>0</v>
      </c>
      <c r="H30" s="248">
        <v>141064.85999999999</v>
      </c>
      <c r="I30" s="133"/>
    </row>
    <row r="31" spans="1:9" ht="18" customHeight="1">
      <c r="A31" s="242">
        <v>78</v>
      </c>
      <c r="B31" s="242">
        <v>2</v>
      </c>
      <c r="C31" s="243" t="s">
        <v>5924</v>
      </c>
      <c r="D31" s="248">
        <v>569741.59</v>
      </c>
      <c r="E31" s="248">
        <v>0</v>
      </c>
      <c r="F31" s="248">
        <v>0</v>
      </c>
      <c r="G31" s="248">
        <v>0</v>
      </c>
      <c r="H31" s="248">
        <v>569741.59</v>
      </c>
      <c r="I31" s="133"/>
    </row>
    <row r="32" spans="1:9">
      <c r="A32" s="242">
        <v>78</v>
      </c>
      <c r="B32" s="242">
        <v>3</v>
      </c>
      <c r="C32" s="243" t="s">
        <v>5924</v>
      </c>
      <c r="D32" s="248">
        <v>8443591.2699999996</v>
      </c>
      <c r="E32" s="248">
        <v>0</v>
      </c>
      <c r="F32" s="248">
        <v>0</v>
      </c>
      <c r="G32" s="248">
        <v>0</v>
      </c>
      <c r="H32" s="248">
        <v>8443591.2699999996</v>
      </c>
      <c r="I32" s="133"/>
    </row>
    <row r="33" spans="1:9">
      <c r="A33" s="242">
        <v>81</v>
      </c>
      <c r="B33" s="242">
        <v>1</v>
      </c>
      <c r="C33" s="243" t="s">
        <v>67</v>
      </c>
      <c r="D33" s="248">
        <v>1830368.73</v>
      </c>
      <c r="E33" s="248">
        <v>0</v>
      </c>
      <c r="F33" s="248">
        <v>0</v>
      </c>
      <c r="G33" s="248">
        <v>0</v>
      </c>
      <c r="H33" s="248">
        <v>1830368.73</v>
      </c>
      <c r="I33" s="133"/>
    </row>
    <row r="34" spans="1:9">
      <c r="A34" s="242" t="s">
        <v>625</v>
      </c>
      <c r="B34" s="242">
        <v>1</v>
      </c>
      <c r="C34" s="243" t="s">
        <v>1265</v>
      </c>
      <c r="D34" s="248">
        <v>4335.1400000000003</v>
      </c>
      <c r="E34" s="248">
        <v>0</v>
      </c>
      <c r="F34" s="248">
        <v>0</v>
      </c>
      <c r="G34" s="248">
        <v>0</v>
      </c>
      <c r="H34" s="248">
        <v>4335.1400000000003</v>
      </c>
      <c r="I34" s="133"/>
    </row>
    <row r="35" spans="1:9">
      <c r="A35" s="242" t="s">
        <v>627</v>
      </c>
      <c r="B35" s="242">
        <v>2</v>
      </c>
      <c r="C35" s="243" t="s">
        <v>1265</v>
      </c>
      <c r="D35" s="248">
        <v>253272760.91999999</v>
      </c>
      <c r="E35" s="248">
        <v>0</v>
      </c>
      <c r="F35" s="248">
        <v>0</v>
      </c>
      <c r="G35" s="248">
        <v>0</v>
      </c>
      <c r="H35" s="248">
        <v>253272760.91999999</v>
      </c>
      <c r="I35" s="133"/>
    </row>
    <row r="36" spans="1:9" ht="18" customHeight="1">
      <c r="A36" s="242" t="s">
        <v>630</v>
      </c>
      <c r="B36" s="242">
        <v>4</v>
      </c>
      <c r="C36" s="243" t="s">
        <v>1336</v>
      </c>
      <c r="D36" s="248">
        <v>0</v>
      </c>
      <c r="E36" s="248">
        <v>6552126.6399999997</v>
      </c>
      <c r="F36" s="248">
        <v>0</v>
      </c>
      <c r="G36" s="248">
        <v>0</v>
      </c>
      <c r="H36" s="248">
        <v>6552126.6399999997</v>
      </c>
      <c r="I36" s="133"/>
    </row>
    <row r="37" spans="1:9" ht="18" customHeight="1">
      <c r="A37" s="242">
        <v>108</v>
      </c>
      <c r="B37" s="242">
        <v>1</v>
      </c>
      <c r="C37" s="243" t="s">
        <v>72</v>
      </c>
      <c r="D37" s="248">
        <v>0</v>
      </c>
      <c r="E37" s="248">
        <v>0</v>
      </c>
      <c r="F37" s="248">
        <v>0</v>
      </c>
      <c r="G37" s="248">
        <v>54358.8</v>
      </c>
      <c r="H37" s="248">
        <v>54358.8</v>
      </c>
      <c r="I37" s="133"/>
    </row>
    <row r="38" spans="1:9" ht="18" customHeight="1">
      <c r="A38" s="242">
        <v>109</v>
      </c>
      <c r="B38" s="242">
        <v>1</v>
      </c>
      <c r="C38" s="243" t="s">
        <v>1332</v>
      </c>
      <c r="D38" s="248">
        <v>6820.07</v>
      </c>
      <c r="E38" s="248">
        <v>0</v>
      </c>
      <c r="F38" s="248">
        <v>0</v>
      </c>
      <c r="G38" s="248">
        <v>131842</v>
      </c>
      <c r="H38" s="248">
        <v>138662.07</v>
      </c>
      <c r="I38" s="133"/>
    </row>
    <row r="39" spans="1:9" ht="18" customHeight="1">
      <c r="A39" s="242">
        <v>117</v>
      </c>
      <c r="B39" s="242">
        <v>1</v>
      </c>
      <c r="C39" s="243" t="s">
        <v>78</v>
      </c>
      <c r="D39" s="248">
        <v>5940</v>
      </c>
      <c r="E39" s="248">
        <v>0</v>
      </c>
      <c r="F39" s="248">
        <v>0</v>
      </c>
      <c r="G39" s="248">
        <v>6240827.6500000004</v>
      </c>
      <c r="H39" s="248">
        <v>6246767.6500000004</v>
      </c>
      <c r="I39" s="133"/>
    </row>
    <row r="40" spans="1:9" ht="18" customHeight="1">
      <c r="A40" s="242">
        <v>129</v>
      </c>
      <c r="B40" s="242">
        <v>1</v>
      </c>
      <c r="C40" s="243" t="s">
        <v>82</v>
      </c>
      <c r="D40" s="248">
        <v>0</v>
      </c>
      <c r="E40" s="248">
        <v>0</v>
      </c>
      <c r="F40" s="248">
        <v>0</v>
      </c>
      <c r="G40" s="248">
        <v>475387.6</v>
      </c>
      <c r="H40" s="248">
        <v>475387.6</v>
      </c>
      <c r="I40" s="133"/>
    </row>
    <row r="41" spans="1:9" ht="18" customHeight="1">
      <c r="A41" s="242">
        <v>130</v>
      </c>
      <c r="B41" s="242">
        <v>1</v>
      </c>
      <c r="C41" s="243" t="s">
        <v>83</v>
      </c>
      <c r="D41" s="248">
        <v>0</v>
      </c>
      <c r="E41" s="248">
        <v>0</v>
      </c>
      <c r="F41" s="248">
        <v>0</v>
      </c>
      <c r="G41" s="248">
        <v>1164074.26</v>
      </c>
      <c r="H41" s="248">
        <v>1164074.26</v>
      </c>
      <c r="I41" s="133"/>
    </row>
    <row r="42" spans="1:9" ht="18" customHeight="1">
      <c r="A42" s="242">
        <v>132</v>
      </c>
      <c r="B42" s="242">
        <v>2</v>
      </c>
      <c r="C42" s="243" t="s">
        <v>84</v>
      </c>
      <c r="D42" s="248">
        <v>5347953</v>
      </c>
      <c r="E42" s="248">
        <v>0</v>
      </c>
      <c r="F42" s="248">
        <v>0</v>
      </c>
      <c r="G42" s="248">
        <v>0</v>
      </c>
      <c r="H42" s="248">
        <v>5347953</v>
      </c>
      <c r="I42" s="133"/>
    </row>
    <row r="43" spans="1:9" ht="18" customHeight="1">
      <c r="A43" s="242">
        <v>133</v>
      </c>
      <c r="B43" s="242">
        <v>1</v>
      </c>
      <c r="C43" s="243" t="s">
        <v>85</v>
      </c>
      <c r="D43" s="248">
        <v>0</v>
      </c>
      <c r="E43" s="248">
        <v>0</v>
      </c>
      <c r="F43" s="248">
        <v>0</v>
      </c>
      <c r="G43" s="248">
        <v>456049.1</v>
      </c>
      <c r="H43" s="248">
        <v>456049.1</v>
      </c>
      <c r="I43" s="133"/>
    </row>
    <row r="44" spans="1:9" ht="18" customHeight="1">
      <c r="A44" s="242">
        <v>134</v>
      </c>
      <c r="B44" s="242">
        <v>1</v>
      </c>
      <c r="C44" s="243" t="s">
        <v>86</v>
      </c>
      <c r="D44" s="248">
        <v>0</v>
      </c>
      <c r="E44" s="248">
        <v>0</v>
      </c>
      <c r="F44" s="248">
        <v>0</v>
      </c>
      <c r="G44" s="248">
        <v>21576201.559999999</v>
      </c>
      <c r="H44" s="248">
        <v>21576201.559999999</v>
      </c>
      <c r="I44" s="133"/>
    </row>
    <row r="45" spans="1:9" ht="18" customHeight="1">
      <c r="A45" s="242">
        <v>163</v>
      </c>
      <c r="B45" s="242">
        <v>1</v>
      </c>
      <c r="C45" s="243" t="s">
        <v>108</v>
      </c>
      <c r="D45" s="248">
        <v>618011.80000000005</v>
      </c>
      <c r="E45" s="248">
        <v>0</v>
      </c>
      <c r="F45" s="248">
        <v>0</v>
      </c>
      <c r="G45" s="248">
        <v>9433014.3000000007</v>
      </c>
      <c r="H45" s="248">
        <v>10051026.100000001</v>
      </c>
      <c r="I45" s="133"/>
    </row>
    <row r="46" spans="1:9" ht="18" customHeight="1">
      <c r="A46" s="242">
        <v>203</v>
      </c>
      <c r="B46" s="242">
        <v>1</v>
      </c>
      <c r="C46" s="243" t="s">
        <v>118</v>
      </c>
      <c r="D46" s="248">
        <v>0</v>
      </c>
      <c r="E46" s="248">
        <v>0</v>
      </c>
      <c r="F46" s="248">
        <v>0</v>
      </c>
      <c r="G46" s="248">
        <v>2573866.11</v>
      </c>
      <c r="H46" s="248">
        <v>2573866.11</v>
      </c>
      <c r="I46" s="133"/>
    </row>
    <row r="47" spans="1:9" ht="18" customHeight="1">
      <c r="A47" s="242">
        <v>222</v>
      </c>
      <c r="B47" s="242">
        <v>1</v>
      </c>
      <c r="C47" s="243" t="s">
        <v>125</v>
      </c>
      <c r="D47" s="248">
        <v>0</v>
      </c>
      <c r="E47" s="248">
        <v>0</v>
      </c>
      <c r="F47" s="248">
        <v>0</v>
      </c>
      <c r="G47" s="248">
        <v>4626127.63</v>
      </c>
      <c r="H47" s="248">
        <v>4626127.63</v>
      </c>
      <c r="I47" s="133"/>
    </row>
    <row r="48" spans="1:9" ht="18" customHeight="1">
      <c r="A48" s="242">
        <v>223</v>
      </c>
      <c r="B48" s="242">
        <v>1</v>
      </c>
      <c r="C48" s="243" t="s">
        <v>126</v>
      </c>
      <c r="D48" s="248">
        <v>8601171.2699999996</v>
      </c>
      <c r="E48" s="248">
        <v>0</v>
      </c>
      <c r="F48" s="248">
        <v>0</v>
      </c>
      <c r="G48" s="248">
        <v>0</v>
      </c>
      <c r="H48" s="248">
        <v>8601171.2699999996</v>
      </c>
      <c r="I48" s="133"/>
    </row>
    <row r="49" spans="1:9" ht="18" customHeight="1">
      <c r="A49" s="242">
        <v>225</v>
      </c>
      <c r="B49" s="242">
        <v>1</v>
      </c>
      <c r="C49" s="243" t="s">
        <v>128</v>
      </c>
      <c r="D49" s="248">
        <v>533803.17000000004</v>
      </c>
      <c r="E49" s="248">
        <v>0</v>
      </c>
      <c r="F49" s="248">
        <v>0</v>
      </c>
      <c r="G49" s="248">
        <v>0</v>
      </c>
      <c r="H49" s="248">
        <v>533803.17000000004</v>
      </c>
      <c r="I49" s="133"/>
    </row>
    <row r="50" spans="1:9" ht="18" customHeight="1">
      <c r="A50" s="242">
        <v>234</v>
      </c>
      <c r="B50" s="242">
        <v>1</v>
      </c>
      <c r="C50" s="243" t="s">
        <v>1333</v>
      </c>
      <c r="D50" s="248">
        <v>0</v>
      </c>
      <c r="E50" s="248">
        <v>0</v>
      </c>
      <c r="F50" s="248">
        <v>0</v>
      </c>
      <c r="G50" s="248">
        <v>1956505.27</v>
      </c>
      <c r="H50" s="248">
        <v>1956505.27</v>
      </c>
      <c r="I50" s="133"/>
    </row>
    <row r="51" spans="1:9" ht="18" customHeight="1">
      <c r="A51" s="242">
        <v>253</v>
      </c>
      <c r="B51" s="242">
        <v>1</v>
      </c>
      <c r="C51" s="243" t="s">
        <v>141</v>
      </c>
      <c r="D51" s="248">
        <v>739055.51</v>
      </c>
      <c r="E51" s="248">
        <v>0</v>
      </c>
      <c r="F51" s="248">
        <v>0</v>
      </c>
      <c r="G51" s="250">
        <v>0</v>
      </c>
      <c r="H51" s="248">
        <v>739055.51</v>
      </c>
      <c r="I51" s="133"/>
    </row>
    <row r="52" spans="1:9" ht="18" customHeight="1">
      <c r="A52" s="242">
        <v>269</v>
      </c>
      <c r="B52" s="242">
        <v>2</v>
      </c>
      <c r="C52" s="243" t="s">
        <v>147</v>
      </c>
      <c r="D52" s="248">
        <v>0</v>
      </c>
      <c r="E52" s="248">
        <v>0</v>
      </c>
      <c r="F52" s="248">
        <v>0</v>
      </c>
      <c r="G52" s="248">
        <v>9977</v>
      </c>
      <c r="H52" s="248">
        <v>9977</v>
      </c>
      <c r="I52" s="133"/>
    </row>
    <row r="53" spans="1:9" ht="18" customHeight="1">
      <c r="A53" s="242">
        <v>283</v>
      </c>
      <c r="B53" s="242">
        <v>1</v>
      </c>
      <c r="C53" s="243" t="s">
        <v>153</v>
      </c>
      <c r="D53" s="248">
        <v>2014784.12</v>
      </c>
      <c r="E53" s="248">
        <v>0</v>
      </c>
      <c r="F53" s="248">
        <v>0</v>
      </c>
      <c r="G53" s="248">
        <v>0</v>
      </c>
      <c r="H53" s="248">
        <v>2014784.12</v>
      </c>
      <c r="I53" s="133"/>
    </row>
    <row r="54" spans="1:9" ht="18" customHeight="1">
      <c r="A54" s="242">
        <v>287</v>
      </c>
      <c r="B54" s="242">
        <v>10</v>
      </c>
      <c r="C54" s="243" t="s">
        <v>154</v>
      </c>
      <c r="D54" s="248">
        <v>188571.92</v>
      </c>
      <c r="E54" s="248">
        <v>0</v>
      </c>
      <c r="F54" s="248">
        <v>0</v>
      </c>
      <c r="G54" s="248">
        <v>0</v>
      </c>
      <c r="H54" s="248">
        <v>188571.92</v>
      </c>
      <c r="I54" s="133"/>
    </row>
    <row r="55" spans="1:9" ht="18" customHeight="1">
      <c r="A55" s="242">
        <v>291</v>
      </c>
      <c r="B55" s="242">
        <v>1</v>
      </c>
      <c r="C55" s="243" t="s">
        <v>158</v>
      </c>
      <c r="D55" s="248">
        <v>87583894.689999998</v>
      </c>
      <c r="E55" s="248">
        <v>0</v>
      </c>
      <c r="F55" s="248">
        <v>0</v>
      </c>
      <c r="G55" s="248">
        <v>0</v>
      </c>
      <c r="H55" s="248">
        <v>87583894.689999998</v>
      </c>
      <c r="I55" s="133"/>
    </row>
    <row r="56" spans="1:9" ht="18" customHeight="1">
      <c r="A56" s="242">
        <v>292</v>
      </c>
      <c r="B56" s="242">
        <v>1</v>
      </c>
      <c r="C56" s="243" t="s">
        <v>159</v>
      </c>
      <c r="D56" s="248">
        <v>2917</v>
      </c>
      <c r="E56" s="248">
        <v>0</v>
      </c>
      <c r="F56" s="248">
        <v>0</v>
      </c>
      <c r="G56" s="248">
        <v>333626.94</v>
      </c>
      <c r="H56" s="248">
        <v>336543.94</v>
      </c>
      <c r="I56" s="133"/>
    </row>
    <row r="57" spans="1:9" ht="18" customHeight="1">
      <c r="A57" s="242">
        <v>293</v>
      </c>
      <c r="B57" s="242">
        <v>5</v>
      </c>
      <c r="C57" s="243" t="s">
        <v>160</v>
      </c>
      <c r="D57" s="248">
        <v>0</v>
      </c>
      <c r="E57" s="248">
        <v>0</v>
      </c>
      <c r="F57" s="248">
        <v>0</v>
      </c>
      <c r="G57" s="248">
        <v>452</v>
      </c>
      <c r="H57" s="248">
        <v>452</v>
      </c>
      <c r="I57" s="133"/>
    </row>
    <row r="58" spans="1:9" ht="18" customHeight="1">
      <c r="A58" s="242">
        <v>310</v>
      </c>
      <c r="B58" s="242">
        <v>1</v>
      </c>
      <c r="C58" s="243" t="s">
        <v>175</v>
      </c>
      <c r="D58" s="248">
        <v>0</v>
      </c>
      <c r="E58" s="248">
        <v>0</v>
      </c>
      <c r="F58" s="248">
        <v>0</v>
      </c>
      <c r="G58" s="248">
        <v>580027612.72000003</v>
      </c>
      <c r="H58" s="248">
        <v>580027612.72000003</v>
      </c>
      <c r="I58" s="133"/>
    </row>
    <row r="59" spans="1:9" ht="18" customHeight="1">
      <c r="A59" s="242">
        <v>312</v>
      </c>
      <c r="B59" s="242">
        <v>1</v>
      </c>
      <c r="C59" s="243" t="s">
        <v>177</v>
      </c>
      <c r="D59" s="248">
        <v>2254927</v>
      </c>
      <c r="E59" s="248">
        <v>0</v>
      </c>
      <c r="F59" s="248">
        <v>0</v>
      </c>
      <c r="G59" s="248">
        <v>41110754.159999996</v>
      </c>
      <c r="H59" s="248">
        <v>43365681.159999996</v>
      </c>
      <c r="I59" s="133"/>
    </row>
    <row r="60" spans="1:9" ht="18" customHeight="1">
      <c r="A60" s="242">
        <v>324</v>
      </c>
      <c r="B60" s="242">
        <v>1</v>
      </c>
      <c r="C60" s="243" t="s">
        <v>181</v>
      </c>
      <c r="D60" s="248">
        <v>0</v>
      </c>
      <c r="E60" s="248">
        <v>0</v>
      </c>
      <c r="F60" s="248">
        <v>0</v>
      </c>
      <c r="G60" s="248">
        <v>34110</v>
      </c>
      <c r="H60" s="248">
        <v>34110</v>
      </c>
      <c r="I60" s="133"/>
    </row>
    <row r="61" spans="1:9" ht="18" customHeight="1">
      <c r="A61" s="242">
        <v>347</v>
      </c>
      <c r="B61" s="242">
        <v>1</v>
      </c>
      <c r="C61" s="243" t="s">
        <v>189</v>
      </c>
      <c r="D61" s="248">
        <v>890</v>
      </c>
      <c r="E61" s="248">
        <v>0</v>
      </c>
      <c r="F61" s="248">
        <v>0</v>
      </c>
      <c r="G61" s="248">
        <v>125478.5</v>
      </c>
      <c r="H61" s="248">
        <v>126368.5</v>
      </c>
      <c r="I61" s="133"/>
    </row>
    <row r="62" spans="1:9" ht="18" customHeight="1">
      <c r="A62" s="242">
        <v>512</v>
      </c>
      <c r="B62" s="242">
        <v>2</v>
      </c>
      <c r="C62" s="243" t="s">
        <v>14365</v>
      </c>
      <c r="D62" s="248">
        <v>911.94</v>
      </c>
      <c r="E62" s="248">
        <v>0</v>
      </c>
      <c r="F62" s="248">
        <v>0</v>
      </c>
      <c r="G62" s="248">
        <v>0</v>
      </c>
      <c r="H62" s="248">
        <v>911.94</v>
      </c>
      <c r="I62" s="133"/>
    </row>
    <row r="63" spans="1:9" ht="18" customHeight="1">
      <c r="A63" s="242">
        <v>514</v>
      </c>
      <c r="B63" s="242">
        <v>1</v>
      </c>
      <c r="C63" s="243" t="s">
        <v>209</v>
      </c>
      <c r="D63" s="248">
        <v>2004088.92</v>
      </c>
      <c r="E63" s="248">
        <v>0</v>
      </c>
      <c r="F63" s="248">
        <v>0</v>
      </c>
      <c r="G63" s="248">
        <v>0</v>
      </c>
      <c r="H63" s="248">
        <v>2004088.92</v>
      </c>
      <c r="I63" s="133"/>
    </row>
    <row r="64" spans="1:9" ht="18" customHeight="1">
      <c r="A64" s="242">
        <v>522</v>
      </c>
      <c r="B64" s="242">
        <v>1</v>
      </c>
      <c r="C64" s="243" t="s">
        <v>212</v>
      </c>
      <c r="D64" s="248">
        <v>0</v>
      </c>
      <c r="E64" s="248">
        <v>0</v>
      </c>
      <c r="F64" s="248">
        <v>0</v>
      </c>
      <c r="G64" s="248">
        <v>2182719.4700000002</v>
      </c>
      <c r="H64" s="248">
        <v>2182719.4700000002</v>
      </c>
      <c r="I64" s="133"/>
    </row>
    <row r="65" spans="1:9" ht="18" customHeight="1">
      <c r="A65" s="242">
        <v>523</v>
      </c>
      <c r="B65" s="242">
        <v>1</v>
      </c>
      <c r="C65" s="243" t="s">
        <v>869</v>
      </c>
      <c r="D65" s="248">
        <v>637</v>
      </c>
      <c r="E65" s="248">
        <v>0</v>
      </c>
      <c r="F65" s="248"/>
      <c r="G65" s="248"/>
      <c r="H65" s="248">
        <v>637</v>
      </c>
      <c r="I65" s="133"/>
    </row>
    <row r="66" spans="1:9" ht="18" customHeight="1">
      <c r="A66" s="242">
        <v>525</v>
      </c>
      <c r="B66" s="242">
        <v>1</v>
      </c>
      <c r="C66" s="243" t="s">
        <v>214</v>
      </c>
      <c r="D66" s="248">
        <v>0</v>
      </c>
      <c r="E66" s="248">
        <v>0</v>
      </c>
      <c r="F66" s="248">
        <v>0</v>
      </c>
      <c r="G66" s="248">
        <v>6875.82</v>
      </c>
      <c r="H66" s="248">
        <v>6875.82</v>
      </c>
      <c r="I66" s="133"/>
    </row>
    <row r="67" spans="1:9" ht="18" customHeight="1">
      <c r="A67" s="242">
        <v>526</v>
      </c>
      <c r="B67" s="242">
        <v>1</v>
      </c>
      <c r="C67" s="243" t="s">
        <v>215</v>
      </c>
      <c r="D67" s="248">
        <v>21060</v>
      </c>
      <c r="E67" s="248">
        <v>0</v>
      </c>
      <c r="F67" s="248">
        <v>0</v>
      </c>
      <c r="G67" s="248">
        <v>0</v>
      </c>
      <c r="H67" s="248">
        <v>21060</v>
      </c>
      <c r="I67" s="133"/>
    </row>
    <row r="68" spans="1:9" ht="18" customHeight="1">
      <c r="A68" s="242">
        <v>573</v>
      </c>
      <c r="B68" s="242">
        <v>1</v>
      </c>
      <c r="C68" s="243" t="s">
        <v>219</v>
      </c>
      <c r="D68" s="248">
        <v>0</v>
      </c>
      <c r="E68" s="248">
        <v>0</v>
      </c>
      <c r="F68" s="248">
        <v>0</v>
      </c>
      <c r="G68" s="248">
        <v>1949229.19</v>
      </c>
      <c r="H68" s="248">
        <v>1949229.19</v>
      </c>
      <c r="I68" s="133"/>
    </row>
    <row r="69" spans="1:9" ht="18" customHeight="1">
      <c r="A69" s="242">
        <v>576</v>
      </c>
      <c r="B69" s="242">
        <v>1</v>
      </c>
      <c r="C69" s="243" t="s">
        <v>1393</v>
      </c>
      <c r="D69" s="248">
        <v>0</v>
      </c>
      <c r="E69" s="248">
        <v>0</v>
      </c>
      <c r="F69" s="248">
        <v>0</v>
      </c>
      <c r="G69" s="248">
        <v>74713.899999999994</v>
      </c>
      <c r="H69" s="248">
        <v>74713.899999999994</v>
      </c>
      <c r="I69" s="133"/>
    </row>
    <row r="70" spans="1:9" ht="18" customHeight="1">
      <c r="A70" s="242">
        <v>582</v>
      </c>
      <c r="B70" s="242">
        <v>1</v>
      </c>
      <c r="C70" s="243" t="s">
        <v>227</v>
      </c>
      <c r="D70" s="248">
        <v>0</v>
      </c>
      <c r="E70" s="248">
        <v>0</v>
      </c>
      <c r="F70" s="248">
        <v>0</v>
      </c>
      <c r="G70" s="248">
        <v>2541859.86</v>
      </c>
      <c r="H70" s="248">
        <v>2541859.86</v>
      </c>
      <c r="I70" s="133"/>
    </row>
    <row r="71" spans="1:9" ht="18" customHeight="1">
      <c r="A71" s="242">
        <v>586</v>
      </c>
      <c r="B71" s="242">
        <v>1</v>
      </c>
      <c r="C71" s="243" t="s">
        <v>230</v>
      </c>
      <c r="D71" s="248">
        <v>0</v>
      </c>
      <c r="E71" s="248">
        <v>0</v>
      </c>
      <c r="F71" s="248">
        <v>0</v>
      </c>
      <c r="G71" s="248">
        <v>1999800</v>
      </c>
      <c r="H71" s="248">
        <v>1999800</v>
      </c>
      <c r="I71" s="133"/>
    </row>
    <row r="72" spans="1:9" ht="18" customHeight="1">
      <c r="A72" s="242">
        <v>591</v>
      </c>
      <c r="B72" s="242">
        <v>1</v>
      </c>
      <c r="C72" s="243" t="s">
        <v>1334</v>
      </c>
      <c r="D72" s="248">
        <v>0</v>
      </c>
      <c r="E72" s="248">
        <v>0</v>
      </c>
      <c r="F72" s="248">
        <v>0</v>
      </c>
      <c r="G72" s="248">
        <v>43798978.579999998</v>
      </c>
      <c r="H72" s="248">
        <v>43798978.579999998</v>
      </c>
      <c r="I72" s="133"/>
    </row>
    <row r="73" spans="1:9" ht="18" customHeight="1">
      <c r="A73" s="242">
        <v>592</v>
      </c>
      <c r="B73" s="242">
        <v>1</v>
      </c>
      <c r="C73" s="243" t="s">
        <v>1335</v>
      </c>
      <c r="D73" s="248">
        <v>3883163.85</v>
      </c>
      <c r="E73" s="248">
        <v>0</v>
      </c>
      <c r="F73" s="248">
        <v>0</v>
      </c>
      <c r="G73" s="248">
        <v>12578787.65</v>
      </c>
      <c r="H73" s="248">
        <v>16461951.5</v>
      </c>
      <c r="I73" s="133"/>
    </row>
    <row r="74" spans="1:9" ht="18" customHeight="1">
      <c r="A74" s="242">
        <v>594</v>
      </c>
      <c r="B74" s="242">
        <v>1</v>
      </c>
      <c r="C74" s="243" t="s">
        <v>120</v>
      </c>
      <c r="D74" s="248">
        <v>0</v>
      </c>
      <c r="E74" s="248">
        <v>0</v>
      </c>
      <c r="F74" s="248">
        <v>0</v>
      </c>
      <c r="G74" s="248">
        <v>190543.29</v>
      </c>
      <c r="H74" s="248">
        <v>190543.29</v>
      </c>
      <c r="I74" s="133"/>
    </row>
    <row r="75" spans="1:9" ht="18" customHeight="1">
      <c r="A75" s="242">
        <v>660</v>
      </c>
      <c r="B75" s="242">
        <v>1</v>
      </c>
      <c r="C75" s="243" t="s">
        <v>241</v>
      </c>
      <c r="D75" s="248">
        <v>11751.31</v>
      </c>
      <c r="E75" s="248">
        <v>0</v>
      </c>
      <c r="F75" s="248">
        <v>0</v>
      </c>
      <c r="G75" s="248">
        <v>246435948.53999999</v>
      </c>
      <c r="H75" s="248">
        <v>246447699.84999999</v>
      </c>
      <c r="I75" s="133"/>
    </row>
    <row r="76" spans="1:9" ht="18" customHeight="1">
      <c r="A76" s="242">
        <v>670</v>
      </c>
      <c r="B76" s="242">
        <v>1</v>
      </c>
      <c r="C76" s="243" t="s">
        <v>243</v>
      </c>
      <c r="D76" s="248">
        <v>819430.96</v>
      </c>
      <c r="E76" s="248">
        <v>0</v>
      </c>
      <c r="F76" s="248">
        <v>0</v>
      </c>
      <c r="G76" s="248">
        <v>16722254.51</v>
      </c>
      <c r="H76" s="248">
        <v>17541685.469999999</v>
      </c>
      <c r="I76" s="133"/>
    </row>
    <row r="77" spans="1:9" ht="18" customHeight="1">
      <c r="A77" s="242">
        <v>867</v>
      </c>
      <c r="B77" s="242">
        <v>1</v>
      </c>
      <c r="C77" s="243" t="s">
        <v>258</v>
      </c>
      <c r="D77" s="248">
        <v>0</v>
      </c>
      <c r="E77" s="248">
        <v>0</v>
      </c>
      <c r="F77" s="248">
        <v>0</v>
      </c>
      <c r="G77" s="248">
        <v>5498662.5</v>
      </c>
      <c r="H77" s="248">
        <v>5498662.5</v>
      </c>
      <c r="I77" s="133"/>
    </row>
    <row r="78" spans="1:9" ht="4.5" customHeight="1"/>
    <row r="79" spans="1:9">
      <c r="C79" s="178" t="s">
        <v>653</v>
      </c>
      <c r="D79" s="241">
        <f>+SUBTOTAL(9,D10:D77)</f>
        <v>417390835.63999999</v>
      </c>
      <c r="E79" s="241">
        <f>+SUBTOTAL(9,E10:E77)</f>
        <v>6552126.6399999997</v>
      </c>
      <c r="F79" s="241">
        <f>+SUBTOTAL(9,F10:F77)</f>
        <v>18998542.879999999</v>
      </c>
      <c r="G79" s="241">
        <f>+SUBTOTAL(9,G10:G77)</f>
        <v>1004310638.9100001</v>
      </c>
      <c r="H79" s="241">
        <f>+SUBTOTAL(9,H10:H77)</f>
        <v>1447252144.0700002</v>
      </c>
    </row>
    <row r="80" spans="1:9">
      <c r="D80" s="252"/>
      <c r="E80" s="252"/>
    </row>
    <row r="81" spans="4:5">
      <c r="D81" s="252"/>
      <c r="E81" s="252"/>
    </row>
    <row r="82" spans="4:5">
      <c r="D82" s="252"/>
      <c r="E82" s="252"/>
    </row>
    <row r="83" spans="4:5">
      <c r="D83" s="252"/>
      <c r="E83" s="252"/>
    </row>
  </sheetData>
  <sheetProtection formatCells="0" formatColumns="0" formatRows="0" insertColumns="0" insertRows="0" sort="0" autoFilter="0"/>
  <autoFilter ref="A9:H77">
    <sortState ref="A10:H70">
      <sortCondition ref="A9:A70"/>
    </sortState>
  </autoFilter>
  <mergeCells count="5">
    <mergeCell ref="A1:H1"/>
    <mergeCell ref="A2:H2"/>
    <mergeCell ref="A3:H3"/>
    <mergeCell ref="A4:H4"/>
    <mergeCell ref="D6:G6"/>
  </mergeCells>
  <printOptions horizontalCentered="1"/>
  <pageMargins left="0.23622047244094491" right="0.23622047244094491" top="0.74803149606299213" bottom="0.74803149606299213" header="0.31496062992125984" footer="0.31496062992125984"/>
  <pageSetup scale="9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628"/>
  <sheetViews>
    <sheetView showGridLines="0" view="pageBreakPreview" zoomScale="85" zoomScaleNormal="70" zoomScaleSheetLayoutView="85" workbookViewId="0">
      <pane xSplit="3" ySplit="12" topLeftCell="AJ13" activePane="bottomRight" state="frozen"/>
      <selection activeCell="G12" sqref="G12"/>
      <selection pane="topRight" activeCell="G12" sqref="G12"/>
      <selection pane="bottomLeft" activeCell="G12" sqref="G12"/>
      <selection pane="bottomRight" activeCell="AJ13" sqref="AJ13"/>
    </sheetView>
  </sheetViews>
  <sheetFormatPr baseColWidth="10" defaultRowHeight="15" outlineLevelRow="2" outlineLevelCol="1"/>
  <cols>
    <col min="1" max="1" width="8.140625" style="32" customWidth="1"/>
    <col min="2" max="2" width="82" style="33" customWidth="1"/>
    <col min="3" max="3" width="7.5703125" style="34" customWidth="1"/>
    <col min="4" max="5" width="13.7109375" style="35" hidden="1" customWidth="1" outlineLevel="1"/>
    <col min="6" max="6" width="16.5703125" style="35" hidden="1" customWidth="1" outlineLevel="1"/>
    <col min="7" max="9" width="13.7109375" style="35" hidden="1" customWidth="1" outlineLevel="1"/>
    <col min="10" max="10" width="15.7109375" style="35" hidden="1" customWidth="1" outlineLevel="1"/>
    <col min="11" max="11" width="14" style="35" hidden="1" customWidth="1" outlineLevel="1"/>
    <col min="12" max="12" width="15.28515625" style="35" hidden="1" customWidth="1" outlineLevel="1"/>
    <col min="13" max="13" width="14.85546875" style="35" hidden="1" customWidth="1" outlineLevel="1"/>
    <col min="14" max="14" width="15.7109375" style="35" hidden="1" customWidth="1" outlineLevel="1"/>
    <col min="15" max="18" width="13.7109375" style="35" hidden="1" customWidth="1" outlineLevel="1"/>
    <col min="19" max="21" width="15.7109375" style="35" hidden="1" customWidth="1" outlineLevel="1"/>
    <col min="22" max="24" width="13.7109375" style="35" hidden="1" customWidth="1" outlineLevel="1" collapsed="1"/>
    <col min="25" max="26" width="13.7109375" style="35" hidden="1" customWidth="1" outlineLevel="1"/>
    <col min="27" max="27" width="15" style="35" hidden="1" customWidth="1" outlineLevel="1" collapsed="1"/>
    <col min="28" max="28" width="15" style="35" hidden="1" customWidth="1" outlineLevel="1"/>
    <col min="29" max="30" width="18" style="35" hidden="1" customWidth="1" outlineLevel="1"/>
    <col min="31" max="32" width="15.5703125" style="35" hidden="1" customWidth="1" outlineLevel="1"/>
    <col min="33" max="35" width="13.7109375" style="35" hidden="1" customWidth="1" outlineLevel="1"/>
    <col min="36" max="36" width="20.42578125" style="36" customWidth="1" collapsed="1"/>
    <col min="37" max="39" width="11.42578125" style="36"/>
    <col min="40" max="40" width="17.140625" style="36" customWidth="1"/>
    <col min="41" max="41" width="14.42578125" style="36" customWidth="1"/>
    <col min="42" max="16384" width="11.42578125" style="36"/>
  </cols>
  <sheetData>
    <row r="1" spans="1:41" s="47" customFormat="1">
      <c r="A1" s="43"/>
      <c r="B1" s="44"/>
      <c r="C1" s="45"/>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41" s="47" customFormat="1">
      <c r="A2" s="43"/>
      <c r="B2" s="44"/>
      <c r="C2" s="45"/>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row>
    <row r="3" spans="1:41" s="47" customFormat="1">
      <c r="A3" s="43"/>
      <c r="B3" s="44"/>
      <c r="C3" s="45"/>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row>
    <row r="4" spans="1:41" s="47" customFormat="1">
      <c r="A4" s="43"/>
      <c r="B4" s="44"/>
      <c r="C4" s="45"/>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row>
    <row r="5" spans="1:41" s="47" customFormat="1">
      <c r="A5" s="43"/>
      <c r="B5" s="44"/>
      <c r="C5" s="45"/>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row>
    <row r="6" spans="1:41" s="47" customFormat="1" ht="13.5" customHeight="1">
      <c r="A6" s="43"/>
      <c r="B6" s="44"/>
      <c r="C6" s="45"/>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row>
    <row r="7" spans="1:41" s="47" customFormat="1" ht="18" customHeight="1">
      <c r="A7" s="314" t="s">
        <v>654</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row>
    <row r="8" spans="1:41" s="47" customFormat="1" ht="18.75">
      <c r="A8" s="314" t="s">
        <v>1296</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row>
    <row r="9" spans="1:41" s="47" customFormat="1" ht="18.75">
      <c r="A9" s="314" t="str">
        <f>+RESUMEN!A6</f>
        <v>ACTUALIZADA AL 6/JUNIO/2017</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row>
    <row r="10" spans="1:41" s="47" customFormat="1" ht="18.75">
      <c r="A10" s="314" t="s">
        <v>655</v>
      </c>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row>
    <row r="11" spans="1:41" s="47" customFormat="1" ht="15" customHeight="1">
      <c r="A11" s="122"/>
      <c r="B11" s="48"/>
      <c r="C11" s="49"/>
      <c r="D11" s="330" t="s">
        <v>656</v>
      </c>
      <c r="E11" s="330"/>
      <c r="F11" s="330"/>
      <c r="G11" s="330"/>
      <c r="H11" s="330"/>
      <c r="I11" s="330"/>
      <c r="J11" s="330"/>
      <c r="K11" s="330"/>
      <c r="L11" s="330"/>
      <c r="M11" s="330"/>
      <c r="N11" s="330"/>
      <c r="O11" s="330"/>
      <c r="P11" s="330"/>
      <c r="Q11" s="330"/>
      <c r="R11" s="330"/>
      <c r="S11" s="330"/>
      <c r="T11" s="330"/>
      <c r="U11" s="331"/>
      <c r="V11" s="332" t="s">
        <v>657</v>
      </c>
      <c r="W11" s="333"/>
      <c r="X11" s="333"/>
      <c r="Y11" s="333"/>
      <c r="Z11" s="333"/>
      <c r="AA11" s="333"/>
      <c r="AB11" s="333"/>
      <c r="AC11" s="333"/>
      <c r="AD11" s="333"/>
      <c r="AE11" s="333"/>
      <c r="AF11" s="333"/>
      <c r="AG11" s="333"/>
      <c r="AH11" s="333"/>
      <c r="AI11" s="334"/>
    </row>
    <row r="12" spans="1:41" s="37" customFormat="1" ht="34.5">
      <c r="A12" s="84" t="s">
        <v>658</v>
      </c>
      <c r="B12" s="85" t="s">
        <v>41</v>
      </c>
      <c r="C12" s="86" t="s">
        <v>659</v>
      </c>
      <c r="D12" s="86" t="s">
        <v>1275</v>
      </c>
      <c r="E12" s="86" t="s">
        <v>1276</v>
      </c>
      <c r="F12" s="84" t="s">
        <v>27</v>
      </c>
      <c r="G12" s="84" t="s">
        <v>3</v>
      </c>
      <c r="H12" s="84" t="s">
        <v>1285</v>
      </c>
      <c r="I12" s="84" t="s">
        <v>11</v>
      </c>
      <c r="J12" s="84" t="s">
        <v>6</v>
      </c>
      <c r="K12" s="84" t="s">
        <v>15</v>
      </c>
      <c r="L12" s="84" t="s">
        <v>1286</v>
      </c>
      <c r="M12" s="84" t="s">
        <v>17</v>
      </c>
      <c r="N12" s="84" t="s">
        <v>13</v>
      </c>
      <c r="O12" s="84" t="s">
        <v>1287</v>
      </c>
      <c r="P12" s="84" t="s">
        <v>1288</v>
      </c>
      <c r="Q12" s="84" t="s">
        <v>20</v>
      </c>
      <c r="R12" s="84" t="s">
        <v>21</v>
      </c>
      <c r="S12" s="84" t="s">
        <v>8</v>
      </c>
      <c r="T12" s="84" t="s">
        <v>1297</v>
      </c>
      <c r="U12" s="84" t="s">
        <v>1271</v>
      </c>
      <c r="V12" s="86" t="s">
        <v>1281</v>
      </c>
      <c r="W12" s="86" t="s">
        <v>1277</v>
      </c>
      <c r="X12" s="84" t="s">
        <v>3</v>
      </c>
      <c r="Y12" s="84" t="s">
        <v>643</v>
      </c>
      <c r="Z12" s="84" t="s">
        <v>11</v>
      </c>
      <c r="AA12" s="84" t="s">
        <v>6</v>
      </c>
      <c r="AB12" s="84" t="s">
        <v>17</v>
      </c>
      <c r="AC12" s="84" t="s">
        <v>13</v>
      </c>
      <c r="AD12" s="84" t="s">
        <v>1288</v>
      </c>
      <c r="AE12" s="84" t="s">
        <v>20</v>
      </c>
      <c r="AF12" s="84" t="s">
        <v>21</v>
      </c>
      <c r="AG12" s="84" t="s">
        <v>23</v>
      </c>
      <c r="AH12" s="84" t="s">
        <v>1274</v>
      </c>
      <c r="AI12" s="84" t="s">
        <v>1297</v>
      </c>
      <c r="AJ12" s="86" t="s">
        <v>660</v>
      </c>
    </row>
    <row r="13" spans="1:41" ht="20.100000000000001" customHeight="1">
      <c r="A13" s="87">
        <v>6</v>
      </c>
      <c r="B13" s="88" t="s">
        <v>713</v>
      </c>
      <c r="C13" s="89" t="s">
        <v>1351</v>
      </c>
      <c r="D13" s="90">
        <v>0</v>
      </c>
      <c r="E13" s="90">
        <v>20207.14</v>
      </c>
      <c r="F13" s="90">
        <v>0</v>
      </c>
      <c r="G13" s="90">
        <v>364368.38</v>
      </c>
      <c r="H13" s="90">
        <v>0</v>
      </c>
      <c r="I13" s="90">
        <v>50</v>
      </c>
      <c r="J13" s="90">
        <v>109913.97</v>
      </c>
      <c r="K13" s="90">
        <v>2516.2600000000002</v>
      </c>
      <c r="L13" s="90">
        <v>0</v>
      </c>
      <c r="M13" s="90">
        <v>0</v>
      </c>
      <c r="N13" s="90">
        <v>0</v>
      </c>
      <c r="O13" s="90">
        <v>291.61</v>
      </c>
      <c r="P13" s="90">
        <v>0</v>
      </c>
      <c r="Q13" s="90">
        <v>0</v>
      </c>
      <c r="R13" s="90">
        <v>0</v>
      </c>
      <c r="S13" s="90">
        <v>0</v>
      </c>
      <c r="T13" s="90">
        <v>0</v>
      </c>
      <c r="U13" s="90">
        <v>0</v>
      </c>
      <c r="V13" s="90">
        <v>0</v>
      </c>
      <c r="W13" s="90">
        <v>0</v>
      </c>
      <c r="X13" s="90">
        <v>0</v>
      </c>
      <c r="Y13" s="90">
        <v>0</v>
      </c>
      <c r="Z13" s="90">
        <v>0</v>
      </c>
      <c r="AA13" s="90">
        <v>0</v>
      </c>
      <c r="AB13" s="90">
        <v>0</v>
      </c>
      <c r="AC13" s="90">
        <v>0</v>
      </c>
      <c r="AD13" s="90">
        <v>0</v>
      </c>
      <c r="AE13" s="90">
        <v>0</v>
      </c>
      <c r="AF13" s="90">
        <v>0</v>
      </c>
      <c r="AG13" s="90">
        <v>0</v>
      </c>
      <c r="AH13" s="90">
        <v>0</v>
      </c>
      <c r="AI13" s="90">
        <v>0</v>
      </c>
      <c r="AJ13" s="91">
        <f>SUM(D13:AI13)</f>
        <v>497347.36</v>
      </c>
      <c r="AM13" s="98"/>
    </row>
    <row r="14" spans="1:41" ht="20.100000000000001" customHeight="1">
      <c r="A14" s="87">
        <v>10</v>
      </c>
      <c r="B14" s="88" t="s">
        <v>714</v>
      </c>
      <c r="C14" s="89" t="s">
        <v>1351</v>
      </c>
      <c r="D14" s="90">
        <v>0</v>
      </c>
      <c r="E14" s="90">
        <v>0</v>
      </c>
      <c r="F14" s="90">
        <v>0</v>
      </c>
      <c r="G14" s="90">
        <v>128513.68000000001</v>
      </c>
      <c r="H14" s="90">
        <v>0</v>
      </c>
      <c r="I14" s="90">
        <v>63259.41</v>
      </c>
      <c r="J14" s="90">
        <v>9060437.4800000004</v>
      </c>
      <c r="K14" s="90">
        <v>250837.48999999993</v>
      </c>
      <c r="L14" s="90">
        <v>0</v>
      </c>
      <c r="M14" s="90">
        <v>0</v>
      </c>
      <c r="N14" s="90">
        <v>2237320.6499999994</v>
      </c>
      <c r="O14" s="90">
        <v>0</v>
      </c>
      <c r="P14" s="90">
        <v>3417487.6799999992</v>
      </c>
      <c r="Q14" s="90">
        <v>0</v>
      </c>
      <c r="R14" s="90">
        <v>0</v>
      </c>
      <c r="S14" s="90">
        <v>0</v>
      </c>
      <c r="T14" s="90">
        <v>0</v>
      </c>
      <c r="U14" s="90">
        <v>0</v>
      </c>
      <c r="V14" s="90">
        <v>0</v>
      </c>
      <c r="W14" s="90">
        <v>0</v>
      </c>
      <c r="X14" s="90">
        <v>24010</v>
      </c>
      <c r="Y14" s="90">
        <v>0</v>
      </c>
      <c r="Z14" s="90">
        <v>0</v>
      </c>
      <c r="AA14" s="90">
        <v>137250.00940000001</v>
      </c>
      <c r="AB14" s="90">
        <v>0</v>
      </c>
      <c r="AC14" s="90">
        <v>1234515.31</v>
      </c>
      <c r="AD14" s="90">
        <v>0</v>
      </c>
      <c r="AE14" s="90">
        <v>0</v>
      </c>
      <c r="AF14" s="90">
        <v>0</v>
      </c>
      <c r="AG14" s="90">
        <v>0</v>
      </c>
      <c r="AH14" s="90">
        <v>0</v>
      </c>
      <c r="AI14" s="90">
        <v>0</v>
      </c>
      <c r="AJ14" s="91">
        <f t="shared" ref="AJ14:AJ77" si="0">SUM(D14:AI14)</f>
        <v>16553631.709400002</v>
      </c>
      <c r="AM14" s="98"/>
    </row>
    <row r="15" spans="1:41" ht="20.100000000000001" customHeight="1">
      <c r="A15" s="87">
        <v>15</v>
      </c>
      <c r="B15" s="88" t="s">
        <v>715</v>
      </c>
      <c r="C15" s="89" t="s">
        <v>1351</v>
      </c>
      <c r="D15" s="90">
        <v>0</v>
      </c>
      <c r="E15" s="90">
        <v>0</v>
      </c>
      <c r="F15" s="90">
        <v>75918424.069999993</v>
      </c>
      <c r="G15" s="90">
        <v>18647000.830000002</v>
      </c>
      <c r="H15" s="90">
        <v>0</v>
      </c>
      <c r="I15" s="90">
        <v>4503.5</v>
      </c>
      <c r="J15" s="90">
        <v>372258.62</v>
      </c>
      <c r="K15" s="90">
        <v>4246.28</v>
      </c>
      <c r="L15" s="90">
        <v>0</v>
      </c>
      <c r="M15" s="90">
        <v>0</v>
      </c>
      <c r="N15" s="90">
        <v>0.48</v>
      </c>
      <c r="O15" s="90">
        <v>0</v>
      </c>
      <c r="P15" s="90">
        <v>0</v>
      </c>
      <c r="Q15" s="90">
        <v>0</v>
      </c>
      <c r="R15" s="90">
        <v>0</v>
      </c>
      <c r="S15" s="90">
        <v>0</v>
      </c>
      <c r="T15" s="90">
        <v>1860</v>
      </c>
      <c r="U15" s="90">
        <v>0</v>
      </c>
      <c r="V15" s="90">
        <v>0</v>
      </c>
      <c r="W15" s="90">
        <v>0</v>
      </c>
      <c r="X15" s="90">
        <v>0</v>
      </c>
      <c r="Y15" s="90">
        <v>0</v>
      </c>
      <c r="Z15" s="90">
        <v>50.009399999999999</v>
      </c>
      <c r="AA15" s="90">
        <v>1182711.1968</v>
      </c>
      <c r="AB15" s="90">
        <v>0</v>
      </c>
      <c r="AC15" s="90">
        <v>0</v>
      </c>
      <c r="AD15" s="90">
        <v>0</v>
      </c>
      <c r="AE15" s="90">
        <v>0</v>
      </c>
      <c r="AF15" s="90">
        <v>0</v>
      </c>
      <c r="AG15" s="90">
        <v>0</v>
      </c>
      <c r="AH15" s="90">
        <v>0</v>
      </c>
      <c r="AI15" s="90">
        <v>0</v>
      </c>
      <c r="AJ15" s="91">
        <f t="shared" si="0"/>
        <v>96131054.98619999</v>
      </c>
      <c r="AM15" s="98"/>
    </row>
    <row r="16" spans="1:41" ht="20.100000000000001" customHeight="1">
      <c r="A16" s="87">
        <v>16</v>
      </c>
      <c r="B16" s="88" t="s">
        <v>716</v>
      </c>
      <c r="C16" s="92" t="s">
        <v>1351</v>
      </c>
      <c r="D16" s="90">
        <v>1873838.0499999998</v>
      </c>
      <c r="E16" s="90">
        <v>92193.62</v>
      </c>
      <c r="F16" s="90">
        <v>17714679.02</v>
      </c>
      <c r="G16" s="90">
        <v>12692204.08</v>
      </c>
      <c r="H16" s="90">
        <v>0</v>
      </c>
      <c r="I16" s="90">
        <v>7113.2000000000007</v>
      </c>
      <c r="J16" s="90">
        <v>20969921.68</v>
      </c>
      <c r="K16" s="90">
        <v>25431.660000000003</v>
      </c>
      <c r="L16" s="90">
        <v>0</v>
      </c>
      <c r="M16" s="90">
        <v>5884.4699999999993</v>
      </c>
      <c r="N16" s="90">
        <v>4513.0099999999993</v>
      </c>
      <c r="O16" s="90">
        <v>107188.77999999997</v>
      </c>
      <c r="P16" s="90">
        <v>0</v>
      </c>
      <c r="Q16" s="90">
        <v>0</v>
      </c>
      <c r="R16" s="90">
        <v>0</v>
      </c>
      <c r="S16" s="90">
        <v>0</v>
      </c>
      <c r="T16" s="90">
        <v>144895</v>
      </c>
      <c r="U16" s="90">
        <v>0</v>
      </c>
      <c r="V16" s="90">
        <v>0</v>
      </c>
      <c r="W16" s="90">
        <v>0</v>
      </c>
      <c r="X16" s="90">
        <v>0</v>
      </c>
      <c r="Y16" s="90">
        <v>0</v>
      </c>
      <c r="Z16" s="90">
        <v>0</v>
      </c>
      <c r="AA16" s="90">
        <v>0</v>
      </c>
      <c r="AB16" s="90">
        <v>0</v>
      </c>
      <c r="AC16" s="90">
        <v>0</v>
      </c>
      <c r="AD16" s="90">
        <v>0</v>
      </c>
      <c r="AE16" s="90">
        <v>0</v>
      </c>
      <c r="AF16" s="90">
        <v>0</v>
      </c>
      <c r="AG16" s="90">
        <v>0</v>
      </c>
      <c r="AH16" s="90">
        <v>0</v>
      </c>
      <c r="AI16" s="90">
        <v>0</v>
      </c>
      <c r="AJ16" s="91">
        <f t="shared" si="0"/>
        <v>53637862.569999985</v>
      </c>
      <c r="AM16" s="98"/>
      <c r="AO16" s="38"/>
    </row>
    <row r="17" spans="1:41" ht="20.100000000000001" customHeight="1">
      <c r="A17" s="87">
        <v>20</v>
      </c>
      <c r="B17" s="88" t="s">
        <v>717</v>
      </c>
      <c r="C17" s="89" t="s">
        <v>1351</v>
      </c>
      <c r="D17" s="90">
        <v>3317307</v>
      </c>
      <c r="E17" s="90">
        <v>613.86</v>
      </c>
      <c r="F17" s="90">
        <v>0</v>
      </c>
      <c r="G17" s="90">
        <v>15290356.939999999</v>
      </c>
      <c r="H17" s="90">
        <v>0</v>
      </c>
      <c r="I17" s="90">
        <v>1670</v>
      </c>
      <c r="J17" s="90">
        <v>118144.98999999999</v>
      </c>
      <c r="K17" s="90">
        <v>10535.52</v>
      </c>
      <c r="L17" s="90">
        <v>0</v>
      </c>
      <c r="M17" s="90">
        <v>0</v>
      </c>
      <c r="N17" s="90">
        <v>0</v>
      </c>
      <c r="O17" s="90">
        <v>0</v>
      </c>
      <c r="P17" s="90">
        <v>0</v>
      </c>
      <c r="Q17" s="90">
        <v>0</v>
      </c>
      <c r="R17" s="90">
        <v>0</v>
      </c>
      <c r="S17" s="90">
        <v>0</v>
      </c>
      <c r="T17" s="90">
        <v>0</v>
      </c>
      <c r="U17" s="90">
        <v>0</v>
      </c>
      <c r="V17" s="90">
        <v>0</v>
      </c>
      <c r="W17" s="90">
        <v>0</v>
      </c>
      <c r="X17" s="90">
        <v>0</v>
      </c>
      <c r="Y17" s="90">
        <v>0</v>
      </c>
      <c r="Z17" s="90">
        <v>0</v>
      </c>
      <c r="AA17" s="90">
        <v>0</v>
      </c>
      <c r="AB17" s="90">
        <v>0</v>
      </c>
      <c r="AC17" s="90">
        <v>0</v>
      </c>
      <c r="AD17" s="90">
        <v>0</v>
      </c>
      <c r="AE17" s="90">
        <v>0</v>
      </c>
      <c r="AF17" s="90">
        <v>0</v>
      </c>
      <c r="AG17" s="90">
        <v>0</v>
      </c>
      <c r="AH17" s="90">
        <v>0</v>
      </c>
      <c r="AI17" s="90">
        <v>0</v>
      </c>
      <c r="AJ17" s="91">
        <f t="shared" si="0"/>
        <v>18738628.309999999</v>
      </c>
      <c r="AM17" s="98"/>
      <c r="AN17" s="38"/>
      <c r="AO17" s="38"/>
    </row>
    <row r="18" spans="1:41" ht="20.100000000000001" customHeight="1">
      <c r="A18" s="87">
        <v>25</v>
      </c>
      <c r="B18" s="88" t="s">
        <v>718</v>
      </c>
      <c r="C18" s="89" t="s">
        <v>1351</v>
      </c>
      <c r="D18" s="90">
        <v>0</v>
      </c>
      <c r="E18" s="90">
        <v>3828988.05</v>
      </c>
      <c r="F18" s="90">
        <v>1248705</v>
      </c>
      <c r="G18" s="90">
        <v>5573161.3199999994</v>
      </c>
      <c r="H18" s="90">
        <v>0</v>
      </c>
      <c r="I18" s="90">
        <v>1608.23</v>
      </c>
      <c r="J18" s="90">
        <v>8598649.6500000004</v>
      </c>
      <c r="K18" s="90">
        <v>18611.789999999997</v>
      </c>
      <c r="L18" s="90">
        <v>27794275.680000003</v>
      </c>
      <c r="M18" s="90">
        <v>0</v>
      </c>
      <c r="N18" s="90">
        <v>331443491.43999976</v>
      </c>
      <c r="O18" s="90">
        <v>0</v>
      </c>
      <c r="P18" s="90">
        <v>1500000</v>
      </c>
      <c r="Q18" s="90">
        <v>0</v>
      </c>
      <c r="R18" s="90">
        <v>0</v>
      </c>
      <c r="S18" s="90">
        <v>0</v>
      </c>
      <c r="T18" s="90">
        <v>461995134.63999999</v>
      </c>
      <c r="U18" s="90">
        <v>0</v>
      </c>
      <c r="V18" s="90">
        <v>0</v>
      </c>
      <c r="W18" s="90">
        <v>0</v>
      </c>
      <c r="X18" s="90">
        <v>0</v>
      </c>
      <c r="Y18" s="90">
        <v>0</v>
      </c>
      <c r="Z18" s="90">
        <v>0</v>
      </c>
      <c r="AA18" s="90">
        <v>0</v>
      </c>
      <c r="AB18" s="90">
        <v>0</v>
      </c>
      <c r="AC18" s="90">
        <v>0</v>
      </c>
      <c r="AD18" s="90">
        <v>0</v>
      </c>
      <c r="AE18" s="90">
        <v>0</v>
      </c>
      <c r="AF18" s="90">
        <v>0</v>
      </c>
      <c r="AG18" s="90">
        <v>0</v>
      </c>
      <c r="AH18" s="90">
        <v>0</v>
      </c>
      <c r="AI18" s="90">
        <v>0</v>
      </c>
      <c r="AJ18" s="91">
        <f t="shared" si="0"/>
        <v>842002625.79999971</v>
      </c>
      <c r="AM18" s="98"/>
      <c r="AN18" s="38"/>
      <c r="AO18" s="38"/>
    </row>
    <row r="19" spans="1:41" ht="20.100000000000001" customHeight="1">
      <c r="A19" s="87">
        <v>30</v>
      </c>
      <c r="B19" s="88" t="s">
        <v>719</v>
      </c>
      <c r="C19" s="89" t="s">
        <v>1351</v>
      </c>
      <c r="D19" s="90">
        <v>0</v>
      </c>
      <c r="E19" s="90">
        <v>3356500.5</v>
      </c>
      <c r="F19" s="90">
        <v>0</v>
      </c>
      <c r="G19" s="90">
        <v>6689.7</v>
      </c>
      <c r="H19" s="90">
        <v>0</v>
      </c>
      <c r="I19" s="90">
        <v>0</v>
      </c>
      <c r="J19" s="90">
        <v>0</v>
      </c>
      <c r="K19" s="90">
        <v>0</v>
      </c>
      <c r="L19" s="90">
        <v>0</v>
      </c>
      <c r="M19" s="90">
        <v>0</v>
      </c>
      <c r="N19" s="90">
        <v>0</v>
      </c>
      <c r="O19" s="90">
        <v>0</v>
      </c>
      <c r="P19" s="90">
        <v>601757.14</v>
      </c>
      <c r="Q19" s="90">
        <v>0</v>
      </c>
      <c r="R19" s="90">
        <v>0</v>
      </c>
      <c r="S19" s="90">
        <v>0</v>
      </c>
      <c r="T19" s="90">
        <v>0</v>
      </c>
      <c r="U19" s="90">
        <v>0</v>
      </c>
      <c r="V19" s="90">
        <v>0</v>
      </c>
      <c r="W19" s="90">
        <v>0</v>
      </c>
      <c r="X19" s="90">
        <v>0</v>
      </c>
      <c r="Y19" s="90">
        <v>0</v>
      </c>
      <c r="Z19" s="90">
        <v>0</v>
      </c>
      <c r="AA19" s="90">
        <v>0</v>
      </c>
      <c r="AB19" s="90">
        <v>0</v>
      </c>
      <c r="AC19" s="90">
        <v>0</v>
      </c>
      <c r="AD19" s="90">
        <v>0</v>
      </c>
      <c r="AE19" s="90">
        <v>0</v>
      </c>
      <c r="AF19" s="90">
        <v>0</v>
      </c>
      <c r="AG19" s="90">
        <v>0</v>
      </c>
      <c r="AH19" s="90">
        <v>0</v>
      </c>
      <c r="AI19" s="90">
        <v>0</v>
      </c>
      <c r="AJ19" s="91">
        <f t="shared" si="0"/>
        <v>3964947.3400000003</v>
      </c>
      <c r="AM19" s="98"/>
    </row>
    <row r="20" spans="1:41" ht="20.100000000000001" customHeight="1">
      <c r="A20" s="87">
        <v>35</v>
      </c>
      <c r="B20" s="88" t="s">
        <v>720</v>
      </c>
      <c r="C20" s="92" t="s">
        <v>1351</v>
      </c>
      <c r="D20" s="90">
        <v>0</v>
      </c>
      <c r="E20" s="90">
        <v>3564</v>
      </c>
      <c r="F20" s="90">
        <v>0</v>
      </c>
      <c r="G20" s="90">
        <v>7252722.7599999979</v>
      </c>
      <c r="H20" s="90">
        <v>0</v>
      </c>
      <c r="I20" s="90">
        <v>2906.5600000000004</v>
      </c>
      <c r="J20" s="90">
        <v>5790676.9000000004</v>
      </c>
      <c r="K20" s="90">
        <v>2167.83</v>
      </c>
      <c r="L20" s="90">
        <v>51222</v>
      </c>
      <c r="M20" s="90">
        <v>680.86</v>
      </c>
      <c r="N20" s="90">
        <v>156.32</v>
      </c>
      <c r="O20" s="90">
        <v>75.52</v>
      </c>
      <c r="P20" s="90">
        <v>467734.24</v>
      </c>
      <c r="Q20" s="90">
        <v>0</v>
      </c>
      <c r="R20" s="90">
        <v>0</v>
      </c>
      <c r="S20" s="90">
        <v>0</v>
      </c>
      <c r="T20" s="90">
        <v>3356744.6000000006</v>
      </c>
      <c r="U20" s="90">
        <v>0</v>
      </c>
      <c r="V20" s="90">
        <v>0</v>
      </c>
      <c r="W20" s="90">
        <v>0</v>
      </c>
      <c r="X20" s="90">
        <v>0</v>
      </c>
      <c r="Y20" s="90">
        <v>0</v>
      </c>
      <c r="Z20" s="90">
        <v>0</v>
      </c>
      <c r="AA20" s="90">
        <v>1780124.3810000001</v>
      </c>
      <c r="AB20" s="90">
        <v>0</v>
      </c>
      <c r="AC20" s="90">
        <v>0</v>
      </c>
      <c r="AD20" s="90">
        <v>0</v>
      </c>
      <c r="AE20" s="90">
        <v>0</v>
      </c>
      <c r="AF20" s="90">
        <v>0</v>
      </c>
      <c r="AG20" s="90">
        <v>0</v>
      </c>
      <c r="AH20" s="90">
        <v>0</v>
      </c>
      <c r="AI20" s="90">
        <v>0</v>
      </c>
      <c r="AJ20" s="91">
        <f t="shared" si="0"/>
        <v>18708775.971000001</v>
      </c>
      <c r="AM20" s="98"/>
    </row>
    <row r="21" spans="1:41" ht="20.100000000000001" customHeight="1">
      <c r="A21" s="87">
        <v>41</v>
      </c>
      <c r="B21" s="88" t="s">
        <v>721</v>
      </c>
      <c r="C21" s="89" t="s">
        <v>1351</v>
      </c>
      <c r="D21" s="90">
        <v>0</v>
      </c>
      <c r="E21" s="90">
        <v>0</v>
      </c>
      <c r="F21" s="90">
        <v>31382948.369999997</v>
      </c>
      <c r="G21" s="90">
        <v>5020804.1000000006</v>
      </c>
      <c r="H21" s="90">
        <v>0</v>
      </c>
      <c r="I21" s="90">
        <v>0</v>
      </c>
      <c r="J21" s="90">
        <v>2238157.44</v>
      </c>
      <c r="K21" s="90">
        <v>0</v>
      </c>
      <c r="L21" s="90">
        <v>0</v>
      </c>
      <c r="M21" s="90">
        <v>0</v>
      </c>
      <c r="N21" s="90">
        <v>0</v>
      </c>
      <c r="O21" s="90">
        <v>0</v>
      </c>
      <c r="P21" s="90">
        <v>0</v>
      </c>
      <c r="Q21" s="90">
        <v>0</v>
      </c>
      <c r="R21" s="90">
        <v>0</v>
      </c>
      <c r="S21" s="90">
        <v>0</v>
      </c>
      <c r="T21" s="90">
        <v>102911.24</v>
      </c>
      <c r="U21" s="90">
        <v>0</v>
      </c>
      <c r="V21" s="90">
        <v>0</v>
      </c>
      <c r="W21" s="90">
        <v>0</v>
      </c>
      <c r="X21" s="90">
        <v>0</v>
      </c>
      <c r="Y21" s="90">
        <v>0</v>
      </c>
      <c r="Z21" s="90">
        <v>0</v>
      </c>
      <c r="AA21" s="90">
        <v>0</v>
      </c>
      <c r="AB21" s="90">
        <v>0</v>
      </c>
      <c r="AC21" s="90">
        <v>0</v>
      </c>
      <c r="AD21" s="90">
        <v>0</v>
      </c>
      <c r="AE21" s="90">
        <v>0</v>
      </c>
      <c r="AF21" s="90">
        <v>0</v>
      </c>
      <c r="AG21" s="90">
        <v>0</v>
      </c>
      <c r="AH21" s="90">
        <v>0</v>
      </c>
      <c r="AI21" s="90">
        <v>0</v>
      </c>
      <c r="AJ21" s="91">
        <f t="shared" si="0"/>
        <v>38744821.149999999</v>
      </c>
      <c r="AM21" s="98"/>
    </row>
    <row r="22" spans="1:41" ht="20.100000000000001" customHeight="1">
      <c r="A22" s="87">
        <v>46</v>
      </c>
      <c r="B22" s="88" t="s">
        <v>722</v>
      </c>
      <c r="C22" s="89" t="s">
        <v>1351</v>
      </c>
      <c r="D22" s="90">
        <v>3366022.36</v>
      </c>
      <c r="E22" s="90">
        <v>3321331.8</v>
      </c>
      <c r="F22" s="90">
        <v>32027472.610000003</v>
      </c>
      <c r="G22" s="90">
        <v>5323155.290000001</v>
      </c>
      <c r="H22" s="90">
        <v>0</v>
      </c>
      <c r="I22" s="90">
        <v>59239.040000000008</v>
      </c>
      <c r="J22" s="90">
        <v>19704223.340000004</v>
      </c>
      <c r="K22" s="90">
        <v>61399.489999999983</v>
      </c>
      <c r="L22" s="90">
        <v>0</v>
      </c>
      <c r="M22" s="90">
        <v>0.03</v>
      </c>
      <c r="N22" s="90">
        <v>36935.999999999993</v>
      </c>
      <c r="O22" s="90">
        <v>87505.11</v>
      </c>
      <c r="P22" s="90">
        <v>210036</v>
      </c>
      <c r="Q22" s="90">
        <v>0</v>
      </c>
      <c r="R22" s="90">
        <v>0</v>
      </c>
      <c r="S22" s="90">
        <v>0</v>
      </c>
      <c r="T22" s="90">
        <v>0</v>
      </c>
      <c r="U22" s="90">
        <v>0</v>
      </c>
      <c r="V22" s="90">
        <v>0</v>
      </c>
      <c r="W22" s="90">
        <v>0</v>
      </c>
      <c r="X22" s="90">
        <v>3107.58</v>
      </c>
      <c r="Y22" s="90">
        <v>0</v>
      </c>
      <c r="Z22" s="90">
        <v>0</v>
      </c>
      <c r="AA22" s="90">
        <v>0</v>
      </c>
      <c r="AB22" s="90">
        <v>0</v>
      </c>
      <c r="AC22" s="90">
        <v>0</v>
      </c>
      <c r="AD22" s="90">
        <v>0</v>
      </c>
      <c r="AE22" s="90">
        <v>0</v>
      </c>
      <c r="AF22" s="90">
        <v>0</v>
      </c>
      <c r="AG22" s="90">
        <v>0</v>
      </c>
      <c r="AH22" s="90">
        <v>0</v>
      </c>
      <c r="AI22" s="90">
        <v>0</v>
      </c>
      <c r="AJ22" s="91">
        <f t="shared" si="0"/>
        <v>64200428.650000006</v>
      </c>
      <c r="AM22" s="98"/>
    </row>
    <row r="23" spans="1:41" ht="20.100000000000001" customHeight="1">
      <c r="A23" s="87">
        <v>47</v>
      </c>
      <c r="B23" s="88" t="s">
        <v>723</v>
      </c>
      <c r="C23" s="89" t="s">
        <v>1351</v>
      </c>
      <c r="D23" s="90">
        <v>152251.60999999999</v>
      </c>
      <c r="E23" s="90">
        <v>0</v>
      </c>
      <c r="F23" s="90">
        <v>3986652.17</v>
      </c>
      <c r="G23" s="90">
        <v>2485165.1</v>
      </c>
      <c r="H23" s="90">
        <v>0</v>
      </c>
      <c r="I23" s="90">
        <v>1152.02</v>
      </c>
      <c r="J23" s="90">
        <v>3023717.39</v>
      </c>
      <c r="K23" s="90">
        <v>1765.55</v>
      </c>
      <c r="L23" s="90">
        <v>0</v>
      </c>
      <c r="M23" s="90">
        <v>0</v>
      </c>
      <c r="N23" s="90">
        <v>0</v>
      </c>
      <c r="O23" s="90">
        <v>0</v>
      </c>
      <c r="P23" s="90">
        <v>415909</v>
      </c>
      <c r="Q23" s="90">
        <v>0</v>
      </c>
      <c r="R23" s="90">
        <v>0</v>
      </c>
      <c r="S23" s="90">
        <v>0</v>
      </c>
      <c r="T23" s="90">
        <v>0</v>
      </c>
      <c r="U23" s="90">
        <v>0</v>
      </c>
      <c r="V23" s="90">
        <v>0</v>
      </c>
      <c r="W23" s="90">
        <v>0</v>
      </c>
      <c r="X23" s="90">
        <v>0</v>
      </c>
      <c r="Y23" s="90">
        <v>0</v>
      </c>
      <c r="Z23" s="90">
        <v>300.0564</v>
      </c>
      <c r="AA23" s="90">
        <v>32701523.685600005</v>
      </c>
      <c r="AB23" s="90">
        <v>0</v>
      </c>
      <c r="AC23" s="90">
        <v>0</v>
      </c>
      <c r="AD23" s="90">
        <v>0</v>
      </c>
      <c r="AE23" s="90">
        <v>0</v>
      </c>
      <c r="AF23" s="90">
        <v>0</v>
      </c>
      <c r="AG23" s="90">
        <v>0</v>
      </c>
      <c r="AH23" s="90">
        <v>0</v>
      </c>
      <c r="AI23" s="90">
        <v>0</v>
      </c>
      <c r="AJ23" s="91">
        <f t="shared" si="0"/>
        <v>42768436.582000002</v>
      </c>
      <c r="AM23" s="98"/>
    </row>
    <row r="24" spans="1:41" ht="20.100000000000001" customHeight="1">
      <c r="A24" s="87">
        <v>48</v>
      </c>
      <c r="B24" s="88" t="s">
        <v>724</v>
      </c>
      <c r="C24" s="89" t="s">
        <v>1351</v>
      </c>
      <c r="D24" s="90">
        <v>0</v>
      </c>
      <c r="E24" s="90">
        <v>0</v>
      </c>
      <c r="F24" s="90">
        <v>164205</v>
      </c>
      <c r="G24" s="90">
        <v>77798.89</v>
      </c>
      <c r="H24" s="90">
        <v>0</v>
      </c>
      <c r="I24" s="90">
        <v>292.5</v>
      </c>
      <c r="J24" s="90">
        <v>321.45</v>
      </c>
      <c r="K24" s="90">
        <v>27980</v>
      </c>
      <c r="L24" s="90">
        <v>0</v>
      </c>
      <c r="M24" s="90">
        <v>0</v>
      </c>
      <c r="N24" s="90">
        <v>0</v>
      </c>
      <c r="O24" s="90">
        <v>0</v>
      </c>
      <c r="P24" s="90">
        <v>0</v>
      </c>
      <c r="Q24" s="90">
        <v>0</v>
      </c>
      <c r="R24" s="90">
        <v>0</v>
      </c>
      <c r="S24" s="90">
        <v>0</v>
      </c>
      <c r="T24" s="90">
        <v>0</v>
      </c>
      <c r="U24" s="90">
        <v>0</v>
      </c>
      <c r="V24" s="90">
        <v>0</v>
      </c>
      <c r="W24" s="90">
        <v>0</v>
      </c>
      <c r="X24" s="90">
        <v>0</v>
      </c>
      <c r="Y24" s="90">
        <v>0</v>
      </c>
      <c r="Z24" s="90">
        <v>0</v>
      </c>
      <c r="AA24" s="90">
        <v>0</v>
      </c>
      <c r="AB24" s="90">
        <v>0</v>
      </c>
      <c r="AC24" s="90">
        <v>0</v>
      </c>
      <c r="AD24" s="90">
        <v>0</v>
      </c>
      <c r="AE24" s="90">
        <v>0</v>
      </c>
      <c r="AF24" s="90">
        <v>0</v>
      </c>
      <c r="AG24" s="90">
        <v>0</v>
      </c>
      <c r="AH24" s="90">
        <v>0</v>
      </c>
      <c r="AI24" s="90">
        <v>0</v>
      </c>
      <c r="AJ24" s="91">
        <f t="shared" si="0"/>
        <v>270597.84000000003</v>
      </c>
      <c r="AM24" s="98"/>
    </row>
    <row r="25" spans="1:41" ht="20.100000000000001" customHeight="1">
      <c r="A25" s="87">
        <v>50</v>
      </c>
      <c r="B25" s="88" t="s">
        <v>725</v>
      </c>
      <c r="C25" s="89" t="s">
        <v>1351</v>
      </c>
      <c r="D25" s="90">
        <v>0</v>
      </c>
      <c r="E25" s="90">
        <v>0</v>
      </c>
      <c r="F25" s="90">
        <v>0</v>
      </c>
      <c r="G25" s="90">
        <v>21218.29</v>
      </c>
      <c r="H25" s="90">
        <v>0</v>
      </c>
      <c r="I25" s="90">
        <v>0</v>
      </c>
      <c r="J25" s="90">
        <v>0</v>
      </c>
      <c r="K25" s="90">
        <v>0</v>
      </c>
      <c r="L25" s="90">
        <v>0</v>
      </c>
      <c r="M25" s="90">
        <v>0</v>
      </c>
      <c r="N25" s="90">
        <v>0</v>
      </c>
      <c r="O25" s="90">
        <v>0</v>
      </c>
      <c r="P25" s="90">
        <v>0</v>
      </c>
      <c r="Q25" s="90">
        <v>0</v>
      </c>
      <c r="R25" s="90">
        <v>0</v>
      </c>
      <c r="S25" s="90">
        <v>0</v>
      </c>
      <c r="T25" s="90">
        <v>0</v>
      </c>
      <c r="U25" s="90">
        <v>0</v>
      </c>
      <c r="V25" s="90">
        <v>0</v>
      </c>
      <c r="W25" s="90">
        <v>0</v>
      </c>
      <c r="X25" s="90">
        <v>0</v>
      </c>
      <c r="Y25" s="90">
        <v>0</v>
      </c>
      <c r="Z25" s="90">
        <v>0</v>
      </c>
      <c r="AA25" s="90">
        <v>0</v>
      </c>
      <c r="AB25" s="90">
        <v>0</v>
      </c>
      <c r="AC25" s="90">
        <v>0</v>
      </c>
      <c r="AD25" s="90">
        <v>0</v>
      </c>
      <c r="AE25" s="90">
        <v>0</v>
      </c>
      <c r="AF25" s="90">
        <v>0</v>
      </c>
      <c r="AG25" s="90">
        <v>0</v>
      </c>
      <c r="AH25" s="90">
        <v>0</v>
      </c>
      <c r="AI25" s="90">
        <v>0</v>
      </c>
      <c r="AJ25" s="91">
        <f t="shared" si="0"/>
        <v>21218.29</v>
      </c>
      <c r="AM25" s="98"/>
    </row>
    <row r="26" spans="1:41" ht="20.100000000000001" customHeight="1">
      <c r="A26" s="87">
        <v>51</v>
      </c>
      <c r="B26" s="88" t="s">
        <v>726</v>
      </c>
      <c r="C26" s="89" t="s">
        <v>1351</v>
      </c>
      <c r="D26" s="90">
        <v>0</v>
      </c>
      <c r="E26" s="90">
        <v>0</v>
      </c>
      <c r="F26" s="90">
        <v>0</v>
      </c>
      <c r="G26" s="90">
        <v>21065.759999999998</v>
      </c>
      <c r="H26" s="90">
        <v>0</v>
      </c>
      <c r="I26" s="90">
        <v>50</v>
      </c>
      <c r="J26" s="90">
        <v>1813351.6500000001</v>
      </c>
      <c r="K26" s="90">
        <v>0</v>
      </c>
      <c r="L26" s="90">
        <v>0</v>
      </c>
      <c r="M26" s="90">
        <v>0</v>
      </c>
      <c r="N26" s="90">
        <v>0</v>
      </c>
      <c r="O26" s="90">
        <v>0</v>
      </c>
      <c r="P26" s="90">
        <v>0</v>
      </c>
      <c r="Q26" s="90">
        <v>0</v>
      </c>
      <c r="R26" s="90">
        <v>0</v>
      </c>
      <c r="S26" s="90">
        <v>0</v>
      </c>
      <c r="T26" s="90">
        <v>0</v>
      </c>
      <c r="U26" s="90">
        <v>0</v>
      </c>
      <c r="V26" s="90">
        <v>0</v>
      </c>
      <c r="W26" s="90">
        <v>0</v>
      </c>
      <c r="X26" s="90">
        <v>0</v>
      </c>
      <c r="Y26" s="90">
        <v>0</v>
      </c>
      <c r="Z26" s="90">
        <v>0</v>
      </c>
      <c r="AA26" s="90">
        <v>0</v>
      </c>
      <c r="AB26" s="90">
        <v>0</v>
      </c>
      <c r="AC26" s="90">
        <v>0</v>
      </c>
      <c r="AD26" s="90">
        <v>0</v>
      </c>
      <c r="AE26" s="90">
        <v>0</v>
      </c>
      <c r="AF26" s="90">
        <v>0</v>
      </c>
      <c r="AG26" s="90">
        <v>0</v>
      </c>
      <c r="AH26" s="90">
        <v>0</v>
      </c>
      <c r="AI26" s="90">
        <v>0</v>
      </c>
      <c r="AJ26" s="91">
        <f t="shared" si="0"/>
        <v>1834467.4100000001</v>
      </c>
      <c r="AM26" s="98"/>
    </row>
    <row r="27" spans="1:41" ht="20.100000000000001" customHeight="1">
      <c r="A27" s="87">
        <v>52</v>
      </c>
      <c r="B27" s="88" t="s">
        <v>727</v>
      </c>
      <c r="C27" s="89" t="s">
        <v>1351</v>
      </c>
      <c r="D27" s="90">
        <v>39606.92</v>
      </c>
      <c r="E27" s="90">
        <v>0</v>
      </c>
      <c r="F27" s="90">
        <v>367467.59</v>
      </c>
      <c r="G27" s="90">
        <v>126646.82</v>
      </c>
      <c r="H27" s="90">
        <v>0</v>
      </c>
      <c r="I27" s="90">
        <v>4150.630000000001</v>
      </c>
      <c r="J27" s="90">
        <v>411438.18</v>
      </c>
      <c r="K27" s="90">
        <v>1773.42</v>
      </c>
      <c r="L27" s="90">
        <v>0</v>
      </c>
      <c r="M27" s="90">
        <v>0</v>
      </c>
      <c r="N27" s="90">
        <v>643.91999999999996</v>
      </c>
      <c r="O27" s="90">
        <v>0</v>
      </c>
      <c r="P27" s="90">
        <v>0</v>
      </c>
      <c r="Q27" s="90">
        <v>0</v>
      </c>
      <c r="R27" s="90">
        <v>0</v>
      </c>
      <c r="S27" s="90">
        <v>0</v>
      </c>
      <c r="T27" s="90">
        <v>0</v>
      </c>
      <c r="U27" s="90">
        <v>0</v>
      </c>
      <c r="V27" s="90">
        <v>0</v>
      </c>
      <c r="W27" s="90">
        <v>0</v>
      </c>
      <c r="X27" s="90">
        <v>0</v>
      </c>
      <c r="Y27" s="90">
        <v>0</v>
      </c>
      <c r="Z27" s="90">
        <v>0</v>
      </c>
      <c r="AA27" s="90">
        <v>0</v>
      </c>
      <c r="AB27" s="90">
        <v>2375.9610000000002</v>
      </c>
      <c r="AC27" s="90">
        <v>0</v>
      </c>
      <c r="AD27" s="90">
        <v>0</v>
      </c>
      <c r="AE27" s="90">
        <v>0</v>
      </c>
      <c r="AF27" s="90">
        <v>0</v>
      </c>
      <c r="AG27" s="90">
        <v>0</v>
      </c>
      <c r="AH27" s="90">
        <v>0</v>
      </c>
      <c r="AI27" s="90">
        <v>0</v>
      </c>
      <c r="AJ27" s="91">
        <f t="shared" si="0"/>
        <v>954103.44100000022</v>
      </c>
      <c r="AM27" s="98"/>
    </row>
    <row r="28" spans="1:41" ht="20.100000000000001" customHeight="1">
      <c r="A28" s="87">
        <v>66</v>
      </c>
      <c r="B28" s="88" t="s">
        <v>728</v>
      </c>
      <c r="C28" s="89" t="s">
        <v>1351</v>
      </c>
      <c r="D28" s="90">
        <v>1012422</v>
      </c>
      <c r="E28" s="90">
        <v>45435.99</v>
      </c>
      <c r="F28" s="90">
        <v>115368.9</v>
      </c>
      <c r="G28" s="90">
        <v>445553.74000000005</v>
      </c>
      <c r="H28" s="90">
        <v>0</v>
      </c>
      <c r="I28" s="90">
        <v>0</v>
      </c>
      <c r="J28" s="90">
        <v>451.61</v>
      </c>
      <c r="K28" s="90">
        <v>0</v>
      </c>
      <c r="L28" s="90">
        <v>0</v>
      </c>
      <c r="M28" s="90">
        <v>0</v>
      </c>
      <c r="N28" s="90">
        <v>940</v>
      </c>
      <c r="O28" s="90">
        <v>0</v>
      </c>
      <c r="P28" s="90">
        <v>7891.1900000000005</v>
      </c>
      <c r="Q28" s="90">
        <v>0</v>
      </c>
      <c r="R28" s="90">
        <v>0</v>
      </c>
      <c r="S28" s="90">
        <v>0</v>
      </c>
      <c r="T28" s="90">
        <v>0</v>
      </c>
      <c r="U28" s="90">
        <v>0</v>
      </c>
      <c r="V28" s="90">
        <v>0</v>
      </c>
      <c r="W28" s="90">
        <v>0</v>
      </c>
      <c r="X28" s="90">
        <v>50.009399999999999</v>
      </c>
      <c r="Y28" s="90">
        <v>0</v>
      </c>
      <c r="Z28" s="90">
        <v>200.0376</v>
      </c>
      <c r="AA28" s="90">
        <v>12735416.510600001</v>
      </c>
      <c r="AB28" s="90">
        <v>0</v>
      </c>
      <c r="AC28" s="90">
        <v>0</v>
      </c>
      <c r="AD28" s="90">
        <v>0</v>
      </c>
      <c r="AE28" s="90">
        <v>0</v>
      </c>
      <c r="AF28" s="90">
        <v>0</v>
      </c>
      <c r="AG28" s="90">
        <v>0</v>
      </c>
      <c r="AH28" s="90">
        <v>0</v>
      </c>
      <c r="AI28" s="90">
        <v>0</v>
      </c>
      <c r="AJ28" s="91">
        <f t="shared" si="0"/>
        <v>14363729.987600001</v>
      </c>
      <c r="AM28" s="98"/>
    </row>
    <row r="29" spans="1:41" ht="20.100000000000001" customHeight="1">
      <c r="A29" s="87">
        <v>70</v>
      </c>
      <c r="B29" s="88" t="s">
        <v>729</v>
      </c>
      <c r="C29" s="89" t="s">
        <v>1351</v>
      </c>
      <c r="D29" s="90">
        <v>0</v>
      </c>
      <c r="E29" s="90">
        <v>0</v>
      </c>
      <c r="F29" s="90">
        <v>2329685.5300000003</v>
      </c>
      <c r="G29" s="90">
        <v>91324.59</v>
      </c>
      <c r="H29" s="90">
        <v>0</v>
      </c>
      <c r="I29" s="90">
        <v>250</v>
      </c>
      <c r="J29" s="90">
        <v>34547</v>
      </c>
      <c r="K29" s="90">
        <v>1149.8399999999999</v>
      </c>
      <c r="L29" s="90">
        <v>0</v>
      </c>
      <c r="M29" s="90">
        <v>0</v>
      </c>
      <c r="N29" s="90">
        <v>2616.61</v>
      </c>
      <c r="O29" s="90">
        <v>0</v>
      </c>
      <c r="P29" s="90">
        <v>0</v>
      </c>
      <c r="Q29" s="90">
        <v>0</v>
      </c>
      <c r="R29" s="90">
        <v>0</v>
      </c>
      <c r="S29" s="90">
        <v>0</v>
      </c>
      <c r="T29" s="90">
        <v>83458.86</v>
      </c>
      <c r="U29" s="90">
        <v>0</v>
      </c>
      <c r="V29" s="90">
        <v>0</v>
      </c>
      <c r="W29" s="90">
        <v>0</v>
      </c>
      <c r="X29" s="90">
        <v>0</v>
      </c>
      <c r="Y29" s="90">
        <v>0</v>
      </c>
      <c r="Z29" s="90">
        <v>100.0188</v>
      </c>
      <c r="AA29" s="90">
        <v>16114140</v>
      </c>
      <c r="AB29" s="90">
        <v>0</v>
      </c>
      <c r="AC29" s="90">
        <v>0</v>
      </c>
      <c r="AD29" s="90">
        <v>0</v>
      </c>
      <c r="AE29" s="90">
        <v>0</v>
      </c>
      <c r="AF29" s="90">
        <v>0</v>
      </c>
      <c r="AG29" s="90">
        <v>0</v>
      </c>
      <c r="AH29" s="90">
        <v>0</v>
      </c>
      <c r="AI29" s="90">
        <v>0</v>
      </c>
      <c r="AJ29" s="91">
        <f t="shared" si="0"/>
        <v>18657272.448800001</v>
      </c>
      <c r="AM29" s="98"/>
    </row>
    <row r="30" spans="1:41" ht="20.100000000000001" customHeight="1">
      <c r="A30" s="87">
        <v>76</v>
      </c>
      <c r="B30" s="88" t="s">
        <v>730</v>
      </c>
      <c r="C30" s="89" t="s">
        <v>1351</v>
      </c>
      <c r="D30" s="90">
        <v>0</v>
      </c>
      <c r="E30" s="90">
        <v>0</v>
      </c>
      <c r="F30" s="90">
        <v>0</v>
      </c>
      <c r="G30" s="90">
        <v>0</v>
      </c>
      <c r="H30" s="90">
        <v>0</v>
      </c>
      <c r="I30" s="90">
        <v>0</v>
      </c>
      <c r="J30" s="90">
        <v>9016681.870000001</v>
      </c>
      <c r="K30" s="90">
        <v>0</v>
      </c>
      <c r="L30" s="90">
        <v>0</v>
      </c>
      <c r="M30" s="90">
        <v>0</v>
      </c>
      <c r="N30" s="90">
        <v>0</v>
      </c>
      <c r="O30" s="90">
        <v>0</v>
      </c>
      <c r="P30" s="90">
        <v>20000</v>
      </c>
      <c r="Q30" s="90">
        <v>0</v>
      </c>
      <c r="R30" s="90">
        <v>0</v>
      </c>
      <c r="S30" s="90">
        <v>0</v>
      </c>
      <c r="T30" s="90">
        <v>0</v>
      </c>
      <c r="U30" s="90">
        <v>0</v>
      </c>
      <c r="V30" s="90">
        <v>0</v>
      </c>
      <c r="W30" s="90">
        <v>0</v>
      </c>
      <c r="X30" s="90">
        <v>0</v>
      </c>
      <c r="Y30" s="90">
        <v>0</v>
      </c>
      <c r="Z30" s="90">
        <v>0</v>
      </c>
      <c r="AA30" s="90">
        <v>968332.0122</v>
      </c>
      <c r="AB30" s="90">
        <v>0</v>
      </c>
      <c r="AC30" s="90">
        <v>0</v>
      </c>
      <c r="AD30" s="90">
        <v>0</v>
      </c>
      <c r="AE30" s="90">
        <v>0</v>
      </c>
      <c r="AF30" s="90">
        <v>0</v>
      </c>
      <c r="AG30" s="90">
        <v>0</v>
      </c>
      <c r="AH30" s="90">
        <v>0</v>
      </c>
      <c r="AI30" s="90">
        <v>0</v>
      </c>
      <c r="AJ30" s="91">
        <f t="shared" si="0"/>
        <v>10005013.882200001</v>
      </c>
      <c r="AM30" s="98"/>
    </row>
    <row r="31" spans="1:41" ht="20.100000000000001" customHeight="1">
      <c r="A31" s="87">
        <v>78</v>
      </c>
      <c r="B31" s="88" t="s">
        <v>731</v>
      </c>
      <c r="C31" s="89" t="s">
        <v>1351</v>
      </c>
      <c r="D31" s="90">
        <v>0</v>
      </c>
      <c r="E31" s="90">
        <v>0</v>
      </c>
      <c r="F31" s="90">
        <v>897787.63</v>
      </c>
      <c r="G31" s="90">
        <v>33467.319999999992</v>
      </c>
      <c r="H31" s="90">
        <v>0</v>
      </c>
      <c r="I31" s="90">
        <v>8485.98</v>
      </c>
      <c r="J31" s="90">
        <v>3403.05</v>
      </c>
      <c r="K31" s="90">
        <v>375.64</v>
      </c>
      <c r="L31" s="90">
        <v>0</v>
      </c>
      <c r="M31" s="90">
        <v>0</v>
      </c>
      <c r="N31" s="90">
        <v>0</v>
      </c>
      <c r="O31" s="90">
        <v>0</v>
      </c>
      <c r="P31" s="90">
        <v>816724</v>
      </c>
      <c r="Q31" s="90">
        <v>0</v>
      </c>
      <c r="R31" s="90">
        <v>0</v>
      </c>
      <c r="S31" s="90">
        <v>0</v>
      </c>
      <c r="T31" s="90">
        <v>0</v>
      </c>
      <c r="U31" s="90">
        <v>0</v>
      </c>
      <c r="V31" s="90">
        <v>0</v>
      </c>
      <c r="W31" s="90">
        <v>0</v>
      </c>
      <c r="X31" s="90">
        <v>0</v>
      </c>
      <c r="Y31" s="90">
        <v>0</v>
      </c>
      <c r="Z31" s="90">
        <v>100.0188</v>
      </c>
      <c r="AA31" s="90">
        <v>3841600</v>
      </c>
      <c r="AB31" s="90">
        <v>0</v>
      </c>
      <c r="AC31" s="90">
        <v>0</v>
      </c>
      <c r="AD31" s="90">
        <v>0</v>
      </c>
      <c r="AE31" s="90">
        <v>0</v>
      </c>
      <c r="AF31" s="90">
        <v>0</v>
      </c>
      <c r="AG31" s="90">
        <v>0</v>
      </c>
      <c r="AH31" s="90">
        <v>0</v>
      </c>
      <c r="AI31" s="90">
        <v>0</v>
      </c>
      <c r="AJ31" s="91">
        <f t="shared" si="0"/>
        <v>5601943.6387999998</v>
      </c>
      <c r="AM31" s="98"/>
    </row>
    <row r="32" spans="1:41" ht="20.100000000000001" customHeight="1">
      <c r="A32" s="87">
        <v>80</v>
      </c>
      <c r="B32" s="88" t="s">
        <v>732</v>
      </c>
      <c r="C32" s="89" t="s">
        <v>1351</v>
      </c>
      <c r="D32" s="90">
        <v>0</v>
      </c>
      <c r="E32" s="90">
        <v>0</v>
      </c>
      <c r="F32" s="90">
        <v>0</v>
      </c>
      <c r="G32" s="90">
        <v>0</v>
      </c>
      <c r="H32" s="90">
        <v>0</v>
      </c>
      <c r="I32" s="90">
        <v>0</v>
      </c>
      <c r="J32" s="90">
        <v>0</v>
      </c>
      <c r="K32" s="90">
        <v>0</v>
      </c>
      <c r="L32" s="90">
        <v>0</v>
      </c>
      <c r="M32" s="90">
        <v>0</v>
      </c>
      <c r="N32" s="90">
        <v>0</v>
      </c>
      <c r="O32" s="90">
        <v>0</v>
      </c>
      <c r="P32" s="90">
        <v>0</v>
      </c>
      <c r="Q32" s="90">
        <v>0</v>
      </c>
      <c r="R32" s="90">
        <v>0</v>
      </c>
      <c r="S32" s="90">
        <v>0</v>
      </c>
      <c r="T32" s="90">
        <v>0</v>
      </c>
      <c r="U32" s="90">
        <v>0</v>
      </c>
      <c r="V32" s="90">
        <v>0</v>
      </c>
      <c r="W32" s="90">
        <v>0</v>
      </c>
      <c r="X32" s="90">
        <v>0</v>
      </c>
      <c r="Y32" s="90">
        <v>0</v>
      </c>
      <c r="Z32" s="90">
        <v>0</v>
      </c>
      <c r="AA32" s="90">
        <v>0</v>
      </c>
      <c r="AB32" s="90">
        <v>0</v>
      </c>
      <c r="AC32" s="90">
        <v>0</v>
      </c>
      <c r="AD32" s="90">
        <v>0</v>
      </c>
      <c r="AE32" s="90">
        <v>0</v>
      </c>
      <c r="AF32" s="90">
        <v>0</v>
      </c>
      <c r="AG32" s="90">
        <v>0</v>
      </c>
      <c r="AH32" s="90">
        <v>0</v>
      </c>
      <c r="AI32" s="90">
        <v>0</v>
      </c>
      <c r="AJ32" s="91">
        <f t="shared" si="0"/>
        <v>0</v>
      </c>
      <c r="AM32" s="98"/>
    </row>
    <row r="33" spans="1:39" ht="20.100000000000001" customHeight="1">
      <c r="A33" s="87">
        <v>81</v>
      </c>
      <c r="B33" s="88" t="s">
        <v>733</v>
      </c>
      <c r="C33" s="89" t="s">
        <v>1351</v>
      </c>
      <c r="D33" s="90">
        <v>0</v>
      </c>
      <c r="E33" s="90">
        <v>307922</v>
      </c>
      <c r="F33" s="90">
        <v>430498503.58999997</v>
      </c>
      <c r="G33" s="90">
        <v>16583886.440000001</v>
      </c>
      <c r="H33" s="90">
        <v>0</v>
      </c>
      <c r="I33" s="90">
        <v>0</v>
      </c>
      <c r="J33" s="90">
        <v>443128393.39999998</v>
      </c>
      <c r="K33" s="90">
        <v>0</v>
      </c>
      <c r="L33" s="90">
        <v>0</v>
      </c>
      <c r="M33" s="90">
        <v>0</v>
      </c>
      <c r="N33" s="90">
        <v>1662.76</v>
      </c>
      <c r="O33" s="90">
        <v>0</v>
      </c>
      <c r="P33" s="90">
        <v>0</v>
      </c>
      <c r="Q33" s="90">
        <v>0</v>
      </c>
      <c r="R33" s="90">
        <v>0</v>
      </c>
      <c r="S33" s="90">
        <v>0</v>
      </c>
      <c r="T33" s="90">
        <v>1586.88</v>
      </c>
      <c r="U33" s="90">
        <v>0</v>
      </c>
      <c r="V33" s="90">
        <v>0</v>
      </c>
      <c r="W33" s="90">
        <v>0</v>
      </c>
      <c r="X33" s="90">
        <v>0</v>
      </c>
      <c r="Y33" s="90">
        <v>0</v>
      </c>
      <c r="Z33" s="90">
        <v>200.0376</v>
      </c>
      <c r="AA33" s="90">
        <v>20801751.215</v>
      </c>
      <c r="AB33" s="90">
        <v>0</v>
      </c>
      <c r="AC33" s="90">
        <v>0</v>
      </c>
      <c r="AD33" s="90">
        <v>0</v>
      </c>
      <c r="AE33" s="90">
        <v>0</v>
      </c>
      <c r="AF33" s="90">
        <v>0</v>
      </c>
      <c r="AG33" s="90">
        <v>0</v>
      </c>
      <c r="AH33" s="90">
        <v>0</v>
      </c>
      <c r="AI33" s="90">
        <v>0</v>
      </c>
      <c r="AJ33" s="91">
        <f t="shared" si="0"/>
        <v>911323906.32260001</v>
      </c>
      <c r="AM33" s="98"/>
    </row>
    <row r="34" spans="1:39" ht="20.100000000000001" customHeight="1">
      <c r="A34" s="87">
        <v>86</v>
      </c>
      <c r="B34" s="88" t="s">
        <v>734</v>
      </c>
      <c r="C34" s="89" t="s">
        <v>1351</v>
      </c>
      <c r="D34" s="90">
        <v>9930219.620000001</v>
      </c>
      <c r="E34" s="90">
        <v>13891567.050000001</v>
      </c>
      <c r="F34" s="90">
        <v>9547.4500000000007</v>
      </c>
      <c r="G34" s="90">
        <v>1711015.1800000002</v>
      </c>
      <c r="H34" s="90">
        <v>0</v>
      </c>
      <c r="I34" s="90">
        <v>50</v>
      </c>
      <c r="J34" s="90">
        <v>22395293.610000003</v>
      </c>
      <c r="K34" s="90">
        <v>0</v>
      </c>
      <c r="L34" s="90">
        <v>0</v>
      </c>
      <c r="M34" s="90">
        <v>0</v>
      </c>
      <c r="N34" s="90">
        <v>0</v>
      </c>
      <c r="O34" s="90">
        <v>0</v>
      </c>
      <c r="P34" s="90">
        <v>0</v>
      </c>
      <c r="Q34" s="90">
        <v>0</v>
      </c>
      <c r="R34" s="90">
        <v>0</v>
      </c>
      <c r="S34" s="90">
        <v>0</v>
      </c>
      <c r="T34" s="90">
        <v>0</v>
      </c>
      <c r="U34" s="90">
        <v>0</v>
      </c>
      <c r="V34" s="90">
        <v>0</v>
      </c>
      <c r="W34" s="90">
        <v>0</v>
      </c>
      <c r="X34" s="90">
        <v>50.009399999999999</v>
      </c>
      <c r="Y34" s="90">
        <v>0</v>
      </c>
      <c r="Z34" s="90">
        <v>1100.2068000000002</v>
      </c>
      <c r="AA34" s="90">
        <v>334017319.46100003</v>
      </c>
      <c r="AB34" s="90">
        <v>0</v>
      </c>
      <c r="AC34" s="90">
        <v>0</v>
      </c>
      <c r="AD34" s="90">
        <v>0</v>
      </c>
      <c r="AE34" s="90">
        <v>0</v>
      </c>
      <c r="AF34" s="90">
        <v>0</v>
      </c>
      <c r="AG34" s="90">
        <v>0</v>
      </c>
      <c r="AH34" s="90">
        <v>0</v>
      </c>
      <c r="AI34" s="90">
        <v>0</v>
      </c>
      <c r="AJ34" s="91">
        <f t="shared" si="0"/>
        <v>381956162.58720005</v>
      </c>
      <c r="AM34" s="98"/>
    </row>
    <row r="35" spans="1:39" ht="20.100000000000001" customHeight="1">
      <c r="A35" s="87">
        <v>87</v>
      </c>
      <c r="B35" s="88" t="s">
        <v>735</v>
      </c>
      <c r="C35" s="89" t="s">
        <v>1351</v>
      </c>
      <c r="D35" s="90">
        <v>0</v>
      </c>
      <c r="E35" s="90">
        <v>0</v>
      </c>
      <c r="F35" s="90">
        <v>3150</v>
      </c>
      <c r="G35" s="90">
        <v>187058.79000000004</v>
      </c>
      <c r="H35" s="90">
        <v>0</v>
      </c>
      <c r="I35" s="90">
        <v>0</v>
      </c>
      <c r="J35" s="90">
        <v>153548.06</v>
      </c>
      <c r="K35" s="90">
        <v>0</v>
      </c>
      <c r="L35" s="90">
        <v>0</v>
      </c>
      <c r="M35" s="90">
        <v>0</v>
      </c>
      <c r="N35" s="90">
        <v>0</v>
      </c>
      <c r="O35" s="90">
        <v>0</v>
      </c>
      <c r="P35" s="90">
        <v>0</v>
      </c>
      <c r="Q35" s="90">
        <v>0</v>
      </c>
      <c r="R35" s="90">
        <v>0</v>
      </c>
      <c r="S35" s="90">
        <v>0</v>
      </c>
      <c r="T35" s="90">
        <v>0</v>
      </c>
      <c r="U35" s="90">
        <v>0</v>
      </c>
      <c r="V35" s="90">
        <v>0</v>
      </c>
      <c r="W35" s="90">
        <v>0</v>
      </c>
      <c r="X35" s="90">
        <v>0</v>
      </c>
      <c r="Y35" s="90">
        <v>0</v>
      </c>
      <c r="Z35" s="90">
        <v>0</v>
      </c>
      <c r="AA35" s="90">
        <v>0</v>
      </c>
      <c r="AB35" s="90">
        <v>0</v>
      </c>
      <c r="AC35" s="90">
        <v>0</v>
      </c>
      <c r="AD35" s="90">
        <v>0</v>
      </c>
      <c r="AE35" s="90">
        <v>0</v>
      </c>
      <c r="AF35" s="90">
        <v>0</v>
      </c>
      <c r="AG35" s="90">
        <v>0</v>
      </c>
      <c r="AH35" s="90">
        <v>0</v>
      </c>
      <c r="AI35" s="90">
        <v>0</v>
      </c>
      <c r="AJ35" s="91">
        <f t="shared" si="0"/>
        <v>343756.85000000003</v>
      </c>
      <c r="AM35" s="98"/>
    </row>
    <row r="36" spans="1:39" ht="20.100000000000001" customHeight="1">
      <c r="A36" s="87">
        <v>95</v>
      </c>
      <c r="B36" s="88" t="s">
        <v>736</v>
      </c>
      <c r="C36" s="89" t="s">
        <v>1351</v>
      </c>
      <c r="D36" s="90">
        <v>0</v>
      </c>
      <c r="E36" s="90">
        <v>0</v>
      </c>
      <c r="F36" s="90">
        <v>0</v>
      </c>
      <c r="G36" s="90">
        <v>0</v>
      </c>
      <c r="H36" s="90">
        <v>0</v>
      </c>
      <c r="I36" s="90">
        <v>0</v>
      </c>
      <c r="J36" s="90">
        <v>0</v>
      </c>
      <c r="K36" s="90">
        <v>0</v>
      </c>
      <c r="L36" s="90">
        <v>0</v>
      </c>
      <c r="M36" s="90">
        <v>0</v>
      </c>
      <c r="N36" s="90">
        <v>0</v>
      </c>
      <c r="O36" s="90">
        <v>0</v>
      </c>
      <c r="P36" s="90">
        <v>0</v>
      </c>
      <c r="Q36" s="90">
        <v>0</v>
      </c>
      <c r="R36" s="90">
        <v>0</v>
      </c>
      <c r="S36" s="90">
        <v>0</v>
      </c>
      <c r="T36" s="90">
        <v>0</v>
      </c>
      <c r="U36" s="90">
        <v>0</v>
      </c>
      <c r="V36" s="90">
        <v>0</v>
      </c>
      <c r="W36" s="90">
        <v>0</v>
      </c>
      <c r="X36" s="90">
        <v>0</v>
      </c>
      <c r="Y36" s="90">
        <v>0</v>
      </c>
      <c r="Z36" s="90">
        <v>0</v>
      </c>
      <c r="AA36" s="90">
        <v>0</v>
      </c>
      <c r="AB36" s="90">
        <v>0</v>
      </c>
      <c r="AC36" s="90">
        <v>0</v>
      </c>
      <c r="AD36" s="90">
        <v>0</v>
      </c>
      <c r="AE36" s="90">
        <v>0</v>
      </c>
      <c r="AF36" s="90">
        <v>0</v>
      </c>
      <c r="AG36" s="90">
        <v>0</v>
      </c>
      <c r="AH36" s="90">
        <v>0</v>
      </c>
      <c r="AI36" s="90">
        <v>0</v>
      </c>
      <c r="AJ36" s="91">
        <f t="shared" si="0"/>
        <v>0</v>
      </c>
      <c r="AM36" s="98"/>
    </row>
    <row r="37" spans="1:39" ht="20.100000000000001" customHeight="1">
      <c r="A37" s="87" t="s">
        <v>625</v>
      </c>
      <c r="B37" s="88" t="s">
        <v>737</v>
      </c>
      <c r="C37" s="89" t="s">
        <v>1351</v>
      </c>
      <c r="D37" s="90">
        <v>141654.40999999997</v>
      </c>
      <c r="E37" s="90">
        <v>13951078.33</v>
      </c>
      <c r="F37" s="90">
        <v>20717606.129999999</v>
      </c>
      <c r="G37" s="90">
        <v>0</v>
      </c>
      <c r="H37" s="90">
        <v>0</v>
      </c>
      <c r="I37" s="90">
        <v>0</v>
      </c>
      <c r="J37" s="90">
        <v>1461777.67</v>
      </c>
      <c r="K37" s="90">
        <v>0</v>
      </c>
      <c r="L37" s="90">
        <v>0</v>
      </c>
      <c r="M37" s="90">
        <v>0</v>
      </c>
      <c r="N37" s="90">
        <v>0</v>
      </c>
      <c r="O37" s="90">
        <v>0</v>
      </c>
      <c r="P37" s="90">
        <v>0</v>
      </c>
      <c r="Q37" s="90">
        <v>0</v>
      </c>
      <c r="R37" s="90">
        <v>0</v>
      </c>
      <c r="S37" s="90">
        <v>0</v>
      </c>
      <c r="T37" s="90">
        <v>0</v>
      </c>
      <c r="U37" s="90">
        <v>0</v>
      </c>
      <c r="V37" s="90">
        <v>0</v>
      </c>
      <c r="W37" s="90">
        <v>0</v>
      </c>
      <c r="X37" s="90">
        <v>0</v>
      </c>
      <c r="Y37" s="90">
        <v>0</v>
      </c>
      <c r="Z37" s="90">
        <v>0</v>
      </c>
      <c r="AA37" s="90">
        <v>0</v>
      </c>
      <c r="AB37" s="90">
        <v>0</v>
      </c>
      <c r="AC37" s="90">
        <v>0</v>
      </c>
      <c r="AD37" s="90">
        <v>0</v>
      </c>
      <c r="AE37" s="90">
        <v>0</v>
      </c>
      <c r="AF37" s="90">
        <v>0</v>
      </c>
      <c r="AG37" s="90">
        <v>0</v>
      </c>
      <c r="AH37" s="90">
        <v>0</v>
      </c>
      <c r="AI37" s="90">
        <v>0</v>
      </c>
      <c r="AJ37" s="91">
        <f t="shared" si="0"/>
        <v>36272116.539999999</v>
      </c>
      <c r="AM37" s="98"/>
    </row>
    <row r="38" spans="1:39" ht="20.100000000000001" customHeight="1">
      <c r="A38" s="87" t="s">
        <v>627</v>
      </c>
      <c r="B38" s="88" t="s">
        <v>737</v>
      </c>
      <c r="C38" s="89" t="s">
        <v>1351</v>
      </c>
      <c r="D38" s="90">
        <v>51735359.429999992</v>
      </c>
      <c r="E38" s="90">
        <v>1900412.5700000003</v>
      </c>
      <c r="F38" s="90">
        <v>741723856.35000002</v>
      </c>
      <c r="G38" s="90">
        <v>8577519.3199999947</v>
      </c>
      <c r="H38" s="90">
        <v>0</v>
      </c>
      <c r="I38" s="90">
        <v>9453.7999999999993</v>
      </c>
      <c r="J38" s="90">
        <v>625231268.41999996</v>
      </c>
      <c r="K38" s="90">
        <v>7689.02</v>
      </c>
      <c r="L38" s="90">
        <v>8018.08</v>
      </c>
      <c r="M38" s="90">
        <v>0</v>
      </c>
      <c r="N38" s="90">
        <v>5455175.5199999996</v>
      </c>
      <c r="O38" s="90">
        <v>0</v>
      </c>
      <c r="P38" s="90">
        <v>2631.96</v>
      </c>
      <c r="Q38" s="90">
        <v>0</v>
      </c>
      <c r="R38" s="90">
        <v>0.01</v>
      </c>
      <c r="S38" s="90">
        <v>0</v>
      </c>
      <c r="T38" s="90">
        <v>8787958.1799999997</v>
      </c>
      <c r="U38" s="90">
        <v>121946.68</v>
      </c>
      <c r="V38" s="90">
        <v>0</v>
      </c>
      <c r="W38" s="90">
        <v>38450.300000000003</v>
      </c>
      <c r="X38" s="90">
        <v>595685.42460000003</v>
      </c>
      <c r="Y38" s="90">
        <v>29.017800000000005</v>
      </c>
      <c r="Z38" s="90">
        <v>50.009399999999999</v>
      </c>
      <c r="AA38" s="90">
        <v>1565615.3366</v>
      </c>
      <c r="AB38" s="90">
        <v>0</v>
      </c>
      <c r="AC38" s="90">
        <v>1372305.4757999999</v>
      </c>
      <c r="AD38" s="90">
        <v>0</v>
      </c>
      <c r="AE38" s="90">
        <v>0</v>
      </c>
      <c r="AF38" s="90">
        <v>1147.5408</v>
      </c>
      <c r="AG38" s="90">
        <v>0.21</v>
      </c>
      <c r="AH38" s="90">
        <v>5196900.0159999998</v>
      </c>
      <c r="AI38" s="90">
        <v>0</v>
      </c>
      <c r="AJ38" s="91">
        <f t="shared" si="0"/>
        <v>1452331472.671</v>
      </c>
      <c r="AM38" s="98"/>
    </row>
    <row r="39" spans="1:39" ht="20.100000000000001" customHeight="1">
      <c r="A39" s="87" t="s">
        <v>628</v>
      </c>
      <c r="B39" s="88" t="s">
        <v>738</v>
      </c>
      <c r="C39" s="89" t="s">
        <v>1351</v>
      </c>
      <c r="D39" s="90">
        <v>0</v>
      </c>
      <c r="E39" s="90">
        <v>0</v>
      </c>
      <c r="F39" s="90">
        <v>1171555450</v>
      </c>
      <c r="G39" s="90">
        <v>150</v>
      </c>
      <c r="H39" s="90">
        <v>0</v>
      </c>
      <c r="I39" s="90">
        <v>1938711.300000001</v>
      </c>
      <c r="J39" s="90">
        <v>106169882.32999998</v>
      </c>
      <c r="K39" s="90">
        <v>55137.21</v>
      </c>
      <c r="L39" s="90">
        <v>8826525.8600000013</v>
      </c>
      <c r="M39" s="90">
        <v>0</v>
      </c>
      <c r="N39" s="90">
        <v>1475809730.46</v>
      </c>
      <c r="O39" s="90">
        <v>2583.14</v>
      </c>
      <c r="P39" s="90">
        <v>5464097.1200000001</v>
      </c>
      <c r="Q39" s="90">
        <v>746128249.17999995</v>
      </c>
      <c r="R39" s="90">
        <v>711294533.33999991</v>
      </c>
      <c r="S39" s="90">
        <v>0</v>
      </c>
      <c r="T39" s="90">
        <v>24869026.280000005</v>
      </c>
      <c r="U39" s="90">
        <v>0</v>
      </c>
      <c r="V39" s="90">
        <v>0</v>
      </c>
      <c r="W39" s="90">
        <v>0</v>
      </c>
      <c r="X39" s="90">
        <v>1061.2420000000002</v>
      </c>
      <c r="Y39" s="90">
        <v>0</v>
      </c>
      <c r="Z39" s="90">
        <v>0</v>
      </c>
      <c r="AA39" s="90">
        <v>1471523841.8762</v>
      </c>
      <c r="AB39" s="90">
        <v>0</v>
      </c>
      <c r="AC39" s="90">
        <v>340076841.70179987</v>
      </c>
      <c r="AD39" s="90">
        <v>592589.02640000009</v>
      </c>
      <c r="AE39" s="90">
        <v>2025846461.620801</v>
      </c>
      <c r="AF39" s="90">
        <v>1669.4495999999999</v>
      </c>
      <c r="AG39" s="90">
        <v>0</v>
      </c>
      <c r="AH39" s="90">
        <v>0</v>
      </c>
      <c r="AI39" s="90">
        <v>0</v>
      </c>
      <c r="AJ39" s="91">
        <f t="shared" si="0"/>
        <v>8090156541.1367998</v>
      </c>
      <c r="AM39" s="98"/>
    </row>
    <row r="40" spans="1:39" ht="20.100000000000001" customHeight="1">
      <c r="A40" s="87" t="s">
        <v>630</v>
      </c>
      <c r="B40" s="88" t="s">
        <v>739</v>
      </c>
      <c r="C40" s="89" t="s">
        <v>1351</v>
      </c>
      <c r="D40" s="90">
        <v>0</v>
      </c>
      <c r="E40" s="90">
        <v>0</v>
      </c>
      <c r="F40" s="90">
        <v>31157396.57</v>
      </c>
      <c r="G40" s="90">
        <v>0</v>
      </c>
      <c r="H40" s="90">
        <v>0</v>
      </c>
      <c r="I40" s="90">
        <v>900</v>
      </c>
      <c r="J40" s="90">
        <v>19017287.059999999</v>
      </c>
      <c r="K40" s="90">
        <v>0</v>
      </c>
      <c r="L40" s="90">
        <v>51160.11</v>
      </c>
      <c r="M40" s="90">
        <v>0</v>
      </c>
      <c r="N40" s="90">
        <v>0</v>
      </c>
      <c r="O40" s="90">
        <v>0</v>
      </c>
      <c r="P40" s="90">
        <v>0</v>
      </c>
      <c r="Q40" s="90">
        <v>0</v>
      </c>
      <c r="R40" s="90">
        <v>0</v>
      </c>
      <c r="S40" s="90">
        <v>0</v>
      </c>
      <c r="T40" s="90">
        <v>0</v>
      </c>
      <c r="U40" s="90">
        <v>0</v>
      </c>
      <c r="V40" s="90">
        <v>0</v>
      </c>
      <c r="W40" s="90">
        <v>0</v>
      </c>
      <c r="X40" s="90">
        <v>0</v>
      </c>
      <c r="Y40" s="90">
        <v>0</v>
      </c>
      <c r="Z40" s="90">
        <v>0</v>
      </c>
      <c r="AA40" s="90">
        <v>0</v>
      </c>
      <c r="AB40" s="90">
        <v>0</v>
      </c>
      <c r="AC40" s="90">
        <v>0</v>
      </c>
      <c r="AD40" s="90">
        <v>0</v>
      </c>
      <c r="AE40" s="90">
        <v>0</v>
      </c>
      <c r="AF40" s="90">
        <v>0</v>
      </c>
      <c r="AG40" s="90">
        <v>0</v>
      </c>
      <c r="AH40" s="90">
        <v>0</v>
      </c>
      <c r="AI40" s="90">
        <v>0</v>
      </c>
      <c r="AJ40" s="91">
        <f t="shared" si="0"/>
        <v>50226743.739999995</v>
      </c>
      <c r="AM40" s="98"/>
    </row>
    <row r="41" spans="1:39" ht="20.100000000000001" customHeight="1">
      <c r="A41" s="87" t="s">
        <v>632</v>
      </c>
      <c r="B41" s="88" t="s">
        <v>740</v>
      </c>
      <c r="C41" s="89" t="s">
        <v>1351</v>
      </c>
      <c r="D41" s="90">
        <v>0</v>
      </c>
      <c r="E41" s="90">
        <v>0</v>
      </c>
      <c r="F41" s="90">
        <v>0</v>
      </c>
      <c r="G41" s="90">
        <v>0</v>
      </c>
      <c r="H41" s="90">
        <v>0</v>
      </c>
      <c r="I41" s="90">
        <v>0</v>
      </c>
      <c r="J41" s="90">
        <v>0</v>
      </c>
      <c r="K41" s="90">
        <v>0</v>
      </c>
      <c r="L41" s="90">
        <v>0</v>
      </c>
      <c r="M41" s="90">
        <v>0</v>
      </c>
      <c r="N41" s="90">
        <v>0</v>
      </c>
      <c r="O41" s="90">
        <v>0</v>
      </c>
      <c r="P41" s="90">
        <v>0</v>
      </c>
      <c r="Q41" s="90">
        <v>0</v>
      </c>
      <c r="R41" s="90">
        <v>0</v>
      </c>
      <c r="S41" s="90">
        <v>0</v>
      </c>
      <c r="T41" s="90">
        <v>0</v>
      </c>
      <c r="U41" s="90">
        <v>0</v>
      </c>
      <c r="V41" s="90">
        <v>0</v>
      </c>
      <c r="W41" s="90">
        <v>0</v>
      </c>
      <c r="X41" s="90">
        <v>0</v>
      </c>
      <c r="Y41" s="90">
        <v>0</v>
      </c>
      <c r="Z41" s="90">
        <v>0</v>
      </c>
      <c r="AA41" s="90">
        <v>0</v>
      </c>
      <c r="AB41" s="90">
        <v>0</v>
      </c>
      <c r="AC41" s="90">
        <v>0</v>
      </c>
      <c r="AD41" s="90">
        <v>0</v>
      </c>
      <c r="AE41" s="90">
        <v>0</v>
      </c>
      <c r="AF41" s="90">
        <v>0</v>
      </c>
      <c r="AG41" s="90">
        <v>0</v>
      </c>
      <c r="AH41" s="90">
        <v>0</v>
      </c>
      <c r="AI41" s="90">
        <v>0</v>
      </c>
      <c r="AJ41" s="91">
        <f t="shared" si="0"/>
        <v>0</v>
      </c>
      <c r="AM41" s="98"/>
    </row>
    <row r="42" spans="1:39" ht="20.100000000000001" customHeight="1">
      <c r="A42" s="87">
        <v>108</v>
      </c>
      <c r="B42" s="88" t="s">
        <v>72</v>
      </c>
      <c r="C42" s="89" t="s">
        <v>1351</v>
      </c>
      <c r="D42" s="90">
        <v>0</v>
      </c>
      <c r="E42" s="90">
        <v>0</v>
      </c>
      <c r="F42" s="90">
        <v>5250</v>
      </c>
      <c r="G42" s="90">
        <v>16972.2</v>
      </c>
      <c r="H42" s="90">
        <v>0</v>
      </c>
      <c r="I42" s="90">
        <v>0</v>
      </c>
      <c r="J42" s="90">
        <v>0</v>
      </c>
      <c r="K42" s="90">
        <v>0</v>
      </c>
      <c r="L42" s="90">
        <v>0</v>
      </c>
      <c r="M42" s="90">
        <v>0</v>
      </c>
      <c r="N42" s="90">
        <v>0</v>
      </c>
      <c r="O42" s="90">
        <v>0</v>
      </c>
      <c r="P42" s="90">
        <v>0</v>
      </c>
      <c r="Q42" s="90">
        <v>0</v>
      </c>
      <c r="R42" s="90">
        <v>0</v>
      </c>
      <c r="S42" s="90">
        <v>0</v>
      </c>
      <c r="T42" s="90">
        <v>0</v>
      </c>
      <c r="U42" s="90">
        <v>0</v>
      </c>
      <c r="V42" s="90">
        <v>0</v>
      </c>
      <c r="W42" s="90">
        <v>0</v>
      </c>
      <c r="X42" s="90">
        <v>0</v>
      </c>
      <c r="Y42" s="90">
        <v>0</v>
      </c>
      <c r="Z42" s="90">
        <v>0</v>
      </c>
      <c r="AA42" s="90">
        <v>0</v>
      </c>
      <c r="AB42" s="90">
        <v>0</v>
      </c>
      <c r="AC42" s="90">
        <v>0</v>
      </c>
      <c r="AD42" s="90">
        <v>0</v>
      </c>
      <c r="AE42" s="90">
        <v>0</v>
      </c>
      <c r="AF42" s="90">
        <v>0</v>
      </c>
      <c r="AG42" s="90">
        <v>0</v>
      </c>
      <c r="AH42" s="90">
        <v>0</v>
      </c>
      <c r="AI42" s="90">
        <v>0</v>
      </c>
      <c r="AJ42" s="91">
        <f t="shared" si="0"/>
        <v>22222.2</v>
      </c>
      <c r="AM42" s="98"/>
    </row>
    <row r="43" spans="1:39" ht="20.100000000000001" customHeight="1">
      <c r="A43" s="87">
        <v>109</v>
      </c>
      <c r="B43" s="88" t="s">
        <v>741</v>
      </c>
      <c r="C43" s="89" t="s">
        <v>1351</v>
      </c>
      <c r="D43" s="90">
        <v>0</v>
      </c>
      <c r="E43" s="90">
        <v>0</v>
      </c>
      <c r="F43" s="90">
        <v>712302.5</v>
      </c>
      <c r="G43" s="90">
        <v>2251.1999999999998</v>
      </c>
      <c r="H43" s="90">
        <v>0</v>
      </c>
      <c r="I43" s="90">
        <v>0</v>
      </c>
      <c r="J43" s="90">
        <v>0</v>
      </c>
      <c r="K43" s="90">
        <v>0</v>
      </c>
      <c r="L43" s="90">
        <v>0</v>
      </c>
      <c r="M43" s="90">
        <v>0</v>
      </c>
      <c r="N43" s="90">
        <v>0</v>
      </c>
      <c r="O43" s="90">
        <v>0</v>
      </c>
      <c r="P43" s="90">
        <v>0</v>
      </c>
      <c r="Q43" s="90">
        <v>0</v>
      </c>
      <c r="R43" s="90">
        <v>0</v>
      </c>
      <c r="S43" s="90">
        <v>0</v>
      </c>
      <c r="T43" s="90">
        <v>0</v>
      </c>
      <c r="U43" s="90">
        <v>0</v>
      </c>
      <c r="V43" s="90">
        <v>0</v>
      </c>
      <c r="W43" s="90">
        <v>0</v>
      </c>
      <c r="X43" s="90">
        <v>0</v>
      </c>
      <c r="Y43" s="90">
        <v>0</v>
      </c>
      <c r="Z43" s="90">
        <v>0</v>
      </c>
      <c r="AA43" s="90">
        <v>0</v>
      </c>
      <c r="AB43" s="90">
        <v>0</v>
      </c>
      <c r="AC43" s="90">
        <v>0</v>
      </c>
      <c r="AD43" s="90">
        <v>0</v>
      </c>
      <c r="AE43" s="90">
        <v>0</v>
      </c>
      <c r="AF43" s="90">
        <v>0</v>
      </c>
      <c r="AG43" s="90">
        <v>0</v>
      </c>
      <c r="AH43" s="90">
        <v>0</v>
      </c>
      <c r="AI43" s="90">
        <v>0</v>
      </c>
      <c r="AJ43" s="91">
        <f t="shared" si="0"/>
        <v>714553.7</v>
      </c>
      <c r="AM43" s="98"/>
    </row>
    <row r="44" spans="1:39" ht="20.100000000000001" customHeight="1">
      <c r="A44" s="87">
        <v>111</v>
      </c>
      <c r="B44" s="88" t="s">
        <v>742</v>
      </c>
      <c r="C44" s="89" t="s">
        <v>1351</v>
      </c>
      <c r="D44" s="90">
        <v>0</v>
      </c>
      <c r="E44" s="90">
        <v>0</v>
      </c>
      <c r="F44" s="90">
        <v>0</v>
      </c>
      <c r="G44" s="90">
        <v>2290</v>
      </c>
      <c r="H44" s="90">
        <v>0</v>
      </c>
      <c r="I44" s="90">
        <v>0</v>
      </c>
      <c r="J44" s="90">
        <v>0</v>
      </c>
      <c r="K44" s="90">
        <v>0</v>
      </c>
      <c r="L44" s="90">
        <v>0</v>
      </c>
      <c r="M44" s="90">
        <v>0</v>
      </c>
      <c r="N44" s="90">
        <v>0</v>
      </c>
      <c r="O44" s="90">
        <v>0</v>
      </c>
      <c r="P44" s="90">
        <v>0</v>
      </c>
      <c r="Q44" s="90">
        <v>0</v>
      </c>
      <c r="R44" s="90">
        <v>0</v>
      </c>
      <c r="S44" s="90">
        <v>0</v>
      </c>
      <c r="T44" s="90">
        <v>0</v>
      </c>
      <c r="U44" s="90">
        <v>0</v>
      </c>
      <c r="V44" s="90">
        <v>0</v>
      </c>
      <c r="W44" s="90">
        <v>0</v>
      </c>
      <c r="X44" s="90">
        <v>0</v>
      </c>
      <c r="Y44" s="90">
        <v>0</v>
      </c>
      <c r="Z44" s="90">
        <v>0</v>
      </c>
      <c r="AA44" s="90">
        <v>0</v>
      </c>
      <c r="AB44" s="90">
        <v>0</v>
      </c>
      <c r="AC44" s="90">
        <v>0</v>
      </c>
      <c r="AD44" s="90">
        <v>0</v>
      </c>
      <c r="AE44" s="90">
        <v>0</v>
      </c>
      <c r="AF44" s="90">
        <v>0</v>
      </c>
      <c r="AG44" s="90">
        <v>0</v>
      </c>
      <c r="AH44" s="90">
        <v>0</v>
      </c>
      <c r="AI44" s="90">
        <v>0</v>
      </c>
      <c r="AJ44" s="91">
        <f t="shared" si="0"/>
        <v>2290</v>
      </c>
      <c r="AM44" s="98"/>
    </row>
    <row r="45" spans="1:39" ht="20.100000000000001" customHeight="1">
      <c r="A45" s="87">
        <v>112</v>
      </c>
      <c r="B45" s="88" t="s">
        <v>743</v>
      </c>
      <c r="C45" s="89" t="s">
        <v>1351</v>
      </c>
      <c r="D45" s="90">
        <v>0</v>
      </c>
      <c r="E45" s="90">
        <v>0</v>
      </c>
      <c r="F45" s="90">
        <v>0</v>
      </c>
      <c r="G45" s="90">
        <v>3084</v>
      </c>
      <c r="H45" s="90">
        <v>0</v>
      </c>
      <c r="I45" s="90">
        <v>0</v>
      </c>
      <c r="J45" s="90">
        <v>0</v>
      </c>
      <c r="K45" s="90">
        <v>0</v>
      </c>
      <c r="L45" s="90">
        <v>0</v>
      </c>
      <c r="M45" s="90">
        <v>0</v>
      </c>
      <c r="N45" s="90">
        <v>0</v>
      </c>
      <c r="O45" s="90">
        <v>0</v>
      </c>
      <c r="P45" s="90">
        <v>0</v>
      </c>
      <c r="Q45" s="90">
        <v>0</v>
      </c>
      <c r="R45" s="90">
        <v>0</v>
      </c>
      <c r="S45" s="90">
        <v>0</v>
      </c>
      <c r="T45" s="90">
        <v>0</v>
      </c>
      <c r="U45" s="90">
        <v>0</v>
      </c>
      <c r="V45" s="90">
        <v>0</v>
      </c>
      <c r="W45" s="90">
        <v>0</v>
      </c>
      <c r="X45" s="90">
        <v>0</v>
      </c>
      <c r="Y45" s="90">
        <v>0</v>
      </c>
      <c r="Z45" s="90">
        <v>0</v>
      </c>
      <c r="AA45" s="90">
        <v>0</v>
      </c>
      <c r="AB45" s="90">
        <v>0</v>
      </c>
      <c r="AC45" s="90">
        <v>0</v>
      </c>
      <c r="AD45" s="90">
        <v>0</v>
      </c>
      <c r="AE45" s="90">
        <v>0</v>
      </c>
      <c r="AF45" s="90">
        <v>0</v>
      </c>
      <c r="AG45" s="90">
        <v>0</v>
      </c>
      <c r="AH45" s="90">
        <v>0</v>
      </c>
      <c r="AI45" s="90">
        <v>0</v>
      </c>
      <c r="AJ45" s="91">
        <f t="shared" si="0"/>
        <v>3084</v>
      </c>
      <c r="AM45" s="98"/>
    </row>
    <row r="46" spans="1:39" ht="20.100000000000001" customHeight="1">
      <c r="A46" s="87">
        <v>113</v>
      </c>
      <c r="B46" s="88" t="s">
        <v>744</v>
      </c>
      <c r="C46" s="89" t="s">
        <v>1351</v>
      </c>
      <c r="D46" s="90">
        <v>0</v>
      </c>
      <c r="E46" s="90">
        <v>0</v>
      </c>
      <c r="F46" s="90">
        <v>0</v>
      </c>
      <c r="G46" s="90">
        <v>0</v>
      </c>
      <c r="H46" s="90">
        <v>0</v>
      </c>
      <c r="I46" s="90">
        <v>0</v>
      </c>
      <c r="J46" s="90">
        <v>0</v>
      </c>
      <c r="K46" s="90">
        <v>0</v>
      </c>
      <c r="L46" s="90">
        <v>0</v>
      </c>
      <c r="M46" s="90">
        <v>0</v>
      </c>
      <c r="N46" s="90">
        <v>0</v>
      </c>
      <c r="O46" s="90">
        <v>0</v>
      </c>
      <c r="P46" s="90">
        <v>0</v>
      </c>
      <c r="Q46" s="90">
        <v>0</v>
      </c>
      <c r="R46" s="90">
        <v>0</v>
      </c>
      <c r="S46" s="90">
        <v>0</v>
      </c>
      <c r="T46" s="90">
        <v>0</v>
      </c>
      <c r="U46" s="90">
        <v>0</v>
      </c>
      <c r="V46" s="90">
        <v>0</v>
      </c>
      <c r="W46" s="90">
        <v>0</v>
      </c>
      <c r="X46" s="90">
        <v>0</v>
      </c>
      <c r="Y46" s="90">
        <v>0</v>
      </c>
      <c r="Z46" s="90">
        <v>0</v>
      </c>
      <c r="AA46" s="90">
        <v>0</v>
      </c>
      <c r="AB46" s="90">
        <v>0</v>
      </c>
      <c r="AC46" s="90">
        <v>0</v>
      </c>
      <c r="AD46" s="90">
        <v>0</v>
      </c>
      <c r="AE46" s="90">
        <v>0</v>
      </c>
      <c r="AF46" s="90">
        <v>0</v>
      </c>
      <c r="AG46" s="90">
        <v>0</v>
      </c>
      <c r="AH46" s="90">
        <v>0</v>
      </c>
      <c r="AI46" s="90">
        <v>0</v>
      </c>
      <c r="AJ46" s="91">
        <f t="shared" si="0"/>
        <v>0</v>
      </c>
      <c r="AM46" s="98"/>
    </row>
    <row r="47" spans="1:39" ht="20.100000000000001" customHeight="1">
      <c r="A47" s="87">
        <v>115</v>
      </c>
      <c r="B47" s="88" t="s">
        <v>745</v>
      </c>
      <c r="C47" s="89" t="s">
        <v>1351</v>
      </c>
      <c r="D47" s="90">
        <v>0</v>
      </c>
      <c r="E47" s="90">
        <v>0</v>
      </c>
      <c r="F47" s="90">
        <v>0</v>
      </c>
      <c r="G47" s="90">
        <v>0</v>
      </c>
      <c r="H47" s="90">
        <v>0</v>
      </c>
      <c r="I47" s="90">
        <v>0</v>
      </c>
      <c r="J47" s="90">
        <v>0</v>
      </c>
      <c r="K47" s="90">
        <v>0</v>
      </c>
      <c r="L47" s="90">
        <v>0</v>
      </c>
      <c r="M47" s="90">
        <v>0</v>
      </c>
      <c r="N47" s="90">
        <v>0</v>
      </c>
      <c r="O47" s="90">
        <v>0</v>
      </c>
      <c r="P47" s="90">
        <v>0</v>
      </c>
      <c r="Q47" s="90">
        <v>0</v>
      </c>
      <c r="R47" s="90">
        <v>0</v>
      </c>
      <c r="S47" s="90">
        <v>0</v>
      </c>
      <c r="T47" s="90">
        <v>0</v>
      </c>
      <c r="U47" s="90">
        <v>0</v>
      </c>
      <c r="V47" s="90">
        <v>0</v>
      </c>
      <c r="W47" s="90">
        <v>0</v>
      </c>
      <c r="X47" s="90">
        <v>0</v>
      </c>
      <c r="Y47" s="90">
        <v>0</v>
      </c>
      <c r="Z47" s="90">
        <v>0</v>
      </c>
      <c r="AA47" s="90">
        <v>0</v>
      </c>
      <c r="AB47" s="90">
        <v>0</v>
      </c>
      <c r="AC47" s="90">
        <v>0</v>
      </c>
      <c r="AD47" s="90">
        <v>0</v>
      </c>
      <c r="AE47" s="90">
        <v>0</v>
      </c>
      <c r="AF47" s="90">
        <v>0</v>
      </c>
      <c r="AG47" s="90">
        <v>0</v>
      </c>
      <c r="AH47" s="90">
        <v>0</v>
      </c>
      <c r="AI47" s="90">
        <v>0</v>
      </c>
      <c r="AJ47" s="91">
        <f t="shared" si="0"/>
        <v>0</v>
      </c>
      <c r="AM47" s="98"/>
    </row>
    <row r="48" spans="1:39" ht="20.100000000000001" customHeight="1">
      <c r="A48" s="87">
        <v>117</v>
      </c>
      <c r="B48" s="88" t="s">
        <v>746</v>
      </c>
      <c r="C48" s="89" t="s">
        <v>1351</v>
      </c>
      <c r="D48" s="90">
        <v>0</v>
      </c>
      <c r="E48" s="90">
        <v>0</v>
      </c>
      <c r="F48" s="90">
        <v>8208300.5700000003</v>
      </c>
      <c r="G48" s="90">
        <v>2245</v>
      </c>
      <c r="H48" s="90">
        <v>0</v>
      </c>
      <c r="I48" s="90">
        <v>13450</v>
      </c>
      <c r="J48" s="90">
        <v>8774.17</v>
      </c>
      <c r="K48" s="90">
        <v>8221.5</v>
      </c>
      <c r="L48" s="90">
        <v>0</v>
      </c>
      <c r="M48" s="90">
        <v>0</v>
      </c>
      <c r="N48" s="90">
        <v>160</v>
      </c>
      <c r="O48" s="90">
        <v>5994.31</v>
      </c>
      <c r="P48" s="90">
        <v>0</v>
      </c>
      <c r="Q48" s="90">
        <v>0</v>
      </c>
      <c r="R48" s="90">
        <v>0</v>
      </c>
      <c r="S48" s="90">
        <v>0</v>
      </c>
      <c r="T48" s="90">
        <v>0</v>
      </c>
      <c r="U48" s="90">
        <v>0</v>
      </c>
      <c r="V48" s="90">
        <v>0</v>
      </c>
      <c r="W48" s="90">
        <v>0</v>
      </c>
      <c r="X48" s="90">
        <v>0</v>
      </c>
      <c r="Y48" s="90">
        <v>0</v>
      </c>
      <c r="Z48" s="90">
        <v>0</v>
      </c>
      <c r="AA48" s="90">
        <v>0</v>
      </c>
      <c r="AB48" s="90">
        <v>0</v>
      </c>
      <c r="AC48" s="90">
        <v>0</v>
      </c>
      <c r="AD48" s="90">
        <v>0</v>
      </c>
      <c r="AE48" s="90">
        <v>0</v>
      </c>
      <c r="AF48" s="90">
        <v>0</v>
      </c>
      <c r="AG48" s="90">
        <v>0</v>
      </c>
      <c r="AH48" s="90">
        <v>0</v>
      </c>
      <c r="AI48" s="90">
        <v>0</v>
      </c>
      <c r="AJ48" s="91">
        <f t="shared" si="0"/>
        <v>8247145.5499999998</v>
      </c>
      <c r="AM48" s="98"/>
    </row>
    <row r="49" spans="1:39" ht="20.100000000000001" customHeight="1">
      <c r="A49" s="87">
        <v>119</v>
      </c>
      <c r="B49" s="88" t="s">
        <v>747</v>
      </c>
      <c r="C49" s="89" t="s">
        <v>1351</v>
      </c>
      <c r="D49" s="90">
        <v>0</v>
      </c>
      <c r="E49" s="90">
        <v>0</v>
      </c>
      <c r="F49" s="90">
        <v>0</v>
      </c>
      <c r="G49" s="90">
        <v>0</v>
      </c>
      <c r="H49" s="90">
        <v>0</v>
      </c>
      <c r="I49" s="90">
        <v>2650</v>
      </c>
      <c r="J49" s="90">
        <v>0</v>
      </c>
      <c r="K49" s="90">
        <v>0</v>
      </c>
      <c r="L49" s="90">
        <v>0</v>
      </c>
      <c r="M49" s="90">
        <v>0</v>
      </c>
      <c r="N49" s="90">
        <v>0</v>
      </c>
      <c r="O49" s="90">
        <v>0</v>
      </c>
      <c r="P49" s="90">
        <v>0</v>
      </c>
      <c r="Q49" s="90">
        <v>0</v>
      </c>
      <c r="R49" s="90">
        <v>0</v>
      </c>
      <c r="S49" s="90">
        <v>0</v>
      </c>
      <c r="T49" s="90">
        <v>0</v>
      </c>
      <c r="U49" s="90">
        <v>0</v>
      </c>
      <c r="V49" s="90">
        <v>0</v>
      </c>
      <c r="W49" s="90">
        <v>0</v>
      </c>
      <c r="X49" s="90">
        <v>0</v>
      </c>
      <c r="Y49" s="90">
        <v>0</v>
      </c>
      <c r="Z49" s="90">
        <v>0</v>
      </c>
      <c r="AA49" s="90">
        <v>0</v>
      </c>
      <c r="AB49" s="90">
        <v>0</v>
      </c>
      <c r="AC49" s="90">
        <v>0</v>
      </c>
      <c r="AD49" s="90">
        <v>0</v>
      </c>
      <c r="AE49" s="90">
        <v>0</v>
      </c>
      <c r="AF49" s="90">
        <v>0</v>
      </c>
      <c r="AG49" s="90">
        <v>0</v>
      </c>
      <c r="AH49" s="90">
        <v>0</v>
      </c>
      <c r="AI49" s="90">
        <v>0</v>
      </c>
      <c r="AJ49" s="91">
        <f t="shared" si="0"/>
        <v>2650</v>
      </c>
      <c r="AM49" s="98"/>
    </row>
    <row r="50" spans="1:39" ht="20.100000000000001" customHeight="1">
      <c r="A50" s="87">
        <v>121</v>
      </c>
      <c r="B50" s="88" t="s">
        <v>748</v>
      </c>
      <c r="C50" s="89" t="s">
        <v>1351</v>
      </c>
      <c r="D50" s="90">
        <v>0</v>
      </c>
      <c r="E50" s="90">
        <v>0</v>
      </c>
      <c r="F50" s="90">
        <v>0</v>
      </c>
      <c r="G50" s="90">
        <v>0</v>
      </c>
      <c r="H50" s="90">
        <v>0</v>
      </c>
      <c r="I50" s="90">
        <v>0</v>
      </c>
      <c r="J50" s="90">
        <v>0</v>
      </c>
      <c r="K50" s="90">
        <v>0</v>
      </c>
      <c r="L50" s="90">
        <v>0</v>
      </c>
      <c r="M50" s="90">
        <v>0</v>
      </c>
      <c r="N50" s="90">
        <v>0</v>
      </c>
      <c r="O50" s="90">
        <v>0</v>
      </c>
      <c r="P50" s="90">
        <v>0</v>
      </c>
      <c r="Q50" s="90">
        <v>0</v>
      </c>
      <c r="R50" s="90">
        <v>0</v>
      </c>
      <c r="S50" s="90">
        <v>0</v>
      </c>
      <c r="T50" s="90">
        <v>0</v>
      </c>
      <c r="U50" s="90">
        <v>0</v>
      </c>
      <c r="V50" s="90">
        <v>0</v>
      </c>
      <c r="W50" s="90">
        <v>0</v>
      </c>
      <c r="X50" s="90">
        <v>0</v>
      </c>
      <c r="Y50" s="90">
        <v>0</v>
      </c>
      <c r="Z50" s="90">
        <v>0</v>
      </c>
      <c r="AA50" s="90">
        <v>0</v>
      </c>
      <c r="AB50" s="90">
        <v>0</v>
      </c>
      <c r="AC50" s="90">
        <v>0</v>
      </c>
      <c r="AD50" s="90">
        <v>0</v>
      </c>
      <c r="AE50" s="90">
        <v>0</v>
      </c>
      <c r="AF50" s="90">
        <v>0</v>
      </c>
      <c r="AG50" s="90">
        <v>0</v>
      </c>
      <c r="AH50" s="90">
        <v>0</v>
      </c>
      <c r="AI50" s="90">
        <v>0</v>
      </c>
      <c r="AJ50" s="91">
        <f t="shared" si="0"/>
        <v>0</v>
      </c>
      <c r="AM50" s="98"/>
    </row>
    <row r="51" spans="1:39" ht="20.100000000000001" customHeight="1">
      <c r="A51" s="87">
        <v>124</v>
      </c>
      <c r="B51" s="88" t="s">
        <v>749</v>
      </c>
      <c r="C51" s="89" t="s">
        <v>1351</v>
      </c>
      <c r="D51" s="90">
        <v>0</v>
      </c>
      <c r="E51" s="90">
        <v>0</v>
      </c>
      <c r="F51" s="90">
        <v>0</v>
      </c>
      <c r="G51" s="90">
        <v>0</v>
      </c>
      <c r="H51" s="90">
        <v>0</v>
      </c>
      <c r="I51" s="90">
        <v>0</v>
      </c>
      <c r="J51" s="90">
        <v>0</v>
      </c>
      <c r="K51" s="90">
        <v>0</v>
      </c>
      <c r="L51" s="90">
        <v>0</v>
      </c>
      <c r="M51" s="90">
        <v>0</v>
      </c>
      <c r="N51" s="90">
        <v>0</v>
      </c>
      <c r="O51" s="90">
        <v>0</v>
      </c>
      <c r="P51" s="90">
        <v>0</v>
      </c>
      <c r="Q51" s="90">
        <v>0</v>
      </c>
      <c r="R51" s="90">
        <v>0</v>
      </c>
      <c r="S51" s="90">
        <v>0</v>
      </c>
      <c r="T51" s="90">
        <v>0</v>
      </c>
      <c r="U51" s="90">
        <v>0</v>
      </c>
      <c r="V51" s="90">
        <v>0</v>
      </c>
      <c r="W51" s="90">
        <v>0</v>
      </c>
      <c r="X51" s="90">
        <v>0</v>
      </c>
      <c r="Y51" s="90">
        <v>0</v>
      </c>
      <c r="Z51" s="90">
        <v>0</v>
      </c>
      <c r="AA51" s="90">
        <v>0</v>
      </c>
      <c r="AB51" s="90">
        <v>0</v>
      </c>
      <c r="AC51" s="90">
        <v>0</v>
      </c>
      <c r="AD51" s="90">
        <v>0</v>
      </c>
      <c r="AE51" s="90">
        <v>0</v>
      </c>
      <c r="AF51" s="90">
        <v>0</v>
      </c>
      <c r="AG51" s="90">
        <v>0</v>
      </c>
      <c r="AH51" s="90">
        <v>0</v>
      </c>
      <c r="AI51" s="90">
        <v>0</v>
      </c>
      <c r="AJ51" s="91">
        <f t="shared" si="0"/>
        <v>0</v>
      </c>
      <c r="AM51" s="98"/>
    </row>
    <row r="52" spans="1:39" ht="20.100000000000001" customHeight="1">
      <c r="A52" s="87">
        <v>129</v>
      </c>
      <c r="B52" s="88" t="s">
        <v>750</v>
      </c>
      <c r="C52" s="89" t="s">
        <v>1351</v>
      </c>
      <c r="D52" s="90">
        <v>0</v>
      </c>
      <c r="E52" s="90">
        <v>0</v>
      </c>
      <c r="F52" s="90">
        <v>736893</v>
      </c>
      <c r="G52" s="90">
        <v>0</v>
      </c>
      <c r="H52" s="90">
        <v>0</v>
      </c>
      <c r="I52" s="90">
        <v>0</v>
      </c>
      <c r="J52" s="90">
        <v>0</v>
      </c>
      <c r="K52" s="90">
        <v>0</v>
      </c>
      <c r="L52" s="90">
        <v>0</v>
      </c>
      <c r="M52" s="90">
        <v>0</v>
      </c>
      <c r="N52" s="90">
        <v>0</v>
      </c>
      <c r="O52" s="90">
        <v>0</v>
      </c>
      <c r="P52" s="90">
        <v>0</v>
      </c>
      <c r="Q52" s="90">
        <v>0</v>
      </c>
      <c r="R52" s="90">
        <v>0</v>
      </c>
      <c r="S52" s="90">
        <v>0</v>
      </c>
      <c r="T52" s="90">
        <v>0</v>
      </c>
      <c r="U52" s="90">
        <v>0</v>
      </c>
      <c r="V52" s="90">
        <v>0</v>
      </c>
      <c r="W52" s="90">
        <v>0</v>
      </c>
      <c r="X52" s="90">
        <v>0</v>
      </c>
      <c r="Y52" s="90">
        <v>0</v>
      </c>
      <c r="Z52" s="90">
        <v>0</v>
      </c>
      <c r="AA52" s="90">
        <v>0</v>
      </c>
      <c r="AB52" s="90">
        <v>0</v>
      </c>
      <c r="AC52" s="90">
        <v>0</v>
      </c>
      <c r="AD52" s="90">
        <v>0</v>
      </c>
      <c r="AE52" s="90">
        <v>0</v>
      </c>
      <c r="AF52" s="90">
        <v>0</v>
      </c>
      <c r="AG52" s="90">
        <v>0</v>
      </c>
      <c r="AH52" s="90">
        <v>0</v>
      </c>
      <c r="AI52" s="90">
        <v>0</v>
      </c>
      <c r="AJ52" s="91">
        <f t="shared" si="0"/>
        <v>736893</v>
      </c>
      <c r="AM52" s="98"/>
    </row>
    <row r="53" spans="1:39" ht="20.100000000000001" customHeight="1">
      <c r="A53" s="87">
        <v>130</v>
      </c>
      <c r="B53" s="88" t="s">
        <v>751</v>
      </c>
      <c r="C53" s="89" t="s">
        <v>1351</v>
      </c>
      <c r="D53" s="90">
        <v>0</v>
      </c>
      <c r="E53" s="90">
        <v>0</v>
      </c>
      <c r="F53" s="90">
        <v>10278740.49</v>
      </c>
      <c r="G53" s="90">
        <v>3763163.37</v>
      </c>
      <c r="H53" s="90">
        <v>0</v>
      </c>
      <c r="I53" s="90">
        <v>0</v>
      </c>
      <c r="J53" s="90">
        <v>943635.19</v>
      </c>
      <c r="K53" s="90">
        <v>0</v>
      </c>
      <c r="L53" s="90">
        <v>0</v>
      </c>
      <c r="M53" s="90">
        <v>0</v>
      </c>
      <c r="N53" s="90">
        <v>0</v>
      </c>
      <c r="O53" s="90">
        <v>0</v>
      </c>
      <c r="P53" s="90">
        <v>0</v>
      </c>
      <c r="Q53" s="90">
        <v>0</v>
      </c>
      <c r="R53" s="90">
        <v>0</v>
      </c>
      <c r="S53" s="90">
        <v>0</v>
      </c>
      <c r="T53" s="90">
        <v>0</v>
      </c>
      <c r="U53" s="90">
        <v>0</v>
      </c>
      <c r="V53" s="90">
        <v>0</v>
      </c>
      <c r="W53" s="90">
        <v>0</v>
      </c>
      <c r="X53" s="90">
        <v>0</v>
      </c>
      <c r="Y53" s="90">
        <v>0</v>
      </c>
      <c r="Z53" s="90">
        <v>0</v>
      </c>
      <c r="AA53" s="90">
        <v>0</v>
      </c>
      <c r="AB53" s="90">
        <v>0</v>
      </c>
      <c r="AC53" s="90">
        <v>0</v>
      </c>
      <c r="AD53" s="90">
        <v>0</v>
      </c>
      <c r="AE53" s="90">
        <v>0</v>
      </c>
      <c r="AF53" s="90">
        <v>0</v>
      </c>
      <c r="AG53" s="90">
        <v>0</v>
      </c>
      <c r="AH53" s="90">
        <v>0</v>
      </c>
      <c r="AI53" s="90">
        <v>0</v>
      </c>
      <c r="AJ53" s="91">
        <f t="shared" si="0"/>
        <v>14985539.049999999</v>
      </c>
      <c r="AM53" s="98"/>
    </row>
    <row r="54" spans="1:39" ht="20.100000000000001" customHeight="1">
      <c r="A54" s="87">
        <v>132</v>
      </c>
      <c r="B54" s="88" t="s">
        <v>752</v>
      </c>
      <c r="C54" s="89" t="s">
        <v>1351</v>
      </c>
      <c r="D54" s="90">
        <v>0</v>
      </c>
      <c r="E54" s="90">
        <v>0</v>
      </c>
      <c r="F54" s="90">
        <v>17172</v>
      </c>
      <c r="G54" s="90">
        <v>27758.379999999997</v>
      </c>
      <c r="H54" s="90">
        <v>0</v>
      </c>
      <c r="I54" s="90">
        <v>5039.3</v>
      </c>
      <c r="J54" s="90">
        <v>16211058.77</v>
      </c>
      <c r="K54" s="90">
        <v>15705</v>
      </c>
      <c r="L54" s="90">
        <v>0</v>
      </c>
      <c r="M54" s="90">
        <v>0</v>
      </c>
      <c r="N54" s="90">
        <v>240784.32</v>
      </c>
      <c r="O54" s="90">
        <v>0</v>
      </c>
      <c r="P54" s="90">
        <v>0</v>
      </c>
      <c r="Q54" s="90">
        <v>0</v>
      </c>
      <c r="R54" s="90">
        <v>0</v>
      </c>
      <c r="S54" s="90">
        <v>0</v>
      </c>
      <c r="T54" s="90">
        <v>0</v>
      </c>
      <c r="U54" s="90">
        <v>0</v>
      </c>
      <c r="V54" s="90">
        <v>0</v>
      </c>
      <c r="W54" s="90">
        <v>0</v>
      </c>
      <c r="X54" s="90">
        <v>0</v>
      </c>
      <c r="Y54" s="90">
        <v>0</v>
      </c>
      <c r="Z54" s="90">
        <v>0</v>
      </c>
      <c r="AA54" s="90">
        <v>0</v>
      </c>
      <c r="AB54" s="90">
        <v>0</v>
      </c>
      <c r="AC54" s="90">
        <v>0</v>
      </c>
      <c r="AD54" s="90">
        <v>0</v>
      </c>
      <c r="AE54" s="90">
        <v>0</v>
      </c>
      <c r="AF54" s="90">
        <v>0</v>
      </c>
      <c r="AG54" s="90">
        <v>0</v>
      </c>
      <c r="AH54" s="90">
        <v>0</v>
      </c>
      <c r="AI54" s="90">
        <v>0</v>
      </c>
      <c r="AJ54" s="91">
        <f t="shared" si="0"/>
        <v>16517517.77</v>
      </c>
      <c r="AM54" s="98"/>
    </row>
    <row r="55" spans="1:39" ht="20.100000000000001" customHeight="1">
      <c r="A55" s="87">
        <v>133</v>
      </c>
      <c r="B55" s="88" t="s">
        <v>753</v>
      </c>
      <c r="C55" s="89" t="s">
        <v>1351</v>
      </c>
      <c r="D55" s="90">
        <v>0</v>
      </c>
      <c r="E55" s="90">
        <v>0</v>
      </c>
      <c r="F55" s="90">
        <v>1295675.3400000001</v>
      </c>
      <c r="G55" s="90">
        <v>146553</v>
      </c>
      <c r="H55" s="90">
        <v>0</v>
      </c>
      <c r="I55" s="90">
        <v>0</v>
      </c>
      <c r="J55" s="90">
        <v>0</v>
      </c>
      <c r="K55" s="90">
        <v>0</v>
      </c>
      <c r="L55" s="90">
        <v>0</v>
      </c>
      <c r="M55" s="90">
        <v>0</v>
      </c>
      <c r="N55" s="90">
        <v>0</v>
      </c>
      <c r="O55" s="90">
        <v>0</v>
      </c>
      <c r="P55" s="90">
        <v>0</v>
      </c>
      <c r="Q55" s="90">
        <v>0</v>
      </c>
      <c r="R55" s="90">
        <v>0</v>
      </c>
      <c r="S55" s="90">
        <v>0</v>
      </c>
      <c r="T55" s="90">
        <v>0</v>
      </c>
      <c r="U55" s="90">
        <v>0</v>
      </c>
      <c r="V55" s="90">
        <v>0</v>
      </c>
      <c r="W55" s="90">
        <v>0</v>
      </c>
      <c r="X55" s="90">
        <v>0</v>
      </c>
      <c r="Y55" s="90">
        <v>0</v>
      </c>
      <c r="Z55" s="90">
        <v>0</v>
      </c>
      <c r="AA55" s="90">
        <v>0</v>
      </c>
      <c r="AB55" s="90">
        <v>0</v>
      </c>
      <c r="AC55" s="90">
        <v>0</v>
      </c>
      <c r="AD55" s="90">
        <v>0</v>
      </c>
      <c r="AE55" s="90">
        <v>0</v>
      </c>
      <c r="AF55" s="90">
        <v>0</v>
      </c>
      <c r="AG55" s="90">
        <v>0</v>
      </c>
      <c r="AH55" s="90">
        <v>0</v>
      </c>
      <c r="AI55" s="90">
        <v>0</v>
      </c>
      <c r="AJ55" s="91">
        <f t="shared" si="0"/>
        <v>1442228.34</v>
      </c>
      <c r="AM55" s="98"/>
    </row>
    <row r="56" spans="1:39" ht="20.100000000000001" customHeight="1">
      <c r="A56" s="87">
        <v>134</v>
      </c>
      <c r="B56" s="88" t="s">
        <v>754</v>
      </c>
      <c r="C56" s="89" t="s">
        <v>1351</v>
      </c>
      <c r="D56" s="90">
        <v>0</v>
      </c>
      <c r="E56" s="90">
        <v>480</v>
      </c>
      <c r="F56" s="90">
        <v>30989351.260000002</v>
      </c>
      <c r="G56" s="90">
        <v>1871.5</v>
      </c>
      <c r="H56" s="90">
        <v>0</v>
      </c>
      <c r="I56" s="90">
        <v>0</v>
      </c>
      <c r="J56" s="90">
        <v>0</v>
      </c>
      <c r="K56" s="90">
        <v>0</v>
      </c>
      <c r="L56" s="90">
        <v>0</v>
      </c>
      <c r="M56" s="90">
        <v>0</v>
      </c>
      <c r="N56" s="90">
        <v>0</v>
      </c>
      <c r="O56" s="90">
        <v>0</v>
      </c>
      <c r="P56" s="90">
        <v>0</v>
      </c>
      <c r="Q56" s="90">
        <v>0</v>
      </c>
      <c r="R56" s="90">
        <v>0</v>
      </c>
      <c r="S56" s="90">
        <v>0</v>
      </c>
      <c r="T56" s="90">
        <v>0</v>
      </c>
      <c r="U56" s="90">
        <v>0</v>
      </c>
      <c r="V56" s="90">
        <v>0</v>
      </c>
      <c r="W56" s="90">
        <v>0</v>
      </c>
      <c r="X56" s="90">
        <v>0</v>
      </c>
      <c r="Y56" s="90">
        <v>0</v>
      </c>
      <c r="Z56" s="90">
        <v>0</v>
      </c>
      <c r="AA56" s="90">
        <v>0</v>
      </c>
      <c r="AB56" s="90">
        <v>0</v>
      </c>
      <c r="AC56" s="90">
        <v>0</v>
      </c>
      <c r="AD56" s="90">
        <v>0</v>
      </c>
      <c r="AE56" s="90">
        <v>0</v>
      </c>
      <c r="AF56" s="90">
        <v>0</v>
      </c>
      <c r="AG56" s="90">
        <v>0</v>
      </c>
      <c r="AH56" s="90">
        <v>0</v>
      </c>
      <c r="AI56" s="90">
        <v>0</v>
      </c>
      <c r="AJ56" s="91">
        <f t="shared" si="0"/>
        <v>30991702.760000002</v>
      </c>
      <c r="AM56" s="98"/>
    </row>
    <row r="57" spans="1:39" ht="20.100000000000001" customHeight="1">
      <c r="A57" s="149">
        <v>137</v>
      </c>
      <c r="B57" s="150" t="s">
        <v>755</v>
      </c>
      <c r="C57" s="151" t="s">
        <v>1351</v>
      </c>
      <c r="D57" s="152">
        <v>0</v>
      </c>
      <c r="E57" s="152">
        <v>0</v>
      </c>
      <c r="F57" s="152">
        <v>0</v>
      </c>
      <c r="G57" s="152">
        <v>0</v>
      </c>
      <c r="H57" s="152">
        <v>0</v>
      </c>
      <c r="I57" s="152">
        <v>50</v>
      </c>
      <c r="J57" s="152">
        <v>474595.31</v>
      </c>
      <c r="K57" s="152">
        <v>0</v>
      </c>
      <c r="L57" s="152">
        <v>0</v>
      </c>
      <c r="M57" s="152">
        <v>0</v>
      </c>
      <c r="N57" s="152">
        <v>0</v>
      </c>
      <c r="O57" s="152">
        <v>0</v>
      </c>
      <c r="P57" s="152">
        <v>0</v>
      </c>
      <c r="Q57" s="152">
        <v>0</v>
      </c>
      <c r="R57" s="152">
        <v>0</v>
      </c>
      <c r="S57" s="152">
        <v>0</v>
      </c>
      <c r="T57" s="152">
        <v>0</v>
      </c>
      <c r="U57" s="152">
        <v>0</v>
      </c>
      <c r="V57" s="152">
        <v>0</v>
      </c>
      <c r="W57" s="152">
        <v>0</v>
      </c>
      <c r="X57" s="152">
        <v>0</v>
      </c>
      <c r="Y57" s="152">
        <v>0</v>
      </c>
      <c r="Z57" s="152">
        <v>0</v>
      </c>
      <c r="AA57" s="152">
        <v>0</v>
      </c>
      <c r="AB57" s="152">
        <v>0</v>
      </c>
      <c r="AC57" s="152">
        <v>0</v>
      </c>
      <c r="AD57" s="152">
        <v>0</v>
      </c>
      <c r="AE57" s="152">
        <v>0</v>
      </c>
      <c r="AF57" s="152">
        <v>0</v>
      </c>
      <c r="AG57" s="152">
        <v>0</v>
      </c>
      <c r="AH57" s="152">
        <v>0</v>
      </c>
      <c r="AI57" s="152">
        <v>0</v>
      </c>
      <c r="AJ57" s="153">
        <f t="shared" si="0"/>
        <v>474645.31</v>
      </c>
      <c r="AM57" s="98"/>
    </row>
    <row r="58" spans="1:39" ht="20.100000000000001" customHeight="1">
      <c r="A58" s="149">
        <v>138</v>
      </c>
      <c r="B58" s="150" t="s">
        <v>756</v>
      </c>
      <c r="C58" s="151" t="s">
        <v>1351</v>
      </c>
      <c r="D58" s="152">
        <v>0</v>
      </c>
      <c r="E58" s="152">
        <v>0</v>
      </c>
      <c r="F58" s="152">
        <v>0</v>
      </c>
      <c r="G58" s="152">
        <v>0</v>
      </c>
      <c r="H58" s="152">
        <v>0</v>
      </c>
      <c r="I58" s="152">
        <v>0</v>
      </c>
      <c r="J58" s="152">
        <v>0</v>
      </c>
      <c r="K58" s="152">
        <v>0</v>
      </c>
      <c r="L58" s="152">
        <v>0</v>
      </c>
      <c r="M58" s="152">
        <v>0</v>
      </c>
      <c r="N58" s="152">
        <v>0</v>
      </c>
      <c r="O58" s="152">
        <v>0</v>
      </c>
      <c r="P58" s="152">
        <v>0</v>
      </c>
      <c r="Q58" s="152">
        <v>0</v>
      </c>
      <c r="R58" s="152">
        <v>0</v>
      </c>
      <c r="S58" s="152">
        <v>0</v>
      </c>
      <c r="T58" s="152">
        <v>0</v>
      </c>
      <c r="U58" s="152">
        <v>0</v>
      </c>
      <c r="V58" s="152">
        <v>0</v>
      </c>
      <c r="W58" s="152">
        <v>0</v>
      </c>
      <c r="X58" s="152">
        <v>0</v>
      </c>
      <c r="Y58" s="152">
        <v>0</v>
      </c>
      <c r="Z58" s="152">
        <v>0</v>
      </c>
      <c r="AA58" s="152">
        <v>0</v>
      </c>
      <c r="AB58" s="152">
        <v>0</v>
      </c>
      <c r="AC58" s="152">
        <v>0</v>
      </c>
      <c r="AD58" s="152">
        <v>0</v>
      </c>
      <c r="AE58" s="152">
        <v>0</v>
      </c>
      <c r="AF58" s="152">
        <v>0</v>
      </c>
      <c r="AG58" s="152">
        <v>0</v>
      </c>
      <c r="AH58" s="152">
        <v>0</v>
      </c>
      <c r="AI58" s="152">
        <v>0</v>
      </c>
      <c r="AJ58" s="153">
        <f t="shared" si="0"/>
        <v>0</v>
      </c>
      <c r="AM58" s="98"/>
    </row>
    <row r="59" spans="1:39" ht="20.100000000000001" customHeight="1">
      <c r="A59" s="149">
        <v>139</v>
      </c>
      <c r="B59" s="150" t="s">
        <v>757</v>
      </c>
      <c r="C59" s="151" t="s">
        <v>1351</v>
      </c>
      <c r="D59" s="152">
        <v>0</v>
      </c>
      <c r="E59" s="152">
        <v>0</v>
      </c>
      <c r="F59" s="152">
        <v>0</v>
      </c>
      <c r="G59" s="152">
        <v>20324.399999999998</v>
      </c>
      <c r="H59" s="152">
        <v>0</v>
      </c>
      <c r="I59" s="152">
        <v>0</v>
      </c>
      <c r="J59" s="152">
        <v>0</v>
      </c>
      <c r="K59" s="152">
        <v>0</v>
      </c>
      <c r="L59" s="152">
        <v>0</v>
      </c>
      <c r="M59" s="152">
        <v>0</v>
      </c>
      <c r="N59" s="152">
        <v>0</v>
      </c>
      <c r="O59" s="152">
        <v>0</v>
      </c>
      <c r="P59" s="152">
        <v>0</v>
      </c>
      <c r="Q59" s="152">
        <v>0</v>
      </c>
      <c r="R59" s="152">
        <v>0</v>
      </c>
      <c r="S59" s="152">
        <v>0</v>
      </c>
      <c r="T59" s="152">
        <v>0</v>
      </c>
      <c r="U59" s="152">
        <v>0</v>
      </c>
      <c r="V59" s="152">
        <v>0</v>
      </c>
      <c r="W59" s="152">
        <v>0</v>
      </c>
      <c r="X59" s="152">
        <v>0</v>
      </c>
      <c r="Y59" s="152">
        <v>0</v>
      </c>
      <c r="Z59" s="152">
        <v>0</v>
      </c>
      <c r="AA59" s="152">
        <v>0</v>
      </c>
      <c r="AB59" s="152">
        <v>0</v>
      </c>
      <c r="AC59" s="152">
        <v>0</v>
      </c>
      <c r="AD59" s="152">
        <v>0</v>
      </c>
      <c r="AE59" s="152">
        <v>0</v>
      </c>
      <c r="AF59" s="152">
        <v>0</v>
      </c>
      <c r="AG59" s="152">
        <v>0</v>
      </c>
      <c r="AH59" s="152">
        <v>0</v>
      </c>
      <c r="AI59" s="152">
        <v>0</v>
      </c>
      <c r="AJ59" s="153">
        <f t="shared" si="0"/>
        <v>20324.399999999998</v>
      </c>
      <c r="AM59" s="98"/>
    </row>
    <row r="60" spans="1:39" ht="20.100000000000001" customHeight="1">
      <c r="A60" s="149">
        <v>140</v>
      </c>
      <c r="B60" s="150" t="s">
        <v>758</v>
      </c>
      <c r="C60" s="151" t="s">
        <v>1351</v>
      </c>
      <c r="D60" s="152">
        <v>0</v>
      </c>
      <c r="E60" s="152">
        <v>0</v>
      </c>
      <c r="F60" s="152">
        <v>0</v>
      </c>
      <c r="G60" s="152">
        <v>1975.5500000000002</v>
      </c>
      <c r="H60" s="152">
        <v>0</v>
      </c>
      <c r="I60" s="152">
        <v>0</v>
      </c>
      <c r="J60" s="152">
        <v>0</v>
      </c>
      <c r="K60" s="152">
        <v>0</v>
      </c>
      <c r="L60" s="152">
        <v>0</v>
      </c>
      <c r="M60" s="152">
        <v>0</v>
      </c>
      <c r="N60" s="152">
        <v>0</v>
      </c>
      <c r="O60" s="152">
        <v>0</v>
      </c>
      <c r="P60" s="152">
        <v>0</v>
      </c>
      <c r="Q60" s="152">
        <v>0</v>
      </c>
      <c r="R60" s="152">
        <v>0</v>
      </c>
      <c r="S60" s="152">
        <v>0</v>
      </c>
      <c r="T60" s="152">
        <v>0</v>
      </c>
      <c r="U60" s="152">
        <v>0</v>
      </c>
      <c r="V60" s="152">
        <v>0</v>
      </c>
      <c r="W60" s="152">
        <v>0</v>
      </c>
      <c r="X60" s="152">
        <v>0</v>
      </c>
      <c r="Y60" s="152">
        <v>0</v>
      </c>
      <c r="Z60" s="152">
        <v>0</v>
      </c>
      <c r="AA60" s="152">
        <v>0</v>
      </c>
      <c r="AB60" s="152">
        <v>0</v>
      </c>
      <c r="AC60" s="152">
        <v>0</v>
      </c>
      <c r="AD60" s="152">
        <v>0</v>
      </c>
      <c r="AE60" s="152">
        <v>0</v>
      </c>
      <c r="AF60" s="152">
        <v>0</v>
      </c>
      <c r="AG60" s="152">
        <v>0</v>
      </c>
      <c r="AH60" s="152">
        <v>0</v>
      </c>
      <c r="AI60" s="152">
        <v>0</v>
      </c>
      <c r="AJ60" s="153">
        <f t="shared" si="0"/>
        <v>1975.5500000000002</v>
      </c>
      <c r="AM60" s="98"/>
    </row>
    <row r="61" spans="1:39" ht="20.100000000000001" customHeight="1">
      <c r="A61" s="149">
        <v>141</v>
      </c>
      <c r="B61" s="150" t="s">
        <v>759</v>
      </c>
      <c r="C61" s="151" t="s">
        <v>1351</v>
      </c>
      <c r="D61" s="152">
        <v>0</v>
      </c>
      <c r="E61" s="152">
        <v>0</v>
      </c>
      <c r="F61" s="152">
        <v>0</v>
      </c>
      <c r="G61" s="152">
        <v>0</v>
      </c>
      <c r="H61" s="152">
        <v>0</v>
      </c>
      <c r="I61" s="152">
        <v>0</v>
      </c>
      <c r="J61" s="152">
        <v>0</v>
      </c>
      <c r="K61" s="152">
        <v>0</v>
      </c>
      <c r="L61" s="152">
        <v>0</v>
      </c>
      <c r="M61" s="152">
        <v>0</v>
      </c>
      <c r="N61" s="152">
        <v>0</v>
      </c>
      <c r="O61" s="152">
        <v>0</v>
      </c>
      <c r="P61" s="152">
        <v>0</v>
      </c>
      <c r="Q61" s="152">
        <v>0</v>
      </c>
      <c r="R61" s="152">
        <v>0</v>
      </c>
      <c r="S61" s="152">
        <v>0</v>
      </c>
      <c r="T61" s="152">
        <v>0</v>
      </c>
      <c r="U61" s="152">
        <v>0</v>
      </c>
      <c r="V61" s="152">
        <v>0</v>
      </c>
      <c r="W61" s="152">
        <v>0</v>
      </c>
      <c r="X61" s="152">
        <v>0</v>
      </c>
      <c r="Y61" s="152">
        <v>0</v>
      </c>
      <c r="Z61" s="152">
        <v>0</v>
      </c>
      <c r="AA61" s="152">
        <v>0</v>
      </c>
      <c r="AB61" s="152">
        <v>0</v>
      </c>
      <c r="AC61" s="152">
        <v>0</v>
      </c>
      <c r="AD61" s="152">
        <v>0</v>
      </c>
      <c r="AE61" s="152">
        <v>0</v>
      </c>
      <c r="AF61" s="152">
        <v>0</v>
      </c>
      <c r="AG61" s="152">
        <v>0</v>
      </c>
      <c r="AH61" s="152">
        <v>0</v>
      </c>
      <c r="AI61" s="152">
        <v>0</v>
      </c>
      <c r="AJ61" s="153">
        <f t="shared" si="0"/>
        <v>0</v>
      </c>
      <c r="AM61" s="98"/>
    </row>
    <row r="62" spans="1:39" ht="20.100000000000001" customHeight="1">
      <c r="A62" s="149">
        <v>142</v>
      </c>
      <c r="B62" s="150" t="s">
        <v>760</v>
      </c>
      <c r="C62" s="151" t="s">
        <v>1351</v>
      </c>
      <c r="D62" s="152">
        <v>0</v>
      </c>
      <c r="E62" s="152">
        <v>0</v>
      </c>
      <c r="F62" s="152">
        <v>0</v>
      </c>
      <c r="G62" s="152">
        <v>0</v>
      </c>
      <c r="H62" s="152">
        <v>0</v>
      </c>
      <c r="I62" s="152">
        <v>0</v>
      </c>
      <c r="J62" s="152">
        <v>0</v>
      </c>
      <c r="K62" s="152">
        <v>0</v>
      </c>
      <c r="L62" s="152">
        <v>0</v>
      </c>
      <c r="M62" s="152">
        <v>0</v>
      </c>
      <c r="N62" s="152">
        <v>0</v>
      </c>
      <c r="O62" s="152">
        <v>0</v>
      </c>
      <c r="P62" s="152">
        <v>0</v>
      </c>
      <c r="Q62" s="152">
        <v>0</v>
      </c>
      <c r="R62" s="152">
        <v>0</v>
      </c>
      <c r="S62" s="152">
        <v>0</v>
      </c>
      <c r="T62" s="152">
        <v>0</v>
      </c>
      <c r="U62" s="152">
        <v>0</v>
      </c>
      <c r="V62" s="152">
        <v>0</v>
      </c>
      <c r="W62" s="152">
        <v>0</v>
      </c>
      <c r="X62" s="152">
        <v>0</v>
      </c>
      <c r="Y62" s="152">
        <v>0</v>
      </c>
      <c r="Z62" s="152">
        <v>0</v>
      </c>
      <c r="AA62" s="152">
        <v>0</v>
      </c>
      <c r="AB62" s="152">
        <v>0</v>
      </c>
      <c r="AC62" s="152">
        <v>0</v>
      </c>
      <c r="AD62" s="152">
        <v>0</v>
      </c>
      <c r="AE62" s="152">
        <v>0</v>
      </c>
      <c r="AF62" s="152">
        <v>0</v>
      </c>
      <c r="AG62" s="152">
        <v>0</v>
      </c>
      <c r="AH62" s="152">
        <v>0</v>
      </c>
      <c r="AI62" s="152">
        <v>0</v>
      </c>
      <c r="AJ62" s="153">
        <f t="shared" si="0"/>
        <v>0</v>
      </c>
      <c r="AM62" s="98"/>
    </row>
    <row r="63" spans="1:39" ht="20.100000000000001" customHeight="1">
      <c r="A63" s="149">
        <v>143</v>
      </c>
      <c r="B63" s="150" t="s">
        <v>93</v>
      </c>
      <c r="C63" s="151" t="s">
        <v>1351</v>
      </c>
      <c r="D63" s="152">
        <v>0</v>
      </c>
      <c r="E63" s="152">
        <v>0</v>
      </c>
      <c r="F63" s="152">
        <v>0</v>
      </c>
      <c r="G63" s="152">
        <v>0</v>
      </c>
      <c r="H63" s="152">
        <v>0</v>
      </c>
      <c r="I63" s="152">
        <v>0</v>
      </c>
      <c r="J63" s="152">
        <v>0</v>
      </c>
      <c r="K63" s="152">
        <v>0</v>
      </c>
      <c r="L63" s="152">
        <v>0</v>
      </c>
      <c r="M63" s="152">
        <v>0</v>
      </c>
      <c r="N63" s="152">
        <v>0</v>
      </c>
      <c r="O63" s="152">
        <v>0</v>
      </c>
      <c r="P63" s="152">
        <v>0</v>
      </c>
      <c r="Q63" s="152">
        <v>0</v>
      </c>
      <c r="R63" s="152">
        <v>0</v>
      </c>
      <c r="S63" s="152">
        <v>0</v>
      </c>
      <c r="T63" s="152">
        <v>0</v>
      </c>
      <c r="U63" s="152">
        <v>0</v>
      </c>
      <c r="V63" s="152">
        <v>0</v>
      </c>
      <c r="W63" s="152">
        <v>0</v>
      </c>
      <c r="X63" s="152">
        <v>0</v>
      </c>
      <c r="Y63" s="152">
        <v>0</v>
      </c>
      <c r="Z63" s="152">
        <v>0</v>
      </c>
      <c r="AA63" s="152">
        <v>0</v>
      </c>
      <c r="AB63" s="152">
        <v>0</v>
      </c>
      <c r="AC63" s="152">
        <v>0</v>
      </c>
      <c r="AD63" s="152">
        <v>0</v>
      </c>
      <c r="AE63" s="152">
        <v>0</v>
      </c>
      <c r="AF63" s="152">
        <v>0</v>
      </c>
      <c r="AG63" s="152">
        <v>0</v>
      </c>
      <c r="AH63" s="152">
        <v>0</v>
      </c>
      <c r="AI63" s="152">
        <v>0</v>
      </c>
      <c r="AJ63" s="153">
        <f t="shared" si="0"/>
        <v>0</v>
      </c>
      <c r="AM63" s="98"/>
    </row>
    <row r="64" spans="1:39" ht="20.100000000000001" customHeight="1">
      <c r="A64" s="149">
        <v>144</v>
      </c>
      <c r="B64" s="150" t="s">
        <v>761</v>
      </c>
      <c r="C64" s="151" t="s">
        <v>1351</v>
      </c>
      <c r="D64" s="152">
        <v>0</v>
      </c>
      <c r="E64" s="152">
        <v>0</v>
      </c>
      <c r="F64" s="152">
        <v>0</v>
      </c>
      <c r="G64" s="152">
        <v>5472.8</v>
      </c>
      <c r="H64" s="152">
        <v>0</v>
      </c>
      <c r="I64" s="152">
        <v>0</v>
      </c>
      <c r="J64" s="152">
        <v>0</v>
      </c>
      <c r="K64" s="152">
        <v>0</v>
      </c>
      <c r="L64" s="152">
        <v>0</v>
      </c>
      <c r="M64" s="152">
        <v>0</v>
      </c>
      <c r="N64" s="152">
        <v>0</v>
      </c>
      <c r="O64" s="152">
        <v>0</v>
      </c>
      <c r="P64" s="152">
        <v>0</v>
      </c>
      <c r="Q64" s="152">
        <v>0</v>
      </c>
      <c r="R64" s="152">
        <v>0</v>
      </c>
      <c r="S64" s="152">
        <v>0</v>
      </c>
      <c r="T64" s="152">
        <v>0</v>
      </c>
      <c r="U64" s="152">
        <v>0</v>
      </c>
      <c r="V64" s="152">
        <v>0</v>
      </c>
      <c r="W64" s="152">
        <v>0</v>
      </c>
      <c r="X64" s="152">
        <v>0</v>
      </c>
      <c r="Y64" s="152">
        <v>0</v>
      </c>
      <c r="Z64" s="152">
        <v>0</v>
      </c>
      <c r="AA64" s="152">
        <v>0</v>
      </c>
      <c r="AB64" s="152">
        <v>0</v>
      </c>
      <c r="AC64" s="152">
        <v>0</v>
      </c>
      <c r="AD64" s="152">
        <v>0</v>
      </c>
      <c r="AE64" s="152">
        <v>0</v>
      </c>
      <c r="AF64" s="152">
        <v>0</v>
      </c>
      <c r="AG64" s="152">
        <v>0</v>
      </c>
      <c r="AH64" s="152">
        <v>0</v>
      </c>
      <c r="AI64" s="152">
        <v>0</v>
      </c>
      <c r="AJ64" s="153">
        <f t="shared" si="0"/>
        <v>5472.8</v>
      </c>
      <c r="AM64" s="98"/>
    </row>
    <row r="65" spans="1:39" ht="20.100000000000001" customHeight="1">
      <c r="A65" s="149">
        <v>145</v>
      </c>
      <c r="B65" s="150" t="s">
        <v>95</v>
      </c>
      <c r="C65" s="151" t="s">
        <v>1351</v>
      </c>
      <c r="D65" s="152">
        <v>0</v>
      </c>
      <c r="E65" s="152">
        <v>0</v>
      </c>
      <c r="F65" s="152">
        <v>0</v>
      </c>
      <c r="G65" s="152">
        <v>0</v>
      </c>
      <c r="H65" s="152">
        <v>0</v>
      </c>
      <c r="I65" s="152">
        <v>0</v>
      </c>
      <c r="J65" s="152">
        <v>0</v>
      </c>
      <c r="K65" s="152">
        <v>0</v>
      </c>
      <c r="L65" s="152">
        <v>0</v>
      </c>
      <c r="M65" s="152">
        <v>0</v>
      </c>
      <c r="N65" s="152">
        <v>0</v>
      </c>
      <c r="O65" s="152">
        <v>0</v>
      </c>
      <c r="P65" s="152">
        <v>0</v>
      </c>
      <c r="Q65" s="152">
        <v>0</v>
      </c>
      <c r="R65" s="152">
        <v>0</v>
      </c>
      <c r="S65" s="152">
        <v>0</v>
      </c>
      <c r="T65" s="152">
        <v>0</v>
      </c>
      <c r="U65" s="152">
        <v>0</v>
      </c>
      <c r="V65" s="152">
        <v>0</v>
      </c>
      <c r="W65" s="152">
        <v>0</v>
      </c>
      <c r="X65" s="152">
        <v>0</v>
      </c>
      <c r="Y65" s="152">
        <v>0</v>
      </c>
      <c r="Z65" s="152">
        <v>0</v>
      </c>
      <c r="AA65" s="152">
        <v>0</v>
      </c>
      <c r="AB65" s="152">
        <v>0</v>
      </c>
      <c r="AC65" s="152">
        <v>0</v>
      </c>
      <c r="AD65" s="152">
        <v>0</v>
      </c>
      <c r="AE65" s="152">
        <v>0</v>
      </c>
      <c r="AF65" s="152">
        <v>0</v>
      </c>
      <c r="AG65" s="152">
        <v>0</v>
      </c>
      <c r="AH65" s="152">
        <v>0</v>
      </c>
      <c r="AI65" s="152">
        <v>0</v>
      </c>
      <c r="AJ65" s="153">
        <f t="shared" si="0"/>
        <v>0</v>
      </c>
      <c r="AM65" s="98"/>
    </row>
    <row r="66" spans="1:39" ht="20.100000000000001" customHeight="1">
      <c r="A66" s="149">
        <v>146</v>
      </c>
      <c r="B66" s="150" t="s">
        <v>96</v>
      </c>
      <c r="C66" s="151" t="s">
        <v>1351</v>
      </c>
      <c r="D66" s="152">
        <v>0</v>
      </c>
      <c r="E66" s="152">
        <v>0</v>
      </c>
      <c r="F66" s="152">
        <v>0</v>
      </c>
      <c r="G66" s="152">
        <v>0</v>
      </c>
      <c r="H66" s="152">
        <v>0</v>
      </c>
      <c r="I66" s="152">
        <v>0</v>
      </c>
      <c r="J66" s="152">
        <v>0</v>
      </c>
      <c r="K66" s="152">
        <v>0</v>
      </c>
      <c r="L66" s="152">
        <v>0</v>
      </c>
      <c r="M66" s="152">
        <v>0</v>
      </c>
      <c r="N66" s="152">
        <v>0</v>
      </c>
      <c r="O66" s="152">
        <v>0</v>
      </c>
      <c r="P66" s="152">
        <v>0</v>
      </c>
      <c r="Q66" s="152">
        <v>0</v>
      </c>
      <c r="R66" s="152">
        <v>0</v>
      </c>
      <c r="S66" s="152">
        <v>0</v>
      </c>
      <c r="T66" s="152">
        <v>0</v>
      </c>
      <c r="U66" s="152">
        <v>0</v>
      </c>
      <c r="V66" s="152">
        <v>0</v>
      </c>
      <c r="W66" s="152">
        <v>0</v>
      </c>
      <c r="X66" s="152">
        <v>0</v>
      </c>
      <c r="Y66" s="152">
        <v>0</v>
      </c>
      <c r="Z66" s="152">
        <v>0</v>
      </c>
      <c r="AA66" s="152">
        <v>0</v>
      </c>
      <c r="AB66" s="152">
        <v>0</v>
      </c>
      <c r="AC66" s="152">
        <v>0</v>
      </c>
      <c r="AD66" s="152">
        <v>0</v>
      </c>
      <c r="AE66" s="152">
        <v>0</v>
      </c>
      <c r="AF66" s="152">
        <v>0</v>
      </c>
      <c r="AG66" s="152">
        <v>0</v>
      </c>
      <c r="AH66" s="152">
        <v>0</v>
      </c>
      <c r="AI66" s="152">
        <v>0</v>
      </c>
      <c r="AJ66" s="153">
        <f t="shared" si="0"/>
        <v>0</v>
      </c>
      <c r="AM66" s="98"/>
    </row>
    <row r="67" spans="1:39" ht="20.100000000000001" customHeight="1">
      <c r="A67" s="149">
        <v>147</v>
      </c>
      <c r="B67" s="150" t="s">
        <v>762</v>
      </c>
      <c r="C67" s="151" t="s">
        <v>1351</v>
      </c>
      <c r="D67" s="152">
        <v>0</v>
      </c>
      <c r="E67" s="152">
        <v>0</v>
      </c>
      <c r="F67" s="152">
        <v>0</v>
      </c>
      <c r="G67" s="152">
        <v>0</v>
      </c>
      <c r="H67" s="152">
        <v>0</v>
      </c>
      <c r="I67" s="152">
        <v>0</v>
      </c>
      <c r="J67" s="152">
        <v>0</v>
      </c>
      <c r="K67" s="152">
        <v>0</v>
      </c>
      <c r="L67" s="152">
        <v>0</v>
      </c>
      <c r="M67" s="152">
        <v>0</v>
      </c>
      <c r="N67" s="152">
        <v>0</v>
      </c>
      <c r="O67" s="152">
        <v>0</v>
      </c>
      <c r="P67" s="152">
        <v>0</v>
      </c>
      <c r="Q67" s="152">
        <v>0</v>
      </c>
      <c r="R67" s="152">
        <v>0</v>
      </c>
      <c r="S67" s="152">
        <v>0</v>
      </c>
      <c r="T67" s="152">
        <v>0</v>
      </c>
      <c r="U67" s="152">
        <v>0</v>
      </c>
      <c r="V67" s="152">
        <v>0</v>
      </c>
      <c r="W67" s="152">
        <v>0</v>
      </c>
      <c r="X67" s="152">
        <v>0</v>
      </c>
      <c r="Y67" s="152">
        <v>0</v>
      </c>
      <c r="Z67" s="152">
        <v>0</v>
      </c>
      <c r="AA67" s="152">
        <v>0</v>
      </c>
      <c r="AB67" s="152">
        <v>0</v>
      </c>
      <c r="AC67" s="152">
        <v>0</v>
      </c>
      <c r="AD67" s="152">
        <v>0</v>
      </c>
      <c r="AE67" s="152">
        <v>0</v>
      </c>
      <c r="AF67" s="152">
        <v>0</v>
      </c>
      <c r="AG67" s="152">
        <v>0</v>
      </c>
      <c r="AH67" s="152">
        <v>0</v>
      </c>
      <c r="AI67" s="152">
        <v>0</v>
      </c>
      <c r="AJ67" s="153">
        <f t="shared" si="0"/>
        <v>0</v>
      </c>
      <c r="AM67" s="98"/>
    </row>
    <row r="68" spans="1:39" ht="20.100000000000001" customHeight="1">
      <c r="A68" s="149">
        <v>148</v>
      </c>
      <c r="B68" s="150" t="s">
        <v>763</v>
      </c>
      <c r="C68" s="151" t="s">
        <v>1351</v>
      </c>
      <c r="D68" s="152">
        <v>0</v>
      </c>
      <c r="E68" s="152">
        <v>0</v>
      </c>
      <c r="F68" s="152">
        <v>0</v>
      </c>
      <c r="G68" s="152">
        <v>0</v>
      </c>
      <c r="H68" s="152">
        <v>0</v>
      </c>
      <c r="I68" s="152">
        <v>0</v>
      </c>
      <c r="J68" s="152">
        <v>0</v>
      </c>
      <c r="K68" s="152">
        <v>0</v>
      </c>
      <c r="L68" s="152">
        <v>0</v>
      </c>
      <c r="M68" s="152">
        <v>0</v>
      </c>
      <c r="N68" s="152">
        <v>0</v>
      </c>
      <c r="O68" s="152">
        <v>0</v>
      </c>
      <c r="P68" s="152">
        <v>0</v>
      </c>
      <c r="Q68" s="152">
        <v>0</v>
      </c>
      <c r="R68" s="152">
        <v>0</v>
      </c>
      <c r="S68" s="152">
        <v>0</v>
      </c>
      <c r="T68" s="152">
        <v>0</v>
      </c>
      <c r="U68" s="152">
        <v>0</v>
      </c>
      <c r="V68" s="152">
        <v>0</v>
      </c>
      <c r="W68" s="152">
        <v>0</v>
      </c>
      <c r="X68" s="152">
        <v>0</v>
      </c>
      <c r="Y68" s="152">
        <v>0</v>
      </c>
      <c r="Z68" s="152">
        <v>0</v>
      </c>
      <c r="AA68" s="152">
        <v>0</v>
      </c>
      <c r="AB68" s="152">
        <v>0</v>
      </c>
      <c r="AC68" s="152">
        <v>0</v>
      </c>
      <c r="AD68" s="152">
        <v>0</v>
      </c>
      <c r="AE68" s="152">
        <v>0</v>
      </c>
      <c r="AF68" s="152">
        <v>0</v>
      </c>
      <c r="AG68" s="152">
        <v>0</v>
      </c>
      <c r="AH68" s="152">
        <v>0</v>
      </c>
      <c r="AI68" s="152">
        <v>0</v>
      </c>
      <c r="AJ68" s="153">
        <f t="shared" si="0"/>
        <v>0</v>
      </c>
      <c r="AM68" s="98"/>
    </row>
    <row r="69" spans="1:39" ht="20.100000000000001" customHeight="1">
      <c r="A69" s="87">
        <v>149</v>
      </c>
      <c r="B69" s="88" t="s">
        <v>764</v>
      </c>
      <c r="C69" s="89" t="s">
        <v>1351</v>
      </c>
      <c r="D69" s="90">
        <v>0</v>
      </c>
      <c r="E69" s="90">
        <v>0</v>
      </c>
      <c r="F69" s="90">
        <v>0</v>
      </c>
      <c r="G69" s="90">
        <v>83.52000000000001</v>
      </c>
      <c r="H69" s="90">
        <v>0</v>
      </c>
      <c r="I69" s="90">
        <v>0</v>
      </c>
      <c r="J69" s="90">
        <v>0</v>
      </c>
      <c r="K69" s="90">
        <v>0</v>
      </c>
      <c r="L69" s="90">
        <v>0</v>
      </c>
      <c r="M69" s="90">
        <v>0</v>
      </c>
      <c r="N69" s="90">
        <v>0</v>
      </c>
      <c r="O69" s="90">
        <v>0</v>
      </c>
      <c r="P69" s="90">
        <v>0</v>
      </c>
      <c r="Q69" s="90">
        <v>0</v>
      </c>
      <c r="R69" s="90">
        <v>0</v>
      </c>
      <c r="S69" s="90">
        <v>0</v>
      </c>
      <c r="T69" s="90">
        <v>0</v>
      </c>
      <c r="U69" s="90">
        <v>0</v>
      </c>
      <c r="V69" s="90">
        <v>0</v>
      </c>
      <c r="W69" s="90">
        <v>0</v>
      </c>
      <c r="X69" s="90">
        <v>0</v>
      </c>
      <c r="Y69" s="90">
        <v>0</v>
      </c>
      <c r="Z69" s="90">
        <v>0</v>
      </c>
      <c r="AA69" s="90">
        <v>0</v>
      </c>
      <c r="AB69" s="90">
        <v>0</v>
      </c>
      <c r="AC69" s="90">
        <v>0</v>
      </c>
      <c r="AD69" s="90">
        <v>0</v>
      </c>
      <c r="AE69" s="90">
        <v>0</v>
      </c>
      <c r="AF69" s="90">
        <v>0</v>
      </c>
      <c r="AG69" s="90">
        <v>0</v>
      </c>
      <c r="AH69" s="90">
        <v>0</v>
      </c>
      <c r="AI69" s="90">
        <v>0</v>
      </c>
      <c r="AJ69" s="91">
        <f t="shared" si="0"/>
        <v>83.52000000000001</v>
      </c>
      <c r="AM69" s="98"/>
    </row>
    <row r="70" spans="1:39" ht="20.100000000000001" customHeight="1">
      <c r="A70" s="87">
        <v>150</v>
      </c>
      <c r="B70" s="88" t="s">
        <v>100</v>
      </c>
      <c r="C70" s="89" t="s">
        <v>1351</v>
      </c>
      <c r="D70" s="90">
        <v>0</v>
      </c>
      <c r="E70" s="90">
        <v>0</v>
      </c>
      <c r="F70" s="90">
        <v>0</v>
      </c>
      <c r="G70" s="90">
        <v>0</v>
      </c>
      <c r="H70" s="90">
        <v>0</v>
      </c>
      <c r="I70" s="90">
        <v>0</v>
      </c>
      <c r="J70" s="90">
        <v>0</v>
      </c>
      <c r="K70" s="90">
        <v>0</v>
      </c>
      <c r="L70" s="90">
        <v>0</v>
      </c>
      <c r="M70" s="90">
        <v>0</v>
      </c>
      <c r="N70" s="90">
        <v>0</v>
      </c>
      <c r="O70" s="90">
        <v>0</v>
      </c>
      <c r="P70" s="90">
        <v>0</v>
      </c>
      <c r="Q70" s="90">
        <v>0</v>
      </c>
      <c r="R70" s="90">
        <v>0</v>
      </c>
      <c r="S70" s="90">
        <v>0</v>
      </c>
      <c r="T70" s="90">
        <v>0</v>
      </c>
      <c r="U70" s="90">
        <v>0</v>
      </c>
      <c r="V70" s="90">
        <v>0</v>
      </c>
      <c r="W70" s="90">
        <v>0</v>
      </c>
      <c r="X70" s="90">
        <v>0</v>
      </c>
      <c r="Y70" s="90">
        <v>0</v>
      </c>
      <c r="Z70" s="90">
        <v>0</v>
      </c>
      <c r="AA70" s="90">
        <v>0</v>
      </c>
      <c r="AB70" s="90">
        <v>0</v>
      </c>
      <c r="AC70" s="90">
        <v>0</v>
      </c>
      <c r="AD70" s="90">
        <v>0</v>
      </c>
      <c r="AE70" s="90">
        <v>0</v>
      </c>
      <c r="AF70" s="90">
        <v>0</v>
      </c>
      <c r="AG70" s="90">
        <v>0</v>
      </c>
      <c r="AH70" s="90">
        <v>0</v>
      </c>
      <c r="AI70" s="90">
        <v>0</v>
      </c>
      <c r="AJ70" s="91">
        <f t="shared" si="0"/>
        <v>0</v>
      </c>
      <c r="AM70" s="98"/>
    </row>
    <row r="71" spans="1:39" ht="20.100000000000001" customHeight="1">
      <c r="A71" s="87">
        <v>152</v>
      </c>
      <c r="B71" s="88" t="s">
        <v>765</v>
      </c>
      <c r="C71" s="89" t="s">
        <v>1351</v>
      </c>
      <c r="D71" s="90">
        <v>0</v>
      </c>
      <c r="E71" s="90">
        <v>0</v>
      </c>
      <c r="F71" s="90">
        <v>0</v>
      </c>
      <c r="G71" s="90">
        <v>16598.07</v>
      </c>
      <c r="H71" s="90">
        <v>0</v>
      </c>
      <c r="I71" s="90">
        <v>0</v>
      </c>
      <c r="J71" s="90">
        <v>0</v>
      </c>
      <c r="K71" s="90">
        <v>0</v>
      </c>
      <c r="L71" s="90">
        <v>0</v>
      </c>
      <c r="M71" s="90">
        <v>0</v>
      </c>
      <c r="N71" s="90">
        <v>0</v>
      </c>
      <c r="O71" s="90">
        <v>0</v>
      </c>
      <c r="P71" s="90">
        <v>601000</v>
      </c>
      <c r="Q71" s="90">
        <v>0</v>
      </c>
      <c r="R71" s="90">
        <v>0</v>
      </c>
      <c r="S71" s="90">
        <v>0</v>
      </c>
      <c r="T71" s="90">
        <v>0</v>
      </c>
      <c r="U71" s="90">
        <v>0</v>
      </c>
      <c r="V71" s="90">
        <v>0</v>
      </c>
      <c r="W71" s="90">
        <v>0</v>
      </c>
      <c r="X71" s="90">
        <v>0</v>
      </c>
      <c r="Y71" s="90">
        <v>0</v>
      </c>
      <c r="Z71" s="90">
        <v>0</v>
      </c>
      <c r="AA71" s="90">
        <v>0</v>
      </c>
      <c r="AB71" s="90">
        <v>0</v>
      </c>
      <c r="AC71" s="90">
        <v>0</v>
      </c>
      <c r="AD71" s="90">
        <v>0</v>
      </c>
      <c r="AE71" s="90">
        <v>0</v>
      </c>
      <c r="AF71" s="90">
        <v>0</v>
      </c>
      <c r="AG71" s="90">
        <v>0</v>
      </c>
      <c r="AH71" s="90">
        <v>0</v>
      </c>
      <c r="AI71" s="90">
        <v>0</v>
      </c>
      <c r="AJ71" s="91">
        <f t="shared" si="0"/>
        <v>617598.06999999995</v>
      </c>
      <c r="AM71" s="98"/>
    </row>
    <row r="72" spans="1:39" ht="20.100000000000001" customHeight="1">
      <c r="A72" s="87">
        <v>153</v>
      </c>
      <c r="B72" s="88" t="s">
        <v>766</v>
      </c>
      <c r="C72" s="89" t="s">
        <v>1351</v>
      </c>
      <c r="D72" s="90">
        <v>0</v>
      </c>
      <c r="E72" s="90">
        <v>0</v>
      </c>
      <c r="F72" s="90">
        <v>0</v>
      </c>
      <c r="G72" s="90">
        <v>0</v>
      </c>
      <c r="H72" s="90">
        <v>0</v>
      </c>
      <c r="I72" s="90">
        <v>0</v>
      </c>
      <c r="J72" s="90">
        <v>0</v>
      </c>
      <c r="K72" s="90">
        <v>0</v>
      </c>
      <c r="L72" s="90">
        <v>0</v>
      </c>
      <c r="M72" s="90">
        <v>0</v>
      </c>
      <c r="N72" s="90">
        <v>0</v>
      </c>
      <c r="O72" s="90">
        <v>0</v>
      </c>
      <c r="P72" s="90">
        <v>245026.5</v>
      </c>
      <c r="Q72" s="90">
        <v>0</v>
      </c>
      <c r="R72" s="90">
        <v>0</v>
      </c>
      <c r="S72" s="90">
        <v>0</v>
      </c>
      <c r="T72" s="90">
        <v>0</v>
      </c>
      <c r="U72" s="90">
        <v>0</v>
      </c>
      <c r="V72" s="90">
        <v>0</v>
      </c>
      <c r="W72" s="90">
        <v>0</v>
      </c>
      <c r="X72" s="90">
        <v>0</v>
      </c>
      <c r="Y72" s="90">
        <v>0</v>
      </c>
      <c r="Z72" s="90">
        <v>0</v>
      </c>
      <c r="AA72" s="90">
        <v>0</v>
      </c>
      <c r="AB72" s="90">
        <v>0</v>
      </c>
      <c r="AC72" s="90">
        <v>0</v>
      </c>
      <c r="AD72" s="90">
        <v>0</v>
      </c>
      <c r="AE72" s="90">
        <v>0</v>
      </c>
      <c r="AF72" s="90">
        <v>0</v>
      </c>
      <c r="AG72" s="90">
        <v>0</v>
      </c>
      <c r="AH72" s="90">
        <v>0</v>
      </c>
      <c r="AI72" s="90">
        <v>0</v>
      </c>
      <c r="AJ72" s="91">
        <f t="shared" si="0"/>
        <v>245026.5</v>
      </c>
      <c r="AM72" s="98"/>
    </row>
    <row r="73" spans="1:39" ht="20.100000000000001" customHeight="1">
      <c r="A73" s="87">
        <v>154</v>
      </c>
      <c r="B73" s="88" t="s">
        <v>767</v>
      </c>
      <c r="C73" s="89" t="s">
        <v>1351</v>
      </c>
      <c r="D73" s="90">
        <v>0</v>
      </c>
      <c r="E73" s="90">
        <v>0</v>
      </c>
      <c r="F73" s="90">
        <v>0</v>
      </c>
      <c r="G73" s="90">
        <v>0</v>
      </c>
      <c r="H73" s="90">
        <v>0</v>
      </c>
      <c r="I73" s="90">
        <v>0</v>
      </c>
      <c r="J73" s="90">
        <v>0</v>
      </c>
      <c r="K73" s="90">
        <v>0</v>
      </c>
      <c r="L73" s="90">
        <v>0</v>
      </c>
      <c r="M73" s="90">
        <v>0</v>
      </c>
      <c r="N73" s="90">
        <v>0</v>
      </c>
      <c r="O73" s="90">
        <v>0</v>
      </c>
      <c r="P73" s="90">
        <v>0</v>
      </c>
      <c r="Q73" s="90">
        <v>0</v>
      </c>
      <c r="R73" s="90">
        <v>0</v>
      </c>
      <c r="S73" s="90">
        <v>0</v>
      </c>
      <c r="T73" s="90">
        <v>0</v>
      </c>
      <c r="U73" s="90">
        <v>0</v>
      </c>
      <c r="V73" s="90">
        <v>0</v>
      </c>
      <c r="W73" s="90">
        <v>0</v>
      </c>
      <c r="X73" s="90">
        <v>0</v>
      </c>
      <c r="Y73" s="90">
        <v>0</v>
      </c>
      <c r="Z73" s="90">
        <v>0</v>
      </c>
      <c r="AA73" s="90">
        <v>0</v>
      </c>
      <c r="AB73" s="90">
        <v>0</v>
      </c>
      <c r="AC73" s="90">
        <v>0</v>
      </c>
      <c r="AD73" s="90">
        <v>0</v>
      </c>
      <c r="AE73" s="90">
        <v>0</v>
      </c>
      <c r="AF73" s="90">
        <v>0</v>
      </c>
      <c r="AG73" s="90">
        <v>0</v>
      </c>
      <c r="AH73" s="90">
        <v>0</v>
      </c>
      <c r="AI73" s="90">
        <v>0</v>
      </c>
      <c r="AJ73" s="91">
        <f t="shared" si="0"/>
        <v>0</v>
      </c>
      <c r="AM73" s="98"/>
    </row>
    <row r="74" spans="1:39" ht="20.100000000000001" customHeight="1">
      <c r="A74" s="87">
        <v>155</v>
      </c>
      <c r="B74" s="88" t="s">
        <v>768</v>
      </c>
      <c r="C74" s="89" t="s">
        <v>1351</v>
      </c>
      <c r="D74" s="90">
        <v>0</v>
      </c>
      <c r="E74" s="90">
        <v>0</v>
      </c>
      <c r="F74" s="90">
        <v>0</v>
      </c>
      <c r="G74" s="90">
        <v>4926.46</v>
      </c>
      <c r="H74" s="90">
        <v>0</v>
      </c>
      <c r="I74" s="90">
        <v>0</v>
      </c>
      <c r="J74" s="90">
        <v>0</v>
      </c>
      <c r="K74" s="90">
        <v>0</v>
      </c>
      <c r="L74" s="90">
        <v>0</v>
      </c>
      <c r="M74" s="90">
        <v>0</v>
      </c>
      <c r="N74" s="90">
        <v>0</v>
      </c>
      <c r="O74" s="90">
        <v>0</v>
      </c>
      <c r="P74" s="90">
        <v>0</v>
      </c>
      <c r="Q74" s="90">
        <v>0</v>
      </c>
      <c r="R74" s="90">
        <v>0</v>
      </c>
      <c r="S74" s="90">
        <v>0</v>
      </c>
      <c r="T74" s="90">
        <v>0</v>
      </c>
      <c r="U74" s="90">
        <v>0</v>
      </c>
      <c r="V74" s="90">
        <v>0</v>
      </c>
      <c r="W74" s="90">
        <v>0</v>
      </c>
      <c r="X74" s="90">
        <v>0</v>
      </c>
      <c r="Y74" s="90">
        <v>0</v>
      </c>
      <c r="Z74" s="90">
        <v>0</v>
      </c>
      <c r="AA74" s="90">
        <v>0</v>
      </c>
      <c r="AB74" s="90">
        <v>0</v>
      </c>
      <c r="AC74" s="90">
        <v>0</v>
      </c>
      <c r="AD74" s="90">
        <v>0</v>
      </c>
      <c r="AE74" s="90">
        <v>0</v>
      </c>
      <c r="AF74" s="90">
        <v>0</v>
      </c>
      <c r="AG74" s="90">
        <v>0</v>
      </c>
      <c r="AH74" s="90">
        <v>0</v>
      </c>
      <c r="AI74" s="90">
        <v>0</v>
      </c>
      <c r="AJ74" s="91">
        <f t="shared" si="0"/>
        <v>4926.46</v>
      </c>
      <c r="AM74" s="98"/>
    </row>
    <row r="75" spans="1:39" ht="20.100000000000001" customHeight="1">
      <c r="A75" s="87">
        <v>156</v>
      </c>
      <c r="B75" s="88" t="s">
        <v>769</v>
      </c>
      <c r="C75" s="89" t="s">
        <v>1351</v>
      </c>
      <c r="D75" s="90">
        <v>0</v>
      </c>
      <c r="E75" s="90">
        <v>0</v>
      </c>
      <c r="F75" s="90">
        <v>0</v>
      </c>
      <c r="G75" s="90">
        <v>0</v>
      </c>
      <c r="H75" s="90">
        <v>0</v>
      </c>
      <c r="I75" s="90">
        <v>0</v>
      </c>
      <c r="J75" s="90">
        <v>0</v>
      </c>
      <c r="K75" s="90">
        <v>0</v>
      </c>
      <c r="L75" s="90">
        <v>0</v>
      </c>
      <c r="M75" s="90">
        <v>0</v>
      </c>
      <c r="N75" s="90">
        <v>0</v>
      </c>
      <c r="O75" s="90">
        <v>0</v>
      </c>
      <c r="P75" s="90">
        <v>0</v>
      </c>
      <c r="Q75" s="90">
        <v>0</v>
      </c>
      <c r="R75" s="90">
        <v>0</v>
      </c>
      <c r="S75" s="90">
        <v>0</v>
      </c>
      <c r="T75" s="90">
        <v>0</v>
      </c>
      <c r="U75" s="90">
        <v>0</v>
      </c>
      <c r="V75" s="90">
        <v>0</v>
      </c>
      <c r="W75" s="90">
        <v>0</v>
      </c>
      <c r="X75" s="90">
        <v>0</v>
      </c>
      <c r="Y75" s="90">
        <v>0</v>
      </c>
      <c r="Z75" s="90">
        <v>0</v>
      </c>
      <c r="AA75" s="90">
        <v>0</v>
      </c>
      <c r="AB75" s="90">
        <v>0</v>
      </c>
      <c r="AC75" s="90">
        <v>0</v>
      </c>
      <c r="AD75" s="90">
        <v>0</v>
      </c>
      <c r="AE75" s="90">
        <v>0</v>
      </c>
      <c r="AF75" s="90">
        <v>0</v>
      </c>
      <c r="AG75" s="90">
        <v>0</v>
      </c>
      <c r="AH75" s="90">
        <v>0</v>
      </c>
      <c r="AI75" s="90">
        <v>0</v>
      </c>
      <c r="AJ75" s="91">
        <f t="shared" si="0"/>
        <v>0</v>
      </c>
      <c r="AM75" s="98"/>
    </row>
    <row r="76" spans="1:39" ht="20.100000000000001" customHeight="1">
      <c r="A76" s="87">
        <v>157</v>
      </c>
      <c r="B76" s="88" t="s">
        <v>770</v>
      </c>
      <c r="C76" s="89" t="s">
        <v>1351</v>
      </c>
      <c r="D76" s="90">
        <v>0</v>
      </c>
      <c r="E76" s="90">
        <v>0</v>
      </c>
      <c r="F76" s="90">
        <v>0</v>
      </c>
      <c r="G76" s="90">
        <v>0</v>
      </c>
      <c r="H76" s="90">
        <v>0</v>
      </c>
      <c r="I76" s="90">
        <v>0</v>
      </c>
      <c r="J76" s="90">
        <v>0</v>
      </c>
      <c r="K76" s="90">
        <v>0</v>
      </c>
      <c r="L76" s="90">
        <v>0</v>
      </c>
      <c r="M76" s="90">
        <v>0</v>
      </c>
      <c r="N76" s="90">
        <v>0</v>
      </c>
      <c r="O76" s="90">
        <v>0</v>
      </c>
      <c r="P76" s="90">
        <v>0</v>
      </c>
      <c r="Q76" s="90">
        <v>0</v>
      </c>
      <c r="R76" s="90">
        <v>0</v>
      </c>
      <c r="S76" s="90">
        <v>0</v>
      </c>
      <c r="T76" s="90">
        <v>0</v>
      </c>
      <c r="U76" s="90">
        <v>0</v>
      </c>
      <c r="V76" s="90">
        <v>0</v>
      </c>
      <c r="W76" s="90">
        <v>0</v>
      </c>
      <c r="X76" s="90">
        <v>0</v>
      </c>
      <c r="Y76" s="90">
        <v>0</v>
      </c>
      <c r="Z76" s="90">
        <v>0</v>
      </c>
      <c r="AA76" s="90">
        <v>0</v>
      </c>
      <c r="AB76" s="90">
        <v>0</v>
      </c>
      <c r="AC76" s="90">
        <v>0</v>
      </c>
      <c r="AD76" s="90">
        <v>0</v>
      </c>
      <c r="AE76" s="90">
        <v>0</v>
      </c>
      <c r="AF76" s="90">
        <v>0</v>
      </c>
      <c r="AG76" s="90">
        <v>0</v>
      </c>
      <c r="AH76" s="90">
        <v>0</v>
      </c>
      <c r="AI76" s="90">
        <v>0</v>
      </c>
      <c r="AJ76" s="91">
        <f t="shared" si="0"/>
        <v>0</v>
      </c>
      <c r="AM76" s="98"/>
    </row>
    <row r="77" spans="1:39" ht="20.100000000000001" customHeight="1">
      <c r="A77" s="87">
        <v>159</v>
      </c>
      <c r="B77" s="88" t="s">
        <v>771</v>
      </c>
      <c r="C77" s="89" t="s">
        <v>1351</v>
      </c>
      <c r="D77" s="90">
        <v>0</v>
      </c>
      <c r="E77" s="90">
        <v>0</v>
      </c>
      <c r="F77" s="90">
        <v>0</v>
      </c>
      <c r="G77" s="90">
        <v>0</v>
      </c>
      <c r="H77" s="90">
        <v>0</v>
      </c>
      <c r="I77" s="90">
        <v>0</v>
      </c>
      <c r="J77" s="90">
        <v>0</v>
      </c>
      <c r="K77" s="90">
        <v>0</v>
      </c>
      <c r="L77" s="90">
        <v>0</v>
      </c>
      <c r="M77" s="90">
        <v>0</v>
      </c>
      <c r="N77" s="90">
        <v>0</v>
      </c>
      <c r="O77" s="90">
        <v>0</v>
      </c>
      <c r="P77" s="90">
        <v>0</v>
      </c>
      <c r="Q77" s="90">
        <v>0</v>
      </c>
      <c r="R77" s="90">
        <v>0</v>
      </c>
      <c r="S77" s="90">
        <v>0</v>
      </c>
      <c r="T77" s="90">
        <v>0</v>
      </c>
      <c r="U77" s="90">
        <v>0</v>
      </c>
      <c r="V77" s="90">
        <v>0</v>
      </c>
      <c r="W77" s="90">
        <v>0</v>
      </c>
      <c r="X77" s="90">
        <v>0</v>
      </c>
      <c r="Y77" s="90">
        <v>0</v>
      </c>
      <c r="Z77" s="90">
        <v>0</v>
      </c>
      <c r="AA77" s="90">
        <v>0</v>
      </c>
      <c r="AB77" s="90">
        <v>0</v>
      </c>
      <c r="AC77" s="90">
        <v>0</v>
      </c>
      <c r="AD77" s="90">
        <v>0</v>
      </c>
      <c r="AE77" s="90">
        <v>0</v>
      </c>
      <c r="AF77" s="90">
        <v>0</v>
      </c>
      <c r="AG77" s="90">
        <v>0</v>
      </c>
      <c r="AH77" s="90">
        <v>0</v>
      </c>
      <c r="AI77" s="90">
        <v>0</v>
      </c>
      <c r="AJ77" s="91">
        <f t="shared" si="0"/>
        <v>0</v>
      </c>
      <c r="AM77" s="98"/>
    </row>
    <row r="78" spans="1:39" ht="20.100000000000001" customHeight="1">
      <c r="A78" s="87">
        <v>163</v>
      </c>
      <c r="B78" s="88" t="s">
        <v>772</v>
      </c>
      <c r="C78" s="89" t="s">
        <v>1351</v>
      </c>
      <c r="D78" s="90">
        <v>2074.7600000000002</v>
      </c>
      <c r="E78" s="90">
        <v>0</v>
      </c>
      <c r="F78" s="90">
        <v>1436591.39</v>
      </c>
      <c r="G78" s="90">
        <v>14581.65</v>
      </c>
      <c r="H78" s="90">
        <v>0</v>
      </c>
      <c r="I78" s="90">
        <v>0</v>
      </c>
      <c r="J78" s="90">
        <v>0</v>
      </c>
      <c r="K78" s="90">
        <v>527.32000000000005</v>
      </c>
      <c r="L78" s="90">
        <v>0</v>
      </c>
      <c r="M78" s="90">
        <v>0</v>
      </c>
      <c r="N78" s="90">
        <v>0</v>
      </c>
      <c r="O78" s="90">
        <v>0</v>
      </c>
      <c r="P78" s="90">
        <v>0</v>
      </c>
      <c r="Q78" s="90">
        <v>0</v>
      </c>
      <c r="R78" s="90">
        <v>0</v>
      </c>
      <c r="S78" s="90">
        <v>0</v>
      </c>
      <c r="T78" s="90">
        <v>0</v>
      </c>
      <c r="U78" s="90">
        <v>0</v>
      </c>
      <c r="V78" s="90">
        <v>0</v>
      </c>
      <c r="W78" s="90">
        <v>0</v>
      </c>
      <c r="X78" s="90">
        <v>0</v>
      </c>
      <c r="Y78" s="90">
        <v>0</v>
      </c>
      <c r="Z78" s="90">
        <v>0</v>
      </c>
      <c r="AA78" s="90">
        <v>0</v>
      </c>
      <c r="AB78" s="90">
        <v>0</v>
      </c>
      <c r="AC78" s="90">
        <v>0</v>
      </c>
      <c r="AD78" s="90">
        <v>0</v>
      </c>
      <c r="AE78" s="90">
        <v>0</v>
      </c>
      <c r="AF78" s="90">
        <v>0</v>
      </c>
      <c r="AG78" s="90">
        <v>0</v>
      </c>
      <c r="AH78" s="90">
        <v>0</v>
      </c>
      <c r="AI78" s="90">
        <v>0</v>
      </c>
      <c r="AJ78" s="91">
        <f t="shared" ref="AJ78:AJ141" si="1">SUM(D78:AI78)</f>
        <v>1453775.1199999999</v>
      </c>
      <c r="AM78" s="98"/>
    </row>
    <row r="79" spans="1:39" ht="20.100000000000001" customHeight="1">
      <c r="A79" s="87">
        <v>169</v>
      </c>
      <c r="B79" s="88" t="s">
        <v>773</v>
      </c>
      <c r="C79" s="89" t="s">
        <v>1351</v>
      </c>
      <c r="D79" s="90">
        <v>0</v>
      </c>
      <c r="E79" s="90">
        <v>0</v>
      </c>
      <c r="F79" s="90">
        <v>0</v>
      </c>
      <c r="G79" s="90">
        <v>39485.479999999996</v>
      </c>
      <c r="H79" s="90">
        <v>0</v>
      </c>
      <c r="I79" s="90">
        <v>283.72000000000003</v>
      </c>
      <c r="J79" s="90">
        <v>0</v>
      </c>
      <c r="K79" s="90">
        <v>0</v>
      </c>
      <c r="L79" s="90">
        <v>0</v>
      </c>
      <c r="M79" s="90">
        <v>0</v>
      </c>
      <c r="N79" s="90">
        <v>0</v>
      </c>
      <c r="O79" s="90">
        <v>0</v>
      </c>
      <c r="P79" s="90">
        <v>0</v>
      </c>
      <c r="Q79" s="90">
        <v>0</v>
      </c>
      <c r="R79" s="90">
        <v>0</v>
      </c>
      <c r="S79" s="90">
        <v>0</v>
      </c>
      <c r="T79" s="90">
        <v>0</v>
      </c>
      <c r="U79" s="90">
        <v>0</v>
      </c>
      <c r="V79" s="90">
        <v>0</v>
      </c>
      <c r="W79" s="90">
        <v>0</v>
      </c>
      <c r="X79" s="90">
        <v>0</v>
      </c>
      <c r="Y79" s="90">
        <v>0</v>
      </c>
      <c r="Z79" s="90">
        <v>0</v>
      </c>
      <c r="AA79" s="90">
        <v>0</v>
      </c>
      <c r="AB79" s="90">
        <v>0</v>
      </c>
      <c r="AC79" s="90">
        <v>0</v>
      </c>
      <c r="AD79" s="90">
        <v>0</v>
      </c>
      <c r="AE79" s="90">
        <v>0</v>
      </c>
      <c r="AF79" s="90">
        <v>0</v>
      </c>
      <c r="AG79" s="90">
        <v>0</v>
      </c>
      <c r="AH79" s="90">
        <v>0</v>
      </c>
      <c r="AI79" s="90">
        <v>0</v>
      </c>
      <c r="AJ79" s="91">
        <f t="shared" si="1"/>
        <v>39769.199999999997</v>
      </c>
      <c r="AM79" s="98"/>
    </row>
    <row r="80" spans="1:39" ht="20.100000000000001" customHeight="1">
      <c r="A80" s="87">
        <v>170</v>
      </c>
      <c r="B80" s="88" t="s">
        <v>774</v>
      </c>
      <c r="C80" s="89" t="s">
        <v>1351</v>
      </c>
      <c r="D80" s="90">
        <v>0</v>
      </c>
      <c r="E80" s="90">
        <v>0</v>
      </c>
      <c r="F80" s="90">
        <v>0</v>
      </c>
      <c r="G80" s="90">
        <v>1380</v>
      </c>
      <c r="H80" s="90">
        <v>0</v>
      </c>
      <c r="I80" s="90">
        <v>0</v>
      </c>
      <c r="J80" s="90">
        <v>0</v>
      </c>
      <c r="K80" s="90">
        <v>0</v>
      </c>
      <c r="L80" s="90">
        <v>0</v>
      </c>
      <c r="M80" s="90">
        <v>0</v>
      </c>
      <c r="N80" s="90">
        <v>0</v>
      </c>
      <c r="O80" s="90">
        <v>0</v>
      </c>
      <c r="P80" s="90">
        <v>0</v>
      </c>
      <c r="Q80" s="90">
        <v>0</v>
      </c>
      <c r="R80" s="90">
        <v>0</v>
      </c>
      <c r="S80" s="90">
        <v>0</v>
      </c>
      <c r="T80" s="90">
        <v>0</v>
      </c>
      <c r="U80" s="90">
        <v>0</v>
      </c>
      <c r="V80" s="90">
        <v>0</v>
      </c>
      <c r="W80" s="90">
        <v>0</v>
      </c>
      <c r="X80" s="90">
        <v>0</v>
      </c>
      <c r="Y80" s="90">
        <v>0</v>
      </c>
      <c r="Z80" s="90">
        <v>0</v>
      </c>
      <c r="AA80" s="90">
        <v>0</v>
      </c>
      <c r="AB80" s="90">
        <v>0</v>
      </c>
      <c r="AC80" s="90">
        <v>0</v>
      </c>
      <c r="AD80" s="90">
        <v>0</v>
      </c>
      <c r="AE80" s="90">
        <v>0</v>
      </c>
      <c r="AF80" s="90">
        <v>0</v>
      </c>
      <c r="AG80" s="90">
        <v>0</v>
      </c>
      <c r="AH80" s="90">
        <v>0</v>
      </c>
      <c r="AI80" s="90">
        <v>0</v>
      </c>
      <c r="AJ80" s="91">
        <f t="shared" si="1"/>
        <v>1380</v>
      </c>
      <c r="AM80" s="98"/>
    </row>
    <row r="81" spans="1:39" ht="20.100000000000001" customHeight="1">
      <c r="A81" s="87">
        <v>171</v>
      </c>
      <c r="B81" s="88" t="s">
        <v>775</v>
      </c>
      <c r="C81" s="89" t="s">
        <v>1351</v>
      </c>
      <c r="D81" s="90">
        <v>0</v>
      </c>
      <c r="E81" s="90">
        <v>0</v>
      </c>
      <c r="F81" s="90">
        <v>0</v>
      </c>
      <c r="G81" s="90">
        <v>0</v>
      </c>
      <c r="H81" s="90">
        <v>0</v>
      </c>
      <c r="I81" s="90">
        <v>0</v>
      </c>
      <c r="J81" s="90">
        <v>0</v>
      </c>
      <c r="K81" s="90">
        <v>0</v>
      </c>
      <c r="L81" s="90">
        <v>0</v>
      </c>
      <c r="M81" s="90">
        <v>0</v>
      </c>
      <c r="N81" s="90">
        <v>0</v>
      </c>
      <c r="O81" s="90">
        <v>0</v>
      </c>
      <c r="P81" s="90">
        <v>0</v>
      </c>
      <c r="Q81" s="90">
        <v>0</v>
      </c>
      <c r="R81" s="90">
        <v>0</v>
      </c>
      <c r="S81" s="90">
        <v>0</v>
      </c>
      <c r="T81" s="90">
        <v>0</v>
      </c>
      <c r="U81" s="90">
        <v>0</v>
      </c>
      <c r="V81" s="90">
        <v>0</v>
      </c>
      <c r="W81" s="90">
        <v>0</v>
      </c>
      <c r="X81" s="90">
        <v>0</v>
      </c>
      <c r="Y81" s="90">
        <v>0</v>
      </c>
      <c r="Z81" s="90">
        <v>0</v>
      </c>
      <c r="AA81" s="90">
        <v>0</v>
      </c>
      <c r="AB81" s="90">
        <v>0</v>
      </c>
      <c r="AC81" s="90">
        <v>0</v>
      </c>
      <c r="AD81" s="90">
        <v>0</v>
      </c>
      <c r="AE81" s="90">
        <v>0</v>
      </c>
      <c r="AF81" s="90">
        <v>0</v>
      </c>
      <c r="AG81" s="90">
        <v>0</v>
      </c>
      <c r="AH81" s="90">
        <v>0</v>
      </c>
      <c r="AI81" s="90">
        <v>0</v>
      </c>
      <c r="AJ81" s="91">
        <f t="shared" si="1"/>
        <v>0</v>
      </c>
      <c r="AM81" s="98"/>
    </row>
    <row r="82" spans="1:39" ht="20.100000000000001" customHeight="1">
      <c r="A82" s="87">
        <v>188</v>
      </c>
      <c r="B82" s="88" t="s">
        <v>776</v>
      </c>
      <c r="C82" s="89" t="s">
        <v>1351</v>
      </c>
      <c r="D82" s="90">
        <v>0</v>
      </c>
      <c r="E82" s="90">
        <v>0</v>
      </c>
      <c r="F82" s="90">
        <v>0</v>
      </c>
      <c r="G82" s="90">
        <v>0</v>
      </c>
      <c r="H82" s="90">
        <v>0</v>
      </c>
      <c r="I82" s="90">
        <v>0</v>
      </c>
      <c r="J82" s="90">
        <v>0</v>
      </c>
      <c r="K82" s="90">
        <v>0</v>
      </c>
      <c r="L82" s="90">
        <v>0</v>
      </c>
      <c r="M82" s="90">
        <v>0</v>
      </c>
      <c r="N82" s="90">
        <v>0</v>
      </c>
      <c r="O82" s="90">
        <v>0</v>
      </c>
      <c r="P82" s="90">
        <v>0</v>
      </c>
      <c r="Q82" s="90">
        <v>0</v>
      </c>
      <c r="R82" s="90">
        <v>0</v>
      </c>
      <c r="S82" s="90">
        <v>0</v>
      </c>
      <c r="T82" s="90">
        <v>0</v>
      </c>
      <c r="U82" s="90">
        <v>0</v>
      </c>
      <c r="V82" s="90">
        <v>0</v>
      </c>
      <c r="W82" s="90">
        <v>0</v>
      </c>
      <c r="X82" s="90">
        <v>0</v>
      </c>
      <c r="Y82" s="90">
        <v>0</v>
      </c>
      <c r="Z82" s="90">
        <v>0</v>
      </c>
      <c r="AA82" s="90">
        <v>0</v>
      </c>
      <c r="AB82" s="90">
        <v>0</v>
      </c>
      <c r="AC82" s="90">
        <v>0</v>
      </c>
      <c r="AD82" s="90">
        <v>0</v>
      </c>
      <c r="AE82" s="90">
        <v>0</v>
      </c>
      <c r="AF82" s="90">
        <v>0</v>
      </c>
      <c r="AG82" s="90">
        <v>0</v>
      </c>
      <c r="AH82" s="90">
        <v>0</v>
      </c>
      <c r="AI82" s="90">
        <v>0</v>
      </c>
      <c r="AJ82" s="91">
        <f t="shared" si="1"/>
        <v>0</v>
      </c>
      <c r="AM82" s="98"/>
    </row>
    <row r="83" spans="1:39" ht="20.100000000000001" customHeight="1">
      <c r="A83" s="87">
        <v>190</v>
      </c>
      <c r="B83" s="88" t="s">
        <v>113</v>
      </c>
      <c r="C83" s="89" t="s">
        <v>1351</v>
      </c>
      <c r="D83" s="90">
        <v>0</v>
      </c>
      <c r="E83" s="90">
        <v>0</v>
      </c>
      <c r="F83" s="90">
        <v>0</v>
      </c>
      <c r="G83" s="90">
        <v>11050.55</v>
      </c>
      <c r="H83" s="90">
        <v>0</v>
      </c>
      <c r="I83" s="90">
        <v>0</v>
      </c>
      <c r="J83" s="90">
        <v>0</v>
      </c>
      <c r="K83" s="90">
        <v>0</v>
      </c>
      <c r="L83" s="90">
        <v>0</v>
      </c>
      <c r="M83" s="90">
        <v>0</v>
      </c>
      <c r="N83" s="90">
        <v>0</v>
      </c>
      <c r="O83" s="90">
        <v>0</v>
      </c>
      <c r="P83" s="90">
        <v>0</v>
      </c>
      <c r="Q83" s="90">
        <v>0</v>
      </c>
      <c r="R83" s="90">
        <v>0</v>
      </c>
      <c r="S83" s="90">
        <v>0</v>
      </c>
      <c r="T83" s="90">
        <v>0</v>
      </c>
      <c r="U83" s="90">
        <v>0</v>
      </c>
      <c r="V83" s="90">
        <v>0</v>
      </c>
      <c r="W83" s="90">
        <v>0</v>
      </c>
      <c r="X83" s="90">
        <v>0</v>
      </c>
      <c r="Y83" s="90">
        <v>0</v>
      </c>
      <c r="Z83" s="90">
        <v>0</v>
      </c>
      <c r="AA83" s="90">
        <v>0</v>
      </c>
      <c r="AB83" s="90">
        <v>0</v>
      </c>
      <c r="AC83" s="90">
        <v>0</v>
      </c>
      <c r="AD83" s="90">
        <v>0</v>
      </c>
      <c r="AE83" s="90">
        <v>0</v>
      </c>
      <c r="AF83" s="90">
        <v>0</v>
      </c>
      <c r="AG83" s="90">
        <v>0</v>
      </c>
      <c r="AH83" s="90">
        <v>0</v>
      </c>
      <c r="AI83" s="90">
        <v>0</v>
      </c>
      <c r="AJ83" s="91">
        <f t="shared" si="1"/>
        <v>11050.55</v>
      </c>
      <c r="AM83" s="98"/>
    </row>
    <row r="84" spans="1:39" ht="20.100000000000001" customHeight="1">
      <c r="A84" s="87">
        <v>192</v>
      </c>
      <c r="B84" s="88" t="s">
        <v>777</v>
      </c>
      <c r="C84" s="89" t="s">
        <v>1351</v>
      </c>
      <c r="D84" s="90">
        <v>0</v>
      </c>
      <c r="E84" s="90">
        <v>0</v>
      </c>
      <c r="F84" s="90">
        <v>13017.6</v>
      </c>
      <c r="G84" s="90">
        <v>545.02</v>
      </c>
      <c r="H84" s="90">
        <v>0</v>
      </c>
      <c r="I84" s="90">
        <v>0</v>
      </c>
      <c r="J84" s="90">
        <v>0</v>
      </c>
      <c r="K84" s="90">
        <v>0</v>
      </c>
      <c r="L84" s="90">
        <v>0</v>
      </c>
      <c r="M84" s="90">
        <v>0</v>
      </c>
      <c r="N84" s="90">
        <v>0</v>
      </c>
      <c r="O84" s="90">
        <v>0</v>
      </c>
      <c r="P84" s="90">
        <v>0</v>
      </c>
      <c r="Q84" s="90">
        <v>0</v>
      </c>
      <c r="R84" s="90">
        <v>0</v>
      </c>
      <c r="S84" s="90">
        <v>0</v>
      </c>
      <c r="T84" s="90">
        <v>0</v>
      </c>
      <c r="U84" s="90">
        <v>0</v>
      </c>
      <c r="V84" s="90">
        <v>0</v>
      </c>
      <c r="W84" s="90">
        <v>0</v>
      </c>
      <c r="X84" s="90">
        <v>0</v>
      </c>
      <c r="Y84" s="90">
        <v>0</v>
      </c>
      <c r="Z84" s="90">
        <v>0</v>
      </c>
      <c r="AA84" s="90">
        <v>0</v>
      </c>
      <c r="AB84" s="90">
        <v>0</v>
      </c>
      <c r="AC84" s="90">
        <v>0</v>
      </c>
      <c r="AD84" s="90">
        <v>0</v>
      </c>
      <c r="AE84" s="90">
        <v>0</v>
      </c>
      <c r="AF84" s="90">
        <v>0</v>
      </c>
      <c r="AG84" s="90">
        <v>0</v>
      </c>
      <c r="AH84" s="90">
        <v>0</v>
      </c>
      <c r="AI84" s="90">
        <v>0</v>
      </c>
      <c r="AJ84" s="91">
        <f t="shared" si="1"/>
        <v>13562.62</v>
      </c>
      <c r="AM84" s="98"/>
    </row>
    <row r="85" spans="1:39" ht="20.100000000000001" customHeight="1">
      <c r="A85" s="87">
        <v>197</v>
      </c>
      <c r="B85" s="88" t="s">
        <v>778</v>
      </c>
      <c r="C85" s="89" t="s">
        <v>1351</v>
      </c>
      <c r="D85" s="90">
        <v>0</v>
      </c>
      <c r="E85" s="90">
        <v>0</v>
      </c>
      <c r="F85" s="90">
        <v>0</v>
      </c>
      <c r="G85" s="90">
        <v>0</v>
      </c>
      <c r="H85" s="90">
        <v>0</v>
      </c>
      <c r="I85" s="90">
        <v>0</v>
      </c>
      <c r="J85" s="90">
        <v>0</v>
      </c>
      <c r="K85" s="90">
        <v>0</v>
      </c>
      <c r="L85" s="90">
        <v>50310.5</v>
      </c>
      <c r="M85" s="90">
        <v>0</v>
      </c>
      <c r="N85" s="90">
        <v>0</v>
      </c>
      <c r="O85" s="90">
        <v>0</v>
      </c>
      <c r="P85" s="90">
        <v>0</v>
      </c>
      <c r="Q85" s="90">
        <v>0</v>
      </c>
      <c r="R85" s="90">
        <v>0</v>
      </c>
      <c r="S85" s="90">
        <v>0</v>
      </c>
      <c r="T85" s="90">
        <v>0</v>
      </c>
      <c r="U85" s="90">
        <v>0</v>
      </c>
      <c r="V85" s="90">
        <v>0</v>
      </c>
      <c r="W85" s="90">
        <v>0</v>
      </c>
      <c r="X85" s="90">
        <v>0</v>
      </c>
      <c r="Y85" s="90">
        <v>0</v>
      </c>
      <c r="Z85" s="90">
        <v>0</v>
      </c>
      <c r="AA85" s="90">
        <v>0</v>
      </c>
      <c r="AB85" s="90">
        <v>0</v>
      </c>
      <c r="AC85" s="90">
        <v>0</v>
      </c>
      <c r="AD85" s="90">
        <v>0</v>
      </c>
      <c r="AE85" s="90">
        <v>0</v>
      </c>
      <c r="AF85" s="90">
        <v>0</v>
      </c>
      <c r="AG85" s="90">
        <v>0</v>
      </c>
      <c r="AH85" s="90">
        <v>0</v>
      </c>
      <c r="AI85" s="90">
        <v>0</v>
      </c>
      <c r="AJ85" s="91">
        <f t="shared" si="1"/>
        <v>50310.5</v>
      </c>
      <c r="AM85" s="98"/>
    </row>
    <row r="86" spans="1:39" ht="20.100000000000001" customHeight="1">
      <c r="A86" s="87">
        <v>200</v>
      </c>
      <c r="B86" s="88" t="s">
        <v>779</v>
      </c>
      <c r="C86" s="89" t="s">
        <v>1351</v>
      </c>
      <c r="D86" s="90">
        <v>0</v>
      </c>
      <c r="E86" s="90">
        <v>0</v>
      </c>
      <c r="F86" s="90">
        <v>0</v>
      </c>
      <c r="G86" s="90">
        <v>0</v>
      </c>
      <c r="H86" s="90">
        <v>0</v>
      </c>
      <c r="I86" s="90">
        <v>0</v>
      </c>
      <c r="J86" s="90">
        <v>0</v>
      </c>
      <c r="K86" s="90">
        <v>0</v>
      </c>
      <c r="L86" s="90">
        <v>0</v>
      </c>
      <c r="M86" s="90">
        <v>0</v>
      </c>
      <c r="N86" s="90">
        <v>0</v>
      </c>
      <c r="O86" s="90">
        <v>0</v>
      </c>
      <c r="P86" s="90">
        <v>0</v>
      </c>
      <c r="Q86" s="90">
        <v>0</v>
      </c>
      <c r="R86" s="90">
        <v>0</v>
      </c>
      <c r="S86" s="90">
        <v>0</v>
      </c>
      <c r="T86" s="90">
        <v>0</v>
      </c>
      <c r="U86" s="90">
        <v>0</v>
      </c>
      <c r="V86" s="90">
        <v>0</v>
      </c>
      <c r="W86" s="90">
        <v>0</v>
      </c>
      <c r="X86" s="90">
        <v>0</v>
      </c>
      <c r="Y86" s="90">
        <v>0</v>
      </c>
      <c r="Z86" s="90">
        <v>0</v>
      </c>
      <c r="AA86" s="90">
        <v>0</v>
      </c>
      <c r="AB86" s="90">
        <v>0</v>
      </c>
      <c r="AC86" s="90">
        <v>0</v>
      </c>
      <c r="AD86" s="90">
        <v>0</v>
      </c>
      <c r="AE86" s="90">
        <v>0</v>
      </c>
      <c r="AF86" s="90">
        <v>0</v>
      </c>
      <c r="AG86" s="90">
        <v>0</v>
      </c>
      <c r="AH86" s="90">
        <v>0</v>
      </c>
      <c r="AI86" s="90">
        <v>0</v>
      </c>
      <c r="AJ86" s="91">
        <f t="shared" si="1"/>
        <v>0</v>
      </c>
      <c r="AM86" s="98"/>
    </row>
    <row r="87" spans="1:39" ht="20.100000000000001" customHeight="1">
      <c r="A87" s="87">
        <v>201</v>
      </c>
      <c r="B87" s="88" t="s">
        <v>780</v>
      </c>
      <c r="C87" s="89" t="s">
        <v>1351</v>
      </c>
      <c r="D87" s="90">
        <v>0</v>
      </c>
      <c r="E87" s="90">
        <v>0</v>
      </c>
      <c r="F87" s="90">
        <v>0</v>
      </c>
      <c r="G87" s="90">
        <v>120190.08</v>
      </c>
      <c r="H87" s="90">
        <v>0</v>
      </c>
      <c r="I87" s="90">
        <v>0</v>
      </c>
      <c r="J87" s="90">
        <v>0</v>
      </c>
      <c r="K87" s="90">
        <v>0</v>
      </c>
      <c r="L87" s="90">
        <v>0</v>
      </c>
      <c r="M87" s="90">
        <v>0</v>
      </c>
      <c r="N87" s="90">
        <v>0</v>
      </c>
      <c r="O87" s="90">
        <v>0</v>
      </c>
      <c r="P87" s="90">
        <v>0</v>
      </c>
      <c r="Q87" s="90">
        <v>0</v>
      </c>
      <c r="R87" s="90">
        <v>0</v>
      </c>
      <c r="S87" s="90">
        <v>0</v>
      </c>
      <c r="T87" s="90">
        <v>0</v>
      </c>
      <c r="U87" s="90">
        <v>0</v>
      </c>
      <c r="V87" s="90">
        <v>0</v>
      </c>
      <c r="W87" s="90">
        <v>0</v>
      </c>
      <c r="X87" s="90">
        <v>0</v>
      </c>
      <c r="Y87" s="90">
        <v>0</v>
      </c>
      <c r="Z87" s="90">
        <v>0</v>
      </c>
      <c r="AA87" s="90">
        <v>0</v>
      </c>
      <c r="AB87" s="90">
        <v>0</v>
      </c>
      <c r="AC87" s="90">
        <v>0</v>
      </c>
      <c r="AD87" s="90">
        <v>0</v>
      </c>
      <c r="AE87" s="90">
        <v>0</v>
      </c>
      <c r="AF87" s="90">
        <v>0</v>
      </c>
      <c r="AG87" s="90">
        <v>0</v>
      </c>
      <c r="AH87" s="90">
        <v>0</v>
      </c>
      <c r="AI87" s="90">
        <v>0</v>
      </c>
      <c r="AJ87" s="91">
        <f t="shared" si="1"/>
        <v>120190.08</v>
      </c>
      <c r="AM87" s="98"/>
    </row>
    <row r="88" spans="1:39" ht="20.100000000000001" customHeight="1">
      <c r="A88" s="87">
        <v>203</v>
      </c>
      <c r="B88" s="88" t="s">
        <v>781</v>
      </c>
      <c r="C88" s="89" t="s">
        <v>1351</v>
      </c>
      <c r="D88" s="90">
        <v>0</v>
      </c>
      <c r="E88" s="90">
        <v>0</v>
      </c>
      <c r="F88" s="90">
        <v>2338128.19</v>
      </c>
      <c r="G88" s="90">
        <v>264592.82</v>
      </c>
      <c r="H88" s="90">
        <v>0</v>
      </c>
      <c r="I88" s="90">
        <v>794.3</v>
      </c>
      <c r="J88" s="90">
        <v>0</v>
      </c>
      <c r="K88" s="90">
        <v>273.77</v>
      </c>
      <c r="L88" s="90">
        <v>0</v>
      </c>
      <c r="M88" s="90">
        <v>0</v>
      </c>
      <c r="N88" s="90">
        <v>733095.53</v>
      </c>
      <c r="O88" s="90">
        <v>0</v>
      </c>
      <c r="P88" s="90">
        <v>0</v>
      </c>
      <c r="Q88" s="90">
        <v>0</v>
      </c>
      <c r="R88" s="90">
        <v>0</v>
      </c>
      <c r="S88" s="90">
        <v>0</v>
      </c>
      <c r="T88" s="90">
        <v>0</v>
      </c>
      <c r="U88" s="90">
        <v>0</v>
      </c>
      <c r="V88" s="90">
        <v>0</v>
      </c>
      <c r="W88" s="90">
        <v>0</v>
      </c>
      <c r="X88" s="90">
        <v>0</v>
      </c>
      <c r="Y88" s="90">
        <v>0</v>
      </c>
      <c r="Z88" s="90">
        <v>0</v>
      </c>
      <c r="AA88" s="90">
        <v>0</v>
      </c>
      <c r="AB88" s="90">
        <v>0</v>
      </c>
      <c r="AC88" s="90">
        <v>0</v>
      </c>
      <c r="AD88" s="90">
        <v>0</v>
      </c>
      <c r="AE88" s="90">
        <v>0</v>
      </c>
      <c r="AF88" s="90">
        <v>0</v>
      </c>
      <c r="AG88" s="90">
        <v>0</v>
      </c>
      <c r="AH88" s="90">
        <v>0</v>
      </c>
      <c r="AI88" s="90">
        <v>0</v>
      </c>
      <c r="AJ88" s="91">
        <f t="shared" si="1"/>
        <v>3336884.6099999994</v>
      </c>
      <c r="AM88" s="98"/>
    </row>
    <row r="89" spans="1:39" ht="20.100000000000001" customHeight="1">
      <c r="A89" s="87">
        <v>206</v>
      </c>
      <c r="B89" s="88" t="s">
        <v>782</v>
      </c>
      <c r="C89" s="89" t="s">
        <v>1351</v>
      </c>
      <c r="D89" s="90">
        <v>3356500.5</v>
      </c>
      <c r="E89" s="90">
        <v>0</v>
      </c>
      <c r="F89" s="90">
        <v>0</v>
      </c>
      <c r="G89" s="90">
        <v>134113.53999999998</v>
      </c>
      <c r="H89" s="90">
        <v>0</v>
      </c>
      <c r="I89" s="90">
        <v>0</v>
      </c>
      <c r="J89" s="90">
        <v>0</v>
      </c>
      <c r="K89" s="90">
        <v>501.04</v>
      </c>
      <c r="L89" s="90">
        <v>0</v>
      </c>
      <c r="M89" s="90">
        <v>0</v>
      </c>
      <c r="N89" s="90">
        <v>0</v>
      </c>
      <c r="O89" s="90">
        <v>0</v>
      </c>
      <c r="P89" s="90">
        <v>0</v>
      </c>
      <c r="Q89" s="90">
        <v>0</v>
      </c>
      <c r="R89" s="90">
        <v>0</v>
      </c>
      <c r="S89" s="90">
        <v>0</v>
      </c>
      <c r="T89" s="90">
        <v>0</v>
      </c>
      <c r="U89" s="90">
        <v>0</v>
      </c>
      <c r="V89" s="90">
        <v>0</v>
      </c>
      <c r="W89" s="90">
        <v>0</v>
      </c>
      <c r="X89" s="90">
        <v>0</v>
      </c>
      <c r="Y89" s="90">
        <v>0</v>
      </c>
      <c r="Z89" s="90">
        <v>0</v>
      </c>
      <c r="AA89" s="90">
        <v>0</v>
      </c>
      <c r="AB89" s="90">
        <v>0</v>
      </c>
      <c r="AC89" s="90">
        <v>0</v>
      </c>
      <c r="AD89" s="90">
        <v>0</v>
      </c>
      <c r="AE89" s="90">
        <v>0</v>
      </c>
      <c r="AF89" s="90">
        <v>0</v>
      </c>
      <c r="AG89" s="90">
        <v>0</v>
      </c>
      <c r="AH89" s="90">
        <v>0</v>
      </c>
      <c r="AI89" s="90">
        <v>0</v>
      </c>
      <c r="AJ89" s="91">
        <f t="shared" si="1"/>
        <v>3491115.08</v>
      </c>
      <c r="AM89" s="98"/>
    </row>
    <row r="90" spans="1:39" ht="20.100000000000001" customHeight="1">
      <c r="A90" s="87">
        <v>209</v>
      </c>
      <c r="B90" s="88" t="s">
        <v>783</v>
      </c>
      <c r="C90" s="89" t="s">
        <v>1351</v>
      </c>
      <c r="D90" s="90">
        <v>0</v>
      </c>
      <c r="E90" s="90">
        <v>0</v>
      </c>
      <c r="F90" s="90">
        <v>0</v>
      </c>
      <c r="G90" s="90">
        <v>0</v>
      </c>
      <c r="H90" s="90">
        <v>0</v>
      </c>
      <c r="I90" s="90">
        <v>0</v>
      </c>
      <c r="J90" s="90">
        <v>0</v>
      </c>
      <c r="K90" s="90">
        <v>0</v>
      </c>
      <c r="L90" s="90">
        <v>0</v>
      </c>
      <c r="M90" s="90">
        <v>0</v>
      </c>
      <c r="N90" s="90">
        <v>0</v>
      </c>
      <c r="O90" s="90">
        <v>0</v>
      </c>
      <c r="P90" s="90">
        <v>0</v>
      </c>
      <c r="Q90" s="90">
        <v>0</v>
      </c>
      <c r="R90" s="90">
        <v>0</v>
      </c>
      <c r="S90" s="90">
        <v>0</v>
      </c>
      <c r="T90" s="90">
        <v>0</v>
      </c>
      <c r="U90" s="90">
        <v>0</v>
      </c>
      <c r="V90" s="90">
        <v>0</v>
      </c>
      <c r="W90" s="90">
        <v>0</v>
      </c>
      <c r="X90" s="90">
        <v>0</v>
      </c>
      <c r="Y90" s="90">
        <v>0</v>
      </c>
      <c r="Z90" s="90">
        <v>0</v>
      </c>
      <c r="AA90" s="90">
        <v>0</v>
      </c>
      <c r="AB90" s="90">
        <v>0</v>
      </c>
      <c r="AC90" s="90">
        <v>0</v>
      </c>
      <c r="AD90" s="90">
        <v>0</v>
      </c>
      <c r="AE90" s="90">
        <v>0</v>
      </c>
      <c r="AF90" s="90">
        <v>0</v>
      </c>
      <c r="AG90" s="90">
        <v>0</v>
      </c>
      <c r="AH90" s="90">
        <v>0</v>
      </c>
      <c r="AI90" s="90">
        <v>0</v>
      </c>
      <c r="AJ90" s="91">
        <f t="shared" si="1"/>
        <v>0</v>
      </c>
      <c r="AM90" s="98"/>
    </row>
    <row r="91" spans="1:39" ht="20.100000000000001" customHeight="1">
      <c r="A91" s="87">
        <v>210</v>
      </c>
      <c r="B91" s="88" t="s">
        <v>784</v>
      </c>
      <c r="C91" s="89" t="s">
        <v>1351</v>
      </c>
      <c r="D91" s="90">
        <v>0</v>
      </c>
      <c r="E91" s="90">
        <v>0</v>
      </c>
      <c r="F91" s="90">
        <v>0</v>
      </c>
      <c r="G91" s="90">
        <v>0</v>
      </c>
      <c r="H91" s="90">
        <v>0</v>
      </c>
      <c r="I91" s="90">
        <v>0</v>
      </c>
      <c r="J91" s="90">
        <v>0</v>
      </c>
      <c r="K91" s="90">
        <v>0</v>
      </c>
      <c r="L91" s="90">
        <v>0</v>
      </c>
      <c r="M91" s="90">
        <v>0</v>
      </c>
      <c r="N91" s="90">
        <v>0</v>
      </c>
      <c r="O91" s="90">
        <v>0</v>
      </c>
      <c r="P91" s="90">
        <v>0</v>
      </c>
      <c r="Q91" s="90">
        <v>0</v>
      </c>
      <c r="R91" s="90">
        <v>0</v>
      </c>
      <c r="S91" s="90">
        <v>0</v>
      </c>
      <c r="T91" s="90">
        <v>0</v>
      </c>
      <c r="U91" s="90">
        <v>0</v>
      </c>
      <c r="V91" s="90">
        <v>0</v>
      </c>
      <c r="W91" s="90">
        <v>0</v>
      </c>
      <c r="X91" s="90">
        <v>0</v>
      </c>
      <c r="Y91" s="90">
        <v>0</v>
      </c>
      <c r="Z91" s="90">
        <v>0</v>
      </c>
      <c r="AA91" s="90">
        <v>266236.60000000003</v>
      </c>
      <c r="AB91" s="90">
        <v>0</v>
      </c>
      <c r="AC91" s="90">
        <v>0</v>
      </c>
      <c r="AD91" s="90">
        <v>0</v>
      </c>
      <c r="AE91" s="90">
        <v>0</v>
      </c>
      <c r="AF91" s="90">
        <v>0</v>
      </c>
      <c r="AG91" s="90">
        <v>0</v>
      </c>
      <c r="AH91" s="90">
        <v>0</v>
      </c>
      <c r="AI91" s="90">
        <v>0</v>
      </c>
      <c r="AJ91" s="91">
        <f t="shared" si="1"/>
        <v>266236.60000000003</v>
      </c>
      <c r="AM91" s="98"/>
    </row>
    <row r="92" spans="1:39" ht="20.100000000000001" customHeight="1">
      <c r="A92" s="87">
        <v>212</v>
      </c>
      <c r="B92" s="88" t="s">
        <v>785</v>
      </c>
      <c r="C92" s="89" t="s">
        <v>1351</v>
      </c>
      <c r="D92" s="90">
        <v>0</v>
      </c>
      <c r="E92" s="90">
        <v>3595940</v>
      </c>
      <c r="F92" s="90">
        <v>0</v>
      </c>
      <c r="G92" s="90">
        <v>8063648.6000000006</v>
      </c>
      <c r="H92" s="90">
        <v>0</v>
      </c>
      <c r="I92" s="90">
        <v>0</v>
      </c>
      <c r="J92" s="90">
        <v>24666</v>
      </c>
      <c r="K92" s="90">
        <v>0</v>
      </c>
      <c r="L92" s="90">
        <v>0</v>
      </c>
      <c r="M92" s="90">
        <v>0</v>
      </c>
      <c r="N92" s="90">
        <v>0</v>
      </c>
      <c r="O92" s="90">
        <v>0</v>
      </c>
      <c r="P92" s="90">
        <v>0</v>
      </c>
      <c r="Q92" s="90">
        <v>0</v>
      </c>
      <c r="R92" s="90">
        <v>0</v>
      </c>
      <c r="S92" s="90">
        <v>0</v>
      </c>
      <c r="T92" s="90">
        <v>0</v>
      </c>
      <c r="U92" s="90">
        <v>0</v>
      </c>
      <c r="V92" s="90">
        <v>0</v>
      </c>
      <c r="W92" s="90">
        <v>0</v>
      </c>
      <c r="X92" s="90">
        <v>0</v>
      </c>
      <c r="Y92" s="90">
        <v>0</v>
      </c>
      <c r="Z92" s="90">
        <v>0</v>
      </c>
      <c r="AA92" s="90">
        <v>0</v>
      </c>
      <c r="AB92" s="90">
        <v>0</v>
      </c>
      <c r="AC92" s="90">
        <v>0</v>
      </c>
      <c r="AD92" s="90">
        <v>0</v>
      </c>
      <c r="AE92" s="90">
        <v>0</v>
      </c>
      <c r="AF92" s="90">
        <v>0</v>
      </c>
      <c r="AG92" s="90">
        <v>0</v>
      </c>
      <c r="AH92" s="90">
        <v>0</v>
      </c>
      <c r="AI92" s="90">
        <v>0</v>
      </c>
      <c r="AJ92" s="91">
        <f t="shared" si="1"/>
        <v>11684254.600000001</v>
      </c>
      <c r="AM92" s="98"/>
    </row>
    <row r="93" spans="1:39" ht="20.100000000000001" customHeight="1">
      <c r="A93" s="87">
        <v>213</v>
      </c>
      <c r="B93" s="88" t="s">
        <v>786</v>
      </c>
      <c r="C93" s="89" t="s">
        <v>1351</v>
      </c>
      <c r="D93" s="90">
        <v>0</v>
      </c>
      <c r="E93" s="90">
        <v>0</v>
      </c>
      <c r="F93" s="90">
        <v>0</v>
      </c>
      <c r="G93" s="90">
        <v>0</v>
      </c>
      <c r="H93" s="90">
        <v>0</v>
      </c>
      <c r="I93" s="90">
        <v>0</v>
      </c>
      <c r="J93" s="90">
        <v>0</v>
      </c>
      <c r="K93" s="90">
        <v>0</v>
      </c>
      <c r="L93" s="90">
        <v>0</v>
      </c>
      <c r="M93" s="90">
        <v>0</v>
      </c>
      <c r="N93" s="90">
        <v>0</v>
      </c>
      <c r="O93" s="90">
        <v>0</v>
      </c>
      <c r="P93" s="90">
        <v>0</v>
      </c>
      <c r="Q93" s="90">
        <v>0</v>
      </c>
      <c r="R93" s="90">
        <v>0</v>
      </c>
      <c r="S93" s="90">
        <v>0</v>
      </c>
      <c r="T93" s="90">
        <v>0</v>
      </c>
      <c r="U93" s="90">
        <v>0</v>
      </c>
      <c r="V93" s="90">
        <v>0</v>
      </c>
      <c r="W93" s="90">
        <v>0</v>
      </c>
      <c r="X93" s="90">
        <v>0</v>
      </c>
      <c r="Y93" s="90">
        <v>0</v>
      </c>
      <c r="Z93" s="90">
        <v>0</v>
      </c>
      <c r="AA93" s="90">
        <v>0</v>
      </c>
      <c r="AB93" s="90">
        <v>0</v>
      </c>
      <c r="AC93" s="90">
        <v>0</v>
      </c>
      <c r="AD93" s="90">
        <v>0</v>
      </c>
      <c r="AE93" s="90">
        <v>0</v>
      </c>
      <c r="AF93" s="90">
        <v>0</v>
      </c>
      <c r="AG93" s="90">
        <v>0</v>
      </c>
      <c r="AH93" s="90">
        <v>0</v>
      </c>
      <c r="AI93" s="90">
        <v>0</v>
      </c>
      <c r="AJ93" s="91">
        <f t="shared" si="1"/>
        <v>0</v>
      </c>
      <c r="AM93" s="98"/>
    </row>
    <row r="94" spans="1:39" ht="20.100000000000001" customHeight="1">
      <c r="A94" s="87">
        <v>221</v>
      </c>
      <c r="B94" s="88" t="s">
        <v>787</v>
      </c>
      <c r="C94" s="89" t="s">
        <v>1351</v>
      </c>
      <c r="D94" s="90">
        <v>0</v>
      </c>
      <c r="E94" s="90">
        <v>0</v>
      </c>
      <c r="F94" s="90">
        <v>0</v>
      </c>
      <c r="G94" s="90">
        <v>8125</v>
      </c>
      <c r="H94" s="90">
        <v>0</v>
      </c>
      <c r="I94" s="90">
        <v>0</v>
      </c>
      <c r="J94" s="90">
        <v>0</v>
      </c>
      <c r="K94" s="90">
        <v>0</v>
      </c>
      <c r="L94" s="90">
        <v>0</v>
      </c>
      <c r="M94" s="90">
        <v>0</v>
      </c>
      <c r="N94" s="90">
        <v>0</v>
      </c>
      <c r="O94" s="90">
        <v>0</v>
      </c>
      <c r="P94" s="90">
        <v>0</v>
      </c>
      <c r="Q94" s="90">
        <v>0</v>
      </c>
      <c r="R94" s="90">
        <v>0</v>
      </c>
      <c r="S94" s="90">
        <v>0</v>
      </c>
      <c r="T94" s="90">
        <v>0</v>
      </c>
      <c r="U94" s="90">
        <v>0</v>
      </c>
      <c r="V94" s="90">
        <v>0</v>
      </c>
      <c r="W94" s="90">
        <v>0</v>
      </c>
      <c r="X94" s="90">
        <v>0</v>
      </c>
      <c r="Y94" s="90">
        <v>0</v>
      </c>
      <c r="Z94" s="90">
        <v>0</v>
      </c>
      <c r="AA94" s="90">
        <v>0</v>
      </c>
      <c r="AB94" s="90">
        <v>0</v>
      </c>
      <c r="AC94" s="90">
        <v>0</v>
      </c>
      <c r="AD94" s="90">
        <v>0</v>
      </c>
      <c r="AE94" s="90">
        <v>0</v>
      </c>
      <c r="AF94" s="90">
        <v>0</v>
      </c>
      <c r="AG94" s="90">
        <v>0</v>
      </c>
      <c r="AH94" s="90">
        <v>0</v>
      </c>
      <c r="AI94" s="90">
        <v>0</v>
      </c>
      <c r="AJ94" s="91">
        <f t="shared" si="1"/>
        <v>8125</v>
      </c>
      <c r="AM94" s="98"/>
    </row>
    <row r="95" spans="1:39" ht="20.100000000000001" customHeight="1">
      <c r="A95" s="87">
        <v>222</v>
      </c>
      <c r="B95" s="88" t="s">
        <v>788</v>
      </c>
      <c r="C95" s="89" t="s">
        <v>1351</v>
      </c>
      <c r="D95" s="90">
        <v>0</v>
      </c>
      <c r="E95" s="90">
        <v>0</v>
      </c>
      <c r="F95" s="90">
        <v>14246717.699999999</v>
      </c>
      <c r="G95" s="90">
        <v>824274.99999999988</v>
      </c>
      <c r="H95" s="90">
        <v>0</v>
      </c>
      <c r="I95" s="90">
        <v>2423.11</v>
      </c>
      <c r="J95" s="90">
        <v>1600000</v>
      </c>
      <c r="K95" s="90">
        <v>274.94</v>
      </c>
      <c r="L95" s="90">
        <v>0</v>
      </c>
      <c r="M95" s="90">
        <v>2093.48</v>
      </c>
      <c r="N95" s="90">
        <v>0</v>
      </c>
      <c r="O95" s="90">
        <v>8.86</v>
      </c>
      <c r="P95" s="90">
        <v>0</v>
      </c>
      <c r="Q95" s="90">
        <v>0</v>
      </c>
      <c r="R95" s="90">
        <v>0</v>
      </c>
      <c r="S95" s="90">
        <v>0</v>
      </c>
      <c r="T95" s="90">
        <v>0</v>
      </c>
      <c r="U95" s="90">
        <v>0</v>
      </c>
      <c r="V95" s="90">
        <v>0</v>
      </c>
      <c r="W95" s="90">
        <v>0</v>
      </c>
      <c r="X95" s="90">
        <v>0</v>
      </c>
      <c r="Y95" s="90">
        <v>0</v>
      </c>
      <c r="Z95" s="90">
        <v>500.09400000000005</v>
      </c>
      <c r="AA95" s="90">
        <v>7404024.2738000005</v>
      </c>
      <c r="AB95" s="90">
        <v>0</v>
      </c>
      <c r="AC95" s="90">
        <v>0</v>
      </c>
      <c r="AD95" s="90">
        <v>0</v>
      </c>
      <c r="AE95" s="90">
        <v>0</v>
      </c>
      <c r="AF95" s="90">
        <v>0</v>
      </c>
      <c r="AG95" s="90">
        <v>0</v>
      </c>
      <c r="AH95" s="90">
        <v>0</v>
      </c>
      <c r="AI95" s="90">
        <v>2240172.0334000001</v>
      </c>
      <c r="AJ95" s="91">
        <f t="shared" si="1"/>
        <v>26320489.4912</v>
      </c>
      <c r="AM95" s="98"/>
    </row>
    <row r="96" spans="1:39" ht="20.100000000000001" customHeight="1">
      <c r="A96" s="87">
        <v>223</v>
      </c>
      <c r="B96" s="88" t="s">
        <v>789</v>
      </c>
      <c r="C96" s="89" t="s">
        <v>1351</v>
      </c>
      <c r="D96" s="90">
        <v>0</v>
      </c>
      <c r="E96" s="90">
        <v>0</v>
      </c>
      <c r="F96" s="90">
        <v>20980326.07</v>
      </c>
      <c r="G96" s="90">
        <v>35042.850000000006</v>
      </c>
      <c r="H96" s="90">
        <v>0</v>
      </c>
      <c r="I96" s="90">
        <v>0</v>
      </c>
      <c r="J96" s="90">
        <v>815702.33</v>
      </c>
      <c r="K96" s="90">
        <v>0</v>
      </c>
      <c r="L96" s="90">
        <v>0</v>
      </c>
      <c r="M96" s="90">
        <v>0</v>
      </c>
      <c r="N96" s="90">
        <v>0</v>
      </c>
      <c r="O96" s="90">
        <v>0</v>
      </c>
      <c r="P96" s="90">
        <v>0</v>
      </c>
      <c r="Q96" s="90">
        <v>0</v>
      </c>
      <c r="R96" s="90">
        <v>0</v>
      </c>
      <c r="S96" s="90">
        <v>0</v>
      </c>
      <c r="T96" s="90">
        <v>0</v>
      </c>
      <c r="U96" s="90">
        <v>0</v>
      </c>
      <c r="V96" s="90">
        <v>0</v>
      </c>
      <c r="W96" s="90">
        <v>0</v>
      </c>
      <c r="X96" s="90">
        <v>0</v>
      </c>
      <c r="Y96" s="90">
        <v>0</v>
      </c>
      <c r="Z96" s="90">
        <v>0</v>
      </c>
      <c r="AA96" s="90">
        <v>0</v>
      </c>
      <c r="AB96" s="90">
        <v>0</v>
      </c>
      <c r="AC96" s="90">
        <v>0</v>
      </c>
      <c r="AD96" s="90">
        <v>0</v>
      </c>
      <c r="AE96" s="90">
        <v>0</v>
      </c>
      <c r="AF96" s="90">
        <v>0</v>
      </c>
      <c r="AG96" s="90">
        <v>0</v>
      </c>
      <c r="AH96" s="90">
        <v>0</v>
      </c>
      <c r="AI96" s="90">
        <v>0</v>
      </c>
      <c r="AJ96" s="91">
        <f t="shared" si="1"/>
        <v>21831071.25</v>
      </c>
      <c r="AM96" s="98"/>
    </row>
    <row r="97" spans="1:39" ht="20.100000000000001" customHeight="1">
      <c r="A97" s="87">
        <v>224</v>
      </c>
      <c r="B97" s="88" t="s">
        <v>127</v>
      </c>
      <c r="C97" s="89" t="s">
        <v>1351</v>
      </c>
      <c r="D97" s="90">
        <v>0</v>
      </c>
      <c r="E97" s="90">
        <v>0</v>
      </c>
      <c r="F97" s="90">
        <v>18816.09</v>
      </c>
      <c r="G97" s="90">
        <v>24187517.139999993</v>
      </c>
      <c r="H97" s="90">
        <v>0</v>
      </c>
      <c r="I97" s="90">
        <v>444.59</v>
      </c>
      <c r="J97" s="90">
        <v>222</v>
      </c>
      <c r="K97" s="90">
        <v>315.62</v>
      </c>
      <c r="L97" s="90">
        <v>0</v>
      </c>
      <c r="M97" s="90">
        <v>0</v>
      </c>
      <c r="N97" s="90">
        <v>0</v>
      </c>
      <c r="O97" s="90">
        <v>0</v>
      </c>
      <c r="P97" s="90">
        <v>0</v>
      </c>
      <c r="Q97" s="90">
        <v>0</v>
      </c>
      <c r="R97" s="90">
        <v>0</v>
      </c>
      <c r="S97" s="90">
        <v>0</v>
      </c>
      <c r="T97" s="90">
        <v>0</v>
      </c>
      <c r="U97" s="90">
        <v>0</v>
      </c>
      <c r="V97" s="90">
        <v>0</v>
      </c>
      <c r="W97" s="90">
        <v>0</v>
      </c>
      <c r="X97" s="90">
        <v>0</v>
      </c>
      <c r="Y97" s="90">
        <v>0</v>
      </c>
      <c r="Z97" s="90">
        <v>0</v>
      </c>
      <c r="AA97" s="90">
        <v>0</v>
      </c>
      <c r="AB97" s="90">
        <v>0</v>
      </c>
      <c r="AC97" s="90">
        <v>0</v>
      </c>
      <c r="AD97" s="90">
        <v>0</v>
      </c>
      <c r="AE97" s="90">
        <v>0</v>
      </c>
      <c r="AF97" s="90">
        <v>0</v>
      </c>
      <c r="AG97" s="90">
        <v>0</v>
      </c>
      <c r="AH97" s="90">
        <v>0</v>
      </c>
      <c r="AI97" s="90">
        <v>0</v>
      </c>
      <c r="AJ97" s="91">
        <f t="shared" si="1"/>
        <v>24207315.439999994</v>
      </c>
      <c r="AM97" s="98"/>
    </row>
    <row r="98" spans="1:39" ht="20.100000000000001" customHeight="1">
      <c r="A98" s="87">
        <v>225</v>
      </c>
      <c r="B98" s="88" t="s">
        <v>790</v>
      </c>
      <c r="C98" s="89" t="s">
        <v>1351</v>
      </c>
      <c r="D98" s="90">
        <v>0</v>
      </c>
      <c r="E98" s="90">
        <v>0</v>
      </c>
      <c r="F98" s="90">
        <v>10124849.060000001</v>
      </c>
      <c r="G98" s="90">
        <v>88868.23000000004</v>
      </c>
      <c r="H98" s="90">
        <v>0</v>
      </c>
      <c r="I98" s="90">
        <v>0</v>
      </c>
      <c r="J98" s="90">
        <v>3219477.5</v>
      </c>
      <c r="K98" s="90">
        <v>0</v>
      </c>
      <c r="L98" s="90">
        <v>0</v>
      </c>
      <c r="M98" s="90">
        <v>0</v>
      </c>
      <c r="N98" s="90">
        <v>0</v>
      </c>
      <c r="O98" s="90">
        <v>0</v>
      </c>
      <c r="P98" s="90">
        <v>0</v>
      </c>
      <c r="Q98" s="90">
        <v>0</v>
      </c>
      <c r="R98" s="90">
        <v>0</v>
      </c>
      <c r="S98" s="90">
        <v>5693528.6500000004</v>
      </c>
      <c r="T98" s="90">
        <v>0</v>
      </c>
      <c r="U98" s="90">
        <v>0</v>
      </c>
      <c r="V98" s="90">
        <v>0</v>
      </c>
      <c r="W98" s="90">
        <v>0</v>
      </c>
      <c r="X98" s="90">
        <v>0</v>
      </c>
      <c r="Y98" s="90">
        <v>0</v>
      </c>
      <c r="Z98" s="90">
        <v>0</v>
      </c>
      <c r="AA98" s="90">
        <v>2744000</v>
      </c>
      <c r="AB98" s="90">
        <v>0</v>
      </c>
      <c r="AC98" s="90">
        <v>0</v>
      </c>
      <c r="AD98" s="90">
        <v>0</v>
      </c>
      <c r="AE98" s="90">
        <v>0</v>
      </c>
      <c r="AF98" s="90">
        <v>0</v>
      </c>
      <c r="AG98" s="90">
        <v>0</v>
      </c>
      <c r="AH98" s="90">
        <v>0</v>
      </c>
      <c r="AI98" s="90">
        <v>0</v>
      </c>
      <c r="AJ98" s="91">
        <f t="shared" si="1"/>
        <v>21870723.440000001</v>
      </c>
      <c r="AM98" s="98"/>
    </row>
    <row r="99" spans="1:39" ht="20.100000000000001" customHeight="1">
      <c r="A99" s="87">
        <v>226</v>
      </c>
      <c r="B99" s="88" t="s">
        <v>791</v>
      </c>
      <c r="C99" s="89" t="s">
        <v>1351</v>
      </c>
      <c r="D99" s="90">
        <v>0</v>
      </c>
      <c r="E99" s="90">
        <v>0</v>
      </c>
      <c r="F99" s="90">
        <v>9750</v>
      </c>
      <c r="G99" s="90">
        <v>9750</v>
      </c>
      <c r="H99" s="90">
        <v>0</v>
      </c>
      <c r="I99" s="90">
        <v>0</v>
      </c>
      <c r="J99" s="90">
        <v>0</v>
      </c>
      <c r="K99" s="90">
        <v>0</v>
      </c>
      <c r="L99" s="90">
        <v>0</v>
      </c>
      <c r="M99" s="90">
        <v>0</v>
      </c>
      <c r="N99" s="90">
        <v>0</v>
      </c>
      <c r="O99" s="90">
        <v>0</v>
      </c>
      <c r="P99" s="90">
        <v>0</v>
      </c>
      <c r="Q99" s="90">
        <v>0</v>
      </c>
      <c r="R99" s="90">
        <v>0</v>
      </c>
      <c r="S99" s="90">
        <v>0</v>
      </c>
      <c r="T99" s="90">
        <v>0</v>
      </c>
      <c r="U99" s="90">
        <v>0</v>
      </c>
      <c r="V99" s="90">
        <v>0</v>
      </c>
      <c r="W99" s="90">
        <v>0</v>
      </c>
      <c r="X99" s="90">
        <v>0</v>
      </c>
      <c r="Y99" s="90">
        <v>0</v>
      </c>
      <c r="Z99" s="90">
        <v>0</v>
      </c>
      <c r="AA99" s="90">
        <v>0</v>
      </c>
      <c r="AB99" s="90">
        <v>0</v>
      </c>
      <c r="AC99" s="90">
        <v>0</v>
      </c>
      <c r="AD99" s="90">
        <v>0</v>
      </c>
      <c r="AE99" s="90">
        <v>0</v>
      </c>
      <c r="AF99" s="90">
        <v>0</v>
      </c>
      <c r="AG99" s="90">
        <v>0</v>
      </c>
      <c r="AH99" s="90">
        <v>0</v>
      </c>
      <c r="AI99" s="90">
        <v>0</v>
      </c>
      <c r="AJ99" s="91">
        <f t="shared" si="1"/>
        <v>19500</v>
      </c>
      <c r="AM99" s="98"/>
    </row>
    <row r="100" spans="1:39" ht="20.100000000000001" customHeight="1">
      <c r="A100" s="87">
        <v>227</v>
      </c>
      <c r="B100" s="88" t="s">
        <v>792</v>
      </c>
      <c r="C100" s="89" t="s">
        <v>1351</v>
      </c>
      <c r="D100" s="90">
        <v>0</v>
      </c>
      <c r="E100" s="90">
        <v>0</v>
      </c>
      <c r="F100" s="90">
        <v>0</v>
      </c>
      <c r="G100" s="90">
        <v>0</v>
      </c>
      <c r="H100" s="90">
        <v>0</v>
      </c>
      <c r="I100" s="90">
        <v>0</v>
      </c>
      <c r="J100" s="90">
        <v>0</v>
      </c>
      <c r="K100" s="90">
        <v>0</v>
      </c>
      <c r="L100" s="90">
        <v>0</v>
      </c>
      <c r="M100" s="90">
        <v>0</v>
      </c>
      <c r="N100" s="90">
        <v>0</v>
      </c>
      <c r="O100" s="90">
        <v>0</v>
      </c>
      <c r="P100" s="90">
        <v>0</v>
      </c>
      <c r="Q100" s="90">
        <v>0</v>
      </c>
      <c r="R100" s="90">
        <v>0</v>
      </c>
      <c r="S100" s="90">
        <v>0</v>
      </c>
      <c r="T100" s="90">
        <v>13358.6</v>
      </c>
      <c r="U100" s="90">
        <v>0</v>
      </c>
      <c r="V100" s="90">
        <v>0</v>
      </c>
      <c r="W100" s="90">
        <v>0</v>
      </c>
      <c r="X100" s="90">
        <v>0</v>
      </c>
      <c r="Y100" s="90">
        <v>0</v>
      </c>
      <c r="Z100" s="90">
        <v>0</v>
      </c>
      <c r="AA100" s="90">
        <v>0</v>
      </c>
      <c r="AB100" s="90">
        <v>0</v>
      </c>
      <c r="AC100" s="90">
        <v>0</v>
      </c>
      <c r="AD100" s="90">
        <v>0</v>
      </c>
      <c r="AE100" s="90">
        <v>0</v>
      </c>
      <c r="AF100" s="90">
        <v>0</v>
      </c>
      <c r="AG100" s="90">
        <v>0</v>
      </c>
      <c r="AH100" s="90">
        <v>0</v>
      </c>
      <c r="AI100" s="90">
        <v>0</v>
      </c>
      <c r="AJ100" s="91">
        <f t="shared" si="1"/>
        <v>13358.6</v>
      </c>
      <c r="AM100" s="98"/>
    </row>
    <row r="101" spans="1:39" ht="20.100000000000001" customHeight="1">
      <c r="A101" s="87">
        <v>234</v>
      </c>
      <c r="B101" s="88" t="s">
        <v>131</v>
      </c>
      <c r="C101" s="89" t="s">
        <v>1351</v>
      </c>
      <c r="D101" s="90">
        <v>0</v>
      </c>
      <c r="E101" s="90">
        <v>0</v>
      </c>
      <c r="F101" s="90">
        <v>1052459.3400000001</v>
      </c>
      <c r="G101" s="90">
        <v>3413290.94</v>
      </c>
      <c r="H101" s="90">
        <v>0</v>
      </c>
      <c r="I101" s="90">
        <v>0</v>
      </c>
      <c r="J101" s="90">
        <v>1002</v>
      </c>
      <c r="K101" s="90">
        <v>0</v>
      </c>
      <c r="L101" s="90">
        <v>0</v>
      </c>
      <c r="M101" s="90">
        <v>0</v>
      </c>
      <c r="N101" s="90">
        <v>0</v>
      </c>
      <c r="O101" s="90">
        <v>0</v>
      </c>
      <c r="P101" s="90">
        <v>0</v>
      </c>
      <c r="Q101" s="90">
        <v>0</v>
      </c>
      <c r="R101" s="90">
        <v>0</v>
      </c>
      <c r="S101" s="90">
        <v>0</v>
      </c>
      <c r="T101" s="90">
        <v>0</v>
      </c>
      <c r="U101" s="90">
        <v>0</v>
      </c>
      <c r="V101" s="90">
        <v>0</v>
      </c>
      <c r="W101" s="90">
        <v>0</v>
      </c>
      <c r="X101" s="90">
        <v>0</v>
      </c>
      <c r="Y101" s="90">
        <v>0</v>
      </c>
      <c r="Z101" s="90">
        <v>0</v>
      </c>
      <c r="AA101" s="90">
        <v>0</v>
      </c>
      <c r="AB101" s="90">
        <v>0</v>
      </c>
      <c r="AC101" s="90">
        <v>0</v>
      </c>
      <c r="AD101" s="90">
        <v>0</v>
      </c>
      <c r="AE101" s="90">
        <v>0</v>
      </c>
      <c r="AF101" s="90">
        <v>0</v>
      </c>
      <c r="AG101" s="90">
        <v>0</v>
      </c>
      <c r="AH101" s="90">
        <v>0</v>
      </c>
      <c r="AI101" s="90">
        <v>0</v>
      </c>
      <c r="AJ101" s="91">
        <f t="shared" si="1"/>
        <v>4466752.28</v>
      </c>
      <c r="AM101" s="98"/>
    </row>
    <row r="102" spans="1:39" ht="20.100000000000001" customHeight="1">
      <c r="A102" s="87">
        <v>242</v>
      </c>
      <c r="B102" s="88" t="s">
        <v>793</v>
      </c>
      <c r="C102" s="89" t="s">
        <v>1351</v>
      </c>
      <c r="D102" s="90">
        <v>0</v>
      </c>
      <c r="E102" s="90">
        <v>0</v>
      </c>
      <c r="F102" s="90">
        <v>0</v>
      </c>
      <c r="G102" s="90">
        <v>0</v>
      </c>
      <c r="H102" s="90">
        <v>0</v>
      </c>
      <c r="I102" s="90">
        <v>0</v>
      </c>
      <c r="J102" s="90">
        <v>0</v>
      </c>
      <c r="K102" s="90">
        <v>0</v>
      </c>
      <c r="L102" s="90">
        <v>0</v>
      </c>
      <c r="M102" s="90">
        <v>0</v>
      </c>
      <c r="N102" s="90">
        <v>0</v>
      </c>
      <c r="O102" s="90">
        <v>0</v>
      </c>
      <c r="P102" s="90">
        <v>0</v>
      </c>
      <c r="Q102" s="90">
        <v>0</v>
      </c>
      <c r="R102" s="90">
        <v>0</v>
      </c>
      <c r="S102" s="90">
        <v>0</v>
      </c>
      <c r="T102" s="90">
        <v>0</v>
      </c>
      <c r="U102" s="90">
        <v>0</v>
      </c>
      <c r="V102" s="90">
        <v>0</v>
      </c>
      <c r="W102" s="90">
        <v>0</v>
      </c>
      <c r="X102" s="90">
        <v>0</v>
      </c>
      <c r="Y102" s="90">
        <v>0</v>
      </c>
      <c r="Z102" s="90">
        <v>0</v>
      </c>
      <c r="AA102" s="90">
        <v>0</v>
      </c>
      <c r="AB102" s="90">
        <v>0</v>
      </c>
      <c r="AC102" s="90">
        <v>0</v>
      </c>
      <c r="AD102" s="90">
        <v>0</v>
      </c>
      <c r="AE102" s="90">
        <v>0</v>
      </c>
      <c r="AF102" s="90">
        <v>0</v>
      </c>
      <c r="AG102" s="90">
        <v>0</v>
      </c>
      <c r="AH102" s="90">
        <v>0</v>
      </c>
      <c r="AI102" s="90">
        <v>0</v>
      </c>
      <c r="AJ102" s="91">
        <f t="shared" si="1"/>
        <v>0</v>
      </c>
      <c r="AM102" s="98"/>
    </row>
    <row r="103" spans="1:39" ht="20.100000000000001" customHeight="1">
      <c r="A103" s="87">
        <v>243</v>
      </c>
      <c r="B103" s="88" t="s">
        <v>794</v>
      </c>
      <c r="C103" s="89" t="s">
        <v>1351</v>
      </c>
      <c r="D103" s="90">
        <v>0</v>
      </c>
      <c r="E103" s="90">
        <v>0</v>
      </c>
      <c r="F103" s="90">
        <v>0</v>
      </c>
      <c r="G103" s="90">
        <v>0</v>
      </c>
      <c r="H103" s="90">
        <v>0</v>
      </c>
      <c r="I103" s="90">
        <v>0</v>
      </c>
      <c r="J103" s="90">
        <v>0</v>
      </c>
      <c r="K103" s="90">
        <v>0</v>
      </c>
      <c r="L103" s="90">
        <v>0</v>
      </c>
      <c r="M103" s="90">
        <v>0</v>
      </c>
      <c r="N103" s="90">
        <v>0</v>
      </c>
      <c r="O103" s="90">
        <v>0</v>
      </c>
      <c r="P103" s="90">
        <v>0</v>
      </c>
      <c r="Q103" s="90">
        <v>0</v>
      </c>
      <c r="R103" s="90">
        <v>0</v>
      </c>
      <c r="S103" s="90">
        <v>0</v>
      </c>
      <c r="T103" s="90">
        <v>0</v>
      </c>
      <c r="U103" s="90">
        <v>0</v>
      </c>
      <c r="V103" s="90">
        <v>0</v>
      </c>
      <c r="W103" s="90">
        <v>0</v>
      </c>
      <c r="X103" s="90">
        <v>0</v>
      </c>
      <c r="Y103" s="90">
        <v>0</v>
      </c>
      <c r="Z103" s="90">
        <v>0</v>
      </c>
      <c r="AA103" s="90">
        <v>0</v>
      </c>
      <c r="AB103" s="90">
        <v>0</v>
      </c>
      <c r="AC103" s="90">
        <v>0</v>
      </c>
      <c r="AD103" s="90">
        <v>0</v>
      </c>
      <c r="AE103" s="90">
        <v>0</v>
      </c>
      <c r="AF103" s="90">
        <v>0</v>
      </c>
      <c r="AG103" s="90">
        <v>0</v>
      </c>
      <c r="AH103" s="90">
        <v>0</v>
      </c>
      <c r="AI103" s="90">
        <v>0</v>
      </c>
      <c r="AJ103" s="91">
        <f t="shared" si="1"/>
        <v>0</v>
      </c>
      <c r="AM103" s="98"/>
    </row>
    <row r="104" spans="1:39" ht="20.100000000000001" customHeight="1">
      <c r="A104" s="87">
        <v>244</v>
      </c>
      <c r="B104" s="88" t="s">
        <v>795</v>
      </c>
      <c r="C104" s="89" t="s">
        <v>1351</v>
      </c>
      <c r="D104" s="90">
        <v>0</v>
      </c>
      <c r="E104" s="90">
        <v>0</v>
      </c>
      <c r="F104" s="90">
        <v>0</v>
      </c>
      <c r="G104" s="90">
        <v>0</v>
      </c>
      <c r="H104" s="90">
        <v>2401000</v>
      </c>
      <c r="I104" s="90">
        <v>3064</v>
      </c>
      <c r="J104" s="90">
        <v>0.13</v>
      </c>
      <c r="K104" s="90">
        <v>960.08999999999992</v>
      </c>
      <c r="L104" s="90">
        <v>0</v>
      </c>
      <c r="M104" s="90">
        <v>0</v>
      </c>
      <c r="N104" s="90">
        <v>0.01</v>
      </c>
      <c r="O104" s="90">
        <v>0</v>
      </c>
      <c r="P104" s="90">
        <v>0</v>
      </c>
      <c r="Q104" s="90">
        <v>0</v>
      </c>
      <c r="R104" s="90">
        <v>0</v>
      </c>
      <c r="S104" s="90">
        <v>0</v>
      </c>
      <c r="T104" s="90">
        <v>0</v>
      </c>
      <c r="U104" s="90">
        <v>0</v>
      </c>
      <c r="V104" s="90">
        <v>0</v>
      </c>
      <c r="W104" s="90">
        <v>0</v>
      </c>
      <c r="X104" s="90">
        <v>0</v>
      </c>
      <c r="Y104" s="90">
        <v>0</v>
      </c>
      <c r="Z104" s="90">
        <v>0</v>
      </c>
      <c r="AA104" s="90">
        <v>0</v>
      </c>
      <c r="AB104" s="90">
        <v>0</v>
      </c>
      <c r="AC104" s="90">
        <v>0</v>
      </c>
      <c r="AD104" s="90">
        <v>0</v>
      </c>
      <c r="AE104" s="90">
        <v>0</v>
      </c>
      <c r="AF104" s="90">
        <v>0</v>
      </c>
      <c r="AG104" s="90">
        <v>0</v>
      </c>
      <c r="AH104" s="90">
        <v>0</v>
      </c>
      <c r="AI104" s="90">
        <v>0</v>
      </c>
      <c r="AJ104" s="91">
        <f t="shared" si="1"/>
        <v>2405024.2299999995</v>
      </c>
      <c r="AM104" s="98"/>
    </row>
    <row r="105" spans="1:39" ht="20.100000000000001" customHeight="1">
      <c r="A105" s="87">
        <v>245</v>
      </c>
      <c r="B105" s="88" t="s">
        <v>796</v>
      </c>
      <c r="C105" s="89" t="s">
        <v>1351</v>
      </c>
      <c r="D105" s="90">
        <v>0</v>
      </c>
      <c r="E105" s="90">
        <v>0</v>
      </c>
      <c r="F105" s="90">
        <v>0</v>
      </c>
      <c r="G105" s="90">
        <v>964</v>
      </c>
      <c r="H105" s="90">
        <v>0</v>
      </c>
      <c r="I105" s="90">
        <v>0</v>
      </c>
      <c r="J105" s="90">
        <v>0</v>
      </c>
      <c r="K105" s="90">
        <v>0</v>
      </c>
      <c r="L105" s="90">
        <v>0</v>
      </c>
      <c r="M105" s="90">
        <v>0</v>
      </c>
      <c r="N105" s="90">
        <v>0</v>
      </c>
      <c r="O105" s="90">
        <v>0</v>
      </c>
      <c r="P105" s="90">
        <v>0</v>
      </c>
      <c r="Q105" s="90">
        <v>0</v>
      </c>
      <c r="R105" s="90">
        <v>0</v>
      </c>
      <c r="S105" s="90">
        <v>0</v>
      </c>
      <c r="T105" s="90">
        <v>0</v>
      </c>
      <c r="U105" s="90">
        <v>0</v>
      </c>
      <c r="V105" s="90">
        <v>0</v>
      </c>
      <c r="W105" s="90">
        <v>0</v>
      </c>
      <c r="X105" s="90">
        <v>0</v>
      </c>
      <c r="Y105" s="90">
        <v>0</v>
      </c>
      <c r="Z105" s="90">
        <v>0</v>
      </c>
      <c r="AA105" s="90">
        <v>0</v>
      </c>
      <c r="AB105" s="90">
        <v>0</v>
      </c>
      <c r="AC105" s="90">
        <v>0</v>
      </c>
      <c r="AD105" s="90">
        <v>0</v>
      </c>
      <c r="AE105" s="90">
        <v>0</v>
      </c>
      <c r="AF105" s="90">
        <v>0</v>
      </c>
      <c r="AG105" s="90">
        <v>0</v>
      </c>
      <c r="AH105" s="90">
        <v>0</v>
      </c>
      <c r="AI105" s="90">
        <v>0</v>
      </c>
      <c r="AJ105" s="91">
        <f t="shared" si="1"/>
        <v>964</v>
      </c>
      <c r="AM105" s="98"/>
    </row>
    <row r="106" spans="1:39" ht="20.100000000000001" customHeight="1">
      <c r="A106" s="87">
        <v>247</v>
      </c>
      <c r="B106" s="88" t="s">
        <v>797</v>
      </c>
      <c r="C106" s="89" t="s">
        <v>1351</v>
      </c>
      <c r="D106" s="90">
        <v>0</v>
      </c>
      <c r="E106" s="90">
        <v>0</v>
      </c>
      <c r="F106" s="90">
        <v>0</v>
      </c>
      <c r="G106" s="90">
        <v>0</v>
      </c>
      <c r="H106" s="90">
        <v>0</v>
      </c>
      <c r="I106" s="90">
        <v>0</v>
      </c>
      <c r="J106" s="90">
        <v>0</v>
      </c>
      <c r="K106" s="90">
        <v>0</v>
      </c>
      <c r="L106" s="90">
        <v>0</v>
      </c>
      <c r="M106" s="90">
        <v>0</v>
      </c>
      <c r="N106" s="90">
        <v>0</v>
      </c>
      <c r="O106" s="90">
        <v>0</v>
      </c>
      <c r="P106" s="90">
        <v>0</v>
      </c>
      <c r="Q106" s="90">
        <v>0</v>
      </c>
      <c r="R106" s="90">
        <v>0</v>
      </c>
      <c r="S106" s="90">
        <v>0</v>
      </c>
      <c r="T106" s="90">
        <v>0</v>
      </c>
      <c r="U106" s="90">
        <v>0</v>
      </c>
      <c r="V106" s="90">
        <v>0</v>
      </c>
      <c r="W106" s="90">
        <v>0</v>
      </c>
      <c r="X106" s="90">
        <v>0</v>
      </c>
      <c r="Y106" s="90">
        <v>0</v>
      </c>
      <c r="Z106" s="90">
        <v>0</v>
      </c>
      <c r="AA106" s="90">
        <v>0</v>
      </c>
      <c r="AB106" s="90">
        <v>0</v>
      </c>
      <c r="AC106" s="90">
        <v>0</v>
      </c>
      <c r="AD106" s="90">
        <v>0</v>
      </c>
      <c r="AE106" s="90">
        <v>0</v>
      </c>
      <c r="AF106" s="90">
        <v>0</v>
      </c>
      <c r="AG106" s="90">
        <v>0</v>
      </c>
      <c r="AH106" s="90">
        <v>0</v>
      </c>
      <c r="AI106" s="90">
        <v>0</v>
      </c>
      <c r="AJ106" s="91">
        <f t="shared" si="1"/>
        <v>0</v>
      </c>
      <c r="AM106" s="98"/>
    </row>
    <row r="107" spans="1:39" ht="20.100000000000001" customHeight="1">
      <c r="A107" s="87">
        <v>248</v>
      </c>
      <c r="B107" s="88" t="s">
        <v>798</v>
      </c>
      <c r="C107" s="89" t="s">
        <v>1351</v>
      </c>
      <c r="D107" s="90">
        <v>0</v>
      </c>
      <c r="E107" s="90">
        <v>0</v>
      </c>
      <c r="F107" s="90">
        <v>0</v>
      </c>
      <c r="G107" s="90">
        <v>0</v>
      </c>
      <c r="H107" s="90">
        <v>0</v>
      </c>
      <c r="I107" s="90">
        <v>0</v>
      </c>
      <c r="J107" s="90">
        <v>0</v>
      </c>
      <c r="K107" s="90">
        <v>0</v>
      </c>
      <c r="L107" s="90">
        <v>0</v>
      </c>
      <c r="M107" s="90">
        <v>0</v>
      </c>
      <c r="N107" s="90">
        <v>0</v>
      </c>
      <c r="O107" s="90">
        <v>0</v>
      </c>
      <c r="P107" s="90">
        <v>0</v>
      </c>
      <c r="Q107" s="90">
        <v>0</v>
      </c>
      <c r="R107" s="90">
        <v>0</v>
      </c>
      <c r="S107" s="90">
        <v>0</v>
      </c>
      <c r="T107" s="90">
        <v>0</v>
      </c>
      <c r="U107" s="90">
        <v>0</v>
      </c>
      <c r="V107" s="90">
        <v>0</v>
      </c>
      <c r="W107" s="90">
        <v>0</v>
      </c>
      <c r="X107" s="90">
        <v>0</v>
      </c>
      <c r="Y107" s="90">
        <v>0</v>
      </c>
      <c r="Z107" s="90">
        <v>0</v>
      </c>
      <c r="AA107" s="90">
        <v>0</v>
      </c>
      <c r="AB107" s="90">
        <v>0</v>
      </c>
      <c r="AC107" s="90">
        <v>0</v>
      </c>
      <c r="AD107" s="90">
        <v>0</v>
      </c>
      <c r="AE107" s="90">
        <v>0</v>
      </c>
      <c r="AF107" s="90">
        <v>0</v>
      </c>
      <c r="AG107" s="90">
        <v>0</v>
      </c>
      <c r="AH107" s="90">
        <v>0</v>
      </c>
      <c r="AI107" s="90">
        <v>0</v>
      </c>
      <c r="AJ107" s="91">
        <f t="shared" si="1"/>
        <v>0</v>
      </c>
      <c r="AM107" s="98"/>
    </row>
    <row r="108" spans="1:39" ht="20.100000000000001" customHeight="1">
      <c r="A108" s="87">
        <v>249</v>
      </c>
      <c r="B108" s="88" t="s">
        <v>799</v>
      </c>
      <c r="C108" s="89" t="s">
        <v>1351</v>
      </c>
      <c r="D108" s="90">
        <v>0</v>
      </c>
      <c r="E108" s="90">
        <v>0</v>
      </c>
      <c r="F108" s="90">
        <v>1384195.65</v>
      </c>
      <c r="G108" s="90">
        <v>5467.13</v>
      </c>
      <c r="H108" s="90">
        <v>0</v>
      </c>
      <c r="I108" s="90">
        <v>6011.23</v>
      </c>
      <c r="J108" s="90">
        <v>0</v>
      </c>
      <c r="K108" s="90">
        <v>0</v>
      </c>
      <c r="L108" s="90">
        <v>0</v>
      </c>
      <c r="M108" s="90">
        <v>0</v>
      </c>
      <c r="N108" s="90">
        <v>188.39999999999998</v>
      </c>
      <c r="O108" s="90">
        <v>0</v>
      </c>
      <c r="P108" s="90">
        <v>0</v>
      </c>
      <c r="Q108" s="90">
        <v>0</v>
      </c>
      <c r="R108" s="90">
        <v>0</v>
      </c>
      <c r="S108" s="90">
        <v>0</v>
      </c>
      <c r="T108" s="90">
        <v>0</v>
      </c>
      <c r="U108" s="90">
        <v>0</v>
      </c>
      <c r="V108" s="90">
        <v>0</v>
      </c>
      <c r="W108" s="90">
        <v>0</v>
      </c>
      <c r="X108" s="90">
        <v>0</v>
      </c>
      <c r="Y108" s="90">
        <v>0</v>
      </c>
      <c r="Z108" s="90">
        <v>0</v>
      </c>
      <c r="AA108" s="90">
        <v>0</v>
      </c>
      <c r="AB108" s="90">
        <v>0</v>
      </c>
      <c r="AC108" s="90">
        <v>0</v>
      </c>
      <c r="AD108" s="90">
        <v>0</v>
      </c>
      <c r="AE108" s="90">
        <v>0</v>
      </c>
      <c r="AF108" s="90">
        <v>0</v>
      </c>
      <c r="AG108" s="90">
        <v>0</v>
      </c>
      <c r="AH108" s="90">
        <v>0</v>
      </c>
      <c r="AI108" s="90">
        <v>0</v>
      </c>
      <c r="AJ108" s="91">
        <f t="shared" si="1"/>
        <v>1395862.4099999997</v>
      </c>
      <c r="AM108" s="98"/>
    </row>
    <row r="109" spans="1:39" ht="20.100000000000001" customHeight="1">
      <c r="A109" s="87">
        <v>250</v>
      </c>
      <c r="B109" s="88" t="s">
        <v>800</v>
      </c>
      <c r="C109" s="89" t="s">
        <v>1351</v>
      </c>
      <c r="D109" s="90">
        <v>0</v>
      </c>
      <c r="E109" s="90">
        <v>0</v>
      </c>
      <c r="F109" s="90">
        <v>0</v>
      </c>
      <c r="G109" s="90">
        <v>0</v>
      </c>
      <c r="H109" s="90">
        <v>0</v>
      </c>
      <c r="I109" s="90">
        <v>0</v>
      </c>
      <c r="J109" s="90">
        <v>0</v>
      </c>
      <c r="K109" s="90">
        <v>0</v>
      </c>
      <c r="L109" s="90">
        <v>0</v>
      </c>
      <c r="M109" s="90">
        <v>0</v>
      </c>
      <c r="N109" s="90">
        <v>0</v>
      </c>
      <c r="O109" s="90">
        <v>0</v>
      </c>
      <c r="P109" s="90">
        <v>0</v>
      </c>
      <c r="Q109" s="90">
        <v>0</v>
      </c>
      <c r="R109" s="90">
        <v>0</v>
      </c>
      <c r="S109" s="90">
        <v>0</v>
      </c>
      <c r="T109" s="90">
        <v>0</v>
      </c>
      <c r="U109" s="90">
        <v>0</v>
      </c>
      <c r="V109" s="90">
        <v>0</v>
      </c>
      <c r="W109" s="90">
        <v>0</v>
      </c>
      <c r="X109" s="90">
        <v>0</v>
      </c>
      <c r="Y109" s="90">
        <v>0</v>
      </c>
      <c r="Z109" s="90">
        <v>0</v>
      </c>
      <c r="AA109" s="90">
        <v>0</v>
      </c>
      <c r="AB109" s="90">
        <v>0</v>
      </c>
      <c r="AC109" s="90">
        <v>0</v>
      </c>
      <c r="AD109" s="90">
        <v>0</v>
      </c>
      <c r="AE109" s="90">
        <v>0</v>
      </c>
      <c r="AF109" s="90">
        <v>0</v>
      </c>
      <c r="AG109" s="90">
        <v>0</v>
      </c>
      <c r="AH109" s="90">
        <v>0</v>
      </c>
      <c r="AI109" s="90">
        <v>0</v>
      </c>
      <c r="AJ109" s="91">
        <f t="shared" si="1"/>
        <v>0</v>
      </c>
      <c r="AM109" s="98"/>
    </row>
    <row r="110" spans="1:39" ht="20.100000000000001" customHeight="1">
      <c r="A110" s="87">
        <v>251</v>
      </c>
      <c r="B110" s="88" t="s">
        <v>801</v>
      </c>
      <c r="C110" s="89" t="s">
        <v>1351</v>
      </c>
      <c r="D110" s="90">
        <v>0</v>
      </c>
      <c r="E110" s="90">
        <v>0</v>
      </c>
      <c r="F110" s="90">
        <v>0</v>
      </c>
      <c r="G110" s="90">
        <v>0</v>
      </c>
      <c r="H110" s="90">
        <v>0</v>
      </c>
      <c r="I110" s="90">
        <v>0</v>
      </c>
      <c r="J110" s="90">
        <v>0</v>
      </c>
      <c r="K110" s="90">
        <v>0</v>
      </c>
      <c r="L110" s="90">
        <v>0</v>
      </c>
      <c r="M110" s="90">
        <v>0</v>
      </c>
      <c r="N110" s="90">
        <v>0</v>
      </c>
      <c r="O110" s="90">
        <v>0</v>
      </c>
      <c r="P110" s="90">
        <v>0</v>
      </c>
      <c r="Q110" s="90">
        <v>0</v>
      </c>
      <c r="R110" s="90">
        <v>0</v>
      </c>
      <c r="S110" s="90">
        <v>0</v>
      </c>
      <c r="T110" s="90">
        <v>0</v>
      </c>
      <c r="U110" s="90">
        <v>0</v>
      </c>
      <c r="V110" s="90">
        <v>0</v>
      </c>
      <c r="W110" s="90">
        <v>0</v>
      </c>
      <c r="X110" s="90">
        <v>0</v>
      </c>
      <c r="Y110" s="90">
        <v>0</v>
      </c>
      <c r="Z110" s="90">
        <v>0</v>
      </c>
      <c r="AA110" s="90">
        <v>0</v>
      </c>
      <c r="AB110" s="90">
        <v>0</v>
      </c>
      <c r="AC110" s="90">
        <v>0</v>
      </c>
      <c r="AD110" s="90">
        <v>0</v>
      </c>
      <c r="AE110" s="90">
        <v>0</v>
      </c>
      <c r="AF110" s="90">
        <v>0</v>
      </c>
      <c r="AG110" s="90">
        <v>0</v>
      </c>
      <c r="AH110" s="90">
        <v>0</v>
      </c>
      <c r="AI110" s="90">
        <v>0</v>
      </c>
      <c r="AJ110" s="91">
        <f t="shared" si="1"/>
        <v>0</v>
      </c>
      <c r="AM110" s="98"/>
    </row>
    <row r="111" spans="1:39" ht="20.100000000000001" customHeight="1">
      <c r="A111" s="87">
        <v>253</v>
      </c>
      <c r="B111" s="88" t="s">
        <v>802</v>
      </c>
      <c r="C111" s="89" t="s">
        <v>1351</v>
      </c>
      <c r="D111" s="90">
        <v>26951.469999999998</v>
      </c>
      <c r="E111" s="90">
        <v>1308125.3700000001</v>
      </c>
      <c r="F111" s="90">
        <v>5232249.47</v>
      </c>
      <c r="G111" s="90">
        <v>22297591.920000002</v>
      </c>
      <c r="H111" s="90">
        <v>0</v>
      </c>
      <c r="I111" s="90">
        <v>0</v>
      </c>
      <c r="J111" s="90">
        <v>0</v>
      </c>
      <c r="K111" s="90">
        <v>0</v>
      </c>
      <c r="L111" s="90">
        <v>0</v>
      </c>
      <c r="M111" s="90">
        <v>0</v>
      </c>
      <c r="N111" s="90">
        <v>0</v>
      </c>
      <c r="O111" s="90">
        <v>0</v>
      </c>
      <c r="P111" s="90">
        <v>252000</v>
      </c>
      <c r="Q111" s="90">
        <v>0</v>
      </c>
      <c r="R111" s="90">
        <v>0</v>
      </c>
      <c r="S111" s="90">
        <v>0</v>
      </c>
      <c r="T111" s="90">
        <v>0</v>
      </c>
      <c r="U111" s="90">
        <v>0</v>
      </c>
      <c r="V111" s="90">
        <v>0</v>
      </c>
      <c r="W111" s="90">
        <v>0</v>
      </c>
      <c r="X111" s="90">
        <v>0</v>
      </c>
      <c r="Y111" s="90">
        <v>0</v>
      </c>
      <c r="Z111" s="90">
        <v>0</v>
      </c>
      <c r="AA111" s="90">
        <v>0</v>
      </c>
      <c r="AB111" s="90">
        <v>0</v>
      </c>
      <c r="AC111" s="90">
        <v>0</v>
      </c>
      <c r="AD111" s="90">
        <v>0</v>
      </c>
      <c r="AE111" s="90">
        <v>0</v>
      </c>
      <c r="AF111" s="90">
        <v>0</v>
      </c>
      <c r="AG111" s="90">
        <v>0</v>
      </c>
      <c r="AH111" s="90">
        <v>0</v>
      </c>
      <c r="AI111" s="90">
        <v>0</v>
      </c>
      <c r="AJ111" s="91">
        <f t="shared" si="1"/>
        <v>29116918.23</v>
      </c>
      <c r="AM111" s="98"/>
    </row>
    <row r="112" spans="1:39" ht="20.100000000000001" customHeight="1">
      <c r="A112" s="87">
        <v>254</v>
      </c>
      <c r="B112" s="88" t="s">
        <v>803</v>
      </c>
      <c r="C112" s="89" t="s">
        <v>1351</v>
      </c>
      <c r="D112" s="90">
        <v>0</v>
      </c>
      <c r="E112" s="90">
        <v>0</v>
      </c>
      <c r="F112" s="90">
        <v>0</v>
      </c>
      <c r="G112" s="90">
        <v>768307.35000000009</v>
      </c>
      <c r="H112" s="90">
        <v>0</v>
      </c>
      <c r="I112" s="90">
        <v>0</v>
      </c>
      <c r="J112" s="90">
        <v>0</v>
      </c>
      <c r="K112" s="90">
        <v>0</v>
      </c>
      <c r="L112" s="90">
        <v>0</v>
      </c>
      <c r="M112" s="90">
        <v>0</v>
      </c>
      <c r="N112" s="90">
        <v>0</v>
      </c>
      <c r="O112" s="90">
        <v>0</v>
      </c>
      <c r="P112" s="90">
        <v>0</v>
      </c>
      <c r="Q112" s="90">
        <v>0</v>
      </c>
      <c r="R112" s="90">
        <v>0</v>
      </c>
      <c r="S112" s="90">
        <v>0</v>
      </c>
      <c r="T112" s="90">
        <v>0</v>
      </c>
      <c r="U112" s="90">
        <v>0</v>
      </c>
      <c r="V112" s="90">
        <v>0</v>
      </c>
      <c r="W112" s="90">
        <v>0</v>
      </c>
      <c r="X112" s="90">
        <v>0</v>
      </c>
      <c r="Y112" s="90">
        <v>0</v>
      </c>
      <c r="Z112" s="90">
        <v>0</v>
      </c>
      <c r="AA112" s="90">
        <v>0</v>
      </c>
      <c r="AB112" s="90">
        <v>0</v>
      </c>
      <c r="AC112" s="90">
        <v>0</v>
      </c>
      <c r="AD112" s="90">
        <v>0</v>
      </c>
      <c r="AE112" s="90">
        <v>0</v>
      </c>
      <c r="AF112" s="90">
        <v>0</v>
      </c>
      <c r="AG112" s="90">
        <v>0</v>
      </c>
      <c r="AH112" s="90">
        <v>0</v>
      </c>
      <c r="AI112" s="90">
        <v>0</v>
      </c>
      <c r="AJ112" s="91">
        <f t="shared" si="1"/>
        <v>768307.35000000009</v>
      </c>
      <c r="AM112" s="98"/>
    </row>
    <row r="113" spans="1:39" ht="20.100000000000001" customHeight="1">
      <c r="A113" s="87">
        <v>265</v>
      </c>
      <c r="B113" s="88" t="s">
        <v>804</v>
      </c>
      <c r="C113" s="89" t="s">
        <v>1351</v>
      </c>
      <c r="D113" s="90">
        <v>0</v>
      </c>
      <c r="E113" s="90">
        <v>0</v>
      </c>
      <c r="F113" s="90">
        <v>0</v>
      </c>
      <c r="G113" s="90">
        <v>746</v>
      </c>
      <c r="H113" s="90">
        <v>0</v>
      </c>
      <c r="I113" s="90">
        <v>0</v>
      </c>
      <c r="J113" s="90">
        <v>0</v>
      </c>
      <c r="K113" s="90">
        <v>0</v>
      </c>
      <c r="L113" s="90">
        <v>0</v>
      </c>
      <c r="M113" s="90">
        <v>0</v>
      </c>
      <c r="N113" s="90">
        <v>0</v>
      </c>
      <c r="O113" s="90">
        <v>0</v>
      </c>
      <c r="P113" s="90">
        <v>0</v>
      </c>
      <c r="Q113" s="90">
        <v>0</v>
      </c>
      <c r="R113" s="90">
        <v>0</v>
      </c>
      <c r="S113" s="90">
        <v>0</v>
      </c>
      <c r="T113" s="90">
        <v>0</v>
      </c>
      <c r="U113" s="90">
        <v>0</v>
      </c>
      <c r="V113" s="90">
        <v>0</v>
      </c>
      <c r="W113" s="90">
        <v>0</v>
      </c>
      <c r="X113" s="90">
        <v>0</v>
      </c>
      <c r="Y113" s="90">
        <v>0</v>
      </c>
      <c r="Z113" s="90">
        <v>0</v>
      </c>
      <c r="AA113" s="90">
        <v>0</v>
      </c>
      <c r="AB113" s="90">
        <v>0</v>
      </c>
      <c r="AC113" s="90">
        <v>0</v>
      </c>
      <c r="AD113" s="90">
        <v>0</v>
      </c>
      <c r="AE113" s="90">
        <v>0</v>
      </c>
      <c r="AF113" s="90">
        <v>0</v>
      </c>
      <c r="AG113" s="90">
        <v>0</v>
      </c>
      <c r="AH113" s="90">
        <v>0</v>
      </c>
      <c r="AI113" s="90">
        <v>0</v>
      </c>
      <c r="AJ113" s="91">
        <f t="shared" si="1"/>
        <v>746</v>
      </c>
      <c r="AM113" s="98"/>
    </row>
    <row r="114" spans="1:39" ht="20.100000000000001" customHeight="1">
      <c r="A114" s="87">
        <v>266</v>
      </c>
      <c r="B114" s="88" t="s">
        <v>805</v>
      </c>
      <c r="C114" s="89" t="s">
        <v>1351</v>
      </c>
      <c r="D114" s="90">
        <v>0</v>
      </c>
      <c r="E114" s="90">
        <v>120</v>
      </c>
      <c r="F114" s="90">
        <v>1770800</v>
      </c>
      <c r="G114" s="90">
        <v>53122.9</v>
      </c>
      <c r="H114" s="90">
        <v>0</v>
      </c>
      <c r="I114" s="90">
        <v>0</v>
      </c>
      <c r="J114" s="90">
        <v>0</v>
      </c>
      <c r="K114" s="90">
        <v>0</v>
      </c>
      <c r="L114" s="90">
        <v>0</v>
      </c>
      <c r="M114" s="90">
        <v>0</v>
      </c>
      <c r="N114" s="90">
        <v>0</v>
      </c>
      <c r="O114" s="90">
        <v>0</v>
      </c>
      <c r="P114" s="90">
        <v>0</v>
      </c>
      <c r="Q114" s="90">
        <v>0</v>
      </c>
      <c r="R114" s="90">
        <v>0</v>
      </c>
      <c r="S114" s="90">
        <v>0</v>
      </c>
      <c r="T114" s="90">
        <v>0</v>
      </c>
      <c r="U114" s="90">
        <v>0</v>
      </c>
      <c r="V114" s="90">
        <v>0</v>
      </c>
      <c r="W114" s="90">
        <v>0</v>
      </c>
      <c r="X114" s="90">
        <v>0</v>
      </c>
      <c r="Y114" s="90">
        <v>0</v>
      </c>
      <c r="Z114" s="90">
        <v>0</v>
      </c>
      <c r="AA114" s="90">
        <v>0</v>
      </c>
      <c r="AB114" s="90">
        <v>0</v>
      </c>
      <c r="AC114" s="90">
        <v>0</v>
      </c>
      <c r="AD114" s="90">
        <v>0</v>
      </c>
      <c r="AE114" s="90">
        <v>0</v>
      </c>
      <c r="AF114" s="90">
        <v>0</v>
      </c>
      <c r="AG114" s="90">
        <v>0</v>
      </c>
      <c r="AH114" s="90">
        <v>0</v>
      </c>
      <c r="AI114" s="90">
        <v>0</v>
      </c>
      <c r="AJ114" s="91">
        <f t="shared" si="1"/>
        <v>1824042.9</v>
      </c>
      <c r="AM114" s="98"/>
    </row>
    <row r="115" spans="1:39" ht="20.100000000000001" customHeight="1">
      <c r="A115" s="87">
        <v>267</v>
      </c>
      <c r="B115" s="88" t="s">
        <v>806</v>
      </c>
      <c r="C115" s="89" t="s">
        <v>1351</v>
      </c>
      <c r="D115" s="90">
        <v>0</v>
      </c>
      <c r="E115" s="90">
        <v>0</v>
      </c>
      <c r="F115" s="90">
        <v>0</v>
      </c>
      <c r="G115" s="90">
        <v>0</v>
      </c>
      <c r="H115" s="90">
        <v>0</v>
      </c>
      <c r="I115" s="90">
        <v>0</v>
      </c>
      <c r="J115" s="90">
        <v>0</v>
      </c>
      <c r="K115" s="90">
        <v>0</v>
      </c>
      <c r="L115" s="90">
        <v>0</v>
      </c>
      <c r="M115" s="90">
        <v>0</v>
      </c>
      <c r="N115" s="90">
        <v>0</v>
      </c>
      <c r="O115" s="90">
        <v>0</v>
      </c>
      <c r="P115" s="90">
        <v>0</v>
      </c>
      <c r="Q115" s="90">
        <v>0</v>
      </c>
      <c r="R115" s="90">
        <v>0</v>
      </c>
      <c r="S115" s="90">
        <v>0</v>
      </c>
      <c r="T115" s="90">
        <v>0</v>
      </c>
      <c r="U115" s="90">
        <v>0</v>
      </c>
      <c r="V115" s="90">
        <v>0</v>
      </c>
      <c r="W115" s="90">
        <v>0</v>
      </c>
      <c r="X115" s="90">
        <v>0</v>
      </c>
      <c r="Y115" s="90">
        <v>0</v>
      </c>
      <c r="Z115" s="90">
        <v>0</v>
      </c>
      <c r="AA115" s="90">
        <v>0</v>
      </c>
      <c r="AB115" s="90">
        <v>0</v>
      </c>
      <c r="AC115" s="90">
        <v>0</v>
      </c>
      <c r="AD115" s="90">
        <v>0</v>
      </c>
      <c r="AE115" s="90">
        <v>0</v>
      </c>
      <c r="AF115" s="90">
        <v>0</v>
      </c>
      <c r="AG115" s="90">
        <v>0</v>
      </c>
      <c r="AH115" s="90">
        <v>0</v>
      </c>
      <c r="AI115" s="90">
        <v>0</v>
      </c>
      <c r="AJ115" s="91">
        <f t="shared" si="1"/>
        <v>0</v>
      </c>
      <c r="AM115" s="98"/>
    </row>
    <row r="116" spans="1:39" ht="20.100000000000001" customHeight="1">
      <c r="A116" s="87">
        <v>268</v>
      </c>
      <c r="B116" s="88" t="s">
        <v>807</v>
      </c>
      <c r="C116" s="89" t="s">
        <v>1351</v>
      </c>
      <c r="D116" s="90">
        <v>0</v>
      </c>
      <c r="E116" s="90">
        <v>0</v>
      </c>
      <c r="F116" s="90">
        <v>0</v>
      </c>
      <c r="G116" s="90">
        <v>0</v>
      </c>
      <c r="H116" s="90">
        <v>0</v>
      </c>
      <c r="I116" s="90">
        <v>0</v>
      </c>
      <c r="J116" s="90">
        <v>0</v>
      </c>
      <c r="K116" s="90">
        <v>0</v>
      </c>
      <c r="L116" s="90">
        <v>0</v>
      </c>
      <c r="M116" s="90">
        <v>0</v>
      </c>
      <c r="N116" s="90">
        <v>0</v>
      </c>
      <c r="O116" s="90">
        <v>0</v>
      </c>
      <c r="P116" s="90">
        <v>0</v>
      </c>
      <c r="Q116" s="90">
        <v>0</v>
      </c>
      <c r="R116" s="90">
        <v>0</v>
      </c>
      <c r="S116" s="90">
        <v>0</v>
      </c>
      <c r="T116" s="90">
        <v>0</v>
      </c>
      <c r="U116" s="90">
        <v>0</v>
      </c>
      <c r="V116" s="90">
        <v>0</v>
      </c>
      <c r="W116" s="90">
        <v>0</v>
      </c>
      <c r="X116" s="90">
        <v>0</v>
      </c>
      <c r="Y116" s="90">
        <v>0</v>
      </c>
      <c r="Z116" s="90">
        <v>0</v>
      </c>
      <c r="AA116" s="90">
        <v>0</v>
      </c>
      <c r="AB116" s="90">
        <v>0</v>
      </c>
      <c r="AC116" s="90">
        <v>0</v>
      </c>
      <c r="AD116" s="90">
        <v>0</v>
      </c>
      <c r="AE116" s="90">
        <v>0</v>
      </c>
      <c r="AF116" s="90">
        <v>0</v>
      </c>
      <c r="AG116" s="90">
        <v>0</v>
      </c>
      <c r="AH116" s="90">
        <v>0</v>
      </c>
      <c r="AI116" s="90">
        <v>0</v>
      </c>
      <c r="AJ116" s="91">
        <f t="shared" si="1"/>
        <v>0</v>
      </c>
      <c r="AM116" s="98"/>
    </row>
    <row r="117" spans="1:39" ht="20.100000000000001" customHeight="1">
      <c r="A117" s="87">
        <v>269</v>
      </c>
      <c r="B117" s="88" t="s">
        <v>808</v>
      </c>
      <c r="C117" s="89" t="s">
        <v>1351</v>
      </c>
      <c r="D117" s="90">
        <v>0</v>
      </c>
      <c r="E117" s="90">
        <v>240</v>
      </c>
      <c r="F117" s="90">
        <v>33269.46</v>
      </c>
      <c r="G117" s="90">
        <v>0</v>
      </c>
      <c r="H117" s="90">
        <v>0</v>
      </c>
      <c r="I117" s="90">
        <v>0</v>
      </c>
      <c r="J117" s="90">
        <v>0</v>
      </c>
      <c r="K117" s="90">
        <v>0</v>
      </c>
      <c r="L117" s="90">
        <v>0</v>
      </c>
      <c r="M117" s="90">
        <v>0</v>
      </c>
      <c r="N117" s="90">
        <v>0</v>
      </c>
      <c r="O117" s="90">
        <v>0</v>
      </c>
      <c r="P117" s="90">
        <v>0</v>
      </c>
      <c r="Q117" s="90">
        <v>0</v>
      </c>
      <c r="R117" s="90">
        <v>0</v>
      </c>
      <c r="S117" s="90">
        <v>0</v>
      </c>
      <c r="T117" s="90">
        <v>0</v>
      </c>
      <c r="U117" s="90">
        <v>0</v>
      </c>
      <c r="V117" s="90">
        <v>0</v>
      </c>
      <c r="W117" s="90">
        <v>0</v>
      </c>
      <c r="X117" s="90">
        <v>0</v>
      </c>
      <c r="Y117" s="90">
        <v>0</v>
      </c>
      <c r="Z117" s="90">
        <v>0</v>
      </c>
      <c r="AA117" s="90">
        <v>0</v>
      </c>
      <c r="AB117" s="90">
        <v>0</v>
      </c>
      <c r="AC117" s="90">
        <v>0</v>
      </c>
      <c r="AD117" s="90">
        <v>0</v>
      </c>
      <c r="AE117" s="90">
        <v>0</v>
      </c>
      <c r="AF117" s="90">
        <v>0</v>
      </c>
      <c r="AG117" s="90">
        <v>0</v>
      </c>
      <c r="AH117" s="90">
        <v>0</v>
      </c>
      <c r="AI117" s="90">
        <v>0</v>
      </c>
      <c r="AJ117" s="91">
        <f t="shared" si="1"/>
        <v>33509.46</v>
      </c>
      <c r="AM117" s="98"/>
    </row>
    <row r="118" spans="1:39" ht="20.100000000000001" customHeight="1">
      <c r="A118" s="87">
        <v>270</v>
      </c>
      <c r="B118" s="88" t="s">
        <v>809</v>
      </c>
      <c r="C118" s="89" t="s">
        <v>1351</v>
      </c>
      <c r="D118" s="90">
        <v>0</v>
      </c>
      <c r="E118" s="90">
        <v>0</v>
      </c>
      <c r="F118" s="90">
        <v>0</v>
      </c>
      <c r="G118" s="90">
        <v>0</v>
      </c>
      <c r="H118" s="90">
        <v>0</v>
      </c>
      <c r="I118" s="90">
        <v>0</v>
      </c>
      <c r="J118" s="90">
        <v>0</v>
      </c>
      <c r="K118" s="90">
        <v>0</v>
      </c>
      <c r="L118" s="90">
        <v>0</v>
      </c>
      <c r="M118" s="90">
        <v>0</v>
      </c>
      <c r="N118" s="90">
        <v>0</v>
      </c>
      <c r="O118" s="90">
        <v>0</v>
      </c>
      <c r="P118" s="90">
        <v>0</v>
      </c>
      <c r="Q118" s="90">
        <v>0</v>
      </c>
      <c r="R118" s="90">
        <v>0</v>
      </c>
      <c r="S118" s="90">
        <v>0</v>
      </c>
      <c r="T118" s="90">
        <v>0</v>
      </c>
      <c r="U118" s="90">
        <v>0</v>
      </c>
      <c r="V118" s="90">
        <v>0</v>
      </c>
      <c r="W118" s="90">
        <v>0</v>
      </c>
      <c r="X118" s="90">
        <v>0</v>
      </c>
      <c r="Y118" s="90">
        <v>0</v>
      </c>
      <c r="Z118" s="90">
        <v>0</v>
      </c>
      <c r="AA118" s="90">
        <v>0</v>
      </c>
      <c r="AB118" s="90">
        <v>0</v>
      </c>
      <c r="AC118" s="90">
        <v>0</v>
      </c>
      <c r="AD118" s="90">
        <v>0</v>
      </c>
      <c r="AE118" s="90">
        <v>0</v>
      </c>
      <c r="AF118" s="90">
        <v>0</v>
      </c>
      <c r="AG118" s="90">
        <v>0</v>
      </c>
      <c r="AH118" s="90">
        <v>0</v>
      </c>
      <c r="AI118" s="90">
        <v>0</v>
      </c>
      <c r="AJ118" s="91">
        <f t="shared" si="1"/>
        <v>0</v>
      </c>
      <c r="AM118" s="98"/>
    </row>
    <row r="119" spans="1:39" ht="20.100000000000001" customHeight="1">
      <c r="A119" s="87">
        <v>271</v>
      </c>
      <c r="B119" s="88" t="s">
        <v>810</v>
      </c>
      <c r="C119" s="89" t="s">
        <v>1351</v>
      </c>
      <c r="D119" s="90">
        <v>0</v>
      </c>
      <c r="E119" s="90">
        <v>0</v>
      </c>
      <c r="F119" s="90">
        <v>0</v>
      </c>
      <c r="G119" s="90">
        <v>9466.82</v>
      </c>
      <c r="H119" s="90">
        <v>0</v>
      </c>
      <c r="I119" s="90">
        <v>0</v>
      </c>
      <c r="J119" s="90">
        <v>0</v>
      </c>
      <c r="K119" s="90">
        <v>0</v>
      </c>
      <c r="L119" s="90">
        <v>0</v>
      </c>
      <c r="M119" s="90">
        <v>0</v>
      </c>
      <c r="N119" s="90">
        <v>0</v>
      </c>
      <c r="O119" s="90">
        <v>0</v>
      </c>
      <c r="P119" s="90">
        <v>0</v>
      </c>
      <c r="Q119" s="90">
        <v>0</v>
      </c>
      <c r="R119" s="90">
        <v>0</v>
      </c>
      <c r="S119" s="90">
        <v>0</v>
      </c>
      <c r="T119" s="90">
        <v>0</v>
      </c>
      <c r="U119" s="90">
        <v>0</v>
      </c>
      <c r="V119" s="90">
        <v>0</v>
      </c>
      <c r="W119" s="90">
        <v>0</v>
      </c>
      <c r="X119" s="90">
        <v>0</v>
      </c>
      <c r="Y119" s="90">
        <v>0</v>
      </c>
      <c r="Z119" s="90">
        <v>0</v>
      </c>
      <c r="AA119" s="90">
        <v>0</v>
      </c>
      <c r="AB119" s="90">
        <v>0</v>
      </c>
      <c r="AC119" s="90">
        <v>0</v>
      </c>
      <c r="AD119" s="90">
        <v>0</v>
      </c>
      <c r="AE119" s="90">
        <v>0</v>
      </c>
      <c r="AF119" s="90">
        <v>0</v>
      </c>
      <c r="AG119" s="90">
        <v>0</v>
      </c>
      <c r="AH119" s="90">
        <v>0</v>
      </c>
      <c r="AI119" s="90">
        <v>0</v>
      </c>
      <c r="AJ119" s="91">
        <f t="shared" si="1"/>
        <v>9466.82</v>
      </c>
      <c r="AM119" s="98"/>
    </row>
    <row r="120" spans="1:39" ht="20.100000000000001" customHeight="1">
      <c r="A120" s="87">
        <v>272</v>
      </c>
      <c r="B120" s="88" t="s">
        <v>811</v>
      </c>
      <c r="C120" s="89" t="s">
        <v>1351</v>
      </c>
      <c r="D120" s="90">
        <v>0</v>
      </c>
      <c r="E120" s="90">
        <v>240</v>
      </c>
      <c r="F120" s="90">
        <v>438484</v>
      </c>
      <c r="G120" s="90">
        <v>0</v>
      </c>
      <c r="H120" s="90">
        <v>0</v>
      </c>
      <c r="I120" s="90">
        <v>0</v>
      </c>
      <c r="J120" s="90">
        <v>0</v>
      </c>
      <c r="K120" s="90">
        <v>0</v>
      </c>
      <c r="L120" s="90">
        <v>0</v>
      </c>
      <c r="M120" s="90">
        <v>0</v>
      </c>
      <c r="N120" s="90">
        <v>0</v>
      </c>
      <c r="O120" s="90">
        <v>0</v>
      </c>
      <c r="P120" s="90">
        <v>0</v>
      </c>
      <c r="Q120" s="90">
        <v>0</v>
      </c>
      <c r="R120" s="90">
        <v>0</v>
      </c>
      <c r="S120" s="90">
        <v>0</v>
      </c>
      <c r="T120" s="90">
        <v>0</v>
      </c>
      <c r="U120" s="90">
        <v>0</v>
      </c>
      <c r="V120" s="90">
        <v>0</v>
      </c>
      <c r="W120" s="90">
        <v>0</v>
      </c>
      <c r="X120" s="90">
        <v>0</v>
      </c>
      <c r="Y120" s="90">
        <v>0</v>
      </c>
      <c r="Z120" s="90">
        <v>0</v>
      </c>
      <c r="AA120" s="90">
        <v>0</v>
      </c>
      <c r="AB120" s="90">
        <v>0</v>
      </c>
      <c r="AC120" s="90">
        <v>0</v>
      </c>
      <c r="AD120" s="90">
        <v>0</v>
      </c>
      <c r="AE120" s="90">
        <v>0</v>
      </c>
      <c r="AF120" s="90">
        <v>0</v>
      </c>
      <c r="AG120" s="90">
        <v>0</v>
      </c>
      <c r="AH120" s="90">
        <v>0</v>
      </c>
      <c r="AI120" s="90">
        <v>0</v>
      </c>
      <c r="AJ120" s="91">
        <f t="shared" si="1"/>
        <v>438724</v>
      </c>
      <c r="AM120" s="98"/>
    </row>
    <row r="121" spans="1:39" ht="20.100000000000001" customHeight="1">
      <c r="A121" s="87">
        <v>273</v>
      </c>
      <c r="B121" s="88" t="s">
        <v>812</v>
      </c>
      <c r="C121" s="89" t="s">
        <v>1351</v>
      </c>
      <c r="D121" s="90">
        <v>0</v>
      </c>
      <c r="E121" s="90">
        <v>240</v>
      </c>
      <c r="F121" s="90">
        <v>0</v>
      </c>
      <c r="G121" s="90">
        <v>0</v>
      </c>
      <c r="H121" s="90">
        <v>0</v>
      </c>
      <c r="I121" s="90">
        <v>0</v>
      </c>
      <c r="J121" s="90">
        <v>0</v>
      </c>
      <c r="K121" s="90">
        <v>0</v>
      </c>
      <c r="L121" s="90">
        <v>0</v>
      </c>
      <c r="M121" s="90">
        <v>0</v>
      </c>
      <c r="N121" s="90">
        <v>0</v>
      </c>
      <c r="O121" s="90">
        <v>0</v>
      </c>
      <c r="P121" s="90">
        <v>0</v>
      </c>
      <c r="Q121" s="90">
        <v>0</v>
      </c>
      <c r="R121" s="90">
        <v>0</v>
      </c>
      <c r="S121" s="90">
        <v>0</v>
      </c>
      <c r="T121" s="90">
        <v>0</v>
      </c>
      <c r="U121" s="90">
        <v>0</v>
      </c>
      <c r="V121" s="90">
        <v>0</v>
      </c>
      <c r="W121" s="90">
        <v>0</v>
      </c>
      <c r="X121" s="90">
        <v>0</v>
      </c>
      <c r="Y121" s="90">
        <v>0</v>
      </c>
      <c r="Z121" s="90">
        <v>0</v>
      </c>
      <c r="AA121" s="90">
        <v>0</v>
      </c>
      <c r="AB121" s="90">
        <v>0</v>
      </c>
      <c r="AC121" s="90">
        <v>0</v>
      </c>
      <c r="AD121" s="90">
        <v>0</v>
      </c>
      <c r="AE121" s="90">
        <v>0</v>
      </c>
      <c r="AF121" s="90">
        <v>0</v>
      </c>
      <c r="AG121" s="90">
        <v>0</v>
      </c>
      <c r="AH121" s="90">
        <v>0</v>
      </c>
      <c r="AI121" s="90">
        <v>0</v>
      </c>
      <c r="AJ121" s="91">
        <f t="shared" si="1"/>
        <v>240</v>
      </c>
      <c r="AM121" s="98"/>
    </row>
    <row r="122" spans="1:39" ht="20.100000000000001" customHeight="1">
      <c r="A122" s="87">
        <v>281</v>
      </c>
      <c r="B122" s="88" t="s">
        <v>813</v>
      </c>
      <c r="C122" s="89" t="s">
        <v>1351</v>
      </c>
      <c r="D122" s="90">
        <v>0</v>
      </c>
      <c r="E122" s="90">
        <v>0</v>
      </c>
      <c r="F122" s="90">
        <v>0</v>
      </c>
      <c r="G122" s="90">
        <v>0</v>
      </c>
      <c r="H122" s="90">
        <v>0</v>
      </c>
      <c r="I122" s="90">
        <v>0</v>
      </c>
      <c r="J122" s="90">
        <v>0</v>
      </c>
      <c r="K122" s="90">
        <v>0</v>
      </c>
      <c r="L122" s="90">
        <v>0</v>
      </c>
      <c r="M122" s="90">
        <v>0</v>
      </c>
      <c r="N122" s="90">
        <v>0</v>
      </c>
      <c r="O122" s="90">
        <v>0</v>
      </c>
      <c r="P122" s="90">
        <v>0</v>
      </c>
      <c r="Q122" s="90">
        <v>0</v>
      </c>
      <c r="R122" s="90">
        <v>0</v>
      </c>
      <c r="S122" s="90">
        <v>0</v>
      </c>
      <c r="T122" s="90">
        <v>0</v>
      </c>
      <c r="U122" s="90">
        <v>0</v>
      </c>
      <c r="V122" s="90">
        <v>0</v>
      </c>
      <c r="W122" s="90">
        <v>0</v>
      </c>
      <c r="X122" s="90">
        <v>0</v>
      </c>
      <c r="Y122" s="90">
        <v>0</v>
      </c>
      <c r="Z122" s="90">
        <v>0</v>
      </c>
      <c r="AA122" s="90">
        <v>0</v>
      </c>
      <c r="AB122" s="90">
        <v>0</v>
      </c>
      <c r="AC122" s="90">
        <v>0</v>
      </c>
      <c r="AD122" s="90">
        <v>0</v>
      </c>
      <c r="AE122" s="90">
        <v>0</v>
      </c>
      <c r="AF122" s="90">
        <v>0</v>
      </c>
      <c r="AG122" s="90">
        <v>0</v>
      </c>
      <c r="AH122" s="90">
        <v>0</v>
      </c>
      <c r="AI122" s="90">
        <v>0</v>
      </c>
      <c r="AJ122" s="91">
        <f t="shared" si="1"/>
        <v>0</v>
      </c>
      <c r="AM122" s="98"/>
    </row>
    <row r="123" spans="1:39" ht="20.100000000000001" customHeight="1">
      <c r="A123" s="87">
        <v>283</v>
      </c>
      <c r="B123" s="88" t="s">
        <v>153</v>
      </c>
      <c r="C123" s="92" t="s">
        <v>1351</v>
      </c>
      <c r="D123" s="90">
        <v>0</v>
      </c>
      <c r="E123" s="90">
        <v>0</v>
      </c>
      <c r="F123" s="90">
        <v>1603930.94</v>
      </c>
      <c r="G123" s="90">
        <v>1925687.8599999999</v>
      </c>
      <c r="H123" s="90">
        <v>0</v>
      </c>
      <c r="I123" s="90">
        <v>3177.26</v>
      </c>
      <c r="J123" s="90">
        <v>0</v>
      </c>
      <c r="K123" s="90">
        <v>2538.3500000000004</v>
      </c>
      <c r="L123" s="90">
        <v>0</v>
      </c>
      <c r="M123" s="90">
        <v>0</v>
      </c>
      <c r="N123" s="90">
        <v>77.53</v>
      </c>
      <c r="O123" s="90">
        <v>1543.81</v>
      </c>
      <c r="P123" s="90">
        <v>0</v>
      </c>
      <c r="Q123" s="90">
        <v>0</v>
      </c>
      <c r="R123" s="90">
        <v>0</v>
      </c>
      <c r="S123" s="90">
        <v>0</v>
      </c>
      <c r="T123" s="90">
        <v>0</v>
      </c>
      <c r="U123" s="90">
        <v>0</v>
      </c>
      <c r="V123" s="90">
        <v>0</v>
      </c>
      <c r="W123" s="90">
        <v>0</v>
      </c>
      <c r="X123" s="90">
        <v>0</v>
      </c>
      <c r="Y123" s="90">
        <v>0</v>
      </c>
      <c r="Z123" s="90">
        <v>0</v>
      </c>
      <c r="AA123" s="90">
        <v>0</v>
      </c>
      <c r="AB123" s="90">
        <v>0</v>
      </c>
      <c r="AC123" s="90">
        <v>0</v>
      </c>
      <c r="AD123" s="90">
        <v>0</v>
      </c>
      <c r="AE123" s="90">
        <v>0</v>
      </c>
      <c r="AF123" s="90">
        <v>0</v>
      </c>
      <c r="AG123" s="90">
        <v>0</v>
      </c>
      <c r="AH123" s="90">
        <v>0</v>
      </c>
      <c r="AI123" s="90">
        <v>0</v>
      </c>
      <c r="AJ123" s="91">
        <f t="shared" si="1"/>
        <v>3536955.7499999995</v>
      </c>
      <c r="AM123" s="98"/>
    </row>
    <row r="124" spans="1:39" ht="20.100000000000001" customHeight="1">
      <c r="A124" s="87">
        <v>287</v>
      </c>
      <c r="B124" s="88" t="s">
        <v>814</v>
      </c>
      <c r="C124" s="89" t="s">
        <v>1351</v>
      </c>
      <c r="D124" s="90">
        <v>0</v>
      </c>
      <c r="E124" s="90">
        <v>991539.33</v>
      </c>
      <c r="F124" s="90">
        <v>4472940.08</v>
      </c>
      <c r="G124" s="90">
        <v>531880.36</v>
      </c>
      <c r="H124" s="90">
        <v>0</v>
      </c>
      <c r="I124" s="90">
        <v>9637.57</v>
      </c>
      <c r="J124" s="90">
        <v>746828.28</v>
      </c>
      <c r="K124" s="90">
        <v>0</v>
      </c>
      <c r="L124" s="90">
        <v>0</v>
      </c>
      <c r="M124" s="90">
        <v>0</v>
      </c>
      <c r="N124" s="90">
        <v>0</v>
      </c>
      <c r="O124" s="90">
        <v>0</v>
      </c>
      <c r="P124" s="90">
        <v>0</v>
      </c>
      <c r="Q124" s="90">
        <v>0</v>
      </c>
      <c r="R124" s="90">
        <v>0</v>
      </c>
      <c r="S124" s="90">
        <v>0</v>
      </c>
      <c r="T124" s="90">
        <v>0</v>
      </c>
      <c r="U124" s="90">
        <v>0</v>
      </c>
      <c r="V124" s="90">
        <v>0</v>
      </c>
      <c r="W124" s="90">
        <v>0</v>
      </c>
      <c r="X124" s="90">
        <v>0</v>
      </c>
      <c r="Y124" s="90">
        <v>0</v>
      </c>
      <c r="Z124" s="90">
        <v>0</v>
      </c>
      <c r="AA124" s="90">
        <v>178889414.87480003</v>
      </c>
      <c r="AB124" s="90">
        <v>0</v>
      </c>
      <c r="AC124" s="90">
        <v>0</v>
      </c>
      <c r="AD124" s="90">
        <v>0</v>
      </c>
      <c r="AE124" s="90">
        <v>0</v>
      </c>
      <c r="AF124" s="90">
        <v>0</v>
      </c>
      <c r="AG124" s="90">
        <v>0</v>
      </c>
      <c r="AH124" s="90">
        <v>0</v>
      </c>
      <c r="AI124" s="90">
        <v>0</v>
      </c>
      <c r="AJ124" s="91">
        <f t="shared" si="1"/>
        <v>185642240.49480003</v>
      </c>
      <c r="AM124" s="98"/>
    </row>
    <row r="125" spans="1:39" ht="20.100000000000001" customHeight="1">
      <c r="A125" s="87">
        <v>288</v>
      </c>
      <c r="B125" s="88" t="s">
        <v>815</v>
      </c>
      <c r="C125" s="89" t="s">
        <v>1351</v>
      </c>
      <c r="D125" s="90">
        <v>0</v>
      </c>
      <c r="E125" s="90">
        <v>0</v>
      </c>
      <c r="F125" s="90">
        <v>0</v>
      </c>
      <c r="G125" s="90">
        <v>459.19</v>
      </c>
      <c r="H125" s="90">
        <v>0</v>
      </c>
      <c r="I125" s="90">
        <v>0</v>
      </c>
      <c r="J125" s="90">
        <v>0</v>
      </c>
      <c r="K125" s="90">
        <v>0</v>
      </c>
      <c r="L125" s="90">
        <v>0</v>
      </c>
      <c r="M125" s="90">
        <v>0</v>
      </c>
      <c r="N125" s="90">
        <v>0</v>
      </c>
      <c r="O125" s="90">
        <v>0</v>
      </c>
      <c r="P125" s="90">
        <v>0</v>
      </c>
      <c r="Q125" s="90">
        <v>0</v>
      </c>
      <c r="R125" s="90">
        <v>0</v>
      </c>
      <c r="S125" s="90">
        <v>0</v>
      </c>
      <c r="T125" s="90">
        <v>0</v>
      </c>
      <c r="U125" s="90">
        <v>0</v>
      </c>
      <c r="V125" s="90">
        <v>0</v>
      </c>
      <c r="W125" s="90">
        <v>0</v>
      </c>
      <c r="X125" s="90">
        <v>0</v>
      </c>
      <c r="Y125" s="90">
        <v>0</v>
      </c>
      <c r="Z125" s="90">
        <v>0</v>
      </c>
      <c r="AA125" s="90">
        <v>0</v>
      </c>
      <c r="AB125" s="90">
        <v>0</v>
      </c>
      <c r="AC125" s="90">
        <v>0</v>
      </c>
      <c r="AD125" s="90">
        <v>0</v>
      </c>
      <c r="AE125" s="90">
        <v>0</v>
      </c>
      <c r="AF125" s="90">
        <v>0</v>
      </c>
      <c r="AG125" s="90">
        <v>0</v>
      </c>
      <c r="AH125" s="90">
        <v>0</v>
      </c>
      <c r="AI125" s="90">
        <v>0</v>
      </c>
      <c r="AJ125" s="91">
        <f t="shared" si="1"/>
        <v>459.19</v>
      </c>
      <c r="AM125" s="98"/>
    </row>
    <row r="126" spans="1:39" ht="20.100000000000001" customHeight="1">
      <c r="A126" s="87">
        <v>289</v>
      </c>
      <c r="B126" s="88" t="s">
        <v>816</v>
      </c>
      <c r="C126" s="89" t="s">
        <v>1351</v>
      </c>
      <c r="D126" s="90">
        <v>0</v>
      </c>
      <c r="E126" s="90">
        <v>0</v>
      </c>
      <c r="F126" s="90">
        <v>0</v>
      </c>
      <c r="G126" s="90">
        <v>0</v>
      </c>
      <c r="H126" s="90">
        <v>0</v>
      </c>
      <c r="I126" s="90">
        <v>0</v>
      </c>
      <c r="J126" s="90">
        <v>0</v>
      </c>
      <c r="K126" s="90">
        <v>0</v>
      </c>
      <c r="L126" s="90">
        <v>0</v>
      </c>
      <c r="M126" s="90">
        <v>0</v>
      </c>
      <c r="N126" s="90">
        <v>0</v>
      </c>
      <c r="O126" s="90">
        <v>0</v>
      </c>
      <c r="P126" s="90">
        <v>0</v>
      </c>
      <c r="Q126" s="90">
        <v>0</v>
      </c>
      <c r="R126" s="90">
        <v>0</v>
      </c>
      <c r="S126" s="90">
        <v>0</v>
      </c>
      <c r="T126" s="90">
        <v>0</v>
      </c>
      <c r="U126" s="90">
        <v>0</v>
      </c>
      <c r="V126" s="90">
        <v>0</v>
      </c>
      <c r="W126" s="90">
        <v>0</v>
      </c>
      <c r="X126" s="90">
        <v>0</v>
      </c>
      <c r="Y126" s="90">
        <v>0</v>
      </c>
      <c r="Z126" s="90">
        <v>0</v>
      </c>
      <c r="AA126" s="90">
        <v>0</v>
      </c>
      <c r="AB126" s="90">
        <v>0</v>
      </c>
      <c r="AC126" s="90">
        <v>0</v>
      </c>
      <c r="AD126" s="90">
        <v>0</v>
      </c>
      <c r="AE126" s="90">
        <v>0</v>
      </c>
      <c r="AF126" s="90">
        <v>0</v>
      </c>
      <c r="AG126" s="90">
        <v>0</v>
      </c>
      <c r="AH126" s="90">
        <v>0</v>
      </c>
      <c r="AI126" s="90">
        <v>0</v>
      </c>
      <c r="AJ126" s="91">
        <f t="shared" si="1"/>
        <v>0</v>
      </c>
      <c r="AM126" s="98"/>
    </row>
    <row r="127" spans="1:39" ht="20.100000000000001" customHeight="1">
      <c r="A127" s="87">
        <v>290</v>
      </c>
      <c r="B127" s="88" t="s">
        <v>817</v>
      </c>
      <c r="C127" s="89" t="s">
        <v>1351</v>
      </c>
      <c r="D127" s="90">
        <v>0</v>
      </c>
      <c r="E127" s="90">
        <v>72071.399999999994</v>
      </c>
      <c r="F127" s="90">
        <v>0</v>
      </c>
      <c r="G127" s="90">
        <v>65742470.610000007</v>
      </c>
      <c r="H127" s="90">
        <v>0</v>
      </c>
      <c r="I127" s="90">
        <v>0</v>
      </c>
      <c r="J127" s="90">
        <v>0</v>
      </c>
      <c r="K127" s="90">
        <v>0</v>
      </c>
      <c r="L127" s="90">
        <v>0</v>
      </c>
      <c r="M127" s="90">
        <v>0</v>
      </c>
      <c r="N127" s="90">
        <v>0</v>
      </c>
      <c r="O127" s="90">
        <v>0</v>
      </c>
      <c r="P127" s="90">
        <v>0</v>
      </c>
      <c r="Q127" s="90">
        <v>0</v>
      </c>
      <c r="R127" s="90">
        <v>0</v>
      </c>
      <c r="S127" s="90">
        <v>0</v>
      </c>
      <c r="T127" s="90">
        <v>75</v>
      </c>
      <c r="U127" s="90">
        <v>0</v>
      </c>
      <c r="V127" s="90">
        <v>0</v>
      </c>
      <c r="W127" s="90">
        <v>0</v>
      </c>
      <c r="X127" s="90">
        <v>0</v>
      </c>
      <c r="Y127" s="90">
        <v>0</v>
      </c>
      <c r="Z127" s="90">
        <v>0</v>
      </c>
      <c r="AA127" s="90">
        <v>0</v>
      </c>
      <c r="AB127" s="90">
        <v>0</v>
      </c>
      <c r="AC127" s="90">
        <v>0</v>
      </c>
      <c r="AD127" s="90">
        <v>0</v>
      </c>
      <c r="AE127" s="90">
        <v>0</v>
      </c>
      <c r="AF127" s="90">
        <v>0</v>
      </c>
      <c r="AG127" s="90">
        <v>0</v>
      </c>
      <c r="AH127" s="90">
        <v>0</v>
      </c>
      <c r="AI127" s="90">
        <v>0</v>
      </c>
      <c r="AJ127" s="91">
        <f t="shared" si="1"/>
        <v>65814617.010000005</v>
      </c>
      <c r="AM127" s="98"/>
    </row>
    <row r="128" spans="1:39" ht="20.100000000000001" customHeight="1">
      <c r="A128" s="87">
        <v>291</v>
      </c>
      <c r="B128" s="88" t="s">
        <v>818</v>
      </c>
      <c r="C128" s="89" t="s">
        <v>1351</v>
      </c>
      <c r="D128" s="90">
        <v>0</v>
      </c>
      <c r="E128" s="90">
        <v>0</v>
      </c>
      <c r="F128" s="90">
        <v>62735210.460000001</v>
      </c>
      <c r="G128" s="90">
        <v>167347062.88999993</v>
      </c>
      <c r="H128" s="90">
        <v>0</v>
      </c>
      <c r="I128" s="90">
        <v>11313.26</v>
      </c>
      <c r="J128" s="90">
        <v>41525052.979999997</v>
      </c>
      <c r="K128" s="90">
        <v>68870</v>
      </c>
      <c r="L128" s="90">
        <v>0</v>
      </c>
      <c r="M128" s="90">
        <v>0</v>
      </c>
      <c r="N128" s="90">
        <v>115830.35</v>
      </c>
      <c r="O128" s="90">
        <v>0</v>
      </c>
      <c r="P128" s="90">
        <v>28610643.039999999</v>
      </c>
      <c r="Q128" s="90">
        <v>0</v>
      </c>
      <c r="R128" s="90">
        <v>0</v>
      </c>
      <c r="S128" s="90">
        <v>0</v>
      </c>
      <c r="T128" s="90">
        <v>0</v>
      </c>
      <c r="U128" s="90">
        <v>0</v>
      </c>
      <c r="V128" s="90">
        <v>37730</v>
      </c>
      <c r="W128" s="90">
        <v>0</v>
      </c>
      <c r="X128" s="90">
        <v>422662.23019999999</v>
      </c>
      <c r="Y128" s="90">
        <v>0</v>
      </c>
      <c r="Z128" s="90">
        <v>50.009399999999999</v>
      </c>
      <c r="AA128" s="90">
        <v>924619738.77279997</v>
      </c>
      <c r="AB128" s="90">
        <v>0</v>
      </c>
      <c r="AC128" s="90">
        <v>0</v>
      </c>
      <c r="AD128" s="90">
        <v>36392.711600000002</v>
      </c>
      <c r="AE128" s="90">
        <v>0</v>
      </c>
      <c r="AF128" s="90">
        <v>0</v>
      </c>
      <c r="AG128" s="90">
        <v>0</v>
      </c>
      <c r="AH128" s="90">
        <v>0</v>
      </c>
      <c r="AI128" s="90">
        <v>0</v>
      </c>
      <c r="AJ128" s="91">
        <f t="shared" si="1"/>
        <v>1225530556.704</v>
      </c>
      <c r="AM128" s="98"/>
    </row>
    <row r="129" spans="1:39" ht="20.100000000000001" customHeight="1">
      <c r="A129" s="87">
        <v>292</v>
      </c>
      <c r="B129" s="88" t="s">
        <v>159</v>
      </c>
      <c r="C129" s="89" t="s">
        <v>1351</v>
      </c>
      <c r="D129" s="90">
        <v>1633.44</v>
      </c>
      <c r="E129" s="90">
        <v>480</v>
      </c>
      <c r="F129" s="90">
        <v>1046775.29</v>
      </c>
      <c r="G129" s="90">
        <v>13712.220000000001</v>
      </c>
      <c r="H129" s="90">
        <v>0</v>
      </c>
      <c r="I129" s="90">
        <v>0</v>
      </c>
      <c r="J129" s="90">
        <v>0</v>
      </c>
      <c r="K129" s="90">
        <v>0</v>
      </c>
      <c r="L129" s="90">
        <v>0</v>
      </c>
      <c r="M129" s="90">
        <v>0</v>
      </c>
      <c r="N129" s="90">
        <v>0</v>
      </c>
      <c r="O129" s="90">
        <v>0</v>
      </c>
      <c r="P129" s="90">
        <v>0</v>
      </c>
      <c r="Q129" s="90">
        <v>0</v>
      </c>
      <c r="R129" s="90">
        <v>0</v>
      </c>
      <c r="S129" s="90">
        <v>0</v>
      </c>
      <c r="T129" s="90">
        <v>0</v>
      </c>
      <c r="U129" s="90">
        <v>0</v>
      </c>
      <c r="V129" s="90">
        <v>0</v>
      </c>
      <c r="W129" s="90">
        <v>0</v>
      </c>
      <c r="X129" s="90">
        <v>0</v>
      </c>
      <c r="Y129" s="90">
        <v>0</v>
      </c>
      <c r="Z129" s="90">
        <v>0</v>
      </c>
      <c r="AA129" s="90">
        <v>0</v>
      </c>
      <c r="AB129" s="90">
        <v>0</v>
      </c>
      <c r="AC129" s="90">
        <v>0</v>
      </c>
      <c r="AD129" s="90">
        <v>0</v>
      </c>
      <c r="AE129" s="90">
        <v>0</v>
      </c>
      <c r="AF129" s="90">
        <v>0</v>
      </c>
      <c r="AG129" s="90">
        <v>0</v>
      </c>
      <c r="AH129" s="90">
        <v>0</v>
      </c>
      <c r="AI129" s="90">
        <v>0</v>
      </c>
      <c r="AJ129" s="91">
        <f t="shared" si="1"/>
        <v>1062600.95</v>
      </c>
      <c r="AM129" s="98"/>
    </row>
    <row r="130" spans="1:39" ht="20.100000000000001" customHeight="1">
      <c r="A130" s="87">
        <v>293</v>
      </c>
      <c r="B130" s="88" t="s">
        <v>819</v>
      </c>
      <c r="C130" s="89" t="s">
        <v>1351</v>
      </c>
      <c r="D130" s="90">
        <v>0</v>
      </c>
      <c r="E130" s="90">
        <v>0</v>
      </c>
      <c r="F130" s="90">
        <v>126770.02</v>
      </c>
      <c r="G130" s="90">
        <v>546</v>
      </c>
      <c r="H130" s="90">
        <v>0</v>
      </c>
      <c r="I130" s="90">
        <v>50</v>
      </c>
      <c r="J130" s="90">
        <v>741909</v>
      </c>
      <c r="K130" s="90">
        <v>0</v>
      </c>
      <c r="L130" s="90">
        <v>0</v>
      </c>
      <c r="M130" s="90">
        <v>0</v>
      </c>
      <c r="N130" s="90">
        <v>0</v>
      </c>
      <c r="O130" s="90">
        <v>0</v>
      </c>
      <c r="P130" s="90">
        <v>0</v>
      </c>
      <c r="Q130" s="90">
        <v>0</v>
      </c>
      <c r="R130" s="90">
        <v>0</v>
      </c>
      <c r="S130" s="90">
        <v>0</v>
      </c>
      <c r="T130" s="90">
        <v>0</v>
      </c>
      <c r="U130" s="90">
        <v>0</v>
      </c>
      <c r="V130" s="90">
        <v>0</v>
      </c>
      <c r="W130" s="90">
        <v>0</v>
      </c>
      <c r="X130" s="90">
        <v>0</v>
      </c>
      <c r="Y130" s="90">
        <v>0</v>
      </c>
      <c r="Z130" s="90">
        <v>0</v>
      </c>
      <c r="AA130" s="90">
        <v>0</v>
      </c>
      <c r="AB130" s="90">
        <v>0</v>
      </c>
      <c r="AC130" s="90">
        <v>0</v>
      </c>
      <c r="AD130" s="90">
        <v>0</v>
      </c>
      <c r="AE130" s="90">
        <v>0</v>
      </c>
      <c r="AF130" s="90">
        <v>0</v>
      </c>
      <c r="AG130" s="90">
        <v>0</v>
      </c>
      <c r="AH130" s="90">
        <v>0</v>
      </c>
      <c r="AI130" s="90">
        <v>0</v>
      </c>
      <c r="AJ130" s="91">
        <f t="shared" si="1"/>
        <v>869275.02</v>
      </c>
      <c r="AM130" s="98"/>
    </row>
    <row r="131" spans="1:39" ht="20.100000000000001" customHeight="1">
      <c r="A131" s="149">
        <v>294</v>
      </c>
      <c r="B131" s="150" t="s">
        <v>161</v>
      </c>
      <c r="C131" s="151" t="s">
        <v>1351</v>
      </c>
      <c r="D131" s="152">
        <v>0</v>
      </c>
      <c r="E131" s="152">
        <v>0</v>
      </c>
      <c r="F131" s="152">
        <v>0</v>
      </c>
      <c r="G131" s="152">
        <v>0</v>
      </c>
      <c r="H131" s="152">
        <v>0</v>
      </c>
      <c r="I131" s="152">
        <v>0</v>
      </c>
      <c r="J131" s="152">
        <v>0</v>
      </c>
      <c r="K131" s="152">
        <v>0</v>
      </c>
      <c r="L131" s="152">
        <v>0</v>
      </c>
      <c r="M131" s="152">
        <v>0</v>
      </c>
      <c r="N131" s="152">
        <v>0</v>
      </c>
      <c r="O131" s="152">
        <v>0</v>
      </c>
      <c r="P131" s="152">
        <v>0</v>
      </c>
      <c r="Q131" s="152">
        <v>0</v>
      </c>
      <c r="R131" s="152">
        <v>0</v>
      </c>
      <c r="S131" s="152">
        <v>0</v>
      </c>
      <c r="T131" s="152">
        <v>0</v>
      </c>
      <c r="U131" s="152">
        <v>0</v>
      </c>
      <c r="V131" s="152">
        <v>0</v>
      </c>
      <c r="W131" s="152">
        <v>0</v>
      </c>
      <c r="X131" s="152">
        <v>0</v>
      </c>
      <c r="Y131" s="152">
        <v>0</v>
      </c>
      <c r="Z131" s="152">
        <v>0</v>
      </c>
      <c r="AA131" s="152">
        <v>0</v>
      </c>
      <c r="AB131" s="152">
        <v>0</v>
      </c>
      <c r="AC131" s="152">
        <v>0</v>
      </c>
      <c r="AD131" s="152">
        <v>0</v>
      </c>
      <c r="AE131" s="152">
        <v>0</v>
      </c>
      <c r="AF131" s="152">
        <v>0</v>
      </c>
      <c r="AG131" s="152">
        <v>0</v>
      </c>
      <c r="AH131" s="152">
        <v>0</v>
      </c>
      <c r="AI131" s="152">
        <v>0</v>
      </c>
      <c r="AJ131" s="153">
        <f t="shared" si="1"/>
        <v>0</v>
      </c>
      <c r="AM131" s="98"/>
    </row>
    <row r="132" spans="1:39" ht="20.100000000000001" customHeight="1">
      <c r="A132" s="149">
        <v>295</v>
      </c>
      <c r="B132" s="150" t="s">
        <v>162</v>
      </c>
      <c r="C132" s="151" t="s">
        <v>1351</v>
      </c>
      <c r="D132" s="152">
        <v>0</v>
      </c>
      <c r="E132" s="152">
        <v>0</v>
      </c>
      <c r="F132" s="152">
        <v>0</v>
      </c>
      <c r="G132" s="152">
        <v>0</v>
      </c>
      <c r="H132" s="152">
        <v>0</v>
      </c>
      <c r="I132" s="152">
        <v>0</v>
      </c>
      <c r="J132" s="152">
        <v>0</v>
      </c>
      <c r="K132" s="152">
        <v>0</v>
      </c>
      <c r="L132" s="152">
        <v>0</v>
      </c>
      <c r="M132" s="152">
        <v>0</v>
      </c>
      <c r="N132" s="152">
        <v>0</v>
      </c>
      <c r="O132" s="152">
        <v>0</v>
      </c>
      <c r="P132" s="152">
        <v>0</v>
      </c>
      <c r="Q132" s="152">
        <v>0</v>
      </c>
      <c r="R132" s="152">
        <v>0</v>
      </c>
      <c r="S132" s="152">
        <v>0</v>
      </c>
      <c r="T132" s="152">
        <v>0</v>
      </c>
      <c r="U132" s="152">
        <v>0</v>
      </c>
      <c r="V132" s="152">
        <v>0</v>
      </c>
      <c r="W132" s="152">
        <v>0</v>
      </c>
      <c r="X132" s="152">
        <v>0</v>
      </c>
      <c r="Y132" s="152">
        <v>0</v>
      </c>
      <c r="Z132" s="152">
        <v>0</v>
      </c>
      <c r="AA132" s="152">
        <v>0</v>
      </c>
      <c r="AB132" s="152">
        <v>0</v>
      </c>
      <c r="AC132" s="152">
        <v>0</v>
      </c>
      <c r="AD132" s="152">
        <v>0</v>
      </c>
      <c r="AE132" s="152">
        <v>0</v>
      </c>
      <c r="AF132" s="152">
        <v>0</v>
      </c>
      <c r="AG132" s="152">
        <v>0</v>
      </c>
      <c r="AH132" s="152">
        <v>0</v>
      </c>
      <c r="AI132" s="152">
        <v>0</v>
      </c>
      <c r="AJ132" s="153">
        <f t="shared" si="1"/>
        <v>0</v>
      </c>
      <c r="AM132" s="98"/>
    </row>
    <row r="133" spans="1:39" ht="20.100000000000001" customHeight="1">
      <c r="A133" s="149">
        <v>296</v>
      </c>
      <c r="B133" s="150" t="s">
        <v>163</v>
      </c>
      <c r="C133" s="151" t="s">
        <v>1351</v>
      </c>
      <c r="D133" s="152">
        <v>0</v>
      </c>
      <c r="E133" s="152">
        <v>0</v>
      </c>
      <c r="F133" s="152">
        <v>0</v>
      </c>
      <c r="G133" s="152">
        <v>0</v>
      </c>
      <c r="H133" s="152">
        <v>0</v>
      </c>
      <c r="I133" s="152">
        <v>0</v>
      </c>
      <c r="J133" s="152">
        <v>0</v>
      </c>
      <c r="K133" s="152">
        <v>0</v>
      </c>
      <c r="L133" s="152">
        <v>0</v>
      </c>
      <c r="M133" s="152">
        <v>0</v>
      </c>
      <c r="N133" s="152">
        <v>0</v>
      </c>
      <c r="O133" s="152">
        <v>0</v>
      </c>
      <c r="P133" s="152">
        <v>0</v>
      </c>
      <c r="Q133" s="152">
        <v>0</v>
      </c>
      <c r="R133" s="152">
        <v>0</v>
      </c>
      <c r="S133" s="152">
        <v>0</v>
      </c>
      <c r="T133" s="152">
        <v>0</v>
      </c>
      <c r="U133" s="152">
        <v>0</v>
      </c>
      <c r="V133" s="152">
        <v>0</v>
      </c>
      <c r="W133" s="152">
        <v>0</v>
      </c>
      <c r="X133" s="152">
        <v>0</v>
      </c>
      <c r="Y133" s="152">
        <v>0</v>
      </c>
      <c r="Z133" s="152">
        <v>0</v>
      </c>
      <c r="AA133" s="152">
        <v>0</v>
      </c>
      <c r="AB133" s="152">
        <v>0</v>
      </c>
      <c r="AC133" s="152">
        <v>0</v>
      </c>
      <c r="AD133" s="152">
        <v>0</v>
      </c>
      <c r="AE133" s="152">
        <v>0</v>
      </c>
      <c r="AF133" s="152">
        <v>0</v>
      </c>
      <c r="AG133" s="152">
        <v>0</v>
      </c>
      <c r="AH133" s="152">
        <v>0</v>
      </c>
      <c r="AI133" s="152">
        <v>0</v>
      </c>
      <c r="AJ133" s="153">
        <f t="shared" si="1"/>
        <v>0</v>
      </c>
      <c r="AM133" s="98"/>
    </row>
    <row r="134" spans="1:39" ht="20.100000000000001" customHeight="1">
      <c r="A134" s="87">
        <v>297</v>
      </c>
      <c r="B134" s="88" t="s">
        <v>820</v>
      </c>
      <c r="C134" s="89" t="s">
        <v>1351</v>
      </c>
      <c r="D134" s="90">
        <v>0</v>
      </c>
      <c r="E134" s="90">
        <v>0</v>
      </c>
      <c r="F134" s="90">
        <v>0</v>
      </c>
      <c r="G134" s="90">
        <v>0</v>
      </c>
      <c r="H134" s="90">
        <v>0</v>
      </c>
      <c r="I134" s="90">
        <v>0</v>
      </c>
      <c r="J134" s="90">
        <v>0</v>
      </c>
      <c r="K134" s="90">
        <v>0</v>
      </c>
      <c r="L134" s="90">
        <v>0</v>
      </c>
      <c r="M134" s="90">
        <v>0</v>
      </c>
      <c r="N134" s="90">
        <v>0</v>
      </c>
      <c r="O134" s="90">
        <v>0</v>
      </c>
      <c r="P134" s="90">
        <v>0</v>
      </c>
      <c r="Q134" s="90">
        <v>0</v>
      </c>
      <c r="R134" s="90">
        <v>0</v>
      </c>
      <c r="S134" s="90">
        <v>0</v>
      </c>
      <c r="T134" s="90">
        <v>0</v>
      </c>
      <c r="U134" s="90">
        <v>0</v>
      </c>
      <c r="V134" s="90">
        <v>0</v>
      </c>
      <c r="W134" s="90">
        <v>0</v>
      </c>
      <c r="X134" s="90">
        <v>0</v>
      </c>
      <c r="Y134" s="90">
        <v>0</v>
      </c>
      <c r="Z134" s="90">
        <v>0</v>
      </c>
      <c r="AA134" s="90">
        <v>0</v>
      </c>
      <c r="AB134" s="90">
        <v>0</v>
      </c>
      <c r="AC134" s="90">
        <v>0</v>
      </c>
      <c r="AD134" s="90">
        <v>0</v>
      </c>
      <c r="AE134" s="90">
        <v>0</v>
      </c>
      <c r="AF134" s="90">
        <v>0</v>
      </c>
      <c r="AG134" s="90">
        <v>0</v>
      </c>
      <c r="AH134" s="90">
        <v>0</v>
      </c>
      <c r="AI134" s="90">
        <v>0</v>
      </c>
      <c r="AJ134" s="91">
        <f t="shared" si="1"/>
        <v>0</v>
      </c>
      <c r="AM134" s="98"/>
    </row>
    <row r="135" spans="1:39" ht="20.100000000000001" customHeight="1">
      <c r="A135" s="87">
        <v>298</v>
      </c>
      <c r="B135" s="88" t="s">
        <v>821</v>
      </c>
      <c r="C135" s="89" t="s">
        <v>1351</v>
      </c>
      <c r="D135" s="90">
        <v>0</v>
      </c>
      <c r="E135" s="90">
        <v>0</v>
      </c>
      <c r="F135" s="90">
        <v>0</v>
      </c>
      <c r="G135" s="90">
        <v>0</v>
      </c>
      <c r="H135" s="90">
        <v>0</v>
      </c>
      <c r="I135" s="90">
        <v>0</v>
      </c>
      <c r="J135" s="90">
        <v>0</v>
      </c>
      <c r="K135" s="90">
        <v>0</v>
      </c>
      <c r="L135" s="90">
        <v>0</v>
      </c>
      <c r="M135" s="90">
        <v>0</v>
      </c>
      <c r="N135" s="90">
        <v>0</v>
      </c>
      <c r="O135" s="90">
        <v>0</v>
      </c>
      <c r="P135" s="90">
        <v>0</v>
      </c>
      <c r="Q135" s="90">
        <v>0</v>
      </c>
      <c r="R135" s="90">
        <v>0</v>
      </c>
      <c r="S135" s="90">
        <v>0</v>
      </c>
      <c r="T135" s="90">
        <v>0</v>
      </c>
      <c r="U135" s="90">
        <v>0</v>
      </c>
      <c r="V135" s="90">
        <v>0</v>
      </c>
      <c r="W135" s="90">
        <v>0</v>
      </c>
      <c r="X135" s="90">
        <v>0</v>
      </c>
      <c r="Y135" s="90">
        <v>0</v>
      </c>
      <c r="Z135" s="90">
        <v>0</v>
      </c>
      <c r="AA135" s="90">
        <v>0</v>
      </c>
      <c r="AB135" s="90">
        <v>0</v>
      </c>
      <c r="AC135" s="90">
        <v>0</v>
      </c>
      <c r="AD135" s="90">
        <v>0</v>
      </c>
      <c r="AE135" s="90">
        <v>0</v>
      </c>
      <c r="AF135" s="90">
        <v>0</v>
      </c>
      <c r="AG135" s="90">
        <v>0</v>
      </c>
      <c r="AH135" s="90">
        <v>0</v>
      </c>
      <c r="AI135" s="90">
        <v>0</v>
      </c>
      <c r="AJ135" s="91">
        <f t="shared" si="1"/>
        <v>0</v>
      </c>
      <c r="AM135" s="98"/>
    </row>
    <row r="136" spans="1:39" ht="20.100000000000001" customHeight="1">
      <c r="A136" s="87">
        <v>299</v>
      </c>
      <c r="B136" s="88" t="s">
        <v>822</v>
      </c>
      <c r="C136" s="89" t="s">
        <v>1351</v>
      </c>
      <c r="D136" s="90">
        <v>0</v>
      </c>
      <c r="E136" s="90">
        <v>0</v>
      </c>
      <c r="F136" s="90">
        <v>0</v>
      </c>
      <c r="G136" s="90">
        <v>0</v>
      </c>
      <c r="H136" s="90">
        <v>0</v>
      </c>
      <c r="I136" s="90">
        <v>0</v>
      </c>
      <c r="J136" s="90">
        <v>575000</v>
      </c>
      <c r="K136" s="90">
        <v>0</v>
      </c>
      <c r="L136" s="90">
        <v>0</v>
      </c>
      <c r="M136" s="90">
        <v>0</v>
      </c>
      <c r="N136" s="90">
        <v>0</v>
      </c>
      <c r="O136" s="90">
        <v>0</v>
      </c>
      <c r="P136" s="90">
        <v>0</v>
      </c>
      <c r="Q136" s="90">
        <v>0</v>
      </c>
      <c r="R136" s="90">
        <v>0</v>
      </c>
      <c r="S136" s="90">
        <v>0</v>
      </c>
      <c r="T136" s="90">
        <v>575000</v>
      </c>
      <c r="U136" s="90">
        <v>0</v>
      </c>
      <c r="V136" s="90">
        <v>0</v>
      </c>
      <c r="W136" s="90">
        <v>0</v>
      </c>
      <c r="X136" s="90">
        <v>0</v>
      </c>
      <c r="Y136" s="90">
        <v>0</v>
      </c>
      <c r="Z136" s="90">
        <v>0</v>
      </c>
      <c r="AA136" s="90">
        <v>0</v>
      </c>
      <c r="AB136" s="90">
        <v>0</v>
      </c>
      <c r="AC136" s="90">
        <v>0</v>
      </c>
      <c r="AD136" s="90">
        <v>0</v>
      </c>
      <c r="AE136" s="90">
        <v>0</v>
      </c>
      <c r="AF136" s="90">
        <v>0</v>
      </c>
      <c r="AG136" s="90">
        <v>0</v>
      </c>
      <c r="AH136" s="90">
        <v>0</v>
      </c>
      <c r="AI136" s="90">
        <v>0</v>
      </c>
      <c r="AJ136" s="91">
        <f t="shared" si="1"/>
        <v>1150000</v>
      </c>
      <c r="AM136" s="98"/>
    </row>
    <row r="137" spans="1:39" ht="20.100000000000001" customHeight="1">
      <c r="A137" s="87">
        <v>300</v>
      </c>
      <c r="B137" s="88" t="s">
        <v>823</v>
      </c>
      <c r="C137" s="89" t="s">
        <v>1351</v>
      </c>
      <c r="D137" s="90">
        <v>0</v>
      </c>
      <c r="E137" s="90">
        <v>0</v>
      </c>
      <c r="F137" s="90">
        <v>0</v>
      </c>
      <c r="G137" s="90">
        <v>966.67000000000007</v>
      </c>
      <c r="H137" s="90">
        <v>0</v>
      </c>
      <c r="I137" s="90">
        <v>0</v>
      </c>
      <c r="J137" s="90">
        <v>0</v>
      </c>
      <c r="K137" s="90">
        <v>0</v>
      </c>
      <c r="L137" s="90">
        <v>0</v>
      </c>
      <c r="M137" s="90">
        <v>0</v>
      </c>
      <c r="N137" s="90">
        <v>0</v>
      </c>
      <c r="O137" s="90">
        <v>0</v>
      </c>
      <c r="P137" s="90">
        <v>0</v>
      </c>
      <c r="Q137" s="90">
        <v>0</v>
      </c>
      <c r="R137" s="90">
        <v>0</v>
      </c>
      <c r="S137" s="90">
        <v>0</v>
      </c>
      <c r="T137" s="90">
        <v>0</v>
      </c>
      <c r="U137" s="90">
        <v>0</v>
      </c>
      <c r="V137" s="90">
        <v>0</v>
      </c>
      <c r="W137" s="90">
        <v>0</v>
      </c>
      <c r="X137" s="90">
        <v>0</v>
      </c>
      <c r="Y137" s="90">
        <v>0</v>
      </c>
      <c r="Z137" s="90">
        <v>0</v>
      </c>
      <c r="AA137" s="90">
        <v>0</v>
      </c>
      <c r="AB137" s="90">
        <v>0</v>
      </c>
      <c r="AC137" s="90">
        <v>0</v>
      </c>
      <c r="AD137" s="90">
        <v>0</v>
      </c>
      <c r="AE137" s="90">
        <v>0</v>
      </c>
      <c r="AF137" s="90">
        <v>0</v>
      </c>
      <c r="AG137" s="90">
        <v>0</v>
      </c>
      <c r="AH137" s="90">
        <v>0</v>
      </c>
      <c r="AI137" s="90">
        <v>0</v>
      </c>
      <c r="AJ137" s="91">
        <f t="shared" si="1"/>
        <v>966.67000000000007</v>
      </c>
      <c r="AM137" s="98"/>
    </row>
    <row r="138" spans="1:39" ht="20.100000000000001" customHeight="1">
      <c r="A138" s="87">
        <v>301</v>
      </c>
      <c r="B138" s="88" t="s">
        <v>824</v>
      </c>
      <c r="C138" s="89" t="s">
        <v>1351</v>
      </c>
      <c r="D138" s="90">
        <v>0</v>
      </c>
      <c r="E138" s="90">
        <v>0</v>
      </c>
      <c r="F138" s="90">
        <v>0</v>
      </c>
      <c r="G138" s="90">
        <v>0</v>
      </c>
      <c r="H138" s="90">
        <v>0</v>
      </c>
      <c r="I138" s="90">
        <v>0</v>
      </c>
      <c r="J138" s="90">
        <v>1585000</v>
      </c>
      <c r="K138" s="90">
        <v>0</v>
      </c>
      <c r="L138" s="90">
        <v>0</v>
      </c>
      <c r="M138" s="90">
        <v>0</v>
      </c>
      <c r="N138" s="90">
        <v>0</v>
      </c>
      <c r="O138" s="90">
        <v>0</v>
      </c>
      <c r="P138" s="90">
        <v>0</v>
      </c>
      <c r="Q138" s="90">
        <v>0</v>
      </c>
      <c r="R138" s="90">
        <v>0</v>
      </c>
      <c r="S138" s="90">
        <v>0</v>
      </c>
      <c r="T138" s="90">
        <v>0</v>
      </c>
      <c r="U138" s="90">
        <v>0</v>
      </c>
      <c r="V138" s="90">
        <v>0</v>
      </c>
      <c r="W138" s="90">
        <v>0</v>
      </c>
      <c r="X138" s="90">
        <v>0</v>
      </c>
      <c r="Y138" s="90">
        <v>0</v>
      </c>
      <c r="Z138" s="90">
        <v>0</v>
      </c>
      <c r="AA138" s="90">
        <v>0</v>
      </c>
      <c r="AB138" s="90">
        <v>0</v>
      </c>
      <c r="AC138" s="90">
        <v>0</v>
      </c>
      <c r="AD138" s="90">
        <v>0</v>
      </c>
      <c r="AE138" s="90">
        <v>0</v>
      </c>
      <c r="AF138" s="90">
        <v>0</v>
      </c>
      <c r="AG138" s="90">
        <v>0</v>
      </c>
      <c r="AH138" s="90">
        <v>0</v>
      </c>
      <c r="AI138" s="90">
        <v>0</v>
      </c>
      <c r="AJ138" s="91">
        <f t="shared" si="1"/>
        <v>1585000</v>
      </c>
      <c r="AM138" s="98"/>
    </row>
    <row r="139" spans="1:39" ht="20.100000000000001" customHeight="1">
      <c r="A139" s="87">
        <v>302</v>
      </c>
      <c r="B139" s="88" t="s">
        <v>825</v>
      </c>
      <c r="C139" s="89" t="s">
        <v>1351</v>
      </c>
      <c r="D139" s="90">
        <v>1462.32</v>
      </c>
      <c r="E139" s="90">
        <v>0</v>
      </c>
      <c r="F139" s="90">
        <v>0</v>
      </c>
      <c r="G139" s="90">
        <v>0</v>
      </c>
      <c r="H139" s="90">
        <v>0</v>
      </c>
      <c r="I139" s="90">
        <v>0</v>
      </c>
      <c r="J139" s="90">
        <v>1500260</v>
      </c>
      <c r="K139" s="90">
        <v>0</v>
      </c>
      <c r="L139" s="90">
        <v>0</v>
      </c>
      <c r="M139" s="90">
        <v>0</v>
      </c>
      <c r="N139" s="90">
        <v>0</v>
      </c>
      <c r="O139" s="90">
        <v>0</v>
      </c>
      <c r="P139" s="90">
        <v>0</v>
      </c>
      <c r="Q139" s="90">
        <v>0</v>
      </c>
      <c r="R139" s="90">
        <v>0</v>
      </c>
      <c r="S139" s="90">
        <v>0</v>
      </c>
      <c r="T139" s="90">
        <v>0</v>
      </c>
      <c r="U139" s="90">
        <v>0</v>
      </c>
      <c r="V139" s="90">
        <v>0</v>
      </c>
      <c r="W139" s="90">
        <v>0</v>
      </c>
      <c r="X139" s="90">
        <v>0</v>
      </c>
      <c r="Y139" s="90">
        <v>0</v>
      </c>
      <c r="Z139" s="90">
        <v>0</v>
      </c>
      <c r="AA139" s="90">
        <v>0</v>
      </c>
      <c r="AB139" s="90">
        <v>0</v>
      </c>
      <c r="AC139" s="90">
        <v>0</v>
      </c>
      <c r="AD139" s="90">
        <v>0</v>
      </c>
      <c r="AE139" s="90">
        <v>0</v>
      </c>
      <c r="AF139" s="90">
        <v>0</v>
      </c>
      <c r="AG139" s="90">
        <v>0</v>
      </c>
      <c r="AH139" s="90">
        <v>0</v>
      </c>
      <c r="AI139" s="90">
        <v>0</v>
      </c>
      <c r="AJ139" s="91">
        <f t="shared" si="1"/>
        <v>1501722.32</v>
      </c>
      <c r="AM139" s="98"/>
    </row>
    <row r="140" spans="1:39" ht="20.100000000000001" customHeight="1">
      <c r="A140" s="87">
        <v>303</v>
      </c>
      <c r="B140" s="88" t="s">
        <v>826</v>
      </c>
      <c r="C140" s="89" t="s">
        <v>1351</v>
      </c>
      <c r="D140" s="90">
        <v>1374000</v>
      </c>
      <c r="E140" s="90">
        <v>280</v>
      </c>
      <c r="F140" s="90">
        <v>0</v>
      </c>
      <c r="G140" s="90">
        <v>0</v>
      </c>
      <c r="H140" s="90">
        <v>0</v>
      </c>
      <c r="I140" s="90">
        <v>0</v>
      </c>
      <c r="J140" s="90">
        <v>0</v>
      </c>
      <c r="K140" s="90">
        <v>0</v>
      </c>
      <c r="L140" s="90">
        <v>0</v>
      </c>
      <c r="M140" s="90">
        <v>0</v>
      </c>
      <c r="N140" s="90">
        <v>0</v>
      </c>
      <c r="O140" s="90">
        <v>0</v>
      </c>
      <c r="P140" s="90">
        <v>0</v>
      </c>
      <c r="Q140" s="90">
        <v>0</v>
      </c>
      <c r="R140" s="90">
        <v>0</v>
      </c>
      <c r="S140" s="90">
        <v>0</v>
      </c>
      <c r="T140" s="90">
        <v>0</v>
      </c>
      <c r="U140" s="90">
        <v>0</v>
      </c>
      <c r="V140" s="90">
        <v>0</v>
      </c>
      <c r="W140" s="90">
        <v>0</v>
      </c>
      <c r="X140" s="90">
        <v>0</v>
      </c>
      <c r="Y140" s="90">
        <v>0</v>
      </c>
      <c r="Z140" s="90">
        <v>0</v>
      </c>
      <c r="AA140" s="90">
        <v>0</v>
      </c>
      <c r="AB140" s="90">
        <v>0</v>
      </c>
      <c r="AC140" s="90">
        <v>0</v>
      </c>
      <c r="AD140" s="90">
        <v>0</v>
      </c>
      <c r="AE140" s="90">
        <v>0</v>
      </c>
      <c r="AF140" s="90">
        <v>0</v>
      </c>
      <c r="AG140" s="90">
        <v>0</v>
      </c>
      <c r="AH140" s="90">
        <v>0</v>
      </c>
      <c r="AI140" s="90">
        <v>0</v>
      </c>
      <c r="AJ140" s="91">
        <f t="shared" si="1"/>
        <v>1374280</v>
      </c>
      <c r="AM140" s="98"/>
    </row>
    <row r="141" spans="1:39" ht="20.100000000000001" customHeight="1">
      <c r="A141" s="87">
        <v>304</v>
      </c>
      <c r="B141" s="88" t="s">
        <v>827</v>
      </c>
      <c r="C141" s="89" t="s">
        <v>1351</v>
      </c>
      <c r="D141" s="90">
        <v>0</v>
      </c>
      <c r="E141" s="90">
        <v>0</v>
      </c>
      <c r="F141" s="90">
        <v>0</v>
      </c>
      <c r="G141" s="90">
        <v>0</v>
      </c>
      <c r="H141" s="90">
        <v>0</v>
      </c>
      <c r="I141" s="90">
        <v>0</v>
      </c>
      <c r="J141" s="90">
        <v>0</v>
      </c>
      <c r="K141" s="90">
        <v>0</v>
      </c>
      <c r="L141" s="90">
        <v>0</v>
      </c>
      <c r="M141" s="90">
        <v>0</v>
      </c>
      <c r="N141" s="90">
        <v>0</v>
      </c>
      <c r="O141" s="90">
        <v>0</v>
      </c>
      <c r="P141" s="90">
        <v>0</v>
      </c>
      <c r="Q141" s="90">
        <v>0</v>
      </c>
      <c r="R141" s="90">
        <v>0</v>
      </c>
      <c r="S141" s="90">
        <v>0</v>
      </c>
      <c r="T141" s="90">
        <v>0</v>
      </c>
      <c r="U141" s="90">
        <v>0</v>
      </c>
      <c r="V141" s="90">
        <v>0</v>
      </c>
      <c r="W141" s="90">
        <v>0</v>
      </c>
      <c r="X141" s="90">
        <v>0</v>
      </c>
      <c r="Y141" s="90">
        <v>0</v>
      </c>
      <c r="Z141" s="90">
        <v>0</v>
      </c>
      <c r="AA141" s="90">
        <v>0</v>
      </c>
      <c r="AB141" s="90">
        <v>0</v>
      </c>
      <c r="AC141" s="90">
        <v>0</v>
      </c>
      <c r="AD141" s="90">
        <v>0</v>
      </c>
      <c r="AE141" s="90">
        <v>0</v>
      </c>
      <c r="AF141" s="90">
        <v>0</v>
      </c>
      <c r="AG141" s="90">
        <v>0</v>
      </c>
      <c r="AH141" s="90">
        <v>0</v>
      </c>
      <c r="AI141" s="90">
        <v>0</v>
      </c>
      <c r="AJ141" s="91">
        <f t="shared" si="1"/>
        <v>0</v>
      </c>
      <c r="AM141" s="98"/>
    </row>
    <row r="142" spans="1:39" ht="20.100000000000001" customHeight="1">
      <c r="A142" s="87">
        <v>305</v>
      </c>
      <c r="B142" s="88" t="s">
        <v>828</v>
      </c>
      <c r="C142" s="89" t="s">
        <v>1351</v>
      </c>
      <c r="D142" s="90">
        <v>0</v>
      </c>
      <c r="E142" s="90">
        <v>0</v>
      </c>
      <c r="F142" s="90">
        <v>0</v>
      </c>
      <c r="G142" s="90">
        <v>0</v>
      </c>
      <c r="H142" s="90">
        <v>0</v>
      </c>
      <c r="I142" s="90">
        <v>0</v>
      </c>
      <c r="J142" s="90">
        <v>0</v>
      </c>
      <c r="K142" s="90">
        <v>0</v>
      </c>
      <c r="L142" s="90">
        <v>0</v>
      </c>
      <c r="M142" s="90">
        <v>0</v>
      </c>
      <c r="N142" s="90">
        <v>0</v>
      </c>
      <c r="O142" s="90">
        <v>0</v>
      </c>
      <c r="P142" s="90">
        <v>0</v>
      </c>
      <c r="Q142" s="90">
        <v>0</v>
      </c>
      <c r="R142" s="90">
        <v>0</v>
      </c>
      <c r="S142" s="90">
        <v>0</v>
      </c>
      <c r="T142" s="90">
        <v>0</v>
      </c>
      <c r="U142" s="90">
        <v>0</v>
      </c>
      <c r="V142" s="90">
        <v>0</v>
      </c>
      <c r="W142" s="90">
        <v>0</v>
      </c>
      <c r="X142" s="90">
        <v>0</v>
      </c>
      <c r="Y142" s="90">
        <v>0</v>
      </c>
      <c r="Z142" s="90">
        <v>0</v>
      </c>
      <c r="AA142" s="90">
        <v>0</v>
      </c>
      <c r="AB142" s="90">
        <v>0</v>
      </c>
      <c r="AC142" s="90">
        <v>0</v>
      </c>
      <c r="AD142" s="90">
        <v>0</v>
      </c>
      <c r="AE142" s="90">
        <v>0</v>
      </c>
      <c r="AF142" s="90">
        <v>0</v>
      </c>
      <c r="AG142" s="90">
        <v>0</v>
      </c>
      <c r="AH142" s="90">
        <v>0</v>
      </c>
      <c r="AI142" s="90">
        <v>0</v>
      </c>
      <c r="AJ142" s="91">
        <f t="shared" ref="AJ142:AJ205" si="2">SUM(D142:AI142)</f>
        <v>0</v>
      </c>
      <c r="AM142" s="98"/>
    </row>
    <row r="143" spans="1:39" ht="20.100000000000001" customHeight="1">
      <c r="A143" s="87">
        <v>306</v>
      </c>
      <c r="B143" s="88" t="s">
        <v>829</v>
      </c>
      <c r="C143" s="89" t="s">
        <v>1351</v>
      </c>
      <c r="D143" s="90">
        <v>0</v>
      </c>
      <c r="E143" s="90">
        <v>0</v>
      </c>
      <c r="F143" s="90">
        <v>0</v>
      </c>
      <c r="G143" s="90">
        <v>0</v>
      </c>
      <c r="H143" s="90">
        <v>0</v>
      </c>
      <c r="I143" s="90">
        <v>0</v>
      </c>
      <c r="J143" s="90">
        <v>0</v>
      </c>
      <c r="K143" s="90">
        <v>0</v>
      </c>
      <c r="L143" s="90">
        <v>0</v>
      </c>
      <c r="M143" s="90">
        <v>0</v>
      </c>
      <c r="N143" s="90">
        <v>0</v>
      </c>
      <c r="O143" s="90">
        <v>0</v>
      </c>
      <c r="P143" s="90">
        <v>0</v>
      </c>
      <c r="Q143" s="90">
        <v>0</v>
      </c>
      <c r="R143" s="90">
        <v>0</v>
      </c>
      <c r="S143" s="90">
        <v>0</v>
      </c>
      <c r="T143" s="90">
        <v>0</v>
      </c>
      <c r="U143" s="90">
        <v>0</v>
      </c>
      <c r="V143" s="90">
        <v>0</v>
      </c>
      <c r="W143" s="90">
        <v>0</v>
      </c>
      <c r="X143" s="90">
        <v>0</v>
      </c>
      <c r="Y143" s="90">
        <v>0</v>
      </c>
      <c r="Z143" s="90">
        <v>0</v>
      </c>
      <c r="AA143" s="90">
        <v>0</v>
      </c>
      <c r="AB143" s="90">
        <v>0</v>
      </c>
      <c r="AC143" s="90">
        <v>0</v>
      </c>
      <c r="AD143" s="90">
        <v>0</v>
      </c>
      <c r="AE143" s="90">
        <v>0</v>
      </c>
      <c r="AF143" s="90">
        <v>0</v>
      </c>
      <c r="AG143" s="90">
        <v>0</v>
      </c>
      <c r="AH143" s="90">
        <v>0</v>
      </c>
      <c r="AI143" s="90">
        <v>0</v>
      </c>
      <c r="AJ143" s="91">
        <f t="shared" si="2"/>
        <v>0</v>
      </c>
      <c r="AM143" s="98"/>
    </row>
    <row r="144" spans="1:39" ht="20.100000000000001" customHeight="1">
      <c r="A144" s="87">
        <v>309</v>
      </c>
      <c r="B144" s="88" t="s">
        <v>830</v>
      </c>
      <c r="C144" s="89" t="s">
        <v>1351</v>
      </c>
      <c r="D144" s="90">
        <v>0</v>
      </c>
      <c r="E144" s="90">
        <v>0</v>
      </c>
      <c r="F144" s="90">
        <v>0</v>
      </c>
      <c r="G144" s="90">
        <v>17883.86</v>
      </c>
      <c r="H144" s="90">
        <v>0</v>
      </c>
      <c r="I144" s="90">
        <v>0</v>
      </c>
      <c r="J144" s="90">
        <v>0</v>
      </c>
      <c r="K144" s="90">
        <v>0</v>
      </c>
      <c r="L144" s="90">
        <v>0</v>
      </c>
      <c r="M144" s="90">
        <v>0</v>
      </c>
      <c r="N144" s="90">
        <v>0</v>
      </c>
      <c r="O144" s="90">
        <v>0</v>
      </c>
      <c r="P144" s="90">
        <v>0</v>
      </c>
      <c r="Q144" s="90">
        <v>0</v>
      </c>
      <c r="R144" s="90">
        <v>0</v>
      </c>
      <c r="S144" s="90">
        <v>0</v>
      </c>
      <c r="T144" s="90">
        <v>0</v>
      </c>
      <c r="U144" s="90">
        <v>0</v>
      </c>
      <c r="V144" s="90">
        <v>0</v>
      </c>
      <c r="W144" s="90">
        <v>0</v>
      </c>
      <c r="X144" s="90">
        <v>0</v>
      </c>
      <c r="Y144" s="90">
        <v>0</v>
      </c>
      <c r="Z144" s="90">
        <v>0</v>
      </c>
      <c r="AA144" s="90">
        <v>0</v>
      </c>
      <c r="AB144" s="90">
        <v>0</v>
      </c>
      <c r="AC144" s="90">
        <v>0</v>
      </c>
      <c r="AD144" s="90">
        <v>0</v>
      </c>
      <c r="AE144" s="90">
        <v>0</v>
      </c>
      <c r="AF144" s="90">
        <v>0</v>
      </c>
      <c r="AG144" s="90">
        <v>0</v>
      </c>
      <c r="AH144" s="90">
        <v>0</v>
      </c>
      <c r="AI144" s="90">
        <v>0</v>
      </c>
      <c r="AJ144" s="91">
        <f t="shared" si="2"/>
        <v>17883.86</v>
      </c>
      <c r="AM144" s="98"/>
    </row>
    <row r="145" spans="1:39" ht="20.100000000000001" customHeight="1">
      <c r="A145" s="87">
        <v>310</v>
      </c>
      <c r="B145" s="88" t="s">
        <v>831</v>
      </c>
      <c r="C145" s="89" t="s">
        <v>1351</v>
      </c>
      <c r="D145" s="90">
        <v>0</v>
      </c>
      <c r="E145" s="90">
        <v>0</v>
      </c>
      <c r="F145" s="90">
        <v>404219261.04000002</v>
      </c>
      <c r="G145" s="90">
        <v>3618202.31</v>
      </c>
      <c r="H145" s="90">
        <v>0</v>
      </c>
      <c r="I145" s="90">
        <v>3391.01</v>
      </c>
      <c r="J145" s="90">
        <v>8418113.629999999</v>
      </c>
      <c r="K145" s="90">
        <v>272.06</v>
      </c>
      <c r="L145" s="90">
        <v>0</v>
      </c>
      <c r="M145" s="90">
        <v>9189.0300000000007</v>
      </c>
      <c r="N145" s="90">
        <v>343</v>
      </c>
      <c r="O145" s="90">
        <v>0</v>
      </c>
      <c r="P145" s="90">
        <v>0</v>
      </c>
      <c r="Q145" s="90">
        <v>0</v>
      </c>
      <c r="R145" s="90">
        <v>0</v>
      </c>
      <c r="S145" s="90">
        <v>0</v>
      </c>
      <c r="T145" s="90">
        <v>0</v>
      </c>
      <c r="U145" s="90">
        <v>0</v>
      </c>
      <c r="V145" s="90">
        <v>0</v>
      </c>
      <c r="W145" s="90">
        <v>0</v>
      </c>
      <c r="X145" s="90">
        <v>0</v>
      </c>
      <c r="Y145" s="90">
        <v>0</v>
      </c>
      <c r="Z145" s="90">
        <v>0</v>
      </c>
      <c r="AA145" s="90">
        <v>0</v>
      </c>
      <c r="AB145" s="90">
        <v>0</v>
      </c>
      <c r="AC145" s="90">
        <v>0</v>
      </c>
      <c r="AD145" s="90">
        <v>0</v>
      </c>
      <c r="AE145" s="90">
        <v>0</v>
      </c>
      <c r="AF145" s="90">
        <v>0</v>
      </c>
      <c r="AG145" s="90">
        <v>0</v>
      </c>
      <c r="AH145" s="90">
        <v>0</v>
      </c>
      <c r="AI145" s="90">
        <v>0</v>
      </c>
      <c r="AJ145" s="91">
        <f t="shared" si="2"/>
        <v>416268772.07999998</v>
      </c>
      <c r="AM145" s="98"/>
    </row>
    <row r="146" spans="1:39" ht="20.100000000000001" customHeight="1">
      <c r="A146" s="87">
        <v>311</v>
      </c>
      <c r="B146" s="88" t="s">
        <v>832</v>
      </c>
      <c r="C146" s="89" t="s">
        <v>1351</v>
      </c>
      <c r="D146" s="90">
        <v>0</v>
      </c>
      <c r="E146" s="90">
        <v>0</v>
      </c>
      <c r="F146" s="90">
        <v>0</v>
      </c>
      <c r="G146" s="90">
        <v>18790.5</v>
      </c>
      <c r="H146" s="90">
        <v>0</v>
      </c>
      <c r="I146" s="90">
        <v>0</v>
      </c>
      <c r="J146" s="90">
        <v>0</v>
      </c>
      <c r="K146" s="90">
        <v>0</v>
      </c>
      <c r="L146" s="90">
        <v>0</v>
      </c>
      <c r="M146" s="90">
        <v>0</v>
      </c>
      <c r="N146" s="90">
        <v>0</v>
      </c>
      <c r="O146" s="90">
        <v>0</v>
      </c>
      <c r="P146" s="90">
        <v>183480</v>
      </c>
      <c r="Q146" s="90">
        <v>0</v>
      </c>
      <c r="R146" s="90">
        <v>0</v>
      </c>
      <c r="S146" s="90">
        <v>0</v>
      </c>
      <c r="T146" s="90">
        <v>0</v>
      </c>
      <c r="U146" s="90">
        <v>0</v>
      </c>
      <c r="V146" s="90">
        <v>0</v>
      </c>
      <c r="W146" s="90">
        <v>0</v>
      </c>
      <c r="X146" s="90">
        <v>0</v>
      </c>
      <c r="Y146" s="90">
        <v>0</v>
      </c>
      <c r="Z146" s="90">
        <v>0</v>
      </c>
      <c r="AA146" s="90">
        <v>0</v>
      </c>
      <c r="AB146" s="90">
        <v>0</v>
      </c>
      <c r="AC146" s="90">
        <v>0</v>
      </c>
      <c r="AD146" s="90">
        <v>0</v>
      </c>
      <c r="AE146" s="90">
        <v>0</v>
      </c>
      <c r="AF146" s="90">
        <v>0</v>
      </c>
      <c r="AG146" s="90">
        <v>0</v>
      </c>
      <c r="AH146" s="90">
        <v>0</v>
      </c>
      <c r="AI146" s="90">
        <v>0</v>
      </c>
      <c r="AJ146" s="91">
        <f t="shared" si="2"/>
        <v>202270.5</v>
      </c>
      <c r="AM146" s="98"/>
    </row>
    <row r="147" spans="1:39" ht="20.100000000000001" customHeight="1">
      <c r="A147" s="87">
        <v>312</v>
      </c>
      <c r="B147" s="88" t="s">
        <v>833</v>
      </c>
      <c r="C147" s="89" t="s">
        <v>1351</v>
      </c>
      <c r="D147" s="90">
        <v>0</v>
      </c>
      <c r="E147" s="90">
        <v>0</v>
      </c>
      <c r="F147" s="90">
        <v>64790735.799999997</v>
      </c>
      <c r="G147" s="90">
        <v>24049.26</v>
      </c>
      <c r="H147" s="90">
        <v>0</v>
      </c>
      <c r="I147" s="90">
        <v>0</v>
      </c>
      <c r="J147" s="90">
        <v>400010</v>
      </c>
      <c r="K147" s="90">
        <v>0</v>
      </c>
      <c r="L147" s="90">
        <v>0</v>
      </c>
      <c r="M147" s="90">
        <v>0</v>
      </c>
      <c r="N147" s="90">
        <v>0</v>
      </c>
      <c r="O147" s="90">
        <v>0</v>
      </c>
      <c r="P147" s="90">
        <v>0</v>
      </c>
      <c r="Q147" s="90">
        <v>0</v>
      </c>
      <c r="R147" s="90">
        <v>0</v>
      </c>
      <c r="S147" s="90">
        <v>0</v>
      </c>
      <c r="T147" s="90">
        <v>0</v>
      </c>
      <c r="U147" s="90">
        <v>0</v>
      </c>
      <c r="V147" s="90">
        <v>0</v>
      </c>
      <c r="W147" s="90">
        <v>0</v>
      </c>
      <c r="X147" s="90">
        <v>0</v>
      </c>
      <c r="Y147" s="90">
        <v>0</v>
      </c>
      <c r="Z147" s="90">
        <v>0</v>
      </c>
      <c r="AA147" s="90">
        <v>0</v>
      </c>
      <c r="AB147" s="90">
        <v>0</v>
      </c>
      <c r="AC147" s="90">
        <v>0</v>
      </c>
      <c r="AD147" s="90">
        <v>0</v>
      </c>
      <c r="AE147" s="90">
        <v>0</v>
      </c>
      <c r="AF147" s="90">
        <v>0</v>
      </c>
      <c r="AG147" s="90">
        <v>0</v>
      </c>
      <c r="AH147" s="90">
        <v>0</v>
      </c>
      <c r="AI147" s="90">
        <v>0</v>
      </c>
      <c r="AJ147" s="91">
        <f t="shared" si="2"/>
        <v>65214795.059999995</v>
      </c>
      <c r="AM147" s="98"/>
    </row>
    <row r="148" spans="1:39" ht="20.100000000000001" customHeight="1">
      <c r="A148" s="87">
        <v>313</v>
      </c>
      <c r="B148" s="88" t="s">
        <v>834</v>
      </c>
      <c r="C148" s="89" t="s">
        <v>1351</v>
      </c>
      <c r="D148" s="90">
        <v>0</v>
      </c>
      <c r="E148" s="90">
        <v>0</v>
      </c>
      <c r="F148" s="90">
        <v>0</v>
      </c>
      <c r="G148" s="90">
        <v>69596.42</v>
      </c>
      <c r="H148" s="90">
        <v>0</v>
      </c>
      <c r="I148" s="90">
        <v>0</v>
      </c>
      <c r="J148" s="90">
        <v>0</v>
      </c>
      <c r="K148" s="90">
        <v>0</v>
      </c>
      <c r="L148" s="90">
        <v>0</v>
      </c>
      <c r="M148" s="90">
        <v>0</v>
      </c>
      <c r="N148" s="90">
        <v>0</v>
      </c>
      <c r="O148" s="90">
        <v>0</v>
      </c>
      <c r="P148" s="90">
        <v>0</v>
      </c>
      <c r="Q148" s="90">
        <v>0</v>
      </c>
      <c r="R148" s="90">
        <v>0</v>
      </c>
      <c r="S148" s="90">
        <v>0</v>
      </c>
      <c r="T148" s="90">
        <v>0</v>
      </c>
      <c r="U148" s="90">
        <v>0</v>
      </c>
      <c r="V148" s="90">
        <v>0</v>
      </c>
      <c r="W148" s="90">
        <v>0</v>
      </c>
      <c r="X148" s="90">
        <v>0</v>
      </c>
      <c r="Y148" s="90">
        <v>0</v>
      </c>
      <c r="Z148" s="90">
        <v>0</v>
      </c>
      <c r="AA148" s="90">
        <v>0</v>
      </c>
      <c r="AB148" s="90">
        <v>0</v>
      </c>
      <c r="AC148" s="90">
        <v>0</v>
      </c>
      <c r="AD148" s="90">
        <v>0</v>
      </c>
      <c r="AE148" s="90">
        <v>0</v>
      </c>
      <c r="AF148" s="90">
        <v>0</v>
      </c>
      <c r="AG148" s="90">
        <v>0</v>
      </c>
      <c r="AH148" s="90">
        <v>0</v>
      </c>
      <c r="AI148" s="90">
        <v>0</v>
      </c>
      <c r="AJ148" s="91">
        <f t="shared" si="2"/>
        <v>69596.42</v>
      </c>
      <c r="AM148" s="98"/>
    </row>
    <row r="149" spans="1:39" ht="20.100000000000001" customHeight="1">
      <c r="A149" s="87">
        <v>314</v>
      </c>
      <c r="B149" s="88" t="s">
        <v>835</v>
      </c>
      <c r="C149" s="89" t="s">
        <v>1351</v>
      </c>
      <c r="D149" s="90">
        <v>0</v>
      </c>
      <c r="E149" s="90">
        <v>0</v>
      </c>
      <c r="F149" s="90">
        <v>0</v>
      </c>
      <c r="G149" s="90">
        <v>0</v>
      </c>
      <c r="H149" s="90">
        <v>0</v>
      </c>
      <c r="I149" s="90">
        <v>280.98</v>
      </c>
      <c r="J149" s="90">
        <v>0</v>
      </c>
      <c r="K149" s="90">
        <v>275.49</v>
      </c>
      <c r="L149" s="90">
        <v>0</v>
      </c>
      <c r="M149" s="90">
        <v>0</v>
      </c>
      <c r="N149" s="90">
        <v>0</v>
      </c>
      <c r="O149" s="90">
        <v>0</v>
      </c>
      <c r="P149" s="90">
        <v>0</v>
      </c>
      <c r="Q149" s="90">
        <v>0</v>
      </c>
      <c r="R149" s="90">
        <v>0</v>
      </c>
      <c r="S149" s="90">
        <v>0</v>
      </c>
      <c r="T149" s="90">
        <v>0</v>
      </c>
      <c r="U149" s="90">
        <v>0</v>
      </c>
      <c r="V149" s="90">
        <v>0</v>
      </c>
      <c r="W149" s="90">
        <v>0</v>
      </c>
      <c r="X149" s="90">
        <v>0</v>
      </c>
      <c r="Y149" s="90">
        <v>0</v>
      </c>
      <c r="Z149" s="90">
        <v>0</v>
      </c>
      <c r="AA149" s="90">
        <v>0</v>
      </c>
      <c r="AB149" s="90">
        <v>0</v>
      </c>
      <c r="AC149" s="90">
        <v>0</v>
      </c>
      <c r="AD149" s="90">
        <v>0</v>
      </c>
      <c r="AE149" s="90">
        <v>0</v>
      </c>
      <c r="AF149" s="90">
        <v>0</v>
      </c>
      <c r="AG149" s="90">
        <v>0</v>
      </c>
      <c r="AH149" s="90">
        <v>0</v>
      </c>
      <c r="AI149" s="90">
        <v>0</v>
      </c>
      <c r="AJ149" s="91">
        <f t="shared" si="2"/>
        <v>556.47</v>
      </c>
      <c r="AM149" s="98"/>
    </row>
    <row r="150" spans="1:39" ht="20.100000000000001" customHeight="1">
      <c r="A150" s="87">
        <v>315</v>
      </c>
      <c r="B150" s="88" t="s">
        <v>836</v>
      </c>
      <c r="C150" s="89" t="s">
        <v>1351</v>
      </c>
      <c r="D150" s="90">
        <v>3754.3</v>
      </c>
      <c r="E150" s="90">
        <v>0</v>
      </c>
      <c r="F150" s="90">
        <v>0</v>
      </c>
      <c r="G150" s="90">
        <v>19331.91</v>
      </c>
      <c r="H150" s="90">
        <v>0</v>
      </c>
      <c r="I150" s="90">
        <v>0</v>
      </c>
      <c r="J150" s="90">
        <v>1789.33</v>
      </c>
      <c r="K150" s="90">
        <v>0</v>
      </c>
      <c r="L150" s="90">
        <v>0</v>
      </c>
      <c r="M150" s="90">
        <v>0</v>
      </c>
      <c r="N150" s="90">
        <v>0</v>
      </c>
      <c r="O150" s="90">
        <v>0</v>
      </c>
      <c r="P150" s="90">
        <v>0</v>
      </c>
      <c r="Q150" s="90">
        <v>0</v>
      </c>
      <c r="R150" s="90">
        <v>0</v>
      </c>
      <c r="S150" s="90">
        <v>0</v>
      </c>
      <c r="T150" s="90">
        <v>0</v>
      </c>
      <c r="U150" s="90">
        <v>0</v>
      </c>
      <c r="V150" s="90">
        <v>0</v>
      </c>
      <c r="W150" s="90">
        <v>0</v>
      </c>
      <c r="X150" s="90">
        <v>0</v>
      </c>
      <c r="Y150" s="90">
        <v>0</v>
      </c>
      <c r="Z150" s="90">
        <v>0</v>
      </c>
      <c r="AA150" s="90">
        <v>0</v>
      </c>
      <c r="AB150" s="90">
        <v>0</v>
      </c>
      <c r="AC150" s="90">
        <v>0</v>
      </c>
      <c r="AD150" s="90">
        <v>0</v>
      </c>
      <c r="AE150" s="90">
        <v>0</v>
      </c>
      <c r="AF150" s="90">
        <v>0</v>
      </c>
      <c r="AG150" s="90">
        <v>0</v>
      </c>
      <c r="AH150" s="90">
        <v>0</v>
      </c>
      <c r="AI150" s="90">
        <v>0</v>
      </c>
      <c r="AJ150" s="91">
        <f t="shared" si="2"/>
        <v>24875.54</v>
      </c>
      <c r="AM150" s="98"/>
    </row>
    <row r="151" spans="1:39" ht="20.100000000000001" customHeight="1">
      <c r="A151" s="87">
        <v>324</v>
      </c>
      <c r="B151" s="88" t="s">
        <v>837</v>
      </c>
      <c r="C151" s="89" t="s">
        <v>1351</v>
      </c>
      <c r="D151" s="90">
        <v>0</v>
      </c>
      <c r="E151" s="90">
        <v>0</v>
      </c>
      <c r="F151" s="90">
        <v>0</v>
      </c>
      <c r="G151" s="90">
        <v>0</v>
      </c>
      <c r="H151" s="90">
        <v>0</v>
      </c>
      <c r="I151" s="90">
        <v>0</v>
      </c>
      <c r="J151" s="90">
        <v>0</v>
      </c>
      <c r="K151" s="90">
        <v>0</v>
      </c>
      <c r="L151" s="90">
        <v>0</v>
      </c>
      <c r="M151" s="90">
        <v>0</v>
      </c>
      <c r="N151" s="90">
        <v>0</v>
      </c>
      <c r="O151" s="90">
        <v>0</v>
      </c>
      <c r="P151" s="90">
        <v>0</v>
      </c>
      <c r="Q151" s="90">
        <v>0</v>
      </c>
      <c r="R151" s="90">
        <v>0</v>
      </c>
      <c r="S151" s="90">
        <v>0</v>
      </c>
      <c r="T151" s="90">
        <v>0</v>
      </c>
      <c r="U151" s="90">
        <v>0</v>
      </c>
      <c r="V151" s="90">
        <v>0</v>
      </c>
      <c r="W151" s="90">
        <v>0</v>
      </c>
      <c r="X151" s="90">
        <v>0</v>
      </c>
      <c r="Y151" s="90">
        <v>0</v>
      </c>
      <c r="Z151" s="90">
        <v>0</v>
      </c>
      <c r="AA151" s="90">
        <v>0</v>
      </c>
      <c r="AB151" s="90">
        <v>0</v>
      </c>
      <c r="AC151" s="90">
        <v>0</v>
      </c>
      <c r="AD151" s="90">
        <v>0</v>
      </c>
      <c r="AE151" s="90">
        <v>0</v>
      </c>
      <c r="AF151" s="90">
        <v>0</v>
      </c>
      <c r="AG151" s="90">
        <v>0</v>
      </c>
      <c r="AH151" s="90">
        <v>0</v>
      </c>
      <c r="AI151" s="90">
        <v>0</v>
      </c>
      <c r="AJ151" s="91">
        <f t="shared" si="2"/>
        <v>0</v>
      </c>
      <c r="AM151" s="98"/>
    </row>
    <row r="152" spans="1:39" ht="20.100000000000001" customHeight="1">
      <c r="A152" s="87">
        <v>340</v>
      </c>
      <c r="B152" s="88" t="s">
        <v>838</v>
      </c>
      <c r="C152" s="89" t="s">
        <v>1351</v>
      </c>
      <c r="D152" s="90">
        <v>0</v>
      </c>
      <c r="E152" s="90">
        <v>1200</v>
      </c>
      <c r="F152" s="90">
        <v>0</v>
      </c>
      <c r="G152" s="90">
        <v>147645.36999999997</v>
      </c>
      <c r="H152" s="90">
        <v>0</v>
      </c>
      <c r="I152" s="90">
        <v>7160.12</v>
      </c>
      <c r="J152" s="90">
        <v>1036465.2200000003</v>
      </c>
      <c r="K152" s="90">
        <v>8206.19</v>
      </c>
      <c r="L152" s="90">
        <v>0</v>
      </c>
      <c r="M152" s="90">
        <v>0</v>
      </c>
      <c r="N152" s="90">
        <v>37201.15</v>
      </c>
      <c r="O152" s="90">
        <v>0</v>
      </c>
      <c r="P152" s="90">
        <v>190075.09999999998</v>
      </c>
      <c r="Q152" s="90">
        <v>0</v>
      </c>
      <c r="R152" s="90">
        <v>0</v>
      </c>
      <c r="S152" s="90">
        <v>0</v>
      </c>
      <c r="T152" s="90">
        <v>56658</v>
      </c>
      <c r="U152" s="90">
        <v>0</v>
      </c>
      <c r="V152" s="90">
        <v>0</v>
      </c>
      <c r="W152" s="90">
        <v>0</v>
      </c>
      <c r="X152" s="90">
        <v>0</v>
      </c>
      <c r="Y152" s="90">
        <v>0</v>
      </c>
      <c r="Z152" s="90">
        <v>0</v>
      </c>
      <c r="AA152" s="90">
        <v>0</v>
      </c>
      <c r="AB152" s="90">
        <v>0</v>
      </c>
      <c r="AC152" s="90">
        <v>0</v>
      </c>
      <c r="AD152" s="90">
        <v>0</v>
      </c>
      <c r="AE152" s="90">
        <v>0</v>
      </c>
      <c r="AF152" s="90">
        <v>0</v>
      </c>
      <c r="AG152" s="90">
        <v>0</v>
      </c>
      <c r="AH152" s="90">
        <v>0</v>
      </c>
      <c r="AI152" s="90">
        <v>0</v>
      </c>
      <c r="AJ152" s="91">
        <f t="shared" si="2"/>
        <v>1484611.15</v>
      </c>
      <c r="AM152" s="98"/>
    </row>
    <row r="153" spans="1:39" ht="20.100000000000001" customHeight="1">
      <c r="A153" s="87">
        <v>341</v>
      </c>
      <c r="B153" s="88" t="s">
        <v>839</v>
      </c>
      <c r="C153" s="89" t="s">
        <v>1351</v>
      </c>
      <c r="D153" s="90">
        <v>0</v>
      </c>
      <c r="E153" s="90">
        <v>0</v>
      </c>
      <c r="F153" s="90">
        <v>0</v>
      </c>
      <c r="G153" s="90">
        <v>0</v>
      </c>
      <c r="H153" s="90">
        <v>0</v>
      </c>
      <c r="I153" s="90">
        <v>0</v>
      </c>
      <c r="J153" s="90">
        <v>0</v>
      </c>
      <c r="K153" s="90">
        <v>0</v>
      </c>
      <c r="L153" s="90">
        <v>0</v>
      </c>
      <c r="M153" s="90">
        <v>0</v>
      </c>
      <c r="N153" s="90">
        <v>0</v>
      </c>
      <c r="O153" s="90">
        <v>0</v>
      </c>
      <c r="P153" s="90">
        <v>0</v>
      </c>
      <c r="Q153" s="90">
        <v>0</v>
      </c>
      <c r="R153" s="90">
        <v>0</v>
      </c>
      <c r="S153" s="90">
        <v>0</v>
      </c>
      <c r="T153" s="90">
        <v>0</v>
      </c>
      <c r="U153" s="90">
        <v>0</v>
      </c>
      <c r="V153" s="90">
        <v>0</v>
      </c>
      <c r="W153" s="90">
        <v>0</v>
      </c>
      <c r="X153" s="90">
        <v>0</v>
      </c>
      <c r="Y153" s="90">
        <v>0</v>
      </c>
      <c r="Z153" s="90">
        <v>0</v>
      </c>
      <c r="AA153" s="90">
        <v>0</v>
      </c>
      <c r="AB153" s="90">
        <v>0</v>
      </c>
      <c r="AC153" s="90">
        <v>0</v>
      </c>
      <c r="AD153" s="90">
        <v>0</v>
      </c>
      <c r="AE153" s="90">
        <v>0</v>
      </c>
      <c r="AF153" s="90">
        <v>0</v>
      </c>
      <c r="AG153" s="90">
        <v>0</v>
      </c>
      <c r="AH153" s="90">
        <v>0</v>
      </c>
      <c r="AI153" s="90">
        <v>0</v>
      </c>
      <c r="AJ153" s="91">
        <f t="shared" si="2"/>
        <v>0</v>
      </c>
      <c r="AM153" s="98"/>
    </row>
    <row r="154" spans="1:39" ht="20.100000000000001" customHeight="1">
      <c r="A154" s="87">
        <v>342</v>
      </c>
      <c r="B154" s="88" t="s">
        <v>840</v>
      </c>
      <c r="C154" s="89" t="s">
        <v>1351</v>
      </c>
      <c r="D154" s="90">
        <v>28164.6</v>
      </c>
      <c r="E154" s="90">
        <v>0</v>
      </c>
      <c r="F154" s="90">
        <v>0</v>
      </c>
      <c r="G154" s="90">
        <v>219936.75</v>
      </c>
      <c r="H154" s="90">
        <v>0</v>
      </c>
      <c r="I154" s="90">
        <v>0</v>
      </c>
      <c r="J154" s="90">
        <v>10172036.829999998</v>
      </c>
      <c r="K154" s="90">
        <v>0</v>
      </c>
      <c r="L154" s="90">
        <v>0</v>
      </c>
      <c r="M154" s="90">
        <v>0</v>
      </c>
      <c r="N154" s="90">
        <v>0</v>
      </c>
      <c r="O154" s="90">
        <v>0</v>
      </c>
      <c r="P154" s="90">
        <v>0</v>
      </c>
      <c r="Q154" s="90">
        <v>0</v>
      </c>
      <c r="R154" s="90">
        <v>0</v>
      </c>
      <c r="S154" s="90">
        <v>0</v>
      </c>
      <c r="T154" s="90">
        <v>0</v>
      </c>
      <c r="U154" s="90">
        <v>0</v>
      </c>
      <c r="V154" s="90">
        <v>0</v>
      </c>
      <c r="W154" s="90">
        <v>0</v>
      </c>
      <c r="X154" s="90">
        <v>0</v>
      </c>
      <c r="Y154" s="90">
        <v>0</v>
      </c>
      <c r="Z154" s="90">
        <v>0</v>
      </c>
      <c r="AA154" s="90">
        <v>0</v>
      </c>
      <c r="AB154" s="90">
        <v>0</v>
      </c>
      <c r="AC154" s="90">
        <v>0</v>
      </c>
      <c r="AD154" s="90">
        <v>0</v>
      </c>
      <c r="AE154" s="90">
        <v>0</v>
      </c>
      <c r="AF154" s="90">
        <v>0</v>
      </c>
      <c r="AG154" s="90">
        <v>0</v>
      </c>
      <c r="AH154" s="90">
        <v>0</v>
      </c>
      <c r="AI154" s="90">
        <v>0</v>
      </c>
      <c r="AJ154" s="91">
        <f t="shared" si="2"/>
        <v>10420138.179999998</v>
      </c>
      <c r="AM154" s="98"/>
    </row>
    <row r="155" spans="1:39" ht="20.100000000000001" customHeight="1">
      <c r="A155" s="87">
        <v>343</v>
      </c>
      <c r="B155" s="88" t="s">
        <v>841</v>
      </c>
      <c r="C155" s="89" t="s">
        <v>1351</v>
      </c>
      <c r="D155" s="90">
        <v>0</v>
      </c>
      <c r="E155" s="90">
        <v>0</v>
      </c>
      <c r="F155" s="90">
        <v>150</v>
      </c>
      <c r="G155" s="90">
        <v>0</v>
      </c>
      <c r="H155" s="90">
        <v>0</v>
      </c>
      <c r="I155" s="90">
        <v>0</v>
      </c>
      <c r="J155" s="90">
        <v>0</v>
      </c>
      <c r="K155" s="90">
        <v>0</v>
      </c>
      <c r="L155" s="90">
        <v>0</v>
      </c>
      <c r="M155" s="90">
        <v>0</v>
      </c>
      <c r="N155" s="90">
        <v>0</v>
      </c>
      <c r="O155" s="90">
        <v>0</v>
      </c>
      <c r="P155" s="90">
        <v>0</v>
      </c>
      <c r="Q155" s="90">
        <v>0</v>
      </c>
      <c r="R155" s="90">
        <v>0</v>
      </c>
      <c r="S155" s="90">
        <v>0</v>
      </c>
      <c r="T155" s="90">
        <v>0</v>
      </c>
      <c r="U155" s="90">
        <v>0</v>
      </c>
      <c r="V155" s="90">
        <v>0</v>
      </c>
      <c r="W155" s="90">
        <v>0</v>
      </c>
      <c r="X155" s="90">
        <v>0</v>
      </c>
      <c r="Y155" s="90">
        <v>0</v>
      </c>
      <c r="Z155" s="90">
        <v>0</v>
      </c>
      <c r="AA155" s="90">
        <v>0</v>
      </c>
      <c r="AB155" s="90">
        <v>0</v>
      </c>
      <c r="AC155" s="90">
        <v>0</v>
      </c>
      <c r="AD155" s="90">
        <v>0</v>
      </c>
      <c r="AE155" s="90">
        <v>0</v>
      </c>
      <c r="AF155" s="90">
        <v>0</v>
      </c>
      <c r="AG155" s="90">
        <v>0</v>
      </c>
      <c r="AH155" s="90">
        <v>0</v>
      </c>
      <c r="AI155" s="90">
        <v>0</v>
      </c>
      <c r="AJ155" s="91">
        <f t="shared" si="2"/>
        <v>150</v>
      </c>
      <c r="AM155" s="98"/>
    </row>
    <row r="156" spans="1:39" ht="20.100000000000001" customHeight="1">
      <c r="A156" s="87">
        <v>344</v>
      </c>
      <c r="B156" s="88" t="s">
        <v>842</v>
      </c>
      <c r="C156" s="89" t="s">
        <v>1351</v>
      </c>
      <c r="D156" s="90">
        <v>0</v>
      </c>
      <c r="E156" s="90">
        <v>0</v>
      </c>
      <c r="F156" s="90">
        <v>0</v>
      </c>
      <c r="G156" s="90">
        <v>5106.6000000000004</v>
      </c>
      <c r="H156" s="90">
        <v>0</v>
      </c>
      <c r="I156" s="90">
        <v>0</v>
      </c>
      <c r="J156" s="90">
        <v>0</v>
      </c>
      <c r="K156" s="90">
        <v>0</v>
      </c>
      <c r="L156" s="90">
        <v>0</v>
      </c>
      <c r="M156" s="90">
        <v>0</v>
      </c>
      <c r="N156" s="90">
        <v>0</v>
      </c>
      <c r="O156" s="90">
        <v>0</v>
      </c>
      <c r="P156" s="90">
        <v>548983</v>
      </c>
      <c r="Q156" s="90">
        <v>0</v>
      </c>
      <c r="R156" s="90">
        <v>0</v>
      </c>
      <c r="S156" s="90">
        <v>0</v>
      </c>
      <c r="T156" s="90">
        <v>0</v>
      </c>
      <c r="U156" s="90">
        <v>0</v>
      </c>
      <c r="V156" s="90">
        <v>0</v>
      </c>
      <c r="W156" s="90">
        <v>0</v>
      </c>
      <c r="X156" s="90">
        <v>0</v>
      </c>
      <c r="Y156" s="90">
        <v>0</v>
      </c>
      <c r="Z156" s="90">
        <v>0</v>
      </c>
      <c r="AA156" s="90">
        <v>0</v>
      </c>
      <c r="AB156" s="90">
        <v>0</v>
      </c>
      <c r="AC156" s="90">
        <v>0</v>
      </c>
      <c r="AD156" s="90">
        <v>0</v>
      </c>
      <c r="AE156" s="90">
        <v>0</v>
      </c>
      <c r="AF156" s="90">
        <v>0</v>
      </c>
      <c r="AG156" s="90">
        <v>0</v>
      </c>
      <c r="AH156" s="90">
        <v>0</v>
      </c>
      <c r="AI156" s="90">
        <v>0</v>
      </c>
      <c r="AJ156" s="91">
        <f t="shared" si="2"/>
        <v>554089.6</v>
      </c>
      <c r="AM156" s="98"/>
    </row>
    <row r="157" spans="1:39" ht="20.100000000000001" customHeight="1">
      <c r="A157" s="87">
        <v>345</v>
      </c>
      <c r="B157" s="88" t="s">
        <v>843</v>
      </c>
      <c r="C157" s="89" t="s">
        <v>1351</v>
      </c>
      <c r="D157" s="90">
        <v>0</v>
      </c>
      <c r="E157" s="90">
        <v>0</v>
      </c>
      <c r="F157" s="90">
        <v>0</v>
      </c>
      <c r="G157" s="90">
        <v>0</v>
      </c>
      <c r="H157" s="90">
        <v>0</v>
      </c>
      <c r="I157" s="90">
        <v>0</v>
      </c>
      <c r="J157" s="90">
        <v>0</v>
      </c>
      <c r="K157" s="90">
        <v>0</v>
      </c>
      <c r="L157" s="90">
        <v>0</v>
      </c>
      <c r="M157" s="90">
        <v>0</v>
      </c>
      <c r="N157" s="90">
        <v>0</v>
      </c>
      <c r="O157" s="90">
        <v>0</v>
      </c>
      <c r="P157" s="90">
        <v>0</v>
      </c>
      <c r="Q157" s="90">
        <v>0</v>
      </c>
      <c r="R157" s="90">
        <v>0</v>
      </c>
      <c r="S157" s="90">
        <v>0</v>
      </c>
      <c r="T157" s="90">
        <v>0</v>
      </c>
      <c r="U157" s="90">
        <v>0</v>
      </c>
      <c r="V157" s="90">
        <v>0</v>
      </c>
      <c r="W157" s="90">
        <v>0</v>
      </c>
      <c r="X157" s="90">
        <v>0</v>
      </c>
      <c r="Y157" s="90">
        <v>0</v>
      </c>
      <c r="Z157" s="90">
        <v>0</v>
      </c>
      <c r="AA157" s="90">
        <v>0</v>
      </c>
      <c r="AB157" s="90">
        <v>0</v>
      </c>
      <c r="AC157" s="90">
        <v>0</v>
      </c>
      <c r="AD157" s="90">
        <v>0</v>
      </c>
      <c r="AE157" s="90">
        <v>0</v>
      </c>
      <c r="AF157" s="90">
        <v>0</v>
      </c>
      <c r="AG157" s="90">
        <v>0</v>
      </c>
      <c r="AH157" s="90">
        <v>0</v>
      </c>
      <c r="AI157" s="90">
        <v>0</v>
      </c>
      <c r="AJ157" s="91">
        <f t="shared" si="2"/>
        <v>0</v>
      </c>
      <c r="AM157" s="98"/>
    </row>
    <row r="158" spans="1:39" ht="20.100000000000001" customHeight="1">
      <c r="A158" s="87">
        <v>346</v>
      </c>
      <c r="B158" s="88" t="s">
        <v>844</v>
      </c>
      <c r="C158" s="89" t="s">
        <v>1351</v>
      </c>
      <c r="D158" s="90">
        <v>0</v>
      </c>
      <c r="E158" s="90">
        <v>0</v>
      </c>
      <c r="F158" s="90">
        <v>0</v>
      </c>
      <c r="G158" s="90">
        <v>18687.3</v>
      </c>
      <c r="H158" s="90">
        <v>0</v>
      </c>
      <c r="I158" s="90">
        <v>0</v>
      </c>
      <c r="J158" s="90">
        <v>0</v>
      </c>
      <c r="K158" s="90">
        <v>270</v>
      </c>
      <c r="L158" s="90">
        <v>0</v>
      </c>
      <c r="M158" s="90">
        <v>0</v>
      </c>
      <c r="N158" s="90">
        <v>0</v>
      </c>
      <c r="O158" s="90">
        <v>0</v>
      </c>
      <c r="P158" s="90">
        <v>0</v>
      </c>
      <c r="Q158" s="90">
        <v>0</v>
      </c>
      <c r="R158" s="90">
        <v>0</v>
      </c>
      <c r="S158" s="90">
        <v>0</v>
      </c>
      <c r="T158" s="90">
        <v>0</v>
      </c>
      <c r="U158" s="90">
        <v>0</v>
      </c>
      <c r="V158" s="90">
        <v>0</v>
      </c>
      <c r="W158" s="90">
        <v>0</v>
      </c>
      <c r="X158" s="90">
        <v>0</v>
      </c>
      <c r="Y158" s="90">
        <v>0</v>
      </c>
      <c r="Z158" s="90">
        <v>0</v>
      </c>
      <c r="AA158" s="90">
        <v>0</v>
      </c>
      <c r="AB158" s="90">
        <v>0</v>
      </c>
      <c r="AC158" s="90">
        <v>0</v>
      </c>
      <c r="AD158" s="90">
        <v>0</v>
      </c>
      <c r="AE158" s="90">
        <v>0</v>
      </c>
      <c r="AF158" s="90">
        <v>0</v>
      </c>
      <c r="AG158" s="90">
        <v>0</v>
      </c>
      <c r="AH158" s="90">
        <v>0</v>
      </c>
      <c r="AI158" s="90">
        <v>0</v>
      </c>
      <c r="AJ158" s="91">
        <f t="shared" si="2"/>
        <v>18957.3</v>
      </c>
      <c r="AM158" s="98"/>
    </row>
    <row r="159" spans="1:39" ht="20.100000000000001" customHeight="1">
      <c r="A159" s="87">
        <v>347</v>
      </c>
      <c r="B159" s="88" t="s">
        <v>845</v>
      </c>
      <c r="C159" s="89" t="s">
        <v>1351</v>
      </c>
      <c r="D159" s="90">
        <v>0</v>
      </c>
      <c r="E159" s="90">
        <v>240</v>
      </c>
      <c r="F159" s="90">
        <v>0</v>
      </c>
      <c r="G159" s="90">
        <v>0</v>
      </c>
      <c r="H159" s="90">
        <v>0</v>
      </c>
      <c r="I159" s="90">
        <v>0</v>
      </c>
      <c r="J159" s="90">
        <v>0</v>
      </c>
      <c r="K159" s="90">
        <v>0</v>
      </c>
      <c r="L159" s="90">
        <v>0</v>
      </c>
      <c r="M159" s="90">
        <v>0</v>
      </c>
      <c r="N159" s="90">
        <v>0</v>
      </c>
      <c r="O159" s="90">
        <v>0</v>
      </c>
      <c r="P159" s="90">
        <v>0</v>
      </c>
      <c r="Q159" s="90">
        <v>0</v>
      </c>
      <c r="R159" s="90">
        <v>0</v>
      </c>
      <c r="S159" s="90">
        <v>0</v>
      </c>
      <c r="T159" s="90">
        <v>0</v>
      </c>
      <c r="U159" s="90">
        <v>0</v>
      </c>
      <c r="V159" s="90">
        <v>0</v>
      </c>
      <c r="W159" s="90">
        <v>0</v>
      </c>
      <c r="X159" s="90">
        <v>0</v>
      </c>
      <c r="Y159" s="90">
        <v>0</v>
      </c>
      <c r="Z159" s="90">
        <v>0</v>
      </c>
      <c r="AA159" s="90">
        <v>0</v>
      </c>
      <c r="AB159" s="90">
        <v>0</v>
      </c>
      <c r="AC159" s="90">
        <v>0</v>
      </c>
      <c r="AD159" s="90">
        <v>0</v>
      </c>
      <c r="AE159" s="90">
        <v>0</v>
      </c>
      <c r="AF159" s="90">
        <v>0</v>
      </c>
      <c r="AG159" s="90">
        <v>0</v>
      </c>
      <c r="AH159" s="90">
        <v>0</v>
      </c>
      <c r="AI159" s="90">
        <v>0</v>
      </c>
      <c r="AJ159" s="91">
        <f t="shared" si="2"/>
        <v>240</v>
      </c>
      <c r="AM159" s="98"/>
    </row>
    <row r="160" spans="1:39" ht="20.100000000000001" customHeight="1">
      <c r="A160" s="87">
        <v>348</v>
      </c>
      <c r="B160" s="88" t="s">
        <v>846</v>
      </c>
      <c r="C160" s="89" t="s">
        <v>1351</v>
      </c>
      <c r="D160" s="90">
        <v>0</v>
      </c>
      <c r="E160" s="90">
        <v>0</v>
      </c>
      <c r="F160" s="90">
        <v>0</v>
      </c>
      <c r="G160" s="90">
        <v>2312.2800000000002</v>
      </c>
      <c r="H160" s="90">
        <v>0</v>
      </c>
      <c r="I160" s="90">
        <v>0</v>
      </c>
      <c r="J160" s="90">
        <v>0</v>
      </c>
      <c r="K160" s="90">
        <v>0</v>
      </c>
      <c r="L160" s="90">
        <v>0</v>
      </c>
      <c r="M160" s="90">
        <v>0</v>
      </c>
      <c r="N160" s="90">
        <v>0</v>
      </c>
      <c r="O160" s="90">
        <v>0</v>
      </c>
      <c r="P160" s="90">
        <v>0</v>
      </c>
      <c r="Q160" s="90">
        <v>0</v>
      </c>
      <c r="R160" s="90">
        <v>0</v>
      </c>
      <c r="S160" s="90">
        <v>0</v>
      </c>
      <c r="T160" s="90">
        <v>0</v>
      </c>
      <c r="U160" s="90">
        <v>0</v>
      </c>
      <c r="V160" s="90">
        <v>0</v>
      </c>
      <c r="W160" s="90">
        <v>0</v>
      </c>
      <c r="X160" s="90">
        <v>0</v>
      </c>
      <c r="Y160" s="90">
        <v>0</v>
      </c>
      <c r="Z160" s="90">
        <v>0</v>
      </c>
      <c r="AA160" s="90">
        <v>0</v>
      </c>
      <c r="AB160" s="90">
        <v>0</v>
      </c>
      <c r="AC160" s="90">
        <v>0</v>
      </c>
      <c r="AD160" s="90">
        <v>0</v>
      </c>
      <c r="AE160" s="90">
        <v>0</v>
      </c>
      <c r="AF160" s="90">
        <v>0</v>
      </c>
      <c r="AG160" s="90">
        <v>0</v>
      </c>
      <c r="AH160" s="90">
        <v>0</v>
      </c>
      <c r="AI160" s="90">
        <v>0</v>
      </c>
      <c r="AJ160" s="91">
        <f t="shared" si="2"/>
        <v>2312.2800000000002</v>
      </c>
      <c r="AM160" s="98"/>
    </row>
    <row r="161" spans="1:39" ht="20.100000000000001" customHeight="1">
      <c r="A161" s="87">
        <v>349</v>
      </c>
      <c r="B161" s="88" t="s">
        <v>847</v>
      </c>
      <c r="C161" s="89" t="s">
        <v>1351</v>
      </c>
      <c r="D161" s="90">
        <v>0</v>
      </c>
      <c r="E161" s="90">
        <v>0</v>
      </c>
      <c r="F161" s="90">
        <v>0</v>
      </c>
      <c r="G161" s="90">
        <v>0</v>
      </c>
      <c r="H161" s="90">
        <v>0</v>
      </c>
      <c r="I161" s="90">
        <v>0</v>
      </c>
      <c r="J161" s="90">
        <v>0</v>
      </c>
      <c r="K161" s="90">
        <v>0</v>
      </c>
      <c r="L161" s="90">
        <v>0</v>
      </c>
      <c r="M161" s="90">
        <v>0</v>
      </c>
      <c r="N161" s="90">
        <v>0</v>
      </c>
      <c r="O161" s="90">
        <v>0</v>
      </c>
      <c r="P161" s="90">
        <v>0</v>
      </c>
      <c r="Q161" s="90">
        <v>0</v>
      </c>
      <c r="R161" s="90">
        <v>0</v>
      </c>
      <c r="S161" s="90">
        <v>0</v>
      </c>
      <c r="T161" s="90">
        <v>0</v>
      </c>
      <c r="U161" s="90">
        <v>0</v>
      </c>
      <c r="V161" s="90">
        <v>0</v>
      </c>
      <c r="W161" s="90">
        <v>0</v>
      </c>
      <c r="X161" s="90">
        <v>0</v>
      </c>
      <c r="Y161" s="90">
        <v>0</v>
      </c>
      <c r="Z161" s="90">
        <v>0</v>
      </c>
      <c r="AA161" s="90">
        <v>0</v>
      </c>
      <c r="AB161" s="90">
        <v>0</v>
      </c>
      <c r="AC161" s="90">
        <v>0</v>
      </c>
      <c r="AD161" s="90">
        <v>0</v>
      </c>
      <c r="AE161" s="90">
        <v>0</v>
      </c>
      <c r="AF161" s="90">
        <v>0</v>
      </c>
      <c r="AG161" s="90">
        <v>0</v>
      </c>
      <c r="AH161" s="90">
        <v>0</v>
      </c>
      <c r="AI161" s="90">
        <v>0</v>
      </c>
      <c r="AJ161" s="91">
        <f t="shared" si="2"/>
        <v>0</v>
      </c>
      <c r="AM161" s="98"/>
    </row>
    <row r="162" spans="1:39" ht="20.100000000000001" customHeight="1">
      <c r="A162" s="87">
        <v>371</v>
      </c>
      <c r="B162" s="88" t="s">
        <v>848</v>
      </c>
      <c r="C162" s="89" t="s">
        <v>1351</v>
      </c>
      <c r="D162" s="90">
        <v>0</v>
      </c>
      <c r="E162" s="90">
        <v>0</v>
      </c>
      <c r="F162" s="90">
        <v>0</v>
      </c>
      <c r="G162" s="90">
        <v>0</v>
      </c>
      <c r="H162" s="90">
        <v>0</v>
      </c>
      <c r="I162" s="90">
        <v>0</v>
      </c>
      <c r="J162" s="90">
        <v>0</v>
      </c>
      <c r="K162" s="90">
        <v>0</v>
      </c>
      <c r="L162" s="90">
        <v>0</v>
      </c>
      <c r="M162" s="90">
        <v>0</v>
      </c>
      <c r="N162" s="90">
        <v>0</v>
      </c>
      <c r="O162" s="90">
        <v>0</v>
      </c>
      <c r="P162" s="90">
        <v>0</v>
      </c>
      <c r="Q162" s="90">
        <v>0</v>
      </c>
      <c r="R162" s="90">
        <v>0</v>
      </c>
      <c r="S162" s="90">
        <v>0</v>
      </c>
      <c r="T162" s="90">
        <v>0</v>
      </c>
      <c r="U162" s="90">
        <v>0</v>
      </c>
      <c r="V162" s="90">
        <v>0</v>
      </c>
      <c r="W162" s="90">
        <v>0</v>
      </c>
      <c r="X162" s="90">
        <v>0</v>
      </c>
      <c r="Y162" s="90">
        <v>0</v>
      </c>
      <c r="Z162" s="90">
        <v>0</v>
      </c>
      <c r="AA162" s="90">
        <v>0</v>
      </c>
      <c r="AB162" s="90">
        <v>0</v>
      </c>
      <c r="AC162" s="90">
        <v>0</v>
      </c>
      <c r="AD162" s="90">
        <v>0</v>
      </c>
      <c r="AE162" s="90">
        <v>0</v>
      </c>
      <c r="AF162" s="90">
        <v>0</v>
      </c>
      <c r="AG162" s="90">
        <v>0</v>
      </c>
      <c r="AH162" s="90">
        <v>0</v>
      </c>
      <c r="AI162" s="90">
        <v>0</v>
      </c>
      <c r="AJ162" s="91">
        <f t="shared" si="2"/>
        <v>0</v>
      </c>
      <c r="AM162" s="98"/>
    </row>
    <row r="163" spans="1:39" ht="20.100000000000001" customHeight="1">
      <c r="A163" s="87">
        <v>372</v>
      </c>
      <c r="B163" s="88" t="s">
        <v>1298</v>
      </c>
      <c r="C163" s="89" t="s">
        <v>1351</v>
      </c>
      <c r="D163" s="90">
        <v>227878.78999999998</v>
      </c>
      <c r="E163" s="90">
        <v>0</v>
      </c>
      <c r="F163" s="90">
        <v>0</v>
      </c>
      <c r="G163" s="90">
        <v>651.1</v>
      </c>
      <c r="H163" s="90">
        <v>0</v>
      </c>
      <c r="I163" s="90">
        <v>0</v>
      </c>
      <c r="J163" s="90">
        <v>0</v>
      </c>
      <c r="K163" s="90">
        <v>0</v>
      </c>
      <c r="L163" s="90">
        <v>0</v>
      </c>
      <c r="M163" s="90">
        <v>0</v>
      </c>
      <c r="N163" s="90">
        <v>0</v>
      </c>
      <c r="O163" s="90">
        <v>0</v>
      </c>
      <c r="P163" s="90">
        <v>0</v>
      </c>
      <c r="Q163" s="90">
        <v>0</v>
      </c>
      <c r="R163" s="90">
        <v>0</v>
      </c>
      <c r="S163" s="90">
        <v>0</v>
      </c>
      <c r="T163" s="90">
        <v>1288039.6100000001</v>
      </c>
      <c r="U163" s="90">
        <v>0</v>
      </c>
      <c r="V163" s="90">
        <v>0</v>
      </c>
      <c r="W163" s="90">
        <v>0</v>
      </c>
      <c r="X163" s="90">
        <v>0</v>
      </c>
      <c r="Y163" s="90">
        <v>0</v>
      </c>
      <c r="Z163" s="90">
        <v>0</v>
      </c>
      <c r="AA163" s="90">
        <v>0</v>
      </c>
      <c r="AB163" s="90">
        <v>0</v>
      </c>
      <c r="AC163" s="90">
        <v>0</v>
      </c>
      <c r="AD163" s="90">
        <v>0</v>
      </c>
      <c r="AE163" s="90">
        <v>0</v>
      </c>
      <c r="AF163" s="90">
        <v>0</v>
      </c>
      <c r="AG163" s="90">
        <v>0</v>
      </c>
      <c r="AH163" s="90">
        <v>0</v>
      </c>
      <c r="AI163" s="90">
        <v>0</v>
      </c>
      <c r="AJ163" s="91">
        <f t="shared" si="2"/>
        <v>1516569.5</v>
      </c>
      <c r="AM163" s="98"/>
    </row>
    <row r="164" spans="1:39" ht="20.100000000000001" customHeight="1">
      <c r="A164" s="87">
        <v>373</v>
      </c>
      <c r="B164" s="88" t="s">
        <v>1299</v>
      </c>
      <c r="C164" s="89" t="s">
        <v>1351</v>
      </c>
      <c r="D164" s="90">
        <v>0</v>
      </c>
      <c r="E164" s="90">
        <v>0</v>
      </c>
      <c r="F164" s="90">
        <v>0</v>
      </c>
      <c r="G164" s="90">
        <v>17112.400000000001</v>
      </c>
      <c r="H164" s="90">
        <v>0</v>
      </c>
      <c r="I164" s="90">
        <v>0</v>
      </c>
      <c r="J164" s="90">
        <v>0</v>
      </c>
      <c r="K164" s="90">
        <v>0</v>
      </c>
      <c r="L164" s="90">
        <v>0</v>
      </c>
      <c r="M164" s="90">
        <v>0</v>
      </c>
      <c r="N164" s="90">
        <v>0</v>
      </c>
      <c r="O164" s="90">
        <v>0</v>
      </c>
      <c r="P164" s="90">
        <v>0</v>
      </c>
      <c r="Q164" s="90">
        <v>0</v>
      </c>
      <c r="R164" s="90">
        <v>0</v>
      </c>
      <c r="S164" s="90">
        <v>0</v>
      </c>
      <c r="T164" s="90">
        <v>0</v>
      </c>
      <c r="U164" s="90">
        <v>0</v>
      </c>
      <c r="V164" s="90">
        <v>0</v>
      </c>
      <c r="W164" s="90">
        <v>0</v>
      </c>
      <c r="X164" s="90">
        <v>0</v>
      </c>
      <c r="Y164" s="90">
        <v>0</v>
      </c>
      <c r="Z164" s="90">
        <v>0</v>
      </c>
      <c r="AA164" s="90">
        <v>0</v>
      </c>
      <c r="AB164" s="90">
        <v>0</v>
      </c>
      <c r="AC164" s="90">
        <v>0</v>
      </c>
      <c r="AD164" s="90">
        <v>0</v>
      </c>
      <c r="AE164" s="90">
        <v>0</v>
      </c>
      <c r="AF164" s="90">
        <v>0</v>
      </c>
      <c r="AG164" s="90">
        <v>0</v>
      </c>
      <c r="AH164" s="90">
        <v>0</v>
      </c>
      <c r="AI164" s="90">
        <v>0</v>
      </c>
      <c r="AJ164" s="91">
        <f t="shared" si="2"/>
        <v>17112.400000000001</v>
      </c>
      <c r="AM164" s="98"/>
    </row>
    <row r="165" spans="1:39" ht="20.100000000000001" customHeight="1">
      <c r="A165" s="87">
        <v>374</v>
      </c>
      <c r="B165" s="88" t="s">
        <v>1300</v>
      </c>
      <c r="C165" s="89" t="s">
        <v>1351</v>
      </c>
      <c r="D165" s="90">
        <v>0</v>
      </c>
      <c r="E165" s="90">
        <v>0</v>
      </c>
      <c r="F165" s="90">
        <v>0</v>
      </c>
      <c r="G165" s="90">
        <v>0</v>
      </c>
      <c r="H165" s="90">
        <v>0</v>
      </c>
      <c r="I165" s="90">
        <v>0</v>
      </c>
      <c r="J165" s="90">
        <v>0</v>
      </c>
      <c r="K165" s="90">
        <v>0</v>
      </c>
      <c r="L165" s="90">
        <v>0</v>
      </c>
      <c r="M165" s="90">
        <v>0</v>
      </c>
      <c r="N165" s="90">
        <v>0</v>
      </c>
      <c r="O165" s="90">
        <v>0</v>
      </c>
      <c r="P165" s="90">
        <v>0</v>
      </c>
      <c r="Q165" s="90">
        <v>0</v>
      </c>
      <c r="R165" s="90">
        <v>0</v>
      </c>
      <c r="S165" s="90">
        <v>0</v>
      </c>
      <c r="T165" s="90">
        <v>0</v>
      </c>
      <c r="U165" s="90">
        <v>0</v>
      </c>
      <c r="V165" s="90">
        <v>0</v>
      </c>
      <c r="W165" s="90">
        <v>0</v>
      </c>
      <c r="X165" s="90">
        <v>0</v>
      </c>
      <c r="Y165" s="90">
        <v>0</v>
      </c>
      <c r="Z165" s="90">
        <v>0</v>
      </c>
      <c r="AA165" s="90">
        <v>0</v>
      </c>
      <c r="AB165" s="90">
        <v>0</v>
      </c>
      <c r="AC165" s="90">
        <v>0</v>
      </c>
      <c r="AD165" s="90">
        <v>0</v>
      </c>
      <c r="AE165" s="90">
        <v>0</v>
      </c>
      <c r="AF165" s="90">
        <v>0</v>
      </c>
      <c r="AG165" s="90">
        <v>0</v>
      </c>
      <c r="AH165" s="90">
        <v>0</v>
      </c>
      <c r="AI165" s="90">
        <v>0</v>
      </c>
      <c r="AJ165" s="91">
        <f t="shared" si="2"/>
        <v>0</v>
      </c>
      <c r="AM165" s="98"/>
    </row>
    <row r="166" spans="1:39" ht="20.100000000000001" customHeight="1">
      <c r="A166" s="87">
        <v>375</v>
      </c>
      <c r="B166" s="88" t="s">
        <v>1301</v>
      </c>
      <c r="C166" s="89" t="s">
        <v>1351</v>
      </c>
      <c r="D166" s="90">
        <v>0</v>
      </c>
      <c r="E166" s="90">
        <v>0</v>
      </c>
      <c r="F166" s="90">
        <v>0</v>
      </c>
      <c r="G166" s="90">
        <v>0</v>
      </c>
      <c r="H166" s="90">
        <v>0</v>
      </c>
      <c r="I166" s="90">
        <v>0</v>
      </c>
      <c r="J166" s="90">
        <v>0</v>
      </c>
      <c r="K166" s="90">
        <v>0</v>
      </c>
      <c r="L166" s="90">
        <v>0</v>
      </c>
      <c r="M166" s="90">
        <v>0</v>
      </c>
      <c r="N166" s="90">
        <v>0</v>
      </c>
      <c r="O166" s="90">
        <v>0</v>
      </c>
      <c r="P166" s="90">
        <v>0</v>
      </c>
      <c r="Q166" s="90">
        <v>0</v>
      </c>
      <c r="R166" s="90">
        <v>0</v>
      </c>
      <c r="S166" s="90">
        <v>0</v>
      </c>
      <c r="T166" s="90">
        <v>0</v>
      </c>
      <c r="U166" s="90">
        <v>0</v>
      </c>
      <c r="V166" s="90">
        <v>0</v>
      </c>
      <c r="W166" s="90">
        <v>0</v>
      </c>
      <c r="X166" s="90">
        <v>0</v>
      </c>
      <c r="Y166" s="90">
        <v>0</v>
      </c>
      <c r="Z166" s="90">
        <v>0</v>
      </c>
      <c r="AA166" s="90">
        <v>0</v>
      </c>
      <c r="AB166" s="90">
        <v>0</v>
      </c>
      <c r="AC166" s="90">
        <v>0</v>
      </c>
      <c r="AD166" s="90">
        <v>0</v>
      </c>
      <c r="AE166" s="90">
        <v>0</v>
      </c>
      <c r="AF166" s="90">
        <v>0</v>
      </c>
      <c r="AG166" s="90">
        <v>0</v>
      </c>
      <c r="AH166" s="90">
        <v>0</v>
      </c>
      <c r="AI166" s="90">
        <v>0</v>
      </c>
      <c r="AJ166" s="91">
        <f t="shared" si="2"/>
        <v>0</v>
      </c>
      <c r="AM166" s="98"/>
    </row>
    <row r="167" spans="1:39" ht="20.100000000000001" customHeight="1">
      <c r="A167" s="87">
        <v>376</v>
      </c>
      <c r="B167" s="88" t="s">
        <v>1302</v>
      </c>
      <c r="C167" s="89" t="s">
        <v>1351</v>
      </c>
      <c r="D167" s="90">
        <v>0</v>
      </c>
      <c r="E167" s="90">
        <v>0</v>
      </c>
      <c r="F167" s="90">
        <v>0</v>
      </c>
      <c r="G167" s="90">
        <v>0</v>
      </c>
      <c r="H167" s="90">
        <v>0</v>
      </c>
      <c r="I167" s="90">
        <v>0</v>
      </c>
      <c r="J167" s="90">
        <v>0</v>
      </c>
      <c r="K167" s="90">
        <v>1059.24</v>
      </c>
      <c r="L167" s="90">
        <v>0</v>
      </c>
      <c r="M167" s="90">
        <v>0</v>
      </c>
      <c r="N167" s="90">
        <v>0</v>
      </c>
      <c r="O167" s="90">
        <v>0</v>
      </c>
      <c r="P167" s="90">
        <v>0</v>
      </c>
      <c r="Q167" s="90">
        <v>0</v>
      </c>
      <c r="R167" s="90">
        <v>0</v>
      </c>
      <c r="S167" s="90">
        <v>0</v>
      </c>
      <c r="T167" s="90">
        <v>0</v>
      </c>
      <c r="U167" s="90">
        <v>0</v>
      </c>
      <c r="V167" s="90">
        <v>0</v>
      </c>
      <c r="W167" s="90">
        <v>0</v>
      </c>
      <c r="X167" s="90">
        <v>0</v>
      </c>
      <c r="Y167" s="90">
        <v>0</v>
      </c>
      <c r="Z167" s="90">
        <v>0</v>
      </c>
      <c r="AA167" s="90">
        <v>0</v>
      </c>
      <c r="AB167" s="90">
        <v>0</v>
      </c>
      <c r="AC167" s="90">
        <v>0</v>
      </c>
      <c r="AD167" s="90">
        <v>0</v>
      </c>
      <c r="AE167" s="90">
        <v>0</v>
      </c>
      <c r="AF167" s="90">
        <v>0</v>
      </c>
      <c r="AG167" s="90">
        <v>0</v>
      </c>
      <c r="AH167" s="90">
        <v>0</v>
      </c>
      <c r="AI167" s="90">
        <v>0</v>
      </c>
      <c r="AJ167" s="91">
        <f t="shared" si="2"/>
        <v>1059.24</v>
      </c>
      <c r="AM167" s="98"/>
    </row>
    <row r="168" spans="1:39" ht="20.100000000000001" customHeight="1">
      <c r="A168" s="87">
        <v>377</v>
      </c>
      <c r="B168" s="88" t="s">
        <v>1303</v>
      </c>
      <c r="C168" s="89" t="s">
        <v>1351</v>
      </c>
      <c r="D168" s="90">
        <v>0</v>
      </c>
      <c r="E168" s="90">
        <v>0</v>
      </c>
      <c r="F168" s="90">
        <v>0</v>
      </c>
      <c r="G168" s="90">
        <v>0</v>
      </c>
      <c r="H168" s="90">
        <v>0</v>
      </c>
      <c r="I168" s="90">
        <v>0</v>
      </c>
      <c r="J168" s="90">
        <v>0</v>
      </c>
      <c r="K168" s="90">
        <v>0</v>
      </c>
      <c r="L168" s="90">
        <v>0</v>
      </c>
      <c r="M168" s="90">
        <v>0</v>
      </c>
      <c r="N168" s="90">
        <v>0</v>
      </c>
      <c r="O168" s="90">
        <v>0</v>
      </c>
      <c r="P168" s="90">
        <v>0</v>
      </c>
      <c r="Q168" s="90">
        <v>0</v>
      </c>
      <c r="R168" s="90">
        <v>0</v>
      </c>
      <c r="S168" s="90">
        <v>0</v>
      </c>
      <c r="T168" s="90">
        <v>0</v>
      </c>
      <c r="U168" s="90">
        <v>0</v>
      </c>
      <c r="V168" s="90">
        <v>0</v>
      </c>
      <c r="W168" s="90">
        <v>0</v>
      </c>
      <c r="X168" s="90">
        <v>0</v>
      </c>
      <c r="Y168" s="90">
        <v>0</v>
      </c>
      <c r="Z168" s="90">
        <v>0</v>
      </c>
      <c r="AA168" s="90">
        <v>0</v>
      </c>
      <c r="AB168" s="90">
        <v>0</v>
      </c>
      <c r="AC168" s="90">
        <v>0</v>
      </c>
      <c r="AD168" s="90">
        <v>0</v>
      </c>
      <c r="AE168" s="90">
        <v>0</v>
      </c>
      <c r="AF168" s="90">
        <v>0</v>
      </c>
      <c r="AG168" s="90">
        <v>0</v>
      </c>
      <c r="AH168" s="90">
        <v>0</v>
      </c>
      <c r="AI168" s="90">
        <v>0</v>
      </c>
      <c r="AJ168" s="91">
        <f t="shared" si="2"/>
        <v>0</v>
      </c>
      <c r="AM168" s="98"/>
    </row>
    <row r="169" spans="1:39" ht="20.100000000000001" customHeight="1">
      <c r="A169" s="87">
        <v>378</v>
      </c>
      <c r="B169" s="88" t="s">
        <v>1304</v>
      </c>
      <c r="C169" s="89" t="s">
        <v>1351</v>
      </c>
      <c r="D169" s="90">
        <v>25331265.689999998</v>
      </c>
      <c r="E169" s="90">
        <v>0</v>
      </c>
      <c r="F169" s="90">
        <v>0</v>
      </c>
      <c r="G169" s="90">
        <v>8402.75</v>
      </c>
      <c r="H169" s="90">
        <v>0</v>
      </c>
      <c r="I169" s="90">
        <v>0</v>
      </c>
      <c r="J169" s="90">
        <v>0</v>
      </c>
      <c r="K169" s="90">
        <v>0</v>
      </c>
      <c r="L169" s="90">
        <v>0</v>
      </c>
      <c r="M169" s="90">
        <v>0</v>
      </c>
      <c r="N169" s="90">
        <v>0</v>
      </c>
      <c r="O169" s="90">
        <v>0</v>
      </c>
      <c r="P169" s="90">
        <v>0</v>
      </c>
      <c r="Q169" s="90">
        <v>0</v>
      </c>
      <c r="R169" s="90">
        <v>0</v>
      </c>
      <c r="S169" s="90">
        <v>0</v>
      </c>
      <c r="T169" s="90">
        <v>75</v>
      </c>
      <c r="U169" s="90">
        <v>0</v>
      </c>
      <c r="V169" s="90">
        <v>0</v>
      </c>
      <c r="W169" s="90">
        <v>0</v>
      </c>
      <c r="X169" s="90">
        <v>0</v>
      </c>
      <c r="Y169" s="90">
        <v>0</v>
      </c>
      <c r="Z169" s="90">
        <v>0</v>
      </c>
      <c r="AA169" s="90">
        <v>0</v>
      </c>
      <c r="AB169" s="90">
        <v>0</v>
      </c>
      <c r="AC169" s="90">
        <v>0</v>
      </c>
      <c r="AD169" s="90">
        <v>0</v>
      </c>
      <c r="AE169" s="90">
        <v>0</v>
      </c>
      <c r="AF169" s="90">
        <v>0</v>
      </c>
      <c r="AG169" s="90">
        <v>0</v>
      </c>
      <c r="AH169" s="90">
        <v>0</v>
      </c>
      <c r="AI169" s="90">
        <v>0</v>
      </c>
      <c r="AJ169" s="91">
        <f t="shared" si="2"/>
        <v>25339743.439999998</v>
      </c>
      <c r="AM169" s="98"/>
    </row>
    <row r="170" spans="1:39" ht="20.100000000000001" customHeight="1">
      <c r="A170" s="149">
        <v>411</v>
      </c>
      <c r="B170" s="150" t="s">
        <v>849</v>
      </c>
      <c r="C170" s="151" t="s">
        <v>1351</v>
      </c>
      <c r="D170" s="152">
        <v>0</v>
      </c>
      <c r="E170" s="152">
        <v>0</v>
      </c>
      <c r="F170" s="152">
        <v>0</v>
      </c>
      <c r="G170" s="152">
        <v>0</v>
      </c>
      <c r="H170" s="152">
        <v>0</v>
      </c>
      <c r="I170" s="152">
        <v>0</v>
      </c>
      <c r="J170" s="152">
        <v>0</v>
      </c>
      <c r="K170" s="152">
        <v>0</v>
      </c>
      <c r="L170" s="152">
        <v>0</v>
      </c>
      <c r="M170" s="152">
        <v>0</v>
      </c>
      <c r="N170" s="152">
        <v>0</v>
      </c>
      <c r="O170" s="152">
        <v>0</v>
      </c>
      <c r="P170" s="152">
        <v>0</v>
      </c>
      <c r="Q170" s="152">
        <v>0</v>
      </c>
      <c r="R170" s="152">
        <v>0</v>
      </c>
      <c r="S170" s="152">
        <v>0</v>
      </c>
      <c r="T170" s="152">
        <v>0</v>
      </c>
      <c r="U170" s="152">
        <v>0</v>
      </c>
      <c r="V170" s="152">
        <v>0</v>
      </c>
      <c r="W170" s="152">
        <v>0</v>
      </c>
      <c r="X170" s="152">
        <v>0</v>
      </c>
      <c r="Y170" s="152">
        <v>0</v>
      </c>
      <c r="Z170" s="152">
        <v>0</v>
      </c>
      <c r="AA170" s="152">
        <v>0</v>
      </c>
      <c r="AB170" s="152">
        <v>0</v>
      </c>
      <c r="AC170" s="152">
        <v>0</v>
      </c>
      <c r="AD170" s="152">
        <v>0</v>
      </c>
      <c r="AE170" s="152">
        <v>0</v>
      </c>
      <c r="AF170" s="152">
        <v>0</v>
      </c>
      <c r="AG170" s="152">
        <v>0</v>
      </c>
      <c r="AH170" s="152">
        <v>0</v>
      </c>
      <c r="AI170" s="152">
        <v>0</v>
      </c>
      <c r="AJ170" s="153">
        <f t="shared" si="2"/>
        <v>0</v>
      </c>
      <c r="AM170" s="98"/>
    </row>
    <row r="171" spans="1:39" ht="20.100000000000001" customHeight="1">
      <c r="A171" s="149">
        <v>417</v>
      </c>
      <c r="B171" s="150" t="s">
        <v>850</v>
      </c>
      <c r="C171" s="151" t="s">
        <v>1351</v>
      </c>
      <c r="D171" s="152">
        <v>0</v>
      </c>
      <c r="E171" s="152">
        <v>0</v>
      </c>
      <c r="F171" s="152">
        <v>0</v>
      </c>
      <c r="G171" s="152">
        <v>7328695.0699999994</v>
      </c>
      <c r="H171" s="152">
        <v>0</v>
      </c>
      <c r="I171" s="152">
        <v>0</v>
      </c>
      <c r="J171" s="152">
        <v>0</v>
      </c>
      <c r="K171" s="152">
        <v>0</v>
      </c>
      <c r="L171" s="152">
        <v>0</v>
      </c>
      <c r="M171" s="152">
        <v>0</v>
      </c>
      <c r="N171" s="152">
        <v>0</v>
      </c>
      <c r="O171" s="152">
        <v>0</v>
      </c>
      <c r="P171" s="152">
        <v>0</v>
      </c>
      <c r="Q171" s="152">
        <v>0</v>
      </c>
      <c r="R171" s="152">
        <v>0</v>
      </c>
      <c r="S171" s="152">
        <v>0</v>
      </c>
      <c r="T171" s="152">
        <v>0</v>
      </c>
      <c r="U171" s="152">
        <v>0</v>
      </c>
      <c r="V171" s="152">
        <v>0</v>
      </c>
      <c r="W171" s="152">
        <v>0</v>
      </c>
      <c r="X171" s="152">
        <v>0</v>
      </c>
      <c r="Y171" s="152">
        <v>0</v>
      </c>
      <c r="Z171" s="152">
        <v>0</v>
      </c>
      <c r="AA171" s="152">
        <v>0</v>
      </c>
      <c r="AB171" s="152">
        <v>0</v>
      </c>
      <c r="AC171" s="152">
        <v>0</v>
      </c>
      <c r="AD171" s="152">
        <v>0</v>
      </c>
      <c r="AE171" s="152">
        <v>0</v>
      </c>
      <c r="AF171" s="152">
        <v>0</v>
      </c>
      <c r="AG171" s="152">
        <v>0</v>
      </c>
      <c r="AH171" s="152">
        <v>0</v>
      </c>
      <c r="AI171" s="152">
        <v>0</v>
      </c>
      <c r="AJ171" s="153">
        <f t="shared" si="2"/>
        <v>7328695.0699999994</v>
      </c>
      <c r="AM171" s="98"/>
    </row>
    <row r="172" spans="1:39" ht="20.100000000000001" customHeight="1">
      <c r="A172" s="149">
        <v>418</v>
      </c>
      <c r="B172" s="150" t="s">
        <v>851</v>
      </c>
      <c r="C172" s="151" t="s">
        <v>1351</v>
      </c>
      <c r="D172" s="152">
        <v>0</v>
      </c>
      <c r="E172" s="152">
        <v>0</v>
      </c>
      <c r="F172" s="152">
        <v>0</v>
      </c>
      <c r="G172" s="152">
        <v>277103.32</v>
      </c>
      <c r="H172" s="152">
        <v>0</v>
      </c>
      <c r="I172" s="152">
        <v>0</v>
      </c>
      <c r="J172" s="152">
        <v>0</v>
      </c>
      <c r="K172" s="152">
        <v>0</v>
      </c>
      <c r="L172" s="152">
        <v>0</v>
      </c>
      <c r="M172" s="152">
        <v>0</v>
      </c>
      <c r="N172" s="152">
        <v>0</v>
      </c>
      <c r="O172" s="152">
        <v>0</v>
      </c>
      <c r="P172" s="152">
        <v>0</v>
      </c>
      <c r="Q172" s="152">
        <v>0</v>
      </c>
      <c r="R172" s="152">
        <v>0</v>
      </c>
      <c r="S172" s="152">
        <v>0</v>
      </c>
      <c r="T172" s="152">
        <v>0</v>
      </c>
      <c r="U172" s="152">
        <v>0</v>
      </c>
      <c r="V172" s="152">
        <v>0</v>
      </c>
      <c r="W172" s="152">
        <v>0</v>
      </c>
      <c r="X172" s="152">
        <v>0</v>
      </c>
      <c r="Y172" s="152">
        <v>0</v>
      </c>
      <c r="Z172" s="152">
        <v>0</v>
      </c>
      <c r="AA172" s="152">
        <v>0</v>
      </c>
      <c r="AB172" s="152">
        <v>0</v>
      </c>
      <c r="AC172" s="152">
        <v>0</v>
      </c>
      <c r="AD172" s="152">
        <v>0</v>
      </c>
      <c r="AE172" s="152">
        <v>0</v>
      </c>
      <c r="AF172" s="152">
        <v>0</v>
      </c>
      <c r="AG172" s="152">
        <v>0</v>
      </c>
      <c r="AH172" s="152">
        <v>0</v>
      </c>
      <c r="AI172" s="152">
        <v>0</v>
      </c>
      <c r="AJ172" s="153">
        <f t="shared" si="2"/>
        <v>277103.32</v>
      </c>
      <c r="AM172" s="98"/>
    </row>
    <row r="173" spans="1:39" ht="20.100000000000001" customHeight="1">
      <c r="A173" s="149">
        <v>422</v>
      </c>
      <c r="B173" s="150" t="s">
        <v>852</v>
      </c>
      <c r="C173" s="151" t="s">
        <v>1351</v>
      </c>
      <c r="D173" s="152">
        <v>0</v>
      </c>
      <c r="E173" s="152">
        <v>0</v>
      </c>
      <c r="F173" s="152">
        <v>0</v>
      </c>
      <c r="G173" s="152">
        <v>12932.460000000001</v>
      </c>
      <c r="H173" s="152">
        <v>0</v>
      </c>
      <c r="I173" s="152">
        <v>0</v>
      </c>
      <c r="J173" s="152">
        <v>0</v>
      </c>
      <c r="K173" s="152">
        <v>0</v>
      </c>
      <c r="L173" s="152">
        <v>0</v>
      </c>
      <c r="M173" s="152">
        <v>0</v>
      </c>
      <c r="N173" s="152">
        <v>0</v>
      </c>
      <c r="O173" s="152">
        <v>0</v>
      </c>
      <c r="P173" s="152">
        <v>0</v>
      </c>
      <c r="Q173" s="152">
        <v>0</v>
      </c>
      <c r="R173" s="152">
        <v>0</v>
      </c>
      <c r="S173" s="152">
        <v>0</v>
      </c>
      <c r="T173" s="152">
        <v>0</v>
      </c>
      <c r="U173" s="152">
        <v>0</v>
      </c>
      <c r="V173" s="152">
        <v>0</v>
      </c>
      <c r="W173" s="152">
        <v>0</v>
      </c>
      <c r="X173" s="152">
        <v>0</v>
      </c>
      <c r="Y173" s="152">
        <v>0</v>
      </c>
      <c r="Z173" s="152">
        <v>0</v>
      </c>
      <c r="AA173" s="152">
        <v>0</v>
      </c>
      <c r="AB173" s="152">
        <v>0</v>
      </c>
      <c r="AC173" s="152">
        <v>0</v>
      </c>
      <c r="AD173" s="152">
        <v>0</v>
      </c>
      <c r="AE173" s="152">
        <v>0</v>
      </c>
      <c r="AF173" s="152">
        <v>0</v>
      </c>
      <c r="AG173" s="152">
        <v>0</v>
      </c>
      <c r="AH173" s="152">
        <v>0</v>
      </c>
      <c r="AI173" s="152">
        <v>0</v>
      </c>
      <c r="AJ173" s="153">
        <f t="shared" si="2"/>
        <v>12932.460000000001</v>
      </c>
      <c r="AM173" s="98"/>
    </row>
    <row r="174" spans="1:39" ht="20.100000000000001" customHeight="1">
      <c r="A174" s="149">
        <v>423</v>
      </c>
      <c r="B174" s="150" t="s">
        <v>853</v>
      </c>
      <c r="C174" s="151" t="s">
        <v>1351</v>
      </c>
      <c r="D174" s="152">
        <v>0</v>
      </c>
      <c r="E174" s="152">
        <v>0</v>
      </c>
      <c r="F174" s="152">
        <v>0</v>
      </c>
      <c r="G174" s="152">
        <v>460003.45000000007</v>
      </c>
      <c r="H174" s="152">
        <v>0</v>
      </c>
      <c r="I174" s="152">
        <v>0</v>
      </c>
      <c r="J174" s="152">
        <v>0</v>
      </c>
      <c r="K174" s="152">
        <v>0</v>
      </c>
      <c r="L174" s="152">
        <v>0</v>
      </c>
      <c r="M174" s="152">
        <v>0</v>
      </c>
      <c r="N174" s="152">
        <v>0</v>
      </c>
      <c r="O174" s="152">
        <v>0</v>
      </c>
      <c r="P174" s="152">
        <v>0</v>
      </c>
      <c r="Q174" s="152">
        <v>0</v>
      </c>
      <c r="R174" s="152">
        <v>0</v>
      </c>
      <c r="S174" s="152">
        <v>0</v>
      </c>
      <c r="T174" s="152">
        <v>0</v>
      </c>
      <c r="U174" s="152">
        <v>0</v>
      </c>
      <c r="V174" s="152">
        <v>0</v>
      </c>
      <c r="W174" s="152">
        <v>0</v>
      </c>
      <c r="X174" s="152">
        <v>0</v>
      </c>
      <c r="Y174" s="152">
        <v>0</v>
      </c>
      <c r="Z174" s="152">
        <v>0</v>
      </c>
      <c r="AA174" s="152">
        <v>0</v>
      </c>
      <c r="AB174" s="152">
        <v>0</v>
      </c>
      <c r="AC174" s="152">
        <v>0</v>
      </c>
      <c r="AD174" s="152">
        <v>0</v>
      </c>
      <c r="AE174" s="152">
        <v>0</v>
      </c>
      <c r="AF174" s="152">
        <v>0</v>
      </c>
      <c r="AG174" s="152">
        <v>0</v>
      </c>
      <c r="AH174" s="152">
        <v>0</v>
      </c>
      <c r="AI174" s="152">
        <v>0</v>
      </c>
      <c r="AJ174" s="153">
        <f t="shared" si="2"/>
        <v>460003.45000000007</v>
      </c>
      <c r="AM174" s="98"/>
    </row>
    <row r="175" spans="1:39" ht="20.100000000000001" customHeight="1">
      <c r="A175" s="149">
        <v>424</v>
      </c>
      <c r="B175" s="150" t="s">
        <v>854</v>
      </c>
      <c r="C175" s="151" t="s">
        <v>1351</v>
      </c>
      <c r="D175" s="152">
        <v>0</v>
      </c>
      <c r="E175" s="152">
        <v>0</v>
      </c>
      <c r="F175" s="152">
        <v>0</v>
      </c>
      <c r="G175" s="152">
        <v>104932.36000000002</v>
      </c>
      <c r="H175" s="152">
        <v>0</v>
      </c>
      <c r="I175" s="152">
        <v>0</v>
      </c>
      <c r="J175" s="152">
        <v>0</v>
      </c>
      <c r="K175" s="152">
        <v>0</v>
      </c>
      <c r="L175" s="152">
        <v>0</v>
      </c>
      <c r="M175" s="152">
        <v>0</v>
      </c>
      <c r="N175" s="152">
        <v>0</v>
      </c>
      <c r="O175" s="152">
        <v>0</v>
      </c>
      <c r="P175" s="152">
        <v>0</v>
      </c>
      <c r="Q175" s="152">
        <v>0</v>
      </c>
      <c r="R175" s="152">
        <v>0</v>
      </c>
      <c r="S175" s="152">
        <v>0</v>
      </c>
      <c r="T175" s="152">
        <v>0</v>
      </c>
      <c r="U175" s="152">
        <v>0</v>
      </c>
      <c r="V175" s="152">
        <v>0</v>
      </c>
      <c r="W175" s="152">
        <v>0</v>
      </c>
      <c r="X175" s="152">
        <v>0</v>
      </c>
      <c r="Y175" s="152">
        <v>0</v>
      </c>
      <c r="Z175" s="152">
        <v>0</v>
      </c>
      <c r="AA175" s="152">
        <v>0</v>
      </c>
      <c r="AB175" s="152">
        <v>0</v>
      </c>
      <c r="AC175" s="152">
        <v>0</v>
      </c>
      <c r="AD175" s="152">
        <v>0</v>
      </c>
      <c r="AE175" s="152">
        <v>0</v>
      </c>
      <c r="AF175" s="152">
        <v>0</v>
      </c>
      <c r="AG175" s="152">
        <v>0</v>
      </c>
      <c r="AH175" s="152">
        <v>0</v>
      </c>
      <c r="AI175" s="152">
        <v>0</v>
      </c>
      <c r="AJ175" s="153">
        <f t="shared" si="2"/>
        <v>104932.36000000002</v>
      </c>
      <c r="AM175" s="98"/>
    </row>
    <row r="176" spans="1:39" ht="20.100000000000001" customHeight="1">
      <c r="A176" s="149">
        <v>425</v>
      </c>
      <c r="B176" s="150" t="s">
        <v>855</v>
      </c>
      <c r="C176" s="151" t="s">
        <v>1351</v>
      </c>
      <c r="D176" s="152">
        <v>0</v>
      </c>
      <c r="E176" s="152">
        <v>0</v>
      </c>
      <c r="F176" s="152">
        <v>0</v>
      </c>
      <c r="G176" s="152">
        <v>0</v>
      </c>
      <c r="H176" s="152">
        <v>0</v>
      </c>
      <c r="I176" s="152">
        <v>0</v>
      </c>
      <c r="J176" s="152">
        <v>0</v>
      </c>
      <c r="K176" s="152">
        <v>0</v>
      </c>
      <c r="L176" s="152">
        <v>0</v>
      </c>
      <c r="M176" s="152">
        <v>0</v>
      </c>
      <c r="N176" s="152">
        <v>0</v>
      </c>
      <c r="O176" s="152">
        <v>0</v>
      </c>
      <c r="P176" s="152">
        <v>0</v>
      </c>
      <c r="Q176" s="152">
        <v>0</v>
      </c>
      <c r="R176" s="152">
        <v>0</v>
      </c>
      <c r="S176" s="152">
        <v>0</v>
      </c>
      <c r="T176" s="152">
        <v>0</v>
      </c>
      <c r="U176" s="152">
        <v>0</v>
      </c>
      <c r="V176" s="152">
        <v>0</v>
      </c>
      <c r="W176" s="152">
        <v>0</v>
      </c>
      <c r="X176" s="152">
        <v>0</v>
      </c>
      <c r="Y176" s="152">
        <v>0</v>
      </c>
      <c r="Z176" s="152">
        <v>0</v>
      </c>
      <c r="AA176" s="152">
        <v>0</v>
      </c>
      <c r="AB176" s="152">
        <v>0</v>
      </c>
      <c r="AC176" s="152">
        <v>0</v>
      </c>
      <c r="AD176" s="152">
        <v>0</v>
      </c>
      <c r="AE176" s="152">
        <v>0</v>
      </c>
      <c r="AF176" s="152">
        <v>0</v>
      </c>
      <c r="AG176" s="152">
        <v>0</v>
      </c>
      <c r="AH176" s="152">
        <v>0</v>
      </c>
      <c r="AI176" s="152">
        <v>0</v>
      </c>
      <c r="AJ176" s="153">
        <f t="shared" si="2"/>
        <v>0</v>
      </c>
      <c r="AM176" s="98"/>
    </row>
    <row r="177" spans="1:39" ht="20.100000000000001" customHeight="1">
      <c r="A177" s="149">
        <v>426</v>
      </c>
      <c r="B177" s="150" t="s">
        <v>856</v>
      </c>
      <c r="C177" s="151" t="s">
        <v>1351</v>
      </c>
      <c r="D177" s="152">
        <v>0</v>
      </c>
      <c r="E177" s="152">
        <v>0</v>
      </c>
      <c r="F177" s="152">
        <v>0</v>
      </c>
      <c r="G177" s="152">
        <v>0</v>
      </c>
      <c r="H177" s="152">
        <v>0</v>
      </c>
      <c r="I177" s="152">
        <v>0</v>
      </c>
      <c r="J177" s="152">
        <v>0</v>
      </c>
      <c r="K177" s="152">
        <v>0</v>
      </c>
      <c r="L177" s="152">
        <v>0</v>
      </c>
      <c r="M177" s="152">
        <v>0</v>
      </c>
      <c r="N177" s="152">
        <v>0</v>
      </c>
      <c r="O177" s="152">
        <v>0</v>
      </c>
      <c r="P177" s="152">
        <v>0</v>
      </c>
      <c r="Q177" s="152">
        <v>0</v>
      </c>
      <c r="R177" s="152">
        <v>0</v>
      </c>
      <c r="S177" s="152">
        <v>0</v>
      </c>
      <c r="T177" s="152">
        <v>0</v>
      </c>
      <c r="U177" s="152">
        <v>0</v>
      </c>
      <c r="V177" s="152">
        <v>0</v>
      </c>
      <c r="W177" s="152">
        <v>0</v>
      </c>
      <c r="X177" s="152">
        <v>0</v>
      </c>
      <c r="Y177" s="152">
        <v>0</v>
      </c>
      <c r="Z177" s="152">
        <v>0</v>
      </c>
      <c r="AA177" s="152">
        <v>0</v>
      </c>
      <c r="AB177" s="152">
        <v>0</v>
      </c>
      <c r="AC177" s="152">
        <v>0</v>
      </c>
      <c r="AD177" s="152">
        <v>0</v>
      </c>
      <c r="AE177" s="152">
        <v>0</v>
      </c>
      <c r="AF177" s="152">
        <v>0</v>
      </c>
      <c r="AG177" s="152">
        <v>0</v>
      </c>
      <c r="AH177" s="152">
        <v>0</v>
      </c>
      <c r="AI177" s="152">
        <v>0</v>
      </c>
      <c r="AJ177" s="153">
        <f t="shared" si="2"/>
        <v>0</v>
      </c>
      <c r="AM177" s="98"/>
    </row>
    <row r="178" spans="1:39" ht="20.100000000000001" customHeight="1">
      <c r="A178" s="149">
        <v>427</v>
      </c>
      <c r="B178" s="150" t="s">
        <v>857</v>
      </c>
      <c r="C178" s="151" t="s">
        <v>1351</v>
      </c>
      <c r="D178" s="152">
        <v>0</v>
      </c>
      <c r="E178" s="152">
        <v>0</v>
      </c>
      <c r="F178" s="152">
        <v>0</v>
      </c>
      <c r="G178" s="152">
        <v>0</v>
      </c>
      <c r="H178" s="152">
        <v>0</v>
      </c>
      <c r="I178" s="152">
        <v>0</v>
      </c>
      <c r="J178" s="152">
        <v>0</v>
      </c>
      <c r="K178" s="152">
        <v>0</v>
      </c>
      <c r="L178" s="152">
        <v>0</v>
      </c>
      <c r="M178" s="152">
        <v>0</v>
      </c>
      <c r="N178" s="152">
        <v>0</v>
      </c>
      <c r="O178" s="152">
        <v>0</v>
      </c>
      <c r="P178" s="152">
        <v>0</v>
      </c>
      <c r="Q178" s="152">
        <v>0</v>
      </c>
      <c r="R178" s="152">
        <v>0</v>
      </c>
      <c r="S178" s="152">
        <v>0</v>
      </c>
      <c r="T178" s="152">
        <v>0</v>
      </c>
      <c r="U178" s="152">
        <v>0</v>
      </c>
      <c r="V178" s="152">
        <v>0</v>
      </c>
      <c r="W178" s="152">
        <v>0</v>
      </c>
      <c r="X178" s="152">
        <v>0</v>
      </c>
      <c r="Y178" s="152">
        <v>0</v>
      </c>
      <c r="Z178" s="152">
        <v>0</v>
      </c>
      <c r="AA178" s="152">
        <v>0</v>
      </c>
      <c r="AB178" s="152">
        <v>0</v>
      </c>
      <c r="AC178" s="152">
        <v>0</v>
      </c>
      <c r="AD178" s="152">
        <v>0</v>
      </c>
      <c r="AE178" s="152">
        <v>0</v>
      </c>
      <c r="AF178" s="152">
        <v>0</v>
      </c>
      <c r="AG178" s="152">
        <v>0</v>
      </c>
      <c r="AH178" s="152">
        <v>0</v>
      </c>
      <c r="AI178" s="152">
        <v>0</v>
      </c>
      <c r="AJ178" s="153">
        <f t="shared" si="2"/>
        <v>0</v>
      </c>
      <c r="AM178" s="98"/>
    </row>
    <row r="179" spans="1:39" ht="20.100000000000001" customHeight="1">
      <c r="A179" s="149">
        <v>428</v>
      </c>
      <c r="B179" s="150" t="s">
        <v>858</v>
      </c>
      <c r="C179" s="151" t="s">
        <v>1351</v>
      </c>
      <c r="D179" s="152">
        <v>0</v>
      </c>
      <c r="E179" s="152">
        <v>0</v>
      </c>
      <c r="F179" s="152">
        <v>0</v>
      </c>
      <c r="G179" s="152">
        <v>0</v>
      </c>
      <c r="H179" s="152">
        <v>0</v>
      </c>
      <c r="I179" s="152">
        <v>0</v>
      </c>
      <c r="J179" s="152">
        <v>0</v>
      </c>
      <c r="K179" s="152">
        <v>0</v>
      </c>
      <c r="L179" s="152">
        <v>0</v>
      </c>
      <c r="M179" s="152">
        <v>0</v>
      </c>
      <c r="N179" s="152">
        <v>0</v>
      </c>
      <c r="O179" s="152">
        <v>0</v>
      </c>
      <c r="P179" s="152">
        <v>0</v>
      </c>
      <c r="Q179" s="152">
        <v>0</v>
      </c>
      <c r="R179" s="152">
        <v>0</v>
      </c>
      <c r="S179" s="152">
        <v>0</v>
      </c>
      <c r="T179" s="152">
        <v>0</v>
      </c>
      <c r="U179" s="152">
        <v>0</v>
      </c>
      <c r="V179" s="152">
        <v>0</v>
      </c>
      <c r="W179" s="152">
        <v>0</v>
      </c>
      <c r="X179" s="152">
        <v>0</v>
      </c>
      <c r="Y179" s="152">
        <v>0</v>
      </c>
      <c r="Z179" s="152">
        <v>0</v>
      </c>
      <c r="AA179" s="152">
        <v>0</v>
      </c>
      <c r="AB179" s="152">
        <v>0</v>
      </c>
      <c r="AC179" s="152">
        <v>0</v>
      </c>
      <c r="AD179" s="152">
        <v>0</v>
      </c>
      <c r="AE179" s="152">
        <v>0</v>
      </c>
      <c r="AF179" s="152">
        <v>0</v>
      </c>
      <c r="AG179" s="152">
        <v>0</v>
      </c>
      <c r="AH179" s="152">
        <v>0</v>
      </c>
      <c r="AI179" s="152">
        <v>0</v>
      </c>
      <c r="AJ179" s="153">
        <f t="shared" si="2"/>
        <v>0</v>
      </c>
      <c r="AM179" s="98"/>
    </row>
    <row r="180" spans="1:39" ht="20.100000000000001" customHeight="1">
      <c r="A180" s="149">
        <v>429</v>
      </c>
      <c r="B180" s="150" t="s">
        <v>859</v>
      </c>
      <c r="C180" s="151" t="s">
        <v>1351</v>
      </c>
      <c r="D180" s="152">
        <v>0</v>
      </c>
      <c r="E180" s="152">
        <v>0</v>
      </c>
      <c r="F180" s="152">
        <v>0</v>
      </c>
      <c r="G180" s="152">
        <v>0</v>
      </c>
      <c r="H180" s="152">
        <v>0</v>
      </c>
      <c r="I180" s="152">
        <v>0</v>
      </c>
      <c r="J180" s="152">
        <v>0</v>
      </c>
      <c r="K180" s="152">
        <v>0</v>
      </c>
      <c r="L180" s="152">
        <v>0</v>
      </c>
      <c r="M180" s="152">
        <v>0</v>
      </c>
      <c r="N180" s="152">
        <v>0</v>
      </c>
      <c r="O180" s="152">
        <v>0</v>
      </c>
      <c r="P180" s="152">
        <v>0</v>
      </c>
      <c r="Q180" s="152">
        <v>0</v>
      </c>
      <c r="R180" s="152">
        <v>0</v>
      </c>
      <c r="S180" s="152">
        <v>0</v>
      </c>
      <c r="T180" s="152">
        <v>0</v>
      </c>
      <c r="U180" s="152">
        <v>0</v>
      </c>
      <c r="V180" s="152">
        <v>0</v>
      </c>
      <c r="W180" s="152">
        <v>0</v>
      </c>
      <c r="X180" s="152">
        <v>0</v>
      </c>
      <c r="Y180" s="152">
        <v>0</v>
      </c>
      <c r="Z180" s="152">
        <v>0</v>
      </c>
      <c r="AA180" s="152">
        <v>0</v>
      </c>
      <c r="AB180" s="152">
        <v>0</v>
      </c>
      <c r="AC180" s="152">
        <v>0</v>
      </c>
      <c r="AD180" s="152">
        <v>0</v>
      </c>
      <c r="AE180" s="152">
        <v>0</v>
      </c>
      <c r="AF180" s="152">
        <v>0</v>
      </c>
      <c r="AG180" s="152">
        <v>0</v>
      </c>
      <c r="AH180" s="152">
        <v>0</v>
      </c>
      <c r="AI180" s="152">
        <v>0</v>
      </c>
      <c r="AJ180" s="153">
        <f t="shared" si="2"/>
        <v>0</v>
      </c>
      <c r="AM180" s="98"/>
    </row>
    <row r="181" spans="1:39" ht="20.100000000000001" customHeight="1">
      <c r="A181" s="149">
        <v>432</v>
      </c>
      <c r="B181" s="150" t="s">
        <v>860</v>
      </c>
      <c r="C181" s="151" t="s">
        <v>1351</v>
      </c>
      <c r="D181" s="152">
        <v>0</v>
      </c>
      <c r="E181" s="152">
        <v>0</v>
      </c>
      <c r="F181" s="152">
        <v>0</v>
      </c>
      <c r="G181" s="152">
        <v>0</v>
      </c>
      <c r="H181" s="152">
        <v>0</v>
      </c>
      <c r="I181" s="152">
        <v>0</v>
      </c>
      <c r="J181" s="152">
        <v>0</v>
      </c>
      <c r="K181" s="152">
        <v>0</v>
      </c>
      <c r="L181" s="152">
        <v>0</v>
      </c>
      <c r="M181" s="152">
        <v>0</v>
      </c>
      <c r="N181" s="152">
        <v>0</v>
      </c>
      <c r="O181" s="152">
        <v>0</v>
      </c>
      <c r="P181" s="152">
        <v>0</v>
      </c>
      <c r="Q181" s="152">
        <v>0</v>
      </c>
      <c r="R181" s="152">
        <v>0</v>
      </c>
      <c r="S181" s="152">
        <v>0</v>
      </c>
      <c r="T181" s="152">
        <v>0</v>
      </c>
      <c r="U181" s="152">
        <v>0</v>
      </c>
      <c r="V181" s="152">
        <v>0</v>
      </c>
      <c r="W181" s="152">
        <v>0</v>
      </c>
      <c r="X181" s="152">
        <v>0</v>
      </c>
      <c r="Y181" s="152">
        <v>0</v>
      </c>
      <c r="Z181" s="152">
        <v>0</v>
      </c>
      <c r="AA181" s="152">
        <v>0</v>
      </c>
      <c r="AB181" s="152">
        <v>0</v>
      </c>
      <c r="AC181" s="152">
        <v>0</v>
      </c>
      <c r="AD181" s="152">
        <v>0</v>
      </c>
      <c r="AE181" s="152">
        <v>0</v>
      </c>
      <c r="AF181" s="152">
        <v>0</v>
      </c>
      <c r="AG181" s="152">
        <v>0</v>
      </c>
      <c r="AH181" s="152">
        <v>0</v>
      </c>
      <c r="AI181" s="152">
        <v>0</v>
      </c>
      <c r="AJ181" s="153">
        <f t="shared" si="2"/>
        <v>0</v>
      </c>
      <c r="AM181" s="98"/>
    </row>
    <row r="182" spans="1:39" ht="20.100000000000001" customHeight="1">
      <c r="A182" s="149">
        <v>433</v>
      </c>
      <c r="B182" s="150" t="s">
        <v>861</v>
      </c>
      <c r="C182" s="151" t="s">
        <v>1351</v>
      </c>
      <c r="D182" s="152">
        <v>0</v>
      </c>
      <c r="E182" s="152">
        <v>0</v>
      </c>
      <c r="F182" s="152">
        <v>0</v>
      </c>
      <c r="G182" s="152">
        <v>0</v>
      </c>
      <c r="H182" s="152">
        <v>0</v>
      </c>
      <c r="I182" s="152">
        <v>0</v>
      </c>
      <c r="J182" s="152">
        <v>0</v>
      </c>
      <c r="K182" s="152">
        <v>0</v>
      </c>
      <c r="L182" s="152">
        <v>0</v>
      </c>
      <c r="M182" s="152">
        <v>0</v>
      </c>
      <c r="N182" s="152">
        <v>0</v>
      </c>
      <c r="O182" s="152">
        <v>0</v>
      </c>
      <c r="P182" s="152">
        <v>0</v>
      </c>
      <c r="Q182" s="152">
        <v>0</v>
      </c>
      <c r="R182" s="152">
        <v>0</v>
      </c>
      <c r="S182" s="152">
        <v>0</v>
      </c>
      <c r="T182" s="152">
        <v>0</v>
      </c>
      <c r="U182" s="152">
        <v>0</v>
      </c>
      <c r="V182" s="152">
        <v>0</v>
      </c>
      <c r="W182" s="152">
        <v>0</v>
      </c>
      <c r="X182" s="152">
        <v>0</v>
      </c>
      <c r="Y182" s="152">
        <v>0</v>
      </c>
      <c r="Z182" s="152">
        <v>0</v>
      </c>
      <c r="AA182" s="152">
        <v>0</v>
      </c>
      <c r="AB182" s="152">
        <v>0</v>
      </c>
      <c r="AC182" s="152">
        <v>0</v>
      </c>
      <c r="AD182" s="152">
        <v>0</v>
      </c>
      <c r="AE182" s="152">
        <v>0</v>
      </c>
      <c r="AF182" s="152">
        <v>0</v>
      </c>
      <c r="AG182" s="152">
        <v>0</v>
      </c>
      <c r="AH182" s="152">
        <v>0</v>
      </c>
      <c r="AI182" s="152">
        <v>0</v>
      </c>
      <c r="AJ182" s="153">
        <f t="shared" si="2"/>
        <v>0</v>
      </c>
      <c r="AM182" s="98"/>
    </row>
    <row r="183" spans="1:39" ht="20.100000000000001" customHeight="1">
      <c r="A183" s="149">
        <v>434</v>
      </c>
      <c r="B183" s="150" t="s">
        <v>862</v>
      </c>
      <c r="C183" s="154" t="s">
        <v>1351</v>
      </c>
      <c r="D183" s="152">
        <v>0</v>
      </c>
      <c r="E183" s="152">
        <v>0</v>
      </c>
      <c r="F183" s="152">
        <v>0</v>
      </c>
      <c r="G183" s="152">
        <v>0</v>
      </c>
      <c r="H183" s="152">
        <v>0</v>
      </c>
      <c r="I183" s="152">
        <v>0</v>
      </c>
      <c r="J183" s="152">
        <v>0</v>
      </c>
      <c r="K183" s="152">
        <v>0</v>
      </c>
      <c r="L183" s="152">
        <v>0</v>
      </c>
      <c r="M183" s="152">
        <v>0</v>
      </c>
      <c r="N183" s="152">
        <v>0</v>
      </c>
      <c r="O183" s="152">
        <v>0</v>
      </c>
      <c r="P183" s="152">
        <v>0</v>
      </c>
      <c r="Q183" s="152">
        <v>0</v>
      </c>
      <c r="R183" s="152">
        <v>0</v>
      </c>
      <c r="S183" s="152">
        <v>0</v>
      </c>
      <c r="T183" s="152">
        <v>0</v>
      </c>
      <c r="U183" s="152">
        <v>0</v>
      </c>
      <c r="V183" s="152">
        <v>0</v>
      </c>
      <c r="W183" s="152">
        <v>0</v>
      </c>
      <c r="X183" s="152">
        <v>0</v>
      </c>
      <c r="Y183" s="152">
        <v>0</v>
      </c>
      <c r="Z183" s="152">
        <v>0</v>
      </c>
      <c r="AA183" s="152">
        <v>0</v>
      </c>
      <c r="AB183" s="152">
        <v>0</v>
      </c>
      <c r="AC183" s="152">
        <v>0</v>
      </c>
      <c r="AD183" s="152">
        <v>0</v>
      </c>
      <c r="AE183" s="152">
        <v>0</v>
      </c>
      <c r="AF183" s="152">
        <v>0</v>
      </c>
      <c r="AG183" s="152">
        <v>0</v>
      </c>
      <c r="AH183" s="152">
        <v>0</v>
      </c>
      <c r="AI183" s="152">
        <v>0</v>
      </c>
      <c r="AJ183" s="153">
        <f t="shared" si="2"/>
        <v>0</v>
      </c>
      <c r="AM183" s="98"/>
    </row>
    <row r="184" spans="1:39" ht="20.100000000000001" customHeight="1">
      <c r="A184" s="149">
        <v>435</v>
      </c>
      <c r="B184" s="150" t="s">
        <v>863</v>
      </c>
      <c r="C184" s="154" t="s">
        <v>1351</v>
      </c>
      <c r="D184" s="152">
        <v>0</v>
      </c>
      <c r="E184" s="152">
        <v>0</v>
      </c>
      <c r="F184" s="152">
        <v>0</v>
      </c>
      <c r="G184" s="152">
        <v>0</v>
      </c>
      <c r="H184" s="152">
        <v>0</v>
      </c>
      <c r="I184" s="152">
        <v>0</v>
      </c>
      <c r="J184" s="152">
        <v>0</v>
      </c>
      <c r="K184" s="152">
        <v>0</v>
      </c>
      <c r="L184" s="152">
        <v>0</v>
      </c>
      <c r="M184" s="152">
        <v>0</v>
      </c>
      <c r="N184" s="152">
        <v>0</v>
      </c>
      <c r="O184" s="152">
        <v>0</v>
      </c>
      <c r="P184" s="152">
        <v>0</v>
      </c>
      <c r="Q184" s="152">
        <v>0</v>
      </c>
      <c r="R184" s="152">
        <v>0</v>
      </c>
      <c r="S184" s="152">
        <v>0</v>
      </c>
      <c r="T184" s="152">
        <v>0</v>
      </c>
      <c r="U184" s="152">
        <v>0</v>
      </c>
      <c r="V184" s="152">
        <v>0</v>
      </c>
      <c r="W184" s="152">
        <v>0</v>
      </c>
      <c r="X184" s="152">
        <v>0</v>
      </c>
      <c r="Y184" s="152">
        <v>0</v>
      </c>
      <c r="Z184" s="152">
        <v>0</v>
      </c>
      <c r="AA184" s="152">
        <v>0</v>
      </c>
      <c r="AB184" s="152">
        <v>0</v>
      </c>
      <c r="AC184" s="152">
        <v>0</v>
      </c>
      <c r="AD184" s="152">
        <v>0</v>
      </c>
      <c r="AE184" s="152">
        <v>0</v>
      </c>
      <c r="AF184" s="152">
        <v>0</v>
      </c>
      <c r="AG184" s="152">
        <v>0</v>
      </c>
      <c r="AH184" s="152">
        <v>0</v>
      </c>
      <c r="AI184" s="152">
        <v>0</v>
      </c>
      <c r="AJ184" s="153">
        <f t="shared" si="2"/>
        <v>0</v>
      </c>
      <c r="AM184" s="98"/>
    </row>
    <row r="185" spans="1:39" ht="20.100000000000001" customHeight="1">
      <c r="A185" s="87">
        <v>512</v>
      </c>
      <c r="B185" s="88" t="s">
        <v>864</v>
      </c>
      <c r="C185" s="89" t="s">
        <v>1351</v>
      </c>
      <c r="D185" s="90">
        <v>0</v>
      </c>
      <c r="E185" s="90">
        <v>0</v>
      </c>
      <c r="F185" s="90">
        <v>0</v>
      </c>
      <c r="G185" s="90">
        <v>5033.96</v>
      </c>
      <c r="H185" s="90">
        <v>0</v>
      </c>
      <c r="I185" s="90">
        <v>6183.8</v>
      </c>
      <c r="J185" s="90">
        <v>5570985.9200000009</v>
      </c>
      <c r="K185" s="90">
        <v>0</v>
      </c>
      <c r="L185" s="90">
        <v>0</v>
      </c>
      <c r="M185" s="90">
        <v>0</v>
      </c>
      <c r="N185" s="90">
        <v>0</v>
      </c>
      <c r="O185" s="90">
        <v>0</v>
      </c>
      <c r="P185" s="90">
        <v>0</v>
      </c>
      <c r="Q185" s="90">
        <v>0</v>
      </c>
      <c r="R185" s="90">
        <v>0</v>
      </c>
      <c r="S185" s="90">
        <v>0</v>
      </c>
      <c r="T185" s="90">
        <v>0</v>
      </c>
      <c r="U185" s="90">
        <v>0</v>
      </c>
      <c r="V185" s="90">
        <v>0</v>
      </c>
      <c r="W185" s="90">
        <v>0</v>
      </c>
      <c r="X185" s="90">
        <v>0</v>
      </c>
      <c r="Y185" s="90">
        <v>0</v>
      </c>
      <c r="Z185" s="90">
        <v>50.009399999999999</v>
      </c>
      <c r="AA185" s="90">
        <v>3430000</v>
      </c>
      <c r="AB185" s="90">
        <v>0</v>
      </c>
      <c r="AC185" s="90">
        <v>0</v>
      </c>
      <c r="AD185" s="90">
        <v>0</v>
      </c>
      <c r="AE185" s="90">
        <v>0</v>
      </c>
      <c r="AF185" s="90">
        <v>0</v>
      </c>
      <c r="AG185" s="90">
        <v>0</v>
      </c>
      <c r="AH185" s="90">
        <v>0</v>
      </c>
      <c r="AI185" s="90">
        <v>0</v>
      </c>
      <c r="AJ185" s="91">
        <f t="shared" si="2"/>
        <v>9012253.6894000005</v>
      </c>
      <c r="AM185" s="98"/>
    </row>
    <row r="186" spans="1:39" ht="20.100000000000001" customHeight="1">
      <c r="A186" s="87">
        <v>513</v>
      </c>
      <c r="B186" s="88" t="s">
        <v>208</v>
      </c>
      <c r="C186" s="89" t="s">
        <v>1351</v>
      </c>
      <c r="D186" s="90">
        <v>0</v>
      </c>
      <c r="E186" s="90">
        <v>0</v>
      </c>
      <c r="F186" s="90">
        <v>131.72</v>
      </c>
      <c r="G186" s="90">
        <v>4455856.8099999996</v>
      </c>
      <c r="H186" s="90">
        <v>19479656</v>
      </c>
      <c r="I186" s="90">
        <v>874896.00000000047</v>
      </c>
      <c r="J186" s="90">
        <v>615441536.15999997</v>
      </c>
      <c r="K186" s="90">
        <v>1663270.4900000002</v>
      </c>
      <c r="L186" s="90">
        <v>0</v>
      </c>
      <c r="M186" s="90">
        <v>0</v>
      </c>
      <c r="N186" s="90">
        <v>13113189.220000001</v>
      </c>
      <c r="O186" s="90">
        <v>0</v>
      </c>
      <c r="P186" s="90">
        <v>231768000</v>
      </c>
      <c r="Q186" s="90">
        <v>0</v>
      </c>
      <c r="R186" s="90">
        <v>0</v>
      </c>
      <c r="S186" s="90">
        <v>0</v>
      </c>
      <c r="T186" s="90">
        <v>2140610.4600000004</v>
      </c>
      <c r="U186" s="90">
        <v>0</v>
      </c>
      <c r="V186" s="90">
        <v>0</v>
      </c>
      <c r="W186" s="90">
        <v>0</v>
      </c>
      <c r="X186" s="90">
        <v>0</v>
      </c>
      <c r="Y186" s="90">
        <v>0</v>
      </c>
      <c r="Z186" s="90">
        <v>0</v>
      </c>
      <c r="AA186" s="90">
        <v>0</v>
      </c>
      <c r="AB186" s="90">
        <v>0</v>
      </c>
      <c r="AC186" s="90">
        <v>0</v>
      </c>
      <c r="AD186" s="90">
        <v>0</v>
      </c>
      <c r="AE186" s="90">
        <v>0</v>
      </c>
      <c r="AF186" s="90">
        <v>0</v>
      </c>
      <c r="AG186" s="90">
        <v>0</v>
      </c>
      <c r="AH186" s="90">
        <v>0</v>
      </c>
      <c r="AI186" s="90">
        <v>0</v>
      </c>
      <c r="AJ186" s="91">
        <f t="shared" si="2"/>
        <v>888937146.86000001</v>
      </c>
      <c r="AM186" s="98"/>
    </row>
    <row r="187" spans="1:39" ht="20.100000000000001" customHeight="1">
      <c r="A187" s="87">
        <v>514</v>
      </c>
      <c r="B187" s="88" t="s">
        <v>865</v>
      </c>
      <c r="C187" s="89" t="s">
        <v>1351</v>
      </c>
      <c r="D187" s="90">
        <v>0</v>
      </c>
      <c r="E187" s="90">
        <v>0</v>
      </c>
      <c r="F187" s="90">
        <v>9876472.6099999994</v>
      </c>
      <c r="G187" s="90">
        <v>0</v>
      </c>
      <c r="H187" s="90">
        <v>0</v>
      </c>
      <c r="I187" s="90">
        <v>0</v>
      </c>
      <c r="J187" s="90">
        <v>0</v>
      </c>
      <c r="K187" s="90">
        <v>0</v>
      </c>
      <c r="L187" s="90">
        <v>0</v>
      </c>
      <c r="M187" s="90">
        <v>0</v>
      </c>
      <c r="N187" s="90">
        <v>0</v>
      </c>
      <c r="O187" s="90">
        <v>0</v>
      </c>
      <c r="P187" s="90">
        <v>0</v>
      </c>
      <c r="Q187" s="90">
        <v>0</v>
      </c>
      <c r="R187" s="90">
        <v>0</v>
      </c>
      <c r="S187" s="90">
        <v>0</v>
      </c>
      <c r="T187" s="90">
        <v>5000000</v>
      </c>
      <c r="U187" s="90">
        <v>0</v>
      </c>
      <c r="V187" s="90">
        <v>0</v>
      </c>
      <c r="W187" s="90">
        <v>0</v>
      </c>
      <c r="X187" s="90">
        <v>280.02520000000004</v>
      </c>
      <c r="Y187" s="90">
        <v>0</v>
      </c>
      <c r="Z187" s="90">
        <v>250.047</v>
      </c>
      <c r="AA187" s="90">
        <v>3782647.8354000002</v>
      </c>
      <c r="AB187" s="90">
        <v>0</v>
      </c>
      <c r="AC187" s="90">
        <v>2477598.6913999999</v>
      </c>
      <c r="AD187" s="90">
        <v>3154413.22</v>
      </c>
      <c r="AE187" s="90">
        <v>0</v>
      </c>
      <c r="AF187" s="90">
        <v>0</v>
      </c>
      <c r="AG187" s="90">
        <v>0</v>
      </c>
      <c r="AH187" s="90">
        <v>0</v>
      </c>
      <c r="AI187" s="90">
        <v>0</v>
      </c>
      <c r="AJ187" s="91">
        <f t="shared" si="2"/>
        <v>24291662.428999998</v>
      </c>
      <c r="AM187" s="98"/>
    </row>
    <row r="188" spans="1:39" ht="20.100000000000001" customHeight="1">
      <c r="A188" s="87">
        <v>517</v>
      </c>
      <c r="B188" s="88" t="s">
        <v>866</v>
      </c>
      <c r="C188" s="89" t="s">
        <v>1351</v>
      </c>
      <c r="D188" s="90">
        <v>0</v>
      </c>
      <c r="E188" s="90">
        <v>0</v>
      </c>
      <c r="F188" s="90">
        <v>0</v>
      </c>
      <c r="G188" s="90">
        <v>0</v>
      </c>
      <c r="H188" s="90">
        <v>0</v>
      </c>
      <c r="I188" s="90">
        <v>0</v>
      </c>
      <c r="J188" s="90">
        <v>0</v>
      </c>
      <c r="K188" s="90">
        <v>0</v>
      </c>
      <c r="L188" s="90">
        <v>0</v>
      </c>
      <c r="M188" s="90">
        <v>0</v>
      </c>
      <c r="N188" s="90">
        <v>0</v>
      </c>
      <c r="O188" s="90">
        <v>0</v>
      </c>
      <c r="P188" s="90">
        <v>0</v>
      </c>
      <c r="Q188" s="90">
        <v>0</v>
      </c>
      <c r="R188" s="90">
        <v>0</v>
      </c>
      <c r="S188" s="90">
        <v>0</v>
      </c>
      <c r="T188" s="90">
        <v>4000000</v>
      </c>
      <c r="U188" s="90">
        <v>0</v>
      </c>
      <c r="V188" s="90">
        <v>0</v>
      </c>
      <c r="W188" s="90">
        <v>0</v>
      </c>
      <c r="X188" s="90">
        <v>0</v>
      </c>
      <c r="Y188" s="90">
        <v>0</v>
      </c>
      <c r="Z188" s="90">
        <v>0</v>
      </c>
      <c r="AA188" s="90">
        <v>0</v>
      </c>
      <c r="AB188" s="90">
        <v>0</v>
      </c>
      <c r="AC188" s="90">
        <v>0</v>
      </c>
      <c r="AD188" s="90">
        <v>0</v>
      </c>
      <c r="AE188" s="90">
        <v>0</v>
      </c>
      <c r="AF188" s="90">
        <v>0</v>
      </c>
      <c r="AG188" s="90">
        <v>0</v>
      </c>
      <c r="AH188" s="90">
        <v>0</v>
      </c>
      <c r="AI188" s="90">
        <v>0</v>
      </c>
      <c r="AJ188" s="91">
        <f t="shared" si="2"/>
        <v>4000000</v>
      </c>
      <c r="AM188" s="98"/>
    </row>
    <row r="189" spans="1:39" ht="20.100000000000001" customHeight="1">
      <c r="A189" s="87">
        <v>520</v>
      </c>
      <c r="B189" s="88" t="s">
        <v>867</v>
      </c>
      <c r="C189" s="89" t="s">
        <v>1351</v>
      </c>
      <c r="D189" s="90">
        <v>0</v>
      </c>
      <c r="E189" s="90">
        <v>0</v>
      </c>
      <c r="F189" s="90">
        <v>0</v>
      </c>
      <c r="G189" s="90">
        <v>0</v>
      </c>
      <c r="H189" s="90">
        <v>0</v>
      </c>
      <c r="I189" s="90">
        <v>0</v>
      </c>
      <c r="J189" s="90">
        <v>0</v>
      </c>
      <c r="K189" s="90">
        <v>0</v>
      </c>
      <c r="L189" s="90">
        <v>0</v>
      </c>
      <c r="M189" s="90">
        <v>0</v>
      </c>
      <c r="N189" s="90">
        <v>0</v>
      </c>
      <c r="O189" s="90">
        <v>0</v>
      </c>
      <c r="P189" s="90">
        <v>0</v>
      </c>
      <c r="Q189" s="90">
        <v>0</v>
      </c>
      <c r="R189" s="90">
        <v>0</v>
      </c>
      <c r="S189" s="90">
        <v>0</v>
      </c>
      <c r="T189" s="90">
        <v>0</v>
      </c>
      <c r="U189" s="90">
        <v>0</v>
      </c>
      <c r="V189" s="90">
        <v>0</v>
      </c>
      <c r="W189" s="90">
        <v>0</v>
      </c>
      <c r="X189" s="90">
        <v>0</v>
      </c>
      <c r="Y189" s="90">
        <v>0</v>
      </c>
      <c r="Z189" s="90">
        <v>0</v>
      </c>
      <c r="AA189" s="90">
        <v>0</v>
      </c>
      <c r="AB189" s="90">
        <v>0</v>
      </c>
      <c r="AC189" s="90">
        <v>0</v>
      </c>
      <c r="AD189" s="90">
        <v>0</v>
      </c>
      <c r="AE189" s="90">
        <v>0</v>
      </c>
      <c r="AF189" s="90">
        <v>0</v>
      </c>
      <c r="AG189" s="90">
        <v>0</v>
      </c>
      <c r="AH189" s="90">
        <v>0</v>
      </c>
      <c r="AI189" s="90">
        <v>0</v>
      </c>
      <c r="AJ189" s="91">
        <f t="shared" si="2"/>
        <v>0</v>
      </c>
      <c r="AM189" s="98"/>
    </row>
    <row r="190" spans="1:39" ht="20.100000000000001" customHeight="1">
      <c r="A190" s="87">
        <v>522</v>
      </c>
      <c r="B190" s="88" t="s">
        <v>868</v>
      </c>
      <c r="C190" s="89" t="s">
        <v>1351</v>
      </c>
      <c r="D190" s="90">
        <v>0</v>
      </c>
      <c r="E190" s="90">
        <v>0</v>
      </c>
      <c r="F190" s="90">
        <v>5401871.3899999997</v>
      </c>
      <c r="G190" s="90">
        <v>0</v>
      </c>
      <c r="H190" s="90">
        <v>0</v>
      </c>
      <c r="I190" s="90">
        <v>0</v>
      </c>
      <c r="J190" s="90">
        <v>0</v>
      </c>
      <c r="K190" s="90">
        <v>0</v>
      </c>
      <c r="L190" s="90">
        <v>0</v>
      </c>
      <c r="M190" s="90">
        <v>0</v>
      </c>
      <c r="N190" s="90">
        <v>0</v>
      </c>
      <c r="O190" s="90">
        <v>0</v>
      </c>
      <c r="P190" s="90">
        <v>0</v>
      </c>
      <c r="Q190" s="90">
        <v>0</v>
      </c>
      <c r="R190" s="90">
        <v>0</v>
      </c>
      <c r="S190" s="90">
        <v>0</v>
      </c>
      <c r="T190" s="90">
        <v>0</v>
      </c>
      <c r="U190" s="90">
        <v>0</v>
      </c>
      <c r="V190" s="90">
        <v>0</v>
      </c>
      <c r="W190" s="90">
        <v>0</v>
      </c>
      <c r="X190" s="90">
        <v>0</v>
      </c>
      <c r="Y190" s="90">
        <v>0</v>
      </c>
      <c r="Z190" s="90">
        <v>0</v>
      </c>
      <c r="AA190" s="90">
        <v>0</v>
      </c>
      <c r="AB190" s="90">
        <v>0</v>
      </c>
      <c r="AC190" s="90">
        <v>0</v>
      </c>
      <c r="AD190" s="90">
        <v>0</v>
      </c>
      <c r="AE190" s="90">
        <v>0</v>
      </c>
      <c r="AF190" s="90">
        <v>0</v>
      </c>
      <c r="AG190" s="90">
        <v>0</v>
      </c>
      <c r="AH190" s="90">
        <v>0</v>
      </c>
      <c r="AI190" s="90">
        <v>0</v>
      </c>
      <c r="AJ190" s="91">
        <f t="shared" si="2"/>
        <v>5401871.3899999997</v>
      </c>
      <c r="AM190" s="98"/>
    </row>
    <row r="191" spans="1:39" ht="20.100000000000001" customHeight="1">
      <c r="A191" s="87">
        <v>523</v>
      </c>
      <c r="B191" s="88" t="s">
        <v>869</v>
      </c>
      <c r="C191" s="89" t="s">
        <v>1351</v>
      </c>
      <c r="D191" s="90">
        <v>0</v>
      </c>
      <c r="E191" s="90">
        <v>3840</v>
      </c>
      <c r="F191" s="90">
        <v>0</v>
      </c>
      <c r="G191" s="90">
        <v>1333668.2799999993</v>
      </c>
      <c r="H191" s="90">
        <v>0</v>
      </c>
      <c r="I191" s="90">
        <v>0</v>
      </c>
      <c r="J191" s="90">
        <v>0</v>
      </c>
      <c r="K191" s="90">
        <v>0</v>
      </c>
      <c r="L191" s="90">
        <v>0</v>
      </c>
      <c r="M191" s="90">
        <v>0</v>
      </c>
      <c r="N191" s="90">
        <v>0</v>
      </c>
      <c r="O191" s="90">
        <v>0</v>
      </c>
      <c r="P191" s="90">
        <v>0</v>
      </c>
      <c r="Q191" s="90">
        <v>0</v>
      </c>
      <c r="R191" s="90">
        <v>0</v>
      </c>
      <c r="S191" s="90">
        <v>0</v>
      </c>
      <c r="T191" s="90">
        <v>0</v>
      </c>
      <c r="U191" s="90">
        <v>0</v>
      </c>
      <c r="V191" s="90">
        <v>0</v>
      </c>
      <c r="W191" s="90">
        <v>0</v>
      </c>
      <c r="X191" s="90">
        <v>0</v>
      </c>
      <c r="Y191" s="90">
        <v>0</v>
      </c>
      <c r="Z191" s="90">
        <v>0</v>
      </c>
      <c r="AA191" s="90">
        <v>0</v>
      </c>
      <c r="AB191" s="90">
        <v>0</v>
      </c>
      <c r="AC191" s="90">
        <v>0</v>
      </c>
      <c r="AD191" s="90">
        <v>0</v>
      </c>
      <c r="AE191" s="90">
        <v>0</v>
      </c>
      <c r="AF191" s="90">
        <v>0</v>
      </c>
      <c r="AG191" s="90">
        <v>0</v>
      </c>
      <c r="AH191" s="90">
        <v>0</v>
      </c>
      <c r="AI191" s="90">
        <v>0</v>
      </c>
      <c r="AJ191" s="91">
        <f t="shared" si="2"/>
        <v>1337508.2799999993</v>
      </c>
      <c r="AM191" s="98"/>
    </row>
    <row r="192" spans="1:39" ht="20.100000000000001" customHeight="1">
      <c r="A192" s="87">
        <v>525</v>
      </c>
      <c r="B192" s="88" t="s">
        <v>214</v>
      </c>
      <c r="C192" s="89" t="s">
        <v>1351</v>
      </c>
      <c r="D192" s="90">
        <v>0</v>
      </c>
      <c r="E192" s="90">
        <v>0</v>
      </c>
      <c r="F192" s="90">
        <v>516712.68</v>
      </c>
      <c r="G192" s="90">
        <v>1905027.3900000001</v>
      </c>
      <c r="H192" s="90">
        <v>0</v>
      </c>
      <c r="I192" s="90">
        <v>0</v>
      </c>
      <c r="J192" s="90">
        <v>0</v>
      </c>
      <c r="K192" s="90">
        <v>0</v>
      </c>
      <c r="L192" s="90">
        <v>0</v>
      </c>
      <c r="M192" s="90">
        <v>0</v>
      </c>
      <c r="N192" s="90">
        <v>0</v>
      </c>
      <c r="O192" s="90">
        <v>0</v>
      </c>
      <c r="P192" s="90">
        <v>0</v>
      </c>
      <c r="Q192" s="90">
        <v>0</v>
      </c>
      <c r="R192" s="90">
        <v>0</v>
      </c>
      <c r="S192" s="90">
        <v>0</v>
      </c>
      <c r="T192" s="90">
        <v>0</v>
      </c>
      <c r="U192" s="90">
        <v>0</v>
      </c>
      <c r="V192" s="90">
        <v>0</v>
      </c>
      <c r="W192" s="90">
        <v>0</v>
      </c>
      <c r="X192" s="90">
        <v>0</v>
      </c>
      <c r="Y192" s="90">
        <v>0</v>
      </c>
      <c r="Z192" s="90">
        <v>0</v>
      </c>
      <c r="AA192" s="90">
        <v>0</v>
      </c>
      <c r="AB192" s="90">
        <v>0</v>
      </c>
      <c r="AC192" s="90">
        <v>0</v>
      </c>
      <c r="AD192" s="90">
        <v>0</v>
      </c>
      <c r="AE192" s="90">
        <v>0</v>
      </c>
      <c r="AF192" s="90">
        <v>0</v>
      </c>
      <c r="AG192" s="90">
        <v>0</v>
      </c>
      <c r="AH192" s="90">
        <v>0</v>
      </c>
      <c r="AI192" s="90">
        <v>0</v>
      </c>
      <c r="AJ192" s="91">
        <f t="shared" si="2"/>
        <v>2421740.0700000003</v>
      </c>
      <c r="AM192" s="98"/>
    </row>
    <row r="193" spans="1:39" ht="20.100000000000001" customHeight="1">
      <c r="A193" s="87">
        <v>526</v>
      </c>
      <c r="B193" s="88" t="s">
        <v>870</v>
      </c>
      <c r="C193" s="89" t="s">
        <v>1351</v>
      </c>
      <c r="D193" s="90">
        <v>0</v>
      </c>
      <c r="E193" s="90">
        <v>0</v>
      </c>
      <c r="F193" s="90">
        <v>146130</v>
      </c>
      <c r="G193" s="90">
        <v>2774380.4299999997</v>
      </c>
      <c r="H193" s="90">
        <v>0</v>
      </c>
      <c r="I193" s="90">
        <v>5915.02</v>
      </c>
      <c r="J193" s="90">
        <v>92803.23</v>
      </c>
      <c r="K193" s="90">
        <v>2719.04</v>
      </c>
      <c r="L193" s="90">
        <v>0</v>
      </c>
      <c r="M193" s="90">
        <v>0</v>
      </c>
      <c r="N193" s="90">
        <v>12510.53</v>
      </c>
      <c r="O193" s="90">
        <v>0</v>
      </c>
      <c r="P193" s="90">
        <v>0</v>
      </c>
      <c r="Q193" s="90">
        <v>0</v>
      </c>
      <c r="R193" s="90">
        <v>0</v>
      </c>
      <c r="S193" s="90">
        <v>0</v>
      </c>
      <c r="T193" s="90">
        <v>0</v>
      </c>
      <c r="U193" s="90">
        <v>0</v>
      </c>
      <c r="V193" s="90">
        <v>0</v>
      </c>
      <c r="W193" s="90">
        <v>0</v>
      </c>
      <c r="X193" s="90">
        <v>0</v>
      </c>
      <c r="Y193" s="90">
        <v>0</v>
      </c>
      <c r="Z193" s="90">
        <v>0</v>
      </c>
      <c r="AA193" s="90">
        <v>0</v>
      </c>
      <c r="AB193" s="90">
        <v>0</v>
      </c>
      <c r="AC193" s="90">
        <v>0</v>
      </c>
      <c r="AD193" s="90">
        <v>0</v>
      </c>
      <c r="AE193" s="90">
        <v>0</v>
      </c>
      <c r="AF193" s="90">
        <v>0</v>
      </c>
      <c r="AG193" s="90">
        <v>0</v>
      </c>
      <c r="AH193" s="90">
        <v>0</v>
      </c>
      <c r="AI193" s="90">
        <v>0</v>
      </c>
      <c r="AJ193" s="91">
        <f t="shared" si="2"/>
        <v>3034458.2499999995</v>
      </c>
      <c r="AM193" s="98"/>
    </row>
    <row r="194" spans="1:39" ht="20.100000000000001" customHeight="1">
      <c r="A194" s="87">
        <v>548</v>
      </c>
      <c r="B194" s="88" t="s">
        <v>871</v>
      </c>
      <c r="C194" s="89" t="s">
        <v>1351</v>
      </c>
      <c r="D194" s="90">
        <v>0</v>
      </c>
      <c r="E194" s="90">
        <v>0</v>
      </c>
      <c r="F194" s="90">
        <v>0</v>
      </c>
      <c r="G194" s="90">
        <v>0</v>
      </c>
      <c r="H194" s="90">
        <v>0</v>
      </c>
      <c r="I194" s="90">
        <v>0</v>
      </c>
      <c r="J194" s="90">
        <v>0</v>
      </c>
      <c r="K194" s="90">
        <v>0</v>
      </c>
      <c r="L194" s="90">
        <v>0</v>
      </c>
      <c r="M194" s="90">
        <v>0</v>
      </c>
      <c r="N194" s="90">
        <v>0</v>
      </c>
      <c r="O194" s="90">
        <v>0</v>
      </c>
      <c r="P194" s="90">
        <v>0</v>
      </c>
      <c r="Q194" s="90">
        <v>0</v>
      </c>
      <c r="R194" s="90">
        <v>0</v>
      </c>
      <c r="S194" s="90">
        <v>0</v>
      </c>
      <c r="T194" s="90">
        <v>0</v>
      </c>
      <c r="U194" s="90">
        <v>0</v>
      </c>
      <c r="V194" s="90">
        <v>0</v>
      </c>
      <c r="W194" s="90">
        <v>0</v>
      </c>
      <c r="X194" s="90">
        <v>0</v>
      </c>
      <c r="Y194" s="90">
        <v>0</v>
      </c>
      <c r="Z194" s="90">
        <v>0</v>
      </c>
      <c r="AA194" s="90">
        <v>0</v>
      </c>
      <c r="AB194" s="90">
        <v>0</v>
      </c>
      <c r="AC194" s="90">
        <v>0</v>
      </c>
      <c r="AD194" s="90">
        <v>0</v>
      </c>
      <c r="AE194" s="90">
        <v>0</v>
      </c>
      <c r="AF194" s="90">
        <v>0</v>
      </c>
      <c r="AG194" s="90">
        <v>0</v>
      </c>
      <c r="AH194" s="90">
        <v>0</v>
      </c>
      <c r="AI194" s="90">
        <v>0</v>
      </c>
      <c r="AJ194" s="91">
        <f t="shared" si="2"/>
        <v>0</v>
      </c>
      <c r="AM194" s="98"/>
    </row>
    <row r="195" spans="1:39" ht="20.100000000000001" customHeight="1">
      <c r="A195" s="87">
        <v>551</v>
      </c>
      <c r="B195" s="88" t="s">
        <v>217</v>
      </c>
      <c r="C195" s="89" t="s">
        <v>1351</v>
      </c>
      <c r="D195" s="90">
        <v>0</v>
      </c>
      <c r="E195" s="90">
        <v>0</v>
      </c>
      <c r="F195" s="90">
        <v>0</v>
      </c>
      <c r="G195" s="90">
        <v>0</v>
      </c>
      <c r="H195" s="90">
        <v>0</v>
      </c>
      <c r="I195" s="90">
        <v>0</v>
      </c>
      <c r="J195" s="90">
        <v>0</v>
      </c>
      <c r="K195" s="90">
        <v>0</v>
      </c>
      <c r="L195" s="90">
        <v>0</v>
      </c>
      <c r="M195" s="90">
        <v>0</v>
      </c>
      <c r="N195" s="90">
        <v>0</v>
      </c>
      <c r="O195" s="90">
        <v>0</v>
      </c>
      <c r="P195" s="90">
        <v>0</v>
      </c>
      <c r="Q195" s="90">
        <v>0</v>
      </c>
      <c r="R195" s="90">
        <v>0</v>
      </c>
      <c r="S195" s="90">
        <v>0</v>
      </c>
      <c r="T195" s="90">
        <v>0</v>
      </c>
      <c r="U195" s="90">
        <v>0</v>
      </c>
      <c r="V195" s="90">
        <v>0</v>
      </c>
      <c r="W195" s="90">
        <v>0</v>
      </c>
      <c r="X195" s="90">
        <v>0</v>
      </c>
      <c r="Y195" s="90">
        <v>0</v>
      </c>
      <c r="Z195" s="90">
        <v>0</v>
      </c>
      <c r="AA195" s="90">
        <v>0</v>
      </c>
      <c r="AB195" s="90">
        <v>0</v>
      </c>
      <c r="AC195" s="90">
        <v>0</v>
      </c>
      <c r="AD195" s="90">
        <v>0</v>
      </c>
      <c r="AE195" s="90">
        <v>0</v>
      </c>
      <c r="AF195" s="90">
        <v>0</v>
      </c>
      <c r="AG195" s="90">
        <v>0</v>
      </c>
      <c r="AH195" s="90">
        <v>0</v>
      </c>
      <c r="AI195" s="90">
        <v>0</v>
      </c>
      <c r="AJ195" s="91">
        <f t="shared" si="2"/>
        <v>0</v>
      </c>
      <c r="AM195" s="98"/>
    </row>
    <row r="196" spans="1:39" ht="20.100000000000001" customHeight="1">
      <c r="A196" s="87">
        <v>572</v>
      </c>
      <c r="B196" s="88" t="s">
        <v>872</v>
      </c>
      <c r="C196" s="89" t="s">
        <v>1351</v>
      </c>
      <c r="D196" s="90">
        <v>0</v>
      </c>
      <c r="E196" s="90">
        <v>0</v>
      </c>
      <c r="F196" s="90">
        <v>3174687.23</v>
      </c>
      <c r="G196" s="90">
        <v>156975.11999999997</v>
      </c>
      <c r="H196" s="90">
        <v>0</v>
      </c>
      <c r="I196" s="90">
        <v>100851.84</v>
      </c>
      <c r="J196" s="90">
        <v>0</v>
      </c>
      <c r="K196" s="90">
        <v>0</v>
      </c>
      <c r="L196" s="90">
        <v>42668.39</v>
      </c>
      <c r="M196" s="90">
        <v>0</v>
      </c>
      <c r="N196" s="90">
        <v>0</v>
      </c>
      <c r="O196" s="90">
        <v>0</v>
      </c>
      <c r="P196" s="90">
        <v>0</v>
      </c>
      <c r="Q196" s="90">
        <v>0</v>
      </c>
      <c r="R196" s="90">
        <v>0</v>
      </c>
      <c r="S196" s="90">
        <v>0</v>
      </c>
      <c r="T196" s="90">
        <v>0</v>
      </c>
      <c r="U196" s="90">
        <v>0</v>
      </c>
      <c r="V196" s="90">
        <v>0</v>
      </c>
      <c r="W196" s="90">
        <v>0</v>
      </c>
      <c r="X196" s="90">
        <v>0</v>
      </c>
      <c r="Y196" s="90">
        <v>0</v>
      </c>
      <c r="Z196" s="90">
        <v>0</v>
      </c>
      <c r="AA196" s="90">
        <v>0</v>
      </c>
      <c r="AB196" s="90">
        <v>0</v>
      </c>
      <c r="AC196" s="90">
        <v>0</v>
      </c>
      <c r="AD196" s="90">
        <v>0</v>
      </c>
      <c r="AE196" s="90">
        <v>0</v>
      </c>
      <c r="AF196" s="90">
        <v>0</v>
      </c>
      <c r="AG196" s="90">
        <v>0</v>
      </c>
      <c r="AH196" s="90">
        <v>0</v>
      </c>
      <c r="AI196" s="90">
        <v>0</v>
      </c>
      <c r="AJ196" s="91">
        <f t="shared" si="2"/>
        <v>3475182.58</v>
      </c>
      <c r="AM196" s="98"/>
    </row>
    <row r="197" spans="1:39" ht="20.100000000000001" customHeight="1">
      <c r="A197" s="87">
        <v>573</v>
      </c>
      <c r="B197" s="88" t="s">
        <v>873</v>
      </c>
      <c r="C197" s="89" t="s">
        <v>1351</v>
      </c>
      <c r="D197" s="90">
        <v>0</v>
      </c>
      <c r="E197" s="90">
        <v>0</v>
      </c>
      <c r="F197" s="90">
        <v>0</v>
      </c>
      <c r="G197" s="90">
        <v>0</v>
      </c>
      <c r="H197" s="90">
        <v>0</v>
      </c>
      <c r="I197" s="90">
        <v>0</v>
      </c>
      <c r="J197" s="90">
        <v>0</v>
      </c>
      <c r="K197" s="90">
        <v>0</v>
      </c>
      <c r="L197" s="90">
        <v>0</v>
      </c>
      <c r="M197" s="90">
        <v>0</v>
      </c>
      <c r="N197" s="90">
        <v>0</v>
      </c>
      <c r="O197" s="90">
        <v>0</v>
      </c>
      <c r="P197" s="90">
        <v>0</v>
      </c>
      <c r="Q197" s="90">
        <v>0</v>
      </c>
      <c r="R197" s="90">
        <v>0</v>
      </c>
      <c r="S197" s="90">
        <v>0</v>
      </c>
      <c r="T197" s="90">
        <v>0</v>
      </c>
      <c r="U197" s="90">
        <v>0</v>
      </c>
      <c r="V197" s="90">
        <v>0</v>
      </c>
      <c r="W197" s="90">
        <v>0</v>
      </c>
      <c r="X197" s="90">
        <v>0</v>
      </c>
      <c r="Y197" s="90">
        <v>0</v>
      </c>
      <c r="Z197" s="90">
        <v>0</v>
      </c>
      <c r="AA197" s="90">
        <v>0</v>
      </c>
      <c r="AB197" s="90">
        <v>0</v>
      </c>
      <c r="AC197" s="90">
        <v>0</v>
      </c>
      <c r="AD197" s="90">
        <v>0</v>
      </c>
      <c r="AE197" s="90">
        <v>0</v>
      </c>
      <c r="AF197" s="90">
        <v>0</v>
      </c>
      <c r="AG197" s="90">
        <v>0</v>
      </c>
      <c r="AH197" s="90">
        <v>0</v>
      </c>
      <c r="AI197" s="90">
        <v>0</v>
      </c>
      <c r="AJ197" s="91">
        <f t="shared" si="2"/>
        <v>0</v>
      </c>
      <c r="AM197" s="98"/>
    </row>
    <row r="198" spans="1:39" ht="20.100000000000001" customHeight="1">
      <c r="A198" s="87">
        <v>574</v>
      </c>
      <c r="B198" s="88" t="s">
        <v>874</v>
      </c>
      <c r="C198" s="89" t="s">
        <v>1351</v>
      </c>
      <c r="D198" s="90">
        <v>1656</v>
      </c>
      <c r="E198" s="90">
        <v>1000000</v>
      </c>
      <c r="F198" s="90">
        <v>0</v>
      </c>
      <c r="G198" s="90">
        <v>3607060.2899999996</v>
      </c>
      <c r="H198" s="90">
        <v>0</v>
      </c>
      <c r="I198" s="90">
        <v>50</v>
      </c>
      <c r="J198" s="90">
        <v>18300000</v>
      </c>
      <c r="K198" s="90">
        <v>0</v>
      </c>
      <c r="L198" s="90">
        <v>0</v>
      </c>
      <c r="M198" s="90">
        <v>0</v>
      </c>
      <c r="N198" s="90">
        <v>168585.60000000001</v>
      </c>
      <c r="O198" s="90">
        <v>0</v>
      </c>
      <c r="P198" s="90">
        <v>0</v>
      </c>
      <c r="Q198" s="90">
        <v>0</v>
      </c>
      <c r="R198" s="90">
        <v>0</v>
      </c>
      <c r="S198" s="90">
        <v>0</v>
      </c>
      <c r="T198" s="90">
        <v>0</v>
      </c>
      <c r="U198" s="90">
        <v>0</v>
      </c>
      <c r="V198" s="90">
        <v>0</v>
      </c>
      <c r="W198" s="90">
        <v>0</v>
      </c>
      <c r="X198" s="90">
        <v>0</v>
      </c>
      <c r="Y198" s="90">
        <v>0</v>
      </c>
      <c r="Z198" s="90">
        <v>0</v>
      </c>
      <c r="AA198" s="90">
        <v>0</v>
      </c>
      <c r="AB198" s="90">
        <v>0</v>
      </c>
      <c r="AC198" s="90">
        <v>0</v>
      </c>
      <c r="AD198" s="90">
        <v>0</v>
      </c>
      <c r="AE198" s="90">
        <v>0</v>
      </c>
      <c r="AF198" s="90">
        <v>0</v>
      </c>
      <c r="AG198" s="90">
        <v>0</v>
      </c>
      <c r="AH198" s="90">
        <v>0</v>
      </c>
      <c r="AI198" s="90">
        <v>0</v>
      </c>
      <c r="AJ198" s="91">
        <f t="shared" si="2"/>
        <v>23077351.890000001</v>
      </c>
      <c r="AM198" s="98"/>
    </row>
    <row r="199" spans="1:39" ht="20.100000000000001" customHeight="1">
      <c r="A199" s="87">
        <v>575</v>
      </c>
      <c r="B199" s="88" t="s">
        <v>875</v>
      </c>
      <c r="C199" s="92" t="s">
        <v>1351</v>
      </c>
      <c r="D199" s="90">
        <v>0</v>
      </c>
      <c r="E199" s="90">
        <v>0</v>
      </c>
      <c r="F199" s="90">
        <v>0</v>
      </c>
      <c r="G199" s="90">
        <v>0</v>
      </c>
      <c r="H199" s="90">
        <v>0</v>
      </c>
      <c r="I199" s="90">
        <v>0</v>
      </c>
      <c r="J199" s="90">
        <v>0</v>
      </c>
      <c r="K199" s="90">
        <v>0</v>
      </c>
      <c r="L199" s="90">
        <v>0</v>
      </c>
      <c r="M199" s="90">
        <v>0</v>
      </c>
      <c r="N199" s="90">
        <v>0</v>
      </c>
      <c r="O199" s="90">
        <v>0</v>
      </c>
      <c r="P199" s="90">
        <v>0</v>
      </c>
      <c r="Q199" s="90">
        <v>0</v>
      </c>
      <c r="R199" s="90">
        <v>0</v>
      </c>
      <c r="S199" s="90">
        <v>0</v>
      </c>
      <c r="T199" s="90">
        <v>0</v>
      </c>
      <c r="U199" s="90">
        <v>0</v>
      </c>
      <c r="V199" s="90">
        <v>0</v>
      </c>
      <c r="W199" s="90">
        <v>0</v>
      </c>
      <c r="X199" s="90">
        <v>0</v>
      </c>
      <c r="Y199" s="90">
        <v>0</v>
      </c>
      <c r="Z199" s="90">
        <v>0</v>
      </c>
      <c r="AA199" s="90">
        <v>0</v>
      </c>
      <c r="AB199" s="90">
        <v>0</v>
      </c>
      <c r="AC199" s="90">
        <v>0</v>
      </c>
      <c r="AD199" s="90">
        <v>0</v>
      </c>
      <c r="AE199" s="90">
        <v>0</v>
      </c>
      <c r="AF199" s="90">
        <v>0</v>
      </c>
      <c r="AG199" s="90">
        <v>0</v>
      </c>
      <c r="AH199" s="90">
        <v>0</v>
      </c>
      <c r="AI199" s="90">
        <v>0</v>
      </c>
      <c r="AJ199" s="91">
        <f t="shared" si="2"/>
        <v>0</v>
      </c>
      <c r="AM199" s="98"/>
    </row>
    <row r="200" spans="1:39" ht="20.100000000000001" customHeight="1">
      <c r="A200" s="87">
        <v>576</v>
      </c>
      <c r="B200" s="88" t="s">
        <v>876</v>
      </c>
      <c r="C200" s="92" t="s">
        <v>1351</v>
      </c>
      <c r="D200" s="90">
        <v>3000000</v>
      </c>
      <c r="E200" s="90">
        <v>0</v>
      </c>
      <c r="F200" s="90">
        <v>16876</v>
      </c>
      <c r="G200" s="90">
        <v>51421.599999999999</v>
      </c>
      <c r="H200" s="90">
        <v>0</v>
      </c>
      <c r="I200" s="90">
        <v>3828.53</v>
      </c>
      <c r="J200" s="90">
        <v>0</v>
      </c>
      <c r="K200" s="90">
        <v>1876.9299999999998</v>
      </c>
      <c r="L200" s="90">
        <v>0</v>
      </c>
      <c r="M200" s="90">
        <v>0</v>
      </c>
      <c r="N200" s="90">
        <v>208.82000000000002</v>
      </c>
      <c r="O200" s="90">
        <v>0</v>
      </c>
      <c r="P200" s="90">
        <v>0</v>
      </c>
      <c r="Q200" s="90">
        <v>0</v>
      </c>
      <c r="R200" s="90">
        <v>0</v>
      </c>
      <c r="S200" s="90">
        <v>0</v>
      </c>
      <c r="T200" s="90">
        <v>0</v>
      </c>
      <c r="U200" s="90">
        <v>0</v>
      </c>
      <c r="V200" s="90">
        <v>0</v>
      </c>
      <c r="W200" s="90">
        <v>0</v>
      </c>
      <c r="X200" s="90">
        <v>0</v>
      </c>
      <c r="Y200" s="90">
        <v>0</v>
      </c>
      <c r="Z200" s="90">
        <v>0</v>
      </c>
      <c r="AA200" s="90">
        <v>0</v>
      </c>
      <c r="AB200" s="90">
        <v>0</v>
      </c>
      <c r="AC200" s="90">
        <v>0</v>
      </c>
      <c r="AD200" s="90">
        <v>0</v>
      </c>
      <c r="AE200" s="90">
        <v>0</v>
      </c>
      <c r="AF200" s="90">
        <v>0</v>
      </c>
      <c r="AG200" s="90">
        <v>0</v>
      </c>
      <c r="AH200" s="90">
        <v>0</v>
      </c>
      <c r="AI200" s="90">
        <v>0</v>
      </c>
      <c r="AJ200" s="91">
        <f t="shared" si="2"/>
        <v>3074211.88</v>
      </c>
      <c r="AM200" s="98"/>
    </row>
    <row r="201" spans="1:39" ht="20.100000000000001" customHeight="1">
      <c r="A201" s="87">
        <v>578</v>
      </c>
      <c r="B201" s="88" t="s">
        <v>877</v>
      </c>
      <c r="C201" s="89" t="s">
        <v>1351</v>
      </c>
      <c r="D201" s="90">
        <v>0</v>
      </c>
      <c r="E201" s="90">
        <v>0</v>
      </c>
      <c r="F201" s="90">
        <v>0</v>
      </c>
      <c r="G201" s="90">
        <v>48569.88</v>
      </c>
      <c r="H201" s="90">
        <v>0</v>
      </c>
      <c r="I201" s="90">
        <v>50</v>
      </c>
      <c r="J201" s="90">
        <v>0</v>
      </c>
      <c r="K201" s="90">
        <v>4371.7800000000007</v>
      </c>
      <c r="L201" s="90">
        <v>0</v>
      </c>
      <c r="M201" s="90">
        <v>0</v>
      </c>
      <c r="N201" s="90">
        <v>0</v>
      </c>
      <c r="O201" s="90">
        <v>0</v>
      </c>
      <c r="P201" s="90">
        <v>0</v>
      </c>
      <c r="Q201" s="90">
        <v>0</v>
      </c>
      <c r="R201" s="90">
        <v>0</v>
      </c>
      <c r="S201" s="90">
        <v>0</v>
      </c>
      <c r="T201" s="90">
        <v>0</v>
      </c>
      <c r="U201" s="90">
        <v>0</v>
      </c>
      <c r="V201" s="90">
        <v>0</v>
      </c>
      <c r="W201" s="90">
        <v>0</v>
      </c>
      <c r="X201" s="90">
        <v>0</v>
      </c>
      <c r="Y201" s="90">
        <v>0</v>
      </c>
      <c r="Z201" s="90">
        <v>0</v>
      </c>
      <c r="AA201" s="90">
        <v>0</v>
      </c>
      <c r="AB201" s="90">
        <v>0</v>
      </c>
      <c r="AC201" s="90">
        <v>0</v>
      </c>
      <c r="AD201" s="90">
        <v>0</v>
      </c>
      <c r="AE201" s="90">
        <v>0</v>
      </c>
      <c r="AF201" s="90">
        <v>0</v>
      </c>
      <c r="AG201" s="90">
        <v>0</v>
      </c>
      <c r="AH201" s="90">
        <v>0</v>
      </c>
      <c r="AI201" s="90">
        <v>0</v>
      </c>
      <c r="AJ201" s="91">
        <f t="shared" si="2"/>
        <v>52991.659999999996</v>
      </c>
      <c r="AM201" s="98"/>
    </row>
    <row r="202" spans="1:39" ht="20.100000000000001" customHeight="1">
      <c r="A202" s="87">
        <v>579</v>
      </c>
      <c r="B202" s="88" t="s">
        <v>878</v>
      </c>
      <c r="C202" s="92" t="s">
        <v>1351</v>
      </c>
      <c r="D202" s="90">
        <v>0</v>
      </c>
      <c r="E202" s="90">
        <v>0</v>
      </c>
      <c r="F202" s="90">
        <v>0</v>
      </c>
      <c r="G202" s="90">
        <v>0</v>
      </c>
      <c r="H202" s="90">
        <v>0</v>
      </c>
      <c r="I202" s="90">
        <v>0</v>
      </c>
      <c r="J202" s="90">
        <v>0</v>
      </c>
      <c r="K202" s="90">
        <v>0</v>
      </c>
      <c r="L202" s="90">
        <v>0</v>
      </c>
      <c r="M202" s="90">
        <v>0</v>
      </c>
      <c r="N202" s="90">
        <v>0</v>
      </c>
      <c r="O202" s="90">
        <v>0</v>
      </c>
      <c r="P202" s="90">
        <v>0</v>
      </c>
      <c r="Q202" s="90">
        <v>0</v>
      </c>
      <c r="R202" s="90">
        <v>0</v>
      </c>
      <c r="S202" s="90">
        <v>0</v>
      </c>
      <c r="T202" s="90">
        <v>0</v>
      </c>
      <c r="U202" s="90">
        <v>0</v>
      </c>
      <c r="V202" s="90">
        <v>0</v>
      </c>
      <c r="W202" s="90">
        <v>0</v>
      </c>
      <c r="X202" s="90">
        <v>0</v>
      </c>
      <c r="Y202" s="90">
        <v>0</v>
      </c>
      <c r="Z202" s="90">
        <v>0</v>
      </c>
      <c r="AA202" s="90">
        <v>0</v>
      </c>
      <c r="AB202" s="90">
        <v>0</v>
      </c>
      <c r="AC202" s="90">
        <v>0</v>
      </c>
      <c r="AD202" s="90">
        <v>0</v>
      </c>
      <c r="AE202" s="90">
        <v>0</v>
      </c>
      <c r="AF202" s="90">
        <v>0</v>
      </c>
      <c r="AG202" s="90">
        <v>0</v>
      </c>
      <c r="AH202" s="90">
        <v>0</v>
      </c>
      <c r="AI202" s="90">
        <v>0</v>
      </c>
      <c r="AJ202" s="91">
        <f t="shared" si="2"/>
        <v>0</v>
      </c>
      <c r="AM202" s="98"/>
    </row>
    <row r="203" spans="1:39" ht="20.100000000000001" customHeight="1">
      <c r="A203" s="87">
        <v>580</v>
      </c>
      <c r="B203" s="88" t="s">
        <v>225</v>
      </c>
      <c r="C203" s="89" t="s">
        <v>1351</v>
      </c>
      <c r="D203" s="90">
        <v>211969.49</v>
      </c>
      <c r="E203" s="90">
        <v>0</v>
      </c>
      <c r="F203" s="90">
        <v>54460.59</v>
      </c>
      <c r="G203" s="90">
        <v>422030.38000000006</v>
      </c>
      <c r="H203" s="90">
        <v>0</v>
      </c>
      <c r="I203" s="90">
        <v>0</v>
      </c>
      <c r="J203" s="90">
        <v>77112.070000000007</v>
      </c>
      <c r="K203" s="90">
        <v>0</v>
      </c>
      <c r="L203" s="90">
        <v>0</v>
      </c>
      <c r="M203" s="90">
        <v>0</v>
      </c>
      <c r="N203" s="90">
        <v>0</v>
      </c>
      <c r="O203" s="90">
        <v>0</v>
      </c>
      <c r="P203" s="90">
        <v>0</v>
      </c>
      <c r="Q203" s="90">
        <v>0</v>
      </c>
      <c r="R203" s="90">
        <v>0</v>
      </c>
      <c r="S203" s="90">
        <v>0</v>
      </c>
      <c r="T203" s="90">
        <v>0</v>
      </c>
      <c r="U203" s="90">
        <v>0</v>
      </c>
      <c r="V203" s="90">
        <v>0</v>
      </c>
      <c r="W203" s="90">
        <v>0</v>
      </c>
      <c r="X203" s="90">
        <v>0</v>
      </c>
      <c r="Y203" s="90">
        <v>0</v>
      </c>
      <c r="Z203" s="90">
        <v>0</v>
      </c>
      <c r="AA203" s="90">
        <v>0</v>
      </c>
      <c r="AB203" s="90">
        <v>0</v>
      </c>
      <c r="AC203" s="90">
        <v>0</v>
      </c>
      <c r="AD203" s="90">
        <v>0</v>
      </c>
      <c r="AE203" s="90">
        <v>0</v>
      </c>
      <c r="AF203" s="90">
        <v>0</v>
      </c>
      <c r="AG203" s="90">
        <v>0</v>
      </c>
      <c r="AH203" s="90">
        <v>0</v>
      </c>
      <c r="AI203" s="90">
        <v>0</v>
      </c>
      <c r="AJ203" s="91">
        <f t="shared" si="2"/>
        <v>765572.53</v>
      </c>
      <c r="AM203" s="98"/>
    </row>
    <row r="204" spans="1:39" ht="20.100000000000001" customHeight="1">
      <c r="A204" s="87">
        <v>581</v>
      </c>
      <c r="B204" s="88" t="s">
        <v>879</v>
      </c>
      <c r="C204" s="89" t="s">
        <v>1351</v>
      </c>
      <c r="D204" s="90">
        <v>0</v>
      </c>
      <c r="E204" s="90">
        <v>0</v>
      </c>
      <c r="F204" s="90">
        <v>0</v>
      </c>
      <c r="G204" s="90">
        <v>0</v>
      </c>
      <c r="H204" s="90">
        <v>0</v>
      </c>
      <c r="I204" s="90">
        <v>0</v>
      </c>
      <c r="J204" s="90">
        <v>0</v>
      </c>
      <c r="K204" s="90">
        <v>0</v>
      </c>
      <c r="L204" s="90">
        <v>0</v>
      </c>
      <c r="M204" s="90">
        <v>0</v>
      </c>
      <c r="N204" s="90">
        <v>0</v>
      </c>
      <c r="O204" s="90">
        <v>0</v>
      </c>
      <c r="P204" s="90">
        <v>0</v>
      </c>
      <c r="Q204" s="90">
        <v>0</v>
      </c>
      <c r="R204" s="90">
        <v>0</v>
      </c>
      <c r="S204" s="90">
        <v>0</v>
      </c>
      <c r="T204" s="90">
        <v>0</v>
      </c>
      <c r="U204" s="90">
        <v>0</v>
      </c>
      <c r="V204" s="90">
        <v>0</v>
      </c>
      <c r="W204" s="90">
        <v>0</v>
      </c>
      <c r="X204" s="90">
        <v>0</v>
      </c>
      <c r="Y204" s="90">
        <v>0</v>
      </c>
      <c r="Z204" s="90">
        <v>0</v>
      </c>
      <c r="AA204" s="90">
        <v>0</v>
      </c>
      <c r="AB204" s="90">
        <v>0</v>
      </c>
      <c r="AC204" s="90">
        <v>0</v>
      </c>
      <c r="AD204" s="90">
        <v>0</v>
      </c>
      <c r="AE204" s="90">
        <v>0</v>
      </c>
      <c r="AF204" s="90">
        <v>0</v>
      </c>
      <c r="AG204" s="90">
        <v>0</v>
      </c>
      <c r="AH204" s="90">
        <v>0</v>
      </c>
      <c r="AI204" s="90">
        <v>0</v>
      </c>
      <c r="AJ204" s="91">
        <f t="shared" si="2"/>
        <v>0</v>
      </c>
      <c r="AM204" s="98"/>
    </row>
    <row r="205" spans="1:39" ht="20.100000000000001" customHeight="1">
      <c r="A205" s="87">
        <v>582</v>
      </c>
      <c r="B205" s="88" t="s">
        <v>880</v>
      </c>
      <c r="C205" s="89" t="s">
        <v>1351</v>
      </c>
      <c r="D205" s="90">
        <v>0</v>
      </c>
      <c r="E205" s="90">
        <v>2001656</v>
      </c>
      <c r="F205" s="90">
        <v>16017659.92</v>
      </c>
      <c r="G205" s="90">
        <v>50279.69</v>
      </c>
      <c r="H205" s="90">
        <v>0</v>
      </c>
      <c r="I205" s="90">
        <v>0</v>
      </c>
      <c r="J205" s="90">
        <v>0</v>
      </c>
      <c r="K205" s="90">
        <v>0</v>
      </c>
      <c r="L205" s="90">
        <v>0</v>
      </c>
      <c r="M205" s="90">
        <v>0</v>
      </c>
      <c r="N205" s="90">
        <v>0</v>
      </c>
      <c r="O205" s="90">
        <v>0</v>
      </c>
      <c r="P205" s="90">
        <v>0</v>
      </c>
      <c r="Q205" s="90">
        <v>0</v>
      </c>
      <c r="R205" s="90">
        <v>0</v>
      </c>
      <c r="S205" s="90">
        <v>0</v>
      </c>
      <c r="T205" s="90">
        <v>0</v>
      </c>
      <c r="U205" s="90">
        <v>0</v>
      </c>
      <c r="V205" s="90">
        <v>0</v>
      </c>
      <c r="W205" s="90">
        <v>0</v>
      </c>
      <c r="X205" s="90">
        <v>0</v>
      </c>
      <c r="Y205" s="90">
        <v>0</v>
      </c>
      <c r="Z205" s="90">
        <v>0</v>
      </c>
      <c r="AA205" s="90">
        <v>0</v>
      </c>
      <c r="AB205" s="90">
        <v>0</v>
      </c>
      <c r="AC205" s="90">
        <v>0</v>
      </c>
      <c r="AD205" s="90">
        <v>0</v>
      </c>
      <c r="AE205" s="90">
        <v>0</v>
      </c>
      <c r="AF205" s="90">
        <v>0</v>
      </c>
      <c r="AG205" s="90">
        <v>0</v>
      </c>
      <c r="AH205" s="90">
        <v>0</v>
      </c>
      <c r="AI205" s="90">
        <v>0</v>
      </c>
      <c r="AJ205" s="91">
        <f t="shared" si="2"/>
        <v>18069595.610000003</v>
      </c>
      <c r="AM205" s="98"/>
    </row>
    <row r="206" spans="1:39" ht="20.100000000000001" customHeight="1">
      <c r="A206" s="87">
        <v>584</v>
      </c>
      <c r="B206" s="88" t="s">
        <v>881</v>
      </c>
      <c r="C206" s="89" t="s">
        <v>1351</v>
      </c>
      <c r="D206" s="90">
        <v>0</v>
      </c>
      <c r="E206" s="90">
        <v>0</v>
      </c>
      <c r="F206" s="90">
        <v>0</v>
      </c>
      <c r="G206" s="90">
        <v>0</v>
      </c>
      <c r="H206" s="90">
        <v>0</v>
      </c>
      <c r="I206" s="90">
        <v>0</v>
      </c>
      <c r="J206" s="90">
        <v>0</v>
      </c>
      <c r="K206" s="90">
        <v>0</v>
      </c>
      <c r="L206" s="90">
        <v>0</v>
      </c>
      <c r="M206" s="90">
        <v>0</v>
      </c>
      <c r="N206" s="90">
        <v>0</v>
      </c>
      <c r="O206" s="90">
        <v>0</v>
      </c>
      <c r="P206" s="90">
        <v>0</v>
      </c>
      <c r="Q206" s="90">
        <v>0</v>
      </c>
      <c r="R206" s="90">
        <v>0</v>
      </c>
      <c r="S206" s="90">
        <v>0</v>
      </c>
      <c r="T206" s="90">
        <v>0</v>
      </c>
      <c r="U206" s="90">
        <v>0</v>
      </c>
      <c r="V206" s="90">
        <v>0</v>
      </c>
      <c r="W206" s="90">
        <v>0</v>
      </c>
      <c r="X206" s="90">
        <v>0</v>
      </c>
      <c r="Y206" s="90">
        <v>0</v>
      </c>
      <c r="Z206" s="90">
        <v>0</v>
      </c>
      <c r="AA206" s="90">
        <v>0</v>
      </c>
      <c r="AB206" s="90">
        <v>0</v>
      </c>
      <c r="AC206" s="90">
        <v>0</v>
      </c>
      <c r="AD206" s="90">
        <v>0</v>
      </c>
      <c r="AE206" s="90">
        <v>0</v>
      </c>
      <c r="AF206" s="90">
        <v>0</v>
      </c>
      <c r="AG206" s="90">
        <v>0</v>
      </c>
      <c r="AH206" s="90">
        <v>0</v>
      </c>
      <c r="AI206" s="90">
        <v>0</v>
      </c>
      <c r="AJ206" s="91">
        <f t="shared" ref="AJ206:AJ269" si="3">SUM(D206:AI206)</f>
        <v>0</v>
      </c>
      <c r="AM206" s="98"/>
    </row>
    <row r="207" spans="1:39" ht="20.100000000000001" customHeight="1">
      <c r="A207" s="87">
        <v>585</v>
      </c>
      <c r="B207" s="88" t="s">
        <v>229</v>
      </c>
      <c r="C207" s="89" t="s">
        <v>1351</v>
      </c>
      <c r="D207" s="90">
        <v>0</v>
      </c>
      <c r="E207" s="90">
        <v>10183187</v>
      </c>
      <c r="F207" s="90">
        <v>0</v>
      </c>
      <c r="G207" s="90">
        <v>22</v>
      </c>
      <c r="H207" s="90">
        <v>0</v>
      </c>
      <c r="I207" s="90">
        <v>0</v>
      </c>
      <c r="J207" s="90">
        <v>0</v>
      </c>
      <c r="K207" s="90">
        <v>0</v>
      </c>
      <c r="L207" s="90">
        <v>0</v>
      </c>
      <c r="M207" s="90">
        <v>0</v>
      </c>
      <c r="N207" s="90">
        <v>0</v>
      </c>
      <c r="O207" s="90">
        <v>0</v>
      </c>
      <c r="P207" s="90">
        <v>0</v>
      </c>
      <c r="Q207" s="90">
        <v>0</v>
      </c>
      <c r="R207" s="90">
        <v>0</v>
      </c>
      <c r="S207" s="90">
        <v>0</v>
      </c>
      <c r="T207" s="90">
        <v>7500</v>
      </c>
      <c r="U207" s="90">
        <v>0</v>
      </c>
      <c r="V207" s="90">
        <v>0</v>
      </c>
      <c r="W207" s="90">
        <v>0</v>
      </c>
      <c r="X207" s="90">
        <v>0</v>
      </c>
      <c r="Y207" s="90">
        <v>0</v>
      </c>
      <c r="Z207" s="90">
        <v>0</v>
      </c>
      <c r="AA207" s="90">
        <v>170127.7942</v>
      </c>
      <c r="AB207" s="90">
        <v>0</v>
      </c>
      <c r="AC207" s="90">
        <v>0</v>
      </c>
      <c r="AD207" s="90">
        <v>0</v>
      </c>
      <c r="AE207" s="90">
        <v>0</v>
      </c>
      <c r="AF207" s="90">
        <v>0</v>
      </c>
      <c r="AG207" s="90">
        <v>0</v>
      </c>
      <c r="AH207" s="90">
        <v>0</v>
      </c>
      <c r="AI207" s="90">
        <v>0</v>
      </c>
      <c r="AJ207" s="91">
        <f t="shared" si="3"/>
        <v>10360836.794199999</v>
      </c>
      <c r="AM207" s="98"/>
    </row>
    <row r="208" spans="1:39" ht="20.100000000000001" customHeight="1">
      <c r="A208" s="87">
        <v>586</v>
      </c>
      <c r="B208" s="88" t="s">
        <v>230</v>
      </c>
      <c r="C208" s="92" t="s">
        <v>1351</v>
      </c>
      <c r="D208" s="90">
        <v>0</v>
      </c>
      <c r="E208" s="90">
        <v>0</v>
      </c>
      <c r="F208" s="90">
        <v>74443.98</v>
      </c>
      <c r="G208" s="90">
        <v>25005.5</v>
      </c>
      <c r="H208" s="90">
        <v>0</v>
      </c>
      <c r="I208" s="90">
        <v>53016.200000000012</v>
      </c>
      <c r="J208" s="90">
        <v>0</v>
      </c>
      <c r="K208" s="90">
        <v>0</v>
      </c>
      <c r="L208" s="90">
        <v>0</v>
      </c>
      <c r="M208" s="90">
        <v>0</v>
      </c>
      <c r="N208" s="90">
        <v>0</v>
      </c>
      <c r="O208" s="90">
        <v>0</v>
      </c>
      <c r="P208" s="90">
        <v>0</v>
      </c>
      <c r="Q208" s="90">
        <v>0</v>
      </c>
      <c r="R208" s="90">
        <v>0</v>
      </c>
      <c r="S208" s="90">
        <v>0</v>
      </c>
      <c r="T208" s="90">
        <v>0</v>
      </c>
      <c r="U208" s="90">
        <v>0</v>
      </c>
      <c r="V208" s="90">
        <v>0</v>
      </c>
      <c r="W208" s="90">
        <v>0</v>
      </c>
      <c r="X208" s="90">
        <v>0</v>
      </c>
      <c r="Y208" s="90">
        <v>0</v>
      </c>
      <c r="Z208" s="90">
        <v>0</v>
      </c>
      <c r="AA208" s="90">
        <v>0</v>
      </c>
      <c r="AB208" s="90">
        <v>0</v>
      </c>
      <c r="AC208" s="90">
        <v>0</v>
      </c>
      <c r="AD208" s="90">
        <v>0</v>
      </c>
      <c r="AE208" s="90">
        <v>0</v>
      </c>
      <c r="AF208" s="90">
        <v>0</v>
      </c>
      <c r="AG208" s="90">
        <v>0</v>
      </c>
      <c r="AH208" s="90">
        <v>0</v>
      </c>
      <c r="AI208" s="90">
        <v>0</v>
      </c>
      <c r="AJ208" s="91">
        <f t="shared" si="3"/>
        <v>152465.68</v>
      </c>
      <c r="AM208" s="98"/>
    </row>
    <row r="209" spans="1:39" ht="20.100000000000001" customHeight="1">
      <c r="A209" s="87">
        <v>587</v>
      </c>
      <c r="B209" s="88" t="s">
        <v>882</v>
      </c>
      <c r="C209" s="89" t="s">
        <v>1351</v>
      </c>
      <c r="D209" s="90">
        <v>0</v>
      </c>
      <c r="E209" s="90">
        <v>0</v>
      </c>
      <c r="F209" s="90">
        <v>9347175</v>
      </c>
      <c r="G209" s="90">
        <v>1848932.4500000002</v>
      </c>
      <c r="H209" s="90">
        <v>0</v>
      </c>
      <c r="I209" s="90">
        <v>0</v>
      </c>
      <c r="J209" s="90">
        <v>16417009</v>
      </c>
      <c r="K209" s="90">
        <v>0</v>
      </c>
      <c r="L209" s="90">
        <v>0</v>
      </c>
      <c r="M209" s="90">
        <v>0</v>
      </c>
      <c r="N209" s="90">
        <v>0</v>
      </c>
      <c r="O209" s="90">
        <v>0</v>
      </c>
      <c r="P209" s="90">
        <v>0</v>
      </c>
      <c r="Q209" s="90">
        <v>0</v>
      </c>
      <c r="R209" s="90">
        <v>0</v>
      </c>
      <c r="S209" s="90">
        <v>0</v>
      </c>
      <c r="T209" s="90">
        <v>0</v>
      </c>
      <c r="U209" s="90">
        <v>0</v>
      </c>
      <c r="V209" s="90">
        <v>0</v>
      </c>
      <c r="W209" s="90">
        <v>0</v>
      </c>
      <c r="X209" s="90">
        <v>0</v>
      </c>
      <c r="Y209" s="90">
        <v>0</v>
      </c>
      <c r="Z209" s="90">
        <v>0</v>
      </c>
      <c r="AA209" s="90">
        <v>0</v>
      </c>
      <c r="AB209" s="90">
        <v>0</v>
      </c>
      <c r="AC209" s="90">
        <v>0</v>
      </c>
      <c r="AD209" s="90">
        <v>0</v>
      </c>
      <c r="AE209" s="90">
        <v>0</v>
      </c>
      <c r="AF209" s="90">
        <v>0</v>
      </c>
      <c r="AG209" s="90">
        <v>0</v>
      </c>
      <c r="AH209" s="90">
        <v>0</v>
      </c>
      <c r="AI209" s="90">
        <v>0</v>
      </c>
      <c r="AJ209" s="91">
        <f t="shared" si="3"/>
        <v>27613116.449999999</v>
      </c>
      <c r="AM209" s="98"/>
    </row>
    <row r="210" spans="1:39" ht="20.100000000000001" customHeight="1">
      <c r="A210" s="87">
        <v>588</v>
      </c>
      <c r="B210" s="88" t="s">
        <v>231</v>
      </c>
      <c r="C210" s="92" t="s">
        <v>1351</v>
      </c>
      <c r="D210" s="90">
        <v>0</v>
      </c>
      <c r="E210" s="90">
        <v>0</v>
      </c>
      <c r="F210" s="90">
        <v>0</v>
      </c>
      <c r="G210" s="90">
        <v>0</v>
      </c>
      <c r="H210" s="90">
        <v>0</v>
      </c>
      <c r="I210" s="90">
        <v>0</v>
      </c>
      <c r="J210" s="90">
        <v>0</v>
      </c>
      <c r="K210" s="90">
        <v>0</v>
      </c>
      <c r="L210" s="90">
        <v>0</v>
      </c>
      <c r="M210" s="90">
        <v>0</v>
      </c>
      <c r="N210" s="90">
        <v>0</v>
      </c>
      <c r="O210" s="90">
        <v>0</v>
      </c>
      <c r="P210" s="90">
        <v>0</v>
      </c>
      <c r="Q210" s="90">
        <v>0</v>
      </c>
      <c r="R210" s="90">
        <v>0</v>
      </c>
      <c r="S210" s="90">
        <v>0</v>
      </c>
      <c r="T210" s="90">
        <v>0</v>
      </c>
      <c r="U210" s="90">
        <v>2744000</v>
      </c>
      <c r="V210" s="90">
        <v>0</v>
      </c>
      <c r="W210" s="90">
        <v>0</v>
      </c>
      <c r="X210" s="90">
        <v>0</v>
      </c>
      <c r="Y210" s="90">
        <v>0</v>
      </c>
      <c r="Z210" s="90">
        <v>0</v>
      </c>
      <c r="AA210" s="90">
        <v>0</v>
      </c>
      <c r="AB210" s="90">
        <v>0</v>
      </c>
      <c r="AC210" s="90">
        <v>0</v>
      </c>
      <c r="AD210" s="90">
        <v>0</v>
      </c>
      <c r="AE210" s="90">
        <v>0</v>
      </c>
      <c r="AF210" s="90">
        <v>0</v>
      </c>
      <c r="AG210" s="90">
        <v>0</v>
      </c>
      <c r="AH210" s="90">
        <v>0</v>
      </c>
      <c r="AI210" s="90">
        <v>0</v>
      </c>
      <c r="AJ210" s="91">
        <f t="shared" si="3"/>
        <v>2744000</v>
      </c>
      <c r="AM210" s="98"/>
    </row>
    <row r="211" spans="1:39" ht="20.100000000000001" customHeight="1">
      <c r="A211" s="87">
        <v>589</v>
      </c>
      <c r="B211" s="88" t="s">
        <v>883</v>
      </c>
      <c r="C211" s="92" t="s">
        <v>1351</v>
      </c>
      <c r="D211" s="90">
        <v>0</v>
      </c>
      <c r="E211" s="90">
        <v>0</v>
      </c>
      <c r="F211" s="90">
        <v>0</v>
      </c>
      <c r="G211" s="90">
        <v>0</v>
      </c>
      <c r="H211" s="90">
        <v>0</v>
      </c>
      <c r="I211" s="90">
        <v>0</v>
      </c>
      <c r="J211" s="90">
        <v>0</v>
      </c>
      <c r="K211" s="90">
        <v>0</v>
      </c>
      <c r="L211" s="90">
        <v>0</v>
      </c>
      <c r="M211" s="90">
        <v>0</v>
      </c>
      <c r="N211" s="90">
        <v>0</v>
      </c>
      <c r="O211" s="90">
        <v>0</v>
      </c>
      <c r="P211" s="90">
        <v>0</v>
      </c>
      <c r="Q211" s="90">
        <v>0</v>
      </c>
      <c r="R211" s="90">
        <v>0</v>
      </c>
      <c r="S211" s="90">
        <v>0</v>
      </c>
      <c r="T211" s="90">
        <v>0</v>
      </c>
      <c r="U211" s="90">
        <v>0</v>
      </c>
      <c r="V211" s="90">
        <v>0</v>
      </c>
      <c r="W211" s="90">
        <v>0</v>
      </c>
      <c r="X211" s="90">
        <v>0</v>
      </c>
      <c r="Y211" s="90">
        <v>0</v>
      </c>
      <c r="Z211" s="90">
        <v>0</v>
      </c>
      <c r="AA211" s="90">
        <v>0</v>
      </c>
      <c r="AB211" s="90">
        <v>0</v>
      </c>
      <c r="AC211" s="90">
        <v>0</v>
      </c>
      <c r="AD211" s="90">
        <v>0</v>
      </c>
      <c r="AE211" s="90">
        <v>0</v>
      </c>
      <c r="AF211" s="90">
        <v>0</v>
      </c>
      <c r="AG211" s="90">
        <v>0</v>
      </c>
      <c r="AH211" s="90">
        <v>0</v>
      </c>
      <c r="AI211" s="90">
        <v>0</v>
      </c>
      <c r="AJ211" s="91">
        <f t="shared" si="3"/>
        <v>0</v>
      </c>
      <c r="AM211" s="98"/>
    </row>
    <row r="212" spans="1:39" ht="20.100000000000001" customHeight="1">
      <c r="A212" s="87">
        <v>590</v>
      </c>
      <c r="B212" s="88" t="s">
        <v>884</v>
      </c>
      <c r="C212" s="89" t="s">
        <v>1351</v>
      </c>
      <c r="D212" s="90">
        <v>0</v>
      </c>
      <c r="E212" s="90">
        <v>0</v>
      </c>
      <c r="F212" s="90">
        <v>19917298.059999999</v>
      </c>
      <c r="G212" s="90">
        <v>9099.1600000000017</v>
      </c>
      <c r="H212" s="90">
        <v>0</v>
      </c>
      <c r="I212" s="90">
        <v>22674.67</v>
      </c>
      <c r="J212" s="90">
        <v>0</v>
      </c>
      <c r="K212" s="90">
        <v>0</v>
      </c>
      <c r="L212" s="90">
        <v>0</v>
      </c>
      <c r="M212" s="90">
        <v>0</v>
      </c>
      <c r="N212" s="90">
        <v>44809.34</v>
      </c>
      <c r="O212" s="90">
        <v>0</v>
      </c>
      <c r="P212" s="90">
        <v>0</v>
      </c>
      <c r="Q212" s="90">
        <v>0</v>
      </c>
      <c r="R212" s="90">
        <v>0</v>
      </c>
      <c r="S212" s="90">
        <v>0</v>
      </c>
      <c r="T212" s="90">
        <v>0</v>
      </c>
      <c r="U212" s="90">
        <v>0</v>
      </c>
      <c r="V212" s="90">
        <v>0</v>
      </c>
      <c r="W212" s="90">
        <v>0</v>
      </c>
      <c r="X212" s="90">
        <v>33431.866999999998</v>
      </c>
      <c r="Y212" s="90">
        <v>0</v>
      </c>
      <c r="Z212" s="90">
        <v>0</v>
      </c>
      <c r="AA212" s="90">
        <v>0</v>
      </c>
      <c r="AB212" s="90">
        <v>0</v>
      </c>
      <c r="AC212" s="90">
        <v>0</v>
      </c>
      <c r="AD212" s="90">
        <v>0</v>
      </c>
      <c r="AE212" s="90">
        <v>0</v>
      </c>
      <c r="AF212" s="90">
        <v>0</v>
      </c>
      <c r="AG212" s="90">
        <v>0</v>
      </c>
      <c r="AH212" s="90">
        <v>0</v>
      </c>
      <c r="AI212" s="90">
        <v>0</v>
      </c>
      <c r="AJ212" s="91">
        <f t="shared" si="3"/>
        <v>20027313.096999999</v>
      </c>
      <c r="AM212" s="98"/>
    </row>
    <row r="213" spans="1:39" ht="20.100000000000001" customHeight="1">
      <c r="A213" s="87">
        <v>591</v>
      </c>
      <c r="B213" s="88" t="s">
        <v>885</v>
      </c>
      <c r="C213" s="89" t="s">
        <v>1351</v>
      </c>
      <c r="D213" s="90">
        <v>0</v>
      </c>
      <c r="E213" s="90">
        <v>0</v>
      </c>
      <c r="F213" s="90">
        <v>63874671.130000003</v>
      </c>
      <c r="G213" s="90">
        <v>4210429.17</v>
      </c>
      <c r="H213" s="90">
        <v>0</v>
      </c>
      <c r="I213" s="90">
        <v>0</v>
      </c>
      <c r="J213" s="90">
        <v>0</v>
      </c>
      <c r="K213" s="90">
        <v>17624.09</v>
      </c>
      <c r="L213" s="90">
        <v>0</v>
      </c>
      <c r="M213" s="90">
        <v>0</v>
      </c>
      <c r="N213" s="90">
        <v>0</v>
      </c>
      <c r="O213" s="90">
        <v>0</v>
      </c>
      <c r="P213" s="90">
        <v>0</v>
      </c>
      <c r="Q213" s="90">
        <v>0</v>
      </c>
      <c r="R213" s="90">
        <v>0</v>
      </c>
      <c r="S213" s="90">
        <v>0</v>
      </c>
      <c r="T213" s="90">
        <v>16952</v>
      </c>
      <c r="U213" s="90">
        <v>0</v>
      </c>
      <c r="V213" s="90">
        <v>0</v>
      </c>
      <c r="W213" s="90">
        <v>0</v>
      </c>
      <c r="X213" s="90">
        <v>0</v>
      </c>
      <c r="Y213" s="90">
        <v>0</v>
      </c>
      <c r="Z213" s="90">
        <v>0</v>
      </c>
      <c r="AA213" s="90">
        <v>0</v>
      </c>
      <c r="AB213" s="90">
        <v>0</v>
      </c>
      <c r="AC213" s="90">
        <v>0</v>
      </c>
      <c r="AD213" s="90">
        <v>0</v>
      </c>
      <c r="AE213" s="90">
        <v>0</v>
      </c>
      <c r="AF213" s="90">
        <v>0</v>
      </c>
      <c r="AG213" s="90">
        <v>0</v>
      </c>
      <c r="AH213" s="90">
        <v>0</v>
      </c>
      <c r="AI213" s="90">
        <v>0</v>
      </c>
      <c r="AJ213" s="91">
        <f t="shared" si="3"/>
        <v>68119676.390000001</v>
      </c>
      <c r="AM213" s="98"/>
    </row>
    <row r="214" spans="1:39" ht="20.100000000000001" customHeight="1">
      <c r="A214" s="87">
        <v>592</v>
      </c>
      <c r="B214" s="88" t="s">
        <v>886</v>
      </c>
      <c r="C214" s="89" t="s">
        <v>1351</v>
      </c>
      <c r="D214" s="90">
        <v>0</v>
      </c>
      <c r="E214" s="90">
        <v>0</v>
      </c>
      <c r="F214" s="90">
        <v>32650543.579999998</v>
      </c>
      <c r="G214" s="90">
        <v>1201.45</v>
      </c>
      <c r="H214" s="90">
        <v>0</v>
      </c>
      <c r="I214" s="90">
        <v>2680.12</v>
      </c>
      <c r="J214" s="90">
        <v>1100</v>
      </c>
      <c r="K214" s="90">
        <v>0</v>
      </c>
      <c r="L214" s="90">
        <v>0</v>
      </c>
      <c r="M214" s="90">
        <v>0</v>
      </c>
      <c r="N214" s="90">
        <v>0</v>
      </c>
      <c r="O214" s="90">
        <v>0</v>
      </c>
      <c r="P214" s="90">
        <v>0</v>
      </c>
      <c r="Q214" s="90">
        <v>0</v>
      </c>
      <c r="R214" s="90">
        <v>0</v>
      </c>
      <c r="S214" s="90">
        <v>0</v>
      </c>
      <c r="T214" s="90">
        <v>0</v>
      </c>
      <c r="U214" s="90">
        <v>0</v>
      </c>
      <c r="V214" s="90">
        <v>0</v>
      </c>
      <c r="W214" s="90">
        <v>0</v>
      </c>
      <c r="X214" s="90">
        <v>74623.285799999998</v>
      </c>
      <c r="Y214" s="90">
        <v>0</v>
      </c>
      <c r="Z214" s="90">
        <v>0</v>
      </c>
      <c r="AA214" s="90">
        <v>0</v>
      </c>
      <c r="AB214" s="90">
        <v>0</v>
      </c>
      <c r="AC214" s="90">
        <v>0</v>
      </c>
      <c r="AD214" s="90">
        <v>0</v>
      </c>
      <c r="AE214" s="90">
        <v>0</v>
      </c>
      <c r="AF214" s="90">
        <v>0</v>
      </c>
      <c r="AG214" s="90">
        <v>0</v>
      </c>
      <c r="AH214" s="90">
        <v>0</v>
      </c>
      <c r="AI214" s="90">
        <v>0</v>
      </c>
      <c r="AJ214" s="91">
        <f t="shared" si="3"/>
        <v>32730148.435799997</v>
      </c>
      <c r="AM214" s="98"/>
    </row>
    <row r="215" spans="1:39" ht="20.100000000000001" customHeight="1">
      <c r="A215" s="87">
        <v>593</v>
      </c>
      <c r="B215" s="88" t="s">
        <v>887</v>
      </c>
      <c r="C215" s="89" t="s">
        <v>1351</v>
      </c>
      <c r="D215" s="90">
        <v>0</v>
      </c>
      <c r="E215" s="90">
        <v>0</v>
      </c>
      <c r="F215" s="90">
        <v>0</v>
      </c>
      <c r="G215" s="90">
        <v>0</v>
      </c>
      <c r="H215" s="90">
        <v>0</v>
      </c>
      <c r="I215" s="90">
        <v>0</v>
      </c>
      <c r="J215" s="90">
        <v>0</v>
      </c>
      <c r="K215" s="90">
        <v>0</v>
      </c>
      <c r="L215" s="90">
        <v>0</v>
      </c>
      <c r="M215" s="90">
        <v>0</v>
      </c>
      <c r="N215" s="90">
        <v>0</v>
      </c>
      <c r="O215" s="90">
        <v>0</v>
      </c>
      <c r="P215" s="90">
        <v>0</v>
      </c>
      <c r="Q215" s="90">
        <v>0</v>
      </c>
      <c r="R215" s="90">
        <v>0</v>
      </c>
      <c r="S215" s="90">
        <v>0</v>
      </c>
      <c r="T215" s="90">
        <v>0</v>
      </c>
      <c r="U215" s="90">
        <v>0</v>
      </c>
      <c r="V215" s="90">
        <v>0</v>
      </c>
      <c r="W215" s="90">
        <v>0</v>
      </c>
      <c r="X215" s="90">
        <v>0</v>
      </c>
      <c r="Y215" s="90">
        <v>0</v>
      </c>
      <c r="Z215" s="90">
        <v>0</v>
      </c>
      <c r="AA215" s="90">
        <v>0</v>
      </c>
      <c r="AB215" s="90">
        <v>0</v>
      </c>
      <c r="AC215" s="90">
        <v>0</v>
      </c>
      <c r="AD215" s="90">
        <v>0</v>
      </c>
      <c r="AE215" s="90">
        <v>0</v>
      </c>
      <c r="AF215" s="90">
        <v>0</v>
      </c>
      <c r="AG215" s="90">
        <v>0</v>
      </c>
      <c r="AH215" s="90">
        <v>0</v>
      </c>
      <c r="AI215" s="90">
        <v>0</v>
      </c>
      <c r="AJ215" s="91">
        <f t="shared" si="3"/>
        <v>0</v>
      </c>
      <c r="AM215" s="98"/>
    </row>
    <row r="216" spans="1:39" ht="20.100000000000001" customHeight="1">
      <c r="A216" s="87">
        <v>594</v>
      </c>
      <c r="B216" s="88" t="s">
        <v>120</v>
      </c>
      <c r="C216" s="89" t="s">
        <v>1351</v>
      </c>
      <c r="D216" s="90">
        <v>0</v>
      </c>
      <c r="E216" s="90">
        <v>0</v>
      </c>
      <c r="F216" s="90">
        <v>1829086.3</v>
      </c>
      <c r="G216" s="90">
        <v>47409.69</v>
      </c>
      <c r="H216" s="90">
        <v>0</v>
      </c>
      <c r="I216" s="90">
        <v>0</v>
      </c>
      <c r="J216" s="90">
        <v>0.02</v>
      </c>
      <c r="K216" s="90">
        <v>16142.749999999998</v>
      </c>
      <c r="L216" s="90">
        <v>0</v>
      </c>
      <c r="M216" s="90">
        <v>0</v>
      </c>
      <c r="N216" s="90">
        <v>0.05</v>
      </c>
      <c r="O216" s="90">
        <v>0</v>
      </c>
      <c r="P216" s="90">
        <v>0</v>
      </c>
      <c r="Q216" s="90">
        <v>0</v>
      </c>
      <c r="R216" s="90">
        <v>0</v>
      </c>
      <c r="S216" s="90">
        <v>0</v>
      </c>
      <c r="T216" s="90">
        <v>0</v>
      </c>
      <c r="U216" s="90">
        <v>0</v>
      </c>
      <c r="V216" s="90">
        <v>0</v>
      </c>
      <c r="W216" s="90">
        <v>0</v>
      </c>
      <c r="X216" s="90">
        <v>0</v>
      </c>
      <c r="Y216" s="90">
        <v>0</v>
      </c>
      <c r="Z216" s="90">
        <v>0</v>
      </c>
      <c r="AA216" s="90">
        <v>0</v>
      </c>
      <c r="AB216" s="90">
        <v>0</v>
      </c>
      <c r="AC216" s="90">
        <v>0</v>
      </c>
      <c r="AD216" s="90">
        <v>0</v>
      </c>
      <c r="AE216" s="90">
        <v>0</v>
      </c>
      <c r="AF216" s="90">
        <v>0</v>
      </c>
      <c r="AG216" s="90">
        <v>0</v>
      </c>
      <c r="AH216" s="90">
        <v>0</v>
      </c>
      <c r="AI216" s="90">
        <v>0</v>
      </c>
      <c r="AJ216" s="91">
        <f t="shared" si="3"/>
        <v>1892638.81</v>
      </c>
      <c r="AM216" s="98"/>
    </row>
    <row r="217" spans="1:39" ht="20.100000000000001" customHeight="1">
      <c r="A217" s="87">
        <v>595</v>
      </c>
      <c r="B217" s="88" t="s">
        <v>1305</v>
      </c>
      <c r="C217" s="89" t="s">
        <v>1351</v>
      </c>
      <c r="D217" s="90">
        <v>0</v>
      </c>
      <c r="E217" s="90">
        <v>0</v>
      </c>
      <c r="F217" s="90">
        <v>1475128.67</v>
      </c>
      <c r="G217" s="90">
        <v>0</v>
      </c>
      <c r="H217" s="90">
        <v>0</v>
      </c>
      <c r="I217" s="90">
        <v>0</v>
      </c>
      <c r="J217" s="90">
        <v>0</v>
      </c>
      <c r="K217" s="90">
        <v>0</v>
      </c>
      <c r="L217" s="90">
        <v>0</v>
      </c>
      <c r="M217" s="90">
        <v>0</v>
      </c>
      <c r="N217" s="90">
        <v>0</v>
      </c>
      <c r="O217" s="90">
        <v>0</v>
      </c>
      <c r="P217" s="90">
        <v>0</v>
      </c>
      <c r="Q217" s="90">
        <v>0</v>
      </c>
      <c r="R217" s="90">
        <v>0</v>
      </c>
      <c r="S217" s="90">
        <v>0</v>
      </c>
      <c r="T217" s="90">
        <v>0</v>
      </c>
      <c r="U217" s="90">
        <v>0</v>
      </c>
      <c r="V217" s="90">
        <v>0</v>
      </c>
      <c r="W217" s="90">
        <v>0</v>
      </c>
      <c r="X217" s="90">
        <v>0</v>
      </c>
      <c r="Y217" s="90">
        <v>0</v>
      </c>
      <c r="Z217" s="90">
        <v>0</v>
      </c>
      <c r="AA217" s="90">
        <v>0</v>
      </c>
      <c r="AB217" s="90">
        <v>0</v>
      </c>
      <c r="AC217" s="90">
        <v>0</v>
      </c>
      <c r="AD217" s="90">
        <v>0</v>
      </c>
      <c r="AE217" s="90">
        <v>0</v>
      </c>
      <c r="AF217" s="90">
        <v>0</v>
      </c>
      <c r="AG217" s="90">
        <v>0</v>
      </c>
      <c r="AH217" s="90">
        <v>0</v>
      </c>
      <c r="AI217" s="90">
        <v>0</v>
      </c>
      <c r="AJ217" s="91">
        <f t="shared" si="3"/>
        <v>1475128.67</v>
      </c>
      <c r="AM217" s="98"/>
    </row>
    <row r="218" spans="1:39" ht="20.100000000000001" customHeight="1">
      <c r="A218" s="87">
        <v>620</v>
      </c>
      <c r="B218" s="88" t="s">
        <v>888</v>
      </c>
      <c r="C218" s="89" t="s">
        <v>1351</v>
      </c>
      <c r="D218" s="90">
        <v>0</v>
      </c>
      <c r="E218" s="90">
        <v>0</v>
      </c>
      <c r="F218" s="90">
        <v>0</v>
      </c>
      <c r="G218" s="90">
        <v>0</v>
      </c>
      <c r="H218" s="90">
        <v>0</v>
      </c>
      <c r="I218" s="90">
        <v>0</v>
      </c>
      <c r="J218" s="90">
        <v>0</v>
      </c>
      <c r="K218" s="90">
        <v>0</v>
      </c>
      <c r="L218" s="90">
        <v>0</v>
      </c>
      <c r="M218" s="90">
        <v>0</v>
      </c>
      <c r="N218" s="90">
        <v>0</v>
      </c>
      <c r="O218" s="90">
        <v>0</v>
      </c>
      <c r="P218" s="90">
        <v>0</v>
      </c>
      <c r="Q218" s="90">
        <v>0</v>
      </c>
      <c r="R218" s="90">
        <v>0</v>
      </c>
      <c r="S218" s="90">
        <v>0</v>
      </c>
      <c r="T218" s="90">
        <v>0</v>
      </c>
      <c r="U218" s="90">
        <v>0</v>
      </c>
      <c r="V218" s="90">
        <v>0</v>
      </c>
      <c r="W218" s="90">
        <v>0</v>
      </c>
      <c r="X218" s="90">
        <v>0</v>
      </c>
      <c r="Y218" s="90">
        <v>0</v>
      </c>
      <c r="Z218" s="90">
        <v>0</v>
      </c>
      <c r="AA218" s="90">
        <v>0</v>
      </c>
      <c r="AB218" s="90">
        <v>0</v>
      </c>
      <c r="AC218" s="90">
        <v>0</v>
      </c>
      <c r="AD218" s="90">
        <v>0</v>
      </c>
      <c r="AE218" s="90">
        <v>0</v>
      </c>
      <c r="AF218" s="90">
        <v>0</v>
      </c>
      <c r="AG218" s="90">
        <v>0</v>
      </c>
      <c r="AH218" s="90">
        <v>0</v>
      </c>
      <c r="AI218" s="90">
        <v>0</v>
      </c>
      <c r="AJ218" s="91">
        <f t="shared" si="3"/>
        <v>0</v>
      </c>
      <c r="AM218" s="98"/>
    </row>
    <row r="219" spans="1:39" ht="20.100000000000001" customHeight="1">
      <c r="A219" s="87">
        <v>633</v>
      </c>
      <c r="B219" s="88" t="s">
        <v>238</v>
      </c>
      <c r="C219" s="89" t="s">
        <v>1351</v>
      </c>
      <c r="D219" s="90">
        <v>0</v>
      </c>
      <c r="E219" s="90">
        <v>0</v>
      </c>
      <c r="F219" s="90">
        <v>0</v>
      </c>
      <c r="G219" s="90">
        <v>0</v>
      </c>
      <c r="H219" s="90">
        <v>0</v>
      </c>
      <c r="I219" s="90">
        <v>0</v>
      </c>
      <c r="J219" s="90">
        <v>0</v>
      </c>
      <c r="K219" s="90">
        <v>0</v>
      </c>
      <c r="L219" s="90">
        <v>0</v>
      </c>
      <c r="M219" s="90">
        <v>0</v>
      </c>
      <c r="N219" s="90">
        <v>0</v>
      </c>
      <c r="O219" s="90">
        <v>0</v>
      </c>
      <c r="P219" s="90">
        <v>0</v>
      </c>
      <c r="Q219" s="90">
        <v>0</v>
      </c>
      <c r="R219" s="90">
        <v>0</v>
      </c>
      <c r="S219" s="90">
        <v>0</v>
      </c>
      <c r="T219" s="90">
        <v>0</v>
      </c>
      <c r="U219" s="90">
        <v>0</v>
      </c>
      <c r="V219" s="90">
        <v>0</v>
      </c>
      <c r="W219" s="90">
        <v>0</v>
      </c>
      <c r="X219" s="90">
        <v>0</v>
      </c>
      <c r="Y219" s="90">
        <v>0</v>
      </c>
      <c r="Z219" s="90">
        <v>0</v>
      </c>
      <c r="AA219" s="90">
        <v>0</v>
      </c>
      <c r="AB219" s="90">
        <v>0</v>
      </c>
      <c r="AC219" s="90">
        <v>0</v>
      </c>
      <c r="AD219" s="90">
        <v>0</v>
      </c>
      <c r="AE219" s="90">
        <v>0</v>
      </c>
      <c r="AF219" s="90">
        <v>0</v>
      </c>
      <c r="AG219" s="90">
        <v>0</v>
      </c>
      <c r="AH219" s="90">
        <v>0</v>
      </c>
      <c r="AI219" s="90">
        <v>0</v>
      </c>
      <c r="AJ219" s="91">
        <f t="shared" si="3"/>
        <v>0</v>
      </c>
      <c r="AM219" s="98"/>
    </row>
    <row r="220" spans="1:39" ht="20.100000000000001" customHeight="1">
      <c r="A220" s="87">
        <v>634</v>
      </c>
      <c r="B220" s="88" t="s">
        <v>889</v>
      </c>
      <c r="C220" s="89" t="s">
        <v>1351</v>
      </c>
      <c r="D220" s="90">
        <v>0</v>
      </c>
      <c r="E220" s="90">
        <v>0</v>
      </c>
      <c r="F220" s="90">
        <v>0</v>
      </c>
      <c r="G220" s="90">
        <v>0</v>
      </c>
      <c r="H220" s="90">
        <v>0</v>
      </c>
      <c r="I220" s="90">
        <v>0</v>
      </c>
      <c r="J220" s="90">
        <v>0</v>
      </c>
      <c r="K220" s="90">
        <v>0</v>
      </c>
      <c r="L220" s="90">
        <v>0</v>
      </c>
      <c r="M220" s="90">
        <v>0</v>
      </c>
      <c r="N220" s="90">
        <v>0</v>
      </c>
      <c r="O220" s="90">
        <v>0</v>
      </c>
      <c r="P220" s="90">
        <v>0</v>
      </c>
      <c r="Q220" s="90">
        <v>0</v>
      </c>
      <c r="R220" s="90">
        <v>0</v>
      </c>
      <c r="S220" s="90">
        <v>0</v>
      </c>
      <c r="T220" s="90">
        <v>0</v>
      </c>
      <c r="U220" s="90">
        <v>0</v>
      </c>
      <c r="V220" s="90">
        <v>0</v>
      </c>
      <c r="W220" s="90">
        <v>0</v>
      </c>
      <c r="X220" s="90">
        <v>0</v>
      </c>
      <c r="Y220" s="90">
        <v>0</v>
      </c>
      <c r="Z220" s="90">
        <v>0</v>
      </c>
      <c r="AA220" s="90">
        <v>0</v>
      </c>
      <c r="AB220" s="90">
        <v>0</v>
      </c>
      <c r="AC220" s="90">
        <v>0</v>
      </c>
      <c r="AD220" s="90">
        <v>0</v>
      </c>
      <c r="AE220" s="90">
        <v>0</v>
      </c>
      <c r="AF220" s="90">
        <v>0</v>
      </c>
      <c r="AG220" s="90">
        <v>0</v>
      </c>
      <c r="AH220" s="90">
        <v>0</v>
      </c>
      <c r="AI220" s="90">
        <v>0</v>
      </c>
      <c r="AJ220" s="91">
        <f t="shared" si="3"/>
        <v>0</v>
      </c>
      <c r="AM220" s="98"/>
    </row>
    <row r="221" spans="1:39" ht="20.100000000000001" customHeight="1">
      <c r="A221" s="87">
        <v>650</v>
      </c>
      <c r="B221" s="88" t="s">
        <v>240</v>
      </c>
      <c r="C221" s="92" t="s">
        <v>1351</v>
      </c>
      <c r="D221" s="90">
        <v>0</v>
      </c>
      <c r="E221" s="90">
        <v>0</v>
      </c>
      <c r="F221" s="90">
        <v>0</v>
      </c>
      <c r="G221" s="90">
        <v>82663.259999999995</v>
      </c>
      <c r="H221" s="90">
        <v>0</v>
      </c>
      <c r="I221" s="90">
        <v>0</v>
      </c>
      <c r="J221" s="90">
        <v>0</v>
      </c>
      <c r="K221" s="90">
        <v>0</v>
      </c>
      <c r="L221" s="90">
        <v>0</v>
      </c>
      <c r="M221" s="90">
        <v>0</v>
      </c>
      <c r="N221" s="90">
        <v>0</v>
      </c>
      <c r="O221" s="90">
        <v>0</v>
      </c>
      <c r="P221" s="90">
        <v>0</v>
      </c>
      <c r="Q221" s="90">
        <v>0</v>
      </c>
      <c r="R221" s="90">
        <v>0</v>
      </c>
      <c r="S221" s="90">
        <v>0</v>
      </c>
      <c r="T221" s="90">
        <v>0</v>
      </c>
      <c r="U221" s="90">
        <v>0</v>
      </c>
      <c r="V221" s="90">
        <v>0</v>
      </c>
      <c r="W221" s="90">
        <v>0</v>
      </c>
      <c r="X221" s="90">
        <v>0</v>
      </c>
      <c r="Y221" s="90">
        <v>0</v>
      </c>
      <c r="Z221" s="90">
        <v>0</v>
      </c>
      <c r="AA221" s="90">
        <v>0</v>
      </c>
      <c r="AB221" s="90">
        <v>0</v>
      </c>
      <c r="AC221" s="90">
        <v>0</v>
      </c>
      <c r="AD221" s="90">
        <v>0</v>
      </c>
      <c r="AE221" s="90">
        <v>0</v>
      </c>
      <c r="AF221" s="90">
        <v>0</v>
      </c>
      <c r="AG221" s="90">
        <v>0</v>
      </c>
      <c r="AH221" s="90">
        <v>0</v>
      </c>
      <c r="AI221" s="90">
        <v>0</v>
      </c>
      <c r="AJ221" s="91">
        <f t="shared" si="3"/>
        <v>82663.259999999995</v>
      </c>
      <c r="AM221" s="98"/>
    </row>
    <row r="222" spans="1:39" ht="20.100000000000001" customHeight="1">
      <c r="A222" s="87">
        <v>660</v>
      </c>
      <c r="B222" s="88" t="s">
        <v>241</v>
      </c>
      <c r="C222" s="89" t="s">
        <v>1351</v>
      </c>
      <c r="D222" s="90">
        <v>1910.85</v>
      </c>
      <c r="E222" s="90">
        <v>0</v>
      </c>
      <c r="F222" s="90">
        <v>31967223.109999999</v>
      </c>
      <c r="G222" s="90">
        <v>270337.27</v>
      </c>
      <c r="H222" s="90">
        <v>0</v>
      </c>
      <c r="I222" s="90">
        <v>0</v>
      </c>
      <c r="J222" s="90">
        <v>2076466.99</v>
      </c>
      <c r="K222" s="90">
        <v>711.72</v>
      </c>
      <c r="L222" s="90">
        <v>0</v>
      </c>
      <c r="M222" s="90">
        <v>0</v>
      </c>
      <c r="N222" s="90">
        <v>0</v>
      </c>
      <c r="O222" s="90">
        <v>0</v>
      </c>
      <c r="P222" s="90">
        <v>0</v>
      </c>
      <c r="Q222" s="90">
        <v>0</v>
      </c>
      <c r="R222" s="90">
        <v>0</v>
      </c>
      <c r="S222" s="90">
        <v>0</v>
      </c>
      <c r="T222" s="90">
        <v>0</v>
      </c>
      <c r="U222" s="90">
        <v>0</v>
      </c>
      <c r="V222" s="90">
        <v>0</v>
      </c>
      <c r="W222" s="90">
        <v>0</v>
      </c>
      <c r="X222" s="90">
        <v>0</v>
      </c>
      <c r="Y222" s="90">
        <v>0</v>
      </c>
      <c r="Z222" s="90">
        <v>0</v>
      </c>
      <c r="AA222" s="90">
        <v>0</v>
      </c>
      <c r="AB222" s="90">
        <v>0</v>
      </c>
      <c r="AC222" s="90">
        <v>0</v>
      </c>
      <c r="AD222" s="90">
        <v>0</v>
      </c>
      <c r="AE222" s="90">
        <v>0</v>
      </c>
      <c r="AF222" s="90">
        <v>0</v>
      </c>
      <c r="AG222" s="90">
        <v>0</v>
      </c>
      <c r="AH222" s="90">
        <v>0</v>
      </c>
      <c r="AI222" s="90">
        <v>0</v>
      </c>
      <c r="AJ222" s="91">
        <f t="shared" si="3"/>
        <v>34316649.939999998</v>
      </c>
      <c r="AM222" s="98"/>
    </row>
    <row r="223" spans="1:39" ht="20.100000000000001" customHeight="1">
      <c r="A223" s="87">
        <v>661</v>
      </c>
      <c r="B223" s="88" t="s">
        <v>242</v>
      </c>
      <c r="C223" s="89" t="s">
        <v>1351</v>
      </c>
      <c r="D223" s="90">
        <v>0</v>
      </c>
      <c r="E223" s="90">
        <v>0</v>
      </c>
      <c r="F223" s="90">
        <v>6321</v>
      </c>
      <c r="G223" s="90">
        <v>22285.15</v>
      </c>
      <c r="H223" s="90">
        <v>0</v>
      </c>
      <c r="I223" s="90">
        <v>0</v>
      </c>
      <c r="J223" s="90">
        <v>0</v>
      </c>
      <c r="K223" s="90">
        <v>0</v>
      </c>
      <c r="L223" s="90">
        <v>0</v>
      </c>
      <c r="M223" s="90">
        <v>0</v>
      </c>
      <c r="N223" s="90">
        <v>0</v>
      </c>
      <c r="O223" s="90">
        <v>0</v>
      </c>
      <c r="P223" s="90">
        <v>0</v>
      </c>
      <c r="Q223" s="90">
        <v>0</v>
      </c>
      <c r="R223" s="90">
        <v>0</v>
      </c>
      <c r="S223" s="90">
        <v>0</v>
      </c>
      <c r="T223" s="90">
        <v>0</v>
      </c>
      <c r="U223" s="90">
        <v>0</v>
      </c>
      <c r="V223" s="90">
        <v>0</v>
      </c>
      <c r="W223" s="90">
        <v>0</v>
      </c>
      <c r="X223" s="90">
        <v>0</v>
      </c>
      <c r="Y223" s="90">
        <v>0</v>
      </c>
      <c r="Z223" s="90">
        <v>0</v>
      </c>
      <c r="AA223" s="90">
        <v>0</v>
      </c>
      <c r="AB223" s="90">
        <v>0</v>
      </c>
      <c r="AC223" s="90">
        <v>0</v>
      </c>
      <c r="AD223" s="90">
        <v>0</v>
      </c>
      <c r="AE223" s="90">
        <v>0</v>
      </c>
      <c r="AF223" s="90">
        <v>0</v>
      </c>
      <c r="AG223" s="90">
        <v>0</v>
      </c>
      <c r="AH223" s="90">
        <v>0</v>
      </c>
      <c r="AI223" s="90">
        <v>0</v>
      </c>
      <c r="AJ223" s="91">
        <f t="shared" si="3"/>
        <v>28606.15</v>
      </c>
      <c r="AM223" s="98"/>
    </row>
    <row r="224" spans="1:39" ht="20.100000000000001" customHeight="1">
      <c r="A224" s="87">
        <v>670</v>
      </c>
      <c r="B224" s="88" t="s">
        <v>243</v>
      </c>
      <c r="C224" s="89" t="s">
        <v>1351</v>
      </c>
      <c r="D224" s="90">
        <v>0</v>
      </c>
      <c r="E224" s="90">
        <v>0</v>
      </c>
      <c r="F224" s="90">
        <v>18509206.550000001</v>
      </c>
      <c r="G224" s="90">
        <v>858465.74</v>
      </c>
      <c r="H224" s="90">
        <v>0</v>
      </c>
      <c r="I224" s="90">
        <v>68815.710000000006</v>
      </c>
      <c r="J224" s="90">
        <v>6758188.0100000007</v>
      </c>
      <c r="K224" s="90">
        <v>100</v>
      </c>
      <c r="L224" s="90">
        <v>0</v>
      </c>
      <c r="M224" s="90">
        <v>0</v>
      </c>
      <c r="N224" s="90">
        <v>3091.01</v>
      </c>
      <c r="O224" s="90">
        <v>0</v>
      </c>
      <c r="P224" s="90">
        <v>0</v>
      </c>
      <c r="Q224" s="90">
        <v>0</v>
      </c>
      <c r="R224" s="90">
        <v>0</v>
      </c>
      <c r="S224" s="90">
        <v>0</v>
      </c>
      <c r="T224" s="90">
        <v>0</v>
      </c>
      <c r="U224" s="90">
        <v>0</v>
      </c>
      <c r="V224" s="90">
        <v>0</v>
      </c>
      <c r="W224" s="90">
        <v>0</v>
      </c>
      <c r="X224" s="90">
        <v>0</v>
      </c>
      <c r="Y224" s="90">
        <v>0</v>
      </c>
      <c r="Z224" s="90">
        <v>0</v>
      </c>
      <c r="AA224" s="90">
        <v>0</v>
      </c>
      <c r="AB224" s="90">
        <v>0</v>
      </c>
      <c r="AC224" s="90">
        <v>0</v>
      </c>
      <c r="AD224" s="90">
        <v>0</v>
      </c>
      <c r="AE224" s="90">
        <v>0</v>
      </c>
      <c r="AF224" s="90">
        <v>0</v>
      </c>
      <c r="AG224" s="90">
        <v>0</v>
      </c>
      <c r="AH224" s="90">
        <v>0</v>
      </c>
      <c r="AI224" s="90">
        <v>0</v>
      </c>
      <c r="AJ224" s="91">
        <f t="shared" si="3"/>
        <v>26197867.020000003</v>
      </c>
      <c r="AM224" s="98"/>
    </row>
    <row r="225" spans="1:39" ht="20.100000000000001" customHeight="1">
      <c r="A225" s="87">
        <v>680</v>
      </c>
      <c r="B225" s="88" t="s">
        <v>890</v>
      </c>
      <c r="C225" s="89" t="s">
        <v>1351</v>
      </c>
      <c r="D225" s="90">
        <v>0</v>
      </c>
      <c r="E225" s="90">
        <v>0</v>
      </c>
      <c r="F225" s="90">
        <v>0</v>
      </c>
      <c r="G225" s="90">
        <v>71359.510000000009</v>
      </c>
      <c r="H225" s="90">
        <v>0</v>
      </c>
      <c r="I225" s="90">
        <v>585.28</v>
      </c>
      <c r="J225" s="90">
        <v>0</v>
      </c>
      <c r="K225" s="90">
        <v>0</v>
      </c>
      <c r="L225" s="90">
        <v>0</v>
      </c>
      <c r="M225" s="90">
        <v>0</v>
      </c>
      <c r="N225" s="90">
        <v>52.98</v>
      </c>
      <c r="O225" s="90">
        <v>0</v>
      </c>
      <c r="P225" s="90">
        <v>0</v>
      </c>
      <c r="Q225" s="90">
        <v>0</v>
      </c>
      <c r="R225" s="90">
        <v>0</v>
      </c>
      <c r="S225" s="90">
        <v>0</v>
      </c>
      <c r="T225" s="90">
        <v>0</v>
      </c>
      <c r="U225" s="90">
        <v>0</v>
      </c>
      <c r="V225" s="90">
        <v>0</v>
      </c>
      <c r="W225" s="90">
        <v>0</v>
      </c>
      <c r="X225" s="90">
        <v>0</v>
      </c>
      <c r="Y225" s="90">
        <v>0</v>
      </c>
      <c r="Z225" s="90">
        <v>0</v>
      </c>
      <c r="AA225" s="90">
        <v>0</v>
      </c>
      <c r="AB225" s="90">
        <v>0</v>
      </c>
      <c r="AC225" s="90">
        <v>0</v>
      </c>
      <c r="AD225" s="90">
        <v>0</v>
      </c>
      <c r="AE225" s="90">
        <v>0</v>
      </c>
      <c r="AF225" s="90">
        <v>0</v>
      </c>
      <c r="AG225" s="90">
        <v>0</v>
      </c>
      <c r="AH225" s="90">
        <v>0</v>
      </c>
      <c r="AI225" s="90">
        <v>0</v>
      </c>
      <c r="AJ225" s="91">
        <f t="shared" si="3"/>
        <v>71997.77</v>
      </c>
      <c r="AM225" s="98"/>
    </row>
    <row r="226" spans="1:39" ht="20.100000000000001" customHeight="1">
      <c r="A226" s="87">
        <v>681</v>
      </c>
      <c r="B226" s="88" t="s">
        <v>245</v>
      </c>
      <c r="C226" s="89" t="s">
        <v>1351</v>
      </c>
      <c r="D226" s="90">
        <v>0</v>
      </c>
      <c r="E226" s="90">
        <v>0</v>
      </c>
      <c r="F226" s="90">
        <v>0</v>
      </c>
      <c r="G226" s="90">
        <v>0</v>
      </c>
      <c r="H226" s="90">
        <v>0</v>
      </c>
      <c r="I226" s="90">
        <v>0</v>
      </c>
      <c r="J226" s="90">
        <v>0</v>
      </c>
      <c r="K226" s="90">
        <v>0</v>
      </c>
      <c r="L226" s="90">
        <v>0</v>
      </c>
      <c r="M226" s="90">
        <v>0</v>
      </c>
      <c r="N226" s="90">
        <v>0</v>
      </c>
      <c r="O226" s="90">
        <v>0</v>
      </c>
      <c r="P226" s="90">
        <v>0</v>
      </c>
      <c r="Q226" s="90">
        <v>0</v>
      </c>
      <c r="R226" s="90">
        <v>0</v>
      </c>
      <c r="S226" s="90">
        <v>0</v>
      </c>
      <c r="T226" s="90">
        <v>0</v>
      </c>
      <c r="U226" s="90">
        <v>0</v>
      </c>
      <c r="V226" s="90">
        <v>0</v>
      </c>
      <c r="W226" s="90">
        <v>0</v>
      </c>
      <c r="X226" s="90">
        <v>0</v>
      </c>
      <c r="Y226" s="90">
        <v>0</v>
      </c>
      <c r="Z226" s="90">
        <v>0</v>
      </c>
      <c r="AA226" s="90">
        <v>0</v>
      </c>
      <c r="AB226" s="90">
        <v>0</v>
      </c>
      <c r="AC226" s="90">
        <v>0</v>
      </c>
      <c r="AD226" s="90">
        <v>0</v>
      </c>
      <c r="AE226" s="90">
        <v>0</v>
      </c>
      <c r="AF226" s="90">
        <v>0</v>
      </c>
      <c r="AG226" s="90">
        <v>0</v>
      </c>
      <c r="AH226" s="90">
        <v>0</v>
      </c>
      <c r="AI226" s="90">
        <v>0</v>
      </c>
      <c r="AJ226" s="91">
        <f t="shared" si="3"/>
        <v>0</v>
      </c>
      <c r="AM226" s="98"/>
    </row>
    <row r="227" spans="1:39" ht="20.100000000000001" customHeight="1">
      <c r="A227" s="87">
        <v>682</v>
      </c>
      <c r="B227" s="88" t="s">
        <v>891</v>
      </c>
      <c r="C227" s="89" t="s">
        <v>1351</v>
      </c>
      <c r="D227" s="90">
        <v>0</v>
      </c>
      <c r="E227" s="90">
        <v>0</v>
      </c>
      <c r="F227" s="90">
        <v>0</v>
      </c>
      <c r="G227" s="90">
        <v>41296.1</v>
      </c>
      <c r="H227" s="90">
        <v>0</v>
      </c>
      <c r="I227" s="90">
        <v>50</v>
      </c>
      <c r="J227" s="90">
        <v>3087000</v>
      </c>
      <c r="K227" s="90">
        <v>0</v>
      </c>
      <c r="L227" s="90">
        <v>0</v>
      </c>
      <c r="M227" s="90">
        <v>0</v>
      </c>
      <c r="N227" s="90">
        <v>0</v>
      </c>
      <c r="O227" s="90">
        <v>0</v>
      </c>
      <c r="P227" s="90">
        <v>0</v>
      </c>
      <c r="Q227" s="90">
        <v>0</v>
      </c>
      <c r="R227" s="90">
        <v>0</v>
      </c>
      <c r="S227" s="90">
        <v>0</v>
      </c>
      <c r="T227" s="90">
        <v>0</v>
      </c>
      <c r="U227" s="90">
        <v>0</v>
      </c>
      <c r="V227" s="90">
        <v>0</v>
      </c>
      <c r="W227" s="90">
        <v>0</v>
      </c>
      <c r="X227" s="90">
        <v>0</v>
      </c>
      <c r="Y227" s="90">
        <v>0</v>
      </c>
      <c r="Z227" s="90">
        <v>0</v>
      </c>
      <c r="AA227" s="90">
        <v>0</v>
      </c>
      <c r="AB227" s="90">
        <v>0</v>
      </c>
      <c r="AC227" s="90">
        <v>0</v>
      </c>
      <c r="AD227" s="90">
        <v>0</v>
      </c>
      <c r="AE227" s="90">
        <v>0</v>
      </c>
      <c r="AF227" s="90">
        <v>0</v>
      </c>
      <c r="AG227" s="90">
        <v>0</v>
      </c>
      <c r="AH227" s="90">
        <v>0</v>
      </c>
      <c r="AI227" s="90">
        <v>0</v>
      </c>
      <c r="AJ227" s="91">
        <f t="shared" si="3"/>
        <v>3128346.1</v>
      </c>
      <c r="AM227" s="98"/>
    </row>
    <row r="228" spans="1:39" ht="20.100000000000001" customHeight="1">
      <c r="A228" s="87">
        <v>683</v>
      </c>
      <c r="B228" s="88" t="s">
        <v>892</v>
      </c>
      <c r="C228" s="89" t="s">
        <v>1351</v>
      </c>
      <c r="D228" s="90">
        <v>0</v>
      </c>
      <c r="E228" s="90">
        <v>0</v>
      </c>
      <c r="F228" s="90">
        <v>0</v>
      </c>
      <c r="G228" s="90">
        <v>0</v>
      </c>
      <c r="H228" s="90">
        <v>0</v>
      </c>
      <c r="I228" s="90">
        <v>100</v>
      </c>
      <c r="J228" s="90">
        <v>1366935.61</v>
      </c>
      <c r="K228" s="90">
        <v>16001.220000000001</v>
      </c>
      <c r="L228" s="90">
        <v>0</v>
      </c>
      <c r="M228" s="90">
        <v>0</v>
      </c>
      <c r="N228" s="90">
        <v>47541.39</v>
      </c>
      <c r="O228" s="90">
        <v>0</v>
      </c>
      <c r="P228" s="90">
        <v>0</v>
      </c>
      <c r="Q228" s="90">
        <v>0</v>
      </c>
      <c r="R228" s="90">
        <v>0</v>
      </c>
      <c r="S228" s="90">
        <v>0</v>
      </c>
      <c r="T228" s="90">
        <v>0</v>
      </c>
      <c r="U228" s="90">
        <v>0</v>
      </c>
      <c r="V228" s="90">
        <v>0</v>
      </c>
      <c r="W228" s="90">
        <v>0</v>
      </c>
      <c r="X228" s="90">
        <v>0</v>
      </c>
      <c r="Y228" s="90">
        <v>0</v>
      </c>
      <c r="Z228" s="90">
        <v>0</v>
      </c>
      <c r="AA228" s="90">
        <v>0</v>
      </c>
      <c r="AB228" s="90">
        <v>0</v>
      </c>
      <c r="AC228" s="90">
        <v>0</v>
      </c>
      <c r="AD228" s="90">
        <v>0</v>
      </c>
      <c r="AE228" s="90">
        <v>0</v>
      </c>
      <c r="AF228" s="90">
        <v>0</v>
      </c>
      <c r="AG228" s="90">
        <v>0</v>
      </c>
      <c r="AH228" s="90">
        <v>0</v>
      </c>
      <c r="AI228" s="90">
        <v>0</v>
      </c>
      <c r="AJ228" s="91">
        <f t="shared" si="3"/>
        <v>1430578.22</v>
      </c>
      <c r="AM228" s="98"/>
    </row>
    <row r="229" spans="1:39" ht="20.100000000000001" customHeight="1">
      <c r="A229" s="87">
        <v>716</v>
      </c>
      <c r="B229" s="88" t="s">
        <v>893</v>
      </c>
      <c r="C229" s="92" t="s">
        <v>1351</v>
      </c>
      <c r="D229" s="90">
        <v>0</v>
      </c>
      <c r="E229" s="90">
        <v>0</v>
      </c>
      <c r="F229" s="90">
        <v>0</v>
      </c>
      <c r="G229" s="90">
        <v>0</v>
      </c>
      <c r="H229" s="90">
        <v>0</v>
      </c>
      <c r="I229" s="90">
        <v>0</v>
      </c>
      <c r="J229" s="90">
        <v>0</v>
      </c>
      <c r="K229" s="90">
        <v>0</v>
      </c>
      <c r="L229" s="90">
        <v>0</v>
      </c>
      <c r="M229" s="90">
        <v>0</v>
      </c>
      <c r="N229" s="90">
        <v>0</v>
      </c>
      <c r="O229" s="90">
        <v>0</v>
      </c>
      <c r="P229" s="90">
        <v>0</v>
      </c>
      <c r="Q229" s="90">
        <v>0</v>
      </c>
      <c r="R229" s="90">
        <v>0</v>
      </c>
      <c r="S229" s="90">
        <v>0</v>
      </c>
      <c r="T229" s="90">
        <v>0</v>
      </c>
      <c r="U229" s="90">
        <v>0</v>
      </c>
      <c r="V229" s="90">
        <v>0</v>
      </c>
      <c r="W229" s="90">
        <v>0</v>
      </c>
      <c r="X229" s="90">
        <v>0</v>
      </c>
      <c r="Y229" s="90">
        <v>0</v>
      </c>
      <c r="Z229" s="90">
        <v>0</v>
      </c>
      <c r="AA229" s="90">
        <v>0</v>
      </c>
      <c r="AB229" s="90">
        <v>0</v>
      </c>
      <c r="AC229" s="90">
        <v>0</v>
      </c>
      <c r="AD229" s="90">
        <v>0</v>
      </c>
      <c r="AE229" s="90">
        <v>0</v>
      </c>
      <c r="AF229" s="90">
        <v>0</v>
      </c>
      <c r="AG229" s="90">
        <v>0</v>
      </c>
      <c r="AH229" s="90">
        <v>0</v>
      </c>
      <c r="AI229" s="90">
        <v>0</v>
      </c>
      <c r="AJ229" s="91">
        <f t="shared" si="3"/>
        <v>0</v>
      </c>
      <c r="AM229" s="98"/>
    </row>
    <row r="230" spans="1:39" ht="20.100000000000001" customHeight="1">
      <c r="A230" s="87">
        <v>718</v>
      </c>
      <c r="B230" s="88" t="s">
        <v>249</v>
      </c>
      <c r="C230" s="89" t="s">
        <v>1351</v>
      </c>
      <c r="D230" s="90">
        <v>0</v>
      </c>
      <c r="E230" s="90">
        <v>0</v>
      </c>
      <c r="F230" s="90">
        <v>0</v>
      </c>
      <c r="G230" s="90">
        <v>0</v>
      </c>
      <c r="H230" s="90">
        <v>0</v>
      </c>
      <c r="I230" s="90">
        <v>0</v>
      </c>
      <c r="J230" s="90">
        <v>0</v>
      </c>
      <c r="K230" s="90">
        <v>0</v>
      </c>
      <c r="L230" s="90">
        <v>0</v>
      </c>
      <c r="M230" s="90">
        <v>0</v>
      </c>
      <c r="N230" s="90">
        <v>0</v>
      </c>
      <c r="O230" s="90">
        <v>0</v>
      </c>
      <c r="P230" s="90">
        <v>0</v>
      </c>
      <c r="Q230" s="90">
        <v>0</v>
      </c>
      <c r="R230" s="90">
        <v>0</v>
      </c>
      <c r="S230" s="90">
        <v>0</v>
      </c>
      <c r="T230" s="90">
        <v>0</v>
      </c>
      <c r="U230" s="90">
        <v>0</v>
      </c>
      <c r="V230" s="90">
        <v>0</v>
      </c>
      <c r="W230" s="90">
        <v>0</v>
      </c>
      <c r="X230" s="90">
        <v>0</v>
      </c>
      <c r="Y230" s="90">
        <v>0</v>
      </c>
      <c r="Z230" s="90">
        <v>0</v>
      </c>
      <c r="AA230" s="90">
        <v>0</v>
      </c>
      <c r="AB230" s="90">
        <v>0</v>
      </c>
      <c r="AC230" s="90">
        <v>0</v>
      </c>
      <c r="AD230" s="90">
        <v>0</v>
      </c>
      <c r="AE230" s="90">
        <v>0</v>
      </c>
      <c r="AF230" s="90">
        <v>0</v>
      </c>
      <c r="AG230" s="90">
        <v>0</v>
      </c>
      <c r="AH230" s="90">
        <v>0</v>
      </c>
      <c r="AI230" s="90">
        <v>0</v>
      </c>
      <c r="AJ230" s="91">
        <f t="shared" si="3"/>
        <v>0</v>
      </c>
      <c r="AM230" s="98"/>
    </row>
    <row r="231" spans="1:39" ht="20.100000000000001" customHeight="1">
      <c r="A231" s="87">
        <v>761</v>
      </c>
      <c r="B231" s="88" t="s">
        <v>894</v>
      </c>
      <c r="C231" s="89" t="s">
        <v>1351</v>
      </c>
      <c r="D231" s="90">
        <v>0</v>
      </c>
      <c r="E231" s="90">
        <v>0</v>
      </c>
      <c r="F231" s="90">
        <v>0</v>
      </c>
      <c r="G231" s="90">
        <v>0</v>
      </c>
      <c r="H231" s="90">
        <v>0</v>
      </c>
      <c r="I231" s="90">
        <v>0</v>
      </c>
      <c r="J231" s="90">
        <v>0</v>
      </c>
      <c r="K231" s="90">
        <v>0</v>
      </c>
      <c r="L231" s="90">
        <v>0</v>
      </c>
      <c r="M231" s="90">
        <v>0</v>
      </c>
      <c r="N231" s="90">
        <v>0</v>
      </c>
      <c r="O231" s="90">
        <v>0</v>
      </c>
      <c r="P231" s="90">
        <v>0</v>
      </c>
      <c r="Q231" s="90">
        <v>0</v>
      </c>
      <c r="R231" s="90">
        <v>0</v>
      </c>
      <c r="S231" s="90">
        <v>0</v>
      </c>
      <c r="T231" s="90">
        <v>0</v>
      </c>
      <c r="U231" s="90">
        <v>0</v>
      </c>
      <c r="V231" s="90">
        <v>0</v>
      </c>
      <c r="W231" s="90">
        <v>0</v>
      </c>
      <c r="X231" s="90">
        <v>0</v>
      </c>
      <c r="Y231" s="90">
        <v>0</v>
      </c>
      <c r="Z231" s="90">
        <v>0</v>
      </c>
      <c r="AA231" s="90">
        <v>0</v>
      </c>
      <c r="AB231" s="90">
        <v>0</v>
      </c>
      <c r="AC231" s="90">
        <v>0</v>
      </c>
      <c r="AD231" s="90">
        <v>0</v>
      </c>
      <c r="AE231" s="90">
        <v>0</v>
      </c>
      <c r="AF231" s="90">
        <v>0</v>
      </c>
      <c r="AG231" s="90">
        <v>0</v>
      </c>
      <c r="AH231" s="90">
        <v>0</v>
      </c>
      <c r="AI231" s="90">
        <v>0</v>
      </c>
      <c r="AJ231" s="91">
        <f t="shared" si="3"/>
        <v>0</v>
      </c>
      <c r="AM231" s="98"/>
    </row>
    <row r="232" spans="1:39" ht="20.100000000000001" customHeight="1">
      <c r="A232" s="87">
        <v>781</v>
      </c>
      <c r="B232" s="88" t="s">
        <v>895</v>
      </c>
      <c r="C232" s="89" t="s">
        <v>1351</v>
      </c>
      <c r="D232" s="90">
        <v>0</v>
      </c>
      <c r="E232" s="90">
        <v>0</v>
      </c>
      <c r="F232" s="90">
        <v>0</v>
      </c>
      <c r="G232" s="90">
        <v>0</v>
      </c>
      <c r="H232" s="90">
        <v>0</v>
      </c>
      <c r="I232" s="90">
        <v>0</v>
      </c>
      <c r="J232" s="90">
        <v>0</v>
      </c>
      <c r="K232" s="90">
        <v>0</v>
      </c>
      <c r="L232" s="90">
        <v>0</v>
      </c>
      <c r="M232" s="90">
        <v>0</v>
      </c>
      <c r="N232" s="90">
        <v>0</v>
      </c>
      <c r="O232" s="90">
        <v>0</v>
      </c>
      <c r="P232" s="90">
        <v>0</v>
      </c>
      <c r="Q232" s="90">
        <v>0</v>
      </c>
      <c r="R232" s="90">
        <v>0</v>
      </c>
      <c r="S232" s="90">
        <v>0</v>
      </c>
      <c r="T232" s="90">
        <v>0</v>
      </c>
      <c r="U232" s="90">
        <v>0</v>
      </c>
      <c r="V232" s="90">
        <v>0</v>
      </c>
      <c r="W232" s="90">
        <v>0</v>
      </c>
      <c r="X232" s="90">
        <v>0</v>
      </c>
      <c r="Y232" s="90">
        <v>0</v>
      </c>
      <c r="Z232" s="90">
        <v>0</v>
      </c>
      <c r="AA232" s="90">
        <v>0</v>
      </c>
      <c r="AB232" s="90">
        <v>0</v>
      </c>
      <c r="AC232" s="90">
        <v>0</v>
      </c>
      <c r="AD232" s="90">
        <v>0</v>
      </c>
      <c r="AE232" s="90">
        <v>0</v>
      </c>
      <c r="AF232" s="90">
        <v>0</v>
      </c>
      <c r="AG232" s="90">
        <v>0</v>
      </c>
      <c r="AH232" s="90">
        <v>0</v>
      </c>
      <c r="AI232" s="90">
        <v>0</v>
      </c>
      <c r="AJ232" s="91">
        <f t="shared" si="3"/>
        <v>0</v>
      </c>
      <c r="AM232" s="98"/>
    </row>
    <row r="233" spans="1:39" ht="20.100000000000001" customHeight="1">
      <c r="A233" s="87">
        <v>802</v>
      </c>
      <c r="B233" s="88" t="s">
        <v>896</v>
      </c>
      <c r="C233" s="89" t="s">
        <v>1351</v>
      </c>
      <c r="D233" s="90">
        <v>0</v>
      </c>
      <c r="E233" s="90">
        <v>0</v>
      </c>
      <c r="F233" s="90">
        <v>0</v>
      </c>
      <c r="G233" s="90">
        <v>0</v>
      </c>
      <c r="H233" s="90">
        <v>0</v>
      </c>
      <c r="I233" s="90">
        <v>0</v>
      </c>
      <c r="J233" s="90">
        <v>0</v>
      </c>
      <c r="K233" s="90">
        <v>0</v>
      </c>
      <c r="L233" s="90">
        <v>0</v>
      </c>
      <c r="M233" s="90">
        <v>0</v>
      </c>
      <c r="N233" s="90">
        <v>0</v>
      </c>
      <c r="O233" s="90">
        <v>0</v>
      </c>
      <c r="P233" s="90">
        <v>0</v>
      </c>
      <c r="Q233" s="90">
        <v>0</v>
      </c>
      <c r="R233" s="90">
        <v>0</v>
      </c>
      <c r="S233" s="90">
        <v>0</v>
      </c>
      <c r="T233" s="90">
        <v>0</v>
      </c>
      <c r="U233" s="90">
        <v>0</v>
      </c>
      <c r="V233" s="90">
        <v>0</v>
      </c>
      <c r="W233" s="90">
        <v>0</v>
      </c>
      <c r="X233" s="90">
        <v>0</v>
      </c>
      <c r="Y233" s="90">
        <v>0</v>
      </c>
      <c r="Z233" s="90">
        <v>0</v>
      </c>
      <c r="AA233" s="90">
        <v>0</v>
      </c>
      <c r="AB233" s="90">
        <v>0</v>
      </c>
      <c r="AC233" s="90">
        <v>0</v>
      </c>
      <c r="AD233" s="90">
        <v>0</v>
      </c>
      <c r="AE233" s="90">
        <v>0</v>
      </c>
      <c r="AF233" s="90">
        <v>0</v>
      </c>
      <c r="AG233" s="90">
        <v>0</v>
      </c>
      <c r="AH233" s="90">
        <v>0</v>
      </c>
      <c r="AI233" s="90">
        <v>0</v>
      </c>
      <c r="AJ233" s="91">
        <f t="shared" si="3"/>
        <v>0</v>
      </c>
      <c r="AM233" s="98"/>
    </row>
    <row r="234" spans="1:39" ht="20.100000000000001" customHeight="1">
      <c r="A234" s="87">
        <v>821</v>
      </c>
      <c r="B234" s="88" t="s">
        <v>897</v>
      </c>
      <c r="C234" s="89" t="s">
        <v>1351</v>
      </c>
      <c r="D234" s="90">
        <v>0</v>
      </c>
      <c r="E234" s="90">
        <v>0</v>
      </c>
      <c r="F234" s="90">
        <v>0</v>
      </c>
      <c r="G234" s="90">
        <v>0</v>
      </c>
      <c r="H234" s="90">
        <v>0</v>
      </c>
      <c r="I234" s="90">
        <v>0</v>
      </c>
      <c r="J234" s="90">
        <v>0</v>
      </c>
      <c r="K234" s="90">
        <v>0</v>
      </c>
      <c r="L234" s="90">
        <v>0</v>
      </c>
      <c r="M234" s="90">
        <v>0</v>
      </c>
      <c r="N234" s="90">
        <v>0</v>
      </c>
      <c r="O234" s="90">
        <v>0</v>
      </c>
      <c r="P234" s="90">
        <v>0</v>
      </c>
      <c r="Q234" s="90">
        <v>0</v>
      </c>
      <c r="R234" s="90">
        <v>0</v>
      </c>
      <c r="S234" s="90">
        <v>0</v>
      </c>
      <c r="T234" s="90">
        <v>0</v>
      </c>
      <c r="U234" s="90">
        <v>0</v>
      </c>
      <c r="V234" s="90">
        <v>0</v>
      </c>
      <c r="W234" s="90">
        <v>0</v>
      </c>
      <c r="X234" s="90">
        <v>0</v>
      </c>
      <c r="Y234" s="90">
        <v>0</v>
      </c>
      <c r="Z234" s="90">
        <v>0</v>
      </c>
      <c r="AA234" s="90">
        <v>0</v>
      </c>
      <c r="AB234" s="90">
        <v>0</v>
      </c>
      <c r="AC234" s="90">
        <v>0</v>
      </c>
      <c r="AD234" s="90">
        <v>0</v>
      </c>
      <c r="AE234" s="90">
        <v>0</v>
      </c>
      <c r="AF234" s="90">
        <v>0</v>
      </c>
      <c r="AG234" s="90">
        <v>0</v>
      </c>
      <c r="AH234" s="90">
        <v>0</v>
      </c>
      <c r="AI234" s="90">
        <v>0</v>
      </c>
      <c r="AJ234" s="91">
        <f t="shared" si="3"/>
        <v>0</v>
      </c>
      <c r="AM234" s="98"/>
    </row>
    <row r="235" spans="1:39" ht="20.100000000000001" customHeight="1">
      <c r="A235" s="87">
        <v>831</v>
      </c>
      <c r="B235" s="88" t="s">
        <v>898</v>
      </c>
      <c r="C235" s="89" t="s">
        <v>1351</v>
      </c>
      <c r="D235" s="90">
        <v>0</v>
      </c>
      <c r="E235" s="90">
        <v>0</v>
      </c>
      <c r="F235" s="90">
        <v>0</v>
      </c>
      <c r="G235" s="90">
        <v>0</v>
      </c>
      <c r="H235" s="90">
        <v>0</v>
      </c>
      <c r="I235" s="90">
        <v>0</v>
      </c>
      <c r="J235" s="90">
        <v>0</v>
      </c>
      <c r="K235" s="90">
        <v>0</v>
      </c>
      <c r="L235" s="90">
        <v>0</v>
      </c>
      <c r="M235" s="90">
        <v>0</v>
      </c>
      <c r="N235" s="90">
        <v>0</v>
      </c>
      <c r="O235" s="90">
        <v>0</v>
      </c>
      <c r="P235" s="90">
        <v>0</v>
      </c>
      <c r="Q235" s="90">
        <v>0</v>
      </c>
      <c r="R235" s="90">
        <v>0</v>
      </c>
      <c r="S235" s="90">
        <v>0</v>
      </c>
      <c r="T235" s="90">
        <v>0</v>
      </c>
      <c r="U235" s="90">
        <v>0</v>
      </c>
      <c r="V235" s="90">
        <v>0</v>
      </c>
      <c r="W235" s="90">
        <v>0</v>
      </c>
      <c r="X235" s="90">
        <v>0</v>
      </c>
      <c r="Y235" s="90">
        <v>0</v>
      </c>
      <c r="Z235" s="90">
        <v>0</v>
      </c>
      <c r="AA235" s="90">
        <v>0</v>
      </c>
      <c r="AB235" s="90">
        <v>0</v>
      </c>
      <c r="AC235" s="90">
        <v>0</v>
      </c>
      <c r="AD235" s="90">
        <v>0</v>
      </c>
      <c r="AE235" s="90">
        <v>0</v>
      </c>
      <c r="AF235" s="90">
        <v>0</v>
      </c>
      <c r="AG235" s="90">
        <v>0</v>
      </c>
      <c r="AH235" s="90">
        <v>0</v>
      </c>
      <c r="AI235" s="90">
        <v>0</v>
      </c>
      <c r="AJ235" s="91">
        <f t="shared" si="3"/>
        <v>0</v>
      </c>
      <c r="AM235" s="98"/>
    </row>
    <row r="236" spans="1:39" ht="20.100000000000001" customHeight="1">
      <c r="A236" s="87">
        <v>862</v>
      </c>
      <c r="B236" s="88" t="s">
        <v>899</v>
      </c>
      <c r="C236" s="89" t="s">
        <v>1351</v>
      </c>
      <c r="D236" s="90">
        <v>0</v>
      </c>
      <c r="E236" s="90">
        <v>0</v>
      </c>
      <c r="F236" s="90">
        <v>0</v>
      </c>
      <c r="G236" s="90">
        <v>0</v>
      </c>
      <c r="H236" s="90">
        <v>0</v>
      </c>
      <c r="I236" s="90">
        <v>6205.32</v>
      </c>
      <c r="J236" s="90">
        <v>624956.73</v>
      </c>
      <c r="K236" s="90">
        <v>0</v>
      </c>
      <c r="L236" s="90">
        <v>0</v>
      </c>
      <c r="M236" s="90">
        <v>0</v>
      </c>
      <c r="N236" s="90">
        <v>2530018.94</v>
      </c>
      <c r="O236" s="90">
        <v>0</v>
      </c>
      <c r="P236" s="90">
        <v>0</v>
      </c>
      <c r="Q236" s="90">
        <v>0</v>
      </c>
      <c r="R236" s="90">
        <v>0</v>
      </c>
      <c r="S236" s="90">
        <v>0</v>
      </c>
      <c r="T236" s="90">
        <v>505491.91</v>
      </c>
      <c r="U236" s="90">
        <v>0</v>
      </c>
      <c r="V236" s="90">
        <v>0</v>
      </c>
      <c r="W236" s="90">
        <v>0</v>
      </c>
      <c r="X236" s="90">
        <v>0</v>
      </c>
      <c r="Y236" s="90">
        <v>0</v>
      </c>
      <c r="Z236" s="90">
        <v>0</v>
      </c>
      <c r="AA236" s="90">
        <v>0</v>
      </c>
      <c r="AB236" s="90">
        <v>0</v>
      </c>
      <c r="AC236" s="90">
        <v>0</v>
      </c>
      <c r="AD236" s="90">
        <v>0</v>
      </c>
      <c r="AE236" s="90">
        <v>0</v>
      </c>
      <c r="AF236" s="90">
        <v>0</v>
      </c>
      <c r="AG236" s="90">
        <v>0</v>
      </c>
      <c r="AH236" s="90">
        <v>0</v>
      </c>
      <c r="AI236" s="90">
        <v>0</v>
      </c>
      <c r="AJ236" s="91">
        <f t="shared" si="3"/>
        <v>3666672.9</v>
      </c>
      <c r="AM236" s="98"/>
    </row>
    <row r="237" spans="1:39" ht="20.100000000000001" customHeight="1">
      <c r="A237" s="87">
        <v>865</v>
      </c>
      <c r="B237" s="88" t="s">
        <v>900</v>
      </c>
      <c r="C237" s="89" t="s">
        <v>1351</v>
      </c>
      <c r="D237" s="90">
        <v>0</v>
      </c>
      <c r="E237" s="90">
        <v>0</v>
      </c>
      <c r="F237" s="90">
        <v>0</v>
      </c>
      <c r="G237" s="90">
        <v>0</v>
      </c>
      <c r="H237" s="90">
        <v>0</v>
      </c>
      <c r="I237" s="90">
        <v>0</v>
      </c>
      <c r="J237" s="90">
        <v>0</v>
      </c>
      <c r="K237" s="90">
        <v>0</v>
      </c>
      <c r="L237" s="90">
        <v>0</v>
      </c>
      <c r="M237" s="90">
        <v>0</v>
      </c>
      <c r="N237" s="90">
        <v>0</v>
      </c>
      <c r="O237" s="90">
        <v>0</v>
      </c>
      <c r="P237" s="90">
        <v>0</v>
      </c>
      <c r="Q237" s="90">
        <v>0</v>
      </c>
      <c r="R237" s="90">
        <v>0</v>
      </c>
      <c r="S237" s="90">
        <v>0</v>
      </c>
      <c r="T237" s="90">
        <v>0</v>
      </c>
      <c r="U237" s="90">
        <v>0</v>
      </c>
      <c r="V237" s="90">
        <v>0</v>
      </c>
      <c r="W237" s="90">
        <v>0</v>
      </c>
      <c r="X237" s="90">
        <v>0</v>
      </c>
      <c r="Y237" s="90">
        <v>0</v>
      </c>
      <c r="Z237" s="90">
        <v>0</v>
      </c>
      <c r="AA237" s="90">
        <v>0</v>
      </c>
      <c r="AB237" s="90">
        <v>0</v>
      </c>
      <c r="AC237" s="90">
        <v>0</v>
      </c>
      <c r="AD237" s="90">
        <v>0</v>
      </c>
      <c r="AE237" s="90">
        <v>0</v>
      </c>
      <c r="AF237" s="90">
        <v>0</v>
      </c>
      <c r="AG237" s="90">
        <v>0</v>
      </c>
      <c r="AH237" s="90">
        <v>0</v>
      </c>
      <c r="AI237" s="90">
        <v>0</v>
      </c>
      <c r="AJ237" s="91">
        <f t="shared" si="3"/>
        <v>0</v>
      </c>
      <c r="AM237" s="98"/>
    </row>
    <row r="238" spans="1:39" ht="20.100000000000001" customHeight="1">
      <c r="A238" s="87">
        <v>866</v>
      </c>
      <c r="B238" s="88" t="s">
        <v>901</v>
      </c>
      <c r="C238" s="89" t="s">
        <v>1351</v>
      </c>
      <c r="D238" s="90">
        <v>0</v>
      </c>
      <c r="E238" s="90">
        <v>0</v>
      </c>
      <c r="F238" s="90">
        <v>0</v>
      </c>
      <c r="G238" s="90">
        <v>0</v>
      </c>
      <c r="H238" s="90">
        <v>0</v>
      </c>
      <c r="I238" s="90">
        <v>0</v>
      </c>
      <c r="J238" s="90">
        <v>0</v>
      </c>
      <c r="K238" s="90">
        <v>0</v>
      </c>
      <c r="L238" s="90">
        <v>0</v>
      </c>
      <c r="M238" s="90">
        <v>0</v>
      </c>
      <c r="N238" s="90">
        <v>0</v>
      </c>
      <c r="O238" s="90">
        <v>0</v>
      </c>
      <c r="P238" s="90">
        <v>0</v>
      </c>
      <c r="Q238" s="90">
        <v>0</v>
      </c>
      <c r="R238" s="90">
        <v>0</v>
      </c>
      <c r="S238" s="90">
        <v>0</v>
      </c>
      <c r="T238" s="90">
        <v>0</v>
      </c>
      <c r="U238" s="90">
        <v>0</v>
      </c>
      <c r="V238" s="90">
        <v>0</v>
      </c>
      <c r="W238" s="90">
        <v>0</v>
      </c>
      <c r="X238" s="90">
        <v>0</v>
      </c>
      <c r="Y238" s="90">
        <v>0</v>
      </c>
      <c r="Z238" s="90">
        <v>0</v>
      </c>
      <c r="AA238" s="90">
        <v>0</v>
      </c>
      <c r="AB238" s="90">
        <v>0</v>
      </c>
      <c r="AC238" s="90">
        <v>0</v>
      </c>
      <c r="AD238" s="90">
        <v>0</v>
      </c>
      <c r="AE238" s="90">
        <v>0</v>
      </c>
      <c r="AF238" s="90">
        <v>0</v>
      </c>
      <c r="AG238" s="90">
        <v>0</v>
      </c>
      <c r="AH238" s="90">
        <v>0</v>
      </c>
      <c r="AI238" s="90">
        <v>0</v>
      </c>
      <c r="AJ238" s="91">
        <f t="shared" si="3"/>
        <v>0</v>
      </c>
      <c r="AM238" s="98"/>
    </row>
    <row r="239" spans="1:39" ht="20.100000000000001" customHeight="1">
      <c r="A239" s="87">
        <v>867</v>
      </c>
      <c r="B239" s="88" t="s">
        <v>902</v>
      </c>
      <c r="C239" s="89" t="s">
        <v>1351</v>
      </c>
      <c r="D239" s="90">
        <v>0</v>
      </c>
      <c r="E239" s="90">
        <v>240</v>
      </c>
      <c r="F239" s="90">
        <v>595061.77</v>
      </c>
      <c r="G239" s="90">
        <v>198</v>
      </c>
      <c r="H239" s="90">
        <v>0</v>
      </c>
      <c r="I239" s="90">
        <v>0</v>
      </c>
      <c r="J239" s="90">
        <v>0</v>
      </c>
      <c r="K239" s="90">
        <v>0</v>
      </c>
      <c r="L239" s="90">
        <v>0</v>
      </c>
      <c r="M239" s="90">
        <v>0</v>
      </c>
      <c r="N239" s="90">
        <v>0</v>
      </c>
      <c r="O239" s="90">
        <v>0</v>
      </c>
      <c r="P239" s="90">
        <v>0</v>
      </c>
      <c r="Q239" s="90">
        <v>0</v>
      </c>
      <c r="R239" s="90">
        <v>0</v>
      </c>
      <c r="S239" s="90">
        <v>0</v>
      </c>
      <c r="T239" s="90">
        <v>0</v>
      </c>
      <c r="U239" s="90">
        <v>0</v>
      </c>
      <c r="V239" s="90">
        <v>0</v>
      </c>
      <c r="W239" s="90">
        <v>0</v>
      </c>
      <c r="X239" s="90">
        <v>0</v>
      </c>
      <c r="Y239" s="90">
        <v>0</v>
      </c>
      <c r="Z239" s="90">
        <v>0</v>
      </c>
      <c r="AA239" s="90">
        <v>0</v>
      </c>
      <c r="AB239" s="90">
        <v>0</v>
      </c>
      <c r="AC239" s="90">
        <v>0</v>
      </c>
      <c r="AD239" s="90">
        <v>0</v>
      </c>
      <c r="AE239" s="90">
        <v>0</v>
      </c>
      <c r="AF239" s="90">
        <v>0</v>
      </c>
      <c r="AG239" s="90">
        <v>0</v>
      </c>
      <c r="AH239" s="90">
        <v>0</v>
      </c>
      <c r="AI239" s="90">
        <v>0</v>
      </c>
      <c r="AJ239" s="91">
        <f t="shared" si="3"/>
        <v>595499.77</v>
      </c>
      <c r="AM239" s="98"/>
    </row>
    <row r="240" spans="1:39" ht="20.100000000000001" hidden="1" customHeight="1" outlineLevel="2">
      <c r="A240" s="149">
        <v>901</v>
      </c>
      <c r="B240" s="150" t="s">
        <v>903</v>
      </c>
      <c r="C240" s="151" t="s">
        <v>1351</v>
      </c>
      <c r="D240" s="152">
        <v>0</v>
      </c>
      <c r="E240" s="152">
        <v>0</v>
      </c>
      <c r="F240" s="152">
        <v>0</v>
      </c>
      <c r="G240" s="152">
        <v>0</v>
      </c>
      <c r="H240" s="152">
        <v>0</v>
      </c>
      <c r="I240" s="152">
        <v>0</v>
      </c>
      <c r="J240" s="152">
        <v>0</v>
      </c>
      <c r="K240" s="152">
        <v>0</v>
      </c>
      <c r="L240" s="152">
        <v>0</v>
      </c>
      <c r="M240" s="152">
        <v>0</v>
      </c>
      <c r="N240" s="152">
        <v>0</v>
      </c>
      <c r="O240" s="152">
        <v>0</v>
      </c>
      <c r="P240" s="152">
        <v>0</v>
      </c>
      <c r="Q240" s="152">
        <v>0</v>
      </c>
      <c r="R240" s="152">
        <v>0</v>
      </c>
      <c r="S240" s="152">
        <v>0</v>
      </c>
      <c r="T240" s="152">
        <v>0</v>
      </c>
      <c r="U240" s="152">
        <v>0</v>
      </c>
      <c r="V240" s="152">
        <v>0</v>
      </c>
      <c r="W240" s="152">
        <v>0</v>
      </c>
      <c r="X240" s="152">
        <v>0</v>
      </c>
      <c r="Y240" s="152">
        <v>0</v>
      </c>
      <c r="Z240" s="152">
        <v>0</v>
      </c>
      <c r="AA240" s="152">
        <v>0</v>
      </c>
      <c r="AB240" s="152">
        <v>0</v>
      </c>
      <c r="AC240" s="152">
        <v>0</v>
      </c>
      <c r="AD240" s="152">
        <v>0</v>
      </c>
      <c r="AE240" s="152">
        <v>0</v>
      </c>
      <c r="AF240" s="152">
        <v>0</v>
      </c>
      <c r="AG240" s="152">
        <v>0</v>
      </c>
      <c r="AH240" s="152">
        <v>0</v>
      </c>
      <c r="AI240" s="152">
        <v>0</v>
      </c>
      <c r="AJ240" s="153">
        <f t="shared" si="3"/>
        <v>0</v>
      </c>
      <c r="AM240" s="98"/>
    </row>
    <row r="241" spans="1:39" ht="20.100000000000001" hidden="1" customHeight="1" outlineLevel="2">
      <c r="A241" s="149">
        <v>902</v>
      </c>
      <c r="B241" s="150" t="s">
        <v>904</v>
      </c>
      <c r="C241" s="151" t="s">
        <v>1351</v>
      </c>
      <c r="D241" s="152">
        <v>0</v>
      </c>
      <c r="E241" s="152">
        <v>0</v>
      </c>
      <c r="F241" s="152">
        <v>0</v>
      </c>
      <c r="G241" s="152">
        <v>19649.7</v>
      </c>
      <c r="H241" s="152">
        <v>0</v>
      </c>
      <c r="I241" s="152">
        <v>0</v>
      </c>
      <c r="J241" s="152">
        <v>0</v>
      </c>
      <c r="K241" s="152">
        <v>0</v>
      </c>
      <c r="L241" s="152">
        <v>0</v>
      </c>
      <c r="M241" s="152">
        <v>0</v>
      </c>
      <c r="N241" s="152">
        <v>0</v>
      </c>
      <c r="O241" s="152">
        <v>0</v>
      </c>
      <c r="P241" s="152">
        <v>0</v>
      </c>
      <c r="Q241" s="152">
        <v>0</v>
      </c>
      <c r="R241" s="152">
        <v>0</v>
      </c>
      <c r="S241" s="152">
        <v>0</v>
      </c>
      <c r="T241" s="152">
        <v>0</v>
      </c>
      <c r="U241" s="152">
        <v>0</v>
      </c>
      <c r="V241" s="152">
        <v>0</v>
      </c>
      <c r="W241" s="152">
        <v>0</v>
      </c>
      <c r="X241" s="152">
        <v>0</v>
      </c>
      <c r="Y241" s="152">
        <v>0</v>
      </c>
      <c r="Z241" s="152">
        <v>0</v>
      </c>
      <c r="AA241" s="152">
        <v>0</v>
      </c>
      <c r="AB241" s="152">
        <v>0</v>
      </c>
      <c r="AC241" s="152">
        <v>0</v>
      </c>
      <c r="AD241" s="152">
        <v>0</v>
      </c>
      <c r="AE241" s="152">
        <v>0</v>
      </c>
      <c r="AF241" s="152">
        <v>0</v>
      </c>
      <c r="AG241" s="152">
        <v>0</v>
      </c>
      <c r="AH241" s="152">
        <v>0</v>
      </c>
      <c r="AI241" s="152">
        <v>0</v>
      </c>
      <c r="AJ241" s="153">
        <f t="shared" si="3"/>
        <v>19649.7</v>
      </c>
      <c r="AM241" s="98"/>
    </row>
    <row r="242" spans="1:39" ht="20.100000000000001" hidden="1" customHeight="1" outlineLevel="2">
      <c r="A242" s="149">
        <v>903</v>
      </c>
      <c r="B242" s="150" t="s">
        <v>905</v>
      </c>
      <c r="C242" s="151" t="s">
        <v>1351</v>
      </c>
      <c r="D242" s="152">
        <v>0</v>
      </c>
      <c r="E242" s="152">
        <v>0</v>
      </c>
      <c r="F242" s="152">
        <v>0</v>
      </c>
      <c r="G242" s="152">
        <v>101463.52999999998</v>
      </c>
      <c r="H242" s="152">
        <v>0</v>
      </c>
      <c r="I242" s="152">
        <v>0</v>
      </c>
      <c r="J242" s="152">
        <v>0</v>
      </c>
      <c r="K242" s="152">
        <v>0</v>
      </c>
      <c r="L242" s="152">
        <v>0</v>
      </c>
      <c r="M242" s="152">
        <v>0</v>
      </c>
      <c r="N242" s="152">
        <v>0</v>
      </c>
      <c r="O242" s="152">
        <v>0</v>
      </c>
      <c r="P242" s="152">
        <v>0</v>
      </c>
      <c r="Q242" s="152">
        <v>0</v>
      </c>
      <c r="R242" s="152">
        <v>0</v>
      </c>
      <c r="S242" s="152">
        <v>0</v>
      </c>
      <c r="T242" s="152">
        <v>0</v>
      </c>
      <c r="U242" s="152">
        <v>0</v>
      </c>
      <c r="V242" s="152">
        <v>0</v>
      </c>
      <c r="W242" s="152">
        <v>0</v>
      </c>
      <c r="X242" s="152">
        <v>0</v>
      </c>
      <c r="Y242" s="152">
        <v>0</v>
      </c>
      <c r="Z242" s="152">
        <v>0</v>
      </c>
      <c r="AA242" s="152">
        <v>0</v>
      </c>
      <c r="AB242" s="152">
        <v>0</v>
      </c>
      <c r="AC242" s="152">
        <v>0</v>
      </c>
      <c r="AD242" s="152">
        <v>0</v>
      </c>
      <c r="AE242" s="152">
        <v>0</v>
      </c>
      <c r="AF242" s="152">
        <v>0</v>
      </c>
      <c r="AG242" s="152">
        <v>0</v>
      </c>
      <c r="AH242" s="152">
        <v>0</v>
      </c>
      <c r="AI242" s="152">
        <v>0</v>
      </c>
      <c r="AJ242" s="153">
        <f t="shared" si="3"/>
        <v>101463.52999999998</v>
      </c>
      <c r="AM242" s="98"/>
    </row>
    <row r="243" spans="1:39" ht="20.100000000000001" hidden="1" customHeight="1" outlineLevel="2">
      <c r="A243" s="149">
        <v>904</v>
      </c>
      <c r="B243" s="150" t="s">
        <v>906</v>
      </c>
      <c r="C243" s="151" t="s">
        <v>1351</v>
      </c>
      <c r="D243" s="152">
        <v>0</v>
      </c>
      <c r="E243" s="152">
        <v>0</v>
      </c>
      <c r="F243" s="152">
        <v>0</v>
      </c>
      <c r="G243" s="152">
        <v>0</v>
      </c>
      <c r="H243" s="152">
        <v>0</v>
      </c>
      <c r="I243" s="152">
        <v>0</v>
      </c>
      <c r="J243" s="152">
        <v>0</v>
      </c>
      <c r="K243" s="152">
        <v>0</v>
      </c>
      <c r="L243" s="152">
        <v>0</v>
      </c>
      <c r="M243" s="152">
        <v>0</v>
      </c>
      <c r="N243" s="152">
        <v>0</v>
      </c>
      <c r="O243" s="152">
        <v>0</v>
      </c>
      <c r="P243" s="152">
        <v>0</v>
      </c>
      <c r="Q243" s="152">
        <v>0</v>
      </c>
      <c r="R243" s="152">
        <v>0</v>
      </c>
      <c r="S243" s="152">
        <v>0</v>
      </c>
      <c r="T243" s="152">
        <v>0</v>
      </c>
      <c r="U243" s="152">
        <v>0</v>
      </c>
      <c r="V243" s="152">
        <v>0</v>
      </c>
      <c r="W243" s="152">
        <v>0</v>
      </c>
      <c r="X243" s="152">
        <v>0</v>
      </c>
      <c r="Y243" s="152">
        <v>0</v>
      </c>
      <c r="Z243" s="152">
        <v>0</v>
      </c>
      <c r="AA243" s="152">
        <v>0</v>
      </c>
      <c r="AB243" s="152">
        <v>0</v>
      </c>
      <c r="AC243" s="152">
        <v>0</v>
      </c>
      <c r="AD243" s="152">
        <v>0</v>
      </c>
      <c r="AE243" s="152">
        <v>0</v>
      </c>
      <c r="AF243" s="152">
        <v>0</v>
      </c>
      <c r="AG243" s="152">
        <v>0</v>
      </c>
      <c r="AH243" s="152">
        <v>0</v>
      </c>
      <c r="AI243" s="152">
        <v>0</v>
      </c>
      <c r="AJ243" s="153">
        <f t="shared" si="3"/>
        <v>0</v>
      </c>
      <c r="AM243" s="98"/>
    </row>
    <row r="244" spans="1:39" ht="20.100000000000001" hidden="1" customHeight="1" outlineLevel="2">
      <c r="A244" s="149">
        <v>905</v>
      </c>
      <c r="B244" s="150" t="s">
        <v>907</v>
      </c>
      <c r="C244" s="151" t="s">
        <v>1351</v>
      </c>
      <c r="D244" s="152">
        <v>0</v>
      </c>
      <c r="E244" s="152">
        <v>0</v>
      </c>
      <c r="F244" s="152">
        <v>0</v>
      </c>
      <c r="G244" s="152">
        <v>0</v>
      </c>
      <c r="H244" s="152">
        <v>0</v>
      </c>
      <c r="I244" s="152">
        <v>0</v>
      </c>
      <c r="J244" s="152">
        <v>0</v>
      </c>
      <c r="K244" s="152">
        <v>0</v>
      </c>
      <c r="L244" s="152">
        <v>0</v>
      </c>
      <c r="M244" s="152">
        <v>0</v>
      </c>
      <c r="N244" s="152">
        <v>0</v>
      </c>
      <c r="O244" s="152">
        <v>0</v>
      </c>
      <c r="P244" s="152">
        <v>0</v>
      </c>
      <c r="Q244" s="152">
        <v>0</v>
      </c>
      <c r="R244" s="152">
        <v>0</v>
      </c>
      <c r="S244" s="152">
        <v>0</v>
      </c>
      <c r="T244" s="152">
        <v>0</v>
      </c>
      <c r="U244" s="152">
        <v>0</v>
      </c>
      <c r="V244" s="152">
        <v>0</v>
      </c>
      <c r="W244" s="152">
        <v>0</v>
      </c>
      <c r="X244" s="152">
        <v>0</v>
      </c>
      <c r="Y244" s="152">
        <v>0</v>
      </c>
      <c r="Z244" s="152">
        <v>0</v>
      </c>
      <c r="AA244" s="152">
        <v>0</v>
      </c>
      <c r="AB244" s="152">
        <v>0</v>
      </c>
      <c r="AC244" s="152">
        <v>0</v>
      </c>
      <c r="AD244" s="152">
        <v>0</v>
      </c>
      <c r="AE244" s="152">
        <v>0</v>
      </c>
      <c r="AF244" s="152">
        <v>0</v>
      </c>
      <c r="AG244" s="152">
        <v>0</v>
      </c>
      <c r="AH244" s="152">
        <v>0</v>
      </c>
      <c r="AI244" s="152">
        <v>0</v>
      </c>
      <c r="AJ244" s="153">
        <f t="shared" si="3"/>
        <v>0</v>
      </c>
      <c r="AM244" s="98"/>
    </row>
    <row r="245" spans="1:39" ht="20.100000000000001" hidden="1" customHeight="1" outlineLevel="2">
      <c r="A245" s="149">
        <v>906</v>
      </c>
      <c r="B245" s="150" t="s">
        <v>908</v>
      </c>
      <c r="C245" s="151" t="s">
        <v>1351</v>
      </c>
      <c r="D245" s="152">
        <v>0</v>
      </c>
      <c r="E245" s="152">
        <v>0</v>
      </c>
      <c r="F245" s="152">
        <v>0</v>
      </c>
      <c r="G245" s="152">
        <v>0</v>
      </c>
      <c r="H245" s="152">
        <v>0</v>
      </c>
      <c r="I245" s="152">
        <v>0</v>
      </c>
      <c r="J245" s="152">
        <v>0</v>
      </c>
      <c r="K245" s="152">
        <v>0</v>
      </c>
      <c r="L245" s="152">
        <v>0</v>
      </c>
      <c r="M245" s="152">
        <v>0</v>
      </c>
      <c r="N245" s="152">
        <v>0</v>
      </c>
      <c r="O245" s="152">
        <v>0</v>
      </c>
      <c r="P245" s="152">
        <v>0</v>
      </c>
      <c r="Q245" s="152">
        <v>0</v>
      </c>
      <c r="R245" s="152">
        <v>0</v>
      </c>
      <c r="S245" s="152">
        <v>0</v>
      </c>
      <c r="T245" s="152">
        <v>0</v>
      </c>
      <c r="U245" s="152">
        <v>0</v>
      </c>
      <c r="V245" s="152">
        <v>0</v>
      </c>
      <c r="W245" s="152">
        <v>0</v>
      </c>
      <c r="X245" s="152">
        <v>0</v>
      </c>
      <c r="Y245" s="152">
        <v>0</v>
      </c>
      <c r="Z245" s="152">
        <v>0</v>
      </c>
      <c r="AA245" s="152">
        <v>0</v>
      </c>
      <c r="AB245" s="152">
        <v>0</v>
      </c>
      <c r="AC245" s="152">
        <v>0</v>
      </c>
      <c r="AD245" s="152">
        <v>0</v>
      </c>
      <c r="AE245" s="152">
        <v>0</v>
      </c>
      <c r="AF245" s="152">
        <v>0</v>
      </c>
      <c r="AG245" s="152">
        <v>0</v>
      </c>
      <c r="AH245" s="152">
        <v>0</v>
      </c>
      <c r="AI245" s="152">
        <v>0</v>
      </c>
      <c r="AJ245" s="153">
        <f t="shared" si="3"/>
        <v>0</v>
      </c>
      <c r="AM245" s="98"/>
    </row>
    <row r="246" spans="1:39" ht="20.100000000000001" hidden="1" customHeight="1" outlineLevel="2">
      <c r="A246" s="149">
        <v>907</v>
      </c>
      <c r="B246" s="150" t="s">
        <v>909</v>
      </c>
      <c r="C246" s="151" t="s">
        <v>1351</v>
      </c>
      <c r="D246" s="152">
        <v>0</v>
      </c>
      <c r="E246" s="152">
        <v>0</v>
      </c>
      <c r="F246" s="152">
        <v>0</v>
      </c>
      <c r="G246" s="152">
        <v>0</v>
      </c>
      <c r="H246" s="152">
        <v>0</v>
      </c>
      <c r="I246" s="152">
        <v>0</v>
      </c>
      <c r="J246" s="152">
        <v>0</v>
      </c>
      <c r="K246" s="152">
        <v>0</v>
      </c>
      <c r="L246" s="152">
        <v>0</v>
      </c>
      <c r="M246" s="152">
        <v>0</v>
      </c>
      <c r="N246" s="152">
        <v>0</v>
      </c>
      <c r="O246" s="152">
        <v>0</v>
      </c>
      <c r="P246" s="152">
        <v>0</v>
      </c>
      <c r="Q246" s="152">
        <v>0</v>
      </c>
      <c r="R246" s="152">
        <v>0</v>
      </c>
      <c r="S246" s="152">
        <v>0</v>
      </c>
      <c r="T246" s="152">
        <v>0</v>
      </c>
      <c r="U246" s="152">
        <v>0</v>
      </c>
      <c r="V246" s="152">
        <v>0</v>
      </c>
      <c r="W246" s="152">
        <v>0</v>
      </c>
      <c r="X246" s="152">
        <v>0</v>
      </c>
      <c r="Y246" s="152">
        <v>0</v>
      </c>
      <c r="Z246" s="152">
        <v>0</v>
      </c>
      <c r="AA246" s="152">
        <v>0</v>
      </c>
      <c r="AB246" s="152">
        <v>0</v>
      </c>
      <c r="AC246" s="152">
        <v>0</v>
      </c>
      <c r="AD246" s="152">
        <v>0</v>
      </c>
      <c r="AE246" s="152">
        <v>0</v>
      </c>
      <c r="AF246" s="152">
        <v>0</v>
      </c>
      <c r="AG246" s="152">
        <v>0</v>
      </c>
      <c r="AH246" s="152">
        <v>0</v>
      </c>
      <c r="AI246" s="152">
        <v>0</v>
      </c>
      <c r="AJ246" s="153">
        <f t="shared" si="3"/>
        <v>0</v>
      </c>
      <c r="AM246" s="98"/>
    </row>
    <row r="247" spans="1:39" ht="20.100000000000001" hidden="1" customHeight="1" outlineLevel="2">
      <c r="A247" s="149">
        <v>908</v>
      </c>
      <c r="B247" s="150" t="s">
        <v>910</v>
      </c>
      <c r="C247" s="151" t="s">
        <v>1351</v>
      </c>
      <c r="D247" s="152">
        <v>0</v>
      </c>
      <c r="E247" s="152">
        <v>0</v>
      </c>
      <c r="F247" s="152">
        <v>0</v>
      </c>
      <c r="G247" s="152">
        <v>0</v>
      </c>
      <c r="H247" s="152">
        <v>0</v>
      </c>
      <c r="I247" s="152">
        <v>0</v>
      </c>
      <c r="J247" s="152">
        <v>0</v>
      </c>
      <c r="K247" s="152">
        <v>0</v>
      </c>
      <c r="L247" s="152">
        <v>0</v>
      </c>
      <c r="M247" s="152">
        <v>0</v>
      </c>
      <c r="N247" s="152">
        <v>0</v>
      </c>
      <c r="O247" s="152">
        <v>0</v>
      </c>
      <c r="P247" s="152">
        <v>0</v>
      </c>
      <c r="Q247" s="152">
        <v>0</v>
      </c>
      <c r="R247" s="152">
        <v>0</v>
      </c>
      <c r="S247" s="152">
        <v>0</v>
      </c>
      <c r="T247" s="152">
        <v>0</v>
      </c>
      <c r="U247" s="152">
        <v>0</v>
      </c>
      <c r="V247" s="152">
        <v>0</v>
      </c>
      <c r="W247" s="152">
        <v>0</v>
      </c>
      <c r="X247" s="152">
        <v>0</v>
      </c>
      <c r="Y247" s="152">
        <v>0</v>
      </c>
      <c r="Z247" s="152">
        <v>0</v>
      </c>
      <c r="AA247" s="152">
        <v>0</v>
      </c>
      <c r="AB247" s="152">
        <v>0</v>
      </c>
      <c r="AC247" s="152">
        <v>0</v>
      </c>
      <c r="AD247" s="152">
        <v>0</v>
      </c>
      <c r="AE247" s="152">
        <v>0</v>
      </c>
      <c r="AF247" s="152">
        <v>0</v>
      </c>
      <c r="AG247" s="152">
        <v>0</v>
      </c>
      <c r="AH247" s="152">
        <v>0</v>
      </c>
      <c r="AI247" s="152">
        <v>0</v>
      </c>
      <c r="AJ247" s="153">
        <f t="shared" si="3"/>
        <v>0</v>
      </c>
      <c r="AM247" s="98"/>
    </row>
    <row r="248" spans="1:39" ht="20.100000000000001" hidden="1" customHeight="1" outlineLevel="2">
      <c r="A248" s="149">
        <v>909</v>
      </c>
      <c r="B248" s="150" t="s">
        <v>911</v>
      </c>
      <c r="C248" s="151" t="s">
        <v>1351</v>
      </c>
      <c r="D248" s="152">
        <v>0</v>
      </c>
      <c r="E248" s="152">
        <v>0</v>
      </c>
      <c r="F248" s="152">
        <v>0</v>
      </c>
      <c r="G248" s="152">
        <v>0</v>
      </c>
      <c r="H248" s="152">
        <v>0</v>
      </c>
      <c r="I248" s="152">
        <v>0</v>
      </c>
      <c r="J248" s="152">
        <v>0</v>
      </c>
      <c r="K248" s="152">
        <v>0</v>
      </c>
      <c r="L248" s="152">
        <v>0</v>
      </c>
      <c r="M248" s="152">
        <v>0</v>
      </c>
      <c r="N248" s="152">
        <v>0</v>
      </c>
      <c r="O248" s="152">
        <v>0</v>
      </c>
      <c r="P248" s="152">
        <v>0</v>
      </c>
      <c r="Q248" s="152">
        <v>0</v>
      </c>
      <c r="R248" s="152">
        <v>0</v>
      </c>
      <c r="S248" s="152">
        <v>0</v>
      </c>
      <c r="T248" s="152">
        <v>0</v>
      </c>
      <c r="U248" s="152">
        <v>0</v>
      </c>
      <c r="V248" s="152">
        <v>0</v>
      </c>
      <c r="W248" s="152">
        <v>0</v>
      </c>
      <c r="X248" s="152">
        <v>0</v>
      </c>
      <c r="Y248" s="152">
        <v>0</v>
      </c>
      <c r="Z248" s="152">
        <v>0</v>
      </c>
      <c r="AA248" s="152">
        <v>0</v>
      </c>
      <c r="AB248" s="152">
        <v>0</v>
      </c>
      <c r="AC248" s="152">
        <v>0</v>
      </c>
      <c r="AD248" s="152">
        <v>0</v>
      </c>
      <c r="AE248" s="152">
        <v>0</v>
      </c>
      <c r="AF248" s="152">
        <v>0</v>
      </c>
      <c r="AG248" s="152">
        <v>0</v>
      </c>
      <c r="AH248" s="152">
        <v>0</v>
      </c>
      <c r="AI248" s="152">
        <v>0</v>
      </c>
      <c r="AJ248" s="153">
        <f t="shared" si="3"/>
        <v>0</v>
      </c>
      <c r="AM248" s="98"/>
    </row>
    <row r="249" spans="1:39" ht="20.100000000000001" hidden="1" customHeight="1" outlineLevel="2">
      <c r="A249" s="149">
        <v>950</v>
      </c>
      <c r="B249" s="150" t="s">
        <v>268</v>
      </c>
      <c r="C249" s="151" t="s">
        <v>1351</v>
      </c>
      <c r="D249" s="152">
        <v>0</v>
      </c>
      <c r="E249" s="152">
        <v>0</v>
      </c>
      <c r="F249" s="152">
        <v>0</v>
      </c>
      <c r="G249" s="152">
        <v>0</v>
      </c>
      <c r="H249" s="152">
        <v>0</v>
      </c>
      <c r="I249" s="152">
        <v>0</v>
      </c>
      <c r="J249" s="152">
        <v>0</v>
      </c>
      <c r="K249" s="152">
        <v>0</v>
      </c>
      <c r="L249" s="152">
        <v>0</v>
      </c>
      <c r="M249" s="152">
        <v>0</v>
      </c>
      <c r="N249" s="152">
        <v>0</v>
      </c>
      <c r="O249" s="152">
        <v>0</v>
      </c>
      <c r="P249" s="152">
        <v>0</v>
      </c>
      <c r="Q249" s="152">
        <v>0</v>
      </c>
      <c r="R249" s="152">
        <v>0</v>
      </c>
      <c r="S249" s="152">
        <v>0</v>
      </c>
      <c r="T249" s="152">
        <v>0</v>
      </c>
      <c r="U249" s="152">
        <v>0</v>
      </c>
      <c r="V249" s="152">
        <v>0</v>
      </c>
      <c r="W249" s="152">
        <v>0</v>
      </c>
      <c r="X249" s="152">
        <v>0</v>
      </c>
      <c r="Y249" s="152">
        <v>0</v>
      </c>
      <c r="Z249" s="152">
        <v>0</v>
      </c>
      <c r="AA249" s="152">
        <v>0</v>
      </c>
      <c r="AB249" s="152">
        <v>0</v>
      </c>
      <c r="AC249" s="152">
        <v>0</v>
      </c>
      <c r="AD249" s="152">
        <v>0</v>
      </c>
      <c r="AE249" s="152">
        <v>0</v>
      </c>
      <c r="AF249" s="152">
        <v>0</v>
      </c>
      <c r="AG249" s="152">
        <v>0</v>
      </c>
      <c r="AH249" s="152">
        <v>0</v>
      </c>
      <c r="AI249" s="152">
        <v>0</v>
      </c>
      <c r="AJ249" s="153">
        <f t="shared" si="3"/>
        <v>0</v>
      </c>
      <c r="AM249" s="98"/>
    </row>
    <row r="250" spans="1:39" ht="20.100000000000001" hidden="1" customHeight="1" outlineLevel="2">
      <c r="A250" s="149">
        <v>951</v>
      </c>
      <c r="B250" s="150" t="s">
        <v>912</v>
      </c>
      <c r="C250" s="151" t="s">
        <v>1351</v>
      </c>
      <c r="D250" s="152">
        <v>0</v>
      </c>
      <c r="E250" s="152">
        <v>0</v>
      </c>
      <c r="F250" s="152">
        <v>0</v>
      </c>
      <c r="G250" s="152">
        <v>0</v>
      </c>
      <c r="H250" s="152">
        <v>0</v>
      </c>
      <c r="I250" s="152">
        <v>0</v>
      </c>
      <c r="J250" s="152">
        <v>0</v>
      </c>
      <c r="K250" s="152">
        <v>0</v>
      </c>
      <c r="L250" s="152">
        <v>0</v>
      </c>
      <c r="M250" s="152">
        <v>0</v>
      </c>
      <c r="N250" s="152">
        <v>0</v>
      </c>
      <c r="O250" s="152">
        <v>0</v>
      </c>
      <c r="P250" s="152">
        <v>0</v>
      </c>
      <c r="Q250" s="152">
        <v>0</v>
      </c>
      <c r="R250" s="152">
        <v>0</v>
      </c>
      <c r="S250" s="152">
        <v>0</v>
      </c>
      <c r="T250" s="152">
        <v>0</v>
      </c>
      <c r="U250" s="152">
        <v>0</v>
      </c>
      <c r="V250" s="152">
        <v>0</v>
      </c>
      <c r="W250" s="152">
        <v>0</v>
      </c>
      <c r="X250" s="152">
        <v>0</v>
      </c>
      <c r="Y250" s="152">
        <v>0</v>
      </c>
      <c r="Z250" s="152">
        <v>0</v>
      </c>
      <c r="AA250" s="152">
        <v>0</v>
      </c>
      <c r="AB250" s="152">
        <v>0</v>
      </c>
      <c r="AC250" s="152">
        <v>0</v>
      </c>
      <c r="AD250" s="152">
        <v>0</v>
      </c>
      <c r="AE250" s="152">
        <v>0</v>
      </c>
      <c r="AF250" s="152">
        <v>0</v>
      </c>
      <c r="AG250" s="152">
        <v>0</v>
      </c>
      <c r="AH250" s="152">
        <v>0</v>
      </c>
      <c r="AI250" s="152">
        <v>0</v>
      </c>
      <c r="AJ250" s="153">
        <f t="shared" si="3"/>
        <v>0</v>
      </c>
      <c r="AM250" s="98"/>
    </row>
    <row r="251" spans="1:39" ht="20.100000000000001" hidden="1" customHeight="1" outlineLevel="2">
      <c r="A251" s="149">
        <v>999</v>
      </c>
      <c r="B251" s="150" t="s">
        <v>270</v>
      </c>
      <c r="C251" s="151" t="s">
        <v>1351</v>
      </c>
      <c r="D251" s="152">
        <v>0</v>
      </c>
      <c r="E251" s="152">
        <v>0</v>
      </c>
      <c r="F251" s="152">
        <v>0</v>
      </c>
      <c r="G251" s="152">
        <v>0</v>
      </c>
      <c r="H251" s="152">
        <v>0</v>
      </c>
      <c r="I251" s="152">
        <v>0</v>
      </c>
      <c r="J251" s="152">
        <v>0</v>
      </c>
      <c r="K251" s="152">
        <v>0</v>
      </c>
      <c r="L251" s="152">
        <v>0</v>
      </c>
      <c r="M251" s="152">
        <v>0</v>
      </c>
      <c r="N251" s="152">
        <v>0</v>
      </c>
      <c r="O251" s="152">
        <v>0</v>
      </c>
      <c r="P251" s="152">
        <v>0</v>
      </c>
      <c r="Q251" s="152">
        <v>0</v>
      </c>
      <c r="R251" s="152">
        <v>0</v>
      </c>
      <c r="S251" s="152">
        <v>0</v>
      </c>
      <c r="T251" s="152">
        <v>0</v>
      </c>
      <c r="U251" s="152">
        <v>0</v>
      </c>
      <c r="V251" s="152">
        <v>0</v>
      </c>
      <c r="W251" s="152">
        <v>0</v>
      </c>
      <c r="X251" s="152">
        <v>0</v>
      </c>
      <c r="Y251" s="152">
        <v>0</v>
      </c>
      <c r="Z251" s="152">
        <v>0</v>
      </c>
      <c r="AA251" s="152">
        <v>0</v>
      </c>
      <c r="AB251" s="152">
        <v>0</v>
      </c>
      <c r="AC251" s="152">
        <v>0</v>
      </c>
      <c r="AD251" s="152">
        <v>0</v>
      </c>
      <c r="AE251" s="152">
        <v>0</v>
      </c>
      <c r="AF251" s="152">
        <v>0</v>
      </c>
      <c r="AG251" s="152">
        <v>0</v>
      </c>
      <c r="AH251" s="152">
        <v>0</v>
      </c>
      <c r="AI251" s="152">
        <v>0</v>
      </c>
      <c r="AJ251" s="153">
        <f t="shared" si="3"/>
        <v>0</v>
      </c>
      <c r="AM251" s="98"/>
    </row>
    <row r="252" spans="1:39" ht="20.100000000000001" hidden="1" customHeight="1" outlineLevel="2">
      <c r="A252" s="149">
        <v>1101</v>
      </c>
      <c r="B252" s="150" t="s">
        <v>913</v>
      </c>
      <c r="C252" s="151" t="s">
        <v>1351</v>
      </c>
      <c r="D252" s="152">
        <v>0</v>
      </c>
      <c r="E252" s="152">
        <v>0</v>
      </c>
      <c r="F252" s="152">
        <v>0</v>
      </c>
      <c r="G252" s="152">
        <v>0</v>
      </c>
      <c r="H252" s="152">
        <v>0</v>
      </c>
      <c r="I252" s="152">
        <v>0</v>
      </c>
      <c r="J252" s="152">
        <v>0</v>
      </c>
      <c r="K252" s="152">
        <v>0</v>
      </c>
      <c r="L252" s="152">
        <v>0</v>
      </c>
      <c r="M252" s="152">
        <v>0</v>
      </c>
      <c r="N252" s="152">
        <v>0</v>
      </c>
      <c r="O252" s="152">
        <v>0</v>
      </c>
      <c r="P252" s="152">
        <v>0</v>
      </c>
      <c r="Q252" s="152">
        <v>0</v>
      </c>
      <c r="R252" s="152">
        <v>0</v>
      </c>
      <c r="S252" s="152">
        <v>0</v>
      </c>
      <c r="T252" s="152">
        <v>0</v>
      </c>
      <c r="U252" s="152">
        <v>0</v>
      </c>
      <c r="V252" s="152">
        <v>0</v>
      </c>
      <c r="W252" s="152">
        <v>0</v>
      </c>
      <c r="X252" s="152">
        <v>0</v>
      </c>
      <c r="Y252" s="152">
        <v>0</v>
      </c>
      <c r="Z252" s="152">
        <v>0</v>
      </c>
      <c r="AA252" s="152">
        <v>0</v>
      </c>
      <c r="AB252" s="152">
        <v>0</v>
      </c>
      <c r="AC252" s="152">
        <v>0</v>
      </c>
      <c r="AD252" s="152">
        <v>0</v>
      </c>
      <c r="AE252" s="152">
        <v>0</v>
      </c>
      <c r="AF252" s="152">
        <v>0</v>
      </c>
      <c r="AG252" s="152">
        <v>0</v>
      </c>
      <c r="AH252" s="152">
        <v>0</v>
      </c>
      <c r="AI252" s="152">
        <v>0</v>
      </c>
      <c r="AJ252" s="153">
        <f t="shared" si="3"/>
        <v>0</v>
      </c>
      <c r="AM252" s="98"/>
    </row>
    <row r="253" spans="1:39" ht="20.100000000000001" hidden="1" customHeight="1" outlineLevel="2">
      <c r="A253" s="149">
        <v>1102</v>
      </c>
      <c r="B253" s="150" t="s">
        <v>914</v>
      </c>
      <c r="C253" s="151" t="s">
        <v>1351</v>
      </c>
      <c r="D253" s="152">
        <v>0</v>
      </c>
      <c r="E253" s="152">
        <v>0</v>
      </c>
      <c r="F253" s="152">
        <v>0</v>
      </c>
      <c r="G253" s="152">
        <v>0</v>
      </c>
      <c r="H253" s="152">
        <v>0</v>
      </c>
      <c r="I253" s="152">
        <v>0</v>
      </c>
      <c r="J253" s="152">
        <v>0</v>
      </c>
      <c r="K253" s="152">
        <v>0</v>
      </c>
      <c r="L253" s="152">
        <v>0</v>
      </c>
      <c r="M253" s="152">
        <v>0</v>
      </c>
      <c r="N253" s="152">
        <v>0</v>
      </c>
      <c r="O253" s="152">
        <v>0</v>
      </c>
      <c r="P253" s="152">
        <v>0</v>
      </c>
      <c r="Q253" s="152">
        <v>0</v>
      </c>
      <c r="R253" s="152">
        <v>0</v>
      </c>
      <c r="S253" s="152">
        <v>0</v>
      </c>
      <c r="T253" s="152">
        <v>0</v>
      </c>
      <c r="U253" s="152">
        <v>0</v>
      </c>
      <c r="V253" s="152">
        <v>0</v>
      </c>
      <c r="W253" s="152">
        <v>0</v>
      </c>
      <c r="X253" s="152">
        <v>0</v>
      </c>
      <c r="Y253" s="152">
        <v>0</v>
      </c>
      <c r="Z253" s="152">
        <v>0</v>
      </c>
      <c r="AA253" s="152">
        <v>0</v>
      </c>
      <c r="AB253" s="152">
        <v>0</v>
      </c>
      <c r="AC253" s="152">
        <v>0</v>
      </c>
      <c r="AD253" s="152">
        <v>0</v>
      </c>
      <c r="AE253" s="152">
        <v>0</v>
      </c>
      <c r="AF253" s="152">
        <v>0</v>
      </c>
      <c r="AG253" s="152">
        <v>0</v>
      </c>
      <c r="AH253" s="152">
        <v>0</v>
      </c>
      <c r="AI253" s="152">
        <v>0</v>
      </c>
      <c r="AJ253" s="153">
        <f t="shared" si="3"/>
        <v>0</v>
      </c>
      <c r="AM253" s="98"/>
    </row>
    <row r="254" spans="1:39" ht="20.100000000000001" hidden="1" customHeight="1" outlineLevel="2">
      <c r="A254" s="149">
        <v>1103</v>
      </c>
      <c r="B254" s="150" t="s">
        <v>915</v>
      </c>
      <c r="C254" s="151" t="s">
        <v>1351</v>
      </c>
      <c r="D254" s="152">
        <v>0</v>
      </c>
      <c r="E254" s="152">
        <v>0</v>
      </c>
      <c r="F254" s="152">
        <v>0</v>
      </c>
      <c r="G254" s="152">
        <v>0</v>
      </c>
      <c r="H254" s="152">
        <v>0</v>
      </c>
      <c r="I254" s="152">
        <v>0</v>
      </c>
      <c r="J254" s="152">
        <v>0</v>
      </c>
      <c r="K254" s="152">
        <v>0</v>
      </c>
      <c r="L254" s="152">
        <v>0</v>
      </c>
      <c r="M254" s="152">
        <v>0</v>
      </c>
      <c r="N254" s="152">
        <v>0</v>
      </c>
      <c r="O254" s="152">
        <v>0</v>
      </c>
      <c r="P254" s="152">
        <v>0</v>
      </c>
      <c r="Q254" s="152">
        <v>0</v>
      </c>
      <c r="R254" s="152">
        <v>0</v>
      </c>
      <c r="S254" s="152">
        <v>0</v>
      </c>
      <c r="T254" s="152">
        <v>0</v>
      </c>
      <c r="U254" s="152">
        <v>0</v>
      </c>
      <c r="V254" s="152">
        <v>0</v>
      </c>
      <c r="W254" s="152">
        <v>0</v>
      </c>
      <c r="X254" s="152">
        <v>0</v>
      </c>
      <c r="Y254" s="152">
        <v>0</v>
      </c>
      <c r="Z254" s="152">
        <v>0</v>
      </c>
      <c r="AA254" s="152">
        <v>0</v>
      </c>
      <c r="AB254" s="152">
        <v>0</v>
      </c>
      <c r="AC254" s="152">
        <v>0</v>
      </c>
      <c r="AD254" s="152">
        <v>0</v>
      </c>
      <c r="AE254" s="152">
        <v>0</v>
      </c>
      <c r="AF254" s="152">
        <v>0</v>
      </c>
      <c r="AG254" s="152">
        <v>0</v>
      </c>
      <c r="AH254" s="152">
        <v>0</v>
      </c>
      <c r="AI254" s="152">
        <v>0</v>
      </c>
      <c r="AJ254" s="153">
        <f t="shared" si="3"/>
        <v>0</v>
      </c>
      <c r="AM254" s="98"/>
    </row>
    <row r="255" spans="1:39" ht="20.100000000000001" hidden="1" customHeight="1" outlineLevel="2">
      <c r="A255" s="149">
        <v>1104</v>
      </c>
      <c r="B255" s="150" t="s">
        <v>916</v>
      </c>
      <c r="C255" s="151" t="s">
        <v>1351</v>
      </c>
      <c r="D255" s="152">
        <v>0</v>
      </c>
      <c r="E255" s="152">
        <v>0</v>
      </c>
      <c r="F255" s="152">
        <v>0</v>
      </c>
      <c r="G255" s="152">
        <v>0</v>
      </c>
      <c r="H255" s="152">
        <v>0</v>
      </c>
      <c r="I255" s="152">
        <v>0</v>
      </c>
      <c r="J255" s="152">
        <v>0</v>
      </c>
      <c r="K255" s="152">
        <v>0</v>
      </c>
      <c r="L255" s="152">
        <v>0</v>
      </c>
      <c r="M255" s="152">
        <v>0</v>
      </c>
      <c r="N255" s="152">
        <v>0</v>
      </c>
      <c r="O255" s="152">
        <v>0</v>
      </c>
      <c r="P255" s="152">
        <v>0</v>
      </c>
      <c r="Q255" s="152">
        <v>0</v>
      </c>
      <c r="R255" s="152">
        <v>0</v>
      </c>
      <c r="S255" s="152">
        <v>0</v>
      </c>
      <c r="T255" s="152">
        <v>0</v>
      </c>
      <c r="U255" s="152">
        <v>0</v>
      </c>
      <c r="V255" s="152">
        <v>0</v>
      </c>
      <c r="W255" s="152">
        <v>0</v>
      </c>
      <c r="X255" s="152">
        <v>0</v>
      </c>
      <c r="Y255" s="152">
        <v>0</v>
      </c>
      <c r="Z255" s="152">
        <v>0</v>
      </c>
      <c r="AA255" s="152">
        <v>0</v>
      </c>
      <c r="AB255" s="152">
        <v>0</v>
      </c>
      <c r="AC255" s="152">
        <v>0</v>
      </c>
      <c r="AD255" s="152">
        <v>0</v>
      </c>
      <c r="AE255" s="152">
        <v>0</v>
      </c>
      <c r="AF255" s="152">
        <v>0</v>
      </c>
      <c r="AG255" s="152">
        <v>0</v>
      </c>
      <c r="AH255" s="152">
        <v>0</v>
      </c>
      <c r="AI255" s="152">
        <v>0</v>
      </c>
      <c r="AJ255" s="153">
        <f t="shared" si="3"/>
        <v>0</v>
      </c>
      <c r="AM255" s="98"/>
    </row>
    <row r="256" spans="1:39" ht="20.100000000000001" hidden="1" customHeight="1" outlineLevel="2">
      <c r="A256" s="149">
        <v>1105</v>
      </c>
      <c r="B256" s="150" t="s">
        <v>917</v>
      </c>
      <c r="C256" s="151" t="s">
        <v>1351</v>
      </c>
      <c r="D256" s="152">
        <v>0</v>
      </c>
      <c r="E256" s="152">
        <v>0</v>
      </c>
      <c r="F256" s="152">
        <v>0</v>
      </c>
      <c r="G256" s="152">
        <v>0</v>
      </c>
      <c r="H256" s="152">
        <v>0</v>
      </c>
      <c r="I256" s="152">
        <v>0</v>
      </c>
      <c r="J256" s="152">
        <v>0</v>
      </c>
      <c r="K256" s="152">
        <v>0</v>
      </c>
      <c r="L256" s="152">
        <v>0</v>
      </c>
      <c r="M256" s="152">
        <v>0</v>
      </c>
      <c r="N256" s="152">
        <v>0</v>
      </c>
      <c r="O256" s="152">
        <v>0</v>
      </c>
      <c r="P256" s="152">
        <v>0</v>
      </c>
      <c r="Q256" s="152">
        <v>0</v>
      </c>
      <c r="R256" s="152">
        <v>0</v>
      </c>
      <c r="S256" s="152">
        <v>0</v>
      </c>
      <c r="T256" s="152">
        <v>0</v>
      </c>
      <c r="U256" s="152">
        <v>0</v>
      </c>
      <c r="V256" s="152">
        <v>0</v>
      </c>
      <c r="W256" s="152">
        <v>0</v>
      </c>
      <c r="X256" s="152">
        <v>0</v>
      </c>
      <c r="Y256" s="152">
        <v>0</v>
      </c>
      <c r="Z256" s="152">
        <v>0</v>
      </c>
      <c r="AA256" s="152">
        <v>0</v>
      </c>
      <c r="AB256" s="152">
        <v>0</v>
      </c>
      <c r="AC256" s="152">
        <v>0</v>
      </c>
      <c r="AD256" s="152">
        <v>0</v>
      </c>
      <c r="AE256" s="152">
        <v>0</v>
      </c>
      <c r="AF256" s="152">
        <v>0</v>
      </c>
      <c r="AG256" s="152">
        <v>0</v>
      </c>
      <c r="AH256" s="152">
        <v>0</v>
      </c>
      <c r="AI256" s="152">
        <v>0</v>
      </c>
      <c r="AJ256" s="153">
        <f t="shared" si="3"/>
        <v>0</v>
      </c>
      <c r="AM256" s="98"/>
    </row>
    <row r="257" spans="1:39" ht="20.100000000000001" hidden="1" customHeight="1" outlineLevel="2">
      <c r="A257" s="149">
        <v>1106</v>
      </c>
      <c r="B257" s="150" t="s">
        <v>918</v>
      </c>
      <c r="C257" s="151" t="s">
        <v>1351</v>
      </c>
      <c r="D257" s="152">
        <v>0</v>
      </c>
      <c r="E257" s="152">
        <v>0</v>
      </c>
      <c r="F257" s="152">
        <v>0</v>
      </c>
      <c r="G257" s="152">
        <v>0</v>
      </c>
      <c r="H257" s="152">
        <v>0</v>
      </c>
      <c r="I257" s="152">
        <v>0</v>
      </c>
      <c r="J257" s="152">
        <v>0</v>
      </c>
      <c r="K257" s="152">
        <v>0</v>
      </c>
      <c r="L257" s="152">
        <v>0</v>
      </c>
      <c r="M257" s="152">
        <v>0</v>
      </c>
      <c r="N257" s="152">
        <v>0</v>
      </c>
      <c r="O257" s="152">
        <v>0</v>
      </c>
      <c r="P257" s="152">
        <v>0</v>
      </c>
      <c r="Q257" s="152">
        <v>0</v>
      </c>
      <c r="R257" s="152">
        <v>0</v>
      </c>
      <c r="S257" s="152">
        <v>0</v>
      </c>
      <c r="T257" s="152">
        <v>0</v>
      </c>
      <c r="U257" s="152">
        <v>0</v>
      </c>
      <c r="V257" s="152">
        <v>0</v>
      </c>
      <c r="W257" s="152">
        <v>0</v>
      </c>
      <c r="X257" s="152">
        <v>0</v>
      </c>
      <c r="Y257" s="152">
        <v>0</v>
      </c>
      <c r="Z257" s="152">
        <v>0</v>
      </c>
      <c r="AA257" s="152">
        <v>0</v>
      </c>
      <c r="AB257" s="152">
        <v>0</v>
      </c>
      <c r="AC257" s="152">
        <v>0</v>
      </c>
      <c r="AD257" s="152">
        <v>0</v>
      </c>
      <c r="AE257" s="152">
        <v>0</v>
      </c>
      <c r="AF257" s="152">
        <v>0</v>
      </c>
      <c r="AG257" s="152">
        <v>0</v>
      </c>
      <c r="AH257" s="152">
        <v>0</v>
      </c>
      <c r="AI257" s="152">
        <v>0</v>
      </c>
      <c r="AJ257" s="153">
        <f t="shared" si="3"/>
        <v>0</v>
      </c>
      <c r="AM257" s="98"/>
    </row>
    <row r="258" spans="1:39" ht="20.100000000000001" hidden="1" customHeight="1" outlineLevel="2">
      <c r="A258" s="149">
        <v>1107</v>
      </c>
      <c r="B258" s="150" t="s">
        <v>919</v>
      </c>
      <c r="C258" s="151" t="s">
        <v>1351</v>
      </c>
      <c r="D258" s="152">
        <v>0</v>
      </c>
      <c r="E258" s="152">
        <v>0</v>
      </c>
      <c r="F258" s="152">
        <v>0</v>
      </c>
      <c r="G258" s="152">
        <v>0</v>
      </c>
      <c r="H258" s="152">
        <v>0</v>
      </c>
      <c r="I258" s="152">
        <v>0</v>
      </c>
      <c r="J258" s="152">
        <v>0</v>
      </c>
      <c r="K258" s="152">
        <v>0</v>
      </c>
      <c r="L258" s="152">
        <v>0</v>
      </c>
      <c r="M258" s="152">
        <v>0</v>
      </c>
      <c r="N258" s="152">
        <v>0</v>
      </c>
      <c r="O258" s="152">
        <v>0</v>
      </c>
      <c r="P258" s="152">
        <v>0</v>
      </c>
      <c r="Q258" s="152">
        <v>0</v>
      </c>
      <c r="R258" s="152">
        <v>0</v>
      </c>
      <c r="S258" s="152">
        <v>0</v>
      </c>
      <c r="T258" s="152">
        <v>0</v>
      </c>
      <c r="U258" s="152">
        <v>0</v>
      </c>
      <c r="V258" s="152">
        <v>0</v>
      </c>
      <c r="W258" s="152">
        <v>0</v>
      </c>
      <c r="X258" s="152">
        <v>0</v>
      </c>
      <c r="Y258" s="152">
        <v>0</v>
      </c>
      <c r="Z258" s="152">
        <v>0</v>
      </c>
      <c r="AA258" s="152">
        <v>0</v>
      </c>
      <c r="AB258" s="152">
        <v>0</v>
      </c>
      <c r="AC258" s="152">
        <v>0</v>
      </c>
      <c r="AD258" s="152">
        <v>0</v>
      </c>
      <c r="AE258" s="152">
        <v>0</v>
      </c>
      <c r="AF258" s="152">
        <v>0</v>
      </c>
      <c r="AG258" s="152">
        <v>0</v>
      </c>
      <c r="AH258" s="152">
        <v>0</v>
      </c>
      <c r="AI258" s="152">
        <v>0</v>
      </c>
      <c r="AJ258" s="153">
        <f t="shared" si="3"/>
        <v>0</v>
      </c>
      <c r="AM258" s="98"/>
    </row>
    <row r="259" spans="1:39" ht="20.100000000000001" hidden="1" customHeight="1" outlineLevel="2">
      <c r="A259" s="149">
        <v>1108</v>
      </c>
      <c r="B259" s="150" t="s">
        <v>920</v>
      </c>
      <c r="C259" s="151" t="s">
        <v>1351</v>
      </c>
      <c r="D259" s="152">
        <v>0</v>
      </c>
      <c r="E259" s="152">
        <v>0</v>
      </c>
      <c r="F259" s="152">
        <v>0</v>
      </c>
      <c r="G259" s="152">
        <v>0</v>
      </c>
      <c r="H259" s="152">
        <v>0</v>
      </c>
      <c r="I259" s="152">
        <v>0</v>
      </c>
      <c r="J259" s="152">
        <v>0</v>
      </c>
      <c r="K259" s="152">
        <v>0</v>
      </c>
      <c r="L259" s="152">
        <v>0</v>
      </c>
      <c r="M259" s="152">
        <v>0</v>
      </c>
      <c r="N259" s="152">
        <v>0</v>
      </c>
      <c r="O259" s="152">
        <v>0</v>
      </c>
      <c r="P259" s="152">
        <v>0</v>
      </c>
      <c r="Q259" s="152">
        <v>0</v>
      </c>
      <c r="R259" s="152">
        <v>0</v>
      </c>
      <c r="S259" s="152">
        <v>0</v>
      </c>
      <c r="T259" s="152">
        <v>0</v>
      </c>
      <c r="U259" s="152">
        <v>0</v>
      </c>
      <c r="V259" s="152">
        <v>0</v>
      </c>
      <c r="W259" s="152">
        <v>0</v>
      </c>
      <c r="X259" s="152">
        <v>0</v>
      </c>
      <c r="Y259" s="152">
        <v>0</v>
      </c>
      <c r="Z259" s="152">
        <v>0</v>
      </c>
      <c r="AA259" s="152">
        <v>0</v>
      </c>
      <c r="AB259" s="152">
        <v>0</v>
      </c>
      <c r="AC259" s="152">
        <v>0</v>
      </c>
      <c r="AD259" s="152">
        <v>0</v>
      </c>
      <c r="AE259" s="152">
        <v>0</v>
      </c>
      <c r="AF259" s="152">
        <v>0</v>
      </c>
      <c r="AG259" s="152">
        <v>0</v>
      </c>
      <c r="AH259" s="152">
        <v>0</v>
      </c>
      <c r="AI259" s="152">
        <v>0</v>
      </c>
      <c r="AJ259" s="153">
        <f t="shared" si="3"/>
        <v>0</v>
      </c>
      <c r="AM259" s="98"/>
    </row>
    <row r="260" spans="1:39" ht="20.100000000000001" hidden="1" customHeight="1" outlineLevel="2">
      <c r="A260" s="149">
        <v>1109</v>
      </c>
      <c r="B260" s="150" t="s">
        <v>921</v>
      </c>
      <c r="C260" s="151" t="s">
        <v>1351</v>
      </c>
      <c r="D260" s="152">
        <v>0</v>
      </c>
      <c r="E260" s="152">
        <v>0</v>
      </c>
      <c r="F260" s="152">
        <v>0</v>
      </c>
      <c r="G260" s="152">
        <v>0</v>
      </c>
      <c r="H260" s="152">
        <v>0</v>
      </c>
      <c r="I260" s="152">
        <v>0</v>
      </c>
      <c r="J260" s="152">
        <v>0</v>
      </c>
      <c r="K260" s="152">
        <v>0</v>
      </c>
      <c r="L260" s="152">
        <v>0</v>
      </c>
      <c r="M260" s="152">
        <v>0</v>
      </c>
      <c r="N260" s="152">
        <v>0</v>
      </c>
      <c r="O260" s="152">
        <v>0</v>
      </c>
      <c r="P260" s="152">
        <v>0</v>
      </c>
      <c r="Q260" s="152">
        <v>0</v>
      </c>
      <c r="R260" s="152">
        <v>0</v>
      </c>
      <c r="S260" s="152">
        <v>0</v>
      </c>
      <c r="T260" s="152">
        <v>0</v>
      </c>
      <c r="U260" s="152">
        <v>0</v>
      </c>
      <c r="V260" s="152">
        <v>0</v>
      </c>
      <c r="W260" s="152">
        <v>0</v>
      </c>
      <c r="X260" s="152">
        <v>0</v>
      </c>
      <c r="Y260" s="152">
        <v>0</v>
      </c>
      <c r="Z260" s="152">
        <v>0</v>
      </c>
      <c r="AA260" s="152">
        <v>0</v>
      </c>
      <c r="AB260" s="152">
        <v>0</v>
      </c>
      <c r="AC260" s="152">
        <v>0</v>
      </c>
      <c r="AD260" s="152">
        <v>0</v>
      </c>
      <c r="AE260" s="152">
        <v>0</v>
      </c>
      <c r="AF260" s="152">
        <v>0</v>
      </c>
      <c r="AG260" s="152">
        <v>0</v>
      </c>
      <c r="AH260" s="152">
        <v>0</v>
      </c>
      <c r="AI260" s="152">
        <v>0</v>
      </c>
      <c r="AJ260" s="153">
        <f t="shared" si="3"/>
        <v>0</v>
      </c>
      <c r="AM260" s="98"/>
    </row>
    <row r="261" spans="1:39" ht="20.100000000000001" hidden="1" customHeight="1" outlineLevel="2">
      <c r="A261" s="149">
        <v>1110</v>
      </c>
      <c r="B261" s="150" t="s">
        <v>922</v>
      </c>
      <c r="C261" s="151" t="s">
        <v>1351</v>
      </c>
      <c r="D261" s="152">
        <v>0</v>
      </c>
      <c r="E261" s="152">
        <v>0</v>
      </c>
      <c r="F261" s="152">
        <v>0</v>
      </c>
      <c r="G261" s="152">
        <v>0</v>
      </c>
      <c r="H261" s="152">
        <v>0</v>
      </c>
      <c r="I261" s="152">
        <v>0</v>
      </c>
      <c r="J261" s="152">
        <v>0</v>
      </c>
      <c r="K261" s="152">
        <v>0</v>
      </c>
      <c r="L261" s="152">
        <v>0</v>
      </c>
      <c r="M261" s="152">
        <v>0</v>
      </c>
      <c r="N261" s="152">
        <v>0</v>
      </c>
      <c r="O261" s="152">
        <v>0</v>
      </c>
      <c r="P261" s="152">
        <v>0</v>
      </c>
      <c r="Q261" s="152">
        <v>0</v>
      </c>
      <c r="R261" s="152">
        <v>0</v>
      </c>
      <c r="S261" s="152">
        <v>0</v>
      </c>
      <c r="T261" s="152">
        <v>0</v>
      </c>
      <c r="U261" s="152">
        <v>0</v>
      </c>
      <c r="V261" s="152">
        <v>0</v>
      </c>
      <c r="W261" s="152">
        <v>0</v>
      </c>
      <c r="X261" s="152">
        <v>0</v>
      </c>
      <c r="Y261" s="152">
        <v>0</v>
      </c>
      <c r="Z261" s="152">
        <v>0</v>
      </c>
      <c r="AA261" s="152">
        <v>0</v>
      </c>
      <c r="AB261" s="152">
        <v>0</v>
      </c>
      <c r="AC261" s="152">
        <v>0</v>
      </c>
      <c r="AD261" s="152">
        <v>0</v>
      </c>
      <c r="AE261" s="152">
        <v>0</v>
      </c>
      <c r="AF261" s="152">
        <v>0</v>
      </c>
      <c r="AG261" s="152">
        <v>0</v>
      </c>
      <c r="AH261" s="152">
        <v>0</v>
      </c>
      <c r="AI261" s="152">
        <v>0</v>
      </c>
      <c r="AJ261" s="153">
        <f t="shared" si="3"/>
        <v>0</v>
      </c>
      <c r="AM261" s="98"/>
    </row>
    <row r="262" spans="1:39" ht="20.100000000000001" hidden="1" customHeight="1" outlineLevel="2">
      <c r="A262" s="149">
        <v>1111</v>
      </c>
      <c r="B262" s="150" t="s">
        <v>923</v>
      </c>
      <c r="C262" s="151" t="s">
        <v>1351</v>
      </c>
      <c r="D262" s="152">
        <v>0</v>
      </c>
      <c r="E262" s="152">
        <v>0</v>
      </c>
      <c r="F262" s="152">
        <v>0</v>
      </c>
      <c r="G262" s="152">
        <v>0</v>
      </c>
      <c r="H262" s="152">
        <v>0</v>
      </c>
      <c r="I262" s="152">
        <v>0</v>
      </c>
      <c r="J262" s="152">
        <v>0</v>
      </c>
      <c r="K262" s="152">
        <v>0</v>
      </c>
      <c r="L262" s="152">
        <v>0</v>
      </c>
      <c r="M262" s="152">
        <v>0</v>
      </c>
      <c r="N262" s="152">
        <v>0</v>
      </c>
      <c r="O262" s="152">
        <v>0</v>
      </c>
      <c r="P262" s="152">
        <v>0</v>
      </c>
      <c r="Q262" s="152">
        <v>0</v>
      </c>
      <c r="R262" s="152">
        <v>0</v>
      </c>
      <c r="S262" s="152">
        <v>0</v>
      </c>
      <c r="T262" s="152">
        <v>0</v>
      </c>
      <c r="U262" s="152">
        <v>0</v>
      </c>
      <c r="V262" s="152">
        <v>0</v>
      </c>
      <c r="W262" s="152">
        <v>0</v>
      </c>
      <c r="X262" s="152">
        <v>0</v>
      </c>
      <c r="Y262" s="152">
        <v>0</v>
      </c>
      <c r="Z262" s="152">
        <v>0</v>
      </c>
      <c r="AA262" s="152">
        <v>0</v>
      </c>
      <c r="AB262" s="152">
        <v>0</v>
      </c>
      <c r="AC262" s="152">
        <v>0</v>
      </c>
      <c r="AD262" s="152">
        <v>0</v>
      </c>
      <c r="AE262" s="152">
        <v>0</v>
      </c>
      <c r="AF262" s="152">
        <v>0</v>
      </c>
      <c r="AG262" s="152">
        <v>0</v>
      </c>
      <c r="AH262" s="152">
        <v>0</v>
      </c>
      <c r="AI262" s="152">
        <v>0</v>
      </c>
      <c r="AJ262" s="153">
        <f t="shared" si="3"/>
        <v>0</v>
      </c>
      <c r="AM262" s="98"/>
    </row>
    <row r="263" spans="1:39" ht="20.100000000000001" hidden="1" customHeight="1" outlineLevel="2">
      <c r="A263" s="149">
        <v>1112</v>
      </c>
      <c r="B263" s="150" t="s">
        <v>924</v>
      </c>
      <c r="C263" s="151" t="s">
        <v>1351</v>
      </c>
      <c r="D263" s="152">
        <v>0</v>
      </c>
      <c r="E263" s="152">
        <v>0</v>
      </c>
      <c r="F263" s="152">
        <v>0</v>
      </c>
      <c r="G263" s="152">
        <v>0</v>
      </c>
      <c r="H263" s="152">
        <v>0</v>
      </c>
      <c r="I263" s="152">
        <v>0</v>
      </c>
      <c r="J263" s="152">
        <v>0</v>
      </c>
      <c r="K263" s="152">
        <v>0</v>
      </c>
      <c r="L263" s="152">
        <v>0</v>
      </c>
      <c r="M263" s="152">
        <v>0</v>
      </c>
      <c r="N263" s="152">
        <v>0</v>
      </c>
      <c r="O263" s="152">
        <v>0</v>
      </c>
      <c r="P263" s="152">
        <v>0</v>
      </c>
      <c r="Q263" s="152">
        <v>0</v>
      </c>
      <c r="R263" s="152">
        <v>0</v>
      </c>
      <c r="S263" s="152">
        <v>0</v>
      </c>
      <c r="T263" s="152">
        <v>0</v>
      </c>
      <c r="U263" s="152">
        <v>0</v>
      </c>
      <c r="V263" s="152">
        <v>0</v>
      </c>
      <c r="W263" s="152">
        <v>0</v>
      </c>
      <c r="X263" s="152">
        <v>0</v>
      </c>
      <c r="Y263" s="152">
        <v>0</v>
      </c>
      <c r="Z263" s="152">
        <v>0</v>
      </c>
      <c r="AA263" s="152">
        <v>0</v>
      </c>
      <c r="AB263" s="152">
        <v>0</v>
      </c>
      <c r="AC263" s="152">
        <v>0</v>
      </c>
      <c r="AD263" s="152">
        <v>0</v>
      </c>
      <c r="AE263" s="152">
        <v>0</v>
      </c>
      <c r="AF263" s="152">
        <v>0</v>
      </c>
      <c r="AG263" s="152">
        <v>0</v>
      </c>
      <c r="AH263" s="152">
        <v>0</v>
      </c>
      <c r="AI263" s="152">
        <v>0</v>
      </c>
      <c r="AJ263" s="153">
        <f t="shared" si="3"/>
        <v>0</v>
      </c>
      <c r="AM263" s="98"/>
    </row>
    <row r="264" spans="1:39" ht="20.100000000000001" hidden="1" customHeight="1" outlineLevel="2">
      <c r="A264" s="149">
        <v>1113</v>
      </c>
      <c r="B264" s="150" t="s">
        <v>925</v>
      </c>
      <c r="C264" s="151" t="s">
        <v>1351</v>
      </c>
      <c r="D264" s="152">
        <v>0</v>
      </c>
      <c r="E264" s="152">
        <v>0</v>
      </c>
      <c r="F264" s="152">
        <v>0</v>
      </c>
      <c r="G264" s="152">
        <v>0</v>
      </c>
      <c r="H264" s="152">
        <v>0</v>
      </c>
      <c r="I264" s="152">
        <v>0</v>
      </c>
      <c r="J264" s="152">
        <v>0</v>
      </c>
      <c r="K264" s="152">
        <v>0</v>
      </c>
      <c r="L264" s="152">
        <v>0</v>
      </c>
      <c r="M264" s="152">
        <v>0</v>
      </c>
      <c r="N264" s="152">
        <v>0</v>
      </c>
      <c r="O264" s="152">
        <v>0</v>
      </c>
      <c r="P264" s="152">
        <v>0</v>
      </c>
      <c r="Q264" s="152">
        <v>0</v>
      </c>
      <c r="R264" s="152">
        <v>0</v>
      </c>
      <c r="S264" s="152">
        <v>0</v>
      </c>
      <c r="T264" s="152">
        <v>0</v>
      </c>
      <c r="U264" s="152">
        <v>0</v>
      </c>
      <c r="V264" s="152">
        <v>0</v>
      </c>
      <c r="W264" s="152">
        <v>0</v>
      </c>
      <c r="X264" s="152">
        <v>0</v>
      </c>
      <c r="Y264" s="152">
        <v>0</v>
      </c>
      <c r="Z264" s="152">
        <v>0</v>
      </c>
      <c r="AA264" s="152">
        <v>0</v>
      </c>
      <c r="AB264" s="152">
        <v>0</v>
      </c>
      <c r="AC264" s="152">
        <v>0</v>
      </c>
      <c r="AD264" s="152">
        <v>0</v>
      </c>
      <c r="AE264" s="152">
        <v>0</v>
      </c>
      <c r="AF264" s="152">
        <v>0</v>
      </c>
      <c r="AG264" s="152">
        <v>0</v>
      </c>
      <c r="AH264" s="152">
        <v>0</v>
      </c>
      <c r="AI264" s="152">
        <v>0</v>
      </c>
      <c r="AJ264" s="153">
        <f t="shared" si="3"/>
        <v>0</v>
      </c>
      <c r="AM264" s="98"/>
    </row>
    <row r="265" spans="1:39" ht="20.100000000000001" hidden="1" customHeight="1" outlineLevel="2">
      <c r="A265" s="149">
        <v>1114</v>
      </c>
      <c r="B265" s="150" t="s">
        <v>926</v>
      </c>
      <c r="C265" s="151" t="s">
        <v>1351</v>
      </c>
      <c r="D265" s="152">
        <v>0</v>
      </c>
      <c r="E265" s="152">
        <v>0</v>
      </c>
      <c r="F265" s="152">
        <v>0</v>
      </c>
      <c r="G265" s="152">
        <v>0</v>
      </c>
      <c r="H265" s="152">
        <v>0</v>
      </c>
      <c r="I265" s="152">
        <v>0</v>
      </c>
      <c r="J265" s="152">
        <v>0</v>
      </c>
      <c r="K265" s="152">
        <v>0</v>
      </c>
      <c r="L265" s="152">
        <v>0</v>
      </c>
      <c r="M265" s="152">
        <v>0</v>
      </c>
      <c r="N265" s="152">
        <v>0</v>
      </c>
      <c r="O265" s="152">
        <v>0</v>
      </c>
      <c r="P265" s="152">
        <v>0</v>
      </c>
      <c r="Q265" s="152">
        <v>0</v>
      </c>
      <c r="R265" s="152">
        <v>0</v>
      </c>
      <c r="S265" s="152">
        <v>0</v>
      </c>
      <c r="T265" s="152">
        <v>0</v>
      </c>
      <c r="U265" s="152">
        <v>0</v>
      </c>
      <c r="V265" s="152">
        <v>0</v>
      </c>
      <c r="W265" s="152">
        <v>0</v>
      </c>
      <c r="X265" s="152">
        <v>0</v>
      </c>
      <c r="Y265" s="152">
        <v>0</v>
      </c>
      <c r="Z265" s="152">
        <v>0</v>
      </c>
      <c r="AA265" s="152">
        <v>0</v>
      </c>
      <c r="AB265" s="152">
        <v>0</v>
      </c>
      <c r="AC265" s="152">
        <v>0</v>
      </c>
      <c r="AD265" s="152">
        <v>0</v>
      </c>
      <c r="AE265" s="152">
        <v>0</v>
      </c>
      <c r="AF265" s="152">
        <v>0</v>
      </c>
      <c r="AG265" s="152">
        <v>0</v>
      </c>
      <c r="AH265" s="152">
        <v>0</v>
      </c>
      <c r="AI265" s="152">
        <v>0</v>
      </c>
      <c r="AJ265" s="153">
        <f t="shared" si="3"/>
        <v>0</v>
      </c>
      <c r="AM265" s="98"/>
    </row>
    <row r="266" spans="1:39" ht="20.100000000000001" hidden="1" customHeight="1" outlineLevel="2">
      <c r="A266" s="149">
        <v>1115</v>
      </c>
      <c r="B266" s="150" t="s">
        <v>927</v>
      </c>
      <c r="C266" s="151" t="s">
        <v>1351</v>
      </c>
      <c r="D266" s="152">
        <v>0</v>
      </c>
      <c r="E266" s="152">
        <v>0</v>
      </c>
      <c r="F266" s="152">
        <v>0</v>
      </c>
      <c r="G266" s="152">
        <v>0</v>
      </c>
      <c r="H266" s="152">
        <v>0</v>
      </c>
      <c r="I266" s="152">
        <v>0</v>
      </c>
      <c r="J266" s="152">
        <v>0</v>
      </c>
      <c r="K266" s="152">
        <v>0</v>
      </c>
      <c r="L266" s="152">
        <v>0</v>
      </c>
      <c r="M266" s="152">
        <v>0</v>
      </c>
      <c r="N266" s="152">
        <v>0</v>
      </c>
      <c r="O266" s="152">
        <v>0</v>
      </c>
      <c r="P266" s="152">
        <v>0</v>
      </c>
      <c r="Q266" s="152">
        <v>0</v>
      </c>
      <c r="R266" s="152">
        <v>0</v>
      </c>
      <c r="S266" s="152">
        <v>0</v>
      </c>
      <c r="T266" s="152">
        <v>0</v>
      </c>
      <c r="U266" s="152">
        <v>0</v>
      </c>
      <c r="V266" s="152">
        <v>0</v>
      </c>
      <c r="W266" s="152">
        <v>0</v>
      </c>
      <c r="X266" s="152">
        <v>0</v>
      </c>
      <c r="Y266" s="152">
        <v>0</v>
      </c>
      <c r="Z266" s="152">
        <v>0</v>
      </c>
      <c r="AA266" s="152">
        <v>0</v>
      </c>
      <c r="AB266" s="152">
        <v>0</v>
      </c>
      <c r="AC266" s="152">
        <v>0</v>
      </c>
      <c r="AD266" s="152">
        <v>0</v>
      </c>
      <c r="AE266" s="152">
        <v>0</v>
      </c>
      <c r="AF266" s="152">
        <v>0</v>
      </c>
      <c r="AG266" s="152">
        <v>0</v>
      </c>
      <c r="AH266" s="152">
        <v>0</v>
      </c>
      <c r="AI266" s="152">
        <v>0</v>
      </c>
      <c r="AJ266" s="153">
        <f t="shared" si="3"/>
        <v>0</v>
      </c>
      <c r="AM266" s="98"/>
    </row>
    <row r="267" spans="1:39" ht="20.100000000000001" hidden="1" customHeight="1" outlineLevel="2">
      <c r="A267" s="149">
        <v>1116</v>
      </c>
      <c r="B267" s="150" t="s">
        <v>928</v>
      </c>
      <c r="C267" s="151" t="s">
        <v>1351</v>
      </c>
      <c r="D267" s="152">
        <v>0</v>
      </c>
      <c r="E267" s="152">
        <v>0</v>
      </c>
      <c r="F267" s="152">
        <v>0</v>
      </c>
      <c r="G267" s="152">
        <v>0</v>
      </c>
      <c r="H267" s="152">
        <v>0</v>
      </c>
      <c r="I267" s="152">
        <v>0</v>
      </c>
      <c r="J267" s="152">
        <v>0</v>
      </c>
      <c r="K267" s="152">
        <v>0</v>
      </c>
      <c r="L267" s="152">
        <v>0</v>
      </c>
      <c r="M267" s="152">
        <v>0</v>
      </c>
      <c r="N267" s="152">
        <v>0</v>
      </c>
      <c r="O267" s="152">
        <v>0</v>
      </c>
      <c r="P267" s="152">
        <v>0</v>
      </c>
      <c r="Q267" s="152">
        <v>0</v>
      </c>
      <c r="R267" s="152">
        <v>0</v>
      </c>
      <c r="S267" s="152">
        <v>0</v>
      </c>
      <c r="T267" s="152">
        <v>0</v>
      </c>
      <c r="U267" s="152">
        <v>0</v>
      </c>
      <c r="V267" s="152">
        <v>0</v>
      </c>
      <c r="W267" s="152">
        <v>0</v>
      </c>
      <c r="X267" s="152">
        <v>0</v>
      </c>
      <c r="Y267" s="152">
        <v>0</v>
      </c>
      <c r="Z267" s="152">
        <v>0</v>
      </c>
      <c r="AA267" s="152">
        <v>0</v>
      </c>
      <c r="AB267" s="152">
        <v>0</v>
      </c>
      <c r="AC267" s="152">
        <v>0</v>
      </c>
      <c r="AD267" s="152">
        <v>0</v>
      </c>
      <c r="AE267" s="152">
        <v>0</v>
      </c>
      <c r="AF267" s="152">
        <v>0</v>
      </c>
      <c r="AG267" s="152">
        <v>0</v>
      </c>
      <c r="AH267" s="152">
        <v>0</v>
      </c>
      <c r="AI267" s="152">
        <v>0</v>
      </c>
      <c r="AJ267" s="153">
        <f t="shared" si="3"/>
        <v>0</v>
      </c>
      <c r="AM267" s="98"/>
    </row>
    <row r="268" spans="1:39" ht="20.100000000000001" hidden="1" customHeight="1" outlineLevel="2">
      <c r="A268" s="149">
        <v>1117</v>
      </c>
      <c r="B268" s="150" t="s">
        <v>929</v>
      </c>
      <c r="C268" s="151" t="s">
        <v>1351</v>
      </c>
      <c r="D268" s="152">
        <v>0</v>
      </c>
      <c r="E268" s="152">
        <v>0</v>
      </c>
      <c r="F268" s="152">
        <v>0</v>
      </c>
      <c r="G268" s="152">
        <v>0</v>
      </c>
      <c r="H268" s="152">
        <v>0</v>
      </c>
      <c r="I268" s="152">
        <v>0</v>
      </c>
      <c r="J268" s="152">
        <v>0</v>
      </c>
      <c r="K268" s="152">
        <v>0</v>
      </c>
      <c r="L268" s="152">
        <v>0</v>
      </c>
      <c r="M268" s="152">
        <v>0</v>
      </c>
      <c r="N268" s="152">
        <v>0</v>
      </c>
      <c r="O268" s="152">
        <v>0</v>
      </c>
      <c r="P268" s="152">
        <v>0</v>
      </c>
      <c r="Q268" s="152">
        <v>0</v>
      </c>
      <c r="R268" s="152">
        <v>0</v>
      </c>
      <c r="S268" s="152">
        <v>0</v>
      </c>
      <c r="T268" s="152">
        <v>0</v>
      </c>
      <c r="U268" s="152">
        <v>0</v>
      </c>
      <c r="V268" s="152">
        <v>0</v>
      </c>
      <c r="W268" s="152">
        <v>0</v>
      </c>
      <c r="X268" s="152">
        <v>0</v>
      </c>
      <c r="Y268" s="152">
        <v>0</v>
      </c>
      <c r="Z268" s="152">
        <v>0</v>
      </c>
      <c r="AA268" s="152">
        <v>0</v>
      </c>
      <c r="AB268" s="152">
        <v>0</v>
      </c>
      <c r="AC268" s="152">
        <v>0</v>
      </c>
      <c r="AD268" s="152">
        <v>0</v>
      </c>
      <c r="AE268" s="152">
        <v>0</v>
      </c>
      <c r="AF268" s="152">
        <v>0</v>
      </c>
      <c r="AG268" s="152">
        <v>0</v>
      </c>
      <c r="AH268" s="152">
        <v>0</v>
      </c>
      <c r="AI268" s="152">
        <v>0</v>
      </c>
      <c r="AJ268" s="153">
        <f t="shared" si="3"/>
        <v>0</v>
      </c>
      <c r="AM268" s="98"/>
    </row>
    <row r="269" spans="1:39" ht="20.100000000000001" hidden="1" customHeight="1" outlineLevel="2">
      <c r="A269" s="149">
        <v>1118</v>
      </c>
      <c r="B269" s="150" t="s">
        <v>930</v>
      </c>
      <c r="C269" s="151" t="s">
        <v>1351</v>
      </c>
      <c r="D269" s="152">
        <v>0</v>
      </c>
      <c r="E269" s="152">
        <v>0</v>
      </c>
      <c r="F269" s="152">
        <v>0</v>
      </c>
      <c r="G269" s="152">
        <v>0</v>
      </c>
      <c r="H269" s="152">
        <v>0</v>
      </c>
      <c r="I269" s="152">
        <v>0</v>
      </c>
      <c r="J269" s="152">
        <v>0</v>
      </c>
      <c r="K269" s="152">
        <v>0</v>
      </c>
      <c r="L269" s="152">
        <v>0</v>
      </c>
      <c r="M269" s="152">
        <v>0</v>
      </c>
      <c r="N269" s="152">
        <v>0</v>
      </c>
      <c r="O269" s="152">
        <v>0</v>
      </c>
      <c r="P269" s="152">
        <v>0</v>
      </c>
      <c r="Q269" s="152">
        <v>0</v>
      </c>
      <c r="R269" s="152">
        <v>0</v>
      </c>
      <c r="S269" s="152">
        <v>0</v>
      </c>
      <c r="T269" s="152">
        <v>0</v>
      </c>
      <c r="U269" s="152">
        <v>0</v>
      </c>
      <c r="V269" s="152">
        <v>0</v>
      </c>
      <c r="W269" s="152">
        <v>0</v>
      </c>
      <c r="X269" s="152">
        <v>0</v>
      </c>
      <c r="Y269" s="152">
        <v>0</v>
      </c>
      <c r="Z269" s="152">
        <v>0</v>
      </c>
      <c r="AA269" s="152">
        <v>0</v>
      </c>
      <c r="AB269" s="152">
        <v>0</v>
      </c>
      <c r="AC269" s="152">
        <v>0</v>
      </c>
      <c r="AD269" s="152">
        <v>0</v>
      </c>
      <c r="AE269" s="152">
        <v>0</v>
      </c>
      <c r="AF269" s="152">
        <v>0</v>
      </c>
      <c r="AG269" s="152">
        <v>0</v>
      </c>
      <c r="AH269" s="152">
        <v>0</v>
      </c>
      <c r="AI269" s="152">
        <v>0</v>
      </c>
      <c r="AJ269" s="153">
        <f t="shared" si="3"/>
        <v>0</v>
      </c>
      <c r="AM269" s="98"/>
    </row>
    <row r="270" spans="1:39" ht="20.100000000000001" hidden="1" customHeight="1" outlineLevel="2">
      <c r="A270" s="149">
        <v>1119</v>
      </c>
      <c r="B270" s="150" t="s">
        <v>931</v>
      </c>
      <c r="C270" s="151" t="s">
        <v>1351</v>
      </c>
      <c r="D270" s="152">
        <v>0</v>
      </c>
      <c r="E270" s="152">
        <v>0</v>
      </c>
      <c r="F270" s="152">
        <v>0</v>
      </c>
      <c r="G270" s="152">
        <v>0</v>
      </c>
      <c r="H270" s="152">
        <v>0</v>
      </c>
      <c r="I270" s="152">
        <v>0</v>
      </c>
      <c r="J270" s="152">
        <v>0</v>
      </c>
      <c r="K270" s="152">
        <v>0</v>
      </c>
      <c r="L270" s="152">
        <v>0</v>
      </c>
      <c r="M270" s="152">
        <v>0</v>
      </c>
      <c r="N270" s="152">
        <v>0</v>
      </c>
      <c r="O270" s="152">
        <v>0</v>
      </c>
      <c r="P270" s="152">
        <v>0</v>
      </c>
      <c r="Q270" s="152">
        <v>0</v>
      </c>
      <c r="R270" s="152">
        <v>0</v>
      </c>
      <c r="S270" s="152">
        <v>0</v>
      </c>
      <c r="T270" s="152">
        <v>0</v>
      </c>
      <c r="U270" s="152">
        <v>0</v>
      </c>
      <c r="V270" s="152">
        <v>0</v>
      </c>
      <c r="W270" s="152">
        <v>0</v>
      </c>
      <c r="X270" s="152">
        <v>0</v>
      </c>
      <c r="Y270" s="152">
        <v>0</v>
      </c>
      <c r="Z270" s="152">
        <v>0</v>
      </c>
      <c r="AA270" s="152">
        <v>0</v>
      </c>
      <c r="AB270" s="152">
        <v>0</v>
      </c>
      <c r="AC270" s="152">
        <v>0</v>
      </c>
      <c r="AD270" s="152">
        <v>0</v>
      </c>
      <c r="AE270" s="152">
        <v>0</v>
      </c>
      <c r="AF270" s="152">
        <v>0</v>
      </c>
      <c r="AG270" s="152">
        <v>0</v>
      </c>
      <c r="AH270" s="152">
        <v>0</v>
      </c>
      <c r="AI270" s="152">
        <v>0</v>
      </c>
      <c r="AJ270" s="153">
        <f t="shared" ref="AJ270:AJ333" si="4">SUM(D270:AI270)</f>
        <v>0</v>
      </c>
      <c r="AM270" s="98"/>
    </row>
    <row r="271" spans="1:39" ht="20.100000000000001" hidden="1" customHeight="1" outlineLevel="2">
      <c r="A271" s="149">
        <v>1120</v>
      </c>
      <c r="B271" s="150" t="s">
        <v>932</v>
      </c>
      <c r="C271" s="151" t="s">
        <v>1351</v>
      </c>
      <c r="D271" s="152">
        <v>0</v>
      </c>
      <c r="E271" s="152">
        <v>0</v>
      </c>
      <c r="F271" s="152">
        <v>0</v>
      </c>
      <c r="G271" s="152">
        <v>0</v>
      </c>
      <c r="H271" s="152">
        <v>0</v>
      </c>
      <c r="I271" s="152">
        <v>0</v>
      </c>
      <c r="J271" s="152">
        <v>0</v>
      </c>
      <c r="K271" s="152">
        <v>0</v>
      </c>
      <c r="L271" s="152">
        <v>0</v>
      </c>
      <c r="M271" s="152">
        <v>0</v>
      </c>
      <c r="N271" s="152">
        <v>0</v>
      </c>
      <c r="O271" s="152">
        <v>0</v>
      </c>
      <c r="P271" s="152">
        <v>0</v>
      </c>
      <c r="Q271" s="152">
        <v>0</v>
      </c>
      <c r="R271" s="152">
        <v>0</v>
      </c>
      <c r="S271" s="152">
        <v>0</v>
      </c>
      <c r="T271" s="152">
        <v>0</v>
      </c>
      <c r="U271" s="152">
        <v>0</v>
      </c>
      <c r="V271" s="152">
        <v>0</v>
      </c>
      <c r="W271" s="152">
        <v>0</v>
      </c>
      <c r="X271" s="152">
        <v>0</v>
      </c>
      <c r="Y271" s="152">
        <v>0</v>
      </c>
      <c r="Z271" s="152">
        <v>0</v>
      </c>
      <c r="AA271" s="152">
        <v>0</v>
      </c>
      <c r="AB271" s="152">
        <v>0</v>
      </c>
      <c r="AC271" s="152">
        <v>0</v>
      </c>
      <c r="AD271" s="152">
        <v>0</v>
      </c>
      <c r="AE271" s="152">
        <v>0</v>
      </c>
      <c r="AF271" s="152">
        <v>0</v>
      </c>
      <c r="AG271" s="152">
        <v>0</v>
      </c>
      <c r="AH271" s="152">
        <v>0</v>
      </c>
      <c r="AI271" s="152">
        <v>0</v>
      </c>
      <c r="AJ271" s="153">
        <f t="shared" si="4"/>
        <v>0</v>
      </c>
      <c r="AM271" s="98"/>
    </row>
    <row r="272" spans="1:39" ht="20.100000000000001" hidden="1" customHeight="1" outlineLevel="2">
      <c r="A272" s="149">
        <v>1121</v>
      </c>
      <c r="B272" s="150" t="s">
        <v>933</v>
      </c>
      <c r="C272" s="151" t="s">
        <v>1351</v>
      </c>
      <c r="D272" s="152">
        <v>0</v>
      </c>
      <c r="E272" s="152">
        <v>0</v>
      </c>
      <c r="F272" s="152">
        <v>0</v>
      </c>
      <c r="G272" s="152">
        <v>0</v>
      </c>
      <c r="H272" s="152">
        <v>0</v>
      </c>
      <c r="I272" s="152">
        <v>0</v>
      </c>
      <c r="J272" s="152">
        <v>0</v>
      </c>
      <c r="K272" s="152">
        <v>0</v>
      </c>
      <c r="L272" s="152">
        <v>0</v>
      </c>
      <c r="M272" s="152">
        <v>0</v>
      </c>
      <c r="N272" s="152">
        <v>0</v>
      </c>
      <c r="O272" s="152">
        <v>0</v>
      </c>
      <c r="P272" s="152">
        <v>0</v>
      </c>
      <c r="Q272" s="152">
        <v>0</v>
      </c>
      <c r="R272" s="152">
        <v>0</v>
      </c>
      <c r="S272" s="152">
        <v>0</v>
      </c>
      <c r="T272" s="152">
        <v>0</v>
      </c>
      <c r="U272" s="152">
        <v>0</v>
      </c>
      <c r="V272" s="152">
        <v>0</v>
      </c>
      <c r="W272" s="152">
        <v>0</v>
      </c>
      <c r="X272" s="152">
        <v>0</v>
      </c>
      <c r="Y272" s="152">
        <v>0</v>
      </c>
      <c r="Z272" s="152">
        <v>0</v>
      </c>
      <c r="AA272" s="152">
        <v>0</v>
      </c>
      <c r="AB272" s="152">
        <v>0</v>
      </c>
      <c r="AC272" s="152">
        <v>0</v>
      </c>
      <c r="AD272" s="152">
        <v>0</v>
      </c>
      <c r="AE272" s="152">
        <v>0</v>
      </c>
      <c r="AF272" s="152">
        <v>0</v>
      </c>
      <c r="AG272" s="152">
        <v>0</v>
      </c>
      <c r="AH272" s="152">
        <v>0</v>
      </c>
      <c r="AI272" s="152">
        <v>0</v>
      </c>
      <c r="AJ272" s="153">
        <f t="shared" si="4"/>
        <v>0</v>
      </c>
      <c r="AM272" s="98"/>
    </row>
    <row r="273" spans="1:39" ht="20.100000000000001" hidden="1" customHeight="1" outlineLevel="2">
      <c r="A273" s="149">
        <v>1122</v>
      </c>
      <c r="B273" s="150" t="s">
        <v>934</v>
      </c>
      <c r="C273" s="151" t="s">
        <v>1351</v>
      </c>
      <c r="D273" s="152">
        <v>0</v>
      </c>
      <c r="E273" s="152">
        <v>0</v>
      </c>
      <c r="F273" s="152">
        <v>0</v>
      </c>
      <c r="G273" s="152">
        <v>0</v>
      </c>
      <c r="H273" s="152">
        <v>0</v>
      </c>
      <c r="I273" s="152">
        <v>0</v>
      </c>
      <c r="J273" s="152">
        <v>0</v>
      </c>
      <c r="K273" s="152">
        <v>0</v>
      </c>
      <c r="L273" s="152">
        <v>0</v>
      </c>
      <c r="M273" s="152">
        <v>0</v>
      </c>
      <c r="N273" s="152">
        <v>0</v>
      </c>
      <c r="O273" s="152">
        <v>0</v>
      </c>
      <c r="P273" s="152">
        <v>0</v>
      </c>
      <c r="Q273" s="152">
        <v>0</v>
      </c>
      <c r="R273" s="152">
        <v>0</v>
      </c>
      <c r="S273" s="152">
        <v>0</v>
      </c>
      <c r="T273" s="152">
        <v>0</v>
      </c>
      <c r="U273" s="152">
        <v>0</v>
      </c>
      <c r="V273" s="152">
        <v>0</v>
      </c>
      <c r="W273" s="152">
        <v>0</v>
      </c>
      <c r="X273" s="152">
        <v>0</v>
      </c>
      <c r="Y273" s="152">
        <v>0</v>
      </c>
      <c r="Z273" s="152">
        <v>0</v>
      </c>
      <c r="AA273" s="152">
        <v>0</v>
      </c>
      <c r="AB273" s="152">
        <v>0</v>
      </c>
      <c r="AC273" s="152">
        <v>0</v>
      </c>
      <c r="AD273" s="152">
        <v>0</v>
      </c>
      <c r="AE273" s="152">
        <v>0</v>
      </c>
      <c r="AF273" s="152">
        <v>0</v>
      </c>
      <c r="AG273" s="152">
        <v>0</v>
      </c>
      <c r="AH273" s="152">
        <v>0</v>
      </c>
      <c r="AI273" s="152">
        <v>0</v>
      </c>
      <c r="AJ273" s="153">
        <f t="shared" si="4"/>
        <v>0</v>
      </c>
      <c r="AM273" s="98"/>
    </row>
    <row r="274" spans="1:39" ht="20.100000000000001" hidden="1" customHeight="1" outlineLevel="2">
      <c r="A274" s="149">
        <v>1123</v>
      </c>
      <c r="B274" s="150" t="s">
        <v>935</v>
      </c>
      <c r="C274" s="151" t="s">
        <v>1351</v>
      </c>
      <c r="D274" s="152">
        <v>0</v>
      </c>
      <c r="E274" s="152">
        <v>0</v>
      </c>
      <c r="F274" s="152">
        <v>0</v>
      </c>
      <c r="G274" s="152">
        <v>0</v>
      </c>
      <c r="H274" s="152">
        <v>0</v>
      </c>
      <c r="I274" s="152">
        <v>0</v>
      </c>
      <c r="J274" s="152">
        <v>0</v>
      </c>
      <c r="K274" s="152">
        <v>0</v>
      </c>
      <c r="L274" s="152">
        <v>0</v>
      </c>
      <c r="M274" s="152">
        <v>0</v>
      </c>
      <c r="N274" s="152">
        <v>0</v>
      </c>
      <c r="O274" s="152">
        <v>0</v>
      </c>
      <c r="P274" s="152">
        <v>0</v>
      </c>
      <c r="Q274" s="152">
        <v>0</v>
      </c>
      <c r="R274" s="152">
        <v>0</v>
      </c>
      <c r="S274" s="152">
        <v>0</v>
      </c>
      <c r="T274" s="152">
        <v>0</v>
      </c>
      <c r="U274" s="152">
        <v>0</v>
      </c>
      <c r="V274" s="152">
        <v>0</v>
      </c>
      <c r="W274" s="152">
        <v>0</v>
      </c>
      <c r="X274" s="152">
        <v>0</v>
      </c>
      <c r="Y274" s="152">
        <v>0</v>
      </c>
      <c r="Z274" s="152">
        <v>0</v>
      </c>
      <c r="AA274" s="152">
        <v>0</v>
      </c>
      <c r="AB274" s="152">
        <v>0</v>
      </c>
      <c r="AC274" s="152">
        <v>0</v>
      </c>
      <c r="AD274" s="152">
        <v>0</v>
      </c>
      <c r="AE274" s="152">
        <v>0</v>
      </c>
      <c r="AF274" s="152">
        <v>0</v>
      </c>
      <c r="AG274" s="152">
        <v>0</v>
      </c>
      <c r="AH274" s="152">
        <v>0</v>
      </c>
      <c r="AI274" s="152">
        <v>0</v>
      </c>
      <c r="AJ274" s="153">
        <f t="shared" si="4"/>
        <v>0</v>
      </c>
      <c r="AM274" s="98"/>
    </row>
    <row r="275" spans="1:39" ht="20.100000000000001" hidden="1" customHeight="1" outlineLevel="2">
      <c r="A275" s="149">
        <v>1124</v>
      </c>
      <c r="B275" s="150" t="s">
        <v>936</v>
      </c>
      <c r="C275" s="151" t="s">
        <v>1351</v>
      </c>
      <c r="D275" s="152">
        <v>0</v>
      </c>
      <c r="E275" s="152">
        <v>0</v>
      </c>
      <c r="F275" s="152">
        <v>0</v>
      </c>
      <c r="G275" s="152">
        <v>0</v>
      </c>
      <c r="H275" s="152">
        <v>0</v>
      </c>
      <c r="I275" s="152">
        <v>0</v>
      </c>
      <c r="J275" s="152">
        <v>0</v>
      </c>
      <c r="K275" s="152">
        <v>0</v>
      </c>
      <c r="L275" s="152">
        <v>0</v>
      </c>
      <c r="M275" s="152">
        <v>0</v>
      </c>
      <c r="N275" s="152">
        <v>0</v>
      </c>
      <c r="O275" s="152">
        <v>0</v>
      </c>
      <c r="P275" s="152">
        <v>0</v>
      </c>
      <c r="Q275" s="152">
        <v>0</v>
      </c>
      <c r="R275" s="152">
        <v>0</v>
      </c>
      <c r="S275" s="152">
        <v>0</v>
      </c>
      <c r="T275" s="152">
        <v>0</v>
      </c>
      <c r="U275" s="152">
        <v>0</v>
      </c>
      <c r="V275" s="152">
        <v>0</v>
      </c>
      <c r="W275" s="152">
        <v>0</v>
      </c>
      <c r="X275" s="152">
        <v>0</v>
      </c>
      <c r="Y275" s="152">
        <v>0</v>
      </c>
      <c r="Z275" s="152">
        <v>0</v>
      </c>
      <c r="AA275" s="152">
        <v>0</v>
      </c>
      <c r="AB275" s="152">
        <v>0</v>
      </c>
      <c r="AC275" s="152">
        <v>0</v>
      </c>
      <c r="AD275" s="152">
        <v>0</v>
      </c>
      <c r="AE275" s="152">
        <v>0</v>
      </c>
      <c r="AF275" s="152">
        <v>0</v>
      </c>
      <c r="AG275" s="152">
        <v>0</v>
      </c>
      <c r="AH275" s="152">
        <v>0</v>
      </c>
      <c r="AI275" s="152">
        <v>0</v>
      </c>
      <c r="AJ275" s="153">
        <f t="shared" si="4"/>
        <v>0</v>
      </c>
      <c r="AM275" s="98"/>
    </row>
    <row r="276" spans="1:39" ht="20.100000000000001" hidden="1" customHeight="1" outlineLevel="2">
      <c r="A276" s="149">
        <v>1125</v>
      </c>
      <c r="B276" s="150" t="s">
        <v>937</v>
      </c>
      <c r="C276" s="151" t="s">
        <v>1351</v>
      </c>
      <c r="D276" s="152">
        <v>0</v>
      </c>
      <c r="E276" s="152">
        <v>0</v>
      </c>
      <c r="F276" s="152">
        <v>0</v>
      </c>
      <c r="G276" s="152">
        <v>0</v>
      </c>
      <c r="H276" s="152">
        <v>0</v>
      </c>
      <c r="I276" s="152">
        <v>0</v>
      </c>
      <c r="J276" s="152">
        <v>0</v>
      </c>
      <c r="K276" s="152">
        <v>0</v>
      </c>
      <c r="L276" s="152">
        <v>0</v>
      </c>
      <c r="M276" s="152">
        <v>0</v>
      </c>
      <c r="N276" s="152">
        <v>0</v>
      </c>
      <c r="O276" s="152">
        <v>0</v>
      </c>
      <c r="P276" s="152">
        <v>0</v>
      </c>
      <c r="Q276" s="152">
        <v>0</v>
      </c>
      <c r="R276" s="152">
        <v>0</v>
      </c>
      <c r="S276" s="152">
        <v>0</v>
      </c>
      <c r="T276" s="152">
        <v>0</v>
      </c>
      <c r="U276" s="152">
        <v>0</v>
      </c>
      <c r="V276" s="152">
        <v>0</v>
      </c>
      <c r="W276" s="152">
        <v>0</v>
      </c>
      <c r="X276" s="152">
        <v>0</v>
      </c>
      <c r="Y276" s="152">
        <v>0</v>
      </c>
      <c r="Z276" s="152">
        <v>0</v>
      </c>
      <c r="AA276" s="152">
        <v>0</v>
      </c>
      <c r="AB276" s="152">
        <v>0</v>
      </c>
      <c r="AC276" s="152">
        <v>0</v>
      </c>
      <c r="AD276" s="152">
        <v>0</v>
      </c>
      <c r="AE276" s="152">
        <v>0</v>
      </c>
      <c r="AF276" s="152">
        <v>0</v>
      </c>
      <c r="AG276" s="152">
        <v>0</v>
      </c>
      <c r="AH276" s="152">
        <v>0</v>
      </c>
      <c r="AI276" s="152">
        <v>0</v>
      </c>
      <c r="AJ276" s="153">
        <f t="shared" si="4"/>
        <v>0</v>
      </c>
      <c r="AM276" s="98"/>
    </row>
    <row r="277" spans="1:39" ht="20.100000000000001" hidden="1" customHeight="1" outlineLevel="2">
      <c r="A277" s="149">
        <v>1126</v>
      </c>
      <c r="B277" s="150" t="s">
        <v>938</v>
      </c>
      <c r="C277" s="151" t="s">
        <v>1351</v>
      </c>
      <c r="D277" s="152">
        <v>0</v>
      </c>
      <c r="E277" s="152">
        <v>0</v>
      </c>
      <c r="F277" s="152">
        <v>0</v>
      </c>
      <c r="G277" s="152">
        <v>0</v>
      </c>
      <c r="H277" s="152">
        <v>0</v>
      </c>
      <c r="I277" s="152">
        <v>0</v>
      </c>
      <c r="J277" s="152">
        <v>0</v>
      </c>
      <c r="K277" s="152">
        <v>0</v>
      </c>
      <c r="L277" s="152">
        <v>0</v>
      </c>
      <c r="M277" s="152">
        <v>0</v>
      </c>
      <c r="N277" s="152">
        <v>0</v>
      </c>
      <c r="O277" s="152">
        <v>0</v>
      </c>
      <c r="P277" s="152">
        <v>0</v>
      </c>
      <c r="Q277" s="152">
        <v>0</v>
      </c>
      <c r="R277" s="152">
        <v>0</v>
      </c>
      <c r="S277" s="152">
        <v>0</v>
      </c>
      <c r="T277" s="152">
        <v>0</v>
      </c>
      <c r="U277" s="152">
        <v>0</v>
      </c>
      <c r="V277" s="152">
        <v>0</v>
      </c>
      <c r="W277" s="152">
        <v>0</v>
      </c>
      <c r="X277" s="152">
        <v>0</v>
      </c>
      <c r="Y277" s="152">
        <v>0</v>
      </c>
      <c r="Z277" s="152">
        <v>0</v>
      </c>
      <c r="AA277" s="152">
        <v>0</v>
      </c>
      <c r="AB277" s="152">
        <v>0</v>
      </c>
      <c r="AC277" s="152">
        <v>0</v>
      </c>
      <c r="AD277" s="152">
        <v>0</v>
      </c>
      <c r="AE277" s="152">
        <v>0</v>
      </c>
      <c r="AF277" s="152">
        <v>0</v>
      </c>
      <c r="AG277" s="152">
        <v>0</v>
      </c>
      <c r="AH277" s="152">
        <v>0</v>
      </c>
      <c r="AI277" s="152">
        <v>0</v>
      </c>
      <c r="AJ277" s="153">
        <f t="shared" si="4"/>
        <v>0</v>
      </c>
      <c r="AM277" s="98"/>
    </row>
    <row r="278" spans="1:39" ht="20.100000000000001" hidden="1" customHeight="1" outlineLevel="2">
      <c r="A278" s="149">
        <v>1127</v>
      </c>
      <c r="B278" s="150" t="s">
        <v>939</v>
      </c>
      <c r="C278" s="151" t="s">
        <v>1351</v>
      </c>
      <c r="D278" s="152">
        <v>0</v>
      </c>
      <c r="E278" s="152">
        <v>0</v>
      </c>
      <c r="F278" s="152">
        <v>0</v>
      </c>
      <c r="G278" s="152">
        <v>0</v>
      </c>
      <c r="H278" s="152">
        <v>0</v>
      </c>
      <c r="I278" s="152">
        <v>0</v>
      </c>
      <c r="J278" s="152">
        <v>0</v>
      </c>
      <c r="K278" s="152">
        <v>0</v>
      </c>
      <c r="L278" s="152">
        <v>0</v>
      </c>
      <c r="M278" s="152">
        <v>0</v>
      </c>
      <c r="N278" s="152">
        <v>0</v>
      </c>
      <c r="O278" s="152">
        <v>0</v>
      </c>
      <c r="P278" s="152">
        <v>0</v>
      </c>
      <c r="Q278" s="152">
        <v>0</v>
      </c>
      <c r="R278" s="152">
        <v>0</v>
      </c>
      <c r="S278" s="152">
        <v>0</v>
      </c>
      <c r="T278" s="152">
        <v>0</v>
      </c>
      <c r="U278" s="152">
        <v>0</v>
      </c>
      <c r="V278" s="152">
        <v>0</v>
      </c>
      <c r="W278" s="152">
        <v>0</v>
      </c>
      <c r="X278" s="152">
        <v>0</v>
      </c>
      <c r="Y278" s="152">
        <v>0</v>
      </c>
      <c r="Z278" s="152">
        <v>0</v>
      </c>
      <c r="AA278" s="152">
        <v>0</v>
      </c>
      <c r="AB278" s="152">
        <v>0</v>
      </c>
      <c r="AC278" s="152">
        <v>0</v>
      </c>
      <c r="AD278" s="152">
        <v>0</v>
      </c>
      <c r="AE278" s="152">
        <v>0</v>
      </c>
      <c r="AF278" s="152">
        <v>0</v>
      </c>
      <c r="AG278" s="152">
        <v>0</v>
      </c>
      <c r="AH278" s="152">
        <v>0</v>
      </c>
      <c r="AI278" s="152">
        <v>0</v>
      </c>
      <c r="AJ278" s="153">
        <f t="shared" si="4"/>
        <v>0</v>
      </c>
      <c r="AM278" s="98"/>
    </row>
    <row r="279" spans="1:39" ht="20.100000000000001" hidden="1" customHeight="1" outlineLevel="2">
      <c r="A279" s="149">
        <v>1128</v>
      </c>
      <c r="B279" s="150" t="s">
        <v>940</v>
      </c>
      <c r="C279" s="151" t="s">
        <v>1351</v>
      </c>
      <c r="D279" s="152">
        <v>0</v>
      </c>
      <c r="E279" s="152">
        <v>0</v>
      </c>
      <c r="F279" s="152">
        <v>0</v>
      </c>
      <c r="G279" s="152">
        <v>0</v>
      </c>
      <c r="H279" s="152">
        <v>0</v>
      </c>
      <c r="I279" s="152">
        <v>0</v>
      </c>
      <c r="J279" s="152">
        <v>0</v>
      </c>
      <c r="K279" s="152">
        <v>0</v>
      </c>
      <c r="L279" s="152">
        <v>0</v>
      </c>
      <c r="M279" s="152">
        <v>0</v>
      </c>
      <c r="N279" s="152">
        <v>0</v>
      </c>
      <c r="O279" s="152">
        <v>0</v>
      </c>
      <c r="P279" s="152">
        <v>0</v>
      </c>
      <c r="Q279" s="152">
        <v>0</v>
      </c>
      <c r="R279" s="152">
        <v>0</v>
      </c>
      <c r="S279" s="152">
        <v>0</v>
      </c>
      <c r="T279" s="152">
        <v>0</v>
      </c>
      <c r="U279" s="152">
        <v>0</v>
      </c>
      <c r="V279" s="152">
        <v>0</v>
      </c>
      <c r="W279" s="152">
        <v>0</v>
      </c>
      <c r="X279" s="152">
        <v>0</v>
      </c>
      <c r="Y279" s="152">
        <v>0</v>
      </c>
      <c r="Z279" s="152">
        <v>0</v>
      </c>
      <c r="AA279" s="152">
        <v>0</v>
      </c>
      <c r="AB279" s="152">
        <v>0</v>
      </c>
      <c r="AC279" s="152">
        <v>0</v>
      </c>
      <c r="AD279" s="152">
        <v>0</v>
      </c>
      <c r="AE279" s="152">
        <v>0</v>
      </c>
      <c r="AF279" s="152">
        <v>0</v>
      </c>
      <c r="AG279" s="152">
        <v>0</v>
      </c>
      <c r="AH279" s="152">
        <v>0</v>
      </c>
      <c r="AI279" s="152">
        <v>0</v>
      </c>
      <c r="AJ279" s="153">
        <f t="shared" si="4"/>
        <v>0</v>
      </c>
      <c r="AM279" s="98"/>
    </row>
    <row r="280" spans="1:39" ht="20.100000000000001" hidden="1" customHeight="1" outlineLevel="2">
      <c r="A280" s="149">
        <v>1129</v>
      </c>
      <c r="B280" s="150" t="s">
        <v>941</v>
      </c>
      <c r="C280" s="151" t="s">
        <v>1351</v>
      </c>
      <c r="D280" s="152">
        <v>0</v>
      </c>
      <c r="E280" s="152">
        <v>0</v>
      </c>
      <c r="F280" s="152">
        <v>0</v>
      </c>
      <c r="G280" s="152">
        <v>0</v>
      </c>
      <c r="H280" s="152">
        <v>0</v>
      </c>
      <c r="I280" s="152">
        <v>0</v>
      </c>
      <c r="J280" s="152">
        <v>0</v>
      </c>
      <c r="K280" s="152">
        <v>0</v>
      </c>
      <c r="L280" s="152">
        <v>0</v>
      </c>
      <c r="M280" s="152">
        <v>0</v>
      </c>
      <c r="N280" s="152">
        <v>0</v>
      </c>
      <c r="O280" s="152">
        <v>0</v>
      </c>
      <c r="P280" s="152">
        <v>0</v>
      </c>
      <c r="Q280" s="152">
        <v>0</v>
      </c>
      <c r="R280" s="152">
        <v>0</v>
      </c>
      <c r="S280" s="152">
        <v>0</v>
      </c>
      <c r="T280" s="152">
        <v>0</v>
      </c>
      <c r="U280" s="152">
        <v>0</v>
      </c>
      <c r="V280" s="152">
        <v>0</v>
      </c>
      <c r="W280" s="152">
        <v>0</v>
      </c>
      <c r="X280" s="152">
        <v>0</v>
      </c>
      <c r="Y280" s="152">
        <v>0</v>
      </c>
      <c r="Z280" s="152">
        <v>0</v>
      </c>
      <c r="AA280" s="152">
        <v>0</v>
      </c>
      <c r="AB280" s="152">
        <v>0</v>
      </c>
      <c r="AC280" s="152">
        <v>0</v>
      </c>
      <c r="AD280" s="152">
        <v>0</v>
      </c>
      <c r="AE280" s="152">
        <v>0</v>
      </c>
      <c r="AF280" s="152">
        <v>0</v>
      </c>
      <c r="AG280" s="152">
        <v>0</v>
      </c>
      <c r="AH280" s="152">
        <v>0</v>
      </c>
      <c r="AI280" s="152">
        <v>0</v>
      </c>
      <c r="AJ280" s="153">
        <f t="shared" si="4"/>
        <v>0</v>
      </c>
      <c r="AM280" s="98"/>
    </row>
    <row r="281" spans="1:39" ht="20.100000000000001" hidden="1" customHeight="1" outlineLevel="2">
      <c r="A281" s="149">
        <v>1201</v>
      </c>
      <c r="B281" s="150" t="s">
        <v>942</v>
      </c>
      <c r="C281" s="151" t="s">
        <v>1351</v>
      </c>
      <c r="D281" s="152">
        <v>0</v>
      </c>
      <c r="E281" s="152">
        <v>0</v>
      </c>
      <c r="F281" s="152">
        <v>0</v>
      </c>
      <c r="G281" s="152">
        <v>8868.86</v>
      </c>
      <c r="H281" s="152">
        <v>0</v>
      </c>
      <c r="I281" s="152">
        <v>0</v>
      </c>
      <c r="J281" s="152">
        <v>0</v>
      </c>
      <c r="K281" s="152">
        <v>0</v>
      </c>
      <c r="L281" s="152">
        <v>0</v>
      </c>
      <c r="M281" s="152">
        <v>0</v>
      </c>
      <c r="N281" s="152">
        <v>0</v>
      </c>
      <c r="O281" s="152">
        <v>0</v>
      </c>
      <c r="P281" s="152">
        <v>0</v>
      </c>
      <c r="Q281" s="152">
        <v>0</v>
      </c>
      <c r="R281" s="152">
        <v>0</v>
      </c>
      <c r="S281" s="152">
        <v>0</v>
      </c>
      <c r="T281" s="152">
        <v>0</v>
      </c>
      <c r="U281" s="152">
        <v>0</v>
      </c>
      <c r="V281" s="152">
        <v>0</v>
      </c>
      <c r="W281" s="152">
        <v>0</v>
      </c>
      <c r="X281" s="152">
        <v>0</v>
      </c>
      <c r="Y281" s="152">
        <v>0</v>
      </c>
      <c r="Z281" s="152">
        <v>0</v>
      </c>
      <c r="AA281" s="152">
        <v>0</v>
      </c>
      <c r="AB281" s="152">
        <v>0</v>
      </c>
      <c r="AC281" s="152">
        <v>0</v>
      </c>
      <c r="AD281" s="152">
        <v>0</v>
      </c>
      <c r="AE281" s="152">
        <v>0</v>
      </c>
      <c r="AF281" s="152">
        <v>0</v>
      </c>
      <c r="AG281" s="152">
        <v>0</v>
      </c>
      <c r="AH281" s="152">
        <v>0</v>
      </c>
      <c r="AI281" s="152">
        <v>0</v>
      </c>
      <c r="AJ281" s="153">
        <f t="shared" si="4"/>
        <v>8868.86</v>
      </c>
      <c r="AM281" s="98"/>
    </row>
    <row r="282" spans="1:39" ht="20.100000000000001" hidden="1" customHeight="1" outlineLevel="2">
      <c r="A282" s="149">
        <v>1202</v>
      </c>
      <c r="B282" s="150" t="s">
        <v>943</v>
      </c>
      <c r="C282" s="151" t="s">
        <v>1351</v>
      </c>
      <c r="D282" s="152">
        <v>0</v>
      </c>
      <c r="E282" s="152">
        <v>0</v>
      </c>
      <c r="F282" s="152">
        <v>0</v>
      </c>
      <c r="G282" s="152">
        <v>0</v>
      </c>
      <c r="H282" s="152">
        <v>0</v>
      </c>
      <c r="I282" s="152">
        <v>0</v>
      </c>
      <c r="J282" s="152">
        <v>0</v>
      </c>
      <c r="K282" s="152">
        <v>0</v>
      </c>
      <c r="L282" s="152">
        <v>0</v>
      </c>
      <c r="M282" s="152">
        <v>0</v>
      </c>
      <c r="N282" s="152">
        <v>0</v>
      </c>
      <c r="O282" s="152">
        <v>0</v>
      </c>
      <c r="P282" s="152">
        <v>0</v>
      </c>
      <c r="Q282" s="152">
        <v>0</v>
      </c>
      <c r="R282" s="152">
        <v>0</v>
      </c>
      <c r="S282" s="152">
        <v>0</v>
      </c>
      <c r="T282" s="152">
        <v>0</v>
      </c>
      <c r="U282" s="152">
        <v>0</v>
      </c>
      <c r="V282" s="152">
        <v>0</v>
      </c>
      <c r="W282" s="152">
        <v>0</v>
      </c>
      <c r="X282" s="152">
        <v>0</v>
      </c>
      <c r="Y282" s="152">
        <v>0</v>
      </c>
      <c r="Z282" s="152">
        <v>0</v>
      </c>
      <c r="AA282" s="152">
        <v>0</v>
      </c>
      <c r="AB282" s="152">
        <v>0</v>
      </c>
      <c r="AC282" s="152">
        <v>0</v>
      </c>
      <c r="AD282" s="152">
        <v>0</v>
      </c>
      <c r="AE282" s="152">
        <v>0</v>
      </c>
      <c r="AF282" s="152">
        <v>0</v>
      </c>
      <c r="AG282" s="152">
        <v>0</v>
      </c>
      <c r="AH282" s="152">
        <v>0</v>
      </c>
      <c r="AI282" s="152">
        <v>0</v>
      </c>
      <c r="AJ282" s="153">
        <f t="shared" si="4"/>
        <v>0</v>
      </c>
      <c r="AM282" s="98"/>
    </row>
    <row r="283" spans="1:39" ht="20.100000000000001" hidden="1" customHeight="1" outlineLevel="2">
      <c r="A283" s="149">
        <v>1203</v>
      </c>
      <c r="B283" s="150" t="s">
        <v>944</v>
      </c>
      <c r="C283" s="151" t="s">
        <v>1351</v>
      </c>
      <c r="D283" s="152">
        <v>0</v>
      </c>
      <c r="E283" s="152">
        <v>0</v>
      </c>
      <c r="F283" s="152">
        <v>0</v>
      </c>
      <c r="G283" s="152">
        <v>0</v>
      </c>
      <c r="H283" s="152">
        <v>0</v>
      </c>
      <c r="I283" s="152">
        <v>0</v>
      </c>
      <c r="J283" s="152">
        <v>0</v>
      </c>
      <c r="K283" s="152">
        <v>0</v>
      </c>
      <c r="L283" s="152">
        <v>0</v>
      </c>
      <c r="M283" s="152">
        <v>0</v>
      </c>
      <c r="N283" s="152">
        <v>0</v>
      </c>
      <c r="O283" s="152">
        <v>0</v>
      </c>
      <c r="P283" s="152">
        <v>0</v>
      </c>
      <c r="Q283" s="152">
        <v>0</v>
      </c>
      <c r="R283" s="152">
        <v>0</v>
      </c>
      <c r="S283" s="152">
        <v>0</v>
      </c>
      <c r="T283" s="152">
        <v>0</v>
      </c>
      <c r="U283" s="152">
        <v>0</v>
      </c>
      <c r="V283" s="152">
        <v>0</v>
      </c>
      <c r="W283" s="152">
        <v>0</v>
      </c>
      <c r="X283" s="152">
        <v>0</v>
      </c>
      <c r="Y283" s="152">
        <v>0</v>
      </c>
      <c r="Z283" s="152">
        <v>0</v>
      </c>
      <c r="AA283" s="152">
        <v>0</v>
      </c>
      <c r="AB283" s="152">
        <v>0</v>
      </c>
      <c r="AC283" s="152">
        <v>0</v>
      </c>
      <c r="AD283" s="152">
        <v>0</v>
      </c>
      <c r="AE283" s="152">
        <v>0</v>
      </c>
      <c r="AF283" s="152">
        <v>0</v>
      </c>
      <c r="AG283" s="152">
        <v>0</v>
      </c>
      <c r="AH283" s="152">
        <v>0</v>
      </c>
      <c r="AI283" s="152">
        <v>0</v>
      </c>
      <c r="AJ283" s="153">
        <f t="shared" si="4"/>
        <v>0</v>
      </c>
      <c r="AM283" s="98"/>
    </row>
    <row r="284" spans="1:39" ht="20.100000000000001" hidden="1" customHeight="1" outlineLevel="2">
      <c r="A284" s="149">
        <v>1204</v>
      </c>
      <c r="B284" s="150" t="s">
        <v>945</v>
      </c>
      <c r="C284" s="151" t="s">
        <v>1351</v>
      </c>
      <c r="D284" s="152">
        <v>0</v>
      </c>
      <c r="E284" s="152">
        <v>0</v>
      </c>
      <c r="F284" s="152">
        <v>0</v>
      </c>
      <c r="G284" s="152">
        <v>0</v>
      </c>
      <c r="H284" s="152">
        <v>0</v>
      </c>
      <c r="I284" s="152">
        <v>0</v>
      </c>
      <c r="J284" s="152">
        <v>0</v>
      </c>
      <c r="K284" s="152">
        <v>0</v>
      </c>
      <c r="L284" s="152">
        <v>0</v>
      </c>
      <c r="M284" s="152">
        <v>0</v>
      </c>
      <c r="N284" s="152">
        <v>0</v>
      </c>
      <c r="O284" s="152">
        <v>0</v>
      </c>
      <c r="P284" s="152">
        <v>0</v>
      </c>
      <c r="Q284" s="152">
        <v>0</v>
      </c>
      <c r="R284" s="152">
        <v>0</v>
      </c>
      <c r="S284" s="152">
        <v>0</v>
      </c>
      <c r="T284" s="152">
        <v>0</v>
      </c>
      <c r="U284" s="152">
        <v>0</v>
      </c>
      <c r="V284" s="152">
        <v>0</v>
      </c>
      <c r="W284" s="152">
        <v>0</v>
      </c>
      <c r="X284" s="152">
        <v>0</v>
      </c>
      <c r="Y284" s="152">
        <v>0</v>
      </c>
      <c r="Z284" s="152">
        <v>0</v>
      </c>
      <c r="AA284" s="152">
        <v>0</v>
      </c>
      <c r="AB284" s="152">
        <v>0</v>
      </c>
      <c r="AC284" s="152">
        <v>0</v>
      </c>
      <c r="AD284" s="152">
        <v>0</v>
      </c>
      <c r="AE284" s="152">
        <v>0</v>
      </c>
      <c r="AF284" s="152">
        <v>0</v>
      </c>
      <c r="AG284" s="152">
        <v>0</v>
      </c>
      <c r="AH284" s="152">
        <v>0</v>
      </c>
      <c r="AI284" s="152">
        <v>0</v>
      </c>
      <c r="AJ284" s="153">
        <f t="shared" si="4"/>
        <v>0</v>
      </c>
      <c r="AM284" s="98"/>
    </row>
    <row r="285" spans="1:39" ht="20.100000000000001" hidden="1" customHeight="1" outlineLevel="2">
      <c r="A285" s="149">
        <v>1205</v>
      </c>
      <c r="B285" s="150" t="s">
        <v>946</v>
      </c>
      <c r="C285" s="151" t="s">
        <v>1351</v>
      </c>
      <c r="D285" s="152">
        <v>0</v>
      </c>
      <c r="E285" s="152">
        <v>0</v>
      </c>
      <c r="F285" s="152">
        <v>0</v>
      </c>
      <c r="G285" s="152">
        <v>0</v>
      </c>
      <c r="H285" s="152">
        <v>0</v>
      </c>
      <c r="I285" s="152">
        <v>0</v>
      </c>
      <c r="J285" s="152">
        <v>0</v>
      </c>
      <c r="K285" s="152">
        <v>0</v>
      </c>
      <c r="L285" s="152">
        <v>0</v>
      </c>
      <c r="M285" s="152">
        <v>0</v>
      </c>
      <c r="N285" s="152">
        <v>0</v>
      </c>
      <c r="O285" s="152">
        <v>0</v>
      </c>
      <c r="P285" s="152">
        <v>0</v>
      </c>
      <c r="Q285" s="152">
        <v>0</v>
      </c>
      <c r="R285" s="152">
        <v>0</v>
      </c>
      <c r="S285" s="152">
        <v>0</v>
      </c>
      <c r="T285" s="152">
        <v>0</v>
      </c>
      <c r="U285" s="152">
        <v>0</v>
      </c>
      <c r="V285" s="152">
        <v>0</v>
      </c>
      <c r="W285" s="152">
        <v>0</v>
      </c>
      <c r="X285" s="152">
        <v>0</v>
      </c>
      <c r="Y285" s="152">
        <v>0</v>
      </c>
      <c r="Z285" s="152">
        <v>0</v>
      </c>
      <c r="AA285" s="152">
        <v>0</v>
      </c>
      <c r="AB285" s="152">
        <v>0</v>
      </c>
      <c r="AC285" s="152">
        <v>0</v>
      </c>
      <c r="AD285" s="152">
        <v>0</v>
      </c>
      <c r="AE285" s="152">
        <v>0</v>
      </c>
      <c r="AF285" s="152">
        <v>0</v>
      </c>
      <c r="AG285" s="152">
        <v>0</v>
      </c>
      <c r="AH285" s="152">
        <v>0</v>
      </c>
      <c r="AI285" s="152">
        <v>0</v>
      </c>
      <c r="AJ285" s="153">
        <f t="shared" si="4"/>
        <v>0</v>
      </c>
      <c r="AM285" s="98"/>
    </row>
    <row r="286" spans="1:39" ht="20.100000000000001" hidden="1" customHeight="1" outlineLevel="2">
      <c r="A286" s="149">
        <v>1206</v>
      </c>
      <c r="B286" s="150" t="s">
        <v>947</v>
      </c>
      <c r="C286" s="151" t="s">
        <v>1351</v>
      </c>
      <c r="D286" s="152">
        <v>0</v>
      </c>
      <c r="E286" s="152">
        <v>0</v>
      </c>
      <c r="F286" s="152">
        <v>0</v>
      </c>
      <c r="G286" s="152">
        <v>0</v>
      </c>
      <c r="H286" s="152">
        <v>0</v>
      </c>
      <c r="I286" s="152">
        <v>0</v>
      </c>
      <c r="J286" s="152">
        <v>0</v>
      </c>
      <c r="K286" s="152">
        <v>0</v>
      </c>
      <c r="L286" s="152">
        <v>0</v>
      </c>
      <c r="M286" s="152">
        <v>0</v>
      </c>
      <c r="N286" s="152">
        <v>0</v>
      </c>
      <c r="O286" s="152">
        <v>0</v>
      </c>
      <c r="P286" s="152">
        <v>0</v>
      </c>
      <c r="Q286" s="152">
        <v>0</v>
      </c>
      <c r="R286" s="152">
        <v>0</v>
      </c>
      <c r="S286" s="152">
        <v>0</v>
      </c>
      <c r="T286" s="152">
        <v>0</v>
      </c>
      <c r="U286" s="152">
        <v>0</v>
      </c>
      <c r="V286" s="152">
        <v>0</v>
      </c>
      <c r="W286" s="152">
        <v>0</v>
      </c>
      <c r="X286" s="152">
        <v>0</v>
      </c>
      <c r="Y286" s="152">
        <v>0</v>
      </c>
      <c r="Z286" s="152">
        <v>0</v>
      </c>
      <c r="AA286" s="152">
        <v>0</v>
      </c>
      <c r="AB286" s="152">
        <v>0</v>
      </c>
      <c r="AC286" s="152">
        <v>0</v>
      </c>
      <c r="AD286" s="152">
        <v>0</v>
      </c>
      <c r="AE286" s="152">
        <v>0</v>
      </c>
      <c r="AF286" s="152">
        <v>0</v>
      </c>
      <c r="AG286" s="152">
        <v>0</v>
      </c>
      <c r="AH286" s="152">
        <v>0</v>
      </c>
      <c r="AI286" s="152">
        <v>0</v>
      </c>
      <c r="AJ286" s="153">
        <f t="shared" si="4"/>
        <v>0</v>
      </c>
      <c r="AM286" s="98"/>
    </row>
    <row r="287" spans="1:39" ht="20.100000000000001" hidden="1" customHeight="1" outlineLevel="2">
      <c r="A287" s="149">
        <v>1207</v>
      </c>
      <c r="B287" s="150" t="s">
        <v>948</v>
      </c>
      <c r="C287" s="151" t="s">
        <v>1351</v>
      </c>
      <c r="D287" s="152">
        <v>0</v>
      </c>
      <c r="E287" s="152">
        <v>0</v>
      </c>
      <c r="F287" s="152">
        <v>0</v>
      </c>
      <c r="G287" s="152">
        <v>0</v>
      </c>
      <c r="H287" s="152">
        <v>0</v>
      </c>
      <c r="I287" s="152">
        <v>0</v>
      </c>
      <c r="J287" s="152">
        <v>0</v>
      </c>
      <c r="K287" s="152">
        <v>0</v>
      </c>
      <c r="L287" s="152">
        <v>0</v>
      </c>
      <c r="M287" s="152">
        <v>0</v>
      </c>
      <c r="N287" s="152">
        <v>0</v>
      </c>
      <c r="O287" s="152">
        <v>0</v>
      </c>
      <c r="P287" s="152">
        <v>0</v>
      </c>
      <c r="Q287" s="152">
        <v>0</v>
      </c>
      <c r="R287" s="152">
        <v>0</v>
      </c>
      <c r="S287" s="152">
        <v>0</v>
      </c>
      <c r="T287" s="152">
        <v>0</v>
      </c>
      <c r="U287" s="152">
        <v>0</v>
      </c>
      <c r="V287" s="152">
        <v>0</v>
      </c>
      <c r="W287" s="152">
        <v>0</v>
      </c>
      <c r="X287" s="152">
        <v>0</v>
      </c>
      <c r="Y287" s="152">
        <v>0</v>
      </c>
      <c r="Z287" s="152">
        <v>0</v>
      </c>
      <c r="AA287" s="152">
        <v>0</v>
      </c>
      <c r="AB287" s="152">
        <v>0</v>
      </c>
      <c r="AC287" s="152">
        <v>0</v>
      </c>
      <c r="AD287" s="152">
        <v>0</v>
      </c>
      <c r="AE287" s="152">
        <v>0</v>
      </c>
      <c r="AF287" s="152">
        <v>0</v>
      </c>
      <c r="AG287" s="152">
        <v>0</v>
      </c>
      <c r="AH287" s="152">
        <v>0</v>
      </c>
      <c r="AI287" s="152">
        <v>0</v>
      </c>
      <c r="AJ287" s="153">
        <f t="shared" si="4"/>
        <v>0</v>
      </c>
      <c r="AM287" s="98"/>
    </row>
    <row r="288" spans="1:39" ht="20.100000000000001" hidden="1" customHeight="1" outlineLevel="2">
      <c r="A288" s="149">
        <v>1208</v>
      </c>
      <c r="B288" s="150" t="s">
        <v>949</v>
      </c>
      <c r="C288" s="151" t="s">
        <v>1351</v>
      </c>
      <c r="D288" s="152">
        <v>0</v>
      </c>
      <c r="E288" s="152">
        <v>0</v>
      </c>
      <c r="F288" s="152">
        <v>0</v>
      </c>
      <c r="G288" s="152">
        <v>0</v>
      </c>
      <c r="H288" s="152">
        <v>0</v>
      </c>
      <c r="I288" s="152">
        <v>0</v>
      </c>
      <c r="J288" s="152">
        <v>0</v>
      </c>
      <c r="K288" s="152">
        <v>0</v>
      </c>
      <c r="L288" s="152">
        <v>0</v>
      </c>
      <c r="M288" s="152">
        <v>0</v>
      </c>
      <c r="N288" s="152">
        <v>0</v>
      </c>
      <c r="O288" s="152">
        <v>0</v>
      </c>
      <c r="P288" s="152">
        <v>0</v>
      </c>
      <c r="Q288" s="152">
        <v>0</v>
      </c>
      <c r="R288" s="152">
        <v>0</v>
      </c>
      <c r="S288" s="152">
        <v>0</v>
      </c>
      <c r="T288" s="152">
        <v>0</v>
      </c>
      <c r="U288" s="152">
        <v>0</v>
      </c>
      <c r="V288" s="152">
        <v>0</v>
      </c>
      <c r="W288" s="152">
        <v>0</v>
      </c>
      <c r="X288" s="152">
        <v>0</v>
      </c>
      <c r="Y288" s="152">
        <v>0</v>
      </c>
      <c r="Z288" s="152">
        <v>0</v>
      </c>
      <c r="AA288" s="152">
        <v>0</v>
      </c>
      <c r="AB288" s="152">
        <v>0</v>
      </c>
      <c r="AC288" s="152">
        <v>0</v>
      </c>
      <c r="AD288" s="152">
        <v>0</v>
      </c>
      <c r="AE288" s="152">
        <v>0</v>
      </c>
      <c r="AF288" s="152">
        <v>0</v>
      </c>
      <c r="AG288" s="152">
        <v>0</v>
      </c>
      <c r="AH288" s="152">
        <v>0</v>
      </c>
      <c r="AI288" s="152">
        <v>0</v>
      </c>
      <c r="AJ288" s="153">
        <f t="shared" si="4"/>
        <v>0</v>
      </c>
      <c r="AM288" s="98"/>
    </row>
    <row r="289" spans="1:39" ht="20.100000000000001" hidden="1" customHeight="1" outlineLevel="2">
      <c r="A289" s="149">
        <v>1209</v>
      </c>
      <c r="B289" s="150" t="s">
        <v>950</v>
      </c>
      <c r="C289" s="151" t="s">
        <v>1351</v>
      </c>
      <c r="D289" s="152">
        <v>0</v>
      </c>
      <c r="E289" s="152">
        <v>0</v>
      </c>
      <c r="F289" s="152">
        <v>0</v>
      </c>
      <c r="G289" s="152">
        <v>0</v>
      </c>
      <c r="H289" s="152">
        <v>0</v>
      </c>
      <c r="I289" s="152">
        <v>0</v>
      </c>
      <c r="J289" s="152">
        <v>0</v>
      </c>
      <c r="K289" s="152">
        <v>0</v>
      </c>
      <c r="L289" s="152">
        <v>0</v>
      </c>
      <c r="M289" s="152">
        <v>0</v>
      </c>
      <c r="N289" s="152">
        <v>0</v>
      </c>
      <c r="O289" s="152">
        <v>0</v>
      </c>
      <c r="P289" s="152">
        <v>0</v>
      </c>
      <c r="Q289" s="152">
        <v>0</v>
      </c>
      <c r="R289" s="152">
        <v>0</v>
      </c>
      <c r="S289" s="152">
        <v>0</v>
      </c>
      <c r="T289" s="152">
        <v>0</v>
      </c>
      <c r="U289" s="152">
        <v>0</v>
      </c>
      <c r="V289" s="152">
        <v>0</v>
      </c>
      <c r="W289" s="152">
        <v>0</v>
      </c>
      <c r="X289" s="152">
        <v>0</v>
      </c>
      <c r="Y289" s="152">
        <v>0</v>
      </c>
      <c r="Z289" s="152">
        <v>0</v>
      </c>
      <c r="AA289" s="152">
        <v>0</v>
      </c>
      <c r="AB289" s="152">
        <v>0</v>
      </c>
      <c r="AC289" s="152">
        <v>0</v>
      </c>
      <c r="AD289" s="152">
        <v>0</v>
      </c>
      <c r="AE289" s="152">
        <v>0</v>
      </c>
      <c r="AF289" s="152">
        <v>0</v>
      </c>
      <c r="AG289" s="152">
        <v>0</v>
      </c>
      <c r="AH289" s="152">
        <v>0</v>
      </c>
      <c r="AI289" s="152">
        <v>0</v>
      </c>
      <c r="AJ289" s="153">
        <f t="shared" si="4"/>
        <v>0</v>
      </c>
      <c r="AM289" s="98"/>
    </row>
    <row r="290" spans="1:39" ht="20.100000000000001" hidden="1" customHeight="1" outlineLevel="2">
      <c r="A290" s="149">
        <v>1210</v>
      </c>
      <c r="B290" s="150" t="s">
        <v>951</v>
      </c>
      <c r="C290" s="151" t="s">
        <v>1351</v>
      </c>
      <c r="D290" s="152">
        <v>0</v>
      </c>
      <c r="E290" s="152">
        <v>0</v>
      </c>
      <c r="F290" s="152">
        <v>0</v>
      </c>
      <c r="G290" s="152">
        <v>1659939.22</v>
      </c>
      <c r="H290" s="152">
        <v>0</v>
      </c>
      <c r="I290" s="152">
        <v>0</v>
      </c>
      <c r="J290" s="152">
        <v>0</v>
      </c>
      <c r="K290" s="152">
        <v>0</v>
      </c>
      <c r="L290" s="152">
        <v>0</v>
      </c>
      <c r="M290" s="152">
        <v>0</v>
      </c>
      <c r="N290" s="152">
        <v>0</v>
      </c>
      <c r="O290" s="152">
        <v>0</v>
      </c>
      <c r="P290" s="152">
        <v>0</v>
      </c>
      <c r="Q290" s="152">
        <v>0</v>
      </c>
      <c r="R290" s="152">
        <v>0</v>
      </c>
      <c r="S290" s="152">
        <v>0</v>
      </c>
      <c r="T290" s="152">
        <v>0</v>
      </c>
      <c r="U290" s="152">
        <v>0</v>
      </c>
      <c r="V290" s="152">
        <v>0</v>
      </c>
      <c r="W290" s="152">
        <v>0</v>
      </c>
      <c r="X290" s="152">
        <v>0</v>
      </c>
      <c r="Y290" s="152">
        <v>0</v>
      </c>
      <c r="Z290" s="152">
        <v>0</v>
      </c>
      <c r="AA290" s="152">
        <v>0</v>
      </c>
      <c r="AB290" s="152">
        <v>0</v>
      </c>
      <c r="AC290" s="152">
        <v>0</v>
      </c>
      <c r="AD290" s="152">
        <v>0</v>
      </c>
      <c r="AE290" s="152">
        <v>0</v>
      </c>
      <c r="AF290" s="152">
        <v>0</v>
      </c>
      <c r="AG290" s="152">
        <v>0</v>
      </c>
      <c r="AH290" s="152">
        <v>0</v>
      </c>
      <c r="AI290" s="152">
        <v>0</v>
      </c>
      <c r="AJ290" s="153">
        <f t="shared" si="4"/>
        <v>1659939.22</v>
      </c>
      <c r="AM290" s="98"/>
    </row>
    <row r="291" spans="1:39" ht="20.100000000000001" hidden="1" customHeight="1" outlineLevel="2">
      <c r="A291" s="149">
        <v>1211</v>
      </c>
      <c r="B291" s="150" t="s">
        <v>952</v>
      </c>
      <c r="C291" s="151" t="s">
        <v>1351</v>
      </c>
      <c r="D291" s="152">
        <v>0</v>
      </c>
      <c r="E291" s="152">
        <v>0</v>
      </c>
      <c r="F291" s="152">
        <v>0</v>
      </c>
      <c r="G291" s="152">
        <v>0</v>
      </c>
      <c r="H291" s="152">
        <v>0</v>
      </c>
      <c r="I291" s="152">
        <v>0</v>
      </c>
      <c r="J291" s="152">
        <v>0</v>
      </c>
      <c r="K291" s="152">
        <v>0</v>
      </c>
      <c r="L291" s="152">
        <v>0</v>
      </c>
      <c r="M291" s="152">
        <v>0</v>
      </c>
      <c r="N291" s="152">
        <v>0</v>
      </c>
      <c r="O291" s="152">
        <v>0</v>
      </c>
      <c r="P291" s="152">
        <v>0</v>
      </c>
      <c r="Q291" s="152">
        <v>0</v>
      </c>
      <c r="R291" s="152">
        <v>0</v>
      </c>
      <c r="S291" s="152">
        <v>0</v>
      </c>
      <c r="T291" s="152">
        <v>0</v>
      </c>
      <c r="U291" s="152">
        <v>0</v>
      </c>
      <c r="V291" s="152">
        <v>0</v>
      </c>
      <c r="W291" s="152">
        <v>0</v>
      </c>
      <c r="X291" s="152">
        <v>0</v>
      </c>
      <c r="Y291" s="152">
        <v>0</v>
      </c>
      <c r="Z291" s="152">
        <v>0</v>
      </c>
      <c r="AA291" s="152">
        <v>0</v>
      </c>
      <c r="AB291" s="152">
        <v>0</v>
      </c>
      <c r="AC291" s="152">
        <v>0</v>
      </c>
      <c r="AD291" s="152">
        <v>0</v>
      </c>
      <c r="AE291" s="152">
        <v>0</v>
      </c>
      <c r="AF291" s="152">
        <v>0</v>
      </c>
      <c r="AG291" s="152">
        <v>0</v>
      </c>
      <c r="AH291" s="152">
        <v>0</v>
      </c>
      <c r="AI291" s="152">
        <v>0</v>
      </c>
      <c r="AJ291" s="153">
        <f t="shared" si="4"/>
        <v>0</v>
      </c>
      <c r="AM291" s="98"/>
    </row>
    <row r="292" spans="1:39" ht="20.100000000000001" hidden="1" customHeight="1" outlineLevel="2">
      <c r="A292" s="149">
        <v>1212</v>
      </c>
      <c r="B292" s="150" t="s">
        <v>953</v>
      </c>
      <c r="C292" s="151" t="s">
        <v>1351</v>
      </c>
      <c r="D292" s="152">
        <v>0</v>
      </c>
      <c r="E292" s="152">
        <v>0</v>
      </c>
      <c r="F292" s="152">
        <v>0</v>
      </c>
      <c r="G292" s="152">
        <v>0</v>
      </c>
      <c r="H292" s="152">
        <v>0</v>
      </c>
      <c r="I292" s="152">
        <v>0</v>
      </c>
      <c r="J292" s="152">
        <v>0</v>
      </c>
      <c r="K292" s="152">
        <v>0</v>
      </c>
      <c r="L292" s="152">
        <v>0</v>
      </c>
      <c r="M292" s="152">
        <v>0</v>
      </c>
      <c r="N292" s="152">
        <v>0</v>
      </c>
      <c r="O292" s="152">
        <v>0</v>
      </c>
      <c r="P292" s="152">
        <v>0</v>
      </c>
      <c r="Q292" s="152">
        <v>0</v>
      </c>
      <c r="R292" s="152">
        <v>0</v>
      </c>
      <c r="S292" s="152">
        <v>0</v>
      </c>
      <c r="T292" s="152">
        <v>0</v>
      </c>
      <c r="U292" s="152">
        <v>0</v>
      </c>
      <c r="V292" s="152">
        <v>0</v>
      </c>
      <c r="W292" s="152">
        <v>0</v>
      </c>
      <c r="X292" s="152">
        <v>0</v>
      </c>
      <c r="Y292" s="152">
        <v>0</v>
      </c>
      <c r="Z292" s="152">
        <v>0</v>
      </c>
      <c r="AA292" s="152">
        <v>0</v>
      </c>
      <c r="AB292" s="152">
        <v>0</v>
      </c>
      <c r="AC292" s="152">
        <v>0</v>
      </c>
      <c r="AD292" s="152">
        <v>0</v>
      </c>
      <c r="AE292" s="152">
        <v>0</v>
      </c>
      <c r="AF292" s="152">
        <v>0</v>
      </c>
      <c r="AG292" s="152">
        <v>0</v>
      </c>
      <c r="AH292" s="152">
        <v>0</v>
      </c>
      <c r="AI292" s="152">
        <v>0</v>
      </c>
      <c r="AJ292" s="153">
        <f t="shared" si="4"/>
        <v>0</v>
      </c>
      <c r="AM292" s="98"/>
    </row>
    <row r="293" spans="1:39" ht="20.100000000000001" hidden="1" customHeight="1" outlineLevel="2">
      <c r="A293" s="149">
        <v>1213</v>
      </c>
      <c r="B293" s="150" t="s">
        <v>954</v>
      </c>
      <c r="C293" s="151" t="s">
        <v>1351</v>
      </c>
      <c r="D293" s="152">
        <v>0</v>
      </c>
      <c r="E293" s="152">
        <v>0</v>
      </c>
      <c r="F293" s="152">
        <v>0</v>
      </c>
      <c r="G293" s="152">
        <v>0</v>
      </c>
      <c r="H293" s="152">
        <v>0</v>
      </c>
      <c r="I293" s="152">
        <v>0</v>
      </c>
      <c r="J293" s="152">
        <v>0</v>
      </c>
      <c r="K293" s="152">
        <v>0</v>
      </c>
      <c r="L293" s="152">
        <v>0</v>
      </c>
      <c r="M293" s="152">
        <v>0</v>
      </c>
      <c r="N293" s="152">
        <v>0</v>
      </c>
      <c r="O293" s="152">
        <v>0</v>
      </c>
      <c r="P293" s="152">
        <v>0</v>
      </c>
      <c r="Q293" s="152">
        <v>0</v>
      </c>
      <c r="R293" s="152">
        <v>0</v>
      </c>
      <c r="S293" s="152">
        <v>0</v>
      </c>
      <c r="T293" s="152">
        <v>0</v>
      </c>
      <c r="U293" s="152">
        <v>0</v>
      </c>
      <c r="V293" s="152">
        <v>0</v>
      </c>
      <c r="W293" s="152">
        <v>0</v>
      </c>
      <c r="X293" s="152">
        <v>0</v>
      </c>
      <c r="Y293" s="152">
        <v>0</v>
      </c>
      <c r="Z293" s="152">
        <v>0</v>
      </c>
      <c r="AA293" s="152">
        <v>0</v>
      </c>
      <c r="AB293" s="152">
        <v>0</v>
      </c>
      <c r="AC293" s="152">
        <v>0</v>
      </c>
      <c r="AD293" s="152">
        <v>0</v>
      </c>
      <c r="AE293" s="152">
        <v>0</v>
      </c>
      <c r="AF293" s="152">
        <v>0</v>
      </c>
      <c r="AG293" s="152">
        <v>0</v>
      </c>
      <c r="AH293" s="152">
        <v>0</v>
      </c>
      <c r="AI293" s="152">
        <v>0</v>
      </c>
      <c r="AJ293" s="153">
        <f t="shared" si="4"/>
        <v>0</v>
      </c>
      <c r="AM293" s="98"/>
    </row>
    <row r="294" spans="1:39" ht="20.100000000000001" hidden="1" customHeight="1" outlineLevel="2">
      <c r="A294" s="149">
        <v>1214</v>
      </c>
      <c r="B294" s="150" t="s">
        <v>955</v>
      </c>
      <c r="C294" s="151" t="s">
        <v>1351</v>
      </c>
      <c r="D294" s="152">
        <v>0</v>
      </c>
      <c r="E294" s="152">
        <v>0</v>
      </c>
      <c r="F294" s="152">
        <v>0</v>
      </c>
      <c r="G294" s="152">
        <v>0</v>
      </c>
      <c r="H294" s="152">
        <v>0</v>
      </c>
      <c r="I294" s="152">
        <v>0</v>
      </c>
      <c r="J294" s="152">
        <v>0</v>
      </c>
      <c r="K294" s="152">
        <v>0</v>
      </c>
      <c r="L294" s="152">
        <v>0</v>
      </c>
      <c r="M294" s="152">
        <v>0</v>
      </c>
      <c r="N294" s="152">
        <v>0</v>
      </c>
      <c r="O294" s="152">
        <v>0</v>
      </c>
      <c r="P294" s="152">
        <v>0</v>
      </c>
      <c r="Q294" s="152">
        <v>0</v>
      </c>
      <c r="R294" s="152">
        <v>0</v>
      </c>
      <c r="S294" s="152">
        <v>0</v>
      </c>
      <c r="T294" s="152">
        <v>0</v>
      </c>
      <c r="U294" s="152">
        <v>0</v>
      </c>
      <c r="V294" s="152">
        <v>0</v>
      </c>
      <c r="W294" s="152">
        <v>0</v>
      </c>
      <c r="X294" s="152">
        <v>0</v>
      </c>
      <c r="Y294" s="152">
        <v>0</v>
      </c>
      <c r="Z294" s="152">
        <v>0</v>
      </c>
      <c r="AA294" s="152">
        <v>0</v>
      </c>
      <c r="AB294" s="152">
        <v>0</v>
      </c>
      <c r="AC294" s="152">
        <v>0</v>
      </c>
      <c r="AD294" s="152">
        <v>0</v>
      </c>
      <c r="AE294" s="152">
        <v>0</v>
      </c>
      <c r="AF294" s="152">
        <v>0</v>
      </c>
      <c r="AG294" s="152">
        <v>0</v>
      </c>
      <c r="AH294" s="152">
        <v>0</v>
      </c>
      <c r="AI294" s="152">
        <v>0</v>
      </c>
      <c r="AJ294" s="153">
        <f t="shared" si="4"/>
        <v>0</v>
      </c>
      <c r="AM294" s="98"/>
    </row>
    <row r="295" spans="1:39" ht="20.100000000000001" hidden="1" customHeight="1" outlineLevel="2">
      <c r="A295" s="149">
        <v>1215</v>
      </c>
      <c r="B295" s="150" t="s">
        <v>956</v>
      </c>
      <c r="C295" s="151" t="s">
        <v>1351</v>
      </c>
      <c r="D295" s="152">
        <v>0</v>
      </c>
      <c r="E295" s="152">
        <v>0</v>
      </c>
      <c r="F295" s="152">
        <v>0</v>
      </c>
      <c r="G295" s="152">
        <v>0</v>
      </c>
      <c r="H295" s="152">
        <v>0</v>
      </c>
      <c r="I295" s="152">
        <v>0</v>
      </c>
      <c r="J295" s="152">
        <v>0</v>
      </c>
      <c r="K295" s="152">
        <v>0</v>
      </c>
      <c r="L295" s="152">
        <v>0</v>
      </c>
      <c r="M295" s="152">
        <v>0</v>
      </c>
      <c r="N295" s="152">
        <v>0</v>
      </c>
      <c r="O295" s="152">
        <v>0</v>
      </c>
      <c r="P295" s="152">
        <v>0</v>
      </c>
      <c r="Q295" s="152">
        <v>0</v>
      </c>
      <c r="R295" s="152">
        <v>0</v>
      </c>
      <c r="S295" s="152">
        <v>0</v>
      </c>
      <c r="T295" s="152">
        <v>0</v>
      </c>
      <c r="U295" s="152">
        <v>0</v>
      </c>
      <c r="V295" s="152">
        <v>0</v>
      </c>
      <c r="W295" s="152">
        <v>0</v>
      </c>
      <c r="X295" s="152">
        <v>0</v>
      </c>
      <c r="Y295" s="152">
        <v>0</v>
      </c>
      <c r="Z295" s="152">
        <v>0</v>
      </c>
      <c r="AA295" s="152">
        <v>0</v>
      </c>
      <c r="AB295" s="152">
        <v>0</v>
      </c>
      <c r="AC295" s="152">
        <v>0</v>
      </c>
      <c r="AD295" s="152">
        <v>0</v>
      </c>
      <c r="AE295" s="152">
        <v>0</v>
      </c>
      <c r="AF295" s="152">
        <v>0</v>
      </c>
      <c r="AG295" s="152">
        <v>0</v>
      </c>
      <c r="AH295" s="152">
        <v>0</v>
      </c>
      <c r="AI295" s="152">
        <v>0</v>
      </c>
      <c r="AJ295" s="153">
        <f t="shared" si="4"/>
        <v>0</v>
      </c>
      <c r="AM295" s="98"/>
    </row>
    <row r="296" spans="1:39" ht="20.100000000000001" hidden="1" customHeight="1" outlineLevel="2">
      <c r="A296" s="149">
        <v>1216</v>
      </c>
      <c r="B296" s="150" t="s">
        <v>957</v>
      </c>
      <c r="C296" s="151" t="s">
        <v>1351</v>
      </c>
      <c r="D296" s="152">
        <v>0</v>
      </c>
      <c r="E296" s="152">
        <v>0</v>
      </c>
      <c r="F296" s="152">
        <v>0</v>
      </c>
      <c r="G296" s="152">
        <v>0</v>
      </c>
      <c r="H296" s="152">
        <v>0</v>
      </c>
      <c r="I296" s="152">
        <v>0</v>
      </c>
      <c r="J296" s="152">
        <v>0</v>
      </c>
      <c r="K296" s="152">
        <v>0</v>
      </c>
      <c r="L296" s="152">
        <v>0</v>
      </c>
      <c r="M296" s="152">
        <v>0</v>
      </c>
      <c r="N296" s="152">
        <v>0</v>
      </c>
      <c r="O296" s="152">
        <v>0</v>
      </c>
      <c r="P296" s="152">
        <v>0</v>
      </c>
      <c r="Q296" s="152">
        <v>0</v>
      </c>
      <c r="R296" s="152">
        <v>0</v>
      </c>
      <c r="S296" s="152">
        <v>0</v>
      </c>
      <c r="T296" s="152">
        <v>0</v>
      </c>
      <c r="U296" s="152">
        <v>0</v>
      </c>
      <c r="V296" s="152">
        <v>0</v>
      </c>
      <c r="W296" s="152">
        <v>0</v>
      </c>
      <c r="X296" s="152">
        <v>0</v>
      </c>
      <c r="Y296" s="152">
        <v>0</v>
      </c>
      <c r="Z296" s="152">
        <v>0</v>
      </c>
      <c r="AA296" s="152">
        <v>0</v>
      </c>
      <c r="AB296" s="152">
        <v>0</v>
      </c>
      <c r="AC296" s="152">
        <v>0</v>
      </c>
      <c r="AD296" s="152">
        <v>0</v>
      </c>
      <c r="AE296" s="152">
        <v>0</v>
      </c>
      <c r="AF296" s="152">
        <v>0</v>
      </c>
      <c r="AG296" s="152">
        <v>0</v>
      </c>
      <c r="AH296" s="152">
        <v>0</v>
      </c>
      <c r="AI296" s="152">
        <v>0</v>
      </c>
      <c r="AJ296" s="153">
        <f t="shared" si="4"/>
        <v>0</v>
      </c>
      <c r="AM296" s="98"/>
    </row>
    <row r="297" spans="1:39" ht="20.100000000000001" hidden="1" customHeight="1" outlineLevel="2">
      <c r="A297" s="149">
        <v>1217</v>
      </c>
      <c r="B297" s="150" t="s">
        <v>958</v>
      </c>
      <c r="C297" s="151" t="s">
        <v>1351</v>
      </c>
      <c r="D297" s="152">
        <v>0</v>
      </c>
      <c r="E297" s="152">
        <v>0</v>
      </c>
      <c r="F297" s="152">
        <v>0</v>
      </c>
      <c r="G297" s="152">
        <v>0</v>
      </c>
      <c r="H297" s="152">
        <v>0</v>
      </c>
      <c r="I297" s="152">
        <v>0</v>
      </c>
      <c r="J297" s="152">
        <v>0</v>
      </c>
      <c r="K297" s="152">
        <v>0</v>
      </c>
      <c r="L297" s="152">
        <v>0</v>
      </c>
      <c r="M297" s="152">
        <v>0</v>
      </c>
      <c r="N297" s="152">
        <v>0</v>
      </c>
      <c r="O297" s="152">
        <v>0</v>
      </c>
      <c r="P297" s="152">
        <v>0</v>
      </c>
      <c r="Q297" s="152">
        <v>0</v>
      </c>
      <c r="R297" s="152">
        <v>0</v>
      </c>
      <c r="S297" s="152">
        <v>0</v>
      </c>
      <c r="T297" s="152">
        <v>0</v>
      </c>
      <c r="U297" s="152">
        <v>0</v>
      </c>
      <c r="V297" s="152">
        <v>0</v>
      </c>
      <c r="W297" s="152">
        <v>0</v>
      </c>
      <c r="X297" s="152">
        <v>0</v>
      </c>
      <c r="Y297" s="152">
        <v>0</v>
      </c>
      <c r="Z297" s="152">
        <v>0</v>
      </c>
      <c r="AA297" s="152">
        <v>0</v>
      </c>
      <c r="AB297" s="152">
        <v>0</v>
      </c>
      <c r="AC297" s="152">
        <v>0</v>
      </c>
      <c r="AD297" s="152">
        <v>0</v>
      </c>
      <c r="AE297" s="152">
        <v>0</v>
      </c>
      <c r="AF297" s="152">
        <v>0</v>
      </c>
      <c r="AG297" s="152">
        <v>0</v>
      </c>
      <c r="AH297" s="152">
        <v>0</v>
      </c>
      <c r="AI297" s="152">
        <v>0</v>
      </c>
      <c r="AJ297" s="153">
        <f t="shared" si="4"/>
        <v>0</v>
      </c>
      <c r="AM297" s="98"/>
    </row>
    <row r="298" spans="1:39" ht="20.100000000000001" hidden="1" customHeight="1" outlineLevel="2">
      <c r="A298" s="149">
        <v>1218</v>
      </c>
      <c r="B298" s="150" t="s">
        <v>959</v>
      </c>
      <c r="C298" s="151" t="s">
        <v>1351</v>
      </c>
      <c r="D298" s="152">
        <v>0</v>
      </c>
      <c r="E298" s="152">
        <v>0</v>
      </c>
      <c r="F298" s="152">
        <v>0</v>
      </c>
      <c r="G298" s="152">
        <v>0</v>
      </c>
      <c r="H298" s="152">
        <v>0</v>
      </c>
      <c r="I298" s="152">
        <v>0</v>
      </c>
      <c r="J298" s="152">
        <v>0</v>
      </c>
      <c r="K298" s="152">
        <v>0</v>
      </c>
      <c r="L298" s="152">
        <v>0</v>
      </c>
      <c r="M298" s="152">
        <v>0</v>
      </c>
      <c r="N298" s="152">
        <v>0</v>
      </c>
      <c r="O298" s="152">
        <v>0</v>
      </c>
      <c r="P298" s="152">
        <v>0</v>
      </c>
      <c r="Q298" s="152">
        <v>0</v>
      </c>
      <c r="R298" s="152">
        <v>0</v>
      </c>
      <c r="S298" s="152">
        <v>0</v>
      </c>
      <c r="T298" s="152">
        <v>0</v>
      </c>
      <c r="U298" s="152">
        <v>0</v>
      </c>
      <c r="V298" s="152">
        <v>0</v>
      </c>
      <c r="W298" s="152">
        <v>0</v>
      </c>
      <c r="X298" s="152">
        <v>0</v>
      </c>
      <c r="Y298" s="152">
        <v>0</v>
      </c>
      <c r="Z298" s="152">
        <v>0</v>
      </c>
      <c r="AA298" s="152">
        <v>0</v>
      </c>
      <c r="AB298" s="152">
        <v>0</v>
      </c>
      <c r="AC298" s="152">
        <v>0</v>
      </c>
      <c r="AD298" s="152">
        <v>0</v>
      </c>
      <c r="AE298" s="152">
        <v>0</v>
      </c>
      <c r="AF298" s="152">
        <v>0</v>
      </c>
      <c r="AG298" s="152">
        <v>0</v>
      </c>
      <c r="AH298" s="152">
        <v>0</v>
      </c>
      <c r="AI298" s="152">
        <v>0</v>
      </c>
      <c r="AJ298" s="153">
        <f t="shared" si="4"/>
        <v>0</v>
      </c>
      <c r="AM298" s="98"/>
    </row>
    <row r="299" spans="1:39" ht="20.100000000000001" hidden="1" customHeight="1" outlineLevel="2">
      <c r="A299" s="149">
        <v>1219</v>
      </c>
      <c r="B299" s="150" t="s">
        <v>960</v>
      </c>
      <c r="C299" s="151" t="s">
        <v>1351</v>
      </c>
      <c r="D299" s="152">
        <v>0</v>
      </c>
      <c r="E299" s="152">
        <v>0</v>
      </c>
      <c r="F299" s="152">
        <v>0</v>
      </c>
      <c r="G299" s="152">
        <v>0</v>
      </c>
      <c r="H299" s="152">
        <v>0</v>
      </c>
      <c r="I299" s="152">
        <v>0</v>
      </c>
      <c r="J299" s="152">
        <v>0</v>
      </c>
      <c r="K299" s="152">
        <v>0</v>
      </c>
      <c r="L299" s="152">
        <v>0</v>
      </c>
      <c r="M299" s="152">
        <v>0</v>
      </c>
      <c r="N299" s="152">
        <v>0</v>
      </c>
      <c r="O299" s="152">
        <v>0</v>
      </c>
      <c r="P299" s="152">
        <v>0</v>
      </c>
      <c r="Q299" s="152">
        <v>0</v>
      </c>
      <c r="R299" s="152">
        <v>0</v>
      </c>
      <c r="S299" s="152">
        <v>0</v>
      </c>
      <c r="T299" s="152">
        <v>0</v>
      </c>
      <c r="U299" s="152">
        <v>0</v>
      </c>
      <c r="V299" s="152">
        <v>0</v>
      </c>
      <c r="W299" s="152">
        <v>0</v>
      </c>
      <c r="X299" s="152">
        <v>0</v>
      </c>
      <c r="Y299" s="152">
        <v>0</v>
      </c>
      <c r="Z299" s="152">
        <v>0</v>
      </c>
      <c r="AA299" s="152">
        <v>0</v>
      </c>
      <c r="AB299" s="152">
        <v>0</v>
      </c>
      <c r="AC299" s="152">
        <v>0</v>
      </c>
      <c r="AD299" s="152">
        <v>0</v>
      </c>
      <c r="AE299" s="152">
        <v>0</v>
      </c>
      <c r="AF299" s="152">
        <v>0</v>
      </c>
      <c r="AG299" s="152">
        <v>0</v>
      </c>
      <c r="AH299" s="152">
        <v>0</v>
      </c>
      <c r="AI299" s="152">
        <v>0</v>
      </c>
      <c r="AJ299" s="153">
        <f t="shared" si="4"/>
        <v>0</v>
      </c>
      <c r="AM299" s="98"/>
    </row>
    <row r="300" spans="1:39" ht="20.100000000000001" hidden="1" customHeight="1" outlineLevel="2">
      <c r="A300" s="149">
        <v>1220</v>
      </c>
      <c r="B300" s="150" t="s">
        <v>961</v>
      </c>
      <c r="C300" s="151" t="s">
        <v>1351</v>
      </c>
      <c r="D300" s="152">
        <v>0</v>
      </c>
      <c r="E300" s="152">
        <v>0</v>
      </c>
      <c r="F300" s="152">
        <v>0</v>
      </c>
      <c r="G300" s="152">
        <v>0</v>
      </c>
      <c r="H300" s="152">
        <v>0</v>
      </c>
      <c r="I300" s="152">
        <v>0</v>
      </c>
      <c r="J300" s="152">
        <v>0</v>
      </c>
      <c r="K300" s="152">
        <v>0</v>
      </c>
      <c r="L300" s="152">
        <v>0</v>
      </c>
      <c r="M300" s="152">
        <v>0</v>
      </c>
      <c r="N300" s="152">
        <v>0</v>
      </c>
      <c r="O300" s="152">
        <v>0</v>
      </c>
      <c r="P300" s="152">
        <v>0</v>
      </c>
      <c r="Q300" s="152">
        <v>0</v>
      </c>
      <c r="R300" s="152">
        <v>0</v>
      </c>
      <c r="S300" s="152">
        <v>0</v>
      </c>
      <c r="T300" s="152">
        <v>0</v>
      </c>
      <c r="U300" s="152">
        <v>0</v>
      </c>
      <c r="V300" s="152">
        <v>0</v>
      </c>
      <c r="W300" s="152">
        <v>0</v>
      </c>
      <c r="X300" s="152">
        <v>0</v>
      </c>
      <c r="Y300" s="152">
        <v>0</v>
      </c>
      <c r="Z300" s="152">
        <v>0</v>
      </c>
      <c r="AA300" s="152">
        <v>0</v>
      </c>
      <c r="AB300" s="152">
        <v>0</v>
      </c>
      <c r="AC300" s="152">
        <v>0</v>
      </c>
      <c r="AD300" s="152">
        <v>0</v>
      </c>
      <c r="AE300" s="152">
        <v>0</v>
      </c>
      <c r="AF300" s="152">
        <v>0</v>
      </c>
      <c r="AG300" s="152">
        <v>0</v>
      </c>
      <c r="AH300" s="152">
        <v>0</v>
      </c>
      <c r="AI300" s="152">
        <v>0</v>
      </c>
      <c r="AJ300" s="153">
        <f t="shared" si="4"/>
        <v>0</v>
      </c>
      <c r="AM300" s="98"/>
    </row>
    <row r="301" spans="1:39" ht="20.100000000000001" hidden="1" customHeight="1" outlineLevel="2">
      <c r="A301" s="149">
        <v>1221</v>
      </c>
      <c r="B301" s="150" t="s">
        <v>962</v>
      </c>
      <c r="C301" s="151" t="s">
        <v>1351</v>
      </c>
      <c r="D301" s="152">
        <v>0</v>
      </c>
      <c r="E301" s="152">
        <v>0</v>
      </c>
      <c r="F301" s="152">
        <v>0</v>
      </c>
      <c r="G301" s="152">
        <v>0</v>
      </c>
      <c r="H301" s="152">
        <v>0</v>
      </c>
      <c r="I301" s="152">
        <v>0</v>
      </c>
      <c r="J301" s="152">
        <v>0</v>
      </c>
      <c r="K301" s="152">
        <v>0</v>
      </c>
      <c r="L301" s="152">
        <v>0</v>
      </c>
      <c r="M301" s="152">
        <v>0</v>
      </c>
      <c r="N301" s="152">
        <v>0</v>
      </c>
      <c r="O301" s="152">
        <v>0</v>
      </c>
      <c r="P301" s="152">
        <v>0</v>
      </c>
      <c r="Q301" s="152">
        <v>0</v>
      </c>
      <c r="R301" s="152">
        <v>0</v>
      </c>
      <c r="S301" s="152">
        <v>0</v>
      </c>
      <c r="T301" s="152">
        <v>0</v>
      </c>
      <c r="U301" s="152">
        <v>0</v>
      </c>
      <c r="V301" s="152">
        <v>0</v>
      </c>
      <c r="W301" s="152">
        <v>0</v>
      </c>
      <c r="X301" s="152">
        <v>0</v>
      </c>
      <c r="Y301" s="152">
        <v>0</v>
      </c>
      <c r="Z301" s="152">
        <v>0</v>
      </c>
      <c r="AA301" s="152">
        <v>0</v>
      </c>
      <c r="AB301" s="152">
        <v>0</v>
      </c>
      <c r="AC301" s="152">
        <v>0</v>
      </c>
      <c r="AD301" s="152">
        <v>0</v>
      </c>
      <c r="AE301" s="152">
        <v>0</v>
      </c>
      <c r="AF301" s="152">
        <v>0</v>
      </c>
      <c r="AG301" s="152">
        <v>0</v>
      </c>
      <c r="AH301" s="152">
        <v>0</v>
      </c>
      <c r="AI301" s="152">
        <v>0</v>
      </c>
      <c r="AJ301" s="153">
        <f t="shared" si="4"/>
        <v>0</v>
      </c>
      <c r="AM301" s="98"/>
    </row>
    <row r="302" spans="1:39" ht="20.100000000000001" hidden="1" customHeight="1" outlineLevel="2">
      <c r="A302" s="149">
        <v>1222</v>
      </c>
      <c r="B302" s="150" t="s">
        <v>963</v>
      </c>
      <c r="C302" s="151" t="s">
        <v>1351</v>
      </c>
      <c r="D302" s="152">
        <v>0</v>
      </c>
      <c r="E302" s="152">
        <v>0</v>
      </c>
      <c r="F302" s="152">
        <v>0</v>
      </c>
      <c r="G302" s="152">
        <v>0</v>
      </c>
      <c r="H302" s="152">
        <v>0</v>
      </c>
      <c r="I302" s="152">
        <v>0</v>
      </c>
      <c r="J302" s="152">
        <v>0</v>
      </c>
      <c r="K302" s="152">
        <v>0</v>
      </c>
      <c r="L302" s="152">
        <v>0</v>
      </c>
      <c r="M302" s="152">
        <v>0</v>
      </c>
      <c r="N302" s="152">
        <v>0</v>
      </c>
      <c r="O302" s="152">
        <v>0</v>
      </c>
      <c r="P302" s="152">
        <v>0</v>
      </c>
      <c r="Q302" s="152">
        <v>0</v>
      </c>
      <c r="R302" s="152">
        <v>0</v>
      </c>
      <c r="S302" s="152">
        <v>0</v>
      </c>
      <c r="T302" s="152">
        <v>0</v>
      </c>
      <c r="U302" s="152">
        <v>0</v>
      </c>
      <c r="V302" s="152">
        <v>0</v>
      </c>
      <c r="W302" s="152">
        <v>0</v>
      </c>
      <c r="X302" s="152">
        <v>0</v>
      </c>
      <c r="Y302" s="152">
        <v>0</v>
      </c>
      <c r="Z302" s="152">
        <v>0</v>
      </c>
      <c r="AA302" s="152">
        <v>0</v>
      </c>
      <c r="AB302" s="152">
        <v>0</v>
      </c>
      <c r="AC302" s="152">
        <v>0</v>
      </c>
      <c r="AD302" s="152">
        <v>0</v>
      </c>
      <c r="AE302" s="152">
        <v>0</v>
      </c>
      <c r="AF302" s="152">
        <v>0</v>
      </c>
      <c r="AG302" s="152">
        <v>0</v>
      </c>
      <c r="AH302" s="152">
        <v>0</v>
      </c>
      <c r="AI302" s="152">
        <v>0</v>
      </c>
      <c r="AJ302" s="153">
        <f t="shared" si="4"/>
        <v>0</v>
      </c>
      <c r="AM302" s="98"/>
    </row>
    <row r="303" spans="1:39" ht="20.100000000000001" hidden="1" customHeight="1" outlineLevel="2">
      <c r="A303" s="149">
        <v>1223</v>
      </c>
      <c r="B303" s="150" t="s">
        <v>964</v>
      </c>
      <c r="C303" s="151" t="s">
        <v>1351</v>
      </c>
      <c r="D303" s="152">
        <v>0</v>
      </c>
      <c r="E303" s="152">
        <v>0</v>
      </c>
      <c r="F303" s="152">
        <v>0</v>
      </c>
      <c r="G303" s="152">
        <v>0</v>
      </c>
      <c r="H303" s="152">
        <v>0</v>
      </c>
      <c r="I303" s="152">
        <v>0</v>
      </c>
      <c r="J303" s="152">
        <v>0</v>
      </c>
      <c r="K303" s="152">
        <v>0</v>
      </c>
      <c r="L303" s="152">
        <v>0</v>
      </c>
      <c r="M303" s="152">
        <v>0</v>
      </c>
      <c r="N303" s="152">
        <v>0</v>
      </c>
      <c r="O303" s="152">
        <v>0</v>
      </c>
      <c r="P303" s="152">
        <v>0</v>
      </c>
      <c r="Q303" s="152">
        <v>0</v>
      </c>
      <c r="R303" s="152">
        <v>0</v>
      </c>
      <c r="S303" s="152">
        <v>0</v>
      </c>
      <c r="T303" s="152">
        <v>0</v>
      </c>
      <c r="U303" s="152">
        <v>0</v>
      </c>
      <c r="V303" s="152">
        <v>0</v>
      </c>
      <c r="W303" s="152">
        <v>0</v>
      </c>
      <c r="X303" s="152">
        <v>0</v>
      </c>
      <c r="Y303" s="152">
        <v>0</v>
      </c>
      <c r="Z303" s="152">
        <v>0</v>
      </c>
      <c r="AA303" s="152">
        <v>0</v>
      </c>
      <c r="AB303" s="152">
        <v>0</v>
      </c>
      <c r="AC303" s="152">
        <v>0</v>
      </c>
      <c r="AD303" s="152">
        <v>0</v>
      </c>
      <c r="AE303" s="152">
        <v>0</v>
      </c>
      <c r="AF303" s="152">
        <v>0</v>
      </c>
      <c r="AG303" s="152">
        <v>0</v>
      </c>
      <c r="AH303" s="152">
        <v>0</v>
      </c>
      <c r="AI303" s="152">
        <v>0</v>
      </c>
      <c r="AJ303" s="153">
        <f t="shared" si="4"/>
        <v>0</v>
      </c>
      <c r="AM303" s="98"/>
    </row>
    <row r="304" spans="1:39" ht="20.100000000000001" hidden="1" customHeight="1" outlineLevel="2">
      <c r="A304" s="149">
        <v>1224</v>
      </c>
      <c r="B304" s="150" t="s">
        <v>965</v>
      </c>
      <c r="C304" s="151" t="s">
        <v>1351</v>
      </c>
      <c r="D304" s="152">
        <v>0</v>
      </c>
      <c r="E304" s="152">
        <v>0</v>
      </c>
      <c r="F304" s="152">
        <v>0</v>
      </c>
      <c r="G304" s="152">
        <v>0</v>
      </c>
      <c r="H304" s="152">
        <v>0</v>
      </c>
      <c r="I304" s="152">
        <v>0</v>
      </c>
      <c r="J304" s="152">
        <v>0</v>
      </c>
      <c r="K304" s="152">
        <v>0</v>
      </c>
      <c r="L304" s="152">
        <v>0</v>
      </c>
      <c r="M304" s="152">
        <v>0</v>
      </c>
      <c r="N304" s="152">
        <v>0</v>
      </c>
      <c r="O304" s="152">
        <v>0</v>
      </c>
      <c r="P304" s="152">
        <v>0</v>
      </c>
      <c r="Q304" s="152">
        <v>0</v>
      </c>
      <c r="R304" s="152">
        <v>0</v>
      </c>
      <c r="S304" s="152">
        <v>0</v>
      </c>
      <c r="T304" s="152">
        <v>0</v>
      </c>
      <c r="U304" s="152">
        <v>0</v>
      </c>
      <c r="V304" s="152">
        <v>0</v>
      </c>
      <c r="W304" s="152">
        <v>0</v>
      </c>
      <c r="X304" s="152">
        <v>0</v>
      </c>
      <c r="Y304" s="152">
        <v>0</v>
      </c>
      <c r="Z304" s="152">
        <v>0</v>
      </c>
      <c r="AA304" s="152">
        <v>0</v>
      </c>
      <c r="AB304" s="152">
        <v>0</v>
      </c>
      <c r="AC304" s="152">
        <v>0</v>
      </c>
      <c r="AD304" s="152">
        <v>0</v>
      </c>
      <c r="AE304" s="152">
        <v>0</v>
      </c>
      <c r="AF304" s="152">
        <v>0</v>
      </c>
      <c r="AG304" s="152">
        <v>0</v>
      </c>
      <c r="AH304" s="152">
        <v>0</v>
      </c>
      <c r="AI304" s="152">
        <v>0</v>
      </c>
      <c r="AJ304" s="153">
        <f t="shared" si="4"/>
        <v>0</v>
      </c>
      <c r="AM304" s="98"/>
    </row>
    <row r="305" spans="1:39" ht="20.100000000000001" hidden="1" customHeight="1" outlineLevel="2">
      <c r="A305" s="149">
        <v>1225</v>
      </c>
      <c r="B305" s="150" t="s">
        <v>966</v>
      </c>
      <c r="C305" s="151" t="s">
        <v>1351</v>
      </c>
      <c r="D305" s="152">
        <v>0</v>
      </c>
      <c r="E305" s="152">
        <v>0</v>
      </c>
      <c r="F305" s="152">
        <v>0</v>
      </c>
      <c r="G305" s="152">
        <v>0</v>
      </c>
      <c r="H305" s="152">
        <v>0</v>
      </c>
      <c r="I305" s="152">
        <v>0</v>
      </c>
      <c r="J305" s="152">
        <v>0</v>
      </c>
      <c r="K305" s="152">
        <v>0</v>
      </c>
      <c r="L305" s="152">
        <v>0</v>
      </c>
      <c r="M305" s="152">
        <v>0</v>
      </c>
      <c r="N305" s="152">
        <v>0</v>
      </c>
      <c r="O305" s="152">
        <v>0</v>
      </c>
      <c r="P305" s="152">
        <v>0</v>
      </c>
      <c r="Q305" s="152">
        <v>0</v>
      </c>
      <c r="R305" s="152">
        <v>0</v>
      </c>
      <c r="S305" s="152">
        <v>0</v>
      </c>
      <c r="T305" s="152">
        <v>0</v>
      </c>
      <c r="U305" s="152">
        <v>0</v>
      </c>
      <c r="V305" s="152">
        <v>0</v>
      </c>
      <c r="W305" s="152">
        <v>0</v>
      </c>
      <c r="X305" s="152">
        <v>0</v>
      </c>
      <c r="Y305" s="152">
        <v>0</v>
      </c>
      <c r="Z305" s="152">
        <v>0</v>
      </c>
      <c r="AA305" s="152">
        <v>0</v>
      </c>
      <c r="AB305" s="152">
        <v>0</v>
      </c>
      <c r="AC305" s="152">
        <v>0</v>
      </c>
      <c r="AD305" s="152">
        <v>0</v>
      </c>
      <c r="AE305" s="152">
        <v>0</v>
      </c>
      <c r="AF305" s="152">
        <v>0</v>
      </c>
      <c r="AG305" s="152">
        <v>0</v>
      </c>
      <c r="AH305" s="152">
        <v>0</v>
      </c>
      <c r="AI305" s="152">
        <v>0</v>
      </c>
      <c r="AJ305" s="153">
        <f t="shared" si="4"/>
        <v>0</v>
      </c>
      <c r="AM305" s="98"/>
    </row>
    <row r="306" spans="1:39" ht="20.100000000000001" hidden="1" customHeight="1" outlineLevel="2">
      <c r="A306" s="149">
        <v>1226</v>
      </c>
      <c r="B306" s="150" t="s">
        <v>967</v>
      </c>
      <c r="C306" s="151" t="s">
        <v>1351</v>
      </c>
      <c r="D306" s="152">
        <v>0</v>
      </c>
      <c r="E306" s="152">
        <v>0</v>
      </c>
      <c r="F306" s="152">
        <v>0</v>
      </c>
      <c r="G306" s="152">
        <v>0</v>
      </c>
      <c r="H306" s="152">
        <v>0</v>
      </c>
      <c r="I306" s="152">
        <v>0</v>
      </c>
      <c r="J306" s="152">
        <v>0</v>
      </c>
      <c r="K306" s="152">
        <v>0</v>
      </c>
      <c r="L306" s="152">
        <v>0</v>
      </c>
      <c r="M306" s="152">
        <v>0</v>
      </c>
      <c r="N306" s="152">
        <v>0</v>
      </c>
      <c r="O306" s="152">
        <v>0</v>
      </c>
      <c r="P306" s="152">
        <v>0</v>
      </c>
      <c r="Q306" s="152">
        <v>0</v>
      </c>
      <c r="R306" s="152">
        <v>0</v>
      </c>
      <c r="S306" s="152">
        <v>0</v>
      </c>
      <c r="T306" s="152">
        <v>0</v>
      </c>
      <c r="U306" s="152">
        <v>0</v>
      </c>
      <c r="V306" s="152">
        <v>0</v>
      </c>
      <c r="W306" s="152">
        <v>0</v>
      </c>
      <c r="X306" s="152">
        <v>0</v>
      </c>
      <c r="Y306" s="152">
        <v>0</v>
      </c>
      <c r="Z306" s="152">
        <v>0</v>
      </c>
      <c r="AA306" s="152">
        <v>0</v>
      </c>
      <c r="AB306" s="152">
        <v>0</v>
      </c>
      <c r="AC306" s="152">
        <v>0</v>
      </c>
      <c r="AD306" s="152">
        <v>0</v>
      </c>
      <c r="AE306" s="152">
        <v>0</v>
      </c>
      <c r="AF306" s="152">
        <v>0</v>
      </c>
      <c r="AG306" s="152">
        <v>0</v>
      </c>
      <c r="AH306" s="152">
        <v>0</v>
      </c>
      <c r="AI306" s="152">
        <v>0</v>
      </c>
      <c r="AJ306" s="153">
        <f t="shared" si="4"/>
        <v>0</v>
      </c>
      <c r="AM306" s="98"/>
    </row>
    <row r="307" spans="1:39" ht="20.100000000000001" hidden="1" customHeight="1" outlineLevel="2">
      <c r="A307" s="149">
        <v>1227</v>
      </c>
      <c r="B307" s="150" t="s">
        <v>968</v>
      </c>
      <c r="C307" s="151" t="s">
        <v>1351</v>
      </c>
      <c r="D307" s="152">
        <v>0</v>
      </c>
      <c r="E307" s="152">
        <v>0</v>
      </c>
      <c r="F307" s="152">
        <v>0</v>
      </c>
      <c r="G307" s="152">
        <v>0</v>
      </c>
      <c r="H307" s="152">
        <v>0</v>
      </c>
      <c r="I307" s="152">
        <v>0</v>
      </c>
      <c r="J307" s="152">
        <v>0</v>
      </c>
      <c r="K307" s="152">
        <v>0</v>
      </c>
      <c r="L307" s="152">
        <v>0</v>
      </c>
      <c r="M307" s="152">
        <v>0</v>
      </c>
      <c r="N307" s="152">
        <v>0</v>
      </c>
      <c r="O307" s="152">
        <v>0</v>
      </c>
      <c r="P307" s="152">
        <v>0</v>
      </c>
      <c r="Q307" s="152">
        <v>0</v>
      </c>
      <c r="R307" s="152">
        <v>0</v>
      </c>
      <c r="S307" s="152">
        <v>0</v>
      </c>
      <c r="T307" s="152">
        <v>0</v>
      </c>
      <c r="U307" s="152">
        <v>0</v>
      </c>
      <c r="V307" s="152">
        <v>0</v>
      </c>
      <c r="W307" s="152">
        <v>0</v>
      </c>
      <c r="X307" s="152">
        <v>0</v>
      </c>
      <c r="Y307" s="152">
        <v>0</v>
      </c>
      <c r="Z307" s="152">
        <v>0</v>
      </c>
      <c r="AA307" s="152">
        <v>0</v>
      </c>
      <c r="AB307" s="152">
        <v>0</v>
      </c>
      <c r="AC307" s="152">
        <v>0</v>
      </c>
      <c r="AD307" s="152">
        <v>0</v>
      </c>
      <c r="AE307" s="152">
        <v>0</v>
      </c>
      <c r="AF307" s="152">
        <v>0</v>
      </c>
      <c r="AG307" s="152">
        <v>0</v>
      </c>
      <c r="AH307" s="152">
        <v>0</v>
      </c>
      <c r="AI307" s="152">
        <v>0</v>
      </c>
      <c r="AJ307" s="153">
        <f t="shared" si="4"/>
        <v>0</v>
      </c>
      <c r="AM307" s="98"/>
    </row>
    <row r="308" spans="1:39" ht="20.100000000000001" hidden="1" customHeight="1" outlineLevel="2">
      <c r="A308" s="149">
        <v>1228</v>
      </c>
      <c r="B308" s="150" t="s">
        <v>969</v>
      </c>
      <c r="C308" s="151" t="s">
        <v>1351</v>
      </c>
      <c r="D308" s="152">
        <v>0</v>
      </c>
      <c r="E308" s="152">
        <v>0</v>
      </c>
      <c r="F308" s="152">
        <v>0</v>
      </c>
      <c r="G308" s="152">
        <v>0</v>
      </c>
      <c r="H308" s="152">
        <v>0</v>
      </c>
      <c r="I308" s="152">
        <v>0</v>
      </c>
      <c r="J308" s="152">
        <v>0</v>
      </c>
      <c r="K308" s="152">
        <v>0</v>
      </c>
      <c r="L308" s="152">
        <v>0</v>
      </c>
      <c r="M308" s="152">
        <v>0</v>
      </c>
      <c r="N308" s="152">
        <v>0</v>
      </c>
      <c r="O308" s="152">
        <v>0</v>
      </c>
      <c r="P308" s="152">
        <v>0</v>
      </c>
      <c r="Q308" s="152">
        <v>0</v>
      </c>
      <c r="R308" s="152">
        <v>0</v>
      </c>
      <c r="S308" s="152">
        <v>0</v>
      </c>
      <c r="T308" s="152">
        <v>0</v>
      </c>
      <c r="U308" s="152">
        <v>0</v>
      </c>
      <c r="V308" s="152">
        <v>0</v>
      </c>
      <c r="W308" s="152">
        <v>0</v>
      </c>
      <c r="X308" s="152">
        <v>0</v>
      </c>
      <c r="Y308" s="152">
        <v>0</v>
      </c>
      <c r="Z308" s="152">
        <v>0</v>
      </c>
      <c r="AA308" s="152">
        <v>0</v>
      </c>
      <c r="AB308" s="152">
        <v>0</v>
      </c>
      <c r="AC308" s="152">
        <v>0</v>
      </c>
      <c r="AD308" s="152">
        <v>0</v>
      </c>
      <c r="AE308" s="152">
        <v>0</v>
      </c>
      <c r="AF308" s="152">
        <v>0</v>
      </c>
      <c r="AG308" s="152">
        <v>0</v>
      </c>
      <c r="AH308" s="152">
        <v>0</v>
      </c>
      <c r="AI308" s="152">
        <v>0</v>
      </c>
      <c r="AJ308" s="153">
        <f t="shared" si="4"/>
        <v>0</v>
      </c>
      <c r="AM308" s="98"/>
    </row>
    <row r="309" spans="1:39" ht="20.100000000000001" hidden="1" customHeight="1" outlineLevel="2">
      <c r="A309" s="149">
        <v>1229</v>
      </c>
      <c r="B309" s="150" t="s">
        <v>970</v>
      </c>
      <c r="C309" s="151" t="s">
        <v>1351</v>
      </c>
      <c r="D309" s="152">
        <v>0</v>
      </c>
      <c r="E309" s="152">
        <v>0</v>
      </c>
      <c r="F309" s="152">
        <v>0</v>
      </c>
      <c r="G309" s="152">
        <v>0</v>
      </c>
      <c r="H309" s="152">
        <v>0</v>
      </c>
      <c r="I309" s="152">
        <v>0</v>
      </c>
      <c r="J309" s="152">
        <v>0</v>
      </c>
      <c r="K309" s="152">
        <v>0</v>
      </c>
      <c r="L309" s="152">
        <v>0</v>
      </c>
      <c r="M309" s="152">
        <v>0</v>
      </c>
      <c r="N309" s="152">
        <v>0</v>
      </c>
      <c r="O309" s="152">
        <v>0</v>
      </c>
      <c r="P309" s="152">
        <v>0</v>
      </c>
      <c r="Q309" s="152">
        <v>0</v>
      </c>
      <c r="R309" s="152">
        <v>0</v>
      </c>
      <c r="S309" s="152">
        <v>0</v>
      </c>
      <c r="T309" s="152">
        <v>0</v>
      </c>
      <c r="U309" s="152">
        <v>0</v>
      </c>
      <c r="V309" s="152">
        <v>0</v>
      </c>
      <c r="W309" s="152">
        <v>0</v>
      </c>
      <c r="X309" s="152">
        <v>0</v>
      </c>
      <c r="Y309" s="152">
        <v>0</v>
      </c>
      <c r="Z309" s="152">
        <v>0</v>
      </c>
      <c r="AA309" s="152">
        <v>0</v>
      </c>
      <c r="AB309" s="152">
        <v>0</v>
      </c>
      <c r="AC309" s="152">
        <v>0</v>
      </c>
      <c r="AD309" s="152">
        <v>0</v>
      </c>
      <c r="AE309" s="152">
        <v>0</v>
      </c>
      <c r="AF309" s="152">
        <v>0</v>
      </c>
      <c r="AG309" s="152">
        <v>0</v>
      </c>
      <c r="AH309" s="152">
        <v>0</v>
      </c>
      <c r="AI309" s="152">
        <v>0</v>
      </c>
      <c r="AJ309" s="153">
        <f t="shared" si="4"/>
        <v>0</v>
      </c>
      <c r="AM309" s="98"/>
    </row>
    <row r="310" spans="1:39" ht="20.100000000000001" hidden="1" customHeight="1" outlineLevel="2">
      <c r="A310" s="149">
        <v>1230</v>
      </c>
      <c r="B310" s="150" t="s">
        <v>971</v>
      </c>
      <c r="C310" s="151" t="s">
        <v>1351</v>
      </c>
      <c r="D310" s="152">
        <v>0</v>
      </c>
      <c r="E310" s="152">
        <v>0</v>
      </c>
      <c r="F310" s="152">
        <v>0</v>
      </c>
      <c r="G310" s="152">
        <v>0</v>
      </c>
      <c r="H310" s="152">
        <v>0</v>
      </c>
      <c r="I310" s="152">
        <v>0</v>
      </c>
      <c r="J310" s="152">
        <v>0</v>
      </c>
      <c r="K310" s="152">
        <v>0</v>
      </c>
      <c r="L310" s="152">
        <v>0</v>
      </c>
      <c r="M310" s="152">
        <v>0</v>
      </c>
      <c r="N310" s="152">
        <v>0</v>
      </c>
      <c r="O310" s="152">
        <v>0</v>
      </c>
      <c r="P310" s="152">
        <v>0</v>
      </c>
      <c r="Q310" s="152">
        <v>0</v>
      </c>
      <c r="R310" s="152">
        <v>0</v>
      </c>
      <c r="S310" s="152">
        <v>0</v>
      </c>
      <c r="T310" s="152">
        <v>0</v>
      </c>
      <c r="U310" s="152">
        <v>0</v>
      </c>
      <c r="V310" s="152">
        <v>0</v>
      </c>
      <c r="W310" s="152">
        <v>0</v>
      </c>
      <c r="X310" s="152">
        <v>0</v>
      </c>
      <c r="Y310" s="152">
        <v>0</v>
      </c>
      <c r="Z310" s="152">
        <v>0</v>
      </c>
      <c r="AA310" s="152">
        <v>0</v>
      </c>
      <c r="AB310" s="152">
        <v>0</v>
      </c>
      <c r="AC310" s="152">
        <v>0</v>
      </c>
      <c r="AD310" s="152">
        <v>0</v>
      </c>
      <c r="AE310" s="152">
        <v>0</v>
      </c>
      <c r="AF310" s="152">
        <v>0</v>
      </c>
      <c r="AG310" s="152">
        <v>0</v>
      </c>
      <c r="AH310" s="152">
        <v>0</v>
      </c>
      <c r="AI310" s="152">
        <v>0</v>
      </c>
      <c r="AJ310" s="153">
        <f t="shared" si="4"/>
        <v>0</v>
      </c>
      <c r="AM310" s="98"/>
    </row>
    <row r="311" spans="1:39" ht="20.100000000000001" hidden="1" customHeight="1" outlineLevel="2">
      <c r="A311" s="149">
        <v>1231</v>
      </c>
      <c r="B311" s="150" t="s">
        <v>972</v>
      </c>
      <c r="C311" s="151" t="s">
        <v>1351</v>
      </c>
      <c r="D311" s="152">
        <v>0</v>
      </c>
      <c r="E311" s="152">
        <v>0</v>
      </c>
      <c r="F311" s="152">
        <v>0</v>
      </c>
      <c r="G311" s="152">
        <v>0</v>
      </c>
      <c r="H311" s="152">
        <v>0</v>
      </c>
      <c r="I311" s="152">
        <v>0</v>
      </c>
      <c r="J311" s="152">
        <v>0</v>
      </c>
      <c r="K311" s="152">
        <v>0</v>
      </c>
      <c r="L311" s="152">
        <v>0</v>
      </c>
      <c r="M311" s="152">
        <v>0</v>
      </c>
      <c r="N311" s="152">
        <v>0</v>
      </c>
      <c r="O311" s="152">
        <v>0</v>
      </c>
      <c r="P311" s="152">
        <v>0</v>
      </c>
      <c r="Q311" s="152">
        <v>0</v>
      </c>
      <c r="R311" s="152">
        <v>0</v>
      </c>
      <c r="S311" s="152">
        <v>0</v>
      </c>
      <c r="T311" s="152">
        <v>0</v>
      </c>
      <c r="U311" s="152">
        <v>0</v>
      </c>
      <c r="V311" s="152">
        <v>0</v>
      </c>
      <c r="W311" s="152">
        <v>0</v>
      </c>
      <c r="X311" s="152">
        <v>0</v>
      </c>
      <c r="Y311" s="152">
        <v>0</v>
      </c>
      <c r="Z311" s="152">
        <v>0</v>
      </c>
      <c r="AA311" s="152">
        <v>0</v>
      </c>
      <c r="AB311" s="152">
        <v>0</v>
      </c>
      <c r="AC311" s="152">
        <v>0</v>
      </c>
      <c r="AD311" s="152">
        <v>0</v>
      </c>
      <c r="AE311" s="152">
        <v>0</v>
      </c>
      <c r="AF311" s="152">
        <v>0</v>
      </c>
      <c r="AG311" s="152">
        <v>0</v>
      </c>
      <c r="AH311" s="152">
        <v>0</v>
      </c>
      <c r="AI311" s="152">
        <v>0</v>
      </c>
      <c r="AJ311" s="153">
        <f t="shared" si="4"/>
        <v>0</v>
      </c>
      <c r="AM311" s="98"/>
    </row>
    <row r="312" spans="1:39" ht="20.100000000000001" hidden="1" customHeight="1" outlineLevel="2">
      <c r="A312" s="149">
        <v>1232</v>
      </c>
      <c r="B312" s="150" t="s">
        <v>973</v>
      </c>
      <c r="C312" s="151" t="s">
        <v>1351</v>
      </c>
      <c r="D312" s="152">
        <v>0</v>
      </c>
      <c r="E312" s="152">
        <v>0</v>
      </c>
      <c r="F312" s="152">
        <v>0</v>
      </c>
      <c r="G312" s="152">
        <v>0</v>
      </c>
      <c r="H312" s="152">
        <v>0</v>
      </c>
      <c r="I312" s="152">
        <v>0</v>
      </c>
      <c r="J312" s="152">
        <v>0</v>
      </c>
      <c r="K312" s="152">
        <v>0</v>
      </c>
      <c r="L312" s="152">
        <v>0</v>
      </c>
      <c r="M312" s="152">
        <v>0</v>
      </c>
      <c r="N312" s="152">
        <v>0</v>
      </c>
      <c r="O312" s="152">
        <v>0</v>
      </c>
      <c r="P312" s="152">
        <v>0</v>
      </c>
      <c r="Q312" s="152">
        <v>0</v>
      </c>
      <c r="R312" s="152">
        <v>0</v>
      </c>
      <c r="S312" s="152">
        <v>0</v>
      </c>
      <c r="T312" s="152">
        <v>0</v>
      </c>
      <c r="U312" s="152">
        <v>0</v>
      </c>
      <c r="V312" s="152">
        <v>0</v>
      </c>
      <c r="W312" s="152">
        <v>0</v>
      </c>
      <c r="X312" s="152">
        <v>0</v>
      </c>
      <c r="Y312" s="152">
        <v>0</v>
      </c>
      <c r="Z312" s="152">
        <v>0</v>
      </c>
      <c r="AA312" s="152">
        <v>0</v>
      </c>
      <c r="AB312" s="152">
        <v>0</v>
      </c>
      <c r="AC312" s="152">
        <v>0</v>
      </c>
      <c r="AD312" s="152">
        <v>0</v>
      </c>
      <c r="AE312" s="152">
        <v>0</v>
      </c>
      <c r="AF312" s="152">
        <v>0</v>
      </c>
      <c r="AG312" s="152">
        <v>0</v>
      </c>
      <c r="AH312" s="152">
        <v>0</v>
      </c>
      <c r="AI312" s="152">
        <v>0</v>
      </c>
      <c r="AJ312" s="153">
        <f t="shared" si="4"/>
        <v>0</v>
      </c>
      <c r="AM312" s="98"/>
    </row>
    <row r="313" spans="1:39" ht="20.100000000000001" hidden="1" customHeight="1" outlineLevel="2">
      <c r="A313" s="149">
        <v>1233</v>
      </c>
      <c r="B313" s="150" t="s">
        <v>974</v>
      </c>
      <c r="C313" s="151" t="s">
        <v>1351</v>
      </c>
      <c r="D313" s="152">
        <v>0</v>
      </c>
      <c r="E313" s="152">
        <v>0</v>
      </c>
      <c r="F313" s="152">
        <v>0</v>
      </c>
      <c r="G313" s="152">
        <v>0</v>
      </c>
      <c r="H313" s="152">
        <v>0</v>
      </c>
      <c r="I313" s="152">
        <v>0</v>
      </c>
      <c r="J313" s="152">
        <v>0</v>
      </c>
      <c r="K313" s="152">
        <v>0</v>
      </c>
      <c r="L313" s="152">
        <v>0</v>
      </c>
      <c r="M313" s="152">
        <v>0</v>
      </c>
      <c r="N313" s="152">
        <v>0</v>
      </c>
      <c r="O313" s="152">
        <v>0</v>
      </c>
      <c r="P313" s="152">
        <v>0</v>
      </c>
      <c r="Q313" s="152">
        <v>0</v>
      </c>
      <c r="R313" s="152">
        <v>0</v>
      </c>
      <c r="S313" s="152">
        <v>0</v>
      </c>
      <c r="T313" s="152">
        <v>0</v>
      </c>
      <c r="U313" s="152">
        <v>0</v>
      </c>
      <c r="V313" s="152">
        <v>0</v>
      </c>
      <c r="W313" s="152">
        <v>0</v>
      </c>
      <c r="X313" s="152">
        <v>0</v>
      </c>
      <c r="Y313" s="152">
        <v>0</v>
      </c>
      <c r="Z313" s="152">
        <v>0</v>
      </c>
      <c r="AA313" s="152">
        <v>0</v>
      </c>
      <c r="AB313" s="152">
        <v>0</v>
      </c>
      <c r="AC313" s="152">
        <v>0</v>
      </c>
      <c r="AD313" s="152">
        <v>0</v>
      </c>
      <c r="AE313" s="152">
        <v>0</v>
      </c>
      <c r="AF313" s="152">
        <v>0</v>
      </c>
      <c r="AG313" s="152">
        <v>0</v>
      </c>
      <c r="AH313" s="152">
        <v>0</v>
      </c>
      <c r="AI313" s="152">
        <v>0</v>
      </c>
      <c r="AJ313" s="153">
        <f t="shared" si="4"/>
        <v>0</v>
      </c>
      <c r="AM313" s="98"/>
    </row>
    <row r="314" spans="1:39" ht="20.100000000000001" hidden="1" customHeight="1" outlineLevel="2">
      <c r="A314" s="149">
        <v>1234</v>
      </c>
      <c r="B314" s="150" t="s">
        <v>975</v>
      </c>
      <c r="C314" s="151" t="s">
        <v>1351</v>
      </c>
      <c r="D314" s="152">
        <v>0</v>
      </c>
      <c r="E314" s="152">
        <v>0</v>
      </c>
      <c r="F314" s="152">
        <v>0</v>
      </c>
      <c r="G314" s="152">
        <v>0</v>
      </c>
      <c r="H314" s="152">
        <v>0</v>
      </c>
      <c r="I314" s="152">
        <v>0</v>
      </c>
      <c r="J314" s="152">
        <v>0</v>
      </c>
      <c r="K314" s="152">
        <v>0</v>
      </c>
      <c r="L314" s="152">
        <v>0</v>
      </c>
      <c r="M314" s="152">
        <v>0</v>
      </c>
      <c r="N314" s="152">
        <v>0</v>
      </c>
      <c r="O314" s="152">
        <v>0</v>
      </c>
      <c r="P314" s="152">
        <v>0</v>
      </c>
      <c r="Q314" s="152">
        <v>0</v>
      </c>
      <c r="R314" s="152">
        <v>0</v>
      </c>
      <c r="S314" s="152">
        <v>0</v>
      </c>
      <c r="T314" s="152">
        <v>0</v>
      </c>
      <c r="U314" s="152">
        <v>0</v>
      </c>
      <c r="V314" s="152">
        <v>0</v>
      </c>
      <c r="W314" s="152">
        <v>0</v>
      </c>
      <c r="X314" s="152">
        <v>0</v>
      </c>
      <c r="Y314" s="152">
        <v>0</v>
      </c>
      <c r="Z314" s="152">
        <v>0</v>
      </c>
      <c r="AA314" s="152">
        <v>0</v>
      </c>
      <c r="AB314" s="152">
        <v>0</v>
      </c>
      <c r="AC314" s="152">
        <v>0</v>
      </c>
      <c r="AD314" s="152">
        <v>0</v>
      </c>
      <c r="AE314" s="152">
        <v>0</v>
      </c>
      <c r="AF314" s="152">
        <v>0</v>
      </c>
      <c r="AG314" s="152">
        <v>0</v>
      </c>
      <c r="AH314" s="152">
        <v>0</v>
      </c>
      <c r="AI314" s="152">
        <v>0</v>
      </c>
      <c r="AJ314" s="153">
        <f t="shared" si="4"/>
        <v>0</v>
      </c>
      <c r="AM314" s="98"/>
    </row>
    <row r="315" spans="1:39" ht="20.100000000000001" hidden="1" customHeight="1" outlineLevel="2">
      <c r="A315" s="149">
        <v>1235</v>
      </c>
      <c r="B315" s="150" t="s">
        <v>976</v>
      </c>
      <c r="C315" s="151" t="s">
        <v>1351</v>
      </c>
      <c r="D315" s="152">
        <v>0</v>
      </c>
      <c r="E315" s="152">
        <v>0</v>
      </c>
      <c r="F315" s="152">
        <v>0</v>
      </c>
      <c r="G315" s="152">
        <v>0</v>
      </c>
      <c r="H315" s="152">
        <v>0</v>
      </c>
      <c r="I315" s="152">
        <v>0</v>
      </c>
      <c r="J315" s="152">
        <v>0</v>
      </c>
      <c r="K315" s="152">
        <v>0</v>
      </c>
      <c r="L315" s="152">
        <v>0</v>
      </c>
      <c r="M315" s="152">
        <v>0</v>
      </c>
      <c r="N315" s="152">
        <v>0</v>
      </c>
      <c r="O315" s="152">
        <v>0</v>
      </c>
      <c r="P315" s="152">
        <v>0</v>
      </c>
      <c r="Q315" s="152">
        <v>0</v>
      </c>
      <c r="R315" s="152">
        <v>0</v>
      </c>
      <c r="S315" s="152">
        <v>0</v>
      </c>
      <c r="T315" s="152">
        <v>0</v>
      </c>
      <c r="U315" s="152">
        <v>0</v>
      </c>
      <c r="V315" s="152">
        <v>0</v>
      </c>
      <c r="W315" s="152">
        <v>0</v>
      </c>
      <c r="X315" s="152">
        <v>0</v>
      </c>
      <c r="Y315" s="152">
        <v>0</v>
      </c>
      <c r="Z315" s="152">
        <v>0</v>
      </c>
      <c r="AA315" s="152">
        <v>0</v>
      </c>
      <c r="AB315" s="152">
        <v>0</v>
      </c>
      <c r="AC315" s="152">
        <v>0</v>
      </c>
      <c r="AD315" s="152">
        <v>0</v>
      </c>
      <c r="AE315" s="152">
        <v>0</v>
      </c>
      <c r="AF315" s="152">
        <v>0</v>
      </c>
      <c r="AG315" s="152">
        <v>0</v>
      </c>
      <c r="AH315" s="152">
        <v>0</v>
      </c>
      <c r="AI315" s="152">
        <v>0</v>
      </c>
      <c r="AJ315" s="153">
        <f t="shared" si="4"/>
        <v>0</v>
      </c>
      <c r="AM315" s="98"/>
    </row>
    <row r="316" spans="1:39" ht="20.100000000000001" hidden="1" customHeight="1" outlineLevel="2">
      <c r="A316" s="149">
        <v>1236</v>
      </c>
      <c r="B316" s="150" t="s">
        <v>977</v>
      </c>
      <c r="C316" s="151" t="s">
        <v>1351</v>
      </c>
      <c r="D316" s="152">
        <v>0</v>
      </c>
      <c r="E316" s="152">
        <v>0</v>
      </c>
      <c r="F316" s="152">
        <v>0</v>
      </c>
      <c r="G316" s="152">
        <v>0</v>
      </c>
      <c r="H316" s="152">
        <v>0</v>
      </c>
      <c r="I316" s="152">
        <v>0</v>
      </c>
      <c r="J316" s="152">
        <v>0</v>
      </c>
      <c r="K316" s="152">
        <v>0</v>
      </c>
      <c r="L316" s="152">
        <v>0</v>
      </c>
      <c r="M316" s="152">
        <v>0</v>
      </c>
      <c r="N316" s="152">
        <v>0</v>
      </c>
      <c r="O316" s="152">
        <v>0</v>
      </c>
      <c r="P316" s="152">
        <v>0</v>
      </c>
      <c r="Q316" s="152">
        <v>0</v>
      </c>
      <c r="R316" s="152">
        <v>0</v>
      </c>
      <c r="S316" s="152">
        <v>0</v>
      </c>
      <c r="T316" s="152">
        <v>0</v>
      </c>
      <c r="U316" s="152">
        <v>0</v>
      </c>
      <c r="V316" s="152">
        <v>0</v>
      </c>
      <c r="W316" s="152">
        <v>0</v>
      </c>
      <c r="X316" s="152">
        <v>0</v>
      </c>
      <c r="Y316" s="152">
        <v>0</v>
      </c>
      <c r="Z316" s="152">
        <v>0</v>
      </c>
      <c r="AA316" s="152">
        <v>0</v>
      </c>
      <c r="AB316" s="152">
        <v>0</v>
      </c>
      <c r="AC316" s="152">
        <v>0</v>
      </c>
      <c r="AD316" s="152">
        <v>0</v>
      </c>
      <c r="AE316" s="152">
        <v>0</v>
      </c>
      <c r="AF316" s="152">
        <v>0</v>
      </c>
      <c r="AG316" s="152">
        <v>0</v>
      </c>
      <c r="AH316" s="152">
        <v>0</v>
      </c>
      <c r="AI316" s="152">
        <v>0</v>
      </c>
      <c r="AJ316" s="153">
        <f t="shared" si="4"/>
        <v>0</v>
      </c>
      <c r="AM316" s="98"/>
    </row>
    <row r="317" spans="1:39" ht="20.100000000000001" hidden="1" customHeight="1" outlineLevel="2">
      <c r="A317" s="149">
        <v>1237</v>
      </c>
      <c r="B317" s="150" t="s">
        <v>978</v>
      </c>
      <c r="C317" s="151" t="s">
        <v>1351</v>
      </c>
      <c r="D317" s="152">
        <v>0</v>
      </c>
      <c r="E317" s="152">
        <v>0</v>
      </c>
      <c r="F317" s="152">
        <v>0</v>
      </c>
      <c r="G317" s="152">
        <v>0</v>
      </c>
      <c r="H317" s="152">
        <v>0</v>
      </c>
      <c r="I317" s="152">
        <v>0</v>
      </c>
      <c r="J317" s="152">
        <v>0</v>
      </c>
      <c r="K317" s="152">
        <v>0</v>
      </c>
      <c r="L317" s="152">
        <v>0</v>
      </c>
      <c r="M317" s="152">
        <v>0</v>
      </c>
      <c r="N317" s="152">
        <v>0</v>
      </c>
      <c r="O317" s="152">
        <v>0</v>
      </c>
      <c r="P317" s="152">
        <v>0</v>
      </c>
      <c r="Q317" s="152">
        <v>0</v>
      </c>
      <c r="R317" s="152">
        <v>0</v>
      </c>
      <c r="S317" s="152">
        <v>0</v>
      </c>
      <c r="T317" s="152">
        <v>0</v>
      </c>
      <c r="U317" s="152">
        <v>0</v>
      </c>
      <c r="V317" s="152">
        <v>0</v>
      </c>
      <c r="W317" s="152">
        <v>0</v>
      </c>
      <c r="X317" s="152">
        <v>0</v>
      </c>
      <c r="Y317" s="152">
        <v>0</v>
      </c>
      <c r="Z317" s="152">
        <v>0</v>
      </c>
      <c r="AA317" s="152">
        <v>0</v>
      </c>
      <c r="AB317" s="152">
        <v>0</v>
      </c>
      <c r="AC317" s="152">
        <v>0</v>
      </c>
      <c r="AD317" s="152">
        <v>0</v>
      </c>
      <c r="AE317" s="152">
        <v>0</v>
      </c>
      <c r="AF317" s="152">
        <v>0</v>
      </c>
      <c r="AG317" s="152">
        <v>0</v>
      </c>
      <c r="AH317" s="152">
        <v>0</v>
      </c>
      <c r="AI317" s="152">
        <v>0</v>
      </c>
      <c r="AJ317" s="153">
        <f t="shared" si="4"/>
        <v>0</v>
      </c>
      <c r="AM317" s="98"/>
    </row>
    <row r="318" spans="1:39" ht="20.100000000000001" hidden="1" customHeight="1" outlineLevel="2">
      <c r="A318" s="149">
        <v>1238</v>
      </c>
      <c r="B318" s="150" t="s">
        <v>979</v>
      </c>
      <c r="C318" s="151" t="s">
        <v>1351</v>
      </c>
      <c r="D318" s="152">
        <v>0</v>
      </c>
      <c r="E318" s="152">
        <v>0</v>
      </c>
      <c r="F318" s="152">
        <v>0</v>
      </c>
      <c r="G318" s="152">
        <v>0</v>
      </c>
      <c r="H318" s="152">
        <v>0</v>
      </c>
      <c r="I318" s="152">
        <v>0</v>
      </c>
      <c r="J318" s="152">
        <v>0</v>
      </c>
      <c r="K318" s="152">
        <v>0</v>
      </c>
      <c r="L318" s="152">
        <v>0</v>
      </c>
      <c r="M318" s="152">
        <v>0</v>
      </c>
      <c r="N318" s="152">
        <v>0</v>
      </c>
      <c r="O318" s="152">
        <v>0</v>
      </c>
      <c r="P318" s="152">
        <v>0</v>
      </c>
      <c r="Q318" s="152">
        <v>0</v>
      </c>
      <c r="R318" s="152">
        <v>0</v>
      </c>
      <c r="S318" s="152">
        <v>0</v>
      </c>
      <c r="T318" s="152">
        <v>0</v>
      </c>
      <c r="U318" s="152">
        <v>0</v>
      </c>
      <c r="V318" s="152">
        <v>0</v>
      </c>
      <c r="W318" s="152">
        <v>0</v>
      </c>
      <c r="X318" s="152">
        <v>0</v>
      </c>
      <c r="Y318" s="152">
        <v>0</v>
      </c>
      <c r="Z318" s="152">
        <v>0</v>
      </c>
      <c r="AA318" s="152">
        <v>0</v>
      </c>
      <c r="AB318" s="152">
        <v>0</v>
      </c>
      <c r="AC318" s="152">
        <v>0</v>
      </c>
      <c r="AD318" s="152">
        <v>0</v>
      </c>
      <c r="AE318" s="152">
        <v>0</v>
      </c>
      <c r="AF318" s="152">
        <v>0</v>
      </c>
      <c r="AG318" s="152">
        <v>0</v>
      </c>
      <c r="AH318" s="152">
        <v>0</v>
      </c>
      <c r="AI318" s="152">
        <v>0</v>
      </c>
      <c r="AJ318" s="153">
        <f t="shared" si="4"/>
        <v>0</v>
      </c>
      <c r="AM318" s="98"/>
    </row>
    <row r="319" spans="1:39" ht="20.100000000000001" hidden="1" customHeight="1" outlineLevel="2">
      <c r="A319" s="149">
        <v>1239</v>
      </c>
      <c r="B319" s="150" t="s">
        <v>980</v>
      </c>
      <c r="C319" s="151" t="s">
        <v>1351</v>
      </c>
      <c r="D319" s="152">
        <v>0</v>
      </c>
      <c r="E319" s="152">
        <v>0</v>
      </c>
      <c r="F319" s="152">
        <v>0</v>
      </c>
      <c r="G319" s="152">
        <v>0</v>
      </c>
      <c r="H319" s="152">
        <v>0</v>
      </c>
      <c r="I319" s="152">
        <v>0</v>
      </c>
      <c r="J319" s="152">
        <v>0</v>
      </c>
      <c r="K319" s="152">
        <v>0</v>
      </c>
      <c r="L319" s="152">
        <v>0</v>
      </c>
      <c r="M319" s="152">
        <v>0</v>
      </c>
      <c r="N319" s="152">
        <v>0</v>
      </c>
      <c r="O319" s="152">
        <v>0</v>
      </c>
      <c r="P319" s="152">
        <v>0</v>
      </c>
      <c r="Q319" s="152">
        <v>0</v>
      </c>
      <c r="R319" s="152">
        <v>0</v>
      </c>
      <c r="S319" s="152">
        <v>0</v>
      </c>
      <c r="T319" s="152">
        <v>0</v>
      </c>
      <c r="U319" s="152">
        <v>0</v>
      </c>
      <c r="V319" s="152">
        <v>0</v>
      </c>
      <c r="W319" s="152">
        <v>0</v>
      </c>
      <c r="X319" s="152">
        <v>0</v>
      </c>
      <c r="Y319" s="152">
        <v>0</v>
      </c>
      <c r="Z319" s="152">
        <v>0</v>
      </c>
      <c r="AA319" s="152">
        <v>0</v>
      </c>
      <c r="AB319" s="152">
        <v>0</v>
      </c>
      <c r="AC319" s="152">
        <v>0</v>
      </c>
      <c r="AD319" s="152">
        <v>0</v>
      </c>
      <c r="AE319" s="152">
        <v>0</v>
      </c>
      <c r="AF319" s="152">
        <v>0</v>
      </c>
      <c r="AG319" s="152">
        <v>0</v>
      </c>
      <c r="AH319" s="152">
        <v>0</v>
      </c>
      <c r="AI319" s="152">
        <v>0</v>
      </c>
      <c r="AJ319" s="153">
        <f t="shared" si="4"/>
        <v>0</v>
      </c>
      <c r="AM319" s="98"/>
    </row>
    <row r="320" spans="1:39" ht="20.100000000000001" hidden="1" customHeight="1" outlineLevel="2">
      <c r="A320" s="149">
        <v>1240</v>
      </c>
      <c r="B320" s="150" t="s">
        <v>981</v>
      </c>
      <c r="C320" s="151" t="s">
        <v>1351</v>
      </c>
      <c r="D320" s="152">
        <v>0</v>
      </c>
      <c r="E320" s="152">
        <v>0</v>
      </c>
      <c r="F320" s="152">
        <v>0</v>
      </c>
      <c r="G320" s="152">
        <v>0</v>
      </c>
      <c r="H320" s="152">
        <v>0</v>
      </c>
      <c r="I320" s="152">
        <v>0</v>
      </c>
      <c r="J320" s="152">
        <v>0</v>
      </c>
      <c r="K320" s="152">
        <v>0</v>
      </c>
      <c r="L320" s="152">
        <v>0</v>
      </c>
      <c r="M320" s="152">
        <v>0</v>
      </c>
      <c r="N320" s="152">
        <v>0</v>
      </c>
      <c r="O320" s="152">
        <v>0</v>
      </c>
      <c r="P320" s="152">
        <v>0</v>
      </c>
      <c r="Q320" s="152">
        <v>0</v>
      </c>
      <c r="R320" s="152">
        <v>0</v>
      </c>
      <c r="S320" s="152">
        <v>0</v>
      </c>
      <c r="T320" s="152">
        <v>0</v>
      </c>
      <c r="U320" s="152">
        <v>0</v>
      </c>
      <c r="V320" s="152">
        <v>0</v>
      </c>
      <c r="W320" s="152">
        <v>0</v>
      </c>
      <c r="X320" s="152">
        <v>0</v>
      </c>
      <c r="Y320" s="152">
        <v>0</v>
      </c>
      <c r="Z320" s="152">
        <v>0</v>
      </c>
      <c r="AA320" s="152">
        <v>0</v>
      </c>
      <c r="AB320" s="152">
        <v>0</v>
      </c>
      <c r="AC320" s="152">
        <v>0</v>
      </c>
      <c r="AD320" s="152">
        <v>0</v>
      </c>
      <c r="AE320" s="152">
        <v>0</v>
      </c>
      <c r="AF320" s="152">
        <v>0</v>
      </c>
      <c r="AG320" s="152">
        <v>0</v>
      </c>
      <c r="AH320" s="152">
        <v>0</v>
      </c>
      <c r="AI320" s="152">
        <v>0</v>
      </c>
      <c r="AJ320" s="153">
        <f t="shared" si="4"/>
        <v>0</v>
      </c>
      <c r="AM320" s="98"/>
    </row>
    <row r="321" spans="1:39" ht="20.100000000000001" hidden="1" customHeight="1" outlineLevel="2">
      <c r="A321" s="149">
        <v>1241</v>
      </c>
      <c r="B321" s="150" t="s">
        <v>982</v>
      </c>
      <c r="C321" s="151" t="s">
        <v>1351</v>
      </c>
      <c r="D321" s="152">
        <v>0</v>
      </c>
      <c r="E321" s="152">
        <v>0</v>
      </c>
      <c r="F321" s="152">
        <v>0</v>
      </c>
      <c r="G321" s="152">
        <v>0</v>
      </c>
      <c r="H321" s="152">
        <v>0</v>
      </c>
      <c r="I321" s="152">
        <v>0</v>
      </c>
      <c r="J321" s="152">
        <v>0</v>
      </c>
      <c r="K321" s="152">
        <v>0</v>
      </c>
      <c r="L321" s="152">
        <v>0</v>
      </c>
      <c r="M321" s="152">
        <v>0</v>
      </c>
      <c r="N321" s="152">
        <v>0</v>
      </c>
      <c r="O321" s="152">
        <v>0</v>
      </c>
      <c r="P321" s="152">
        <v>0</v>
      </c>
      <c r="Q321" s="152">
        <v>0</v>
      </c>
      <c r="R321" s="152">
        <v>0</v>
      </c>
      <c r="S321" s="152">
        <v>0</v>
      </c>
      <c r="T321" s="152">
        <v>0</v>
      </c>
      <c r="U321" s="152">
        <v>0</v>
      </c>
      <c r="V321" s="152">
        <v>0</v>
      </c>
      <c r="W321" s="152">
        <v>0</v>
      </c>
      <c r="X321" s="152">
        <v>0</v>
      </c>
      <c r="Y321" s="152">
        <v>0</v>
      </c>
      <c r="Z321" s="152">
        <v>0</v>
      </c>
      <c r="AA321" s="152">
        <v>0</v>
      </c>
      <c r="AB321" s="152">
        <v>0</v>
      </c>
      <c r="AC321" s="152">
        <v>0</v>
      </c>
      <c r="AD321" s="152">
        <v>0</v>
      </c>
      <c r="AE321" s="152">
        <v>0</v>
      </c>
      <c r="AF321" s="152">
        <v>0</v>
      </c>
      <c r="AG321" s="152">
        <v>0</v>
      </c>
      <c r="AH321" s="152">
        <v>0</v>
      </c>
      <c r="AI321" s="152">
        <v>0</v>
      </c>
      <c r="AJ321" s="153">
        <f t="shared" si="4"/>
        <v>0</v>
      </c>
      <c r="AM321" s="98"/>
    </row>
    <row r="322" spans="1:39" ht="20.100000000000001" hidden="1" customHeight="1" outlineLevel="2">
      <c r="A322" s="149">
        <v>1242</v>
      </c>
      <c r="B322" s="150" t="s">
        <v>983</v>
      </c>
      <c r="C322" s="151" t="s">
        <v>1351</v>
      </c>
      <c r="D322" s="152">
        <v>0</v>
      </c>
      <c r="E322" s="152">
        <v>0</v>
      </c>
      <c r="F322" s="152">
        <v>0</v>
      </c>
      <c r="G322" s="152">
        <v>0</v>
      </c>
      <c r="H322" s="152">
        <v>0</v>
      </c>
      <c r="I322" s="152">
        <v>0</v>
      </c>
      <c r="J322" s="152">
        <v>0</v>
      </c>
      <c r="K322" s="152">
        <v>0</v>
      </c>
      <c r="L322" s="152">
        <v>0</v>
      </c>
      <c r="M322" s="152">
        <v>0</v>
      </c>
      <c r="N322" s="152">
        <v>0</v>
      </c>
      <c r="O322" s="152">
        <v>0</v>
      </c>
      <c r="P322" s="152">
        <v>0</v>
      </c>
      <c r="Q322" s="152">
        <v>0</v>
      </c>
      <c r="R322" s="152">
        <v>0</v>
      </c>
      <c r="S322" s="152">
        <v>0</v>
      </c>
      <c r="T322" s="152">
        <v>0</v>
      </c>
      <c r="U322" s="152">
        <v>0</v>
      </c>
      <c r="V322" s="152">
        <v>0</v>
      </c>
      <c r="W322" s="152">
        <v>0</v>
      </c>
      <c r="X322" s="152">
        <v>0</v>
      </c>
      <c r="Y322" s="152">
        <v>0</v>
      </c>
      <c r="Z322" s="152">
        <v>0</v>
      </c>
      <c r="AA322" s="152">
        <v>0</v>
      </c>
      <c r="AB322" s="152">
        <v>0</v>
      </c>
      <c r="AC322" s="152">
        <v>0</v>
      </c>
      <c r="AD322" s="152">
        <v>0</v>
      </c>
      <c r="AE322" s="152">
        <v>0</v>
      </c>
      <c r="AF322" s="152">
        <v>0</v>
      </c>
      <c r="AG322" s="152">
        <v>0</v>
      </c>
      <c r="AH322" s="152">
        <v>0</v>
      </c>
      <c r="AI322" s="152">
        <v>0</v>
      </c>
      <c r="AJ322" s="153">
        <f t="shared" si="4"/>
        <v>0</v>
      </c>
      <c r="AM322" s="98"/>
    </row>
    <row r="323" spans="1:39" ht="20.100000000000001" hidden="1" customHeight="1" outlineLevel="2">
      <c r="A323" s="149">
        <v>1243</v>
      </c>
      <c r="B323" s="150" t="s">
        <v>984</v>
      </c>
      <c r="C323" s="151" t="s">
        <v>1351</v>
      </c>
      <c r="D323" s="152">
        <v>0</v>
      </c>
      <c r="E323" s="152">
        <v>0</v>
      </c>
      <c r="F323" s="152">
        <v>0</v>
      </c>
      <c r="G323" s="152">
        <v>0</v>
      </c>
      <c r="H323" s="152">
        <v>0</v>
      </c>
      <c r="I323" s="152">
        <v>0</v>
      </c>
      <c r="J323" s="152">
        <v>0</v>
      </c>
      <c r="K323" s="152">
        <v>0</v>
      </c>
      <c r="L323" s="152">
        <v>0</v>
      </c>
      <c r="M323" s="152">
        <v>0</v>
      </c>
      <c r="N323" s="152">
        <v>0</v>
      </c>
      <c r="O323" s="152">
        <v>0</v>
      </c>
      <c r="P323" s="152">
        <v>0</v>
      </c>
      <c r="Q323" s="152">
        <v>0</v>
      </c>
      <c r="R323" s="152">
        <v>0</v>
      </c>
      <c r="S323" s="152">
        <v>0</v>
      </c>
      <c r="T323" s="152">
        <v>0</v>
      </c>
      <c r="U323" s="152">
        <v>0</v>
      </c>
      <c r="V323" s="152">
        <v>0</v>
      </c>
      <c r="W323" s="152">
        <v>0</v>
      </c>
      <c r="X323" s="152">
        <v>0</v>
      </c>
      <c r="Y323" s="152">
        <v>0</v>
      </c>
      <c r="Z323" s="152">
        <v>0</v>
      </c>
      <c r="AA323" s="152">
        <v>0</v>
      </c>
      <c r="AB323" s="152">
        <v>0</v>
      </c>
      <c r="AC323" s="152">
        <v>0</v>
      </c>
      <c r="AD323" s="152">
        <v>0</v>
      </c>
      <c r="AE323" s="152">
        <v>0</v>
      </c>
      <c r="AF323" s="152">
        <v>0</v>
      </c>
      <c r="AG323" s="152">
        <v>0</v>
      </c>
      <c r="AH323" s="152">
        <v>0</v>
      </c>
      <c r="AI323" s="152">
        <v>0</v>
      </c>
      <c r="AJ323" s="153">
        <f t="shared" si="4"/>
        <v>0</v>
      </c>
      <c r="AM323" s="98"/>
    </row>
    <row r="324" spans="1:39" ht="20.100000000000001" hidden="1" customHeight="1" outlineLevel="2">
      <c r="A324" s="149">
        <v>1244</v>
      </c>
      <c r="B324" s="150" t="s">
        <v>985</v>
      </c>
      <c r="C324" s="151" t="s">
        <v>1351</v>
      </c>
      <c r="D324" s="152">
        <v>0</v>
      </c>
      <c r="E324" s="152">
        <v>0</v>
      </c>
      <c r="F324" s="152">
        <v>0</v>
      </c>
      <c r="G324" s="152">
        <v>0</v>
      </c>
      <c r="H324" s="152">
        <v>0</v>
      </c>
      <c r="I324" s="152">
        <v>0</v>
      </c>
      <c r="J324" s="152">
        <v>0</v>
      </c>
      <c r="K324" s="152">
        <v>0</v>
      </c>
      <c r="L324" s="152">
        <v>0</v>
      </c>
      <c r="M324" s="152">
        <v>0</v>
      </c>
      <c r="N324" s="152">
        <v>0</v>
      </c>
      <c r="O324" s="152">
        <v>0</v>
      </c>
      <c r="P324" s="152">
        <v>0</v>
      </c>
      <c r="Q324" s="152">
        <v>0</v>
      </c>
      <c r="R324" s="152">
        <v>0</v>
      </c>
      <c r="S324" s="152">
        <v>0</v>
      </c>
      <c r="T324" s="152">
        <v>0</v>
      </c>
      <c r="U324" s="152">
        <v>0</v>
      </c>
      <c r="V324" s="152">
        <v>0</v>
      </c>
      <c r="W324" s="152">
        <v>0</v>
      </c>
      <c r="X324" s="152">
        <v>0</v>
      </c>
      <c r="Y324" s="152">
        <v>0</v>
      </c>
      <c r="Z324" s="152">
        <v>0</v>
      </c>
      <c r="AA324" s="152">
        <v>0</v>
      </c>
      <c r="AB324" s="152">
        <v>0</v>
      </c>
      <c r="AC324" s="152">
        <v>0</v>
      </c>
      <c r="AD324" s="152">
        <v>0</v>
      </c>
      <c r="AE324" s="152">
        <v>0</v>
      </c>
      <c r="AF324" s="152">
        <v>0</v>
      </c>
      <c r="AG324" s="152">
        <v>0</v>
      </c>
      <c r="AH324" s="152">
        <v>0</v>
      </c>
      <c r="AI324" s="152">
        <v>0</v>
      </c>
      <c r="AJ324" s="153">
        <f t="shared" si="4"/>
        <v>0</v>
      </c>
      <c r="AM324" s="98"/>
    </row>
    <row r="325" spans="1:39" ht="20.100000000000001" hidden="1" customHeight="1" outlineLevel="2">
      <c r="A325" s="149">
        <v>1245</v>
      </c>
      <c r="B325" s="150" t="s">
        <v>986</v>
      </c>
      <c r="C325" s="151" t="s">
        <v>1351</v>
      </c>
      <c r="D325" s="152">
        <v>0</v>
      </c>
      <c r="E325" s="152">
        <v>0</v>
      </c>
      <c r="F325" s="152">
        <v>0</v>
      </c>
      <c r="G325" s="152">
        <v>0</v>
      </c>
      <c r="H325" s="152">
        <v>0</v>
      </c>
      <c r="I325" s="152">
        <v>0</v>
      </c>
      <c r="J325" s="152">
        <v>0</v>
      </c>
      <c r="K325" s="152">
        <v>0</v>
      </c>
      <c r="L325" s="152">
        <v>0</v>
      </c>
      <c r="M325" s="152">
        <v>0</v>
      </c>
      <c r="N325" s="152">
        <v>0</v>
      </c>
      <c r="O325" s="152">
        <v>0</v>
      </c>
      <c r="P325" s="152">
        <v>0</v>
      </c>
      <c r="Q325" s="152">
        <v>0</v>
      </c>
      <c r="R325" s="152">
        <v>0</v>
      </c>
      <c r="S325" s="152">
        <v>0</v>
      </c>
      <c r="T325" s="152">
        <v>0</v>
      </c>
      <c r="U325" s="152">
        <v>0</v>
      </c>
      <c r="V325" s="152">
        <v>0</v>
      </c>
      <c r="W325" s="152">
        <v>0</v>
      </c>
      <c r="X325" s="152">
        <v>0</v>
      </c>
      <c r="Y325" s="152">
        <v>0</v>
      </c>
      <c r="Z325" s="152">
        <v>0</v>
      </c>
      <c r="AA325" s="152">
        <v>0</v>
      </c>
      <c r="AB325" s="152">
        <v>0</v>
      </c>
      <c r="AC325" s="152">
        <v>0</v>
      </c>
      <c r="AD325" s="152">
        <v>0</v>
      </c>
      <c r="AE325" s="152">
        <v>0</v>
      </c>
      <c r="AF325" s="152">
        <v>0</v>
      </c>
      <c r="AG325" s="152">
        <v>0</v>
      </c>
      <c r="AH325" s="152">
        <v>0</v>
      </c>
      <c r="AI325" s="152">
        <v>0</v>
      </c>
      <c r="AJ325" s="153">
        <f t="shared" si="4"/>
        <v>0</v>
      </c>
      <c r="AM325" s="98"/>
    </row>
    <row r="326" spans="1:39" ht="20.100000000000001" hidden="1" customHeight="1" outlineLevel="2">
      <c r="A326" s="149">
        <v>1246</v>
      </c>
      <c r="B326" s="150" t="s">
        <v>987</v>
      </c>
      <c r="C326" s="151" t="s">
        <v>1351</v>
      </c>
      <c r="D326" s="152">
        <v>0</v>
      </c>
      <c r="E326" s="152">
        <v>0</v>
      </c>
      <c r="F326" s="152">
        <v>0</v>
      </c>
      <c r="G326" s="152">
        <v>0</v>
      </c>
      <c r="H326" s="152">
        <v>0</v>
      </c>
      <c r="I326" s="152">
        <v>0</v>
      </c>
      <c r="J326" s="152">
        <v>0</v>
      </c>
      <c r="K326" s="152">
        <v>0</v>
      </c>
      <c r="L326" s="152">
        <v>0</v>
      </c>
      <c r="M326" s="152">
        <v>0</v>
      </c>
      <c r="N326" s="152">
        <v>0</v>
      </c>
      <c r="O326" s="152">
        <v>0</v>
      </c>
      <c r="P326" s="152">
        <v>0</v>
      </c>
      <c r="Q326" s="152">
        <v>0</v>
      </c>
      <c r="R326" s="152">
        <v>0</v>
      </c>
      <c r="S326" s="152">
        <v>0</v>
      </c>
      <c r="T326" s="152">
        <v>0</v>
      </c>
      <c r="U326" s="152">
        <v>0</v>
      </c>
      <c r="V326" s="152">
        <v>0</v>
      </c>
      <c r="W326" s="152">
        <v>0</v>
      </c>
      <c r="X326" s="152">
        <v>0</v>
      </c>
      <c r="Y326" s="152">
        <v>0</v>
      </c>
      <c r="Z326" s="152">
        <v>0</v>
      </c>
      <c r="AA326" s="152">
        <v>0</v>
      </c>
      <c r="AB326" s="152">
        <v>0</v>
      </c>
      <c r="AC326" s="152">
        <v>0</v>
      </c>
      <c r="AD326" s="152">
        <v>0</v>
      </c>
      <c r="AE326" s="152">
        <v>0</v>
      </c>
      <c r="AF326" s="152">
        <v>0</v>
      </c>
      <c r="AG326" s="152">
        <v>0</v>
      </c>
      <c r="AH326" s="152">
        <v>0</v>
      </c>
      <c r="AI326" s="152">
        <v>0</v>
      </c>
      <c r="AJ326" s="153">
        <f t="shared" si="4"/>
        <v>0</v>
      </c>
      <c r="AM326" s="98"/>
    </row>
    <row r="327" spans="1:39" ht="20.100000000000001" hidden="1" customHeight="1" outlineLevel="2">
      <c r="A327" s="149">
        <v>1247</v>
      </c>
      <c r="B327" s="150" t="s">
        <v>988</v>
      </c>
      <c r="C327" s="151" t="s">
        <v>1351</v>
      </c>
      <c r="D327" s="152">
        <v>0</v>
      </c>
      <c r="E327" s="152">
        <v>0</v>
      </c>
      <c r="F327" s="152">
        <v>0</v>
      </c>
      <c r="G327" s="152">
        <v>0</v>
      </c>
      <c r="H327" s="152">
        <v>0</v>
      </c>
      <c r="I327" s="152">
        <v>0</v>
      </c>
      <c r="J327" s="152">
        <v>0</v>
      </c>
      <c r="K327" s="152">
        <v>0</v>
      </c>
      <c r="L327" s="152">
        <v>0</v>
      </c>
      <c r="M327" s="152">
        <v>0</v>
      </c>
      <c r="N327" s="152">
        <v>0</v>
      </c>
      <c r="O327" s="152">
        <v>0</v>
      </c>
      <c r="P327" s="152">
        <v>0</v>
      </c>
      <c r="Q327" s="152">
        <v>0</v>
      </c>
      <c r="R327" s="152">
        <v>0</v>
      </c>
      <c r="S327" s="152">
        <v>0</v>
      </c>
      <c r="T327" s="152">
        <v>0</v>
      </c>
      <c r="U327" s="152">
        <v>0</v>
      </c>
      <c r="V327" s="152">
        <v>0</v>
      </c>
      <c r="W327" s="152">
        <v>0</v>
      </c>
      <c r="X327" s="152">
        <v>0</v>
      </c>
      <c r="Y327" s="152">
        <v>0</v>
      </c>
      <c r="Z327" s="152">
        <v>0</v>
      </c>
      <c r="AA327" s="152">
        <v>0</v>
      </c>
      <c r="AB327" s="152">
        <v>0</v>
      </c>
      <c r="AC327" s="152">
        <v>0</v>
      </c>
      <c r="AD327" s="152">
        <v>0</v>
      </c>
      <c r="AE327" s="152">
        <v>0</v>
      </c>
      <c r="AF327" s="152">
        <v>0</v>
      </c>
      <c r="AG327" s="152">
        <v>0</v>
      </c>
      <c r="AH327" s="152">
        <v>0</v>
      </c>
      <c r="AI327" s="152">
        <v>0</v>
      </c>
      <c r="AJ327" s="153">
        <f t="shared" si="4"/>
        <v>0</v>
      </c>
      <c r="AM327" s="98"/>
    </row>
    <row r="328" spans="1:39" ht="20.100000000000001" hidden="1" customHeight="1" outlineLevel="2">
      <c r="A328" s="149">
        <v>1248</v>
      </c>
      <c r="B328" s="150" t="s">
        <v>989</v>
      </c>
      <c r="C328" s="151" t="s">
        <v>1351</v>
      </c>
      <c r="D328" s="152">
        <v>0</v>
      </c>
      <c r="E328" s="152">
        <v>0</v>
      </c>
      <c r="F328" s="152">
        <v>0</v>
      </c>
      <c r="G328" s="152">
        <v>0</v>
      </c>
      <c r="H328" s="152">
        <v>0</v>
      </c>
      <c r="I328" s="152">
        <v>0</v>
      </c>
      <c r="J328" s="152">
        <v>0</v>
      </c>
      <c r="K328" s="152">
        <v>0</v>
      </c>
      <c r="L328" s="152">
        <v>0</v>
      </c>
      <c r="M328" s="152">
        <v>0</v>
      </c>
      <c r="N328" s="152">
        <v>0</v>
      </c>
      <c r="O328" s="152">
        <v>0</v>
      </c>
      <c r="P328" s="152">
        <v>0</v>
      </c>
      <c r="Q328" s="152">
        <v>0</v>
      </c>
      <c r="R328" s="152">
        <v>0</v>
      </c>
      <c r="S328" s="152">
        <v>0</v>
      </c>
      <c r="T328" s="152">
        <v>0</v>
      </c>
      <c r="U328" s="152">
        <v>0</v>
      </c>
      <c r="V328" s="152">
        <v>0</v>
      </c>
      <c r="W328" s="152">
        <v>0</v>
      </c>
      <c r="X328" s="152">
        <v>0</v>
      </c>
      <c r="Y328" s="152">
        <v>0</v>
      </c>
      <c r="Z328" s="152">
        <v>0</v>
      </c>
      <c r="AA328" s="152">
        <v>0</v>
      </c>
      <c r="AB328" s="152">
        <v>0</v>
      </c>
      <c r="AC328" s="152">
        <v>0</v>
      </c>
      <c r="AD328" s="152">
        <v>0</v>
      </c>
      <c r="AE328" s="152">
        <v>0</v>
      </c>
      <c r="AF328" s="152">
        <v>0</v>
      </c>
      <c r="AG328" s="152">
        <v>0</v>
      </c>
      <c r="AH328" s="152">
        <v>0</v>
      </c>
      <c r="AI328" s="152">
        <v>0</v>
      </c>
      <c r="AJ328" s="153">
        <f t="shared" si="4"/>
        <v>0</v>
      </c>
      <c r="AM328" s="98"/>
    </row>
    <row r="329" spans="1:39" ht="20.100000000000001" hidden="1" customHeight="1" outlineLevel="2">
      <c r="A329" s="149">
        <v>1249</v>
      </c>
      <c r="B329" s="150" t="s">
        <v>990</v>
      </c>
      <c r="C329" s="151" t="s">
        <v>1351</v>
      </c>
      <c r="D329" s="152">
        <v>0</v>
      </c>
      <c r="E329" s="152">
        <v>0</v>
      </c>
      <c r="F329" s="152">
        <v>0</v>
      </c>
      <c r="G329" s="152">
        <v>0</v>
      </c>
      <c r="H329" s="152">
        <v>0</v>
      </c>
      <c r="I329" s="152">
        <v>0</v>
      </c>
      <c r="J329" s="152">
        <v>0</v>
      </c>
      <c r="K329" s="152">
        <v>0</v>
      </c>
      <c r="L329" s="152">
        <v>0</v>
      </c>
      <c r="M329" s="152">
        <v>0</v>
      </c>
      <c r="N329" s="152">
        <v>0</v>
      </c>
      <c r="O329" s="152">
        <v>0</v>
      </c>
      <c r="P329" s="152">
        <v>0</v>
      </c>
      <c r="Q329" s="152">
        <v>0</v>
      </c>
      <c r="R329" s="152">
        <v>0</v>
      </c>
      <c r="S329" s="152">
        <v>0</v>
      </c>
      <c r="T329" s="152">
        <v>0</v>
      </c>
      <c r="U329" s="152">
        <v>0</v>
      </c>
      <c r="V329" s="152">
        <v>0</v>
      </c>
      <c r="W329" s="152">
        <v>0</v>
      </c>
      <c r="X329" s="152">
        <v>0</v>
      </c>
      <c r="Y329" s="152">
        <v>0</v>
      </c>
      <c r="Z329" s="152">
        <v>0</v>
      </c>
      <c r="AA329" s="152">
        <v>0</v>
      </c>
      <c r="AB329" s="152">
        <v>0</v>
      </c>
      <c r="AC329" s="152">
        <v>0</v>
      </c>
      <c r="AD329" s="152">
        <v>0</v>
      </c>
      <c r="AE329" s="152">
        <v>0</v>
      </c>
      <c r="AF329" s="152">
        <v>0</v>
      </c>
      <c r="AG329" s="152">
        <v>0</v>
      </c>
      <c r="AH329" s="152">
        <v>0</v>
      </c>
      <c r="AI329" s="152">
        <v>0</v>
      </c>
      <c r="AJ329" s="153">
        <f t="shared" si="4"/>
        <v>0</v>
      </c>
      <c r="AM329" s="98"/>
    </row>
    <row r="330" spans="1:39" ht="20.100000000000001" hidden="1" customHeight="1" outlineLevel="2">
      <c r="A330" s="149">
        <v>1250</v>
      </c>
      <c r="B330" s="150" t="s">
        <v>991</v>
      </c>
      <c r="C330" s="151" t="s">
        <v>1351</v>
      </c>
      <c r="D330" s="152">
        <v>0</v>
      </c>
      <c r="E330" s="152">
        <v>0</v>
      </c>
      <c r="F330" s="152">
        <v>0</v>
      </c>
      <c r="G330" s="152">
        <v>0</v>
      </c>
      <c r="H330" s="152">
        <v>0</v>
      </c>
      <c r="I330" s="152">
        <v>0</v>
      </c>
      <c r="J330" s="152">
        <v>0</v>
      </c>
      <c r="K330" s="152">
        <v>0</v>
      </c>
      <c r="L330" s="152">
        <v>0</v>
      </c>
      <c r="M330" s="152">
        <v>0</v>
      </c>
      <c r="N330" s="152">
        <v>0</v>
      </c>
      <c r="O330" s="152">
        <v>0</v>
      </c>
      <c r="P330" s="152">
        <v>0</v>
      </c>
      <c r="Q330" s="152">
        <v>0</v>
      </c>
      <c r="R330" s="152">
        <v>0</v>
      </c>
      <c r="S330" s="152">
        <v>0</v>
      </c>
      <c r="T330" s="152">
        <v>0</v>
      </c>
      <c r="U330" s="152">
        <v>0</v>
      </c>
      <c r="V330" s="152">
        <v>0</v>
      </c>
      <c r="W330" s="152">
        <v>0</v>
      </c>
      <c r="X330" s="152">
        <v>0</v>
      </c>
      <c r="Y330" s="152">
        <v>0</v>
      </c>
      <c r="Z330" s="152">
        <v>0</v>
      </c>
      <c r="AA330" s="152">
        <v>0</v>
      </c>
      <c r="AB330" s="152">
        <v>0</v>
      </c>
      <c r="AC330" s="152">
        <v>0</v>
      </c>
      <c r="AD330" s="152">
        <v>0</v>
      </c>
      <c r="AE330" s="152">
        <v>0</v>
      </c>
      <c r="AF330" s="152">
        <v>0</v>
      </c>
      <c r="AG330" s="152">
        <v>0</v>
      </c>
      <c r="AH330" s="152">
        <v>0</v>
      </c>
      <c r="AI330" s="152">
        <v>0</v>
      </c>
      <c r="AJ330" s="153">
        <f t="shared" si="4"/>
        <v>0</v>
      </c>
      <c r="AM330" s="98"/>
    </row>
    <row r="331" spans="1:39" ht="20.100000000000001" hidden="1" customHeight="1" outlineLevel="2">
      <c r="A331" s="149">
        <v>1251</v>
      </c>
      <c r="B331" s="150" t="s">
        <v>992</v>
      </c>
      <c r="C331" s="151" t="s">
        <v>1351</v>
      </c>
      <c r="D331" s="152">
        <v>0</v>
      </c>
      <c r="E331" s="152">
        <v>0</v>
      </c>
      <c r="F331" s="152">
        <v>0</v>
      </c>
      <c r="G331" s="152">
        <v>0</v>
      </c>
      <c r="H331" s="152">
        <v>0</v>
      </c>
      <c r="I331" s="152">
        <v>0</v>
      </c>
      <c r="J331" s="152">
        <v>0</v>
      </c>
      <c r="K331" s="152">
        <v>0</v>
      </c>
      <c r="L331" s="152">
        <v>0</v>
      </c>
      <c r="M331" s="152">
        <v>0</v>
      </c>
      <c r="N331" s="152">
        <v>0</v>
      </c>
      <c r="O331" s="152">
        <v>0</v>
      </c>
      <c r="P331" s="152">
        <v>0</v>
      </c>
      <c r="Q331" s="152">
        <v>0</v>
      </c>
      <c r="R331" s="152">
        <v>0</v>
      </c>
      <c r="S331" s="152">
        <v>0</v>
      </c>
      <c r="T331" s="152">
        <v>0</v>
      </c>
      <c r="U331" s="152">
        <v>0</v>
      </c>
      <c r="V331" s="152">
        <v>0</v>
      </c>
      <c r="W331" s="152">
        <v>0</v>
      </c>
      <c r="X331" s="152">
        <v>0</v>
      </c>
      <c r="Y331" s="152">
        <v>0</v>
      </c>
      <c r="Z331" s="152">
        <v>0</v>
      </c>
      <c r="AA331" s="152">
        <v>0</v>
      </c>
      <c r="AB331" s="152">
        <v>0</v>
      </c>
      <c r="AC331" s="152">
        <v>0</v>
      </c>
      <c r="AD331" s="152">
        <v>0</v>
      </c>
      <c r="AE331" s="152">
        <v>0</v>
      </c>
      <c r="AF331" s="152">
        <v>0</v>
      </c>
      <c r="AG331" s="152">
        <v>0</v>
      </c>
      <c r="AH331" s="152">
        <v>0</v>
      </c>
      <c r="AI331" s="152">
        <v>0</v>
      </c>
      <c r="AJ331" s="153">
        <f t="shared" si="4"/>
        <v>0</v>
      </c>
      <c r="AM331" s="98"/>
    </row>
    <row r="332" spans="1:39" ht="20.100000000000001" hidden="1" customHeight="1" outlineLevel="2">
      <c r="A332" s="149">
        <v>1252</v>
      </c>
      <c r="B332" s="150" t="s">
        <v>993</v>
      </c>
      <c r="C332" s="151" t="s">
        <v>1351</v>
      </c>
      <c r="D332" s="152">
        <v>0</v>
      </c>
      <c r="E332" s="152">
        <v>0</v>
      </c>
      <c r="F332" s="152">
        <v>0</v>
      </c>
      <c r="G332" s="152">
        <v>0</v>
      </c>
      <c r="H332" s="152">
        <v>0</v>
      </c>
      <c r="I332" s="152">
        <v>0</v>
      </c>
      <c r="J332" s="152">
        <v>0</v>
      </c>
      <c r="K332" s="152">
        <v>0</v>
      </c>
      <c r="L332" s="152">
        <v>0</v>
      </c>
      <c r="M332" s="152">
        <v>0</v>
      </c>
      <c r="N332" s="152">
        <v>0</v>
      </c>
      <c r="O332" s="152">
        <v>0</v>
      </c>
      <c r="P332" s="152">
        <v>0</v>
      </c>
      <c r="Q332" s="152">
        <v>0</v>
      </c>
      <c r="R332" s="152">
        <v>0</v>
      </c>
      <c r="S332" s="152">
        <v>0</v>
      </c>
      <c r="T332" s="152">
        <v>0</v>
      </c>
      <c r="U332" s="152">
        <v>0</v>
      </c>
      <c r="V332" s="152">
        <v>0</v>
      </c>
      <c r="W332" s="152">
        <v>0</v>
      </c>
      <c r="X332" s="152">
        <v>0</v>
      </c>
      <c r="Y332" s="152">
        <v>0</v>
      </c>
      <c r="Z332" s="152">
        <v>0</v>
      </c>
      <c r="AA332" s="152">
        <v>0</v>
      </c>
      <c r="AB332" s="152">
        <v>0</v>
      </c>
      <c r="AC332" s="152">
        <v>0</v>
      </c>
      <c r="AD332" s="152">
        <v>0</v>
      </c>
      <c r="AE332" s="152">
        <v>0</v>
      </c>
      <c r="AF332" s="152">
        <v>0</v>
      </c>
      <c r="AG332" s="152">
        <v>0</v>
      </c>
      <c r="AH332" s="152">
        <v>0</v>
      </c>
      <c r="AI332" s="152">
        <v>0</v>
      </c>
      <c r="AJ332" s="153">
        <f t="shared" si="4"/>
        <v>0</v>
      </c>
      <c r="AM332" s="98"/>
    </row>
    <row r="333" spans="1:39" ht="20.100000000000001" hidden="1" customHeight="1" outlineLevel="2">
      <c r="A333" s="149">
        <v>1253</v>
      </c>
      <c r="B333" s="150" t="s">
        <v>994</v>
      </c>
      <c r="C333" s="151" t="s">
        <v>1351</v>
      </c>
      <c r="D333" s="152">
        <v>0</v>
      </c>
      <c r="E333" s="152">
        <v>0</v>
      </c>
      <c r="F333" s="152">
        <v>0</v>
      </c>
      <c r="G333" s="152">
        <v>0</v>
      </c>
      <c r="H333" s="152">
        <v>0</v>
      </c>
      <c r="I333" s="152">
        <v>0</v>
      </c>
      <c r="J333" s="152">
        <v>0</v>
      </c>
      <c r="K333" s="152">
        <v>0</v>
      </c>
      <c r="L333" s="152">
        <v>0</v>
      </c>
      <c r="M333" s="152">
        <v>0</v>
      </c>
      <c r="N333" s="152">
        <v>0</v>
      </c>
      <c r="O333" s="152">
        <v>0</v>
      </c>
      <c r="P333" s="152">
        <v>0</v>
      </c>
      <c r="Q333" s="152">
        <v>0</v>
      </c>
      <c r="R333" s="152">
        <v>0</v>
      </c>
      <c r="S333" s="152">
        <v>0</v>
      </c>
      <c r="T333" s="152">
        <v>0</v>
      </c>
      <c r="U333" s="152">
        <v>0</v>
      </c>
      <c r="V333" s="152">
        <v>0</v>
      </c>
      <c r="W333" s="152">
        <v>0</v>
      </c>
      <c r="X333" s="152">
        <v>0</v>
      </c>
      <c r="Y333" s="152">
        <v>0</v>
      </c>
      <c r="Z333" s="152">
        <v>0</v>
      </c>
      <c r="AA333" s="152">
        <v>0</v>
      </c>
      <c r="AB333" s="152">
        <v>0</v>
      </c>
      <c r="AC333" s="152">
        <v>0</v>
      </c>
      <c r="AD333" s="152">
        <v>0</v>
      </c>
      <c r="AE333" s="152">
        <v>0</v>
      </c>
      <c r="AF333" s="152">
        <v>0</v>
      </c>
      <c r="AG333" s="152">
        <v>0</v>
      </c>
      <c r="AH333" s="152">
        <v>0</v>
      </c>
      <c r="AI333" s="152">
        <v>0</v>
      </c>
      <c r="AJ333" s="153">
        <f t="shared" si="4"/>
        <v>0</v>
      </c>
      <c r="AM333" s="98"/>
    </row>
    <row r="334" spans="1:39" ht="20.100000000000001" hidden="1" customHeight="1" outlineLevel="2">
      <c r="A334" s="149">
        <v>1254</v>
      </c>
      <c r="B334" s="150" t="s">
        <v>995</v>
      </c>
      <c r="C334" s="151" t="s">
        <v>1351</v>
      </c>
      <c r="D334" s="152">
        <v>0</v>
      </c>
      <c r="E334" s="152">
        <v>0</v>
      </c>
      <c r="F334" s="152">
        <v>0</v>
      </c>
      <c r="G334" s="152">
        <v>0</v>
      </c>
      <c r="H334" s="152">
        <v>0</v>
      </c>
      <c r="I334" s="152">
        <v>0</v>
      </c>
      <c r="J334" s="152">
        <v>0</v>
      </c>
      <c r="K334" s="152">
        <v>0</v>
      </c>
      <c r="L334" s="152">
        <v>0</v>
      </c>
      <c r="M334" s="152">
        <v>0</v>
      </c>
      <c r="N334" s="152">
        <v>0</v>
      </c>
      <c r="O334" s="152">
        <v>0</v>
      </c>
      <c r="P334" s="152">
        <v>0</v>
      </c>
      <c r="Q334" s="152">
        <v>0</v>
      </c>
      <c r="R334" s="152">
        <v>0</v>
      </c>
      <c r="S334" s="152">
        <v>0</v>
      </c>
      <c r="T334" s="152">
        <v>0</v>
      </c>
      <c r="U334" s="152">
        <v>0</v>
      </c>
      <c r="V334" s="152">
        <v>0</v>
      </c>
      <c r="W334" s="152">
        <v>0</v>
      </c>
      <c r="X334" s="152">
        <v>0</v>
      </c>
      <c r="Y334" s="152">
        <v>0</v>
      </c>
      <c r="Z334" s="152">
        <v>0</v>
      </c>
      <c r="AA334" s="152">
        <v>0</v>
      </c>
      <c r="AB334" s="152">
        <v>0</v>
      </c>
      <c r="AC334" s="152">
        <v>0</v>
      </c>
      <c r="AD334" s="152">
        <v>0</v>
      </c>
      <c r="AE334" s="152">
        <v>0</v>
      </c>
      <c r="AF334" s="152">
        <v>0</v>
      </c>
      <c r="AG334" s="152">
        <v>0</v>
      </c>
      <c r="AH334" s="152">
        <v>0</v>
      </c>
      <c r="AI334" s="152">
        <v>0</v>
      </c>
      <c r="AJ334" s="153">
        <f t="shared" ref="AJ334:AJ397" si="5">SUM(D334:AI334)</f>
        <v>0</v>
      </c>
      <c r="AM334" s="98"/>
    </row>
    <row r="335" spans="1:39" ht="20.100000000000001" hidden="1" customHeight="1" outlineLevel="2">
      <c r="A335" s="149">
        <v>1255</v>
      </c>
      <c r="B335" s="150" t="s">
        <v>996</v>
      </c>
      <c r="C335" s="151" t="s">
        <v>1351</v>
      </c>
      <c r="D335" s="152">
        <v>0</v>
      </c>
      <c r="E335" s="152">
        <v>0</v>
      </c>
      <c r="F335" s="152">
        <v>0</v>
      </c>
      <c r="G335" s="152">
        <v>0</v>
      </c>
      <c r="H335" s="152">
        <v>0</v>
      </c>
      <c r="I335" s="152">
        <v>0</v>
      </c>
      <c r="J335" s="152">
        <v>0</v>
      </c>
      <c r="K335" s="152">
        <v>0</v>
      </c>
      <c r="L335" s="152">
        <v>0</v>
      </c>
      <c r="M335" s="152">
        <v>0</v>
      </c>
      <c r="N335" s="152">
        <v>0</v>
      </c>
      <c r="O335" s="152">
        <v>0</v>
      </c>
      <c r="P335" s="152">
        <v>0</v>
      </c>
      <c r="Q335" s="152">
        <v>0</v>
      </c>
      <c r="R335" s="152">
        <v>0</v>
      </c>
      <c r="S335" s="152">
        <v>0</v>
      </c>
      <c r="T335" s="152">
        <v>0</v>
      </c>
      <c r="U335" s="152">
        <v>0</v>
      </c>
      <c r="V335" s="152">
        <v>0</v>
      </c>
      <c r="W335" s="152">
        <v>0</v>
      </c>
      <c r="X335" s="152">
        <v>0</v>
      </c>
      <c r="Y335" s="152">
        <v>0</v>
      </c>
      <c r="Z335" s="152">
        <v>0</v>
      </c>
      <c r="AA335" s="152">
        <v>0</v>
      </c>
      <c r="AB335" s="152">
        <v>0</v>
      </c>
      <c r="AC335" s="152">
        <v>0</v>
      </c>
      <c r="AD335" s="152">
        <v>0</v>
      </c>
      <c r="AE335" s="152">
        <v>0</v>
      </c>
      <c r="AF335" s="152">
        <v>0</v>
      </c>
      <c r="AG335" s="152">
        <v>0</v>
      </c>
      <c r="AH335" s="152">
        <v>0</v>
      </c>
      <c r="AI335" s="152">
        <v>0</v>
      </c>
      <c r="AJ335" s="153">
        <f t="shared" si="5"/>
        <v>0</v>
      </c>
      <c r="AM335" s="98"/>
    </row>
    <row r="336" spans="1:39" ht="20.100000000000001" hidden="1" customHeight="1" outlineLevel="2">
      <c r="A336" s="149">
        <v>1256</v>
      </c>
      <c r="B336" s="150" t="s">
        <v>997</v>
      </c>
      <c r="C336" s="151" t="s">
        <v>1351</v>
      </c>
      <c r="D336" s="152">
        <v>0</v>
      </c>
      <c r="E336" s="152">
        <v>0</v>
      </c>
      <c r="F336" s="152">
        <v>0</v>
      </c>
      <c r="G336" s="152">
        <v>0</v>
      </c>
      <c r="H336" s="152">
        <v>0</v>
      </c>
      <c r="I336" s="152">
        <v>0</v>
      </c>
      <c r="J336" s="152">
        <v>0</v>
      </c>
      <c r="K336" s="152">
        <v>0</v>
      </c>
      <c r="L336" s="152">
        <v>0</v>
      </c>
      <c r="M336" s="152">
        <v>0</v>
      </c>
      <c r="N336" s="152">
        <v>0</v>
      </c>
      <c r="O336" s="152">
        <v>0</v>
      </c>
      <c r="P336" s="152">
        <v>0</v>
      </c>
      <c r="Q336" s="152">
        <v>0</v>
      </c>
      <c r="R336" s="152">
        <v>0</v>
      </c>
      <c r="S336" s="152">
        <v>0</v>
      </c>
      <c r="T336" s="152">
        <v>0</v>
      </c>
      <c r="U336" s="152">
        <v>0</v>
      </c>
      <c r="V336" s="152">
        <v>0</v>
      </c>
      <c r="W336" s="152">
        <v>0</v>
      </c>
      <c r="X336" s="152">
        <v>0</v>
      </c>
      <c r="Y336" s="152">
        <v>0</v>
      </c>
      <c r="Z336" s="152">
        <v>0</v>
      </c>
      <c r="AA336" s="152">
        <v>0</v>
      </c>
      <c r="AB336" s="152">
        <v>0</v>
      </c>
      <c r="AC336" s="152">
        <v>0</v>
      </c>
      <c r="AD336" s="152">
        <v>0</v>
      </c>
      <c r="AE336" s="152">
        <v>0</v>
      </c>
      <c r="AF336" s="152">
        <v>0</v>
      </c>
      <c r="AG336" s="152">
        <v>0</v>
      </c>
      <c r="AH336" s="152">
        <v>0</v>
      </c>
      <c r="AI336" s="152">
        <v>0</v>
      </c>
      <c r="AJ336" s="153">
        <f t="shared" si="5"/>
        <v>0</v>
      </c>
      <c r="AM336" s="98"/>
    </row>
    <row r="337" spans="1:39" ht="20.100000000000001" hidden="1" customHeight="1" outlineLevel="2">
      <c r="A337" s="149">
        <v>1257</v>
      </c>
      <c r="B337" s="150" t="s">
        <v>998</v>
      </c>
      <c r="C337" s="151" t="s">
        <v>1351</v>
      </c>
      <c r="D337" s="152">
        <v>0</v>
      </c>
      <c r="E337" s="152">
        <v>0</v>
      </c>
      <c r="F337" s="152">
        <v>0</v>
      </c>
      <c r="G337" s="152">
        <v>81026</v>
      </c>
      <c r="H337" s="152">
        <v>0</v>
      </c>
      <c r="I337" s="152">
        <v>0</v>
      </c>
      <c r="J337" s="152">
        <v>0</v>
      </c>
      <c r="K337" s="152">
        <v>0</v>
      </c>
      <c r="L337" s="152">
        <v>0</v>
      </c>
      <c r="M337" s="152">
        <v>0</v>
      </c>
      <c r="N337" s="152">
        <v>0</v>
      </c>
      <c r="O337" s="152">
        <v>0</v>
      </c>
      <c r="P337" s="152">
        <v>0</v>
      </c>
      <c r="Q337" s="152">
        <v>0</v>
      </c>
      <c r="R337" s="152">
        <v>0</v>
      </c>
      <c r="S337" s="152">
        <v>0</v>
      </c>
      <c r="T337" s="152">
        <v>0</v>
      </c>
      <c r="U337" s="152">
        <v>0</v>
      </c>
      <c r="V337" s="152">
        <v>0</v>
      </c>
      <c r="W337" s="152">
        <v>0</v>
      </c>
      <c r="X337" s="152">
        <v>0</v>
      </c>
      <c r="Y337" s="152">
        <v>0</v>
      </c>
      <c r="Z337" s="152">
        <v>0</v>
      </c>
      <c r="AA337" s="152">
        <v>0</v>
      </c>
      <c r="AB337" s="152">
        <v>0</v>
      </c>
      <c r="AC337" s="152">
        <v>0</v>
      </c>
      <c r="AD337" s="152">
        <v>0</v>
      </c>
      <c r="AE337" s="152">
        <v>0</v>
      </c>
      <c r="AF337" s="152">
        <v>0</v>
      </c>
      <c r="AG337" s="152">
        <v>0</v>
      </c>
      <c r="AH337" s="152">
        <v>0</v>
      </c>
      <c r="AI337" s="152">
        <v>0</v>
      </c>
      <c r="AJ337" s="153">
        <f t="shared" si="5"/>
        <v>81026</v>
      </c>
      <c r="AM337" s="98"/>
    </row>
    <row r="338" spans="1:39" ht="20.100000000000001" hidden="1" customHeight="1" outlineLevel="2">
      <c r="A338" s="149">
        <v>1258</v>
      </c>
      <c r="B338" s="150" t="s">
        <v>999</v>
      </c>
      <c r="C338" s="151" t="s">
        <v>1351</v>
      </c>
      <c r="D338" s="152">
        <v>0</v>
      </c>
      <c r="E338" s="152">
        <v>0</v>
      </c>
      <c r="F338" s="152">
        <v>0</v>
      </c>
      <c r="G338" s="152">
        <v>0</v>
      </c>
      <c r="H338" s="152">
        <v>0</v>
      </c>
      <c r="I338" s="152">
        <v>0</v>
      </c>
      <c r="J338" s="152">
        <v>0</v>
      </c>
      <c r="K338" s="152">
        <v>0</v>
      </c>
      <c r="L338" s="152">
        <v>0</v>
      </c>
      <c r="M338" s="152">
        <v>0</v>
      </c>
      <c r="N338" s="152">
        <v>0</v>
      </c>
      <c r="O338" s="152">
        <v>0</v>
      </c>
      <c r="P338" s="152">
        <v>0</v>
      </c>
      <c r="Q338" s="152">
        <v>0</v>
      </c>
      <c r="R338" s="152">
        <v>0</v>
      </c>
      <c r="S338" s="152">
        <v>0</v>
      </c>
      <c r="T338" s="152">
        <v>0</v>
      </c>
      <c r="U338" s="152">
        <v>0</v>
      </c>
      <c r="V338" s="152">
        <v>0</v>
      </c>
      <c r="W338" s="152">
        <v>0</v>
      </c>
      <c r="X338" s="152">
        <v>0</v>
      </c>
      <c r="Y338" s="152">
        <v>0</v>
      </c>
      <c r="Z338" s="152">
        <v>0</v>
      </c>
      <c r="AA338" s="152">
        <v>0</v>
      </c>
      <c r="AB338" s="152">
        <v>0</v>
      </c>
      <c r="AC338" s="152">
        <v>0</v>
      </c>
      <c r="AD338" s="152">
        <v>0</v>
      </c>
      <c r="AE338" s="152">
        <v>0</v>
      </c>
      <c r="AF338" s="152">
        <v>0</v>
      </c>
      <c r="AG338" s="152">
        <v>0</v>
      </c>
      <c r="AH338" s="152">
        <v>0</v>
      </c>
      <c r="AI338" s="152">
        <v>0</v>
      </c>
      <c r="AJ338" s="153">
        <f t="shared" si="5"/>
        <v>0</v>
      </c>
      <c r="AM338" s="98"/>
    </row>
    <row r="339" spans="1:39" ht="20.100000000000001" hidden="1" customHeight="1" outlineLevel="2">
      <c r="A339" s="149">
        <v>1259</v>
      </c>
      <c r="B339" s="150" t="s">
        <v>1000</v>
      </c>
      <c r="C339" s="151" t="s">
        <v>1351</v>
      </c>
      <c r="D339" s="152">
        <v>0</v>
      </c>
      <c r="E339" s="152">
        <v>0</v>
      </c>
      <c r="F339" s="152">
        <v>0</v>
      </c>
      <c r="G339" s="152">
        <v>0</v>
      </c>
      <c r="H339" s="152">
        <v>0</v>
      </c>
      <c r="I339" s="152">
        <v>0</v>
      </c>
      <c r="J339" s="152">
        <v>0</v>
      </c>
      <c r="K339" s="152">
        <v>0</v>
      </c>
      <c r="L339" s="152">
        <v>0</v>
      </c>
      <c r="M339" s="152">
        <v>0</v>
      </c>
      <c r="N339" s="152">
        <v>0</v>
      </c>
      <c r="O339" s="152">
        <v>0</v>
      </c>
      <c r="P339" s="152">
        <v>0</v>
      </c>
      <c r="Q339" s="152">
        <v>0</v>
      </c>
      <c r="R339" s="152">
        <v>0</v>
      </c>
      <c r="S339" s="152">
        <v>0</v>
      </c>
      <c r="T339" s="152">
        <v>0</v>
      </c>
      <c r="U339" s="152">
        <v>0</v>
      </c>
      <c r="V339" s="152">
        <v>0</v>
      </c>
      <c r="W339" s="152">
        <v>0</v>
      </c>
      <c r="X339" s="152">
        <v>0</v>
      </c>
      <c r="Y339" s="152">
        <v>0</v>
      </c>
      <c r="Z339" s="152">
        <v>0</v>
      </c>
      <c r="AA339" s="152">
        <v>0</v>
      </c>
      <c r="AB339" s="152">
        <v>0</v>
      </c>
      <c r="AC339" s="152">
        <v>0</v>
      </c>
      <c r="AD339" s="152">
        <v>0</v>
      </c>
      <c r="AE339" s="152">
        <v>0</v>
      </c>
      <c r="AF339" s="152">
        <v>0</v>
      </c>
      <c r="AG339" s="152">
        <v>0</v>
      </c>
      <c r="AH339" s="152">
        <v>0</v>
      </c>
      <c r="AI339" s="152">
        <v>0</v>
      </c>
      <c r="AJ339" s="153">
        <f t="shared" si="5"/>
        <v>0</v>
      </c>
      <c r="AM339" s="98"/>
    </row>
    <row r="340" spans="1:39" ht="20.100000000000001" hidden="1" customHeight="1" outlineLevel="2">
      <c r="A340" s="149">
        <v>1260</v>
      </c>
      <c r="B340" s="150" t="s">
        <v>1001</v>
      </c>
      <c r="C340" s="151" t="s">
        <v>1351</v>
      </c>
      <c r="D340" s="152">
        <v>0</v>
      </c>
      <c r="E340" s="152">
        <v>0</v>
      </c>
      <c r="F340" s="152">
        <v>0</v>
      </c>
      <c r="G340" s="152">
        <v>0</v>
      </c>
      <c r="H340" s="152">
        <v>0</v>
      </c>
      <c r="I340" s="152">
        <v>0</v>
      </c>
      <c r="J340" s="152">
        <v>0</v>
      </c>
      <c r="K340" s="152">
        <v>0</v>
      </c>
      <c r="L340" s="152">
        <v>0</v>
      </c>
      <c r="M340" s="152">
        <v>0</v>
      </c>
      <c r="N340" s="152">
        <v>0</v>
      </c>
      <c r="O340" s="152">
        <v>0</v>
      </c>
      <c r="P340" s="152">
        <v>0</v>
      </c>
      <c r="Q340" s="152">
        <v>0</v>
      </c>
      <c r="R340" s="152">
        <v>0</v>
      </c>
      <c r="S340" s="152">
        <v>0</v>
      </c>
      <c r="T340" s="152">
        <v>0</v>
      </c>
      <c r="U340" s="152">
        <v>0</v>
      </c>
      <c r="V340" s="152">
        <v>0</v>
      </c>
      <c r="W340" s="152">
        <v>0</v>
      </c>
      <c r="X340" s="152">
        <v>0</v>
      </c>
      <c r="Y340" s="152">
        <v>0</v>
      </c>
      <c r="Z340" s="152">
        <v>0</v>
      </c>
      <c r="AA340" s="152">
        <v>0</v>
      </c>
      <c r="AB340" s="152">
        <v>0</v>
      </c>
      <c r="AC340" s="152">
        <v>0</v>
      </c>
      <c r="AD340" s="152">
        <v>0</v>
      </c>
      <c r="AE340" s="152">
        <v>0</v>
      </c>
      <c r="AF340" s="152">
        <v>0</v>
      </c>
      <c r="AG340" s="152">
        <v>0</v>
      </c>
      <c r="AH340" s="152">
        <v>0</v>
      </c>
      <c r="AI340" s="152">
        <v>0</v>
      </c>
      <c r="AJ340" s="153">
        <f t="shared" si="5"/>
        <v>0</v>
      </c>
      <c r="AM340" s="98"/>
    </row>
    <row r="341" spans="1:39" ht="20.100000000000001" hidden="1" customHeight="1" outlineLevel="2">
      <c r="A341" s="149">
        <v>1261</v>
      </c>
      <c r="B341" s="150" t="s">
        <v>1002</v>
      </c>
      <c r="C341" s="151" t="s">
        <v>1351</v>
      </c>
      <c r="D341" s="152">
        <v>0</v>
      </c>
      <c r="E341" s="152">
        <v>0</v>
      </c>
      <c r="F341" s="152">
        <v>0</v>
      </c>
      <c r="G341" s="152">
        <v>0</v>
      </c>
      <c r="H341" s="152">
        <v>0</v>
      </c>
      <c r="I341" s="152">
        <v>0</v>
      </c>
      <c r="J341" s="152">
        <v>0</v>
      </c>
      <c r="K341" s="152">
        <v>0</v>
      </c>
      <c r="L341" s="152">
        <v>0</v>
      </c>
      <c r="M341" s="152">
        <v>0</v>
      </c>
      <c r="N341" s="152">
        <v>0</v>
      </c>
      <c r="O341" s="152">
        <v>0</v>
      </c>
      <c r="P341" s="152">
        <v>0</v>
      </c>
      <c r="Q341" s="152">
        <v>0</v>
      </c>
      <c r="R341" s="152">
        <v>0</v>
      </c>
      <c r="S341" s="152">
        <v>0</v>
      </c>
      <c r="T341" s="152">
        <v>0</v>
      </c>
      <c r="U341" s="152">
        <v>0</v>
      </c>
      <c r="V341" s="152">
        <v>0</v>
      </c>
      <c r="W341" s="152">
        <v>0</v>
      </c>
      <c r="X341" s="152">
        <v>0</v>
      </c>
      <c r="Y341" s="152">
        <v>0</v>
      </c>
      <c r="Z341" s="152">
        <v>0</v>
      </c>
      <c r="AA341" s="152">
        <v>0</v>
      </c>
      <c r="AB341" s="152">
        <v>0</v>
      </c>
      <c r="AC341" s="152">
        <v>0</v>
      </c>
      <c r="AD341" s="152">
        <v>0</v>
      </c>
      <c r="AE341" s="152">
        <v>0</v>
      </c>
      <c r="AF341" s="152">
        <v>0</v>
      </c>
      <c r="AG341" s="152">
        <v>0</v>
      </c>
      <c r="AH341" s="152">
        <v>0</v>
      </c>
      <c r="AI341" s="152">
        <v>0</v>
      </c>
      <c r="AJ341" s="153">
        <f t="shared" si="5"/>
        <v>0</v>
      </c>
      <c r="AM341" s="98"/>
    </row>
    <row r="342" spans="1:39" ht="20.100000000000001" hidden="1" customHeight="1" outlineLevel="2">
      <c r="A342" s="149">
        <v>1262</v>
      </c>
      <c r="B342" s="150" t="s">
        <v>1003</v>
      </c>
      <c r="C342" s="151" t="s">
        <v>1351</v>
      </c>
      <c r="D342" s="152">
        <v>0</v>
      </c>
      <c r="E342" s="152">
        <v>0</v>
      </c>
      <c r="F342" s="152">
        <v>0</v>
      </c>
      <c r="G342" s="152">
        <v>0</v>
      </c>
      <c r="H342" s="152">
        <v>0</v>
      </c>
      <c r="I342" s="152">
        <v>0</v>
      </c>
      <c r="J342" s="152">
        <v>0</v>
      </c>
      <c r="K342" s="152">
        <v>0</v>
      </c>
      <c r="L342" s="152">
        <v>0</v>
      </c>
      <c r="M342" s="152">
        <v>0</v>
      </c>
      <c r="N342" s="152">
        <v>0</v>
      </c>
      <c r="O342" s="152">
        <v>0</v>
      </c>
      <c r="P342" s="152">
        <v>0</v>
      </c>
      <c r="Q342" s="152">
        <v>0</v>
      </c>
      <c r="R342" s="152">
        <v>0</v>
      </c>
      <c r="S342" s="152">
        <v>0</v>
      </c>
      <c r="T342" s="152">
        <v>0</v>
      </c>
      <c r="U342" s="152">
        <v>0</v>
      </c>
      <c r="V342" s="152">
        <v>0</v>
      </c>
      <c r="W342" s="152">
        <v>0</v>
      </c>
      <c r="X342" s="152">
        <v>0</v>
      </c>
      <c r="Y342" s="152">
        <v>0</v>
      </c>
      <c r="Z342" s="152">
        <v>0</v>
      </c>
      <c r="AA342" s="152">
        <v>0</v>
      </c>
      <c r="AB342" s="152">
        <v>0</v>
      </c>
      <c r="AC342" s="152">
        <v>0</v>
      </c>
      <c r="AD342" s="152">
        <v>0</v>
      </c>
      <c r="AE342" s="152">
        <v>0</v>
      </c>
      <c r="AF342" s="152">
        <v>0</v>
      </c>
      <c r="AG342" s="152">
        <v>0</v>
      </c>
      <c r="AH342" s="152">
        <v>0</v>
      </c>
      <c r="AI342" s="152">
        <v>0</v>
      </c>
      <c r="AJ342" s="153">
        <f t="shared" si="5"/>
        <v>0</v>
      </c>
      <c r="AM342" s="98"/>
    </row>
    <row r="343" spans="1:39" ht="20.100000000000001" hidden="1" customHeight="1" outlineLevel="2">
      <c r="A343" s="149">
        <v>1263</v>
      </c>
      <c r="B343" s="150" t="s">
        <v>1004</v>
      </c>
      <c r="C343" s="151" t="s">
        <v>1351</v>
      </c>
      <c r="D343" s="152">
        <v>0</v>
      </c>
      <c r="E343" s="152">
        <v>0</v>
      </c>
      <c r="F343" s="152">
        <v>0</v>
      </c>
      <c r="G343" s="152">
        <v>0</v>
      </c>
      <c r="H343" s="152">
        <v>0</v>
      </c>
      <c r="I343" s="152">
        <v>0</v>
      </c>
      <c r="J343" s="152">
        <v>0</v>
      </c>
      <c r="K343" s="152">
        <v>0</v>
      </c>
      <c r="L343" s="152">
        <v>0</v>
      </c>
      <c r="M343" s="152">
        <v>0</v>
      </c>
      <c r="N343" s="152">
        <v>0</v>
      </c>
      <c r="O343" s="152">
        <v>0</v>
      </c>
      <c r="P343" s="152">
        <v>0</v>
      </c>
      <c r="Q343" s="152">
        <v>0</v>
      </c>
      <c r="R343" s="152">
        <v>0</v>
      </c>
      <c r="S343" s="152">
        <v>0</v>
      </c>
      <c r="T343" s="152">
        <v>0</v>
      </c>
      <c r="U343" s="152">
        <v>0</v>
      </c>
      <c r="V343" s="152">
        <v>0</v>
      </c>
      <c r="W343" s="152">
        <v>0</v>
      </c>
      <c r="X343" s="152">
        <v>0</v>
      </c>
      <c r="Y343" s="152">
        <v>0</v>
      </c>
      <c r="Z343" s="152">
        <v>0</v>
      </c>
      <c r="AA343" s="152">
        <v>0</v>
      </c>
      <c r="AB343" s="152">
        <v>0</v>
      </c>
      <c r="AC343" s="152">
        <v>0</v>
      </c>
      <c r="AD343" s="152">
        <v>0</v>
      </c>
      <c r="AE343" s="152">
        <v>0</v>
      </c>
      <c r="AF343" s="152">
        <v>0</v>
      </c>
      <c r="AG343" s="152">
        <v>0</v>
      </c>
      <c r="AH343" s="152">
        <v>0</v>
      </c>
      <c r="AI343" s="152">
        <v>0</v>
      </c>
      <c r="AJ343" s="153">
        <f t="shared" si="5"/>
        <v>0</v>
      </c>
      <c r="AM343" s="98"/>
    </row>
    <row r="344" spans="1:39" ht="20.100000000000001" hidden="1" customHeight="1" outlineLevel="2">
      <c r="A344" s="149">
        <v>1264</v>
      </c>
      <c r="B344" s="150" t="s">
        <v>1005</v>
      </c>
      <c r="C344" s="151" t="s">
        <v>1351</v>
      </c>
      <c r="D344" s="152">
        <v>0</v>
      </c>
      <c r="E344" s="152">
        <v>0</v>
      </c>
      <c r="F344" s="152">
        <v>0</v>
      </c>
      <c r="G344" s="152">
        <v>0</v>
      </c>
      <c r="H344" s="152">
        <v>0</v>
      </c>
      <c r="I344" s="152">
        <v>0</v>
      </c>
      <c r="J344" s="152">
        <v>0</v>
      </c>
      <c r="K344" s="152">
        <v>0</v>
      </c>
      <c r="L344" s="152">
        <v>0</v>
      </c>
      <c r="M344" s="152">
        <v>0</v>
      </c>
      <c r="N344" s="152">
        <v>0</v>
      </c>
      <c r="O344" s="152">
        <v>0</v>
      </c>
      <c r="P344" s="152">
        <v>0</v>
      </c>
      <c r="Q344" s="152">
        <v>0</v>
      </c>
      <c r="R344" s="152">
        <v>0</v>
      </c>
      <c r="S344" s="152">
        <v>0</v>
      </c>
      <c r="T344" s="152">
        <v>0</v>
      </c>
      <c r="U344" s="152">
        <v>0</v>
      </c>
      <c r="V344" s="152">
        <v>0</v>
      </c>
      <c r="W344" s="152">
        <v>0</v>
      </c>
      <c r="X344" s="152">
        <v>0</v>
      </c>
      <c r="Y344" s="152">
        <v>0</v>
      </c>
      <c r="Z344" s="152">
        <v>0</v>
      </c>
      <c r="AA344" s="152">
        <v>0</v>
      </c>
      <c r="AB344" s="152">
        <v>0</v>
      </c>
      <c r="AC344" s="152">
        <v>0</v>
      </c>
      <c r="AD344" s="152">
        <v>0</v>
      </c>
      <c r="AE344" s="152">
        <v>0</v>
      </c>
      <c r="AF344" s="152">
        <v>0</v>
      </c>
      <c r="AG344" s="152">
        <v>0</v>
      </c>
      <c r="AH344" s="152">
        <v>0</v>
      </c>
      <c r="AI344" s="152">
        <v>0</v>
      </c>
      <c r="AJ344" s="153">
        <f t="shared" si="5"/>
        <v>0</v>
      </c>
      <c r="AM344" s="98"/>
    </row>
    <row r="345" spans="1:39" ht="20.100000000000001" hidden="1" customHeight="1" outlineLevel="2">
      <c r="A345" s="149">
        <v>1265</v>
      </c>
      <c r="B345" s="150" t="s">
        <v>1006</v>
      </c>
      <c r="C345" s="151" t="s">
        <v>1351</v>
      </c>
      <c r="D345" s="152">
        <v>0</v>
      </c>
      <c r="E345" s="152">
        <v>0</v>
      </c>
      <c r="F345" s="152">
        <v>0</v>
      </c>
      <c r="G345" s="152">
        <v>463560.26</v>
      </c>
      <c r="H345" s="152">
        <v>0</v>
      </c>
      <c r="I345" s="152">
        <v>0</v>
      </c>
      <c r="J345" s="152">
        <v>0</v>
      </c>
      <c r="K345" s="152">
        <v>0</v>
      </c>
      <c r="L345" s="152">
        <v>0</v>
      </c>
      <c r="M345" s="152">
        <v>0</v>
      </c>
      <c r="N345" s="152">
        <v>0</v>
      </c>
      <c r="O345" s="152">
        <v>0</v>
      </c>
      <c r="P345" s="152">
        <v>0</v>
      </c>
      <c r="Q345" s="152">
        <v>0</v>
      </c>
      <c r="R345" s="152">
        <v>0</v>
      </c>
      <c r="S345" s="152">
        <v>0</v>
      </c>
      <c r="T345" s="152">
        <v>0</v>
      </c>
      <c r="U345" s="152">
        <v>0</v>
      </c>
      <c r="V345" s="152">
        <v>0</v>
      </c>
      <c r="W345" s="152">
        <v>0</v>
      </c>
      <c r="X345" s="152">
        <v>0</v>
      </c>
      <c r="Y345" s="152">
        <v>0</v>
      </c>
      <c r="Z345" s="152">
        <v>0</v>
      </c>
      <c r="AA345" s="152">
        <v>0</v>
      </c>
      <c r="AB345" s="152">
        <v>0</v>
      </c>
      <c r="AC345" s="152">
        <v>0</v>
      </c>
      <c r="AD345" s="152">
        <v>0</v>
      </c>
      <c r="AE345" s="152">
        <v>0</v>
      </c>
      <c r="AF345" s="152">
        <v>0</v>
      </c>
      <c r="AG345" s="152">
        <v>0</v>
      </c>
      <c r="AH345" s="152">
        <v>0</v>
      </c>
      <c r="AI345" s="152">
        <v>0</v>
      </c>
      <c r="AJ345" s="153">
        <f t="shared" si="5"/>
        <v>463560.26</v>
      </c>
      <c r="AM345" s="98"/>
    </row>
    <row r="346" spans="1:39" ht="20.100000000000001" hidden="1" customHeight="1" outlineLevel="2">
      <c r="A346" s="149">
        <v>1266</v>
      </c>
      <c r="B346" s="150" t="s">
        <v>1007</v>
      </c>
      <c r="C346" s="151" t="s">
        <v>1351</v>
      </c>
      <c r="D346" s="152">
        <v>0</v>
      </c>
      <c r="E346" s="152">
        <v>0</v>
      </c>
      <c r="F346" s="152">
        <v>0</v>
      </c>
      <c r="G346" s="152">
        <v>0</v>
      </c>
      <c r="H346" s="152">
        <v>0</v>
      </c>
      <c r="I346" s="152">
        <v>0</v>
      </c>
      <c r="J346" s="152">
        <v>0</v>
      </c>
      <c r="K346" s="152">
        <v>0</v>
      </c>
      <c r="L346" s="152">
        <v>0</v>
      </c>
      <c r="M346" s="152">
        <v>0</v>
      </c>
      <c r="N346" s="152">
        <v>0</v>
      </c>
      <c r="O346" s="152">
        <v>0</v>
      </c>
      <c r="P346" s="152">
        <v>0</v>
      </c>
      <c r="Q346" s="152">
        <v>0</v>
      </c>
      <c r="R346" s="152">
        <v>0</v>
      </c>
      <c r="S346" s="152">
        <v>0</v>
      </c>
      <c r="T346" s="152">
        <v>0</v>
      </c>
      <c r="U346" s="152">
        <v>0</v>
      </c>
      <c r="V346" s="152">
        <v>0</v>
      </c>
      <c r="W346" s="152">
        <v>0</v>
      </c>
      <c r="X346" s="152">
        <v>0</v>
      </c>
      <c r="Y346" s="152">
        <v>0</v>
      </c>
      <c r="Z346" s="152">
        <v>0</v>
      </c>
      <c r="AA346" s="152">
        <v>0</v>
      </c>
      <c r="AB346" s="152">
        <v>0</v>
      </c>
      <c r="AC346" s="152">
        <v>0</v>
      </c>
      <c r="AD346" s="152">
        <v>0</v>
      </c>
      <c r="AE346" s="152">
        <v>0</v>
      </c>
      <c r="AF346" s="152">
        <v>0</v>
      </c>
      <c r="AG346" s="152">
        <v>0</v>
      </c>
      <c r="AH346" s="152">
        <v>0</v>
      </c>
      <c r="AI346" s="152">
        <v>0</v>
      </c>
      <c r="AJ346" s="153">
        <f t="shared" si="5"/>
        <v>0</v>
      </c>
      <c r="AM346" s="98"/>
    </row>
    <row r="347" spans="1:39" ht="20.100000000000001" hidden="1" customHeight="1" outlineLevel="2">
      <c r="A347" s="149">
        <v>1267</v>
      </c>
      <c r="B347" s="150" t="s">
        <v>1008</v>
      </c>
      <c r="C347" s="151" t="s">
        <v>1351</v>
      </c>
      <c r="D347" s="152">
        <v>0</v>
      </c>
      <c r="E347" s="152">
        <v>0</v>
      </c>
      <c r="F347" s="152">
        <v>0</v>
      </c>
      <c r="G347" s="152">
        <v>0</v>
      </c>
      <c r="H347" s="152">
        <v>0</v>
      </c>
      <c r="I347" s="152">
        <v>0</v>
      </c>
      <c r="J347" s="152">
        <v>0</v>
      </c>
      <c r="K347" s="152">
        <v>0</v>
      </c>
      <c r="L347" s="152">
        <v>0</v>
      </c>
      <c r="M347" s="152">
        <v>0</v>
      </c>
      <c r="N347" s="152">
        <v>0</v>
      </c>
      <c r="O347" s="152">
        <v>0</v>
      </c>
      <c r="P347" s="152">
        <v>0</v>
      </c>
      <c r="Q347" s="152">
        <v>0</v>
      </c>
      <c r="R347" s="152">
        <v>0</v>
      </c>
      <c r="S347" s="152">
        <v>0</v>
      </c>
      <c r="T347" s="152">
        <v>0</v>
      </c>
      <c r="U347" s="152">
        <v>0</v>
      </c>
      <c r="V347" s="152">
        <v>0</v>
      </c>
      <c r="W347" s="152">
        <v>0</v>
      </c>
      <c r="X347" s="152">
        <v>0</v>
      </c>
      <c r="Y347" s="152">
        <v>0</v>
      </c>
      <c r="Z347" s="152">
        <v>0</v>
      </c>
      <c r="AA347" s="152">
        <v>0</v>
      </c>
      <c r="AB347" s="152">
        <v>0</v>
      </c>
      <c r="AC347" s="152">
        <v>0</v>
      </c>
      <c r="AD347" s="152">
        <v>0</v>
      </c>
      <c r="AE347" s="152">
        <v>0</v>
      </c>
      <c r="AF347" s="152">
        <v>0</v>
      </c>
      <c r="AG347" s="152">
        <v>0</v>
      </c>
      <c r="AH347" s="152">
        <v>0</v>
      </c>
      <c r="AI347" s="152">
        <v>0</v>
      </c>
      <c r="AJ347" s="153">
        <f t="shared" si="5"/>
        <v>0</v>
      </c>
      <c r="AM347" s="98"/>
    </row>
    <row r="348" spans="1:39" ht="20.100000000000001" hidden="1" customHeight="1" outlineLevel="2">
      <c r="A348" s="149">
        <v>1268</v>
      </c>
      <c r="B348" s="150" t="s">
        <v>1009</v>
      </c>
      <c r="C348" s="151" t="s">
        <v>1351</v>
      </c>
      <c r="D348" s="152">
        <v>0</v>
      </c>
      <c r="E348" s="152">
        <v>0</v>
      </c>
      <c r="F348" s="152">
        <v>0</v>
      </c>
      <c r="G348" s="152">
        <v>0</v>
      </c>
      <c r="H348" s="152">
        <v>0</v>
      </c>
      <c r="I348" s="152">
        <v>0</v>
      </c>
      <c r="J348" s="152">
        <v>0</v>
      </c>
      <c r="K348" s="152">
        <v>0</v>
      </c>
      <c r="L348" s="152">
        <v>0</v>
      </c>
      <c r="M348" s="152">
        <v>0</v>
      </c>
      <c r="N348" s="152">
        <v>0</v>
      </c>
      <c r="O348" s="152">
        <v>0</v>
      </c>
      <c r="P348" s="152">
        <v>0</v>
      </c>
      <c r="Q348" s="152">
        <v>0</v>
      </c>
      <c r="R348" s="152">
        <v>0</v>
      </c>
      <c r="S348" s="152">
        <v>0</v>
      </c>
      <c r="T348" s="152">
        <v>0</v>
      </c>
      <c r="U348" s="152">
        <v>0</v>
      </c>
      <c r="V348" s="152">
        <v>0</v>
      </c>
      <c r="W348" s="152">
        <v>0</v>
      </c>
      <c r="X348" s="152">
        <v>0</v>
      </c>
      <c r="Y348" s="152">
        <v>0</v>
      </c>
      <c r="Z348" s="152">
        <v>0</v>
      </c>
      <c r="AA348" s="152">
        <v>0</v>
      </c>
      <c r="AB348" s="152">
        <v>0</v>
      </c>
      <c r="AC348" s="152">
        <v>0</v>
      </c>
      <c r="AD348" s="152">
        <v>0</v>
      </c>
      <c r="AE348" s="152">
        <v>0</v>
      </c>
      <c r="AF348" s="152">
        <v>0</v>
      </c>
      <c r="AG348" s="152">
        <v>0</v>
      </c>
      <c r="AH348" s="152">
        <v>0</v>
      </c>
      <c r="AI348" s="152">
        <v>0</v>
      </c>
      <c r="AJ348" s="153">
        <f t="shared" si="5"/>
        <v>0</v>
      </c>
      <c r="AM348" s="98"/>
    </row>
    <row r="349" spans="1:39" ht="20.100000000000001" hidden="1" customHeight="1" outlineLevel="2">
      <c r="A349" s="149">
        <v>1269</v>
      </c>
      <c r="B349" s="150" t="s">
        <v>1010</v>
      </c>
      <c r="C349" s="151" t="s">
        <v>1351</v>
      </c>
      <c r="D349" s="152">
        <v>0</v>
      </c>
      <c r="E349" s="152">
        <v>0</v>
      </c>
      <c r="F349" s="152">
        <v>0</v>
      </c>
      <c r="G349" s="152">
        <v>0</v>
      </c>
      <c r="H349" s="152">
        <v>0</v>
      </c>
      <c r="I349" s="152">
        <v>0</v>
      </c>
      <c r="J349" s="152">
        <v>0</v>
      </c>
      <c r="K349" s="152">
        <v>0</v>
      </c>
      <c r="L349" s="152">
        <v>0</v>
      </c>
      <c r="M349" s="152">
        <v>0</v>
      </c>
      <c r="N349" s="152">
        <v>0</v>
      </c>
      <c r="O349" s="152">
        <v>0</v>
      </c>
      <c r="P349" s="152">
        <v>0</v>
      </c>
      <c r="Q349" s="152">
        <v>0</v>
      </c>
      <c r="R349" s="152">
        <v>0</v>
      </c>
      <c r="S349" s="152">
        <v>0</v>
      </c>
      <c r="T349" s="152">
        <v>0</v>
      </c>
      <c r="U349" s="152">
        <v>0</v>
      </c>
      <c r="V349" s="152">
        <v>0</v>
      </c>
      <c r="W349" s="152">
        <v>0</v>
      </c>
      <c r="X349" s="152">
        <v>0</v>
      </c>
      <c r="Y349" s="152">
        <v>0</v>
      </c>
      <c r="Z349" s="152">
        <v>0</v>
      </c>
      <c r="AA349" s="152">
        <v>0</v>
      </c>
      <c r="AB349" s="152">
        <v>0</v>
      </c>
      <c r="AC349" s="152">
        <v>0</v>
      </c>
      <c r="AD349" s="152">
        <v>0</v>
      </c>
      <c r="AE349" s="152">
        <v>0</v>
      </c>
      <c r="AF349" s="152">
        <v>0</v>
      </c>
      <c r="AG349" s="152">
        <v>0</v>
      </c>
      <c r="AH349" s="152">
        <v>0</v>
      </c>
      <c r="AI349" s="152">
        <v>0</v>
      </c>
      <c r="AJ349" s="153">
        <f t="shared" si="5"/>
        <v>0</v>
      </c>
      <c r="AM349" s="98"/>
    </row>
    <row r="350" spans="1:39" ht="20.100000000000001" hidden="1" customHeight="1" outlineLevel="2">
      <c r="A350" s="149">
        <v>1270</v>
      </c>
      <c r="B350" s="150" t="s">
        <v>1011</v>
      </c>
      <c r="C350" s="151" t="s">
        <v>1351</v>
      </c>
      <c r="D350" s="152">
        <v>0</v>
      </c>
      <c r="E350" s="152">
        <v>0</v>
      </c>
      <c r="F350" s="152">
        <v>0</v>
      </c>
      <c r="G350" s="152">
        <v>0</v>
      </c>
      <c r="H350" s="152">
        <v>0</v>
      </c>
      <c r="I350" s="152">
        <v>0</v>
      </c>
      <c r="J350" s="152">
        <v>0</v>
      </c>
      <c r="K350" s="152">
        <v>0</v>
      </c>
      <c r="L350" s="152">
        <v>0</v>
      </c>
      <c r="M350" s="152">
        <v>0</v>
      </c>
      <c r="N350" s="152">
        <v>0</v>
      </c>
      <c r="O350" s="152">
        <v>0</v>
      </c>
      <c r="P350" s="152">
        <v>0</v>
      </c>
      <c r="Q350" s="152">
        <v>0</v>
      </c>
      <c r="R350" s="152">
        <v>0</v>
      </c>
      <c r="S350" s="152">
        <v>0</v>
      </c>
      <c r="T350" s="152">
        <v>0</v>
      </c>
      <c r="U350" s="152">
        <v>0</v>
      </c>
      <c r="V350" s="152">
        <v>0</v>
      </c>
      <c r="W350" s="152">
        <v>0</v>
      </c>
      <c r="X350" s="152">
        <v>0</v>
      </c>
      <c r="Y350" s="152">
        <v>0</v>
      </c>
      <c r="Z350" s="152">
        <v>0</v>
      </c>
      <c r="AA350" s="152">
        <v>0</v>
      </c>
      <c r="AB350" s="152">
        <v>0</v>
      </c>
      <c r="AC350" s="152">
        <v>0</v>
      </c>
      <c r="AD350" s="152">
        <v>0</v>
      </c>
      <c r="AE350" s="152">
        <v>0</v>
      </c>
      <c r="AF350" s="152">
        <v>0</v>
      </c>
      <c r="AG350" s="152">
        <v>0</v>
      </c>
      <c r="AH350" s="152">
        <v>0</v>
      </c>
      <c r="AI350" s="152">
        <v>0</v>
      </c>
      <c r="AJ350" s="153">
        <f t="shared" si="5"/>
        <v>0</v>
      </c>
      <c r="AM350" s="98"/>
    </row>
    <row r="351" spans="1:39" ht="20.100000000000001" hidden="1" customHeight="1" outlineLevel="2">
      <c r="A351" s="149">
        <v>1271</v>
      </c>
      <c r="B351" s="150" t="s">
        <v>1012</v>
      </c>
      <c r="C351" s="151" t="s">
        <v>1351</v>
      </c>
      <c r="D351" s="152">
        <v>0</v>
      </c>
      <c r="E351" s="152">
        <v>0</v>
      </c>
      <c r="F351" s="152">
        <v>0</v>
      </c>
      <c r="G351" s="152">
        <v>0</v>
      </c>
      <c r="H351" s="152">
        <v>0</v>
      </c>
      <c r="I351" s="152">
        <v>0</v>
      </c>
      <c r="J351" s="152">
        <v>0</v>
      </c>
      <c r="K351" s="152">
        <v>0</v>
      </c>
      <c r="L351" s="152">
        <v>0</v>
      </c>
      <c r="M351" s="152">
        <v>0</v>
      </c>
      <c r="N351" s="152">
        <v>0</v>
      </c>
      <c r="O351" s="152">
        <v>0</v>
      </c>
      <c r="P351" s="152">
        <v>0</v>
      </c>
      <c r="Q351" s="152">
        <v>0</v>
      </c>
      <c r="R351" s="152">
        <v>0</v>
      </c>
      <c r="S351" s="152">
        <v>0</v>
      </c>
      <c r="T351" s="152">
        <v>0</v>
      </c>
      <c r="U351" s="152">
        <v>0</v>
      </c>
      <c r="V351" s="152">
        <v>0</v>
      </c>
      <c r="W351" s="152">
        <v>0</v>
      </c>
      <c r="X351" s="152">
        <v>0</v>
      </c>
      <c r="Y351" s="152">
        <v>0</v>
      </c>
      <c r="Z351" s="152">
        <v>0</v>
      </c>
      <c r="AA351" s="152">
        <v>0</v>
      </c>
      <c r="AB351" s="152">
        <v>0</v>
      </c>
      <c r="AC351" s="152">
        <v>0</v>
      </c>
      <c r="AD351" s="152">
        <v>0</v>
      </c>
      <c r="AE351" s="152">
        <v>0</v>
      </c>
      <c r="AF351" s="152">
        <v>0</v>
      </c>
      <c r="AG351" s="152">
        <v>0</v>
      </c>
      <c r="AH351" s="152">
        <v>0</v>
      </c>
      <c r="AI351" s="152">
        <v>0</v>
      </c>
      <c r="AJ351" s="153">
        <f t="shared" si="5"/>
        <v>0</v>
      </c>
      <c r="AM351" s="98"/>
    </row>
    <row r="352" spans="1:39" ht="20.100000000000001" hidden="1" customHeight="1" outlineLevel="2">
      <c r="A352" s="149">
        <v>1272</v>
      </c>
      <c r="B352" s="150" t="s">
        <v>1013</v>
      </c>
      <c r="C352" s="151" t="s">
        <v>1351</v>
      </c>
      <c r="D352" s="152">
        <v>0</v>
      </c>
      <c r="E352" s="152">
        <v>0</v>
      </c>
      <c r="F352" s="152">
        <v>0</v>
      </c>
      <c r="G352" s="152">
        <v>0</v>
      </c>
      <c r="H352" s="152">
        <v>0</v>
      </c>
      <c r="I352" s="152">
        <v>0</v>
      </c>
      <c r="J352" s="152">
        <v>0</v>
      </c>
      <c r="K352" s="152">
        <v>0</v>
      </c>
      <c r="L352" s="152">
        <v>0</v>
      </c>
      <c r="M352" s="152">
        <v>0</v>
      </c>
      <c r="N352" s="152">
        <v>0</v>
      </c>
      <c r="O352" s="152">
        <v>0</v>
      </c>
      <c r="P352" s="152">
        <v>0</v>
      </c>
      <c r="Q352" s="152">
        <v>0</v>
      </c>
      <c r="R352" s="152">
        <v>0</v>
      </c>
      <c r="S352" s="152">
        <v>0</v>
      </c>
      <c r="T352" s="152">
        <v>0</v>
      </c>
      <c r="U352" s="152">
        <v>0</v>
      </c>
      <c r="V352" s="152">
        <v>0</v>
      </c>
      <c r="W352" s="152">
        <v>0</v>
      </c>
      <c r="X352" s="152">
        <v>0</v>
      </c>
      <c r="Y352" s="152">
        <v>0</v>
      </c>
      <c r="Z352" s="152">
        <v>0</v>
      </c>
      <c r="AA352" s="152">
        <v>0</v>
      </c>
      <c r="AB352" s="152">
        <v>0</v>
      </c>
      <c r="AC352" s="152">
        <v>0</v>
      </c>
      <c r="AD352" s="152">
        <v>0</v>
      </c>
      <c r="AE352" s="152">
        <v>0</v>
      </c>
      <c r="AF352" s="152">
        <v>0</v>
      </c>
      <c r="AG352" s="152">
        <v>0</v>
      </c>
      <c r="AH352" s="152">
        <v>0</v>
      </c>
      <c r="AI352" s="152">
        <v>0</v>
      </c>
      <c r="AJ352" s="153">
        <f t="shared" si="5"/>
        <v>0</v>
      </c>
      <c r="AM352" s="98"/>
    </row>
    <row r="353" spans="1:39" ht="20.100000000000001" hidden="1" customHeight="1" outlineLevel="2">
      <c r="A353" s="149">
        <v>1273</v>
      </c>
      <c r="B353" s="150" t="s">
        <v>1014</v>
      </c>
      <c r="C353" s="151" t="s">
        <v>1351</v>
      </c>
      <c r="D353" s="152">
        <v>0</v>
      </c>
      <c r="E353" s="152">
        <v>0</v>
      </c>
      <c r="F353" s="152">
        <v>0</v>
      </c>
      <c r="G353" s="152">
        <v>0</v>
      </c>
      <c r="H353" s="152">
        <v>0</v>
      </c>
      <c r="I353" s="152">
        <v>0</v>
      </c>
      <c r="J353" s="152">
        <v>0</v>
      </c>
      <c r="K353" s="152">
        <v>0</v>
      </c>
      <c r="L353" s="152">
        <v>0</v>
      </c>
      <c r="M353" s="152">
        <v>0</v>
      </c>
      <c r="N353" s="152">
        <v>0</v>
      </c>
      <c r="O353" s="152">
        <v>0</v>
      </c>
      <c r="P353" s="152">
        <v>0</v>
      </c>
      <c r="Q353" s="152">
        <v>0</v>
      </c>
      <c r="R353" s="152">
        <v>0</v>
      </c>
      <c r="S353" s="152">
        <v>0</v>
      </c>
      <c r="T353" s="152">
        <v>0</v>
      </c>
      <c r="U353" s="152">
        <v>0</v>
      </c>
      <c r="V353" s="152">
        <v>0</v>
      </c>
      <c r="W353" s="152">
        <v>0</v>
      </c>
      <c r="X353" s="152">
        <v>0</v>
      </c>
      <c r="Y353" s="152">
        <v>0</v>
      </c>
      <c r="Z353" s="152">
        <v>0</v>
      </c>
      <c r="AA353" s="152">
        <v>0</v>
      </c>
      <c r="AB353" s="152">
        <v>0</v>
      </c>
      <c r="AC353" s="152">
        <v>0</v>
      </c>
      <c r="AD353" s="152">
        <v>0</v>
      </c>
      <c r="AE353" s="152">
        <v>0</v>
      </c>
      <c r="AF353" s="152">
        <v>0</v>
      </c>
      <c r="AG353" s="152">
        <v>0</v>
      </c>
      <c r="AH353" s="152">
        <v>0</v>
      </c>
      <c r="AI353" s="152">
        <v>0</v>
      </c>
      <c r="AJ353" s="153">
        <f t="shared" si="5"/>
        <v>0</v>
      </c>
      <c r="AM353" s="98"/>
    </row>
    <row r="354" spans="1:39" ht="20.100000000000001" hidden="1" customHeight="1" outlineLevel="2">
      <c r="A354" s="149">
        <v>1274</v>
      </c>
      <c r="B354" s="150" t="s">
        <v>1015</v>
      </c>
      <c r="C354" s="151" t="s">
        <v>1351</v>
      </c>
      <c r="D354" s="152">
        <v>0</v>
      </c>
      <c r="E354" s="152">
        <v>0</v>
      </c>
      <c r="F354" s="152">
        <v>0</v>
      </c>
      <c r="G354" s="152">
        <v>0</v>
      </c>
      <c r="H354" s="152">
        <v>0</v>
      </c>
      <c r="I354" s="152">
        <v>0</v>
      </c>
      <c r="J354" s="152">
        <v>0</v>
      </c>
      <c r="K354" s="152">
        <v>0</v>
      </c>
      <c r="L354" s="152">
        <v>0</v>
      </c>
      <c r="M354" s="152">
        <v>0</v>
      </c>
      <c r="N354" s="152">
        <v>0</v>
      </c>
      <c r="O354" s="152">
        <v>0</v>
      </c>
      <c r="P354" s="152">
        <v>0</v>
      </c>
      <c r="Q354" s="152">
        <v>0</v>
      </c>
      <c r="R354" s="152">
        <v>0</v>
      </c>
      <c r="S354" s="152">
        <v>0</v>
      </c>
      <c r="T354" s="152">
        <v>0</v>
      </c>
      <c r="U354" s="152">
        <v>0</v>
      </c>
      <c r="V354" s="152">
        <v>0</v>
      </c>
      <c r="W354" s="152">
        <v>0</v>
      </c>
      <c r="X354" s="152">
        <v>0</v>
      </c>
      <c r="Y354" s="152">
        <v>0</v>
      </c>
      <c r="Z354" s="152">
        <v>0</v>
      </c>
      <c r="AA354" s="152">
        <v>0</v>
      </c>
      <c r="AB354" s="152">
        <v>0</v>
      </c>
      <c r="AC354" s="152">
        <v>0</v>
      </c>
      <c r="AD354" s="152">
        <v>0</v>
      </c>
      <c r="AE354" s="152">
        <v>0</v>
      </c>
      <c r="AF354" s="152">
        <v>0</v>
      </c>
      <c r="AG354" s="152">
        <v>0</v>
      </c>
      <c r="AH354" s="152">
        <v>0</v>
      </c>
      <c r="AI354" s="152">
        <v>0</v>
      </c>
      <c r="AJ354" s="153">
        <f t="shared" si="5"/>
        <v>0</v>
      </c>
      <c r="AM354" s="98"/>
    </row>
    <row r="355" spans="1:39" ht="20.100000000000001" hidden="1" customHeight="1" outlineLevel="2">
      <c r="A355" s="149">
        <v>1275</v>
      </c>
      <c r="B355" s="150" t="s">
        <v>1016</v>
      </c>
      <c r="C355" s="151" t="s">
        <v>1351</v>
      </c>
      <c r="D355" s="152">
        <v>0</v>
      </c>
      <c r="E355" s="152">
        <v>0</v>
      </c>
      <c r="F355" s="152">
        <v>0</v>
      </c>
      <c r="G355" s="152">
        <v>0</v>
      </c>
      <c r="H355" s="152">
        <v>0</v>
      </c>
      <c r="I355" s="152">
        <v>0</v>
      </c>
      <c r="J355" s="152">
        <v>0</v>
      </c>
      <c r="K355" s="152">
        <v>0</v>
      </c>
      <c r="L355" s="152">
        <v>0</v>
      </c>
      <c r="M355" s="152">
        <v>0</v>
      </c>
      <c r="N355" s="152">
        <v>0</v>
      </c>
      <c r="O355" s="152">
        <v>0</v>
      </c>
      <c r="P355" s="152">
        <v>0</v>
      </c>
      <c r="Q355" s="152">
        <v>0</v>
      </c>
      <c r="R355" s="152">
        <v>0</v>
      </c>
      <c r="S355" s="152">
        <v>0</v>
      </c>
      <c r="T355" s="152">
        <v>0</v>
      </c>
      <c r="U355" s="152">
        <v>0</v>
      </c>
      <c r="V355" s="152">
        <v>0</v>
      </c>
      <c r="W355" s="152">
        <v>0</v>
      </c>
      <c r="X355" s="152">
        <v>0</v>
      </c>
      <c r="Y355" s="152">
        <v>0</v>
      </c>
      <c r="Z355" s="152">
        <v>0</v>
      </c>
      <c r="AA355" s="152">
        <v>0</v>
      </c>
      <c r="AB355" s="152">
        <v>0</v>
      </c>
      <c r="AC355" s="152">
        <v>0</v>
      </c>
      <c r="AD355" s="152">
        <v>0</v>
      </c>
      <c r="AE355" s="152">
        <v>0</v>
      </c>
      <c r="AF355" s="152">
        <v>0</v>
      </c>
      <c r="AG355" s="152">
        <v>0</v>
      </c>
      <c r="AH355" s="152">
        <v>0</v>
      </c>
      <c r="AI355" s="152">
        <v>0</v>
      </c>
      <c r="AJ355" s="153">
        <f t="shared" si="5"/>
        <v>0</v>
      </c>
      <c r="AM355" s="98"/>
    </row>
    <row r="356" spans="1:39" ht="20.100000000000001" hidden="1" customHeight="1" outlineLevel="2">
      <c r="A356" s="149">
        <v>1276</v>
      </c>
      <c r="B356" s="150" t="s">
        <v>1017</v>
      </c>
      <c r="C356" s="151" t="s">
        <v>1351</v>
      </c>
      <c r="D356" s="152">
        <v>0</v>
      </c>
      <c r="E356" s="152">
        <v>0</v>
      </c>
      <c r="F356" s="152">
        <v>0</v>
      </c>
      <c r="G356" s="152">
        <v>0</v>
      </c>
      <c r="H356" s="152">
        <v>0</v>
      </c>
      <c r="I356" s="152">
        <v>0</v>
      </c>
      <c r="J356" s="152">
        <v>0</v>
      </c>
      <c r="K356" s="152">
        <v>0</v>
      </c>
      <c r="L356" s="152">
        <v>0</v>
      </c>
      <c r="M356" s="152">
        <v>0</v>
      </c>
      <c r="N356" s="152">
        <v>0</v>
      </c>
      <c r="O356" s="152">
        <v>0</v>
      </c>
      <c r="P356" s="152">
        <v>0</v>
      </c>
      <c r="Q356" s="152">
        <v>0</v>
      </c>
      <c r="R356" s="152">
        <v>0</v>
      </c>
      <c r="S356" s="152">
        <v>0</v>
      </c>
      <c r="T356" s="152">
        <v>0</v>
      </c>
      <c r="U356" s="152">
        <v>0</v>
      </c>
      <c r="V356" s="152">
        <v>0</v>
      </c>
      <c r="W356" s="152">
        <v>0</v>
      </c>
      <c r="X356" s="152">
        <v>0</v>
      </c>
      <c r="Y356" s="152">
        <v>0</v>
      </c>
      <c r="Z356" s="152">
        <v>0</v>
      </c>
      <c r="AA356" s="152">
        <v>0</v>
      </c>
      <c r="AB356" s="152">
        <v>0</v>
      </c>
      <c r="AC356" s="152">
        <v>0</v>
      </c>
      <c r="AD356" s="152">
        <v>0</v>
      </c>
      <c r="AE356" s="152">
        <v>0</v>
      </c>
      <c r="AF356" s="152">
        <v>0</v>
      </c>
      <c r="AG356" s="152">
        <v>0</v>
      </c>
      <c r="AH356" s="152">
        <v>0</v>
      </c>
      <c r="AI356" s="152">
        <v>0</v>
      </c>
      <c r="AJ356" s="153">
        <f t="shared" si="5"/>
        <v>0</v>
      </c>
      <c r="AM356" s="98"/>
    </row>
    <row r="357" spans="1:39" ht="20.100000000000001" hidden="1" customHeight="1" outlineLevel="2">
      <c r="A357" s="149">
        <v>1277</v>
      </c>
      <c r="B357" s="150" t="s">
        <v>1018</v>
      </c>
      <c r="C357" s="151" t="s">
        <v>1351</v>
      </c>
      <c r="D357" s="152">
        <v>0</v>
      </c>
      <c r="E357" s="152">
        <v>0</v>
      </c>
      <c r="F357" s="152">
        <v>0</v>
      </c>
      <c r="G357" s="152">
        <v>0</v>
      </c>
      <c r="H357" s="152">
        <v>0</v>
      </c>
      <c r="I357" s="152">
        <v>0</v>
      </c>
      <c r="J357" s="152">
        <v>0</v>
      </c>
      <c r="K357" s="152">
        <v>0</v>
      </c>
      <c r="L357" s="152">
        <v>0</v>
      </c>
      <c r="M357" s="152">
        <v>0</v>
      </c>
      <c r="N357" s="152">
        <v>0</v>
      </c>
      <c r="O357" s="152">
        <v>0</v>
      </c>
      <c r="P357" s="152">
        <v>0</v>
      </c>
      <c r="Q357" s="152">
        <v>0</v>
      </c>
      <c r="R357" s="152">
        <v>0</v>
      </c>
      <c r="S357" s="152">
        <v>0</v>
      </c>
      <c r="T357" s="152">
        <v>0</v>
      </c>
      <c r="U357" s="152">
        <v>0</v>
      </c>
      <c r="V357" s="152">
        <v>0</v>
      </c>
      <c r="W357" s="152">
        <v>0</v>
      </c>
      <c r="X357" s="152">
        <v>0</v>
      </c>
      <c r="Y357" s="152">
        <v>0</v>
      </c>
      <c r="Z357" s="152">
        <v>0</v>
      </c>
      <c r="AA357" s="152">
        <v>0</v>
      </c>
      <c r="AB357" s="152">
        <v>0</v>
      </c>
      <c r="AC357" s="152">
        <v>0</v>
      </c>
      <c r="AD357" s="152">
        <v>0</v>
      </c>
      <c r="AE357" s="152">
        <v>0</v>
      </c>
      <c r="AF357" s="152">
        <v>0</v>
      </c>
      <c r="AG357" s="152">
        <v>0</v>
      </c>
      <c r="AH357" s="152">
        <v>0</v>
      </c>
      <c r="AI357" s="152">
        <v>0</v>
      </c>
      <c r="AJ357" s="153">
        <f t="shared" si="5"/>
        <v>0</v>
      </c>
      <c r="AM357" s="98"/>
    </row>
    <row r="358" spans="1:39" ht="20.100000000000001" hidden="1" customHeight="1" outlineLevel="2">
      <c r="A358" s="149">
        <v>1278</v>
      </c>
      <c r="B358" s="150" t="s">
        <v>1019</v>
      </c>
      <c r="C358" s="151" t="s">
        <v>1351</v>
      </c>
      <c r="D358" s="152">
        <v>0</v>
      </c>
      <c r="E358" s="152">
        <v>0</v>
      </c>
      <c r="F358" s="152">
        <v>0</v>
      </c>
      <c r="G358" s="152">
        <v>0</v>
      </c>
      <c r="H358" s="152">
        <v>0</v>
      </c>
      <c r="I358" s="152">
        <v>0</v>
      </c>
      <c r="J358" s="152">
        <v>0</v>
      </c>
      <c r="K358" s="152">
        <v>0</v>
      </c>
      <c r="L358" s="152">
        <v>0</v>
      </c>
      <c r="M358" s="152">
        <v>0</v>
      </c>
      <c r="N358" s="152">
        <v>0</v>
      </c>
      <c r="O358" s="152">
        <v>0</v>
      </c>
      <c r="P358" s="152">
        <v>0</v>
      </c>
      <c r="Q358" s="152">
        <v>0</v>
      </c>
      <c r="R358" s="152">
        <v>0</v>
      </c>
      <c r="S358" s="152">
        <v>0</v>
      </c>
      <c r="T358" s="152">
        <v>0</v>
      </c>
      <c r="U358" s="152">
        <v>0</v>
      </c>
      <c r="V358" s="152">
        <v>0</v>
      </c>
      <c r="W358" s="152">
        <v>0</v>
      </c>
      <c r="X358" s="152">
        <v>0</v>
      </c>
      <c r="Y358" s="152">
        <v>0</v>
      </c>
      <c r="Z358" s="152">
        <v>0</v>
      </c>
      <c r="AA358" s="152">
        <v>0</v>
      </c>
      <c r="AB358" s="152">
        <v>0</v>
      </c>
      <c r="AC358" s="152">
        <v>0</v>
      </c>
      <c r="AD358" s="152">
        <v>0</v>
      </c>
      <c r="AE358" s="152">
        <v>0</v>
      </c>
      <c r="AF358" s="152">
        <v>0</v>
      </c>
      <c r="AG358" s="152">
        <v>0</v>
      </c>
      <c r="AH358" s="152">
        <v>0</v>
      </c>
      <c r="AI358" s="152">
        <v>0</v>
      </c>
      <c r="AJ358" s="153">
        <f t="shared" si="5"/>
        <v>0</v>
      </c>
      <c r="AM358" s="98"/>
    </row>
    <row r="359" spans="1:39" ht="20.100000000000001" hidden="1" customHeight="1" outlineLevel="2">
      <c r="A359" s="149">
        <v>1279</v>
      </c>
      <c r="B359" s="150" t="s">
        <v>1020</v>
      </c>
      <c r="C359" s="151" t="s">
        <v>1351</v>
      </c>
      <c r="D359" s="152">
        <v>0</v>
      </c>
      <c r="E359" s="152">
        <v>0</v>
      </c>
      <c r="F359" s="152">
        <v>0</v>
      </c>
      <c r="G359" s="152">
        <v>0</v>
      </c>
      <c r="H359" s="152">
        <v>0</v>
      </c>
      <c r="I359" s="152">
        <v>0</v>
      </c>
      <c r="J359" s="152">
        <v>0</v>
      </c>
      <c r="K359" s="152">
        <v>0</v>
      </c>
      <c r="L359" s="152">
        <v>0</v>
      </c>
      <c r="M359" s="152">
        <v>0</v>
      </c>
      <c r="N359" s="152">
        <v>0</v>
      </c>
      <c r="O359" s="152">
        <v>0</v>
      </c>
      <c r="P359" s="152">
        <v>0</v>
      </c>
      <c r="Q359" s="152">
        <v>0</v>
      </c>
      <c r="R359" s="152">
        <v>0</v>
      </c>
      <c r="S359" s="152">
        <v>0</v>
      </c>
      <c r="T359" s="152">
        <v>0</v>
      </c>
      <c r="U359" s="152">
        <v>0</v>
      </c>
      <c r="V359" s="152">
        <v>0</v>
      </c>
      <c r="W359" s="152">
        <v>0</v>
      </c>
      <c r="X359" s="152">
        <v>0</v>
      </c>
      <c r="Y359" s="152">
        <v>0</v>
      </c>
      <c r="Z359" s="152">
        <v>0</v>
      </c>
      <c r="AA359" s="152">
        <v>0</v>
      </c>
      <c r="AB359" s="152">
        <v>0</v>
      </c>
      <c r="AC359" s="152">
        <v>0</v>
      </c>
      <c r="AD359" s="152">
        <v>0</v>
      </c>
      <c r="AE359" s="152">
        <v>0</v>
      </c>
      <c r="AF359" s="152">
        <v>0</v>
      </c>
      <c r="AG359" s="152">
        <v>0</v>
      </c>
      <c r="AH359" s="152">
        <v>0</v>
      </c>
      <c r="AI359" s="152">
        <v>0</v>
      </c>
      <c r="AJ359" s="153">
        <f t="shared" si="5"/>
        <v>0</v>
      </c>
      <c r="AM359" s="98"/>
    </row>
    <row r="360" spans="1:39" ht="20.100000000000001" hidden="1" customHeight="1" outlineLevel="2">
      <c r="A360" s="149">
        <v>1280</v>
      </c>
      <c r="B360" s="150" t="s">
        <v>1021</v>
      </c>
      <c r="C360" s="151" t="s">
        <v>1351</v>
      </c>
      <c r="D360" s="152">
        <v>0</v>
      </c>
      <c r="E360" s="152">
        <v>0</v>
      </c>
      <c r="F360" s="152">
        <v>0</v>
      </c>
      <c r="G360" s="152">
        <v>0</v>
      </c>
      <c r="H360" s="152">
        <v>0</v>
      </c>
      <c r="I360" s="152">
        <v>0</v>
      </c>
      <c r="J360" s="152">
        <v>0</v>
      </c>
      <c r="K360" s="152">
        <v>0</v>
      </c>
      <c r="L360" s="152">
        <v>0</v>
      </c>
      <c r="M360" s="152">
        <v>0</v>
      </c>
      <c r="N360" s="152">
        <v>0</v>
      </c>
      <c r="O360" s="152">
        <v>0</v>
      </c>
      <c r="P360" s="152">
        <v>0</v>
      </c>
      <c r="Q360" s="152">
        <v>0</v>
      </c>
      <c r="R360" s="152">
        <v>0</v>
      </c>
      <c r="S360" s="152">
        <v>0</v>
      </c>
      <c r="T360" s="152">
        <v>0</v>
      </c>
      <c r="U360" s="152">
        <v>0</v>
      </c>
      <c r="V360" s="152">
        <v>0</v>
      </c>
      <c r="W360" s="152">
        <v>0</v>
      </c>
      <c r="X360" s="152">
        <v>0</v>
      </c>
      <c r="Y360" s="152">
        <v>0</v>
      </c>
      <c r="Z360" s="152">
        <v>0</v>
      </c>
      <c r="AA360" s="152">
        <v>0</v>
      </c>
      <c r="AB360" s="152">
        <v>0</v>
      </c>
      <c r="AC360" s="152">
        <v>0</v>
      </c>
      <c r="AD360" s="152">
        <v>0</v>
      </c>
      <c r="AE360" s="152">
        <v>0</v>
      </c>
      <c r="AF360" s="152">
        <v>0</v>
      </c>
      <c r="AG360" s="152">
        <v>0</v>
      </c>
      <c r="AH360" s="152">
        <v>0</v>
      </c>
      <c r="AI360" s="152">
        <v>0</v>
      </c>
      <c r="AJ360" s="153">
        <f t="shared" si="5"/>
        <v>0</v>
      </c>
      <c r="AM360" s="98"/>
    </row>
    <row r="361" spans="1:39" ht="20.100000000000001" hidden="1" customHeight="1" outlineLevel="2">
      <c r="A361" s="149">
        <v>1281</v>
      </c>
      <c r="B361" s="150" t="s">
        <v>1022</v>
      </c>
      <c r="C361" s="151" t="s">
        <v>1351</v>
      </c>
      <c r="D361" s="152">
        <v>0</v>
      </c>
      <c r="E361" s="152">
        <v>0</v>
      </c>
      <c r="F361" s="152">
        <v>0</v>
      </c>
      <c r="G361" s="152">
        <v>0</v>
      </c>
      <c r="H361" s="152">
        <v>0</v>
      </c>
      <c r="I361" s="152">
        <v>0</v>
      </c>
      <c r="J361" s="152">
        <v>0</v>
      </c>
      <c r="K361" s="152">
        <v>0</v>
      </c>
      <c r="L361" s="152">
        <v>0</v>
      </c>
      <c r="M361" s="152">
        <v>0</v>
      </c>
      <c r="N361" s="152">
        <v>0</v>
      </c>
      <c r="O361" s="152">
        <v>0</v>
      </c>
      <c r="P361" s="152">
        <v>0</v>
      </c>
      <c r="Q361" s="152">
        <v>0</v>
      </c>
      <c r="R361" s="152">
        <v>0</v>
      </c>
      <c r="S361" s="152">
        <v>0</v>
      </c>
      <c r="T361" s="152">
        <v>0</v>
      </c>
      <c r="U361" s="152">
        <v>0</v>
      </c>
      <c r="V361" s="152">
        <v>0</v>
      </c>
      <c r="W361" s="152">
        <v>0</v>
      </c>
      <c r="X361" s="152">
        <v>0</v>
      </c>
      <c r="Y361" s="152">
        <v>0</v>
      </c>
      <c r="Z361" s="152">
        <v>0</v>
      </c>
      <c r="AA361" s="152">
        <v>0</v>
      </c>
      <c r="AB361" s="152">
        <v>0</v>
      </c>
      <c r="AC361" s="152">
        <v>0</v>
      </c>
      <c r="AD361" s="152">
        <v>0</v>
      </c>
      <c r="AE361" s="152">
        <v>0</v>
      </c>
      <c r="AF361" s="152">
        <v>0</v>
      </c>
      <c r="AG361" s="152">
        <v>0</v>
      </c>
      <c r="AH361" s="152">
        <v>0</v>
      </c>
      <c r="AI361" s="152">
        <v>0</v>
      </c>
      <c r="AJ361" s="153">
        <f t="shared" si="5"/>
        <v>0</v>
      </c>
      <c r="AM361" s="98"/>
    </row>
    <row r="362" spans="1:39" ht="20.100000000000001" hidden="1" customHeight="1" outlineLevel="2">
      <c r="A362" s="149">
        <v>1282</v>
      </c>
      <c r="B362" s="150" t="s">
        <v>1023</v>
      </c>
      <c r="C362" s="151" t="s">
        <v>1351</v>
      </c>
      <c r="D362" s="152">
        <v>0</v>
      </c>
      <c r="E362" s="152">
        <v>0</v>
      </c>
      <c r="F362" s="152">
        <v>0</v>
      </c>
      <c r="G362" s="152">
        <v>0</v>
      </c>
      <c r="H362" s="152">
        <v>0</v>
      </c>
      <c r="I362" s="152">
        <v>0</v>
      </c>
      <c r="J362" s="152">
        <v>0</v>
      </c>
      <c r="K362" s="152">
        <v>0</v>
      </c>
      <c r="L362" s="152">
        <v>0</v>
      </c>
      <c r="M362" s="152">
        <v>0</v>
      </c>
      <c r="N362" s="152">
        <v>0</v>
      </c>
      <c r="O362" s="152">
        <v>0</v>
      </c>
      <c r="P362" s="152">
        <v>0</v>
      </c>
      <c r="Q362" s="152">
        <v>0</v>
      </c>
      <c r="R362" s="152">
        <v>0</v>
      </c>
      <c r="S362" s="152">
        <v>0</v>
      </c>
      <c r="T362" s="152">
        <v>0</v>
      </c>
      <c r="U362" s="152">
        <v>0</v>
      </c>
      <c r="V362" s="152">
        <v>0</v>
      </c>
      <c r="W362" s="152">
        <v>0</v>
      </c>
      <c r="X362" s="152">
        <v>0</v>
      </c>
      <c r="Y362" s="152">
        <v>0</v>
      </c>
      <c r="Z362" s="152">
        <v>0</v>
      </c>
      <c r="AA362" s="152">
        <v>0</v>
      </c>
      <c r="AB362" s="152">
        <v>0</v>
      </c>
      <c r="AC362" s="152">
        <v>0</v>
      </c>
      <c r="AD362" s="152">
        <v>0</v>
      </c>
      <c r="AE362" s="152">
        <v>0</v>
      </c>
      <c r="AF362" s="152">
        <v>0</v>
      </c>
      <c r="AG362" s="152">
        <v>0</v>
      </c>
      <c r="AH362" s="152">
        <v>0</v>
      </c>
      <c r="AI362" s="152">
        <v>0</v>
      </c>
      <c r="AJ362" s="153">
        <f t="shared" si="5"/>
        <v>0</v>
      </c>
      <c r="AM362" s="98"/>
    </row>
    <row r="363" spans="1:39" ht="20.100000000000001" hidden="1" customHeight="1" outlineLevel="2">
      <c r="A363" s="149">
        <v>1283</v>
      </c>
      <c r="B363" s="150" t="s">
        <v>1024</v>
      </c>
      <c r="C363" s="151" t="s">
        <v>1351</v>
      </c>
      <c r="D363" s="152">
        <v>0</v>
      </c>
      <c r="E363" s="152">
        <v>0</v>
      </c>
      <c r="F363" s="152">
        <v>0</v>
      </c>
      <c r="G363" s="152">
        <v>0</v>
      </c>
      <c r="H363" s="152">
        <v>0</v>
      </c>
      <c r="I363" s="152">
        <v>0</v>
      </c>
      <c r="J363" s="152">
        <v>0</v>
      </c>
      <c r="K363" s="152">
        <v>0</v>
      </c>
      <c r="L363" s="152">
        <v>0</v>
      </c>
      <c r="M363" s="152">
        <v>0</v>
      </c>
      <c r="N363" s="152">
        <v>0</v>
      </c>
      <c r="O363" s="152">
        <v>0</v>
      </c>
      <c r="P363" s="152">
        <v>0</v>
      </c>
      <c r="Q363" s="152">
        <v>0</v>
      </c>
      <c r="R363" s="152">
        <v>0</v>
      </c>
      <c r="S363" s="152">
        <v>0</v>
      </c>
      <c r="T363" s="152">
        <v>0</v>
      </c>
      <c r="U363" s="152">
        <v>0</v>
      </c>
      <c r="V363" s="152">
        <v>0</v>
      </c>
      <c r="W363" s="152">
        <v>0</v>
      </c>
      <c r="X363" s="152">
        <v>0</v>
      </c>
      <c r="Y363" s="152">
        <v>0</v>
      </c>
      <c r="Z363" s="152">
        <v>0</v>
      </c>
      <c r="AA363" s="152">
        <v>0</v>
      </c>
      <c r="AB363" s="152">
        <v>0</v>
      </c>
      <c r="AC363" s="152">
        <v>0</v>
      </c>
      <c r="AD363" s="152">
        <v>0</v>
      </c>
      <c r="AE363" s="152">
        <v>0</v>
      </c>
      <c r="AF363" s="152">
        <v>0</v>
      </c>
      <c r="AG363" s="152">
        <v>0</v>
      </c>
      <c r="AH363" s="152">
        <v>0</v>
      </c>
      <c r="AI363" s="152">
        <v>0</v>
      </c>
      <c r="AJ363" s="153">
        <f t="shared" si="5"/>
        <v>0</v>
      </c>
      <c r="AM363" s="98"/>
    </row>
    <row r="364" spans="1:39" ht="20.100000000000001" hidden="1" customHeight="1" outlineLevel="2">
      <c r="A364" s="149">
        <v>1284</v>
      </c>
      <c r="B364" s="150" t="s">
        <v>1025</v>
      </c>
      <c r="C364" s="151" t="s">
        <v>1351</v>
      </c>
      <c r="D364" s="152">
        <v>0</v>
      </c>
      <c r="E364" s="152">
        <v>0</v>
      </c>
      <c r="F364" s="152">
        <v>0</v>
      </c>
      <c r="G364" s="152">
        <v>0</v>
      </c>
      <c r="H364" s="152">
        <v>0</v>
      </c>
      <c r="I364" s="152">
        <v>0</v>
      </c>
      <c r="J364" s="152">
        <v>0</v>
      </c>
      <c r="K364" s="152">
        <v>0</v>
      </c>
      <c r="L364" s="152">
        <v>0</v>
      </c>
      <c r="M364" s="152">
        <v>0</v>
      </c>
      <c r="N364" s="152">
        <v>0</v>
      </c>
      <c r="O364" s="152">
        <v>0</v>
      </c>
      <c r="P364" s="152">
        <v>0</v>
      </c>
      <c r="Q364" s="152">
        <v>0</v>
      </c>
      <c r="R364" s="152">
        <v>0</v>
      </c>
      <c r="S364" s="152">
        <v>0</v>
      </c>
      <c r="T364" s="152">
        <v>0</v>
      </c>
      <c r="U364" s="152">
        <v>0</v>
      </c>
      <c r="V364" s="152">
        <v>0</v>
      </c>
      <c r="W364" s="152">
        <v>0</v>
      </c>
      <c r="X364" s="152">
        <v>0</v>
      </c>
      <c r="Y364" s="152">
        <v>0</v>
      </c>
      <c r="Z364" s="152">
        <v>0</v>
      </c>
      <c r="AA364" s="152">
        <v>0</v>
      </c>
      <c r="AB364" s="152">
        <v>0</v>
      </c>
      <c r="AC364" s="152">
        <v>0</v>
      </c>
      <c r="AD364" s="152">
        <v>0</v>
      </c>
      <c r="AE364" s="152">
        <v>0</v>
      </c>
      <c r="AF364" s="152">
        <v>0</v>
      </c>
      <c r="AG364" s="152">
        <v>0</v>
      </c>
      <c r="AH364" s="152">
        <v>0</v>
      </c>
      <c r="AI364" s="152">
        <v>0</v>
      </c>
      <c r="AJ364" s="153">
        <f t="shared" si="5"/>
        <v>0</v>
      </c>
      <c r="AM364" s="98"/>
    </row>
    <row r="365" spans="1:39" ht="20.100000000000001" hidden="1" customHeight="1" outlineLevel="2">
      <c r="A365" s="149">
        <v>1285</v>
      </c>
      <c r="B365" s="150" t="s">
        <v>1026</v>
      </c>
      <c r="C365" s="151" t="s">
        <v>1351</v>
      </c>
      <c r="D365" s="152">
        <v>0</v>
      </c>
      <c r="E365" s="152">
        <v>0</v>
      </c>
      <c r="F365" s="152">
        <v>0</v>
      </c>
      <c r="G365" s="152">
        <v>0</v>
      </c>
      <c r="H365" s="152">
        <v>0</v>
      </c>
      <c r="I365" s="152">
        <v>0</v>
      </c>
      <c r="J365" s="152">
        <v>0</v>
      </c>
      <c r="K365" s="152">
        <v>0</v>
      </c>
      <c r="L365" s="152">
        <v>0</v>
      </c>
      <c r="M365" s="152">
        <v>0</v>
      </c>
      <c r="N365" s="152">
        <v>0</v>
      </c>
      <c r="O365" s="152">
        <v>0</v>
      </c>
      <c r="P365" s="152">
        <v>0</v>
      </c>
      <c r="Q365" s="152">
        <v>0</v>
      </c>
      <c r="R365" s="152">
        <v>0</v>
      </c>
      <c r="S365" s="152">
        <v>0</v>
      </c>
      <c r="T365" s="152">
        <v>0</v>
      </c>
      <c r="U365" s="152">
        <v>0</v>
      </c>
      <c r="V365" s="152">
        <v>0</v>
      </c>
      <c r="W365" s="152">
        <v>0</v>
      </c>
      <c r="X365" s="152">
        <v>0</v>
      </c>
      <c r="Y365" s="152">
        <v>0</v>
      </c>
      <c r="Z365" s="152">
        <v>0</v>
      </c>
      <c r="AA365" s="152">
        <v>0</v>
      </c>
      <c r="AB365" s="152">
        <v>0</v>
      </c>
      <c r="AC365" s="152">
        <v>0</v>
      </c>
      <c r="AD365" s="152">
        <v>0</v>
      </c>
      <c r="AE365" s="152">
        <v>0</v>
      </c>
      <c r="AF365" s="152">
        <v>0</v>
      </c>
      <c r="AG365" s="152">
        <v>0</v>
      </c>
      <c r="AH365" s="152">
        <v>0</v>
      </c>
      <c r="AI365" s="152">
        <v>0</v>
      </c>
      <c r="AJ365" s="153">
        <f t="shared" si="5"/>
        <v>0</v>
      </c>
      <c r="AM365" s="98"/>
    </row>
    <row r="366" spans="1:39" ht="20.100000000000001" hidden="1" customHeight="1" outlineLevel="2">
      <c r="A366" s="149">
        <v>1286</v>
      </c>
      <c r="B366" s="150" t="s">
        <v>1027</v>
      </c>
      <c r="C366" s="151" t="s">
        <v>1351</v>
      </c>
      <c r="D366" s="152">
        <v>0</v>
      </c>
      <c r="E366" s="152">
        <v>0</v>
      </c>
      <c r="F366" s="152">
        <v>0</v>
      </c>
      <c r="G366" s="152">
        <v>0</v>
      </c>
      <c r="H366" s="152">
        <v>0</v>
      </c>
      <c r="I366" s="152">
        <v>0</v>
      </c>
      <c r="J366" s="152">
        <v>0</v>
      </c>
      <c r="K366" s="152">
        <v>0</v>
      </c>
      <c r="L366" s="152">
        <v>0</v>
      </c>
      <c r="M366" s="152">
        <v>0</v>
      </c>
      <c r="N366" s="152">
        <v>0</v>
      </c>
      <c r="O366" s="152">
        <v>0</v>
      </c>
      <c r="P366" s="152">
        <v>0</v>
      </c>
      <c r="Q366" s="152">
        <v>0</v>
      </c>
      <c r="R366" s="152">
        <v>0</v>
      </c>
      <c r="S366" s="152">
        <v>0</v>
      </c>
      <c r="T366" s="152">
        <v>0</v>
      </c>
      <c r="U366" s="152">
        <v>0</v>
      </c>
      <c r="V366" s="152">
        <v>0</v>
      </c>
      <c r="W366" s="152">
        <v>0</v>
      </c>
      <c r="X366" s="152">
        <v>0</v>
      </c>
      <c r="Y366" s="152">
        <v>0</v>
      </c>
      <c r="Z366" s="152">
        <v>0</v>
      </c>
      <c r="AA366" s="152">
        <v>0</v>
      </c>
      <c r="AB366" s="152">
        <v>0</v>
      </c>
      <c r="AC366" s="152">
        <v>0</v>
      </c>
      <c r="AD366" s="152">
        <v>0</v>
      </c>
      <c r="AE366" s="152">
        <v>0</v>
      </c>
      <c r="AF366" s="152">
        <v>0</v>
      </c>
      <c r="AG366" s="152">
        <v>0</v>
      </c>
      <c r="AH366" s="152">
        <v>0</v>
      </c>
      <c r="AI366" s="152">
        <v>0</v>
      </c>
      <c r="AJ366" s="153">
        <f t="shared" si="5"/>
        <v>0</v>
      </c>
      <c r="AM366" s="98"/>
    </row>
    <row r="367" spans="1:39" ht="20.100000000000001" hidden="1" customHeight="1" outlineLevel="2">
      <c r="A367" s="149">
        <v>1287</v>
      </c>
      <c r="B367" s="150" t="s">
        <v>1028</v>
      </c>
      <c r="C367" s="151" t="s">
        <v>1351</v>
      </c>
      <c r="D367" s="152">
        <v>0</v>
      </c>
      <c r="E367" s="152">
        <v>0</v>
      </c>
      <c r="F367" s="152">
        <v>0</v>
      </c>
      <c r="G367" s="152">
        <v>0</v>
      </c>
      <c r="H367" s="152">
        <v>0</v>
      </c>
      <c r="I367" s="152">
        <v>0</v>
      </c>
      <c r="J367" s="152">
        <v>0</v>
      </c>
      <c r="K367" s="152">
        <v>0</v>
      </c>
      <c r="L367" s="152">
        <v>0</v>
      </c>
      <c r="M367" s="152">
        <v>0</v>
      </c>
      <c r="N367" s="152">
        <v>0</v>
      </c>
      <c r="O367" s="152">
        <v>0</v>
      </c>
      <c r="P367" s="152">
        <v>0</v>
      </c>
      <c r="Q367" s="152">
        <v>0</v>
      </c>
      <c r="R367" s="152">
        <v>0</v>
      </c>
      <c r="S367" s="152">
        <v>0</v>
      </c>
      <c r="T367" s="152">
        <v>0</v>
      </c>
      <c r="U367" s="152">
        <v>0</v>
      </c>
      <c r="V367" s="152">
        <v>0</v>
      </c>
      <c r="W367" s="152">
        <v>0</v>
      </c>
      <c r="X367" s="152">
        <v>0</v>
      </c>
      <c r="Y367" s="152">
        <v>0</v>
      </c>
      <c r="Z367" s="152">
        <v>0</v>
      </c>
      <c r="AA367" s="152">
        <v>0</v>
      </c>
      <c r="AB367" s="152">
        <v>0</v>
      </c>
      <c r="AC367" s="152">
        <v>0</v>
      </c>
      <c r="AD367" s="152">
        <v>0</v>
      </c>
      <c r="AE367" s="152">
        <v>0</v>
      </c>
      <c r="AF367" s="152">
        <v>0</v>
      </c>
      <c r="AG367" s="152">
        <v>0</v>
      </c>
      <c r="AH367" s="152">
        <v>0</v>
      </c>
      <c r="AI367" s="152">
        <v>0</v>
      </c>
      <c r="AJ367" s="153">
        <f t="shared" si="5"/>
        <v>0</v>
      </c>
      <c r="AM367" s="98"/>
    </row>
    <row r="368" spans="1:39" ht="20.100000000000001" hidden="1" customHeight="1" outlineLevel="2">
      <c r="A368" s="149">
        <v>1301</v>
      </c>
      <c r="B368" s="150" t="s">
        <v>1029</v>
      </c>
      <c r="C368" s="151" t="s">
        <v>1351</v>
      </c>
      <c r="D368" s="152">
        <v>0</v>
      </c>
      <c r="E368" s="152">
        <v>0</v>
      </c>
      <c r="F368" s="152">
        <v>0</v>
      </c>
      <c r="G368" s="152">
        <v>0</v>
      </c>
      <c r="H368" s="152">
        <v>0</v>
      </c>
      <c r="I368" s="152">
        <v>0</v>
      </c>
      <c r="J368" s="152">
        <v>0</v>
      </c>
      <c r="K368" s="152">
        <v>0</v>
      </c>
      <c r="L368" s="152">
        <v>0</v>
      </c>
      <c r="M368" s="152">
        <v>0</v>
      </c>
      <c r="N368" s="152">
        <v>0</v>
      </c>
      <c r="O368" s="152">
        <v>0</v>
      </c>
      <c r="P368" s="152">
        <v>0</v>
      </c>
      <c r="Q368" s="152">
        <v>0</v>
      </c>
      <c r="R368" s="152">
        <v>0</v>
      </c>
      <c r="S368" s="152">
        <v>0</v>
      </c>
      <c r="T368" s="152">
        <v>0</v>
      </c>
      <c r="U368" s="152">
        <v>0</v>
      </c>
      <c r="V368" s="152">
        <v>0</v>
      </c>
      <c r="W368" s="152">
        <v>0</v>
      </c>
      <c r="X368" s="152">
        <v>0</v>
      </c>
      <c r="Y368" s="152">
        <v>0</v>
      </c>
      <c r="Z368" s="152">
        <v>0</v>
      </c>
      <c r="AA368" s="152">
        <v>0</v>
      </c>
      <c r="AB368" s="152">
        <v>0</v>
      </c>
      <c r="AC368" s="152">
        <v>0</v>
      </c>
      <c r="AD368" s="152">
        <v>0</v>
      </c>
      <c r="AE368" s="152">
        <v>0</v>
      </c>
      <c r="AF368" s="152">
        <v>0</v>
      </c>
      <c r="AG368" s="152">
        <v>0</v>
      </c>
      <c r="AH368" s="152">
        <v>0</v>
      </c>
      <c r="AI368" s="152">
        <v>0</v>
      </c>
      <c r="AJ368" s="153">
        <f t="shared" si="5"/>
        <v>0</v>
      </c>
      <c r="AM368" s="98"/>
    </row>
    <row r="369" spans="1:39" ht="20.100000000000001" hidden="1" customHeight="1" outlineLevel="2">
      <c r="A369" s="149">
        <v>1302</v>
      </c>
      <c r="B369" s="150" t="s">
        <v>1030</v>
      </c>
      <c r="C369" s="151" t="s">
        <v>1351</v>
      </c>
      <c r="D369" s="152">
        <v>0</v>
      </c>
      <c r="E369" s="152">
        <v>0</v>
      </c>
      <c r="F369" s="152">
        <v>0</v>
      </c>
      <c r="G369" s="152">
        <v>0</v>
      </c>
      <c r="H369" s="152">
        <v>0</v>
      </c>
      <c r="I369" s="152">
        <v>0</v>
      </c>
      <c r="J369" s="152">
        <v>0</v>
      </c>
      <c r="K369" s="152">
        <v>0</v>
      </c>
      <c r="L369" s="152">
        <v>0</v>
      </c>
      <c r="M369" s="152">
        <v>0</v>
      </c>
      <c r="N369" s="152">
        <v>0</v>
      </c>
      <c r="O369" s="152">
        <v>0</v>
      </c>
      <c r="P369" s="152">
        <v>0</v>
      </c>
      <c r="Q369" s="152">
        <v>0</v>
      </c>
      <c r="R369" s="152">
        <v>0</v>
      </c>
      <c r="S369" s="152">
        <v>0</v>
      </c>
      <c r="T369" s="152">
        <v>0</v>
      </c>
      <c r="U369" s="152">
        <v>0</v>
      </c>
      <c r="V369" s="152">
        <v>0</v>
      </c>
      <c r="W369" s="152">
        <v>0</v>
      </c>
      <c r="X369" s="152">
        <v>0</v>
      </c>
      <c r="Y369" s="152">
        <v>0</v>
      </c>
      <c r="Z369" s="152">
        <v>0</v>
      </c>
      <c r="AA369" s="152">
        <v>0</v>
      </c>
      <c r="AB369" s="152">
        <v>0</v>
      </c>
      <c r="AC369" s="152">
        <v>0</v>
      </c>
      <c r="AD369" s="152">
        <v>0</v>
      </c>
      <c r="AE369" s="152">
        <v>0</v>
      </c>
      <c r="AF369" s="152">
        <v>0</v>
      </c>
      <c r="AG369" s="152">
        <v>0</v>
      </c>
      <c r="AH369" s="152">
        <v>0</v>
      </c>
      <c r="AI369" s="152">
        <v>0</v>
      </c>
      <c r="AJ369" s="153">
        <f t="shared" si="5"/>
        <v>0</v>
      </c>
      <c r="AM369" s="98"/>
    </row>
    <row r="370" spans="1:39" ht="20.100000000000001" hidden="1" customHeight="1" outlineLevel="2">
      <c r="A370" s="149">
        <v>1303</v>
      </c>
      <c r="B370" s="150" t="s">
        <v>1031</v>
      </c>
      <c r="C370" s="151" t="s">
        <v>1351</v>
      </c>
      <c r="D370" s="152">
        <v>0</v>
      </c>
      <c r="E370" s="152">
        <v>0</v>
      </c>
      <c r="F370" s="152">
        <v>0</v>
      </c>
      <c r="G370" s="152">
        <v>0</v>
      </c>
      <c r="H370" s="152">
        <v>0</v>
      </c>
      <c r="I370" s="152">
        <v>0</v>
      </c>
      <c r="J370" s="152">
        <v>0</v>
      </c>
      <c r="K370" s="152">
        <v>0</v>
      </c>
      <c r="L370" s="152">
        <v>0</v>
      </c>
      <c r="M370" s="152">
        <v>0</v>
      </c>
      <c r="N370" s="152">
        <v>0</v>
      </c>
      <c r="O370" s="152">
        <v>0</v>
      </c>
      <c r="P370" s="152">
        <v>0</v>
      </c>
      <c r="Q370" s="152">
        <v>0</v>
      </c>
      <c r="R370" s="152">
        <v>0</v>
      </c>
      <c r="S370" s="152">
        <v>0</v>
      </c>
      <c r="T370" s="152">
        <v>0</v>
      </c>
      <c r="U370" s="152">
        <v>0</v>
      </c>
      <c r="V370" s="152">
        <v>0</v>
      </c>
      <c r="W370" s="152">
        <v>0</v>
      </c>
      <c r="X370" s="152">
        <v>0</v>
      </c>
      <c r="Y370" s="152">
        <v>0</v>
      </c>
      <c r="Z370" s="152">
        <v>0</v>
      </c>
      <c r="AA370" s="152">
        <v>0</v>
      </c>
      <c r="AB370" s="152">
        <v>0</v>
      </c>
      <c r="AC370" s="152">
        <v>0</v>
      </c>
      <c r="AD370" s="152">
        <v>0</v>
      </c>
      <c r="AE370" s="152">
        <v>0</v>
      </c>
      <c r="AF370" s="152">
        <v>0</v>
      </c>
      <c r="AG370" s="152">
        <v>0</v>
      </c>
      <c r="AH370" s="152">
        <v>0</v>
      </c>
      <c r="AI370" s="152">
        <v>0</v>
      </c>
      <c r="AJ370" s="153">
        <f t="shared" si="5"/>
        <v>0</v>
      </c>
      <c r="AM370" s="98"/>
    </row>
    <row r="371" spans="1:39" ht="20.100000000000001" hidden="1" customHeight="1" outlineLevel="2">
      <c r="A371" s="149">
        <v>1304</v>
      </c>
      <c r="B371" s="150" t="s">
        <v>1032</v>
      </c>
      <c r="C371" s="151" t="s">
        <v>1351</v>
      </c>
      <c r="D371" s="152">
        <v>0</v>
      </c>
      <c r="E371" s="152">
        <v>0</v>
      </c>
      <c r="F371" s="152">
        <v>0</v>
      </c>
      <c r="G371" s="152">
        <v>0</v>
      </c>
      <c r="H371" s="152">
        <v>0</v>
      </c>
      <c r="I371" s="152">
        <v>0</v>
      </c>
      <c r="J371" s="152">
        <v>0</v>
      </c>
      <c r="K371" s="152">
        <v>0</v>
      </c>
      <c r="L371" s="152">
        <v>0</v>
      </c>
      <c r="M371" s="152">
        <v>0</v>
      </c>
      <c r="N371" s="152">
        <v>0</v>
      </c>
      <c r="O371" s="152">
        <v>0</v>
      </c>
      <c r="P371" s="152">
        <v>0</v>
      </c>
      <c r="Q371" s="152">
        <v>0</v>
      </c>
      <c r="R371" s="152">
        <v>0</v>
      </c>
      <c r="S371" s="152">
        <v>0</v>
      </c>
      <c r="T371" s="152">
        <v>0</v>
      </c>
      <c r="U371" s="152">
        <v>0</v>
      </c>
      <c r="V371" s="152">
        <v>0</v>
      </c>
      <c r="W371" s="152">
        <v>0</v>
      </c>
      <c r="X371" s="152">
        <v>0</v>
      </c>
      <c r="Y371" s="152">
        <v>0</v>
      </c>
      <c r="Z371" s="152">
        <v>0</v>
      </c>
      <c r="AA371" s="152">
        <v>0</v>
      </c>
      <c r="AB371" s="152">
        <v>0</v>
      </c>
      <c r="AC371" s="152">
        <v>0</v>
      </c>
      <c r="AD371" s="152">
        <v>0</v>
      </c>
      <c r="AE371" s="152">
        <v>0</v>
      </c>
      <c r="AF371" s="152">
        <v>0</v>
      </c>
      <c r="AG371" s="152">
        <v>0</v>
      </c>
      <c r="AH371" s="152">
        <v>0</v>
      </c>
      <c r="AI371" s="152">
        <v>0</v>
      </c>
      <c r="AJ371" s="153">
        <f t="shared" si="5"/>
        <v>0</v>
      </c>
      <c r="AM371" s="98"/>
    </row>
    <row r="372" spans="1:39" ht="20.100000000000001" hidden="1" customHeight="1" outlineLevel="2">
      <c r="A372" s="149">
        <v>1305</v>
      </c>
      <c r="B372" s="150" t="s">
        <v>1033</v>
      </c>
      <c r="C372" s="151" t="s">
        <v>1351</v>
      </c>
      <c r="D372" s="152">
        <v>0</v>
      </c>
      <c r="E372" s="152">
        <v>0</v>
      </c>
      <c r="F372" s="152">
        <v>0</v>
      </c>
      <c r="G372" s="152">
        <v>0</v>
      </c>
      <c r="H372" s="152">
        <v>0</v>
      </c>
      <c r="I372" s="152">
        <v>0</v>
      </c>
      <c r="J372" s="152">
        <v>0</v>
      </c>
      <c r="K372" s="152">
        <v>0</v>
      </c>
      <c r="L372" s="152">
        <v>0</v>
      </c>
      <c r="M372" s="152">
        <v>0</v>
      </c>
      <c r="N372" s="152">
        <v>0</v>
      </c>
      <c r="O372" s="152">
        <v>0</v>
      </c>
      <c r="P372" s="152">
        <v>0</v>
      </c>
      <c r="Q372" s="152">
        <v>0</v>
      </c>
      <c r="R372" s="152">
        <v>0</v>
      </c>
      <c r="S372" s="152">
        <v>0</v>
      </c>
      <c r="T372" s="152">
        <v>0</v>
      </c>
      <c r="U372" s="152">
        <v>0</v>
      </c>
      <c r="V372" s="152">
        <v>0</v>
      </c>
      <c r="W372" s="152">
        <v>0</v>
      </c>
      <c r="X372" s="152">
        <v>0</v>
      </c>
      <c r="Y372" s="152">
        <v>0</v>
      </c>
      <c r="Z372" s="152">
        <v>0</v>
      </c>
      <c r="AA372" s="152">
        <v>0</v>
      </c>
      <c r="AB372" s="152">
        <v>0</v>
      </c>
      <c r="AC372" s="152">
        <v>0</v>
      </c>
      <c r="AD372" s="152">
        <v>0</v>
      </c>
      <c r="AE372" s="152">
        <v>0</v>
      </c>
      <c r="AF372" s="152">
        <v>0</v>
      </c>
      <c r="AG372" s="152">
        <v>0</v>
      </c>
      <c r="AH372" s="152">
        <v>0</v>
      </c>
      <c r="AI372" s="152">
        <v>0</v>
      </c>
      <c r="AJ372" s="153">
        <f t="shared" si="5"/>
        <v>0</v>
      </c>
      <c r="AM372" s="98"/>
    </row>
    <row r="373" spans="1:39" ht="20.100000000000001" hidden="1" customHeight="1" outlineLevel="2">
      <c r="A373" s="149">
        <v>1306</v>
      </c>
      <c r="B373" s="150" t="s">
        <v>1034</v>
      </c>
      <c r="C373" s="151" t="s">
        <v>1351</v>
      </c>
      <c r="D373" s="152">
        <v>0</v>
      </c>
      <c r="E373" s="152">
        <v>0</v>
      </c>
      <c r="F373" s="152">
        <v>0</v>
      </c>
      <c r="G373" s="152">
        <v>0</v>
      </c>
      <c r="H373" s="152">
        <v>0</v>
      </c>
      <c r="I373" s="152">
        <v>0</v>
      </c>
      <c r="J373" s="152">
        <v>0</v>
      </c>
      <c r="K373" s="152">
        <v>0</v>
      </c>
      <c r="L373" s="152">
        <v>0</v>
      </c>
      <c r="M373" s="152">
        <v>0</v>
      </c>
      <c r="N373" s="152">
        <v>0</v>
      </c>
      <c r="O373" s="152">
        <v>0</v>
      </c>
      <c r="P373" s="152">
        <v>0</v>
      </c>
      <c r="Q373" s="152">
        <v>0</v>
      </c>
      <c r="R373" s="152">
        <v>0</v>
      </c>
      <c r="S373" s="152">
        <v>0</v>
      </c>
      <c r="T373" s="152">
        <v>0</v>
      </c>
      <c r="U373" s="152">
        <v>0</v>
      </c>
      <c r="V373" s="152">
        <v>0</v>
      </c>
      <c r="W373" s="152">
        <v>0</v>
      </c>
      <c r="X373" s="152">
        <v>0</v>
      </c>
      <c r="Y373" s="152">
        <v>0</v>
      </c>
      <c r="Z373" s="152">
        <v>0</v>
      </c>
      <c r="AA373" s="152">
        <v>0</v>
      </c>
      <c r="AB373" s="152">
        <v>0</v>
      </c>
      <c r="AC373" s="152">
        <v>0</v>
      </c>
      <c r="AD373" s="152">
        <v>0</v>
      </c>
      <c r="AE373" s="152">
        <v>0</v>
      </c>
      <c r="AF373" s="152">
        <v>0</v>
      </c>
      <c r="AG373" s="152">
        <v>0</v>
      </c>
      <c r="AH373" s="152">
        <v>0</v>
      </c>
      <c r="AI373" s="152">
        <v>0</v>
      </c>
      <c r="AJ373" s="153">
        <f t="shared" si="5"/>
        <v>0</v>
      </c>
      <c r="AM373" s="98"/>
    </row>
    <row r="374" spans="1:39" ht="20.100000000000001" hidden="1" customHeight="1" outlineLevel="2">
      <c r="A374" s="149">
        <v>1307</v>
      </c>
      <c r="B374" s="150" t="s">
        <v>1035</v>
      </c>
      <c r="C374" s="151" t="s">
        <v>1351</v>
      </c>
      <c r="D374" s="152">
        <v>0</v>
      </c>
      <c r="E374" s="152">
        <v>0</v>
      </c>
      <c r="F374" s="152">
        <v>0</v>
      </c>
      <c r="G374" s="152">
        <v>0</v>
      </c>
      <c r="H374" s="152">
        <v>0</v>
      </c>
      <c r="I374" s="152">
        <v>0</v>
      </c>
      <c r="J374" s="152">
        <v>0</v>
      </c>
      <c r="K374" s="152">
        <v>0</v>
      </c>
      <c r="L374" s="152">
        <v>0</v>
      </c>
      <c r="M374" s="152">
        <v>0</v>
      </c>
      <c r="N374" s="152">
        <v>0</v>
      </c>
      <c r="O374" s="152">
        <v>0</v>
      </c>
      <c r="P374" s="152">
        <v>0</v>
      </c>
      <c r="Q374" s="152">
        <v>0</v>
      </c>
      <c r="R374" s="152">
        <v>0</v>
      </c>
      <c r="S374" s="152">
        <v>0</v>
      </c>
      <c r="T374" s="152">
        <v>0</v>
      </c>
      <c r="U374" s="152">
        <v>0</v>
      </c>
      <c r="V374" s="152">
        <v>0</v>
      </c>
      <c r="W374" s="152">
        <v>0</v>
      </c>
      <c r="X374" s="152">
        <v>0</v>
      </c>
      <c r="Y374" s="152">
        <v>0</v>
      </c>
      <c r="Z374" s="152">
        <v>0</v>
      </c>
      <c r="AA374" s="152">
        <v>0</v>
      </c>
      <c r="AB374" s="152">
        <v>0</v>
      </c>
      <c r="AC374" s="152">
        <v>0</v>
      </c>
      <c r="AD374" s="152">
        <v>0</v>
      </c>
      <c r="AE374" s="152">
        <v>0</v>
      </c>
      <c r="AF374" s="152">
        <v>0</v>
      </c>
      <c r="AG374" s="152">
        <v>0</v>
      </c>
      <c r="AH374" s="152">
        <v>0</v>
      </c>
      <c r="AI374" s="152">
        <v>0</v>
      </c>
      <c r="AJ374" s="153">
        <f t="shared" si="5"/>
        <v>0</v>
      </c>
      <c r="AM374" s="98"/>
    </row>
    <row r="375" spans="1:39" ht="20.100000000000001" hidden="1" customHeight="1" outlineLevel="2">
      <c r="A375" s="149">
        <v>1308</v>
      </c>
      <c r="B375" s="150" t="s">
        <v>1036</v>
      </c>
      <c r="C375" s="151" t="s">
        <v>1351</v>
      </c>
      <c r="D375" s="152">
        <v>0</v>
      </c>
      <c r="E375" s="152">
        <v>0</v>
      </c>
      <c r="F375" s="152">
        <v>0</v>
      </c>
      <c r="G375" s="152">
        <v>0</v>
      </c>
      <c r="H375" s="152">
        <v>0</v>
      </c>
      <c r="I375" s="152">
        <v>0</v>
      </c>
      <c r="J375" s="152">
        <v>0</v>
      </c>
      <c r="K375" s="152">
        <v>0</v>
      </c>
      <c r="L375" s="152">
        <v>0</v>
      </c>
      <c r="M375" s="152">
        <v>0</v>
      </c>
      <c r="N375" s="152">
        <v>0</v>
      </c>
      <c r="O375" s="152">
        <v>0</v>
      </c>
      <c r="P375" s="152">
        <v>0</v>
      </c>
      <c r="Q375" s="152">
        <v>0</v>
      </c>
      <c r="R375" s="152">
        <v>0</v>
      </c>
      <c r="S375" s="152">
        <v>0</v>
      </c>
      <c r="T375" s="152">
        <v>0</v>
      </c>
      <c r="U375" s="152">
        <v>0</v>
      </c>
      <c r="V375" s="152">
        <v>0</v>
      </c>
      <c r="W375" s="152">
        <v>0</v>
      </c>
      <c r="X375" s="152">
        <v>0</v>
      </c>
      <c r="Y375" s="152">
        <v>0</v>
      </c>
      <c r="Z375" s="152">
        <v>0</v>
      </c>
      <c r="AA375" s="152">
        <v>0</v>
      </c>
      <c r="AB375" s="152">
        <v>0</v>
      </c>
      <c r="AC375" s="152">
        <v>0</v>
      </c>
      <c r="AD375" s="152">
        <v>0</v>
      </c>
      <c r="AE375" s="152">
        <v>0</v>
      </c>
      <c r="AF375" s="152">
        <v>0</v>
      </c>
      <c r="AG375" s="152">
        <v>0</v>
      </c>
      <c r="AH375" s="152">
        <v>0</v>
      </c>
      <c r="AI375" s="152">
        <v>0</v>
      </c>
      <c r="AJ375" s="153">
        <f t="shared" si="5"/>
        <v>0</v>
      </c>
      <c r="AM375" s="98"/>
    </row>
    <row r="376" spans="1:39" ht="20.100000000000001" hidden="1" customHeight="1" outlineLevel="2">
      <c r="A376" s="149">
        <v>1309</v>
      </c>
      <c r="B376" s="150" t="s">
        <v>1037</v>
      </c>
      <c r="C376" s="151" t="s">
        <v>1351</v>
      </c>
      <c r="D376" s="152">
        <v>0</v>
      </c>
      <c r="E376" s="152">
        <v>0</v>
      </c>
      <c r="F376" s="152">
        <v>0</v>
      </c>
      <c r="G376" s="152">
        <v>0</v>
      </c>
      <c r="H376" s="152">
        <v>0</v>
      </c>
      <c r="I376" s="152">
        <v>0</v>
      </c>
      <c r="J376" s="152">
        <v>0</v>
      </c>
      <c r="K376" s="152">
        <v>0</v>
      </c>
      <c r="L376" s="152">
        <v>0</v>
      </c>
      <c r="M376" s="152">
        <v>0</v>
      </c>
      <c r="N376" s="152">
        <v>0</v>
      </c>
      <c r="O376" s="152">
        <v>0</v>
      </c>
      <c r="P376" s="152">
        <v>0</v>
      </c>
      <c r="Q376" s="152">
        <v>0</v>
      </c>
      <c r="R376" s="152">
        <v>0</v>
      </c>
      <c r="S376" s="152">
        <v>0</v>
      </c>
      <c r="T376" s="152">
        <v>0</v>
      </c>
      <c r="U376" s="152">
        <v>0</v>
      </c>
      <c r="V376" s="152">
        <v>0</v>
      </c>
      <c r="W376" s="152">
        <v>0</v>
      </c>
      <c r="X376" s="152">
        <v>0</v>
      </c>
      <c r="Y376" s="152">
        <v>0</v>
      </c>
      <c r="Z376" s="152">
        <v>0</v>
      </c>
      <c r="AA376" s="152">
        <v>0</v>
      </c>
      <c r="AB376" s="152">
        <v>0</v>
      </c>
      <c r="AC376" s="152">
        <v>0</v>
      </c>
      <c r="AD376" s="152">
        <v>0</v>
      </c>
      <c r="AE376" s="152">
        <v>0</v>
      </c>
      <c r="AF376" s="152">
        <v>0</v>
      </c>
      <c r="AG376" s="152">
        <v>0</v>
      </c>
      <c r="AH376" s="152">
        <v>0</v>
      </c>
      <c r="AI376" s="152">
        <v>0</v>
      </c>
      <c r="AJ376" s="153">
        <f t="shared" si="5"/>
        <v>0</v>
      </c>
      <c r="AM376" s="98"/>
    </row>
    <row r="377" spans="1:39" ht="20.100000000000001" hidden="1" customHeight="1" outlineLevel="2">
      <c r="A377" s="149">
        <v>1310</v>
      </c>
      <c r="B377" s="150" t="s">
        <v>1038</v>
      </c>
      <c r="C377" s="151" t="s">
        <v>1351</v>
      </c>
      <c r="D377" s="152">
        <v>0</v>
      </c>
      <c r="E377" s="152">
        <v>0</v>
      </c>
      <c r="F377" s="152">
        <v>0</v>
      </c>
      <c r="G377" s="152">
        <v>0</v>
      </c>
      <c r="H377" s="152">
        <v>0</v>
      </c>
      <c r="I377" s="152">
        <v>0</v>
      </c>
      <c r="J377" s="152">
        <v>0</v>
      </c>
      <c r="K377" s="152">
        <v>0</v>
      </c>
      <c r="L377" s="152">
        <v>0</v>
      </c>
      <c r="M377" s="152">
        <v>0</v>
      </c>
      <c r="N377" s="152">
        <v>0</v>
      </c>
      <c r="O377" s="152">
        <v>0</v>
      </c>
      <c r="P377" s="152">
        <v>0</v>
      </c>
      <c r="Q377" s="152">
        <v>0</v>
      </c>
      <c r="R377" s="152">
        <v>0</v>
      </c>
      <c r="S377" s="152">
        <v>0</v>
      </c>
      <c r="T377" s="152">
        <v>0</v>
      </c>
      <c r="U377" s="152">
        <v>0</v>
      </c>
      <c r="V377" s="152">
        <v>0</v>
      </c>
      <c r="W377" s="152">
        <v>0</v>
      </c>
      <c r="X377" s="152">
        <v>0</v>
      </c>
      <c r="Y377" s="152">
        <v>0</v>
      </c>
      <c r="Z377" s="152">
        <v>0</v>
      </c>
      <c r="AA377" s="152">
        <v>0</v>
      </c>
      <c r="AB377" s="152">
        <v>0</v>
      </c>
      <c r="AC377" s="152">
        <v>0</v>
      </c>
      <c r="AD377" s="152">
        <v>0</v>
      </c>
      <c r="AE377" s="152">
        <v>0</v>
      </c>
      <c r="AF377" s="152">
        <v>0</v>
      </c>
      <c r="AG377" s="152">
        <v>0</v>
      </c>
      <c r="AH377" s="152">
        <v>0</v>
      </c>
      <c r="AI377" s="152">
        <v>0</v>
      </c>
      <c r="AJ377" s="153">
        <f t="shared" si="5"/>
        <v>0</v>
      </c>
      <c r="AM377" s="98"/>
    </row>
    <row r="378" spans="1:39" ht="20.100000000000001" hidden="1" customHeight="1" outlineLevel="2">
      <c r="A378" s="149">
        <v>1311</v>
      </c>
      <c r="B378" s="150" t="s">
        <v>1039</v>
      </c>
      <c r="C378" s="151" t="s">
        <v>1351</v>
      </c>
      <c r="D378" s="152">
        <v>0</v>
      </c>
      <c r="E378" s="152">
        <v>0</v>
      </c>
      <c r="F378" s="152">
        <v>0</v>
      </c>
      <c r="G378" s="152">
        <v>0</v>
      </c>
      <c r="H378" s="152">
        <v>0</v>
      </c>
      <c r="I378" s="152">
        <v>0</v>
      </c>
      <c r="J378" s="152">
        <v>0</v>
      </c>
      <c r="K378" s="152">
        <v>0</v>
      </c>
      <c r="L378" s="152">
        <v>0</v>
      </c>
      <c r="M378" s="152">
        <v>0</v>
      </c>
      <c r="N378" s="152">
        <v>0</v>
      </c>
      <c r="O378" s="152">
        <v>0</v>
      </c>
      <c r="P378" s="152">
        <v>0</v>
      </c>
      <c r="Q378" s="152">
        <v>0</v>
      </c>
      <c r="R378" s="152">
        <v>0</v>
      </c>
      <c r="S378" s="152">
        <v>0</v>
      </c>
      <c r="T378" s="152">
        <v>0</v>
      </c>
      <c r="U378" s="152">
        <v>0</v>
      </c>
      <c r="V378" s="152">
        <v>0</v>
      </c>
      <c r="W378" s="152">
        <v>0</v>
      </c>
      <c r="X378" s="152">
        <v>0</v>
      </c>
      <c r="Y378" s="152">
        <v>0</v>
      </c>
      <c r="Z378" s="152">
        <v>0</v>
      </c>
      <c r="AA378" s="152">
        <v>0</v>
      </c>
      <c r="AB378" s="152">
        <v>0</v>
      </c>
      <c r="AC378" s="152">
        <v>0</v>
      </c>
      <c r="AD378" s="152">
        <v>0</v>
      </c>
      <c r="AE378" s="152">
        <v>0</v>
      </c>
      <c r="AF378" s="152">
        <v>0</v>
      </c>
      <c r="AG378" s="152">
        <v>0</v>
      </c>
      <c r="AH378" s="152">
        <v>0</v>
      </c>
      <c r="AI378" s="152">
        <v>0</v>
      </c>
      <c r="AJ378" s="153">
        <f t="shared" si="5"/>
        <v>0</v>
      </c>
      <c r="AM378" s="98"/>
    </row>
    <row r="379" spans="1:39" ht="20.100000000000001" hidden="1" customHeight="1" outlineLevel="2">
      <c r="A379" s="149">
        <v>1312</v>
      </c>
      <c r="B379" s="150" t="s">
        <v>1040</v>
      </c>
      <c r="C379" s="151" t="s">
        <v>1351</v>
      </c>
      <c r="D379" s="152">
        <v>0</v>
      </c>
      <c r="E379" s="152">
        <v>0</v>
      </c>
      <c r="F379" s="152">
        <v>0</v>
      </c>
      <c r="G379" s="152">
        <v>0</v>
      </c>
      <c r="H379" s="152">
        <v>0</v>
      </c>
      <c r="I379" s="152">
        <v>0</v>
      </c>
      <c r="J379" s="152">
        <v>0</v>
      </c>
      <c r="K379" s="152">
        <v>0</v>
      </c>
      <c r="L379" s="152">
        <v>0</v>
      </c>
      <c r="M379" s="152">
        <v>0</v>
      </c>
      <c r="N379" s="152">
        <v>0</v>
      </c>
      <c r="O379" s="152">
        <v>0</v>
      </c>
      <c r="P379" s="152">
        <v>0</v>
      </c>
      <c r="Q379" s="152">
        <v>0</v>
      </c>
      <c r="R379" s="152">
        <v>0</v>
      </c>
      <c r="S379" s="152">
        <v>0</v>
      </c>
      <c r="T379" s="152">
        <v>0</v>
      </c>
      <c r="U379" s="152">
        <v>0</v>
      </c>
      <c r="V379" s="152">
        <v>0</v>
      </c>
      <c r="W379" s="152">
        <v>0</v>
      </c>
      <c r="X379" s="152">
        <v>0</v>
      </c>
      <c r="Y379" s="152">
        <v>0</v>
      </c>
      <c r="Z379" s="152">
        <v>0</v>
      </c>
      <c r="AA379" s="152">
        <v>0</v>
      </c>
      <c r="AB379" s="152">
        <v>0</v>
      </c>
      <c r="AC379" s="152">
        <v>0</v>
      </c>
      <c r="AD379" s="152">
        <v>0</v>
      </c>
      <c r="AE379" s="152">
        <v>0</v>
      </c>
      <c r="AF379" s="152">
        <v>0</v>
      </c>
      <c r="AG379" s="152">
        <v>0</v>
      </c>
      <c r="AH379" s="152">
        <v>0</v>
      </c>
      <c r="AI379" s="152">
        <v>0</v>
      </c>
      <c r="AJ379" s="153">
        <f t="shared" si="5"/>
        <v>0</v>
      </c>
      <c r="AM379" s="98"/>
    </row>
    <row r="380" spans="1:39" ht="20.100000000000001" hidden="1" customHeight="1" outlineLevel="2">
      <c r="A380" s="149">
        <v>1313</v>
      </c>
      <c r="B380" s="150" t="s">
        <v>1041</v>
      </c>
      <c r="C380" s="151" t="s">
        <v>1351</v>
      </c>
      <c r="D380" s="152">
        <v>0</v>
      </c>
      <c r="E380" s="152">
        <v>0</v>
      </c>
      <c r="F380" s="152">
        <v>0</v>
      </c>
      <c r="G380" s="152">
        <v>0</v>
      </c>
      <c r="H380" s="152">
        <v>0</v>
      </c>
      <c r="I380" s="152">
        <v>0</v>
      </c>
      <c r="J380" s="152">
        <v>0</v>
      </c>
      <c r="K380" s="152">
        <v>0</v>
      </c>
      <c r="L380" s="152">
        <v>0</v>
      </c>
      <c r="M380" s="152">
        <v>0</v>
      </c>
      <c r="N380" s="152">
        <v>0</v>
      </c>
      <c r="O380" s="152">
        <v>0</v>
      </c>
      <c r="P380" s="152">
        <v>0</v>
      </c>
      <c r="Q380" s="152">
        <v>0</v>
      </c>
      <c r="R380" s="152">
        <v>0</v>
      </c>
      <c r="S380" s="152">
        <v>0</v>
      </c>
      <c r="T380" s="152">
        <v>0</v>
      </c>
      <c r="U380" s="152">
        <v>0</v>
      </c>
      <c r="V380" s="152">
        <v>0</v>
      </c>
      <c r="W380" s="152">
        <v>0</v>
      </c>
      <c r="X380" s="152">
        <v>0</v>
      </c>
      <c r="Y380" s="152">
        <v>0</v>
      </c>
      <c r="Z380" s="152">
        <v>0</v>
      </c>
      <c r="AA380" s="152">
        <v>0</v>
      </c>
      <c r="AB380" s="152">
        <v>0</v>
      </c>
      <c r="AC380" s="152">
        <v>0</v>
      </c>
      <c r="AD380" s="152">
        <v>0</v>
      </c>
      <c r="AE380" s="152">
        <v>0</v>
      </c>
      <c r="AF380" s="152">
        <v>0</v>
      </c>
      <c r="AG380" s="152">
        <v>0</v>
      </c>
      <c r="AH380" s="152">
        <v>0</v>
      </c>
      <c r="AI380" s="152">
        <v>0</v>
      </c>
      <c r="AJ380" s="153">
        <f t="shared" si="5"/>
        <v>0</v>
      </c>
      <c r="AM380" s="98"/>
    </row>
    <row r="381" spans="1:39" ht="20.100000000000001" hidden="1" customHeight="1" outlineLevel="2">
      <c r="A381" s="149">
        <v>1314</v>
      </c>
      <c r="B381" s="150" t="s">
        <v>1042</v>
      </c>
      <c r="C381" s="151" t="s">
        <v>1351</v>
      </c>
      <c r="D381" s="152">
        <v>0</v>
      </c>
      <c r="E381" s="152">
        <v>0</v>
      </c>
      <c r="F381" s="152">
        <v>0</v>
      </c>
      <c r="G381" s="152">
        <v>0</v>
      </c>
      <c r="H381" s="152">
        <v>0</v>
      </c>
      <c r="I381" s="152">
        <v>0</v>
      </c>
      <c r="J381" s="152">
        <v>0</v>
      </c>
      <c r="K381" s="152">
        <v>0</v>
      </c>
      <c r="L381" s="152">
        <v>0</v>
      </c>
      <c r="M381" s="152">
        <v>0</v>
      </c>
      <c r="N381" s="152">
        <v>0</v>
      </c>
      <c r="O381" s="152">
        <v>0</v>
      </c>
      <c r="P381" s="152">
        <v>0</v>
      </c>
      <c r="Q381" s="152">
        <v>0</v>
      </c>
      <c r="R381" s="152">
        <v>0</v>
      </c>
      <c r="S381" s="152">
        <v>0</v>
      </c>
      <c r="T381" s="152">
        <v>0</v>
      </c>
      <c r="U381" s="152">
        <v>0</v>
      </c>
      <c r="V381" s="152">
        <v>0</v>
      </c>
      <c r="W381" s="152">
        <v>0</v>
      </c>
      <c r="X381" s="152">
        <v>0</v>
      </c>
      <c r="Y381" s="152">
        <v>0</v>
      </c>
      <c r="Z381" s="152">
        <v>0</v>
      </c>
      <c r="AA381" s="152">
        <v>0</v>
      </c>
      <c r="AB381" s="152">
        <v>0</v>
      </c>
      <c r="AC381" s="152">
        <v>0</v>
      </c>
      <c r="AD381" s="152">
        <v>0</v>
      </c>
      <c r="AE381" s="152">
        <v>0</v>
      </c>
      <c r="AF381" s="152">
        <v>0</v>
      </c>
      <c r="AG381" s="152">
        <v>0</v>
      </c>
      <c r="AH381" s="152">
        <v>0</v>
      </c>
      <c r="AI381" s="152">
        <v>0</v>
      </c>
      <c r="AJ381" s="153">
        <f t="shared" si="5"/>
        <v>0</v>
      </c>
      <c r="AM381" s="98"/>
    </row>
    <row r="382" spans="1:39" ht="20.100000000000001" hidden="1" customHeight="1" outlineLevel="2">
      <c r="A382" s="149">
        <v>1315</v>
      </c>
      <c r="B382" s="150" t="s">
        <v>1043</v>
      </c>
      <c r="C382" s="151" t="s">
        <v>1351</v>
      </c>
      <c r="D382" s="152">
        <v>0</v>
      </c>
      <c r="E382" s="152">
        <v>0</v>
      </c>
      <c r="F382" s="152">
        <v>0</v>
      </c>
      <c r="G382" s="152">
        <v>0</v>
      </c>
      <c r="H382" s="152">
        <v>0</v>
      </c>
      <c r="I382" s="152">
        <v>0</v>
      </c>
      <c r="J382" s="152">
        <v>0</v>
      </c>
      <c r="K382" s="152">
        <v>0</v>
      </c>
      <c r="L382" s="152">
        <v>0</v>
      </c>
      <c r="M382" s="152">
        <v>0</v>
      </c>
      <c r="N382" s="152">
        <v>0</v>
      </c>
      <c r="O382" s="152">
        <v>0</v>
      </c>
      <c r="P382" s="152">
        <v>0</v>
      </c>
      <c r="Q382" s="152">
        <v>0</v>
      </c>
      <c r="R382" s="152">
        <v>0</v>
      </c>
      <c r="S382" s="152">
        <v>0</v>
      </c>
      <c r="T382" s="152">
        <v>0</v>
      </c>
      <c r="U382" s="152">
        <v>0</v>
      </c>
      <c r="V382" s="152">
        <v>0</v>
      </c>
      <c r="W382" s="152">
        <v>0</v>
      </c>
      <c r="X382" s="152">
        <v>0</v>
      </c>
      <c r="Y382" s="152">
        <v>0</v>
      </c>
      <c r="Z382" s="152">
        <v>0</v>
      </c>
      <c r="AA382" s="152">
        <v>0</v>
      </c>
      <c r="AB382" s="152">
        <v>0</v>
      </c>
      <c r="AC382" s="152">
        <v>0</v>
      </c>
      <c r="AD382" s="152">
        <v>0</v>
      </c>
      <c r="AE382" s="152">
        <v>0</v>
      </c>
      <c r="AF382" s="152">
        <v>0</v>
      </c>
      <c r="AG382" s="152">
        <v>0</v>
      </c>
      <c r="AH382" s="152">
        <v>0</v>
      </c>
      <c r="AI382" s="152">
        <v>0</v>
      </c>
      <c r="AJ382" s="153">
        <f t="shared" si="5"/>
        <v>0</v>
      </c>
      <c r="AM382" s="98"/>
    </row>
    <row r="383" spans="1:39" ht="20.100000000000001" hidden="1" customHeight="1" outlineLevel="2">
      <c r="A383" s="149">
        <v>1316</v>
      </c>
      <c r="B383" s="150" t="s">
        <v>1044</v>
      </c>
      <c r="C383" s="151" t="s">
        <v>1351</v>
      </c>
      <c r="D383" s="152">
        <v>0</v>
      </c>
      <c r="E383" s="152">
        <v>0</v>
      </c>
      <c r="F383" s="152">
        <v>0</v>
      </c>
      <c r="G383" s="152">
        <v>0</v>
      </c>
      <c r="H383" s="152">
        <v>0</v>
      </c>
      <c r="I383" s="152">
        <v>0</v>
      </c>
      <c r="J383" s="152">
        <v>0</v>
      </c>
      <c r="K383" s="152">
        <v>0</v>
      </c>
      <c r="L383" s="152">
        <v>0</v>
      </c>
      <c r="M383" s="152">
        <v>0</v>
      </c>
      <c r="N383" s="152">
        <v>0</v>
      </c>
      <c r="O383" s="152">
        <v>0</v>
      </c>
      <c r="P383" s="152">
        <v>0</v>
      </c>
      <c r="Q383" s="152">
        <v>0</v>
      </c>
      <c r="R383" s="152">
        <v>0</v>
      </c>
      <c r="S383" s="152">
        <v>0</v>
      </c>
      <c r="T383" s="152">
        <v>0</v>
      </c>
      <c r="U383" s="152">
        <v>0</v>
      </c>
      <c r="V383" s="152">
        <v>0</v>
      </c>
      <c r="W383" s="152">
        <v>0</v>
      </c>
      <c r="X383" s="152">
        <v>0</v>
      </c>
      <c r="Y383" s="152">
        <v>0</v>
      </c>
      <c r="Z383" s="152">
        <v>0</v>
      </c>
      <c r="AA383" s="152">
        <v>0</v>
      </c>
      <c r="AB383" s="152">
        <v>0</v>
      </c>
      <c r="AC383" s="152">
        <v>0</v>
      </c>
      <c r="AD383" s="152">
        <v>0</v>
      </c>
      <c r="AE383" s="152">
        <v>0</v>
      </c>
      <c r="AF383" s="152">
        <v>0</v>
      </c>
      <c r="AG383" s="152">
        <v>0</v>
      </c>
      <c r="AH383" s="152">
        <v>0</v>
      </c>
      <c r="AI383" s="152">
        <v>0</v>
      </c>
      <c r="AJ383" s="153">
        <f t="shared" si="5"/>
        <v>0</v>
      </c>
      <c r="AM383" s="98"/>
    </row>
    <row r="384" spans="1:39" ht="20.100000000000001" hidden="1" customHeight="1" outlineLevel="2">
      <c r="A384" s="149">
        <v>1317</v>
      </c>
      <c r="B384" s="150" t="s">
        <v>1045</v>
      </c>
      <c r="C384" s="151" t="s">
        <v>1351</v>
      </c>
      <c r="D384" s="152">
        <v>0</v>
      </c>
      <c r="E384" s="152">
        <v>0</v>
      </c>
      <c r="F384" s="152">
        <v>0</v>
      </c>
      <c r="G384" s="152">
        <v>0</v>
      </c>
      <c r="H384" s="152">
        <v>0</v>
      </c>
      <c r="I384" s="152">
        <v>0</v>
      </c>
      <c r="J384" s="152">
        <v>0</v>
      </c>
      <c r="K384" s="152">
        <v>0</v>
      </c>
      <c r="L384" s="152">
        <v>0</v>
      </c>
      <c r="M384" s="152">
        <v>0</v>
      </c>
      <c r="N384" s="152">
        <v>0</v>
      </c>
      <c r="O384" s="152">
        <v>0</v>
      </c>
      <c r="P384" s="152">
        <v>0</v>
      </c>
      <c r="Q384" s="152">
        <v>0</v>
      </c>
      <c r="R384" s="152">
        <v>0</v>
      </c>
      <c r="S384" s="152">
        <v>0</v>
      </c>
      <c r="T384" s="152">
        <v>0</v>
      </c>
      <c r="U384" s="152">
        <v>0</v>
      </c>
      <c r="V384" s="152">
        <v>0</v>
      </c>
      <c r="W384" s="152">
        <v>0</v>
      </c>
      <c r="X384" s="152">
        <v>0</v>
      </c>
      <c r="Y384" s="152">
        <v>0</v>
      </c>
      <c r="Z384" s="152">
        <v>0</v>
      </c>
      <c r="AA384" s="152">
        <v>0</v>
      </c>
      <c r="AB384" s="152">
        <v>0</v>
      </c>
      <c r="AC384" s="152">
        <v>0</v>
      </c>
      <c r="AD384" s="152">
        <v>0</v>
      </c>
      <c r="AE384" s="152">
        <v>0</v>
      </c>
      <c r="AF384" s="152">
        <v>0</v>
      </c>
      <c r="AG384" s="152">
        <v>0</v>
      </c>
      <c r="AH384" s="152">
        <v>0</v>
      </c>
      <c r="AI384" s="152">
        <v>0</v>
      </c>
      <c r="AJ384" s="153">
        <f t="shared" si="5"/>
        <v>0</v>
      </c>
      <c r="AM384" s="98"/>
    </row>
    <row r="385" spans="1:39" ht="20.100000000000001" hidden="1" customHeight="1" outlineLevel="2">
      <c r="A385" s="149">
        <v>1318</v>
      </c>
      <c r="B385" s="150" t="s">
        <v>1046</v>
      </c>
      <c r="C385" s="151" t="s">
        <v>1351</v>
      </c>
      <c r="D385" s="152">
        <v>0</v>
      </c>
      <c r="E385" s="152">
        <v>0</v>
      </c>
      <c r="F385" s="152">
        <v>0</v>
      </c>
      <c r="G385" s="152">
        <v>0</v>
      </c>
      <c r="H385" s="152">
        <v>0</v>
      </c>
      <c r="I385" s="152">
        <v>0</v>
      </c>
      <c r="J385" s="152">
        <v>0</v>
      </c>
      <c r="K385" s="152">
        <v>0</v>
      </c>
      <c r="L385" s="152">
        <v>0</v>
      </c>
      <c r="M385" s="152">
        <v>0</v>
      </c>
      <c r="N385" s="152">
        <v>0</v>
      </c>
      <c r="O385" s="152">
        <v>0</v>
      </c>
      <c r="P385" s="152">
        <v>0</v>
      </c>
      <c r="Q385" s="152">
        <v>0</v>
      </c>
      <c r="R385" s="152">
        <v>0</v>
      </c>
      <c r="S385" s="152">
        <v>0</v>
      </c>
      <c r="T385" s="152">
        <v>0</v>
      </c>
      <c r="U385" s="152">
        <v>0</v>
      </c>
      <c r="V385" s="152">
        <v>0</v>
      </c>
      <c r="W385" s="152">
        <v>0</v>
      </c>
      <c r="X385" s="152">
        <v>0</v>
      </c>
      <c r="Y385" s="152">
        <v>0</v>
      </c>
      <c r="Z385" s="152">
        <v>0</v>
      </c>
      <c r="AA385" s="152">
        <v>0</v>
      </c>
      <c r="AB385" s="152">
        <v>0</v>
      </c>
      <c r="AC385" s="152">
        <v>0</v>
      </c>
      <c r="AD385" s="152">
        <v>0</v>
      </c>
      <c r="AE385" s="152">
        <v>0</v>
      </c>
      <c r="AF385" s="152">
        <v>0</v>
      </c>
      <c r="AG385" s="152">
        <v>0</v>
      </c>
      <c r="AH385" s="152">
        <v>0</v>
      </c>
      <c r="AI385" s="152">
        <v>0</v>
      </c>
      <c r="AJ385" s="153">
        <f t="shared" si="5"/>
        <v>0</v>
      </c>
      <c r="AM385" s="98"/>
    </row>
    <row r="386" spans="1:39" ht="20.100000000000001" hidden="1" customHeight="1" outlineLevel="2">
      <c r="A386" s="149">
        <v>1319</v>
      </c>
      <c r="B386" s="150" t="s">
        <v>405</v>
      </c>
      <c r="C386" s="151" t="s">
        <v>1351</v>
      </c>
      <c r="D386" s="152">
        <v>0</v>
      </c>
      <c r="E386" s="152">
        <v>0</v>
      </c>
      <c r="F386" s="152">
        <v>0</v>
      </c>
      <c r="G386" s="152">
        <v>0</v>
      </c>
      <c r="H386" s="152">
        <v>0</v>
      </c>
      <c r="I386" s="152">
        <v>0</v>
      </c>
      <c r="J386" s="152">
        <v>0</v>
      </c>
      <c r="K386" s="152">
        <v>0</v>
      </c>
      <c r="L386" s="152">
        <v>0</v>
      </c>
      <c r="M386" s="152">
        <v>0</v>
      </c>
      <c r="N386" s="152">
        <v>0</v>
      </c>
      <c r="O386" s="152">
        <v>0</v>
      </c>
      <c r="P386" s="152">
        <v>0</v>
      </c>
      <c r="Q386" s="152">
        <v>0</v>
      </c>
      <c r="R386" s="152">
        <v>0</v>
      </c>
      <c r="S386" s="152">
        <v>0</v>
      </c>
      <c r="T386" s="152">
        <v>0</v>
      </c>
      <c r="U386" s="152">
        <v>0</v>
      </c>
      <c r="V386" s="152">
        <v>0</v>
      </c>
      <c r="W386" s="152">
        <v>0</v>
      </c>
      <c r="X386" s="152">
        <v>0</v>
      </c>
      <c r="Y386" s="152">
        <v>0</v>
      </c>
      <c r="Z386" s="152">
        <v>0</v>
      </c>
      <c r="AA386" s="152">
        <v>0</v>
      </c>
      <c r="AB386" s="152">
        <v>0</v>
      </c>
      <c r="AC386" s="152">
        <v>0</v>
      </c>
      <c r="AD386" s="152">
        <v>0</v>
      </c>
      <c r="AE386" s="152">
        <v>0</v>
      </c>
      <c r="AF386" s="152">
        <v>0</v>
      </c>
      <c r="AG386" s="152">
        <v>0</v>
      </c>
      <c r="AH386" s="152">
        <v>0</v>
      </c>
      <c r="AI386" s="152">
        <v>0</v>
      </c>
      <c r="AJ386" s="153">
        <f t="shared" si="5"/>
        <v>0</v>
      </c>
      <c r="AM386" s="98"/>
    </row>
    <row r="387" spans="1:39" ht="20.100000000000001" hidden="1" customHeight="1" outlineLevel="2">
      <c r="A387" s="149">
        <v>1320</v>
      </c>
      <c r="B387" s="150" t="s">
        <v>1047</v>
      </c>
      <c r="C387" s="151" t="s">
        <v>1351</v>
      </c>
      <c r="D387" s="152">
        <v>0</v>
      </c>
      <c r="E387" s="152">
        <v>0</v>
      </c>
      <c r="F387" s="152">
        <v>0</v>
      </c>
      <c r="G387" s="152">
        <v>0</v>
      </c>
      <c r="H387" s="152">
        <v>0</v>
      </c>
      <c r="I387" s="152">
        <v>50</v>
      </c>
      <c r="J387" s="152">
        <v>0</v>
      </c>
      <c r="K387" s="152">
        <v>0</v>
      </c>
      <c r="L387" s="152">
        <v>0</v>
      </c>
      <c r="M387" s="152">
        <v>0</v>
      </c>
      <c r="N387" s="152">
        <v>348</v>
      </c>
      <c r="O387" s="152">
        <v>0</v>
      </c>
      <c r="P387" s="152">
        <v>0</v>
      </c>
      <c r="Q387" s="152">
        <v>0</v>
      </c>
      <c r="R387" s="152">
        <v>0</v>
      </c>
      <c r="S387" s="152">
        <v>0</v>
      </c>
      <c r="T387" s="152">
        <v>0</v>
      </c>
      <c r="U387" s="152">
        <v>0</v>
      </c>
      <c r="V387" s="152">
        <v>0</v>
      </c>
      <c r="W387" s="152">
        <v>0</v>
      </c>
      <c r="X387" s="152">
        <v>0</v>
      </c>
      <c r="Y387" s="152">
        <v>0</v>
      </c>
      <c r="Z387" s="152">
        <v>0</v>
      </c>
      <c r="AA387" s="152">
        <v>0</v>
      </c>
      <c r="AB387" s="152">
        <v>0</v>
      </c>
      <c r="AC387" s="152">
        <v>0</v>
      </c>
      <c r="AD387" s="152">
        <v>0</v>
      </c>
      <c r="AE387" s="152">
        <v>0</v>
      </c>
      <c r="AF387" s="152">
        <v>0</v>
      </c>
      <c r="AG387" s="152">
        <v>0</v>
      </c>
      <c r="AH387" s="152">
        <v>0</v>
      </c>
      <c r="AI387" s="152">
        <v>0</v>
      </c>
      <c r="AJ387" s="153">
        <f t="shared" si="5"/>
        <v>398</v>
      </c>
      <c r="AM387" s="98"/>
    </row>
    <row r="388" spans="1:39" ht="20.100000000000001" hidden="1" customHeight="1" outlineLevel="2">
      <c r="A388" s="149">
        <v>1321</v>
      </c>
      <c r="B388" s="150" t="s">
        <v>1048</v>
      </c>
      <c r="C388" s="151" t="s">
        <v>1351</v>
      </c>
      <c r="D388" s="152">
        <v>0</v>
      </c>
      <c r="E388" s="152">
        <v>0</v>
      </c>
      <c r="F388" s="152">
        <v>0</v>
      </c>
      <c r="G388" s="152">
        <v>0</v>
      </c>
      <c r="H388" s="152">
        <v>0</v>
      </c>
      <c r="I388" s="152">
        <v>0</v>
      </c>
      <c r="J388" s="152">
        <v>0</v>
      </c>
      <c r="K388" s="152">
        <v>0</v>
      </c>
      <c r="L388" s="152">
        <v>0</v>
      </c>
      <c r="M388" s="152">
        <v>0</v>
      </c>
      <c r="N388" s="152">
        <v>0</v>
      </c>
      <c r="O388" s="152">
        <v>0</v>
      </c>
      <c r="P388" s="152">
        <v>0</v>
      </c>
      <c r="Q388" s="152">
        <v>0</v>
      </c>
      <c r="R388" s="152">
        <v>0</v>
      </c>
      <c r="S388" s="152">
        <v>0</v>
      </c>
      <c r="T388" s="152">
        <v>0</v>
      </c>
      <c r="U388" s="152">
        <v>0</v>
      </c>
      <c r="V388" s="152">
        <v>0</v>
      </c>
      <c r="W388" s="152">
        <v>0</v>
      </c>
      <c r="X388" s="152">
        <v>0</v>
      </c>
      <c r="Y388" s="152">
        <v>0</v>
      </c>
      <c r="Z388" s="152">
        <v>0</v>
      </c>
      <c r="AA388" s="152">
        <v>0</v>
      </c>
      <c r="AB388" s="152">
        <v>0</v>
      </c>
      <c r="AC388" s="152">
        <v>0</v>
      </c>
      <c r="AD388" s="152">
        <v>0</v>
      </c>
      <c r="AE388" s="152">
        <v>0</v>
      </c>
      <c r="AF388" s="152">
        <v>0</v>
      </c>
      <c r="AG388" s="152">
        <v>0</v>
      </c>
      <c r="AH388" s="152">
        <v>0</v>
      </c>
      <c r="AI388" s="152">
        <v>0</v>
      </c>
      <c r="AJ388" s="153">
        <f t="shared" si="5"/>
        <v>0</v>
      </c>
      <c r="AM388" s="98"/>
    </row>
    <row r="389" spans="1:39" ht="20.100000000000001" hidden="1" customHeight="1" outlineLevel="2">
      <c r="A389" s="149">
        <v>1322</v>
      </c>
      <c r="B389" s="150" t="s">
        <v>1049</v>
      </c>
      <c r="C389" s="151" t="s">
        <v>1351</v>
      </c>
      <c r="D389" s="152">
        <v>0</v>
      </c>
      <c r="E389" s="152">
        <v>0</v>
      </c>
      <c r="F389" s="152">
        <v>0</v>
      </c>
      <c r="G389" s="152">
        <v>0</v>
      </c>
      <c r="H389" s="152">
        <v>0</v>
      </c>
      <c r="I389" s="152">
        <v>0</v>
      </c>
      <c r="J389" s="152">
        <v>0</v>
      </c>
      <c r="K389" s="152">
        <v>0</v>
      </c>
      <c r="L389" s="152">
        <v>0</v>
      </c>
      <c r="M389" s="152">
        <v>0</v>
      </c>
      <c r="N389" s="152">
        <v>0</v>
      </c>
      <c r="O389" s="152">
        <v>0</v>
      </c>
      <c r="P389" s="152">
        <v>0</v>
      </c>
      <c r="Q389" s="152">
        <v>0</v>
      </c>
      <c r="R389" s="152">
        <v>0</v>
      </c>
      <c r="S389" s="152">
        <v>0</v>
      </c>
      <c r="T389" s="152">
        <v>0</v>
      </c>
      <c r="U389" s="152">
        <v>0</v>
      </c>
      <c r="V389" s="152">
        <v>0</v>
      </c>
      <c r="W389" s="152">
        <v>0</v>
      </c>
      <c r="X389" s="152">
        <v>0</v>
      </c>
      <c r="Y389" s="152">
        <v>0</v>
      </c>
      <c r="Z389" s="152">
        <v>0</v>
      </c>
      <c r="AA389" s="152">
        <v>0</v>
      </c>
      <c r="AB389" s="152">
        <v>0</v>
      </c>
      <c r="AC389" s="152">
        <v>0</v>
      </c>
      <c r="AD389" s="152">
        <v>0</v>
      </c>
      <c r="AE389" s="152">
        <v>0</v>
      </c>
      <c r="AF389" s="152">
        <v>0</v>
      </c>
      <c r="AG389" s="152">
        <v>0</v>
      </c>
      <c r="AH389" s="152">
        <v>0</v>
      </c>
      <c r="AI389" s="152">
        <v>0</v>
      </c>
      <c r="AJ389" s="153">
        <f t="shared" si="5"/>
        <v>0</v>
      </c>
      <c r="AM389" s="98"/>
    </row>
    <row r="390" spans="1:39" ht="20.100000000000001" hidden="1" customHeight="1" outlineLevel="2">
      <c r="A390" s="149">
        <v>1323</v>
      </c>
      <c r="B390" s="150" t="s">
        <v>1050</v>
      </c>
      <c r="C390" s="151" t="s">
        <v>1351</v>
      </c>
      <c r="D390" s="152">
        <v>0</v>
      </c>
      <c r="E390" s="152">
        <v>0</v>
      </c>
      <c r="F390" s="152">
        <v>0</v>
      </c>
      <c r="G390" s="152">
        <v>0</v>
      </c>
      <c r="H390" s="152">
        <v>0</v>
      </c>
      <c r="I390" s="152">
        <v>0</v>
      </c>
      <c r="J390" s="152">
        <v>0</v>
      </c>
      <c r="K390" s="152">
        <v>0</v>
      </c>
      <c r="L390" s="152">
        <v>0</v>
      </c>
      <c r="M390" s="152">
        <v>0</v>
      </c>
      <c r="N390" s="152">
        <v>0</v>
      </c>
      <c r="O390" s="152">
        <v>0</v>
      </c>
      <c r="P390" s="152">
        <v>0</v>
      </c>
      <c r="Q390" s="152">
        <v>0</v>
      </c>
      <c r="R390" s="152">
        <v>0</v>
      </c>
      <c r="S390" s="152">
        <v>0</v>
      </c>
      <c r="T390" s="152">
        <v>0</v>
      </c>
      <c r="U390" s="152">
        <v>0</v>
      </c>
      <c r="V390" s="152">
        <v>0</v>
      </c>
      <c r="W390" s="152">
        <v>0</v>
      </c>
      <c r="X390" s="152">
        <v>0</v>
      </c>
      <c r="Y390" s="152">
        <v>0</v>
      </c>
      <c r="Z390" s="152">
        <v>0</v>
      </c>
      <c r="AA390" s="152">
        <v>0</v>
      </c>
      <c r="AB390" s="152">
        <v>0</v>
      </c>
      <c r="AC390" s="152">
        <v>0</v>
      </c>
      <c r="AD390" s="152">
        <v>0</v>
      </c>
      <c r="AE390" s="152">
        <v>0</v>
      </c>
      <c r="AF390" s="152">
        <v>0</v>
      </c>
      <c r="AG390" s="152">
        <v>0</v>
      </c>
      <c r="AH390" s="152">
        <v>0</v>
      </c>
      <c r="AI390" s="152">
        <v>0</v>
      </c>
      <c r="AJ390" s="153">
        <f t="shared" si="5"/>
        <v>0</v>
      </c>
      <c r="AM390" s="98"/>
    </row>
    <row r="391" spans="1:39" ht="20.100000000000001" hidden="1" customHeight="1" outlineLevel="2">
      <c r="A391" s="149">
        <v>1324</v>
      </c>
      <c r="B391" s="150" t="s">
        <v>1051</v>
      </c>
      <c r="C391" s="151" t="s">
        <v>1351</v>
      </c>
      <c r="D391" s="152">
        <v>0</v>
      </c>
      <c r="E391" s="152">
        <v>0</v>
      </c>
      <c r="F391" s="152">
        <v>0</v>
      </c>
      <c r="G391" s="152">
        <v>0</v>
      </c>
      <c r="H391" s="152">
        <v>0</v>
      </c>
      <c r="I391" s="152">
        <v>0</v>
      </c>
      <c r="J391" s="152">
        <v>0</v>
      </c>
      <c r="K391" s="152">
        <v>0</v>
      </c>
      <c r="L391" s="152">
        <v>0</v>
      </c>
      <c r="M391" s="152">
        <v>0</v>
      </c>
      <c r="N391" s="152">
        <v>0</v>
      </c>
      <c r="O391" s="152">
        <v>0</v>
      </c>
      <c r="P391" s="152">
        <v>0</v>
      </c>
      <c r="Q391" s="152">
        <v>0</v>
      </c>
      <c r="R391" s="152">
        <v>0</v>
      </c>
      <c r="S391" s="152">
        <v>0</v>
      </c>
      <c r="T391" s="152">
        <v>0</v>
      </c>
      <c r="U391" s="152">
        <v>0</v>
      </c>
      <c r="V391" s="152">
        <v>0</v>
      </c>
      <c r="W391" s="152">
        <v>0</v>
      </c>
      <c r="X391" s="152">
        <v>0</v>
      </c>
      <c r="Y391" s="152">
        <v>0</v>
      </c>
      <c r="Z391" s="152">
        <v>0</v>
      </c>
      <c r="AA391" s="152">
        <v>0</v>
      </c>
      <c r="AB391" s="152">
        <v>0</v>
      </c>
      <c r="AC391" s="152">
        <v>0</v>
      </c>
      <c r="AD391" s="152">
        <v>0</v>
      </c>
      <c r="AE391" s="152">
        <v>0</v>
      </c>
      <c r="AF391" s="152">
        <v>0</v>
      </c>
      <c r="AG391" s="152">
        <v>0</v>
      </c>
      <c r="AH391" s="152">
        <v>0</v>
      </c>
      <c r="AI391" s="152">
        <v>0</v>
      </c>
      <c r="AJ391" s="153">
        <f t="shared" si="5"/>
        <v>0</v>
      </c>
      <c r="AM391" s="98"/>
    </row>
    <row r="392" spans="1:39" ht="20.100000000000001" hidden="1" customHeight="1" outlineLevel="2">
      <c r="A392" s="149">
        <v>1325</v>
      </c>
      <c r="B392" s="150" t="s">
        <v>1052</v>
      </c>
      <c r="C392" s="151" t="s">
        <v>1351</v>
      </c>
      <c r="D392" s="152">
        <v>0</v>
      </c>
      <c r="E392" s="152">
        <v>0</v>
      </c>
      <c r="F392" s="152">
        <v>0</v>
      </c>
      <c r="G392" s="152">
        <v>0</v>
      </c>
      <c r="H392" s="152">
        <v>0</v>
      </c>
      <c r="I392" s="152">
        <v>0</v>
      </c>
      <c r="J392" s="152">
        <v>0</v>
      </c>
      <c r="K392" s="152">
        <v>0</v>
      </c>
      <c r="L392" s="152">
        <v>0</v>
      </c>
      <c r="M392" s="152">
        <v>0</v>
      </c>
      <c r="N392" s="152">
        <v>0</v>
      </c>
      <c r="O392" s="152">
        <v>0</v>
      </c>
      <c r="P392" s="152">
        <v>0</v>
      </c>
      <c r="Q392" s="152">
        <v>0</v>
      </c>
      <c r="R392" s="152">
        <v>0</v>
      </c>
      <c r="S392" s="152">
        <v>0</v>
      </c>
      <c r="T392" s="152">
        <v>0</v>
      </c>
      <c r="U392" s="152">
        <v>0</v>
      </c>
      <c r="V392" s="152">
        <v>0</v>
      </c>
      <c r="W392" s="152">
        <v>0</v>
      </c>
      <c r="X392" s="152">
        <v>0</v>
      </c>
      <c r="Y392" s="152">
        <v>0</v>
      </c>
      <c r="Z392" s="152">
        <v>0</v>
      </c>
      <c r="AA392" s="152">
        <v>0</v>
      </c>
      <c r="AB392" s="152">
        <v>0</v>
      </c>
      <c r="AC392" s="152">
        <v>0</v>
      </c>
      <c r="AD392" s="152">
        <v>0</v>
      </c>
      <c r="AE392" s="152">
        <v>0</v>
      </c>
      <c r="AF392" s="152">
        <v>0</v>
      </c>
      <c r="AG392" s="152">
        <v>0</v>
      </c>
      <c r="AH392" s="152">
        <v>0</v>
      </c>
      <c r="AI392" s="152">
        <v>0</v>
      </c>
      <c r="AJ392" s="153">
        <f t="shared" si="5"/>
        <v>0</v>
      </c>
      <c r="AM392" s="98"/>
    </row>
    <row r="393" spans="1:39" ht="20.100000000000001" hidden="1" customHeight="1" outlineLevel="2">
      <c r="A393" s="149">
        <v>1326</v>
      </c>
      <c r="B393" s="150" t="s">
        <v>1053</v>
      </c>
      <c r="C393" s="151" t="s">
        <v>1351</v>
      </c>
      <c r="D393" s="152">
        <v>0</v>
      </c>
      <c r="E393" s="152">
        <v>0</v>
      </c>
      <c r="F393" s="152">
        <v>0</v>
      </c>
      <c r="G393" s="152">
        <v>0</v>
      </c>
      <c r="H393" s="152">
        <v>0</v>
      </c>
      <c r="I393" s="152">
        <v>0</v>
      </c>
      <c r="J393" s="152">
        <v>0</v>
      </c>
      <c r="K393" s="152">
        <v>0</v>
      </c>
      <c r="L393" s="152">
        <v>0</v>
      </c>
      <c r="M393" s="152">
        <v>0</v>
      </c>
      <c r="N393" s="152">
        <v>0</v>
      </c>
      <c r="O393" s="152">
        <v>0</v>
      </c>
      <c r="P393" s="152">
        <v>0</v>
      </c>
      <c r="Q393" s="152">
        <v>0</v>
      </c>
      <c r="R393" s="152">
        <v>0</v>
      </c>
      <c r="S393" s="152">
        <v>0</v>
      </c>
      <c r="T393" s="152">
        <v>0</v>
      </c>
      <c r="U393" s="152">
        <v>0</v>
      </c>
      <c r="V393" s="152">
        <v>0</v>
      </c>
      <c r="W393" s="152">
        <v>0</v>
      </c>
      <c r="X393" s="152">
        <v>0</v>
      </c>
      <c r="Y393" s="152">
        <v>0</v>
      </c>
      <c r="Z393" s="152">
        <v>0</v>
      </c>
      <c r="AA393" s="152">
        <v>0</v>
      </c>
      <c r="AB393" s="152">
        <v>0</v>
      </c>
      <c r="AC393" s="152">
        <v>0</v>
      </c>
      <c r="AD393" s="152">
        <v>0</v>
      </c>
      <c r="AE393" s="152">
        <v>0</v>
      </c>
      <c r="AF393" s="152">
        <v>0</v>
      </c>
      <c r="AG393" s="152">
        <v>0</v>
      </c>
      <c r="AH393" s="152">
        <v>0</v>
      </c>
      <c r="AI393" s="152">
        <v>0</v>
      </c>
      <c r="AJ393" s="153">
        <f t="shared" si="5"/>
        <v>0</v>
      </c>
      <c r="AM393" s="98"/>
    </row>
    <row r="394" spans="1:39" ht="20.100000000000001" hidden="1" customHeight="1" outlineLevel="2">
      <c r="A394" s="149">
        <v>1327</v>
      </c>
      <c r="B394" s="150" t="s">
        <v>1054</v>
      </c>
      <c r="C394" s="151" t="s">
        <v>1351</v>
      </c>
      <c r="D394" s="152">
        <v>0</v>
      </c>
      <c r="E394" s="152">
        <v>0</v>
      </c>
      <c r="F394" s="152">
        <v>0</v>
      </c>
      <c r="G394" s="152">
        <v>0</v>
      </c>
      <c r="H394" s="152">
        <v>0</v>
      </c>
      <c r="I394" s="152">
        <v>0</v>
      </c>
      <c r="J394" s="152">
        <v>0</v>
      </c>
      <c r="K394" s="152">
        <v>0</v>
      </c>
      <c r="L394" s="152">
        <v>0</v>
      </c>
      <c r="M394" s="152">
        <v>0</v>
      </c>
      <c r="N394" s="152">
        <v>0</v>
      </c>
      <c r="O394" s="152">
        <v>0</v>
      </c>
      <c r="P394" s="152">
        <v>0</v>
      </c>
      <c r="Q394" s="152">
        <v>0</v>
      </c>
      <c r="R394" s="152">
        <v>0</v>
      </c>
      <c r="S394" s="152">
        <v>0</v>
      </c>
      <c r="T394" s="152">
        <v>0</v>
      </c>
      <c r="U394" s="152">
        <v>0</v>
      </c>
      <c r="V394" s="152">
        <v>0</v>
      </c>
      <c r="W394" s="152">
        <v>0</v>
      </c>
      <c r="X394" s="152">
        <v>0</v>
      </c>
      <c r="Y394" s="152">
        <v>0</v>
      </c>
      <c r="Z394" s="152">
        <v>0</v>
      </c>
      <c r="AA394" s="152">
        <v>0</v>
      </c>
      <c r="AB394" s="152">
        <v>0</v>
      </c>
      <c r="AC394" s="152">
        <v>0</v>
      </c>
      <c r="AD394" s="152">
        <v>0</v>
      </c>
      <c r="AE394" s="152">
        <v>0</v>
      </c>
      <c r="AF394" s="152">
        <v>0</v>
      </c>
      <c r="AG394" s="152">
        <v>0</v>
      </c>
      <c r="AH394" s="152">
        <v>0</v>
      </c>
      <c r="AI394" s="152">
        <v>0</v>
      </c>
      <c r="AJ394" s="153">
        <f t="shared" si="5"/>
        <v>0</v>
      </c>
      <c r="AM394" s="98"/>
    </row>
    <row r="395" spans="1:39" ht="20.100000000000001" hidden="1" customHeight="1" outlineLevel="2">
      <c r="A395" s="149">
        <v>1328</v>
      </c>
      <c r="B395" s="150" t="s">
        <v>1055</v>
      </c>
      <c r="C395" s="151" t="s">
        <v>1351</v>
      </c>
      <c r="D395" s="152">
        <v>0</v>
      </c>
      <c r="E395" s="152">
        <v>0</v>
      </c>
      <c r="F395" s="152">
        <v>0</v>
      </c>
      <c r="G395" s="152">
        <v>0</v>
      </c>
      <c r="H395" s="152">
        <v>0</v>
      </c>
      <c r="I395" s="152">
        <v>0</v>
      </c>
      <c r="J395" s="152">
        <v>0</v>
      </c>
      <c r="K395" s="152">
        <v>0</v>
      </c>
      <c r="L395" s="152">
        <v>0</v>
      </c>
      <c r="M395" s="152">
        <v>0</v>
      </c>
      <c r="N395" s="152">
        <v>0</v>
      </c>
      <c r="O395" s="152">
        <v>0</v>
      </c>
      <c r="P395" s="152">
        <v>0</v>
      </c>
      <c r="Q395" s="152">
        <v>0</v>
      </c>
      <c r="R395" s="152">
        <v>0</v>
      </c>
      <c r="S395" s="152">
        <v>0</v>
      </c>
      <c r="T395" s="152">
        <v>0</v>
      </c>
      <c r="U395" s="152">
        <v>0</v>
      </c>
      <c r="V395" s="152">
        <v>0</v>
      </c>
      <c r="W395" s="152">
        <v>0</v>
      </c>
      <c r="X395" s="152">
        <v>0</v>
      </c>
      <c r="Y395" s="152">
        <v>0</v>
      </c>
      <c r="Z395" s="152">
        <v>0</v>
      </c>
      <c r="AA395" s="152">
        <v>0</v>
      </c>
      <c r="AB395" s="152">
        <v>0</v>
      </c>
      <c r="AC395" s="152">
        <v>0</v>
      </c>
      <c r="AD395" s="152">
        <v>0</v>
      </c>
      <c r="AE395" s="152">
        <v>0</v>
      </c>
      <c r="AF395" s="152">
        <v>0</v>
      </c>
      <c r="AG395" s="152">
        <v>0</v>
      </c>
      <c r="AH395" s="152">
        <v>0</v>
      </c>
      <c r="AI395" s="152">
        <v>0</v>
      </c>
      <c r="AJ395" s="153">
        <f t="shared" si="5"/>
        <v>0</v>
      </c>
      <c r="AM395" s="98"/>
    </row>
    <row r="396" spans="1:39" ht="20.100000000000001" hidden="1" customHeight="1" outlineLevel="2">
      <c r="A396" s="149">
        <v>1329</v>
      </c>
      <c r="B396" s="150" t="s">
        <v>1056</v>
      </c>
      <c r="C396" s="151" t="s">
        <v>1351</v>
      </c>
      <c r="D396" s="152">
        <v>0</v>
      </c>
      <c r="E396" s="152">
        <v>0</v>
      </c>
      <c r="F396" s="152">
        <v>0</v>
      </c>
      <c r="G396" s="152">
        <v>0</v>
      </c>
      <c r="H396" s="152">
        <v>0</v>
      </c>
      <c r="I396" s="152">
        <v>0</v>
      </c>
      <c r="J396" s="152">
        <v>0</v>
      </c>
      <c r="K396" s="152">
        <v>0</v>
      </c>
      <c r="L396" s="152">
        <v>0</v>
      </c>
      <c r="M396" s="152">
        <v>0</v>
      </c>
      <c r="N396" s="152">
        <v>0</v>
      </c>
      <c r="O396" s="152">
        <v>0</v>
      </c>
      <c r="P396" s="152">
        <v>0</v>
      </c>
      <c r="Q396" s="152">
        <v>0</v>
      </c>
      <c r="R396" s="152">
        <v>0</v>
      </c>
      <c r="S396" s="152">
        <v>0</v>
      </c>
      <c r="T396" s="152">
        <v>0</v>
      </c>
      <c r="U396" s="152">
        <v>0</v>
      </c>
      <c r="V396" s="152">
        <v>0</v>
      </c>
      <c r="W396" s="152">
        <v>0</v>
      </c>
      <c r="X396" s="152">
        <v>0</v>
      </c>
      <c r="Y396" s="152">
        <v>0</v>
      </c>
      <c r="Z396" s="152">
        <v>0</v>
      </c>
      <c r="AA396" s="152">
        <v>0</v>
      </c>
      <c r="AB396" s="152">
        <v>0</v>
      </c>
      <c r="AC396" s="152">
        <v>0</v>
      </c>
      <c r="AD396" s="152">
        <v>0</v>
      </c>
      <c r="AE396" s="152">
        <v>0</v>
      </c>
      <c r="AF396" s="152">
        <v>0</v>
      </c>
      <c r="AG396" s="152">
        <v>0</v>
      </c>
      <c r="AH396" s="152">
        <v>0</v>
      </c>
      <c r="AI396" s="152">
        <v>0</v>
      </c>
      <c r="AJ396" s="153">
        <f t="shared" si="5"/>
        <v>0</v>
      </c>
      <c r="AM396" s="98"/>
    </row>
    <row r="397" spans="1:39" ht="20.100000000000001" hidden="1" customHeight="1" outlineLevel="2">
      <c r="A397" s="149">
        <v>1330</v>
      </c>
      <c r="B397" s="150" t="s">
        <v>1057</v>
      </c>
      <c r="C397" s="151" t="s">
        <v>1351</v>
      </c>
      <c r="D397" s="152">
        <v>0</v>
      </c>
      <c r="E397" s="152">
        <v>0</v>
      </c>
      <c r="F397" s="152">
        <v>0</v>
      </c>
      <c r="G397" s="152">
        <v>0</v>
      </c>
      <c r="H397" s="152">
        <v>0</v>
      </c>
      <c r="I397" s="152">
        <v>0</v>
      </c>
      <c r="J397" s="152">
        <v>0</v>
      </c>
      <c r="K397" s="152">
        <v>0</v>
      </c>
      <c r="L397" s="152">
        <v>0</v>
      </c>
      <c r="M397" s="152">
        <v>0</v>
      </c>
      <c r="N397" s="152">
        <v>0</v>
      </c>
      <c r="O397" s="152">
        <v>0</v>
      </c>
      <c r="P397" s="152">
        <v>0</v>
      </c>
      <c r="Q397" s="152">
        <v>0</v>
      </c>
      <c r="R397" s="152">
        <v>0</v>
      </c>
      <c r="S397" s="152">
        <v>0</v>
      </c>
      <c r="T397" s="152">
        <v>0</v>
      </c>
      <c r="U397" s="152">
        <v>0</v>
      </c>
      <c r="V397" s="152">
        <v>0</v>
      </c>
      <c r="W397" s="152">
        <v>0</v>
      </c>
      <c r="X397" s="152">
        <v>0</v>
      </c>
      <c r="Y397" s="152">
        <v>0</v>
      </c>
      <c r="Z397" s="152">
        <v>0</v>
      </c>
      <c r="AA397" s="152">
        <v>0</v>
      </c>
      <c r="AB397" s="152">
        <v>0</v>
      </c>
      <c r="AC397" s="152">
        <v>0</v>
      </c>
      <c r="AD397" s="152">
        <v>0</v>
      </c>
      <c r="AE397" s="152">
        <v>0</v>
      </c>
      <c r="AF397" s="152">
        <v>0</v>
      </c>
      <c r="AG397" s="152">
        <v>0</v>
      </c>
      <c r="AH397" s="152">
        <v>0</v>
      </c>
      <c r="AI397" s="152">
        <v>0</v>
      </c>
      <c r="AJ397" s="153">
        <f t="shared" si="5"/>
        <v>0</v>
      </c>
      <c r="AM397" s="98"/>
    </row>
    <row r="398" spans="1:39" ht="20.100000000000001" hidden="1" customHeight="1" outlineLevel="2">
      <c r="A398" s="149">
        <v>1331</v>
      </c>
      <c r="B398" s="150" t="s">
        <v>1058</v>
      </c>
      <c r="C398" s="151" t="s">
        <v>1351</v>
      </c>
      <c r="D398" s="152">
        <v>0</v>
      </c>
      <c r="E398" s="152">
        <v>0</v>
      </c>
      <c r="F398" s="152">
        <v>0</v>
      </c>
      <c r="G398" s="152">
        <v>0</v>
      </c>
      <c r="H398" s="152">
        <v>0</v>
      </c>
      <c r="I398" s="152">
        <v>0</v>
      </c>
      <c r="J398" s="152">
        <v>0</v>
      </c>
      <c r="K398" s="152">
        <v>0</v>
      </c>
      <c r="L398" s="152">
        <v>0</v>
      </c>
      <c r="M398" s="152">
        <v>0</v>
      </c>
      <c r="N398" s="152">
        <v>0</v>
      </c>
      <c r="O398" s="152">
        <v>0</v>
      </c>
      <c r="P398" s="152">
        <v>0</v>
      </c>
      <c r="Q398" s="152">
        <v>0</v>
      </c>
      <c r="R398" s="152">
        <v>0</v>
      </c>
      <c r="S398" s="152">
        <v>0</v>
      </c>
      <c r="T398" s="152">
        <v>0</v>
      </c>
      <c r="U398" s="152">
        <v>0</v>
      </c>
      <c r="V398" s="152">
        <v>0</v>
      </c>
      <c r="W398" s="152">
        <v>0</v>
      </c>
      <c r="X398" s="152">
        <v>0</v>
      </c>
      <c r="Y398" s="152">
        <v>0</v>
      </c>
      <c r="Z398" s="152">
        <v>0</v>
      </c>
      <c r="AA398" s="152">
        <v>0</v>
      </c>
      <c r="AB398" s="152">
        <v>0</v>
      </c>
      <c r="AC398" s="152">
        <v>0</v>
      </c>
      <c r="AD398" s="152">
        <v>0</v>
      </c>
      <c r="AE398" s="152">
        <v>0</v>
      </c>
      <c r="AF398" s="152">
        <v>0</v>
      </c>
      <c r="AG398" s="152">
        <v>0</v>
      </c>
      <c r="AH398" s="152">
        <v>0</v>
      </c>
      <c r="AI398" s="152">
        <v>0</v>
      </c>
      <c r="AJ398" s="153">
        <f t="shared" ref="AJ398:AJ461" si="6">SUM(D398:AI398)</f>
        <v>0</v>
      </c>
      <c r="AM398" s="98"/>
    </row>
    <row r="399" spans="1:39" ht="20.100000000000001" hidden="1" customHeight="1" outlineLevel="2">
      <c r="A399" s="149">
        <v>1332</v>
      </c>
      <c r="B399" s="150" t="s">
        <v>1059</v>
      </c>
      <c r="C399" s="151" t="s">
        <v>1351</v>
      </c>
      <c r="D399" s="152">
        <v>0</v>
      </c>
      <c r="E399" s="152">
        <v>0</v>
      </c>
      <c r="F399" s="152">
        <v>0</v>
      </c>
      <c r="G399" s="152">
        <v>0</v>
      </c>
      <c r="H399" s="152">
        <v>0</v>
      </c>
      <c r="I399" s="152">
        <v>0</v>
      </c>
      <c r="J399" s="152">
        <v>0</v>
      </c>
      <c r="K399" s="152">
        <v>0</v>
      </c>
      <c r="L399" s="152">
        <v>0</v>
      </c>
      <c r="M399" s="152">
        <v>0</v>
      </c>
      <c r="N399" s="152">
        <v>0</v>
      </c>
      <c r="O399" s="152">
        <v>0</v>
      </c>
      <c r="P399" s="152">
        <v>0</v>
      </c>
      <c r="Q399" s="152">
        <v>0</v>
      </c>
      <c r="R399" s="152">
        <v>0</v>
      </c>
      <c r="S399" s="152">
        <v>0</v>
      </c>
      <c r="T399" s="152">
        <v>0</v>
      </c>
      <c r="U399" s="152">
        <v>0</v>
      </c>
      <c r="V399" s="152">
        <v>0</v>
      </c>
      <c r="W399" s="152">
        <v>0</v>
      </c>
      <c r="X399" s="152">
        <v>0</v>
      </c>
      <c r="Y399" s="152">
        <v>0</v>
      </c>
      <c r="Z399" s="152">
        <v>0</v>
      </c>
      <c r="AA399" s="152">
        <v>0</v>
      </c>
      <c r="AB399" s="152">
        <v>0</v>
      </c>
      <c r="AC399" s="152">
        <v>0</v>
      </c>
      <c r="AD399" s="152">
        <v>0</v>
      </c>
      <c r="AE399" s="152">
        <v>0</v>
      </c>
      <c r="AF399" s="152">
        <v>0</v>
      </c>
      <c r="AG399" s="152">
        <v>0</v>
      </c>
      <c r="AH399" s="152">
        <v>0</v>
      </c>
      <c r="AI399" s="152">
        <v>0</v>
      </c>
      <c r="AJ399" s="153">
        <f t="shared" si="6"/>
        <v>0</v>
      </c>
      <c r="AM399" s="98"/>
    </row>
    <row r="400" spans="1:39" ht="20.100000000000001" hidden="1" customHeight="1" outlineLevel="2">
      <c r="A400" s="149">
        <v>1333</v>
      </c>
      <c r="B400" s="150" t="s">
        <v>1060</v>
      </c>
      <c r="C400" s="151" t="s">
        <v>1351</v>
      </c>
      <c r="D400" s="152">
        <v>0</v>
      </c>
      <c r="E400" s="152">
        <v>0</v>
      </c>
      <c r="F400" s="152">
        <v>0</v>
      </c>
      <c r="G400" s="152">
        <v>0</v>
      </c>
      <c r="H400" s="152">
        <v>0</v>
      </c>
      <c r="I400" s="152">
        <v>0</v>
      </c>
      <c r="J400" s="152">
        <v>0</v>
      </c>
      <c r="K400" s="152">
        <v>0</v>
      </c>
      <c r="L400" s="152">
        <v>0</v>
      </c>
      <c r="M400" s="152">
        <v>0</v>
      </c>
      <c r="N400" s="152">
        <v>0</v>
      </c>
      <c r="O400" s="152">
        <v>0</v>
      </c>
      <c r="P400" s="152">
        <v>0</v>
      </c>
      <c r="Q400" s="152">
        <v>0</v>
      </c>
      <c r="R400" s="152">
        <v>0</v>
      </c>
      <c r="S400" s="152">
        <v>0</v>
      </c>
      <c r="T400" s="152">
        <v>0</v>
      </c>
      <c r="U400" s="152">
        <v>0</v>
      </c>
      <c r="V400" s="152">
        <v>0</v>
      </c>
      <c r="W400" s="152">
        <v>0</v>
      </c>
      <c r="X400" s="152">
        <v>0</v>
      </c>
      <c r="Y400" s="152">
        <v>0</v>
      </c>
      <c r="Z400" s="152">
        <v>0</v>
      </c>
      <c r="AA400" s="152">
        <v>0</v>
      </c>
      <c r="AB400" s="152">
        <v>0</v>
      </c>
      <c r="AC400" s="152">
        <v>0</v>
      </c>
      <c r="AD400" s="152">
        <v>0</v>
      </c>
      <c r="AE400" s="152">
        <v>0</v>
      </c>
      <c r="AF400" s="152">
        <v>0</v>
      </c>
      <c r="AG400" s="152">
        <v>0</v>
      </c>
      <c r="AH400" s="152">
        <v>0</v>
      </c>
      <c r="AI400" s="152">
        <v>0</v>
      </c>
      <c r="AJ400" s="153">
        <f t="shared" si="6"/>
        <v>0</v>
      </c>
      <c r="AM400" s="98"/>
    </row>
    <row r="401" spans="1:39" ht="20.100000000000001" hidden="1" customHeight="1" outlineLevel="2">
      <c r="A401" s="149">
        <v>1334</v>
      </c>
      <c r="B401" s="150" t="s">
        <v>1061</v>
      </c>
      <c r="C401" s="151" t="s">
        <v>1351</v>
      </c>
      <c r="D401" s="152">
        <v>0</v>
      </c>
      <c r="E401" s="152">
        <v>0</v>
      </c>
      <c r="F401" s="152">
        <v>0</v>
      </c>
      <c r="G401" s="152">
        <v>441870.36</v>
      </c>
      <c r="H401" s="152">
        <v>0</v>
      </c>
      <c r="I401" s="152">
        <v>0</v>
      </c>
      <c r="J401" s="152">
        <v>0</v>
      </c>
      <c r="K401" s="152">
        <v>0</v>
      </c>
      <c r="L401" s="152">
        <v>0</v>
      </c>
      <c r="M401" s="152">
        <v>0</v>
      </c>
      <c r="N401" s="152">
        <v>0</v>
      </c>
      <c r="O401" s="152">
        <v>0</v>
      </c>
      <c r="P401" s="152">
        <v>0</v>
      </c>
      <c r="Q401" s="152">
        <v>0</v>
      </c>
      <c r="R401" s="152">
        <v>0</v>
      </c>
      <c r="S401" s="152">
        <v>0</v>
      </c>
      <c r="T401" s="152">
        <v>0</v>
      </c>
      <c r="U401" s="152">
        <v>0</v>
      </c>
      <c r="V401" s="152">
        <v>0</v>
      </c>
      <c r="W401" s="152">
        <v>0</v>
      </c>
      <c r="X401" s="152">
        <v>0</v>
      </c>
      <c r="Y401" s="152">
        <v>0</v>
      </c>
      <c r="Z401" s="152">
        <v>0</v>
      </c>
      <c r="AA401" s="152">
        <v>0</v>
      </c>
      <c r="AB401" s="152">
        <v>0</v>
      </c>
      <c r="AC401" s="152">
        <v>0</v>
      </c>
      <c r="AD401" s="152">
        <v>0</v>
      </c>
      <c r="AE401" s="152">
        <v>0</v>
      </c>
      <c r="AF401" s="152">
        <v>0</v>
      </c>
      <c r="AG401" s="152">
        <v>0</v>
      </c>
      <c r="AH401" s="152">
        <v>0</v>
      </c>
      <c r="AI401" s="152">
        <v>0</v>
      </c>
      <c r="AJ401" s="153">
        <f t="shared" si="6"/>
        <v>441870.36</v>
      </c>
      <c r="AM401" s="98"/>
    </row>
    <row r="402" spans="1:39" ht="20.100000000000001" hidden="1" customHeight="1" outlineLevel="2">
      <c r="A402" s="149">
        <v>1335</v>
      </c>
      <c r="B402" s="150" t="s">
        <v>1062</v>
      </c>
      <c r="C402" s="151" t="s">
        <v>1351</v>
      </c>
      <c r="D402" s="152">
        <v>0</v>
      </c>
      <c r="E402" s="152">
        <v>0</v>
      </c>
      <c r="F402" s="152">
        <v>0</v>
      </c>
      <c r="G402" s="152">
        <v>0</v>
      </c>
      <c r="H402" s="152">
        <v>0</v>
      </c>
      <c r="I402" s="152">
        <v>0</v>
      </c>
      <c r="J402" s="152">
        <v>0</v>
      </c>
      <c r="K402" s="152">
        <v>0</v>
      </c>
      <c r="L402" s="152">
        <v>0</v>
      </c>
      <c r="M402" s="152">
        <v>0</v>
      </c>
      <c r="N402" s="152">
        <v>0</v>
      </c>
      <c r="O402" s="152">
        <v>0</v>
      </c>
      <c r="P402" s="152">
        <v>0</v>
      </c>
      <c r="Q402" s="152">
        <v>0</v>
      </c>
      <c r="R402" s="152">
        <v>0</v>
      </c>
      <c r="S402" s="152">
        <v>0</v>
      </c>
      <c r="T402" s="152">
        <v>0</v>
      </c>
      <c r="U402" s="152">
        <v>0</v>
      </c>
      <c r="V402" s="152">
        <v>0</v>
      </c>
      <c r="W402" s="152">
        <v>0</v>
      </c>
      <c r="X402" s="152">
        <v>0</v>
      </c>
      <c r="Y402" s="152">
        <v>0</v>
      </c>
      <c r="Z402" s="152">
        <v>0</v>
      </c>
      <c r="AA402" s="152">
        <v>0</v>
      </c>
      <c r="AB402" s="152">
        <v>0</v>
      </c>
      <c r="AC402" s="152">
        <v>0</v>
      </c>
      <c r="AD402" s="152">
        <v>0</v>
      </c>
      <c r="AE402" s="152">
        <v>0</v>
      </c>
      <c r="AF402" s="152">
        <v>0</v>
      </c>
      <c r="AG402" s="152">
        <v>0</v>
      </c>
      <c r="AH402" s="152">
        <v>0</v>
      </c>
      <c r="AI402" s="152">
        <v>0</v>
      </c>
      <c r="AJ402" s="153">
        <f t="shared" si="6"/>
        <v>0</v>
      </c>
      <c r="AM402" s="98"/>
    </row>
    <row r="403" spans="1:39" ht="20.100000000000001" hidden="1" customHeight="1" outlineLevel="2">
      <c r="A403" s="149">
        <v>1336</v>
      </c>
      <c r="B403" s="150" t="s">
        <v>1063</v>
      </c>
      <c r="C403" s="151" t="s">
        <v>1351</v>
      </c>
      <c r="D403" s="152">
        <v>0</v>
      </c>
      <c r="E403" s="152">
        <v>0</v>
      </c>
      <c r="F403" s="152">
        <v>0</v>
      </c>
      <c r="G403" s="152">
        <v>0</v>
      </c>
      <c r="H403" s="152">
        <v>0</v>
      </c>
      <c r="I403" s="152">
        <v>0</v>
      </c>
      <c r="J403" s="152">
        <v>0</v>
      </c>
      <c r="K403" s="152">
        <v>0</v>
      </c>
      <c r="L403" s="152">
        <v>0</v>
      </c>
      <c r="M403" s="152">
        <v>0</v>
      </c>
      <c r="N403" s="152">
        <v>0</v>
      </c>
      <c r="O403" s="152">
        <v>0</v>
      </c>
      <c r="P403" s="152">
        <v>0</v>
      </c>
      <c r="Q403" s="152">
        <v>0</v>
      </c>
      <c r="R403" s="152">
        <v>0</v>
      </c>
      <c r="S403" s="152">
        <v>0</v>
      </c>
      <c r="T403" s="152">
        <v>0</v>
      </c>
      <c r="U403" s="152">
        <v>0</v>
      </c>
      <c r="V403" s="152">
        <v>0</v>
      </c>
      <c r="W403" s="152">
        <v>0</v>
      </c>
      <c r="X403" s="152">
        <v>0</v>
      </c>
      <c r="Y403" s="152">
        <v>0</v>
      </c>
      <c r="Z403" s="152">
        <v>0</v>
      </c>
      <c r="AA403" s="152">
        <v>0</v>
      </c>
      <c r="AB403" s="152">
        <v>0</v>
      </c>
      <c r="AC403" s="152">
        <v>0</v>
      </c>
      <c r="AD403" s="152">
        <v>0</v>
      </c>
      <c r="AE403" s="152">
        <v>0</v>
      </c>
      <c r="AF403" s="152">
        <v>0</v>
      </c>
      <c r="AG403" s="152">
        <v>0</v>
      </c>
      <c r="AH403" s="152">
        <v>0</v>
      </c>
      <c r="AI403" s="152">
        <v>0</v>
      </c>
      <c r="AJ403" s="153">
        <f t="shared" si="6"/>
        <v>0</v>
      </c>
      <c r="AM403" s="98"/>
    </row>
    <row r="404" spans="1:39" ht="20.100000000000001" hidden="1" customHeight="1" outlineLevel="2">
      <c r="A404" s="149">
        <v>1337</v>
      </c>
      <c r="B404" s="150" t="s">
        <v>1064</v>
      </c>
      <c r="C404" s="151" t="s">
        <v>1351</v>
      </c>
      <c r="D404" s="152">
        <v>0</v>
      </c>
      <c r="E404" s="152">
        <v>0</v>
      </c>
      <c r="F404" s="152">
        <v>0</v>
      </c>
      <c r="G404" s="152">
        <v>0</v>
      </c>
      <c r="H404" s="152">
        <v>0</v>
      </c>
      <c r="I404" s="152">
        <v>0</v>
      </c>
      <c r="J404" s="152">
        <v>0</v>
      </c>
      <c r="K404" s="152">
        <v>0</v>
      </c>
      <c r="L404" s="152">
        <v>0</v>
      </c>
      <c r="M404" s="152">
        <v>0</v>
      </c>
      <c r="N404" s="152">
        <v>0</v>
      </c>
      <c r="O404" s="152">
        <v>0</v>
      </c>
      <c r="P404" s="152">
        <v>0</v>
      </c>
      <c r="Q404" s="152">
        <v>0</v>
      </c>
      <c r="R404" s="152">
        <v>0</v>
      </c>
      <c r="S404" s="152">
        <v>0</v>
      </c>
      <c r="T404" s="152">
        <v>0</v>
      </c>
      <c r="U404" s="152">
        <v>0</v>
      </c>
      <c r="V404" s="152">
        <v>0</v>
      </c>
      <c r="W404" s="152">
        <v>0</v>
      </c>
      <c r="X404" s="152">
        <v>0</v>
      </c>
      <c r="Y404" s="152">
        <v>0</v>
      </c>
      <c r="Z404" s="152">
        <v>0</v>
      </c>
      <c r="AA404" s="152">
        <v>0</v>
      </c>
      <c r="AB404" s="152">
        <v>0</v>
      </c>
      <c r="AC404" s="152">
        <v>0</v>
      </c>
      <c r="AD404" s="152">
        <v>0</v>
      </c>
      <c r="AE404" s="152">
        <v>0</v>
      </c>
      <c r="AF404" s="152">
        <v>0</v>
      </c>
      <c r="AG404" s="152">
        <v>0</v>
      </c>
      <c r="AH404" s="152">
        <v>0</v>
      </c>
      <c r="AI404" s="152">
        <v>0</v>
      </c>
      <c r="AJ404" s="153">
        <f t="shared" si="6"/>
        <v>0</v>
      </c>
      <c r="AM404" s="98"/>
    </row>
    <row r="405" spans="1:39" ht="20.100000000000001" hidden="1" customHeight="1" outlineLevel="2">
      <c r="A405" s="149">
        <v>1338</v>
      </c>
      <c r="B405" s="150" t="s">
        <v>1065</v>
      </c>
      <c r="C405" s="151" t="s">
        <v>1351</v>
      </c>
      <c r="D405" s="152">
        <v>0</v>
      </c>
      <c r="E405" s="152">
        <v>0</v>
      </c>
      <c r="F405" s="152">
        <v>0</v>
      </c>
      <c r="G405" s="152">
        <v>0</v>
      </c>
      <c r="H405" s="152">
        <v>0</v>
      </c>
      <c r="I405" s="152">
        <v>0</v>
      </c>
      <c r="J405" s="152">
        <v>0</v>
      </c>
      <c r="K405" s="152">
        <v>0</v>
      </c>
      <c r="L405" s="152">
        <v>0</v>
      </c>
      <c r="M405" s="152">
        <v>0</v>
      </c>
      <c r="N405" s="152">
        <v>0</v>
      </c>
      <c r="O405" s="152">
        <v>0</v>
      </c>
      <c r="P405" s="152">
        <v>0</v>
      </c>
      <c r="Q405" s="152">
        <v>0</v>
      </c>
      <c r="R405" s="152">
        <v>0</v>
      </c>
      <c r="S405" s="152">
        <v>0</v>
      </c>
      <c r="T405" s="152">
        <v>0</v>
      </c>
      <c r="U405" s="152">
        <v>0</v>
      </c>
      <c r="V405" s="152">
        <v>0</v>
      </c>
      <c r="W405" s="152">
        <v>0</v>
      </c>
      <c r="X405" s="152">
        <v>0</v>
      </c>
      <c r="Y405" s="152">
        <v>0</v>
      </c>
      <c r="Z405" s="152">
        <v>0</v>
      </c>
      <c r="AA405" s="152">
        <v>0</v>
      </c>
      <c r="AB405" s="152">
        <v>0</v>
      </c>
      <c r="AC405" s="152">
        <v>0</v>
      </c>
      <c r="AD405" s="152">
        <v>0</v>
      </c>
      <c r="AE405" s="152">
        <v>0</v>
      </c>
      <c r="AF405" s="152">
        <v>0</v>
      </c>
      <c r="AG405" s="152">
        <v>0</v>
      </c>
      <c r="AH405" s="152">
        <v>0</v>
      </c>
      <c r="AI405" s="152">
        <v>0</v>
      </c>
      <c r="AJ405" s="153">
        <f t="shared" si="6"/>
        <v>0</v>
      </c>
      <c r="AM405" s="98"/>
    </row>
    <row r="406" spans="1:39" ht="20.100000000000001" hidden="1" customHeight="1" outlineLevel="2">
      <c r="A406" s="149">
        <v>1339</v>
      </c>
      <c r="B406" s="150" t="s">
        <v>1066</v>
      </c>
      <c r="C406" s="151" t="s">
        <v>1351</v>
      </c>
      <c r="D406" s="152">
        <v>0</v>
      </c>
      <c r="E406" s="152">
        <v>0</v>
      </c>
      <c r="F406" s="152">
        <v>0</v>
      </c>
      <c r="G406" s="152">
        <v>0</v>
      </c>
      <c r="H406" s="152">
        <v>0</v>
      </c>
      <c r="I406" s="152">
        <v>0</v>
      </c>
      <c r="J406" s="152">
        <v>0</v>
      </c>
      <c r="K406" s="152">
        <v>0</v>
      </c>
      <c r="L406" s="152">
        <v>0</v>
      </c>
      <c r="M406" s="152">
        <v>0</v>
      </c>
      <c r="N406" s="152">
        <v>0</v>
      </c>
      <c r="O406" s="152">
        <v>0</v>
      </c>
      <c r="P406" s="152">
        <v>0</v>
      </c>
      <c r="Q406" s="152">
        <v>0</v>
      </c>
      <c r="R406" s="152">
        <v>0</v>
      </c>
      <c r="S406" s="152">
        <v>0</v>
      </c>
      <c r="T406" s="152">
        <v>0</v>
      </c>
      <c r="U406" s="152">
        <v>0</v>
      </c>
      <c r="V406" s="152">
        <v>0</v>
      </c>
      <c r="W406" s="152">
        <v>0</v>
      </c>
      <c r="X406" s="152">
        <v>0</v>
      </c>
      <c r="Y406" s="152">
        <v>0</v>
      </c>
      <c r="Z406" s="152">
        <v>0</v>
      </c>
      <c r="AA406" s="152">
        <v>0</v>
      </c>
      <c r="AB406" s="152">
        <v>0</v>
      </c>
      <c r="AC406" s="152">
        <v>0</v>
      </c>
      <c r="AD406" s="152">
        <v>0</v>
      </c>
      <c r="AE406" s="152">
        <v>0</v>
      </c>
      <c r="AF406" s="152">
        <v>0</v>
      </c>
      <c r="AG406" s="152">
        <v>0</v>
      </c>
      <c r="AH406" s="152">
        <v>0</v>
      </c>
      <c r="AI406" s="152">
        <v>0</v>
      </c>
      <c r="AJ406" s="153">
        <f t="shared" si="6"/>
        <v>0</v>
      </c>
      <c r="AM406" s="98"/>
    </row>
    <row r="407" spans="1:39" ht="20.100000000000001" hidden="1" customHeight="1" outlineLevel="2">
      <c r="A407" s="149">
        <v>1340</v>
      </c>
      <c r="B407" s="150" t="s">
        <v>1067</v>
      </c>
      <c r="C407" s="151" t="s">
        <v>1351</v>
      </c>
      <c r="D407" s="152">
        <v>0</v>
      </c>
      <c r="E407" s="152">
        <v>0</v>
      </c>
      <c r="F407" s="152">
        <v>0</v>
      </c>
      <c r="G407" s="152">
        <v>0</v>
      </c>
      <c r="H407" s="152">
        <v>0</v>
      </c>
      <c r="I407" s="152">
        <v>0</v>
      </c>
      <c r="J407" s="152">
        <v>0</v>
      </c>
      <c r="K407" s="152">
        <v>0</v>
      </c>
      <c r="L407" s="152">
        <v>0</v>
      </c>
      <c r="M407" s="152">
        <v>0</v>
      </c>
      <c r="N407" s="152">
        <v>0</v>
      </c>
      <c r="O407" s="152">
        <v>0</v>
      </c>
      <c r="P407" s="152">
        <v>0</v>
      </c>
      <c r="Q407" s="152">
        <v>0</v>
      </c>
      <c r="R407" s="152">
        <v>0</v>
      </c>
      <c r="S407" s="152">
        <v>0</v>
      </c>
      <c r="T407" s="152">
        <v>0</v>
      </c>
      <c r="U407" s="152">
        <v>0</v>
      </c>
      <c r="V407" s="152">
        <v>0</v>
      </c>
      <c r="W407" s="152">
        <v>0</v>
      </c>
      <c r="X407" s="152">
        <v>0</v>
      </c>
      <c r="Y407" s="152">
        <v>0</v>
      </c>
      <c r="Z407" s="152">
        <v>0</v>
      </c>
      <c r="AA407" s="152">
        <v>0</v>
      </c>
      <c r="AB407" s="152">
        <v>0</v>
      </c>
      <c r="AC407" s="152">
        <v>0</v>
      </c>
      <c r="AD407" s="152">
        <v>0</v>
      </c>
      <c r="AE407" s="152">
        <v>0</v>
      </c>
      <c r="AF407" s="152">
        <v>0</v>
      </c>
      <c r="AG407" s="152">
        <v>0</v>
      </c>
      <c r="AH407" s="152">
        <v>0</v>
      </c>
      <c r="AI407" s="152">
        <v>0</v>
      </c>
      <c r="AJ407" s="153">
        <f t="shared" si="6"/>
        <v>0</v>
      </c>
      <c r="AM407" s="98"/>
    </row>
    <row r="408" spans="1:39" ht="20.100000000000001" hidden="1" customHeight="1" outlineLevel="2">
      <c r="A408" s="149">
        <v>1341</v>
      </c>
      <c r="B408" s="150" t="s">
        <v>1068</v>
      </c>
      <c r="C408" s="151" t="s">
        <v>1351</v>
      </c>
      <c r="D408" s="152">
        <v>0</v>
      </c>
      <c r="E408" s="152">
        <v>0</v>
      </c>
      <c r="F408" s="152">
        <v>0</v>
      </c>
      <c r="G408" s="152">
        <v>0</v>
      </c>
      <c r="H408" s="152">
        <v>0</v>
      </c>
      <c r="I408" s="152">
        <v>0</v>
      </c>
      <c r="J408" s="152">
        <v>0</v>
      </c>
      <c r="K408" s="152">
        <v>0</v>
      </c>
      <c r="L408" s="152">
        <v>0</v>
      </c>
      <c r="M408" s="152">
        <v>0</v>
      </c>
      <c r="N408" s="152">
        <v>0</v>
      </c>
      <c r="O408" s="152">
        <v>0</v>
      </c>
      <c r="P408" s="152">
        <v>0</v>
      </c>
      <c r="Q408" s="152">
        <v>0</v>
      </c>
      <c r="R408" s="152">
        <v>0</v>
      </c>
      <c r="S408" s="152">
        <v>0</v>
      </c>
      <c r="T408" s="152">
        <v>0</v>
      </c>
      <c r="U408" s="152">
        <v>0</v>
      </c>
      <c r="V408" s="152">
        <v>0</v>
      </c>
      <c r="W408" s="152">
        <v>0</v>
      </c>
      <c r="X408" s="152">
        <v>0</v>
      </c>
      <c r="Y408" s="152">
        <v>0</v>
      </c>
      <c r="Z408" s="152">
        <v>0</v>
      </c>
      <c r="AA408" s="152">
        <v>0</v>
      </c>
      <c r="AB408" s="152">
        <v>0</v>
      </c>
      <c r="AC408" s="152">
        <v>0</v>
      </c>
      <c r="AD408" s="152">
        <v>0</v>
      </c>
      <c r="AE408" s="152">
        <v>0</v>
      </c>
      <c r="AF408" s="152">
        <v>0</v>
      </c>
      <c r="AG408" s="152">
        <v>0</v>
      </c>
      <c r="AH408" s="152">
        <v>0</v>
      </c>
      <c r="AI408" s="152">
        <v>0</v>
      </c>
      <c r="AJ408" s="153">
        <f t="shared" si="6"/>
        <v>0</v>
      </c>
      <c r="AM408" s="98"/>
    </row>
    <row r="409" spans="1:39" ht="20.100000000000001" hidden="1" customHeight="1" outlineLevel="2">
      <c r="A409" s="149">
        <v>1342</v>
      </c>
      <c r="B409" s="150" t="s">
        <v>1069</v>
      </c>
      <c r="C409" s="151" t="s">
        <v>1351</v>
      </c>
      <c r="D409" s="152">
        <v>0</v>
      </c>
      <c r="E409" s="152">
        <v>0</v>
      </c>
      <c r="F409" s="152">
        <v>0</v>
      </c>
      <c r="G409" s="152">
        <v>0</v>
      </c>
      <c r="H409" s="152">
        <v>0</v>
      </c>
      <c r="I409" s="152">
        <v>0</v>
      </c>
      <c r="J409" s="152">
        <v>0</v>
      </c>
      <c r="K409" s="152">
        <v>0</v>
      </c>
      <c r="L409" s="152">
        <v>0</v>
      </c>
      <c r="M409" s="152">
        <v>0</v>
      </c>
      <c r="N409" s="152">
        <v>0</v>
      </c>
      <c r="O409" s="152">
        <v>0</v>
      </c>
      <c r="P409" s="152">
        <v>0</v>
      </c>
      <c r="Q409" s="152">
        <v>0</v>
      </c>
      <c r="R409" s="152">
        <v>0</v>
      </c>
      <c r="S409" s="152">
        <v>0</v>
      </c>
      <c r="T409" s="152">
        <v>0</v>
      </c>
      <c r="U409" s="152">
        <v>0</v>
      </c>
      <c r="V409" s="152">
        <v>0</v>
      </c>
      <c r="W409" s="152">
        <v>0</v>
      </c>
      <c r="X409" s="152">
        <v>0</v>
      </c>
      <c r="Y409" s="152">
        <v>0</v>
      </c>
      <c r="Z409" s="152">
        <v>0</v>
      </c>
      <c r="AA409" s="152">
        <v>0</v>
      </c>
      <c r="AB409" s="152">
        <v>0</v>
      </c>
      <c r="AC409" s="152">
        <v>0</v>
      </c>
      <c r="AD409" s="152">
        <v>0</v>
      </c>
      <c r="AE409" s="152">
        <v>0</v>
      </c>
      <c r="AF409" s="152">
        <v>0</v>
      </c>
      <c r="AG409" s="152">
        <v>0</v>
      </c>
      <c r="AH409" s="152">
        <v>0</v>
      </c>
      <c r="AI409" s="152">
        <v>0</v>
      </c>
      <c r="AJ409" s="153">
        <f t="shared" si="6"/>
        <v>0</v>
      </c>
      <c r="AM409" s="98"/>
    </row>
    <row r="410" spans="1:39" ht="20.100000000000001" hidden="1" customHeight="1" outlineLevel="2">
      <c r="A410" s="149">
        <v>1343</v>
      </c>
      <c r="B410" s="150" t="s">
        <v>1070</v>
      </c>
      <c r="C410" s="151" t="s">
        <v>1351</v>
      </c>
      <c r="D410" s="152">
        <v>0</v>
      </c>
      <c r="E410" s="152">
        <v>0</v>
      </c>
      <c r="F410" s="152">
        <v>0</v>
      </c>
      <c r="G410" s="152">
        <v>0</v>
      </c>
      <c r="H410" s="152">
        <v>0</v>
      </c>
      <c r="I410" s="152">
        <v>0</v>
      </c>
      <c r="J410" s="152">
        <v>0</v>
      </c>
      <c r="K410" s="152">
        <v>0</v>
      </c>
      <c r="L410" s="152">
        <v>0</v>
      </c>
      <c r="M410" s="152">
        <v>0</v>
      </c>
      <c r="N410" s="152">
        <v>0</v>
      </c>
      <c r="O410" s="152">
        <v>0</v>
      </c>
      <c r="P410" s="152">
        <v>0</v>
      </c>
      <c r="Q410" s="152">
        <v>0</v>
      </c>
      <c r="R410" s="152">
        <v>0</v>
      </c>
      <c r="S410" s="152">
        <v>0</v>
      </c>
      <c r="T410" s="152">
        <v>0</v>
      </c>
      <c r="U410" s="152">
        <v>0</v>
      </c>
      <c r="V410" s="152">
        <v>0</v>
      </c>
      <c r="W410" s="152">
        <v>0</v>
      </c>
      <c r="X410" s="152">
        <v>0</v>
      </c>
      <c r="Y410" s="152">
        <v>0</v>
      </c>
      <c r="Z410" s="152">
        <v>0</v>
      </c>
      <c r="AA410" s="152">
        <v>0</v>
      </c>
      <c r="AB410" s="152">
        <v>0</v>
      </c>
      <c r="AC410" s="152">
        <v>0</v>
      </c>
      <c r="AD410" s="152">
        <v>0</v>
      </c>
      <c r="AE410" s="152">
        <v>0</v>
      </c>
      <c r="AF410" s="152">
        <v>0</v>
      </c>
      <c r="AG410" s="152">
        <v>0</v>
      </c>
      <c r="AH410" s="152">
        <v>0</v>
      </c>
      <c r="AI410" s="152">
        <v>0</v>
      </c>
      <c r="AJ410" s="153">
        <f t="shared" si="6"/>
        <v>0</v>
      </c>
      <c r="AM410" s="98"/>
    </row>
    <row r="411" spans="1:39" ht="20.100000000000001" hidden="1" customHeight="1" outlineLevel="2">
      <c r="A411" s="149">
        <v>1344</v>
      </c>
      <c r="B411" s="150" t="s">
        <v>1071</v>
      </c>
      <c r="C411" s="151" t="s">
        <v>1351</v>
      </c>
      <c r="D411" s="152">
        <v>0</v>
      </c>
      <c r="E411" s="152">
        <v>0</v>
      </c>
      <c r="F411" s="152">
        <v>0</v>
      </c>
      <c r="G411" s="152">
        <v>0</v>
      </c>
      <c r="H411" s="152">
        <v>0</v>
      </c>
      <c r="I411" s="152">
        <v>0</v>
      </c>
      <c r="J411" s="152">
        <v>0</v>
      </c>
      <c r="K411" s="152">
        <v>0</v>
      </c>
      <c r="L411" s="152">
        <v>0</v>
      </c>
      <c r="M411" s="152">
        <v>0</v>
      </c>
      <c r="N411" s="152">
        <v>0</v>
      </c>
      <c r="O411" s="152">
        <v>0</v>
      </c>
      <c r="P411" s="152">
        <v>0</v>
      </c>
      <c r="Q411" s="152">
        <v>0</v>
      </c>
      <c r="R411" s="152">
        <v>0</v>
      </c>
      <c r="S411" s="152">
        <v>0</v>
      </c>
      <c r="T411" s="152">
        <v>0</v>
      </c>
      <c r="U411" s="152">
        <v>0</v>
      </c>
      <c r="V411" s="152">
        <v>0</v>
      </c>
      <c r="W411" s="152">
        <v>0</v>
      </c>
      <c r="X411" s="152">
        <v>0</v>
      </c>
      <c r="Y411" s="152">
        <v>0</v>
      </c>
      <c r="Z411" s="152">
        <v>0</v>
      </c>
      <c r="AA411" s="152">
        <v>0</v>
      </c>
      <c r="AB411" s="152">
        <v>0</v>
      </c>
      <c r="AC411" s="152">
        <v>0</v>
      </c>
      <c r="AD411" s="152">
        <v>0</v>
      </c>
      <c r="AE411" s="152">
        <v>0</v>
      </c>
      <c r="AF411" s="152">
        <v>0</v>
      </c>
      <c r="AG411" s="152">
        <v>0</v>
      </c>
      <c r="AH411" s="152">
        <v>0</v>
      </c>
      <c r="AI411" s="152">
        <v>0</v>
      </c>
      <c r="AJ411" s="153">
        <f t="shared" si="6"/>
        <v>0</v>
      </c>
      <c r="AM411" s="98"/>
    </row>
    <row r="412" spans="1:39" ht="20.100000000000001" hidden="1" customHeight="1" outlineLevel="2">
      <c r="A412" s="149">
        <v>1345</v>
      </c>
      <c r="B412" s="150" t="s">
        <v>1072</v>
      </c>
      <c r="C412" s="151" t="s">
        <v>1351</v>
      </c>
      <c r="D412" s="152">
        <v>0</v>
      </c>
      <c r="E412" s="152">
        <v>0</v>
      </c>
      <c r="F412" s="152">
        <v>0</v>
      </c>
      <c r="G412" s="152">
        <v>0</v>
      </c>
      <c r="H412" s="152">
        <v>0</v>
      </c>
      <c r="I412" s="152">
        <v>0</v>
      </c>
      <c r="J412" s="152">
        <v>0</v>
      </c>
      <c r="K412" s="152">
        <v>0</v>
      </c>
      <c r="L412" s="152">
        <v>0</v>
      </c>
      <c r="M412" s="152">
        <v>0</v>
      </c>
      <c r="N412" s="152">
        <v>0</v>
      </c>
      <c r="O412" s="152">
        <v>0</v>
      </c>
      <c r="P412" s="152">
        <v>0</v>
      </c>
      <c r="Q412" s="152">
        <v>0</v>
      </c>
      <c r="R412" s="152">
        <v>0</v>
      </c>
      <c r="S412" s="152">
        <v>0</v>
      </c>
      <c r="T412" s="152">
        <v>0</v>
      </c>
      <c r="U412" s="152">
        <v>0</v>
      </c>
      <c r="V412" s="152">
        <v>0</v>
      </c>
      <c r="W412" s="152">
        <v>0</v>
      </c>
      <c r="X412" s="152">
        <v>0</v>
      </c>
      <c r="Y412" s="152">
        <v>0</v>
      </c>
      <c r="Z412" s="152">
        <v>0</v>
      </c>
      <c r="AA412" s="152">
        <v>0</v>
      </c>
      <c r="AB412" s="152">
        <v>0</v>
      </c>
      <c r="AC412" s="152">
        <v>0</v>
      </c>
      <c r="AD412" s="152">
        <v>0</v>
      </c>
      <c r="AE412" s="152">
        <v>0</v>
      </c>
      <c r="AF412" s="152">
        <v>0</v>
      </c>
      <c r="AG412" s="152">
        <v>0</v>
      </c>
      <c r="AH412" s="152">
        <v>0</v>
      </c>
      <c r="AI412" s="152">
        <v>0</v>
      </c>
      <c r="AJ412" s="153">
        <f t="shared" si="6"/>
        <v>0</v>
      </c>
      <c r="AM412" s="98"/>
    </row>
    <row r="413" spans="1:39" ht="20.100000000000001" hidden="1" customHeight="1" outlineLevel="2">
      <c r="A413" s="149">
        <v>1346</v>
      </c>
      <c r="B413" s="150" t="s">
        <v>1073</v>
      </c>
      <c r="C413" s="151" t="s">
        <v>1351</v>
      </c>
      <c r="D413" s="152">
        <v>0</v>
      </c>
      <c r="E413" s="152">
        <v>0</v>
      </c>
      <c r="F413" s="152">
        <v>0</v>
      </c>
      <c r="G413" s="152">
        <v>0</v>
      </c>
      <c r="H413" s="152">
        <v>0</v>
      </c>
      <c r="I413" s="152">
        <v>0</v>
      </c>
      <c r="J413" s="152">
        <v>0</v>
      </c>
      <c r="K413" s="152">
        <v>0</v>
      </c>
      <c r="L413" s="152">
        <v>0</v>
      </c>
      <c r="M413" s="152">
        <v>0</v>
      </c>
      <c r="N413" s="152">
        <v>0</v>
      </c>
      <c r="O413" s="152">
        <v>0</v>
      </c>
      <c r="P413" s="152">
        <v>0</v>
      </c>
      <c r="Q413" s="152">
        <v>0</v>
      </c>
      <c r="R413" s="152">
        <v>0</v>
      </c>
      <c r="S413" s="152">
        <v>0</v>
      </c>
      <c r="T413" s="152">
        <v>0</v>
      </c>
      <c r="U413" s="152">
        <v>0</v>
      </c>
      <c r="V413" s="152">
        <v>0</v>
      </c>
      <c r="W413" s="152">
        <v>0</v>
      </c>
      <c r="X413" s="152">
        <v>0</v>
      </c>
      <c r="Y413" s="152">
        <v>0</v>
      </c>
      <c r="Z413" s="152">
        <v>0</v>
      </c>
      <c r="AA413" s="152">
        <v>0</v>
      </c>
      <c r="AB413" s="152">
        <v>0</v>
      </c>
      <c r="AC413" s="152">
        <v>0</v>
      </c>
      <c r="AD413" s="152">
        <v>0</v>
      </c>
      <c r="AE413" s="152">
        <v>0</v>
      </c>
      <c r="AF413" s="152">
        <v>0</v>
      </c>
      <c r="AG413" s="152">
        <v>0</v>
      </c>
      <c r="AH413" s="152">
        <v>0</v>
      </c>
      <c r="AI413" s="152">
        <v>0</v>
      </c>
      <c r="AJ413" s="153">
        <f t="shared" si="6"/>
        <v>0</v>
      </c>
      <c r="AM413" s="98"/>
    </row>
    <row r="414" spans="1:39" ht="20.100000000000001" hidden="1" customHeight="1" outlineLevel="2">
      <c r="A414" s="149">
        <v>1347</v>
      </c>
      <c r="B414" s="150" t="s">
        <v>1074</v>
      </c>
      <c r="C414" s="151" t="s">
        <v>1351</v>
      </c>
      <c r="D414" s="152">
        <v>0</v>
      </c>
      <c r="E414" s="152">
        <v>0</v>
      </c>
      <c r="F414" s="152">
        <v>0</v>
      </c>
      <c r="G414" s="152">
        <v>28059.75</v>
      </c>
      <c r="H414" s="152">
        <v>0</v>
      </c>
      <c r="I414" s="152">
        <v>0</v>
      </c>
      <c r="J414" s="152">
        <v>0</v>
      </c>
      <c r="K414" s="152">
        <v>0</v>
      </c>
      <c r="L414" s="152">
        <v>0</v>
      </c>
      <c r="M414" s="152">
        <v>0</v>
      </c>
      <c r="N414" s="152">
        <v>0</v>
      </c>
      <c r="O414" s="152">
        <v>0</v>
      </c>
      <c r="P414" s="152">
        <v>0</v>
      </c>
      <c r="Q414" s="152">
        <v>0</v>
      </c>
      <c r="R414" s="152">
        <v>0</v>
      </c>
      <c r="S414" s="152">
        <v>0</v>
      </c>
      <c r="T414" s="152">
        <v>0</v>
      </c>
      <c r="U414" s="152">
        <v>0</v>
      </c>
      <c r="V414" s="152">
        <v>0</v>
      </c>
      <c r="W414" s="152">
        <v>0</v>
      </c>
      <c r="X414" s="152">
        <v>0</v>
      </c>
      <c r="Y414" s="152">
        <v>0</v>
      </c>
      <c r="Z414" s="152">
        <v>0</v>
      </c>
      <c r="AA414" s="152">
        <v>0</v>
      </c>
      <c r="AB414" s="152">
        <v>0</v>
      </c>
      <c r="AC414" s="152">
        <v>0</v>
      </c>
      <c r="AD414" s="152">
        <v>0</v>
      </c>
      <c r="AE414" s="152">
        <v>0</v>
      </c>
      <c r="AF414" s="152">
        <v>0</v>
      </c>
      <c r="AG414" s="152">
        <v>0</v>
      </c>
      <c r="AH414" s="152">
        <v>0</v>
      </c>
      <c r="AI414" s="152">
        <v>0</v>
      </c>
      <c r="AJ414" s="153">
        <f t="shared" si="6"/>
        <v>28059.75</v>
      </c>
      <c r="AM414" s="98"/>
    </row>
    <row r="415" spans="1:39" ht="20.100000000000001" hidden="1" customHeight="1" outlineLevel="2">
      <c r="A415" s="149">
        <v>1401</v>
      </c>
      <c r="B415" s="150" t="s">
        <v>1075</v>
      </c>
      <c r="C415" s="151" t="s">
        <v>1351</v>
      </c>
      <c r="D415" s="152">
        <v>0</v>
      </c>
      <c r="E415" s="152">
        <v>0</v>
      </c>
      <c r="F415" s="152">
        <v>0</v>
      </c>
      <c r="G415" s="152">
        <v>0</v>
      </c>
      <c r="H415" s="152">
        <v>0</v>
      </c>
      <c r="I415" s="152">
        <v>0</v>
      </c>
      <c r="J415" s="152">
        <v>0</v>
      </c>
      <c r="K415" s="152">
        <v>0</v>
      </c>
      <c r="L415" s="152">
        <v>0</v>
      </c>
      <c r="M415" s="152">
        <v>0</v>
      </c>
      <c r="N415" s="152">
        <v>0</v>
      </c>
      <c r="O415" s="152">
        <v>0</v>
      </c>
      <c r="P415" s="152">
        <v>0</v>
      </c>
      <c r="Q415" s="152">
        <v>0</v>
      </c>
      <c r="R415" s="152">
        <v>0</v>
      </c>
      <c r="S415" s="152">
        <v>0</v>
      </c>
      <c r="T415" s="152">
        <v>0</v>
      </c>
      <c r="U415" s="152">
        <v>0</v>
      </c>
      <c r="V415" s="152">
        <v>0</v>
      </c>
      <c r="W415" s="152">
        <v>0</v>
      </c>
      <c r="X415" s="152">
        <v>0</v>
      </c>
      <c r="Y415" s="152">
        <v>0</v>
      </c>
      <c r="Z415" s="152">
        <v>0</v>
      </c>
      <c r="AA415" s="152">
        <v>0</v>
      </c>
      <c r="AB415" s="152">
        <v>0</v>
      </c>
      <c r="AC415" s="152">
        <v>0</v>
      </c>
      <c r="AD415" s="152">
        <v>0</v>
      </c>
      <c r="AE415" s="152">
        <v>0</v>
      </c>
      <c r="AF415" s="152">
        <v>0</v>
      </c>
      <c r="AG415" s="152">
        <v>0</v>
      </c>
      <c r="AH415" s="152">
        <v>0</v>
      </c>
      <c r="AI415" s="152">
        <v>0</v>
      </c>
      <c r="AJ415" s="153">
        <f t="shared" si="6"/>
        <v>0</v>
      </c>
      <c r="AM415" s="98"/>
    </row>
    <row r="416" spans="1:39" ht="20.100000000000001" hidden="1" customHeight="1" outlineLevel="2">
      <c r="A416" s="149">
        <v>1402</v>
      </c>
      <c r="B416" s="150" t="s">
        <v>1076</v>
      </c>
      <c r="C416" s="151" t="s">
        <v>1351</v>
      </c>
      <c r="D416" s="152">
        <v>0</v>
      </c>
      <c r="E416" s="152">
        <v>0</v>
      </c>
      <c r="F416" s="152">
        <v>0</v>
      </c>
      <c r="G416" s="152">
        <v>0</v>
      </c>
      <c r="H416" s="152">
        <v>0</v>
      </c>
      <c r="I416" s="152">
        <v>0</v>
      </c>
      <c r="J416" s="152">
        <v>0</v>
      </c>
      <c r="K416" s="152">
        <v>0</v>
      </c>
      <c r="L416" s="152">
        <v>0</v>
      </c>
      <c r="M416" s="152">
        <v>0</v>
      </c>
      <c r="N416" s="152">
        <v>0</v>
      </c>
      <c r="O416" s="152">
        <v>0</v>
      </c>
      <c r="P416" s="152">
        <v>0</v>
      </c>
      <c r="Q416" s="152">
        <v>0</v>
      </c>
      <c r="R416" s="152">
        <v>0</v>
      </c>
      <c r="S416" s="152">
        <v>0</v>
      </c>
      <c r="T416" s="152">
        <v>0</v>
      </c>
      <c r="U416" s="152">
        <v>0</v>
      </c>
      <c r="V416" s="152">
        <v>0</v>
      </c>
      <c r="W416" s="152">
        <v>0</v>
      </c>
      <c r="X416" s="152">
        <v>0</v>
      </c>
      <c r="Y416" s="152">
        <v>0</v>
      </c>
      <c r="Z416" s="152">
        <v>0</v>
      </c>
      <c r="AA416" s="152">
        <v>0</v>
      </c>
      <c r="AB416" s="152">
        <v>0</v>
      </c>
      <c r="AC416" s="152">
        <v>0</v>
      </c>
      <c r="AD416" s="152">
        <v>0</v>
      </c>
      <c r="AE416" s="152">
        <v>0</v>
      </c>
      <c r="AF416" s="152">
        <v>0</v>
      </c>
      <c r="AG416" s="152">
        <v>0</v>
      </c>
      <c r="AH416" s="152">
        <v>0</v>
      </c>
      <c r="AI416" s="152">
        <v>0</v>
      </c>
      <c r="AJ416" s="153">
        <f t="shared" si="6"/>
        <v>0</v>
      </c>
      <c r="AM416" s="98"/>
    </row>
    <row r="417" spans="1:39" ht="20.100000000000001" hidden="1" customHeight="1" outlineLevel="2">
      <c r="A417" s="149">
        <v>1403</v>
      </c>
      <c r="B417" s="150" t="s">
        <v>1077</v>
      </c>
      <c r="C417" s="151" t="s">
        <v>1351</v>
      </c>
      <c r="D417" s="152">
        <v>0</v>
      </c>
      <c r="E417" s="152">
        <v>0</v>
      </c>
      <c r="F417" s="152">
        <v>0</v>
      </c>
      <c r="G417" s="152">
        <v>0</v>
      </c>
      <c r="H417" s="152">
        <v>0</v>
      </c>
      <c r="I417" s="152">
        <v>0</v>
      </c>
      <c r="J417" s="152">
        <v>0</v>
      </c>
      <c r="K417" s="152">
        <v>0</v>
      </c>
      <c r="L417" s="152">
        <v>0</v>
      </c>
      <c r="M417" s="152">
        <v>0</v>
      </c>
      <c r="N417" s="152">
        <v>0</v>
      </c>
      <c r="O417" s="152">
        <v>0</v>
      </c>
      <c r="P417" s="152">
        <v>0</v>
      </c>
      <c r="Q417" s="152">
        <v>0</v>
      </c>
      <c r="R417" s="152">
        <v>0</v>
      </c>
      <c r="S417" s="152">
        <v>0</v>
      </c>
      <c r="T417" s="152">
        <v>0</v>
      </c>
      <c r="U417" s="152">
        <v>0</v>
      </c>
      <c r="V417" s="152">
        <v>0</v>
      </c>
      <c r="W417" s="152">
        <v>0</v>
      </c>
      <c r="X417" s="152">
        <v>0</v>
      </c>
      <c r="Y417" s="152">
        <v>0</v>
      </c>
      <c r="Z417" s="152">
        <v>0</v>
      </c>
      <c r="AA417" s="152">
        <v>0</v>
      </c>
      <c r="AB417" s="152">
        <v>0</v>
      </c>
      <c r="AC417" s="152">
        <v>0</v>
      </c>
      <c r="AD417" s="152">
        <v>0</v>
      </c>
      <c r="AE417" s="152">
        <v>0</v>
      </c>
      <c r="AF417" s="152">
        <v>0</v>
      </c>
      <c r="AG417" s="152">
        <v>0</v>
      </c>
      <c r="AH417" s="152">
        <v>0</v>
      </c>
      <c r="AI417" s="152">
        <v>0</v>
      </c>
      <c r="AJ417" s="153">
        <f t="shared" si="6"/>
        <v>0</v>
      </c>
      <c r="AM417" s="98"/>
    </row>
    <row r="418" spans="1:39" ht="20.100000000000001" hidden="1" customHeight="1" outlineLevel="2">
      <c r="A418" s="149">
        <v>1404</v>
      </c>
      <c r="B418" s="150" t="s">
        <v>1078</v>
      </c>
      <c r="C418" s="151" t="s">
        <v>1351</v>
      </c>
      <c r="D418" s="152">
        <v>0</v>
      </c>
      <c r="E418" s="152">
        <v>0</v>
      </c>
      <c r="F418" s="152">
        <v>0</v>
      </c>
      <c r="G418" s="152">
        <v>0</v>
      </c>
      <c r="H418" s="152">
        <v>0</v>
      </c>
      <c r="I418" s="152">
        <v>0</v>
      </c>
      <c r="J418" s="152">
        <v>0</v>
      </c>
      <c r="K418" s="152">
        <v>0</v>
      </c>
      <c r="L418" s="152">
        <v>0</v>
      </c>
      <c r="M418" s="152">
        <v>0</v>
      </c>
      <c r="N418" s="152">
        <v>0</v>
      </c>
      <c r="O418" s="152">
        <v>0</v>
      </c>
      <c r="P418" s="152">
        <v>0</v>
      </c>
      <c r="Q418" s="152">
        <v>0</v>
      </c>
      <c r="R418" s="152">
        <v>0</v>
      </c>
      <c r="S418" s="152">
        <v>0</v>
      </c>
      <c r="T418" s="152">
        <v>0</v>
      </c>
      <c r="U418" s="152">
        <v>0</v>
      </c>
      <c r="V418" s="152">
        <v>0</v>
      </c>
      <c r="W418" s="152">
        <v>0</v>
      </c>
      <c r="X418" s="152">
        <v>0</v>
      </c>
      <c r="Y418" s="152">
        <v>0</v>
      </c>
      <c r="Z418" s="152">
        <v>0</v>
      </c>
      <c r="AA418" s="152">
        <v>0</v>
      </c>
      <c r="AB418" s="152">
        <v>0</v>
      </c>
      <c r="AC418" s="152">
        <v>0</v>
      </c>
      <c r="AD418" s="152">
        <v>0</v>
      </c>
      <c r="AE418" s="152">
        <v>0</v>
      </c>
      <c r="AF418" s="152">
        <v>0</v>
      </c>
      <c r="AG418" s="152">
        <v>0</v>
      </c>
      <c r="AH418" s="152">
        <v>0</v>
      </c>
      <c r="AI418" s="152">
        <v>0</v>
      </c>
      <c r="AJ418" s="153">
        <f t="shared" si="6"/>
        <v>0</v>
      </c>
      <c r="AM418" s="98"/>
    </row>
    <row r="419" spans="1:39" ht="20.100000000000001" hidden="1" customHeight="1" outlineLevel="2">
      <c r="A419" s="149">
        <v>1405</v>
      </c>
      <c r="B419" s="150" t="s">
        <v>1079</v>
      </c>
      <c r="C419" s="151" t="s">
        <v>1351</v>
      </c>
      <c r="D419" s="152">
        <v>0</v>
      </c>
      <c r="E419" s="152">
        <v>0</v>
      </c>
      <c r="F419" s="152">
        <v>0</v>
      </c>
      <c r="G419" s="152">
        <v>0</v>
      </c>
      <c r="H419" s="152">
        <v>0</v>
      </c>
      <c r="I419" s="152">
        <v>0</v>
      </c>
      <c r="J419" s="152">
        <v>0</v>
      </c>
      <c r="K419" s="152">
        <v>0</v>
      </c>
      <c r="L419" s="152">
        <v>0</v>
      </c>
      <c r="M419" s="152">
        <v>0</v>
      </c>
      <c r="N419" s="152">
        <v>0</v>
      </c>
      <c r="O419" s="152">
        <v>0</v>
      </c>
      <c r="P419" s="152">
        <v>0</v>
      </c>
      <c r="Q419" s="152">
        <v>0</v>
      </c>
      <c r="R419" s="152">
        <v>0</v>
      </c>
      <c r="S419" s="152">
        <v>0</v>
      </c>
      <c r="T419" s="152">
        <v>0</v>
      </c>
      <c r="U419" s="152">
        <v>0</v>
      </c>
      <c r="V419" s="152">
        <v>0</v>
      </c>
      <c r="W419" s="152">
        <v>0</v>
      </c>
      <c r="X419" s="152">
        <v>0</v>
      </c>
      <c r="Y419" s="152">
        <v>0</v>
      </c>
      <c r="Z419" s="152">
        <v>0</v>
      </c>
      <c r="AA419" s="152">
        <v>0</v>
      </c>
      <c r="AB419" s="152">
        <v>0</v>
      </c>
      <c r="AC419" s="152">
        <v>0</v>
      </c>
      <c r="AD419" s="152">
        <v>0</v>
      </c>
      <c r="AE419" s="152">
        <v>0</v>
      </c>
      <c r="AF419" s="152">
        <v>0</v>
      </c>
      <c r="AG419" s="152">
        <v>0</v>
      </c>
      <c r="AH419" s="152">
        <v>0</v>
      </c>
      <c r="AI419" s="152">
        <v>0</v>
      </c>
      <c r="AJ419" s="153">
        <f t="shared" si="6"/>
        <v>0</v>
      </c>
      <c r="AM419" s="98"/>
    </row>
    <row r="420" spans="1:39" ht="20.100000000000001" hidden="1" customHeight="1" outlineLevel="2">
      <c r="A420" s="149">
        <v>1406</v>
      </c>
      <c r="B420" s="150" t="s">
        <v>1080</v>
      </c>
      <c r="C420" s="151" t="s">
        <v>1351</v>
      </c>
      <c r="D420" s="152">
        <v>0</v>
      </c>
      <c r="E420" s="152">
        <v>0</v>
      </c>
      <c r="F420" s="152">
        <v>0</v>
      </c>
      <c r="G420" s="152">
        <v>0</v>
      </c>
      <c r="H420" s="152">
        <v>0</v>
      </c>
      <c r="I420" s="152">
        <v>0</v>
      </c>
      <c r="J420" s="152">
        <v>0</v>
      </c>
      <c r="K420" s="152">
        <v>0</v>
      </c>
      <c r="L420" s="152">
        <v>0</v>
      </c>
      <c r="M420" s="152">
        <v>0</v>
      </c>
      <c r="N420" s="152">
        <v>0</v>
      </c>
      <c r="O420" s="152">
        <v>0</v>
      </c>
      <c r="P420" s="152">
        <v>0</v>
      </c>
      <c r="Q420" s="152">
        <v>0</v>
      </c>
      <c r="R420" s="152">
        <v>0</v>
      </c>
      <c r="S420" s="152">
        <v>0</v>
      </c>
      <c r="T420" s="152">
        <v>0</v>
      </c>
      <c r="U420" s="152">
        <v>0</v>
      </c>
      <c r="V420" s="152">
        <v>0</v>
      </c>
      <c r="W420" s="152">
        <v>0</v>
      </c>
      <c r="X420" s="152">
        <v>0</v>
      </c>
      <c r="Y420" s="152">
        <v>0</v>
      </c>
      <c r="Z420" s="152">
        <v>0</v>
      </c>
      <c r="AA420" s="152">
        <v>0</v>
      </c>
      <c r="AB420" s="152">
        <v>0</v>
      </c>
      <c r="AC420" s="152">
        <v>0</v>
      </c>
      <c r="AD420" s="152">
        <v>0</v>
      </c>
      <c r="AE420" s="152">
        <v>0</v>
      </c>
      <c r="AF420" s="152">
        <v>0</v>
      </c>
      <c r="AG420" s="152">
        <v>0</v>
      </c>
      <c r="AH420" s="152">
        <v>0</v>
      </c>
      <c r="AI420" s="152">
        <v>0</v>
      </c>
      <c r="AJ420" s="153">
        <f t="shared" si="6"/>
        <v>0</v>
      </c>
      <c r="AM420" s="98"/>
    </row>
    <row r="421" spans="1:39" ht="20.100000000000001" hidden="1" customHeight="1" outlineLevel="2">
      <c r="A421" s="149">
        <v>1407</v>
      </c>
      <c r="B421" s="150" t="s">
        <v>1081</v>
      </c>
      <c r="C421" s="151" t="s">
        <v>1351</v>
      </c>
      <c r="D421" s="152">
        <v>0</v>
      </c>
      <c r="E421" s="152">
        <v>0</v>
      </c>
      <c r="F421" s="152">
        <v>0</v>
      </c>
      <c r="G421" s="152">
        <v>0</v>
      </c>
      <c r="H421" s="152">
        <v>0</v>
      </c>
      <c r="I421" s="152">
        <v>0</v>
      </c>
      <c r="J421" s="152">
        <v>0</v>
      </c>
      <c r="K421" s="152">
        <v>0</v>
      </c>
      <c r="L421" s="152">
        <v>0</v>
      </c>
      <c r="M421" s="152">
        <v>0</v>
      </c>
      <c r="N421" s="152">
        <v>0</v>
      </c>
      <c r="O421" s="152">
        <v>0</v>
      </c>
      <c r="P421" s="152">
        <v>0</v>
      </c>
      <c r="Q421" s="152">
        <v>0</v>
      </c>
      <c r="R421" s="152">
        <v>0</v>
      </c>
      <c r="S421" s="152">
        <v>0</v>
      </c>
      <c r="T421" s="152">
        <v>0</v>
      </c>
      <c r="U421" s="152">
        <v>0</v>
      </c>
      <c r="V421" s="152">
        <v>0</v>
      </c>
      <c r="W421" s="152">
        <v>0</v>
      </c>
      <c r="X421" s="152">
        <v>0</v>
      </c>
      <c r="Y421" s="152">
        <v>0</v>
      </c>
      <c r="Z421" s="152">
        <v>0</v>
      </c>
      <c r="AA421" s="152">
        <v>0</v>
      </c>
      <c r="AB421" s="152">
        <v>0</v>
      </c>
      <c r="AC421" s="152">
        <v>0</v>
      </c>
      <c r="AD421" s="152">
        <v>0</v>
      </c>
      <c r="AE421" s="152">
        <v>0</v>
      </c>
      <c r="AF421" s="152">
        <v>0</v>
      </c>
      <c r="AG421" s="152">
        <v>0</v>
      </c>
      <c r="AH421" s="152">
        <v>0</v>
      </c>
      <c r="AI421" s="152">
        <v>0</v>
      </c>
      <c r="AJ421" s="153">
        <f t="shared" si="6"/>
        <v>0</v>
      </c>
      <c r="AM421" s="98"/>
    </row>
    <row r="422" spans="1:39" ht="20.100000000000001" hidden="1" customHeight="1" outlineLevel="2">
      <c r="A422" s="149">
        <v>1408</v>
      </c>
      <c r="B422" s="150" t="s">
        <v>1082</v>
      </c>
      <c r="C422" s="151" t="s">
        <v>1351</v>
      </c>
      <c r="D422" s="152">
        <v>0</v>
      </c>
      <c r="E422" s="152">
        <v>0</v>
      </c>
      <c r="F422" s="152">
        <v>0</v>
      </c>
      <c r="G422" s="152">
        <v>0</v>
      </c>
      <c r="H422" s="152">
        <v>0</v>
      </c>
      <c r="I422" s="152">
        <v>0</v>
      </c>
      <c r="J422" s="152">
        <v>0</v>
      </c>
      <c r="K422" s="152">
        <v>0</v>
      </c>
      <c r="L422" s="152">
        <v>0</v>
      </c>
      <c r="M422" s="152">
        <v>0</v>
      </c>
      <c r="N422" s="152">
        <v>0</v>
      </c>
      <c r="O422" s="152">
        <v>0</v>
      </c>
      <c r="P422" s="152">
        <v>0</v>
      </c>
      <c r="Q422" s="152">
        <v>0</v>
      </c>
      <c r="R422" s="152">
        <v>0</v>
      </c>
      <c r="S422" s="152">
        <v>0</v>
      </c>
      <c r="T422" s="152">
        <v>0</v>
      </c>
      <c r="U422" s="152">
        <v>0</v>
      </c>
      <c r="V422" s="152">
        <v>0</v>
      </c>
      <c r="W422" s="152">
        <v>0</v>
      </c>
      <c r="X422" s="152">
        <v>0</v>
      </c>
      <c r="Y422" s="152">
        <v>0</v>
      </c>
      <c r="Z422" s="152">
        <v>0</v>
      </c>
      <c r="AA422" s="152">
        <v>0</v>
      </c>
      <c r="AB422" s="152">
        <v>0</v>
      </c>
      <c r="AC422" s="152">
        <v>0</v>
      </c>
      <c r="AD422" s="152">
        <v>0</v>
      </c>
      <c r="AE422" s="152">
        <v>0</v>
      </c>
      <c r="AF422" s="152">
        <v>0</v>
      </c>
      <c r="AG422" s="152">
        <v>0</v>
      </c>
      <c r="AH422" s="152">
        <v>0</v>
      </c>
      <c r="AI422" s="152">
        <v>0</v>
      </c>
      <c r="AJ422" s="153">
        <f t="shared" si="6"/>
        <v>0</v>
      </c>
      <c r="AM422" s="98"/>
    </row>
    <row r="423" spans="1:39" ht="20.100000000000001" hidden="1" customHeight="1" outlineLevel="2">
      <c r="A423" s="149">
        <v>1409</v>
      </c>
      <c r="B423" s="150" t="s">
        <v>1083</v>
      </c>
      <c r="C423" s="151" t="s">
        <v>1351</v>
      </c>
      <c r="D423" s="152">
        <v>0</v>
      </c>
      <c r="E423" s="152">
        <v>0</v>
      </c>
      <c r="F423" s="152">
        <v>0</v>
      </c>
      <c r="G423" s="152">
        <v>0</v>
      </c>
      <c r="H423" s="152">
        <v>0</v>
      </c>
      <c r="I423" s="152">
        <v>0</v>
      </c>
      <c r="J423" s="152">
        <v>0</v>
      </c>
      <c r="K423" s="152">
        <v>0</v>
      </c>
      <c r="L423" s="152">
        <v>0</v>
      </c>
      <c r="M423" s="152">
        <v>0</v>
      </c>
      <c r="N423" s="152">
        <v>0</v>
      </c>
      <c r="O423" s="152">
        <v>0</v>
      </c>
      <c r="P423" s="152">
        <v>0</v>
      </c>
      <c r="Q423" s="152">
        <v>0</v>
      </c>
      <c r="R423" s="152">
        <v>0</v>
      </c>
      <c r="S423" s="152">
        <v>0</v>
      </c>
      <c r="T423" s="152">
        <v>0</v>
      </c>
      <c r="U423" s="152">
        <v>0</v>
      </c>
      <c r="V423" s="152">
        <v>0</v>
      </c>
      <c r="W423" s="152">
        <v>0</v>
      </c>
      <c r="X423" s="152">
        <v>0</v>
      </c>
      <c r="Y423" s="152">
        <v>0</v>
      </c>
      <c r="Z423" s="152">
        <v>0</v>
      </c>
      <c r="AA423" s="152">
        <v>0</v>
      </c>
      <c r="AB423" s="152">
        <v>0</v>
      </c>
      <c r="AC423" s="152">
        <v>0</v>
      </c>
      <c r="AD423" s="152">
        <v>0</v>
      </c>
      <c r="AE423" s="152">
        <v>0</v>
      </c>
      <c r="AF423" s="152">
        <v>0</v>
      </c>
      <c r="AG423" s="152">
        <v>0</v>
      </c>
      <c r="AH423" s="152">
        <v>0</v>
      </c>
      <c r="AI423" s="152">
        <v>0</v>
      </c>
      <c r="AJ423" s="153">
        <f t="shared" si="6"/>
        <v>0</v>
      </c>
      <c r="AM423" s="98"/>
    </row>
    <row r="424" spans="1:39" ht="20.100000000000001" hidden="1" customHeight="1" outlineLevel="2">
      <c r="A424" s="149">
        <v>1410</v>
      </c>
      <c r="B424" s="150" t="s">
        <v>1084</v>
      </c>
      <c r="C424" s="151" t="s">
        <v>1351</v>
      </c>
      <c r="D424" s="152">
        <v>0</v>
      </c>
      <c r="E424" s="152">
        <v>0</v>
      </c>
      <c r="F424" s="152">
        <v>0</v>
      </c>
      <c r="G424" s="152">
        <v>0</v>
      </c>
      <c r="H424" s="152">
        <v>0</v>
      </c>
      <c r="I424" s="152">
        <v>0</v>
      </c>
      <c r="J424" s="152">
        <v>0</v>
      </c>
      <c r="K424" s="152">
        <v>0</v>
      </c>
      <c r="L424" s="152">
        <v>0</v>
      </c>
      <c r="M424" s="152">
        <v>0</v>
      </c>
      <c r="N424" s="152">
        <v>0</v>
      </c>
      <c r="O424" s="152">
        <v>0</v>
      </c>
      <c r="P424" s="152">
        <v>0</v>
      </c>
      <c r="Q424" s="152">
        <v>0</v>
      </c>
      <c r="R424" s="152">
        <v>0</v>
      </c>
      <c r="S424" s="152">
        <v>0</v>
      </c>
      <c r="T424" s="152">
        <v>0</v>
      </c>
      <c r="U424" s="152">
        <v>0</v>
      </c>
      <c r="V424" s="152">
        <v>0</v>
      </c>
      <c r="W424" s="152">
        <v>0</v>
      </c>
      <c r="X424" s="152">
        <v>0</v>
      </c>
      <c r="Y424" s="152">
        <v>0</v>
      </c>
      <c r="Z424" s="152">
        <v>0</v>
      </c>
      <c r="AA424" s="152">
        <v>0</v>
      </c>
      <c r="AB424" s="152">
        <v>0</v>
      </c>
      <c r="AC424" s="152">
        <v>0</v>
      </c>
      <c r="AD424" s="152">
        <v>0</v>
      </c>
      <c r="AE424" s="152">
        <v>0</v>
      </c>
      <c r="AF424" s="152">
        <v>0</v>
      </c>
      <c r="AG424" s="152">
        <v>0</v>
      </c>
      <c r="AH424" s="152">
        <v>0</v>
      </c>
      <c r="AI424" s="152">
        <v>0</v>
      </c>
      <c r="AJ424" s="153">
        <f t="shared" si="6"/>
        <v>0</v>
      </c>
      <c r="AM424" s="98"/>
    </row>
    <row r="425" spans="1:39" ht="20.100000000000001" hidden="1" customHeight="1" outlineLevel="2">
      <c r="A425" s="149">
        <v>1411</v>
      </c>
      <c r="B425" s="150" t="s">
        <v>1085</v>
      </c>
      <c r="C425" s="151" t="s">
        <v>1351</v>
      </c>
      <c r="D425" s="152">
        <v>0</v>
      </c>
      <c r="E425" s="152">
        <v>0</v>
      </c>
      <c r="F425" s="152">
        <v>0</v>
      </c>
      <c r="G425" s="152">
        <v>0</v>
      </c>
      <c r="H425" s="152">
        <v>0</v>
      </c>
      <c r="I425" s="152">
        <v>0</v>
      </c>
      <c r="J425" s="152">
        <v>0</v>
      </c>
      <c r="K425" s="152">
        <v>0</v>
      </c>
      <c r="L425" s="152">
        <v>0</v>
      </c>
      <c r="M425" s="152">
        <v>0</v>
      </c>
      <c r="N425" s="152">
        <v>0</v>
      </c>
      <c r="O425" s="152">
        <v>0</v>
      </c>
      <c r="P425" s="152">
        <v>0</v>
      </c>
      <c r="Q425" s="152">
        <v>0</v>
      </c>
      <c r="R425" s="152">
        <v>0</v>
      </c>
      <c r="S425" s="152">
        <v>0</v>
      </c>
      <c r="T425" s="152">
        <v>0</v>
      </c>
      <c r="U425" s="152">
        <v>0</v>
      </c>
      <c r="V425" s="152">
        <v>0</v>
      </c>
      <c r="W425" s="152">
        <v>0</v>
      </c>
      <c r="X425" s="152">
        <v>0</v>
      </c>
      <c r="Y425" s="152">
        <v>0</v>
      </c>
      <c r="Z425" s="152">
        <v>0</v>
      </c>
      <c r="AA425" s="152">
        <v>0</v>
      </c>
      <c r="AB425" s="152">
        <v>0</v>
      </c>
      <c r="AC425" s="152">
        <v>0</v>
      </c>
      <c r="AD425" s="152">
        <v>0</v>
      </c>
      <c r="AE425" s="152">
        <v>0</v>
      </c>
      <c r="AF425" s="152">
        <v>0</v>
      </c>
      <c r="AG425" s="152">
        <v>0</v>
      </c>
      <c r="AH425" s="152">
        <v>0</v>
      </c>
      <c r="AI425" s="152">
        <v>0</v>
      </c>
      <c r="AJ425" s="153">
        <f t="shared" si="6"/>
        <v>0</v>
      </c>
      <c r="AM425" s="98"/>
    </row>
    <row r="426" spans="1:39" ht="20.100000000000001" hidden="1" customHeight="1" outlineLevel="2">
      <c r="A426" s="149">
        <v>1412</v>
      </c>
      <c r="B426" s="150" t="s">
        <v>1086</v>
      </c>
      <c r="C426" s="151" t="s">
        <v>1351</v>
      </c>
      <c r="D426" s="152">
        <v>0</v>
      </c>
      <c r="E426" s="152">
        <v>0</v>
      </c>
      <c r="F426" s="152">
        <v>0</v>
      </c>
      <c r="G426" s="152">
        <v>0</v>
      </c>
      <c r="H426" s="152">
        <v>0</v>
      </c>
      <c r="I426" s="152">
        <v>0</v>
      </c>
      <c r="J426" s="152">
        <v>0</v>
      </c>
      <c r="K426" s="152">
        <v>0</v>
      </c>
      <c r="L426" s="152">
        <v>0</v>
      </c>
      <c r="M426" s="152">
        <v>0</v>
      </c>
      <c r="N426" s="152">
        <v>0</v>
      </c>
      <c r="O426" s="152">
        <v>0</v>
      </c>
      <c r="P426" s="152">
        <v>0</v>
      </c>
      <c r="Q426" s="152">
        <v>0</v>
      </c>
      <c r="R426" s="152">
        <v>0</v>
      </c>
      <c r="S426" s="152">
        <v>0</v>
      </c>
      <c r="T426" s="152">
        <v>0</v>
      </c>
      <c r="U426" s="152">
        <v>0</v>
      </c>
      <c r="V426" s="152">
        <v>0</v>
      </c>
      <c r="W426" s="152">
        <v>0</v>
      </c>
      <c r="X426" s="152">
        <v>0</v>
      </c>
      <c r="Y426" s="152">
        <v>0</v>
      </c>
      <c r="Z426" s="152">
        <v>0</v>
      </c>
      <c r="AA426" s="152">
        <v>0</v>
      </c>
      <c r="AB426" s="152">
        <v>0</v>
      </c>
      <c r="AC426" s="152">
        <v>0</v>
      </c>
      <c r="AD426" s="152">
        <v>0</v>
      </c>
      <c r="AE426" s="152">
        <v>0</v>
      </c>
      <c r="AF426" s="152">
        <v>0</v>
      </c>
      <c r="AG426" s="152">
        <v>0</v>
      </c>
      <c r="AH426" s="152">
        <v>0</v>
      </c>
      <c r="AI426" s="152">
        <v>0</v>
      </c>
      <c r="AJ426" s="153">
        <f t="shared" si="6"/>
        <v>0</v>
      </c>
      <c r="AM426" s="98"/>
    </row>
    <row r="427" spans="1:39" ht="20.100000000000001" hidden="1" customHeight="1" outlineLevel="2">
      <c r="A427" s="149">
        <v>1413</v>
      </c>
      <c r="B427" s="150" t="s">
        <v>1058</v>
      </c>
      <c r="C427" s="151" t="s">
        <v>1351</v>
      </c>
      <c r="D427" s="152">
        <v>0</v>
      </c>
      <c r="E427" s="152">
        <v>0</v>
      </c>
      <c r="F427" s="152">
        <v>0</v>
      </c>
      <c r="G427" s="152">
        <v>0</v>
      </c>
      <c r="H427" s="152">
        <v>0</v>
      </c>
      <c r="I427" s="152">
        <v>0</v>
      </c>
      <c r="J427" s="152">
        <v>0</v>
      </c>
      <c r="K427" s="152">
        <v>0</v>
      </c>
      <c r="L427" s="152">
        <v>0</v>
      </c>
      <c r="M427" s="152">
        <v>0</v>
      </c>
      <c r="N427" s="152">
        <v>0</v>
      </c>
      <c r="O427" s="152">
        <v>0</v>
      </c>
      <c r="P427" s="152">
        <v>0</v>
      </c>
      <c r="Q427" s="152">
        <v>0</v>
      </c>
      <c r="R427" s="152">
        <v>0</v>
      </c>
      <c r="S427" s="152">
        <v>0</v>
      </c>
      <c r="T427" s="152">
        <v>0</v>
      </c>
      <c r="U427" s="152">
        <v>0</v>
      </c>
      <c r="V427" s="152">
        <v>0</v>
      </c>
      <c r="W427" s="152">
        <v>0</v>
      </c>
      <c r="X427" s="152">
        <v>0</v>
      </c>
      <c r="Y427" s="152">
        <v>0</v>
      </c>
      <c r="Z427" s="152">
        <v>0</v>
      </c>
      <c r="AA427" s="152">
        <v>0</v>
      </c>
      <c r="AB427" s="152">
        <v>0</v>
      </c>
      <c r="AC427" s="152">
        <v>0</v>
      </c>
      <c r="AD427" s="152">
        <v>0</v>
      </c>
      <c r="AE427" s="152">
        <v>0</v>
      </c>
      <c r="AF427" s="152">
        <v>0</v>
      </c>
      <c r="AG427" s="152">
        <v>0</v>
      </c>
      <c r="AH427" s="152">
        <v>0</v>
      </c>
      <c r="AI427" s="152">
        <v>0</v>
      </c>
      <c r="AJ427" s="153">
        <f t="shared" si="6"/>
        <v>0</v>
      </c>
      <c r="AM427" s="98"/>
    </row>
    <row r="428" spans="1:39" ht="20.100000000000001" hidden="1" customHeight="1" outlineLevel="2">
      <c r="A428" s="149">
        <v>1414</v>
      </c>
      <c r="B428" s="150" t="s">
        <v>1087</v>
      </c>
      <c r="C428" s="151" t="s">
        <v>1351</v>
      </c>
      <c r="D428" s="152">
        <v>0</v>
      </c>
      <c r="E428" s="152">
        <v>0</v>
      </c>
      <c r="F428" s="152">
        <v>0</v>
      </c>
      <c r="G428" s="152">
        <v>0</v>
      </c>
      <c r="H428" s="152">
        <v>0</v>
      </c>
      <c r="I428" s="152">
        <v>0</v>
      </c>
      <c r="J428" s="152">
        <v>0</v>
      </c>
      <c r="K428" s="152">
        <v>0</v>
      </c>
      <c r="L428" s="152">
        <v>0</v>
      </c>
      <c r="M428" s="152">
        <v>0</v>
      </c>
      <c r="N428" s="152">
        <v>0</v>
      </c>
      <c r="O428" s="152">
        <v>0</v>
      </c>
      <c r="P428" s="152">
        <v>0</v>
      </c>
      <c r="Q428" s="152">
        <v>0</v>
      </c>
      <c r="R428" s="152">
        <v>0</v>
      </c>
      <c r="S428" s="152">
        <v>0</v>
      </c>
      <c r="T428" s="152">
        <v>0</v>
      </c>
      <c r="U428" s="152">
        <v>0</v>
      </c>
      <c r="V428" s="152">
        <v>0</v>
      </c>
      <c r="W428" s="152">
        <v>0</v>
      </c>
      <c r="X428" s="152">
        <v>0</v>
      </c>
      <c r="Y428" s="152">
        <v>0</v>
      </c>
      <c r="Z428" s="152">
        <v>0</v>
      </c>
      <c r="AA428" s="152">
        <v>0</v>
      </c>
      <c r="AB428" s="152">
        <v>0</v>
      </c>
      <c r="AC428" s="152">
        <v>0</v>
      </c>
      <c r="AD428" s="152">
        <v>0</v>
      </c>
      <c r="AE428" s="152">
        <v>0</v>
      </c>
      <c r="AF428" s="152">
        <v>0</v>
      </c>
      <c r="AG428" s="152">
        <v>0</v>
      </c>
      <c r="AH428" s="152">
        <v>0</v>
      </c>
      <c r="AI428" s="152">
        <v>0</v>
      </c>
      <c r="AJ428" s="153">
        <f t="shared" si="6"/>
        <v>0</v>
      </c>
      <c r="AM428" s="98"/>
    </row>
    <row r="429" spans="1:39" ht="20.100000000000001" hidden="1" customHeight="1" outlineLevel="2">
      <c r="A429" s="149">
        <v>1415</v>
      </c>
      <c r="B429" s="150" t="s">
        <v>1088</v>
      </c>
      <c r="C429" s="151" t="s">
        <v>1351</v>
      </c>
      <c r="D429" s="152">
        <v>0</v>
      </c>
      <c r="E429" s="152">
        <v>0</v>
      </c>
      <c r="F429" s="152">
        <v>0</v>
      </c>
      <c r="G429" s="152">
        <v>0</v>
      </c>
      <c r="H429" s="152">
        <v>0</v>
      </c>
      <c r="I429" s="152">
        <v>0</v>
      </c>
      <c r="J429" s="152">
        <v>0</v>
      </c>
      <c r="K429" s="152">
        <v>0</v>
      </c>
      <c r="L429" s="152">
        <v>0</v>
      </c>
      <c r="M429" s="152">
        <v>0</v>
      </c>
      <c r="N429" s="152">
        <v>0</v>
      </c>
      <c r="O429" s="152">
        <v>0</v>
      </c>
      <c r="P429" s="152">
        <v>0</v>
      </c>
      <c r="Q429" s="152">
        <v>0</v>
      </c>
      <c r="R429" s="152">
        <v>0</v>
      </c>
      <c r="S429" s="152">
        <v>0</v>
      </c>
      <c r="T429" s="152">
        <v>0</v>
      </c>
      <c r="U429" s="152">
        <v>0</v>
      </c>
      <c r="V429" s="152">
        <v>0</v>
      </c>
      <c r="W429" s="152">
        <v>0</v>
      </c>
      <c r="X429" s="152">
        <v>0</v>
      </c>
      <c r="Y429" s="152">
        <v>0</v>
      </c>
      <c r="Z429" s="152">
        <v>0</v>
      </c>
      <c r="AA429" s="152">
        <v>0</v>
      </c>
      <c r="AB429" s="152">
        <v>0</v>
      </c>
      <c r="AC429" s="152">
        <v>0</v>
      </c>
      <c r="AD429" s="152">
        <v>0</v>
      </c>
      <c r="AE429" s="152">
        <v>0</v>
      </c>
      <c r="AF429" s="152">
        <v>0</v>
      </c>
      <c r="AG429" s="152">
        <v>0</v>
      </c>
      <c r="AH429" s="152">
        <v>0</v>
      </c>
      <c r="AI429" s="152">
        <v>0</v>
      </c>
      <c r="AJ429" s="153">
        <f t="shared" si="6"/>
        <v>0</v>
      </c>
      <c r="AM429" s="98"/>
    </row>
    <row r="430" spans="1:39" ht="20.100000000000001" hidden="1" customHeight="1" outlineLevel="2">
      <c r="A430" s="149">
        <v>1416</v>
      </c>
      <c r="B430" s="150" t="s">
        <v>1089</v>
      </c>
      <c r="C430" s="151" t="s">
        <v>1351</v>
      </c>
      <c r="D430" s="152">
        <v>0</v>
      </c>
      <c r="E430" s="152">
        <v>0</v>
      </c>
      <c r="F430" s="152">
        <v>0</v>
      </c>
      <c r="G430" s="152">
        <v>0</v>
      </c>
      <c r="H430" s="152">
        <v>0</v>
      </c>
      <c r="I430" s="152">
        <v>0</v>
      </c>
      <c r="J430" s="152">
        <v>0</v>
      </c>
      <c r="K430" s="152">
        <v>0</v>
      </c>
      <c r="L430" s="152">
        <v>0</v>
      </c>
      <c r="M430" s="152">
        <v>0</v>
      </c>
      <c r="N430" s="152">
        <v>0</v>
      </c>
      <c r="O430" s="152">
        <v>0</v>
      </c>
      <c r="P430" s="152">
        <v>0</v>
      </c>
      <c r="Q430" s="152">
        <v>0</v>
      </c>
      <c r="R430" s="152">
        <v>0</v>
      </c>
      <c r="S430" s="152">
        <v>0</v>
      </c>
      <c r="T430" s="152">
        <v>0</v>
      </c>
      <c r="U430" s="152">
        <v>0</v>
      </c>
      <c r="V430" s="152">
        <v>0</v>
      </c>
      <c r="W430" s="152">
        <v>0</v>
      </c>
      <c r="X430" s="152">
        <v>0</v>
      </c>
      <c r="Y430" s="152">
        <v>0</v>
      </c>
      <c r="Z430" s="152">
        <v>0</v>
      </c>
      <c r="AA430" s="152">
        <v>0</v>
      </c>
      <c r="AB430" s="152">
        <v>0</v>
      </c>
      <c r="AC430" s="152">
        <v>0</v>
      </c>
      <c r="AD430" s="152">
        <v>0</v>
      </c>
      <c r="AE430" s="152">
        <v>0</v>
      </c>
      <c r="AF430" s="152">
        <v>0</v>
      </c>
      <c r="AG430" s="152">
        <v>0</v>
      </c>
      <c r="AH430" s="152">
        <v>0</v>
      </c>
      <c r="AI430" s="152">
        <v>0</v>
      </c>
      <c r="AJ430" s="153">
        <f t="shared" si="6"/>
        <v>0</v>
      </c>
      <c r="AM430" s="98"/>
    </row>
    <row r="431" spans="1:39" ht="20.100000000000001" hidden="1" customHeight="1" outlineLevel="2">
      <c r="A431" s="149">
        <v>1417</v>
      </c>
      <c r="B431" s="150" t="s">
        <v>1090</v>
      </c>
      <c r="C431" s="151" t="s">
        <v>1351</v>
      </c>
      <c r="D431" s="152">
        <v>0</v>
      </c>
      <c r="E431" s="152">
        <v>0</v>
      </c>
      <c r="F431" s="152">
        <v>0</v>
      </c>
      <c r="G431" s="152">
        <v>0</v>
      </c>
      <c r="H431" s="152">
        <v>0</v>
      </c>
      <c r="I431" s="152">
        <v>0</v>
      </c>
      <c r="J431" s="152">
        <v>0</v>
      </c>
      <c r="K431" s="152">
        <v>0</v>
      </c>
      <c r="L431" s="152">
        <v>0</v>
      </c>
      <c r="M431" s="152">
        <v>0</v>
      </c>
      <c r="N431" s="152">
        <v>0</v>
      </c>
      <c r="O431" s="152">
        <v>0</v>
      </c>
      <c r="P431" s="152">
        <v>0</v>
      </c>
      <c r="Q431" s="152">
        <v>0</v>
      </c>
      <c r="R431" s="152">
        <v>0</v>
      </c>
      <c r="S431" s="152">
        <v>0</v>
      </c>
      <c r="T431" s="152">
        <v>0</v>
      </c>
      <c r="U431" s="152">
        <v>0</v>
      </c>
      <c r="V431" s="152">
        <v>0</v>
      </c>
      <c r="W431" s="152">
        <v>0</v>
      </c>
      <c r="X431" s="152">
        <v>0</v>
      </c>
      <c r="Y431" s="152">
        <v>0</v>
      </c>
      <c r="Z431" s="152">
        <v>0</v>
      </c>
      <c r="AA431" s="152">
        <v>0</v>
      </c>
      <c r="AB431" s="152">
        <v>0</v>
      </c>
      <c r="AC431" s="152">
        <v>0</v>
      </c>
      <c r="AD431" s="152">
        <v>0</v>
      </c>
      <c r="AE431" s="152">
        <v>0</v>
      </c>
      <c r="AF431" s="152">
        <v>0</v>
      </c>
      <c r="AG431" s="152">
        <v>0</v>
      </c>
      <c r="AH431" s="152">
        <v>0</v>
      </c>
      <c r="AI431" s="152">
        <v>0</v>
      </c>
      <c r="AJ431" s="153">
        <f t="shared" si="6"/>
        <v>0</v>
      </c>
      <c r="AM431" s="98"/>
    </row>
    <row r="432" spans="1:39" ht="20.100000000000001" hidden="1" customHeight="1" outlineLevel="2">
      <c r="A432" s="149">
        <v>1418</v>
      </c>
      <c r="B432" s="150" t="s">
        <v>1091</v>
      </c>
      <c r="C432" s="151" t="s">
        <v>1351</v>
      </c>
      <c r="D432" s="152">
        <v>0</v>
      </c>
      <c r="E432" s="152">
        <v>0</v>
      </c>
      <c r="F432" s="152">
        <v>0</v>
      </c>
      <c r="G432" s="152">
        <v>0</v>
      </c>
      <c r="H432" s="152">
        <v>0</v>
      </c>
      <c r="I432" s="152">
        <v>0</v>
      </c>
      <c r="J432" s="152">
        <v>0</v>
      </c>
      <c r="K432" s="152">
        <v>0</v>
      </c>
      <c r="L432" s="152">
        <v>0</v>
      </c>
      <c r="M432" s="152">
        <v>0</v>
      </c>
      <c r="N432" s="152">
        <v>0</v>
      </c>
      <c r="O432" s="152">
        <v>0</v>
      </c>
      <c r="P432" s="152">
        <v>0</v>
      </c>
      <c r="Q432" s="152">
        <v>0</v>
      </c>
      <c r="R432" s="152">
        <v>0</v>
      </c>
      <c r="S432" s="152">
        <v>0</v>
      </c>
      <c r="T432" s="152">
        <v>0</v>
      </c>
      <c r="U432" s="152">
        <v>0</v>
      </c>
      <c r="V432" s="152">
        <v>0</v>
      </c>
      <c r="W432" s="152">
        <v>0</v>
      </c>
      <c r="X432" s="152">
        <v>0</v>
      </c>
      <c r="Y432" s="152">
        <v>0</v>
      </c>
      <c r="Z432" s="152">
        <v>0</v>
      </c>
      <c r="AA432" s="152">
        <v>0</v>
      </c>
      <c r="AB432" s="152">
        <v>0</v>
      </c>
      <c r="AC432" s="152">
        <v>0</v>
      </c>
      <c r="AD432" s="152">
        <v>0</v>
      </c>
      <c r="AE432" s="152">
        <v>0</v>
      </c>
      <c r="AF432" s="152">
        <v>0</v>
      </c>
      <c r="AG432" s="152">
        <v>0</v>
      </c>
      <c r="AH432" s="152">
        <v>0</v>
      </c>
      <c r="AI432" s="152">
        <v>0</v>
      </c>
      <c r="AJ432" s="153">
        <f t="shared" si="6"/>
        <v>0</v>
      </c>
      <c r="AM432" s="98"/>
    </row>
    <row r="433" spans="1:39" ht="20.100000000000001" hidden="1" customHeight="1" outlineLevel="2">
      <c r="A433" s="149">
        <v>1419</v>
      </c>
      <c r="B433" s="150" t="s">
        <v>1092</v>
      </c>
      <c r="C433" s="151" t="s">
        <v>1351</v>
      </c>
      <c r="D433" s="152">
        <v>0</v>
      </c>
      <c r="E433" s="152">
        <v>0</v>
      </c>
      <c r="F433" s="152">
        <v>0</v>
      </c>
      <c r="G433" s="152">
        <v>0</v>
      </c>
      <c r="H433" s="152">
        <v>0</v>
      </c>
      <c r="I433" s="152">
        <v>0</v>
      </c>
      <c r="J433" s="152">
        <v>0</v>
      </c>
      <c r="K433" s="152">
        <v>0</v>
      </c>
      <c r="L433" s="152">
        <v>0</v>
      </c>
      <c r="M433" s="152">
        <v>0</v>
      </c>
      <c r="N433" s="152">
        <v>0</v>
      </c>
      <c r="O433" s="152">
        <v>0</v>
      </c>
      <c r="P433" s="152">
        <v>0</v>
      </c>
      <c r="Q433" s="152">
        <v>0</v>
      </c>
      <c r="R433" s="152">
        <v>0</v>
      </c>
      <c r="S433" s="152">
        <v>0</v>
      </c>
      <c r="T433" s="152">
        <v>0</v>
      </c>
      <c r="U433" s="152">
        <v>0</v>
      </c>
      <c r="V433" s="152">
        <v>0</v>
      </c>
      <c r="W433" s="152">
        <v>0</v>
      </c>
      <c r="X433" s="152">
        <v>0</v>
      </c>
      <c r="Y433" s="152">
        <v>0</v>
      </c>
      <c r="Z433" s="152">
        <v>0</v>
      </c>
      <c r="AA433" s="152">
        <v>0</v>
      </c>
      <c r="AB433" s="152">
        <v>0</v>
      </c>
      <c r="AC433" s="152">
        <v>0</v>
      </c>
      <c r="AD433" s="152">
        <v>0</v>
      </c>
      <c r="AE433" s="152">
        <v>0</v>
      </c>
      <c r="AF433" s="152">
        <v>0</v>
      </c>
      <c r="AG433" s="152">
        <v>0</v>
      </c>
      <c r="AH433" s="152">
        <v>0</v>
      </c>
      <c r="AI433" s="152">
        <v>0</v>
      </c>
      <c r="AJ433" s="153">
        <f t="shared" si="6"/>
        <v>0</v>
      </c>
      <c r="AM433" s="98"/>
    </row>
    <row r="434" spans="1:39" ht="20.100000000000001" hidden="1" customHeight="1" outlineLevel="2">
      <c r="A434" s="149">
        <v>1420</v>
      </c>
      <c r="B434" s="150" t="s">
        <v>1093</v>
      </c>
      <c r="C434" s="151" t="s">
        <v>1351</v>
      </c>
      <c r="D434" s="152">
        <v>0</v>
      </c>
      <c r="E434" s="152">
        <v>0</v>
      </c>
      <c r="F434" s="152">
        <v>0</v>
      </c>
      <c r="G434" s="152">
        <v>0</v>
      </c>
      <c r="H434" s="152">
        <v>0</v>
      </c>
      <c r="I434" s="152">
        <v>0</v>
      </c>
      <c r="J434" s="152">
        <v>0</v>
      </c>
      <c r="K434" s="152">
        <v>0</v>
      </c>
      <c r="L434" s="152">
        <v>0</v>
      </c>
      <c r="M434" s="152">
        <v>0</v>
      </c>
      <c r="N434" s="152">
        <v>0</v>
      </c>
      <c r="O434" s="152">
        <v>0</v>
      </c>
      <c r="P434" s="152">
        <v>0</v>
      </c>
      <c r="Q434" s="152">
        <v>0</v>
      </c>
      <c r="R434" s="152">
        <v>0</v>
      </c>
      <c r="S434" s="152">
        <v>0</v>
      </c>
      <c r="T434" s="152">
        <v>0</v>
      </c>
      <c r="U434" s="152">
        <v>0</v>
      </c>
      <c r="V434" s="152">
        <v>0</v>
      </c>
      <c r="W434" s="152">
        <v>0</v>
      </c>
      <c r="X434" s="152">
        <v>0</v>
      </c>
      <c r="Y434" s="152">
        <v>0</v>
      </c>
      <c r="Z434" s="152">
        <v>0</v>
      </c>
      <c r="AA434" s="152">
        <v>0</v>
      </c>
      <c r="AB434" s="152">
        <v>0</v>
      </c>
      <c r="AC434" s="152">
        <v>0</v>
      </c>
      <c r="AD434" s="152">
        <v>0</v>
      </c>
      <c r="AE434" s="152">
        <v>0</v>
      </c>
      <c r="AF434" s="152">
        <v>0</v>
      </c>
      <c r="AG434" s="152">
        <v>0</v>
      </c>
      <c r="AH434" s="152">
        <v>0</v>
      </c>
      <c r="AI434" s="152">
        <v>0</v>
      </c>
      <c r="AJ434" s="153">
        <f t="shared" si="6"/>
        <v>0</v>
      </c>
      <c r="AM434" s="98"/>
    </row>
    <row r="435" spans="1:39" ht="20.100000000000001" hidden="1" customHeight="1" outlineLevel="2">
      <c r="A435" s="149">
        <v>1421</v>
      </c>
      <c r="B435" s="150" t="s">
        <v>1094</v>
      </c>
      <c r="C435" s="151" t="s">
        <v>1351</v>
      </c>
      <c r="D435" s="152">
        <v>0</v>
      </c>
      <c r="E435" s="152">
        <v>0</v>
      </c>
      <c r="F435" s="152">
        <v>0</v>
      </c>
      <c r="G435" s="152">
        <v>0</v>
      </c>
      <c r="H435" s="152">
        <v>0</v>
      </c>
      <c r="I435" s="152">
        <v>0</v>
      </c>
      <c r="J435" s="152">
        <v>0</v>
      </c>
      <c r="K435" s="152">
        <v>0</v>
      </c>
      <c r="L435" s="152">
        <v>0</v>
      </c>
      <c r="M435" s="152">
        <v>0</v>
      </c>
      <c r="N435" s="152">
        <v>0</v>
      </c>
      <c r="O435" s="152">
        <v>0</v>
      </c>
      <c r="P435" s="152">
        <v>0</v>
      </c>
      <c r="Q435" s="152">
        <v>0</v>
      </c>
      <c r="R435" s="152">
        <v>0</v>
      </c>
      <c r="S435" s="152">
        <v>0</v>
      </c>
      <c r="T435" s="152">
        <v>0</v>
      </c>
      <c r="U435" s="152">
        <v>0</v>
      </c>
      <c r="V435" s="152">
        <v>0</v>
      </c>
      <c r="W435" s="152">
        <v>0</v>
      </c>
      <c r="X435" s="152">
        <v>0</v>
      </c>
      <c r="Y435" s="152">
        <v>0</v>
      </c>
      <c r="Z435" s="152">
        <v>0</v>
      </c>
      <c r="AA435" s="152">
        <v>0</v>
      </c>
      <c r="AB435" s="152">
        <v>0</v>
      </c>
      <c r="AC435" s="152">
        <v>0</v>
      </c>
      <c r="AD435" s="152">
        <v>0</v>
      </c>
      <c r="AE435" s="152">
        <v>0</v>
      </c>
      <c r="AF435" s="152">
        <v>0</v>
      </c>
      <c r="AG435" s="152">
        <v>0</v>
      </c>
      <c r="AH435" s="152">
        <v>0</v>
      </c>
      <c r="AI435" s="152">
        <v>0</v>
      </c>
      <c r="AJ435" s="153">
        <f t="shared" si="6"/>
        <v>0</v>
      </c>
      <c r="AM435" s="98"/>
    </row>
    <row r="436" spans="1:39" ht="20.100000000000001" hidden="1" customHeight="1" outlineLevel="2">
      <c r="A436" s="149">
        <v>1422</v>
      </c>
      <c r="B436" s="150" t="s">
        <v>1095</v>
      </c>
      <c r="C436" s="151" t="s">
        <v>1351</v>
      </c>
      <c r="D436" s="152">
        <v>0</v>
      </c>
      <c r="E436" s="152">
        <v>0</v>
      </c>
      <c r="F436" s="152">
        <v>0</v>
      </c>
      <c r="G436" s="152">
        <v>0</v>
      </c>
      <c r="H436" s="152">
        <v>0</v>
      </c>
      <c r="I436" s="152">
        <v>0</v>
      </c>
      <c r="J436" s="152">
        <v>0</v>
      </c>
      <c r="K436" s="152">
        <v>0</v>
      </c>
      <c r="L436" s="152">
        <v>0</v>
      </c>
      <c r="M436" s="152">
        <v>0</v>
      </c>
      <c r="N436" s="152">
        <v>0</v>
      </c>
      <c r="O436" s="152">
        <v>0</v>
      </c>
      <c r="P436" s="152">
        <v>0</v>
      </c>
      <c r="Q436" s="152">
        <v>0</v>
      </c>
      <c r="R436" s="152">
        <v>0</v>
      </c>
      <c r="S436" s="152">
        <v>0</v>
      </c>
      <c r="T436" s="152">
        <v>0</v>
      </c>
      <c r="U436" s="152">
        <v>0</v>
      </c>
      <c r="V436" s="152">
        <v>0</v>
      </c>
      <c r="W436" s="152">
        <v>0</v>
      </c>
      <c r="X436" s="152">
        <v>0</v>
      </c>
      <c r="Y436" s="152">
        <v>0</v>
      </c>
      <c r="Z436" s="152">
        <v>0</v>
      </c>
      <c r="AA436" s="152">
        <v>0</v>
      </c>
      <c r="AB436" s="152">
        <v>0</v>
      </c>
      <c r="AC436" s="152">
        <v>0</v>
      </c>
      <c r="AD436" s="152">
        <v>0</v>
      </c>
      <c r="AE436" s="152">
        <v>0</v>
      </c>
      <c r="AF436" s="152">
        <v>0</v>
      </c>
      <c r="AG436" s="152">
        <v>0</v>
      </c>
      <c r="AH436" s="152">
        <v>0</v>
      </c>
      <c r="AI436" s="152">
        <v>0</v>
      </c>
      <c r="AJ436" s="153">
        <f t="shared" si="6"/>
        <v>0</v>
      </c>
      <c r="AM436" s="98"/>
    </row>
    <row r="437" spans="1:39" ht="20.100000000000001" hidden="1" customHeight="1" outlineLevel="2">
      <c r="A437" s="149">
        <v>1423</v>
      </c>
      <c r="B437" s="150" t="s">
        <v>1096</v>
      </c>
      <c r="C437" s="151" t="s">
        <v>1351</v>
      </c>
      <c r="D437" s="152">
        <v>0</v>
      </c>
      <c r="E437" s="152">
        <v>0</v>
      </c>
      <c r="F437" s="152">
        <v>0</v>
      </c>
      <c r="G437" s="152">
        <v>0</v>
      </c>
      <c r="H437" s="152">
        <v>0</v>
      </c>
      <c r="I437" s="152">
        <v>0</v>
      </c>
      <c r="J437" s="152">
        <v>0</v>
      </c>
      <c r="K437" s="152">
        <v>0</v>
      </c>
      <c r="L437" s="152">
        <v>0</v>
      </c>
      <c r="M437" s="152">
        <v>0</v>
      </c>
      <c r="N437" s="152">
        <v>0</v>
      </c>
      <c r="O437" s="152">
        <v>0</v>
      </c>
      <c r="P437" s="152">
        <v>0</v>
      </c>
      <c r="Q437" s="152">
        <v>0</v>
      </c>
      <c r="R437" s="152">
        <v>0</v>
      </c>
      <c r="S437" s="152">
        <v>0</v>
      </c>
      <c r="T437" s="152">
        <v>0</v>
      </c>
      <c r="U437" s="152">
        <v>0</v>
      </c>
      <c r="V437" s="152">
        <v>0</v>
      </c>
      <c r="W437" s="152">
        <v>0</v>
      </c>
      <c r="X437" s="152">
        <v>0</v>
      </c>
      <c r="Y437" s="152">
        <v>0</v>
      </c>
      <c r="Z437" s="152">
        <v>0</v>
      </c>
      <c r="AA437" s="152">
        <v>0</v>
      </c>
      <c r="AB437" s="152">
        <v>0</v>
      </c>
      <c r="AC437" s="152">
        <v>0</v>
      </c>
      <c r="AD437" s="152">
        <v>0</v>
      </c>
      <c r="AE437" s="152">
        <v>0</v>
      </c>
      <c r="AF437" s="152">
        <v>0</v>
      </c>
      <c r="AG437" s="152">
        <v>0</v>
      </c>
      <c r="AH437" s="152">
        <v>0</v>
      </c>
      <c r="AI437" s="152">
        <v>0</v>
      </c>
      <c r="AJ437" s="153">
        <f t="shared" si="6"/>
        <v>0</v>
      </c>
      <c r="AM437" s="98"/>
    </row>
    <row r="438" spans="1:39" ht="20.100000000000001" hidden="1" customHeight="1" outlineLevel="2">
      <c r="A438" s="149">
        <v>1424</v>
      </c>
      <c r="B438" s="150" t="s">
        <v>1097</v>
      </c>
      <c r="C438" s="151" t="s">
        <v>1351</v>
      </c>
      <c r="D438" s="152">
        <v>0</v>
      </c>
      <c r="E438" s="152">
        <v>0</v>
      </c>
      <c r="F438" s="152">
        <v>0</v>
      </c>
      <c r="G438" s="152">
        <v>0</v>
      </c>
      <c r="H438" s="152">
        <v>0</v>
      </c>
      <c r="I438" s="152">
        <v>0</v>
      </c>
      <c r="J438" s="152">
        <v>0</v>
      </c>
      <c r="K438" s="152">
        <v>0</v>
      </c>
      <c r="L438" s="152">
        <v>0</v>
      </c>
      <c r="M438" s="152">
        <v>0</v>
      </c>
      <c r="N438" s="152">
        <v>0</v>
      </c>
      <c r="O438" s="152">
        <v>0</v>
      </c>
      <c r="P438" s="152">
        <v>0</v>
      </c>
      <c r="Q438" s="152">
        <v>0</v>
      </c>
      <c r="R438" s="152">
        <v>0</v>
      </c>
      <c r="S438" s="152">
        <v>0</v>
      </c>
      <c r="T438" s="152">
        <v>0</v>
      </c>
      <c r="U438" s="152">
        <v>0</v>
      </c>
      <c r="V438" s="152">
        <v>0</v>
      </c>
      <c r="W438" s="152">
        <v>0</v>
      </c>
      <c r="X438" s="152">
        <v>0</v>
      </c>
      <c r="Y438" s="152">
        <v>0</v>
      </c>
      <c r="Z438" s="152">
        <v>0</v>
      </c>
      <c r="AA438" s="152">
        <v>0</v>
      </c>
      <c r="AB438" s="152">
        <v>0</v>
      </c>
      <c r="AC438" s="152">
        <v>0</v>
      </c>
      <c r="AD438" s="152">
        <v>0</v>
      </c>
      <c r="AE438" s="152">
        <v>0</v>
      </c>
      <c r="AF438" s="152">
        <v>0</v>
      </c>
      <c r="AG438" s="152">
        <v>0</v>
      </c>
      <c r="AH438" s="152">
        <v>0</v>
      </c>
      <c r="AI438" s="152">
        <v>0</v>
      </c>
      <c r="AJ438" s="153">
        <f t="shared" si="6"/>
        <v>0</v>
      </c>
      <c r="AM438" s="98"/>
    </row>
    <row r="439" spans="1:39" ht="20.100000000000001" hidden="1" customHeight="1" outlineLevel="2">
      <c r="A439" s="149">
        <v>1425</v>
      </c>
      <c r="B439" s="150" t="s">
        <v>1098</v>
      </c>
      <c r="C439" s="151" t="s">
        <v>1351</v>
      </c>
      <c r="D439" s="152">
        <v>0</v>
      </c>
      <c r="E439" s="152">
        <v>0</v>
      </c>
      <c r="F439" s="152">
        <v>0</v>
      </c>
      <c r="G439" s="152">
        <v>0</v>
      </c>
      <c r="H439" s="152">
        <v>0</v>
      </c>
      <c r="I439" s="152">
        <v>0</v>
      </c>
      <c r="J439" s="152">
        <v>0</v>
      </c>
      <c r="K439" s="152">
        <v>0</v>
      </c>
      <c r="L439" s="152">
        <v>0</v>
      </c>
      <c r="M439" s="152">
        <v>0</v>
      </c>
      <c r="N439" s="152">
        <v>0</v>
      </c>
      <c r="O439" s="152">
        <v>0</v>
      </c>
      <c r="P439" s="152">
        <v>0</v>
      </c>
      <c r="Q439" s="152">
        <v>0</v>
      </c>
      <c r="R439" s="152">
        <v>0</v>
      </c>
      <c r="S439" s="152">
        <v>0</v>
      </c>
      <c r="T439" s="152">
        <v>0</v>
      </c>
      <c r="U439" s="152">
        <v>0</v>
      </c>
      <c r="V439" s="152">
        <v>0</v>
      </c>
      <c r="W439" s="152">
        <v>0</v>
      </c>
      <c r="X439" s="152">
        <v>0</v>
      </c>
      <c r="Y439" s="152">
        <v>0</v>
      </c>
      <c r="Z439" s="152">
        <v>0</v>
      </c>
      <c r="AA439" s="152">
        <v>0</v>
      </c>
      <c r="AB439" s="152">
        <v>0</v>
      </c>
      <c r="AC439" s="152">
        <v>0</v>
      </c>
      <c r="AD439" s="152">
        <v>0</v>
      </c>
      <c r="AE439" s="152">
        <v>0</v>
      </c>
      <c r="AF439" s="152">
        <v>0</v>
      </c>
      <c r="AG439" s="152">
        <v>0</v>
      </c>
      <c r="AH439" s="152">
        <v>0</v>
      </c>
      <c r="AI439" s="152">
        <v>0</v>
      </c>
      <c r="AJ439" s="153">
        <f t="shared" si="6"/>
        <v>0</v>
      </c>
      <c r="AM439" s="98"/>
    </row>
    <row r="440" spans="1:39" ht="20.100000000000001" hidden="1" customHeight="1" outlineLevel="2">
      <c r="A440" s="149">
        <v>1426</v>
      </c>
      <c r="B440" s="150" t="s">
        <v>1099</v>
      </c>
      <c r="C440" s="151" t="s">
        <v>1351</v>
      </c>
      <c r="D440" s="152">
        <v>0</v>
      </c>
      <c r="E440" s="152">
        <v>0</v>
      </c>
      <c r="F440" s="152">
        <v>0</v>
      </c>
      <c r="G440" s="152">
        <v>0</v>
      </c>
      <c r="H440" s="152">
        <v>0</v>
      </c>
      <c r="I440" s="152">
        <v>0</v>
      </c>
      <c r="J440" s="152">
        <v>0</v>
      </c>
      <c r="K440" s="152">
        <v>0</v>
      </c>
      <c r="L440" s="152">
        <v>0</v>
      </c>
      <c r="M440" s="152">
        <v>0</v>
      </c>
      <c r="N440" s="152">
        <v>0</v>
      </c>
      <c r="O440" s="152">
        <v>0</v>
      </c>
      <c r="P440" s="152">
        <v>0</v>
      </c>
      <c r="Q440" s="152">
        <v>0</v>
      </c>
      <c r="R440" s="152">
        <v>0</v>
      </c>
      <c r="S440" s="152">
        <v>0</v>
      </c>
      <c r="T440" s="152">
        <v>0</v>
      </c>
      <c r="U440" s="152">
        <v>0</v>
      </c>
      <c r="V440" s="152">
        <v>0</v>
      </c>
      <c r="W440" s="152">
        <v>0</v>
      </c>
      <c r="X440" s="152">
        <v>0</v>
      </c>
      <c r="Y440" s="152">
        <v>0</v>
      </c>
      <c r="Z440" s="152">
        <v>0</v>
      </c>
      <c r="AA440" s="152">
        <v>0</v>
      </c>
      <c r="AB440" s="152">
        <v>0</v>
      </c>
      <c r="AC440" s="152">
        <v>0</v>
      </c>
      <c r="AD440" s="152">
        <v>0</v>
      </c>
      <c r="AE440" s="152">
        <v>0</v>
      </c>
      <c r="AF440" s="152">
        <v>0</v>
      </c>
      <c r="AG440" s="152">
        <v>0</v>
      </c>
      <c r="AH440" s="152">
        <v>0</v>
      </c>
      <c r="AI440" s="152">
        <v>0</v>
      </c>
      <c r="AJ440" s="153">
        <f t="shared" si="6"/>
        <v>0</v>
      </c>
      <c r="AM440" s="98"/>
    </row>
    <row r="441" spans="1:39" ht="20.100000000000001" hidden="1" customHeight="1" outlineLevel="2">
      <c r="A441" s="149">
        <v>1427</v>
      </c>
      <c r="B441" s="150" t="s">
        <v>1100</v>
      </c>
      <c r="C441" s="151" t="s">
        <v>1351</v>
      </c>
      <c r="D441" s="152">
        <v>0</v>
      </c>
      <c r="E441" s="152">
        <v>0</v>
      </c>
      <c r="F441" s="152">
        <v>0</v>
      </c>
      <c r="G441" s="152">
        <v>0</v>
      </c>
      <c r="H441" s="152">
        <v>0</v>
      </c>
      <c r="I441" s="152">
        <v>0</v>
      </c>
      <c r="J441" s="152">
        <v>0</v>
      </c>
      <c r="K441" s="152">
        <v>0</v>
      </c>
      <c r="L441" s="152">
        <v>0</v>
      </c>
      <c r="M441" s="152">
        <v>0</v>
      </c>
      <c r="N441" s="152">
        <v>0</v>
      </c>
      <c r="O441" s="152">
        <v>0</v>
      </c>
      <c r="P441" s="152">
        <v>0</v>
      </c>
      <c r="Q441" s="152">
        <v>0</v>
      </c>
      <c r="R441" s="152">
        <v>0</v>
      </c>
      <c r="S441" s="152">
        <v>0</v>
      </c>
      <c r="T441" s="152">
        <v>0</v>
      </c>
      <c r="U441" s="152">
        <v>0</v>
      </c>
      <c r="V441" s="152">
        <v>0</v>
      </c>
      <c r="W441" s="152">
        <v>0</v>
      </c>
      <c r="X441" s="152">
        <v>0</v>
      </c>
      <c r="Y441" s="152">
        <v>0</v>
      </c>
      <c r="Z441" s="152">
        <v>0</v>
      </c>
      <c r="AA441" s="152">
        <v>0</v>
      </c>
      <c r="AB441" s="152">
        <v>0</v>
      </c>
      <c r="AC441" s="152">
        <v>0</v>
      </c>
      <c r="AD441" s="152">
        <v>0</v>
      </c>
      <c r="AE441" s="152">
        <v>0</v>
      </c>
      <c r="AF441" s="152">
        <v>0</v>
      </c>
      <c r="AG441" s="152">
        <v>0</v>
      </c>
      <c r="AH441" s="152">
        <v>0</v>
      </c>
      <c r="AI441" s="152">
        <v>0</v>
      </c>
      <c r="AJ441" s="153">
        <f t="shared" si="6"/>
        <v>0</v>
      </c>
      <c r="AM441" s="98"/>
    </row>
    <row r="442" spans="1:39" ht="20.100000000000001" hidden="1" customHeight="1" outlineLevel="2">
      <c r="A442" s="149">
        <v>1428</v>
      </c>
      <c r="B442" s="150" t="s">
        <v>1101</v>
      </c>
      <c r="C442" s="151" t="s">
        <v>1351</v>
      </c>
      <c r="D442" s="152">
        <v>0</v>
      </c>
      <c r="E442" s="152">
        <v>0</v>
      </c>
      <c r="F442" s="152">
        <v>0</v>
      </c>
      <c r="G442" s="152">
        <v>0</v>
      </c>
      <c r="H442" s="152">
        <v>0</v>
      </c>
      <c r="I442" s="152">
        <v>0</v>
      </c>
      <c r="J442" s="152">
        <v>0</v>
      </c>
      <c r="K442" s="152">
        <v>0</v>
      </c>
      <c r="L442" s="152">
        <v>0</v>
      </c>
      <c r="M442" s="152">
        <v>0</v>
      </c>
      <c r="N442" s="152">
        <v>0</v>
      </c>
      <c r="O442" s="152">
        <v>0</v>
      </c>
      <c r="P442" s="152">
        <v>0</v>
      </c>
      <c r="Q442" s="152">
        <v>0</v>
      </c>
      <c r="R442" s="152">
        <v>0</v>
      </c>
      <c r="S442" s="152">
        <v>0</v>
      </c>
      <c r="T442" s="152">
        <v>0</v>
      </c>
      <c r="U442" s="152">
        <v>0</v>
      </c>
      <c r="V442" s="152">
        <v>0</v>
      </c>
      <c r="W442" s="152">
        <v>0</v>
      </c>
      <c r="X442" s="152">
        <v>0</v>
      </c>
      <c r="Y442" s="152">
        <v>0</v>
      </c>
      <c r="Z442" s="152">
        <v>0</v>
      </c>
      <c r="AA442" s="152">
        <v>0</v>
      </c>
      <c r="AB442" s="152">
        <v>0</v>
      </c>
      <c r="AC442" s="152">
        <v>0</v>
      </c>
      <c r="AD442" s="152">
        <v>0</v>
      </c>
      <c r="AE442" s="152">
        <v>0</v>
      </c>
      <c r="AF442" s="152">
        <v>0</v>
      </c>
      <c r="AG442" s="152">
        <v>0</v>
      </c>
      <c r="AH442" s="152">
        <v>0</v>
      </c>
      <c r="AI442" s="152">
        <v>0</v>
      </c>
      <c r="AJ442" s="153">
        <f t="shared" si="6"/>
        <v>0</v>
      </c>
      <c r="AM442" s="98"/>
    </row>
    <row r="443" spans="1:39" ht="20.100000000000001" hidden="1" customHeight="1" outlineLevel="2">
      <c r="A443" s="149">
        <v>1429</v>
      </c>
      <c r="B443" s="150" t="s">
        <v>1102</v>
      </c>
      <c r="C443" s="151" t="s">
        <v>1351</v>
      </c>
      <c r="D443" s="152">
        <v>0</v>
      </c>
      <c r="E443" s="152">
        <v>0</v>
      </c>
      <c r="F443" s="152">
        <v>0</v>
      </c>
      <c r="G443" s="152">
        <v>0</v>
      </c>
      <c r="H443" s="152">
        <v>0</v>
      </c>
      <c r="I443" s="152">
        <v>0</v>
      </c>
      <c r="J443" s="152">
        <v>0</v>
      </c>
      <c r="K443" s="152">
        <v>0</v>
      </c>
      <c r="L443" s="152">
        <v>0</v>
      </c>
      <c r="M443" s="152">
        <v>0</v>
      </c>
      <c r="N443" s="152">
        <v>0</v>
      </c>
      <c r="O443" s="152">
        <v>0</v>
      </c>
      <c r="P443" s="152">
        <v>0</v>
      </c>
      <c r="Q443" s="152">
        <v>0</v>
      </c>
      <c r="R443" s="152">
        <v>0</v>
      </c>
      <c r="S443" s="152">
        <v>0</v>
      </c>
      <c r="T443" s="152">
        <v>0</v>
      </c>
      <c r="U443" s="152">
        <v>0</v>
      </c>
      <c r="V443" s="152">
        <v>0</v>
      </c>
      <c r="W443" s="152">
        <v>0</v>
      </c>
      <c r="X443" s="152">
        <v>0</v>
      </c>
      <c r="Y443" s="152">
        <v>0</v>
      </c>
      <c r="Z443" s="152">
        <v>0</v>
      </c>
      <c r="AA443" s="152">
        <v>0</v>
      </c>
      <c r="AB443" s="152">
        <v>0</v>
      </c>
      <c r="AC443" s="152">
        <v>0</v>
      </c>
      <c r="AD443" s="152">
        <v>0</v>
      </c>
      <c r="AE443" s="152">
        <v>0</v>
      </c>
      <c r="AF443" s="152">
        <v>0</v>
      </c>
      <c r="AG443" s="152">
        <v>0</v>
      </c>
      <c r="AH443" s="152">
        <v>0</v>
      </c>
      <c r="AI443" s="152">
        <v>0</v>
      </c>
      <c r="AJ443" s="153">
        <f t="shared" si="6"/>
        <v>0</v>
      </c>
      <c r="AM443" s="98"/>
    </row>
    <row r="444" spans="1:39" ht="20.100000000000001" hidden="1" customHeight="1" outlineLevel="2">
      <c r="A444" s="149">
        <v>1430</v>
      </c>
      <c r="B444" s="150" t="s">
        <v>1103</v>
      </c>
      <c r="C444" s="151" t="s">
        <v>1351</v>
      </c>
      <c r="D444" s="152">
        <v>0</v>
      </c>
      <c r="E444" s="152">
        <v>0</v>
      </c>
      <c r="F444" s="152">
        <v>0</v>
      </c>
      <c r="G444" s="152">
        <v>0</v>
      </c>
      <c r="H444" s="152">
        <v>0</v>
      </c>
      <c r="I444" s="152">
        <v>0</v>
      </c>
      <c r="J444" s="152">
        <v>0</v>
      </c>
      <c r="K444" s="152">
        <v>0</v>
      </c>
      <c r="L444" s="152">
        <v>0</v>
      </c>
      <c r="M444" s="152">
        <v>0</v>
      </c>
      <c r="N444" s="152">
        <v>0</v>
      </c>
      <c r="O444" s="152">
        <v>0</v>
      </c>
      <c r="P444" s="152">
        <v>0</v>
      </c>
      <c r="Q444" s="152">
        <v>0</v>
      </c>
      <c r="R444" s="152">
        <v>0</v>
      </c>
      <c r="S444" s="152">
        <v>0</v>
      </c>
      <c r="T444" s="152">
        <v>0</v>
      </c>
      <c r="U444" s="152">
        <v>0</v>
      </c>
      <c r="V444" s="152">
        <v>0</v>
      </c>
      <c r="W444" s="152">
        <v>0</v>
      </c>
      <c r="X444" s="152">
        <v>0</v>
      </c>
      <c r="Y444" s="152">
        <v>0</v>
      </c>
      <c r="Z444" s="152">
        <v>0</v>
      </c>
      <c r="AA444" s="152">
        <v>0</v>
      </c>
      <c r="AB444" s="152">
        <v>0</v>
      </c>
      <c r="AC444" s="152">
        <v>0</v>
      </c>
      <c r="AD444" s="152">
        <v>0</v>
      </c>
      <c r="AE444" s="152">
        <v>0</v>
      </c>
      <c r="AF444" s="152">
        <v>0</v>
      </c>
      <c r="AG444" s="152">
        <v>0</v>
      </c>
      <c r="AH444" s="152">
        <v>0</v>
      </c>
      <c r="AI444" s="152">
        <v>0</v>
      </c>
      <c r="AJ444" s="153">
        <f t="shared" si="6"/>
        <v>0</v>
      </c>
      <c r="AM444" s="98"/>
    </row>
    <row r="445" spans="1:39" ht="20.100000000000001" hidden="1" customHeight="1" outlineLevel="2">
      <c r="A445" s="149">
        <v>1431</v>
      </c>
      <c r="B445" s="150" t="s">
        <v>1104</v>
      </c>
      <c r="C445" s="151" t="s">
        <v>1351</v>
      </c>
      <c r="D445" s="152">
        <v>0</v>
      </c>
      <c r="E445" s="152">
        <v>0</v>
      </c>
      <c r="F445" s="152">
        <v>0</v>
      </c>
      <c r="G445" s="152">
        <v>0</v>
      </c>
      <c r="H445" s="152">
        <v>0</v>
      </c>
      <c r="I445" s="152">
        <v>0</v>
      </c>
      <c r="J445" s="152">
        <v>0</v>
      </c>
      <c r="K445" s="152">
        <v>0</v>
      </c>
      <c r="L445" s="152">
        <v>0</v>
      </c>
      <c r="M445" s="152">
        <v>0</v>
      </c>
      <c r="N445" s="152">
        <v>0</v>
      </c>
      <c r="O445" s="152">
        <v>0</v>
      </c>
      <c r="P445" s="152">
        <v>0</v>
      </c>
      <c r="Q445" s="152">
        <v>0</v>
      </c>
      <c r="R445" s="152">
        <v>0</v>
      </c>
      <c r="S445" s="152">
        <v>0</v>
      </c>
      <c r="T445" s="152">
        <v>0</v>
      </c>
      <c r="U445" s="152">
        <v>0</v>
      </c>
      <c r="V445" s="152">
        <v>0</v>
      </c>
      <c r="W445" s="152">
        <v>0</v>
      </c>
      <c r="X445" s="152">
        <v>0</v>
      </c>
      <c r="Y445" s="152">
        <v>0</v>
      </c>
      <c r="Z445" s="152">
        <v>0</v>
      </c>
      <c r="AA445" s="152">
        <v>0</v>
      </c>
      <c r="AB445" s="152">
        <v>0</v>
      </c>
      <c r="AC445" s="152">
        <v>0</v>
      </c>
      <c r="AD445" s="152">
        <v>0</v>
      </c>
      <c r="AE445" s="152">
        <v>0</v>
      </c>
      <c r="AF445" s="152">
        <v>0</v>
      </c>
      <c r="AG445" s="152">
        <v>0</v>
      </c>
      <c r="AH445" s="152">
        <v>0</v>
      </c>
      <c r="AI445" s="152">
        <v>0</v>
      </c>
      <c r="AJ445" s="153">
        <f t="shared" si="6"/>
        <v>0</v>
      </c>
      <c r="AM445" s="98"/>
    </row>
    <row r="446" spans="1:39" ht="20.100000000000001" hidden="1" customHeight="1" outlineLevel="2">
      <c r="A446" s="149">
        <v>1432</v>
      </c>
      <c r="B446" s="150" t="s">
        <v>1105</v>
      </c>
      <c r="C446" s="151" t="s">
        <v>1351</v>
      </c>
      <c r="D446" s="152">
        <v>0</v>
      </c>
      <c r="E446" s="152">
        <v>0</v>
      </c>
      <c r="F446" s="152">
        <v>0</v>
      </c>
      <c r="G446" s="152">
        <v>0</v>
      </c>
      <c r="H446" s="152">
        <v>0</v>
      </c>
      <c r="I446" s="152">
        <v>0</v>
      </c>
      <c r="J446" s="152">
        <v>0</v>
      </c>
      <c r="K446" s="152">
        <v>0</v>
      </c>
      <c r="L446" s="152">
        <v>0</v>
      </c>
      <c r="M446" s="152">
        <v>0</v>
      </c>
      <c r="N446" s="152">
        <v>0</v>
      </c>
      <c r="O446" s="152">
        <v>0</v>
      </c>
      <c r="P446" s="152">
        <v>0</v>
      </c>
      <c r="Q446" s="152">
        <v>0</v>
      </c>
      <c r="R446" s="152">
        <v>0</v>
      </c>
      <c r="S446" s="152">
        <v>0</v>
      </c>
      <c r="T446" s="152">
        <v>0</v>
      </c>
      <c r="U446" s="152">
        <v>0</v>
      </c>
      <c r="V446" s="152">
        <v>0</v>
      </c>
      <c r="W446" s="152">
        <v>0</v>
      </c>
      <c r="X446" s="152">
        <v>0</v>
      </c>
      <c r="Y446" s="152">
        <v>0</v>
      </c>
      <c r="Z446" s="152">
        <v>0</v>
      </c>
      <c r="AA446" s="152">
        <v>0</v>
      </c>
      <c r="AB446" s="152">
        <v>0</v>
      </c>
      <c r="AC446" s="152">
        <v>0</v>
      </c>
      <c r="AD446" s="152">
        <v>0</v>
      </c>
      <c r="AE446" s="152">
        <v>0</v>
      </c>
      <c r="AF446" s="152">
        <v>0</v>
      </c>
      <c r="AG446" s="152">
        <v>0</v>
      </c>
      <c r="AH446" s="152">
        <v>0</v>
      </c>
      <c r="AI446" s="152">
        <v>0</v>
      </c>
      <c r="AJ446" s="153">
        <f t="shared" si="6"/>
        <v>0</v>
      </c>
      <c r="AM446" s="98"/>
    </row>
    <row r="447" spans="1:39" ht="20.100000000000001" hidden="1" customHeight="1" outlineLevel="2">
      <c r="A447" s="149">
        <v>1433</v>
      </c>
      <c r="B447" s="150" t="s">
        <v>1106</v>
      </c>
      <c r="C447" s="151" t="s">
        <v>1351</v>
      </c>
      <c r="D447" s="152">
        <v>0</v>
      </c>
      <c r="E447" s="152">
        <v>0</v>
      </c>
      <c r="F447" s="152">
        <v>0</v>
      </c>
      <c r="G447" s="152">
        <v>0</v>
      </c>
      <c r="H447" s="152">
        <v>0</v>
      </c>
      <c r="I447" s="152">
        <v>0</v>
      </c>
      <c r="J447" s="152">
        <v>0</v>
      </c>
      <c r="K447" s="152">
        <v>0</v>
      </c>
      <c r="L447" s="152">
        <v>0</v>
      </c>
      <c r="M447" s="152">
        <v>0</v>
      </c>
      <c r="N447" s="152">
        <v>0</v>
      </c>
      <c r="O447" s="152">
        <v>0</v>
      </c>
      <c r="P447" s="152">
        <v>0</v>
      </c>
      <c r="Q447" s="152">
        <v>0</v>
      </c>
      <c r="R447" s="152">
        <v>0</v>
      </c>
      <c r="S447" s="152">
        <v>0</v>
      </c>
      <c r="T447" s="152">
        <v>0</v>
      </c>
      <c r="U447" s="152">
        <v>0</v>
      </c>
      <c r="V447" s="152">
        <v>0</v>
      </c>
      <c r="W447" s="152">
        <v>0</v>
      </c>
      <c r="X447" s="152">
        <v>0</v>
      </c>
      <c r="Y447" s="152">
        <v>0</v>
      </c>
      <c r="Z447" s="152">
        <v>0</v>
      </c>
      <c r="AA447" s="152">
        <v>0</v>
      </c>
      <c r="AB447" s="152">
        <v>0</v>
      </c>
      <c r="AC447" s="152">
        <v>0</v>
      </c>
      <c r="AD447" s="152">
        <v>0</v>
      </c>
      <c r="AE447" s="152">
        <v>0</v>
      </c>
      <c r="AF447" s="152">
        <v>0</v>
      </c>
      <c r="AG447" s="152">
        <v>0</v>
      </c>
      <c r="AH447" s="152">
        <v>0</v>
      </c>
      <c r="AI447" s="152">
        <v>0</v>
      </c>
      <c r="AJ447" s="153">
        <f t="shared" si="6"/>
        <v>0</v>
      </c>
      <c r="AM447" s="98"/>
    </row>
    <row r="448" spans="1:39" ht="20.100000000000001" hidden="1" customHeight="1" outlineLevel="2">
      <c r="A448" s="149">
        <v>1434</v>
      </c>
      <c r="B448" s="150" t="s">
        <v>1107</v>
      </c>
      <c r="C448" s="151" t="s">
        <v>1351</v>
      </c>
      <c r="D448" s="152">
        <v>0</v>
      </c>
      <c r="E448" s="152">
        <v>0</v>
      </c>
      <c r="F448" s="152">
        <v>0</v>
      </c>
      <c r="G448" s="152">
        <v>0</v>
      </c>
      <c r="H448" s="152">
        <v>0</v>
      </c>
      <c r="I448" s="152">
        <v>0</v>
      </c>
      <c r="J448" s="152">
        <v>0</v>
      </c>
      <c r="K448" s="152">
        <v>0</v>
      </c>
      <c r="L448" s="152">
        <v>0</v>
      </c>
      <c r="M448" s="152">
        <v>0</v>
      </c>
      <c r="N448" s="152">
        <v>0</v>
      </c>
      <c r="O448" s="152">
        <v>0</v>
      </c>
      <c r="P448" s="152">
        <v>0</v>
      </c>
      <c r="Q448" s="152">
        <v>0</v>
      </c>
      <c r="R448" s="152">
        <v>0</v>
      </c>
      <c r="S448" s="152">
        <v>0</v>
      </c>
      <c r="T448" s="152">
        <v>0</v>
      </c>
      <c r="U448" s="152">
        <v>0</v>
      </c>
      <c r="V448" s="152">
        <v>0</v>
      </c>
      <c r="W448" s="152">
        <v>0</v>
      </c>
      <c r="X448" s="152">
        <v>0</v>
      </c>
      <c r="Y448" s="152">
        <v>0</v>
      </c>
      <c r="Z448" s="152">
        <v>0</v>
      </c>
      <c r="AA448" s="152">
        <v>0</v>
      </c>
      <c r="AB448" s="152">
        <v>0</v>
      </c>
      <c r="AC448" s="152">
        <v>0</v>
      </c>
      <c r="AD448" s="152">
        <v>0</v>
      </c>
      <c r="AE448" s="152">
        <v>0</v>
      </c>
      <c r="AF448" s="152">
        <v>0</v>
      </c>
      <c r="AG448" s="152">
        <v>0</v>
      </c>
      <c r="AH448" s="152">
        <v>0</v>
      </c>
      <c r="AI448" s="152">
        <v>0</v>
      </c>
      <c r="AJ448" s="153">
        <f t="shared" si="6"/>
        <v>0</v>
      </c>
      <c r="AM448" s="98"/>
    </row>
    <row r="449" spans="1:39" ht="20.100000000000001" hidden="1" customHeight="1" outlineLevel="2">
      <c r="A449" s="149">
        <v>1435</v>
      </c>
      <c r="B449" s="150" t="s">
        <v>1108</v>
      </c>
      <c r="C449" s="151" t="s">
        <v>1351</v>
      </c>
      <c r="D449" s="152">
        <v>0</v>
      </c>
      <c r="E449" s="152">
        <v>0</v>
      </c>
      <c r="F449" s="152">
        <v>0</v>
      </c>
      <c r="G449" s="152">
        <v>0</v>
      </c>
      <c r="H449" s="152">
        <v>0</v>
      </c>
      <c r="I449" s="152">
        <v>0</v>
      </c>
      <c r="J449" s="152">
        <v>0</v>
      </c>
      <c r="K449" s="152">
        <v>0</v>
      </c>
      <c r="L449" s="152">
        <v>0</v>
      </c>
      <c r="M449" s="152">
        <v>0</v>
      </c>
      <c r="N449" s="152">
        <v>0</v>
      </c>
      <c r="O449" s="152">
        <v>0</v>
      </c>
      <c r="P449" s="152">
        <v>0</v>
      </c>
      <c r="Q449" s="152">
        <v>0</v>
      </c>
      <c r="R449" s="152">
        <v>0</v>
      </c>
      <c r="S449" s="152">
        <v>0</v>
      </c>
      <c r="T449" s="152">
        <v>0</v>
      </c>
      <c r="U449" s="152">
        <v>0</v>
      </c>
      <c r="V449" s="152">
        <v>0</v>
      </c>
      <c r="W449" s="152">
        <v>0</v>
      </c>
      <c r="X449" s="152">
        <v>0</v>
      </c>
      <c r="Y449" s="152">
        <v>0</v>
      </c>
      <c r="Z449" s="152">
        <v>0</v>
      </c>
      <c r="AA449" s="152">
        <v>0</v>
      </c>
      <c r="AB449" s="152">
        <v>0</v>
      </c>
      <c r="AC449" s="152">
        <v>0</v>
      </c>
      <c r="AD449" s="152">
        <v>0</v>
      </c>
      <c r="AE449" s="152">
        <v>0</v>
      </c>
      <c r="AF449" s="152">
        <v>0</v>
      </c>
      <c r="AG449" s="152">
        <v>0</v>
      </c>
      <c r="AH449" s="152">
        <v>0</v>
      </c>
      <c r="AI449" s="152">
        <v>0</v>
      </c>
      <c r="AJ449" s="153">
        <f t="shared" si="6"/>
        <v>0</v>
      </c>
      <c r="AM449" s="98"/>
    </row>
    <row r="450" spans="1:39" ht="20.100000000000001" hidden="1" customHeight="1" outlineLevel="2">
      <c r="A450" s="149">
        <v>1501</v>
      </c>
      <c r="B450" s="150" t="s">
        <v>1109</v>
      </c>
      <c r="C450" s="151" t="s">
        <v>1351</v>
      </c>
      <c r="D450" s="152">
        <v>0</v>
      </c>
      <c r="E450" s="152">
        <v>0</v>
      </c>
      <c r="F450" s="152">
        <v>0</v>
      </c>
      <c r="G450" s="152">
        <v>0</v>
      </c>
      <c r="H450" s="152">
        <v>0</v>
      </c>
      <c r="I450" s="152">
        <v>0</v>
      </c>
      <c r="J450" s="152">
        <v>0</v>
      </c>
      <c r="K450" s="152">
        <v>0</v>
      </c>
      <c r="L450" s="152">
        <v>0</v>
      </c>
      <c r="M450" s="152">
        <v>0</v>
      </c>
      <c r="N450" s="152">
        <v>0</v>
      </c>
      <c r="O450" s="152">
        <v>0</v>
      </c>
      <c r="P450" s="152">
        <v>0</v>
      </c>
      <c r="Q450" s="152">
        <v>0</v>
      </c>
      <c r="R450" s="152">
        <v>0</v>
      </c>
      <c r="S450" s="152">
        <v>0</v>
      </c>
      <c r="T450" s="152">
        <v>0</v>
      </c>
      <c r="U450" s="152">
        <v>0</v>
      </c>
      <c r="V450" s="152">
        <v>0</v>
      </c>
      <c r="W450" s="152">
        <v>0</v>
      </c>
      <c r="X450" s="152">
        <v>0</v>
      </c>
      <c r="Y450" s="152">
        <v>0</v>
      </c>
      <c r="Z450" s="152">
        <v>0</v>
      </c>
      <c r="AA450" s="152">
        <v>0</v>
      </c>
      <c r="AB450" s="152">
        <v>0</v>
      </c>
      <c r="AC450" s="152">
        <v>0</v>
      </c>
      <c r="AD450" s="152">
        <v>0</v>
      </c>
      <c r="AE450" s="152">
        <v>0</v>
      </c>
      <c r="AF450" s="152">
        <v>0</v>
      </c>
      <c r="AG450" s="152">
        <v>0</v>
      </c>
      <c r="AH450" s="152">
        <v>0</v>
      </c>
      <c r="AI450" s="152">
        <v>0</v>
      </c>
      <c r="AJ450" s="153">
        <f t="shared" si="6"/>
        <v>0</v>
      </c>
      <c r="AM450" s="98"/>
    </row>
    <row r="451" spans="1:39" ht="20.100000000000001" hidden="1" customHeight="1" outlineLevel="2">
      <c r="A451" s="149">
        <v>1502</v>
      </c>
      <c r="B451" s="150" t="s">
        <v>1110</v>
      </c>
      <c r="C451" s="151" t="s">
        <v>1351</v>
      </c>
      <c r="D451" s="152">
        <v>0</v>
      </c>
      <c r="E451" s="152">
        <v>0</v>
      </c>
      <c r="F451" s="152">
        <v>0</v>
      </c>
      <c r="G451" s="152">
        <v>0</v>
      </c>
      <c r="H451" s="152">
        <v>0</v>
      </c>
      <c r="I451" s="152">
        <v>0</v>
      </c>
      <c r="J451" s="152">
        <v>0</v>
      </c>
      <c r="K451" s="152">
        <v>0</v>
      </c>
      <c r="L451" s="152">
        <v>0</v>
      </c>
      <c r="M451" s="152">
        <v>0</v>
      </c>
      <c r="N451" s="152">
        <v>0</v>
      </c>
      <c r="O451" s="152">
        <v>0</v>
      </c>
      <c r="P451" s="152">
        <v>0</v>
      </c>
      <c r="Q451" s="152">
        <v>0</v>
      </c>
      <c r="R451" s="152">
        <v>0</v>
      </c>
      <c r="S451" s="152">
        <v>0</v>
      </c>
      <c r="T451" s="152">
        <v>0</v>
      </c>
      <c r="U451" s="152">
        <v>0</v>
      </c>
      <c r="V451" s="152">
        <v>0</v>
      </c>
      <c r="W451" s="152">
        <v>0</v>
      </c>
      <c r="X451" s="152">
        <v>0</v>
      </c>
      <c r="Y451" s="152">
        <v>0</v>
      </c>
      <c r="Z451" s="152">
        <v>0</v>
      </c>
      <c r="AA451" s="152">
        <v>0</v>
      </c>
      <c r="AB451" s="152">
        <v>0</v>
      </c>
      <c r="AC451" s="152">
        <v>0</v>
      </c>
      <c r="AD451" s="152">
        <v>0</v>
      </c>
      <c r="AE451" s="152">
        <v>0</v>
      </c>
      <c r="AF451" s="152">
        <v>0</v>
      </c>
      <c r="AG451" s="152">
        <v>0</v>
      </c>
      <c r="AH451" s="152">
        <v>0</v>
      </c>
      <c r="AI451" s="152">
        <v>0</v>
      </c>
      <c r="AJ451" s="153">
        <f t="shared" si="6"/>
        <v>0</v>
      </c>
      <c r="AM451" s="98"/>
    </row>
    <row r="452" spans="1:39" ht="20.100000000000001" hidden="1" customHeight="1" outlineLevel="2">
      <c r="A452" s="149">
        <v>1503</v>
      </c>
      <c r="B452" s="150" t="s">
        <v>1111</v>
      </c>
      <c r="C452" s="151" t="s">
        <v>1351</v>
      </c>
      <c r="D452" s="152">
        <v>0</v>
      </c>
      <c r="E452" s="152">
        <v>0</v>
      </c>
      <c r="F452" s="152">
        <v>0</v>
      </c>
      <c r="G452" s="152">
        <v>0</v>
      </c>
      <c r="H452" s="152">
        <v>0</v>
      </c>
      <c r="I452" s="152">
        <v>0</v>
      </c>
      <c r="J452" s="152">
        <v>0</v>
      </c>
      <c r="K452" s="152">
        <v>0</v>
      </c>
      <c r="L452" s="152">
        <v>0</v>
      </c>
      <c r="M452" s="152">
        <v>0</v>
      </c>
      <c r="N452" s="152">
        <v>0</v>
      </c>
      <c r="O452" s="152">
        <v>0</v>
      </c>
      <c r="P452" s="152">
        <v>0</v>
      </c>
      <c r="Q452" s="152">
        <v>0</v>
      </c>
      <c r="R452" s="152">
        <v>0</v>
      </c>
      <c r="S452" s="152">
        <v>0</v>
      </c>
      <c r="T452" s="152">
        <v>0</v>
      </c>
      <c r="U452" s="152">
        <v>0</v>
      </c>
      <c r="V452" s="152">
        <v>0</v>
      </c>
      <c r="W452" s="152">
        <v>0</v>
      </c>
      <c r="X452" s="152">
        <v>0</v>
      </c>
      <c r="Y452" s="152">
        <v>0</v>
      </c>
      <c r="Z452" s="152">
        <v>0</v>
      </c>
      <c r="AA452" s="152">
        <v>0</v>
      </c>
      <c r="AB452" s="152">
        <v>0</v>
      </c>
      <c r="AC452" s="152">
        <v>0</v>
      </c>
      <c r="AD452" s="152">
        <v>0</v>
      </c>
      <c r="AE452" s="152">
        <v>0</v>
      </c>
      <c r="AF452" s="152">
        <v>0</v>
      </c>
      <c r="AG452" s="152">
        <v>0</v>
      </c>
      <c r="AH452" s="152">
        <v>0</v>
      </c>
      <c r="AI452" s="152">
        <v>0</v>
      </c>
      <c r="AJ452" s="153">
        <f t="shared" si="6"/>
        <v>0</v>
      </c>
      <c r="AM452" s="98"/>
    </row>
    <row r="453" spans="1:39" ht="20.100000000000001" hidden="1" customHeight="1" outlineLevel="2">
      <c r="A453" s="149">
        <v>1504</v>
      </c>
      <c r="B453" s="150" t="s">
        <v>1112</v>
      </c>
      <c r="C453" s="151" t="s">
        <v>1351</v>
      </c>
      <c r="D453" s="152">
        <v>0</v>
      </c>
      <c r="E453" s="152">
        <v>0</v>
      </c>
      <c r="F453" s="152">
        <v>0</v>
      </c>
      <c r="G453" s="152">
        <v>0</v>
      </c>
      <c r="H453" s="152">
        <v>0</v>
      </c>
      <c r="I453" s="152">
        <v>0</v>
      </c>
      <c r="J453" s="152">
        <v>0</v>
      </c>
      <c r="K453" s="152">
        <v>0</v>
      </c>
      <c r="L453" s="152">
        <v>0</v>
      </c>
      <c r="M453" s="152">
        <v>0</v>
      </c>
      <c r="N453" s="152">
        <v>0</v>
      </c>
      <c r="O453" s="152">
        <v>0</v>
      </c>
      <c r="P453" s="152">
        <v>0</v>
      </c>
      <c r="Q453" s="152">
        <v>0</v>
      </c>
      <c r="R453" s="152">
        <v>0</v>
      </c>
      <c r="S453" s="152">
        <v>0</v>
      </c>
      <c r="T453" s="152">
        <v>0</v>
      </c>
      <c r="U453" s="152">
        <v>0</v>
      </c>
      <c r="V453" s="152">
        <v>0</v>
      </c>
      <c r="W453" s="152">
        <v>0</v>
      </c>
      <c r="X453" s="152">
        <v>0</v>
      </c>
      <c r="Y453" s="152">
        <v>0</v>
      </c>
      <c r="Z453" s="152">
        <v>0</v>
      </c>
      <c r="AA453" s="152">
        <v>0</v>
      </c>
      <c r="AB453" s="152">
        <v>0</v>
      </c>
      <c r="AC453" s="152">
        <v>0</v>
      </c>
      <c r="AD453" s="152">
        <v>0</v>
      </c>
      <c r="AE453" s="152">
        <v>0</v>
      </c>
      <c r="AF453" s="152">
        <v>0</v>
      </c>
      <c r="AG453" s="152">
        <v>0</v>
      </c>
      <c r="AH453" s="152">
        <v>0</v>
      </c>
      <c r="AI453" s="152">
        <v>0</v>
      </c>
      <c r="AJ453" s="153">
        <f t="shared" si="6"/>
        <v>0</v>
      </c>
      <c r="AM453" s="98"/>
    </row>
    <row r="454" spans="1:39" ht="20.100000000000001" hidden="1" customHeight="1" outlineLevel="2">
      <c r="A454" s="149">
        <v>1505</v>
      </c>
      <c r="B454" s="150" t="s">
        <v>1113</v>
      </c>
      <c r="C454" s="151" t="s">
        <v>1351</v>
      </c>
      <c r="D454" s="152">
        <v>0</v>
      </c>
      <c r="E454" s="152">
        <v>0</v>
      </c>
      <c r="F454" s="152">
        <v>0</v>
      </c>
      <c r="G454" s="152">
        <v>0</v>
      </c>
      <c r="H454" s="152">
        <v>0</v>
      </c>
      <c r="I454" s="152">
        <v>0</v>
      </c>
      <c r="J454" s="152">
        <v>0</v>
      </c>
      <c r="K454" s="152">
        <v>0</v>
      </c>
      <c r="L454" s="152">
        <v>0</v>
      </c>
      <c r="M454" s="152">
        <v>0</v>
      </c>
      <c r="N454" s="152">
        <v>0</v>
      </c>
      <c r="O454" s="152">
        <v>0</v>
      </c>
      <c r="P454" s="152">
        <v>0</v>
      </c>
      <c r="Q454" s="152">
        <v>0</v>
      </c>
      <c r="R454" s="152">
        <v>0</v>
      </c>
      <c r="S454" s="152">
        <v>0</v>
      </c>
      <c r="T454" s="152">
        <v>0</v>
      </c>
      <c r="U454" s="152">
        <v>0</v>
      </c>
      <c r="V454" s="152">
        <v>0</v>
      </c>
      <c r="W454" s="152">
        <v>0</v>
      </c>
      <c r="X454" s="152">
        <v>0</v>
      </c>
      <c r="Y454" s="152">
        <v>0</v>
      </c>
      <c r="Z454" s="152">
        <v>0</v>
      </c>
      <c r="AA454" s="152">
        <v>0</v>
      </c>
      <c r="AB454" s="152">
        <v>0</v>
      </c>
      <c r="AC454" s="152">
        <v>0</v>
      </c>
      <c r="AD454" s="152">
        <v>0</v>
      </c>
      <c r="AE454" s="152">
        <v>0</v>
      </c>
      <c r="AF454" s="152">
        <v>0</v>
      </c>
      <c r="AG454" s="152">
        <v>0</v>
      </c>
      <c r="AH454" s="152">
        <v>0</v>
      </c>
      <c r="AI454" s="152">
        <v>0</v>
      </c>
      <c r="AJ454" s="153">
        <f t="shared" si="6"/>
        <v>0</v>
      </c>
      <c r="AM454" s="98"/>
    </row>
    <row r="455" spans="1:39" ht="20.100000000000001" hidden="1" customHeight="1" outlineLevel="2">
      <c r="A455" s="149">
        <v>1506</v>
      </c>
      <c r="B455" s="150" t="s">
        <v>1114</v>
      </c>
      <c r="C455" s="151" t="s">
        <v>1351</v>
      </c>
      <c r="D455" s="152">
        <v>0</v>
      </c>
      <c r="E455" s="152">
        <v>0</v>
      </c>
      <c r="F455" s="152">
        <v>0</v>
      </c>
      <c r="G455" s="152">
        <v>0</v>
      </c>
      <c r="H455" s="152">
        <v>0</v>
      </c>
      <c r="I455" s="152">
        <v>0</v>
      </c>
      <c r="J455" s="152">
        <v>0</v>
      </c>
      <c r="K455" s="152">
        <v>0</v>
      </c>
      <c r="L455" s="152">
        <v>0</v>
      </c>
      <c r="M455" s="152">
        <v>0</v>
      </c>
      <c r="N455" s="152">
        <v>0</v>
      </c>
      <c r="O455" s="152">
        <v>0</v>
      </c>
      <c r="P455" s="152">
        <v>0</v>
      </c>
      <c r="Q455" s="152">
        <v>0</v>
      </c>
      <c r="R455" s="152">
        <v>0</v>
      </c>
      <c r="S455" s="152">
        <v>0</v>
      </c>
      <c r="T455" s="152">
        <v>0</v>
      </c>
      <c r="U455" s="152">
        <v>0</v>
      </c>
      <c r="V455" s="152">
        <v>0</v>
      </c>
      <c r="W455" s="152">
        <v>0</v>
      </c>
      <c r="X455" s="152">
        <v>0</v>
      </c>
      <c r="Y455" s="152">
        <v>0</v>
      </c>
      <c r="Z455" s="152">
        <v>0</v>
      </c>
      <c r="AA455" s="152">
        <v>0</v>
      </c>
      <c r="AB455" s="152">
        <v>0</v>
      </c>
      <c r="AC455" s="152">
        <v>0</v>
      </c>
      <c r="AD455" s="152">
        <v>0</v>
      </c>
      <c r="AE455" s="152">
        <v>0</v>
      </c>
      <c r="AF455" s="152">
        <v>0</v>
      </c>
      <c r="AG455" s="152">
        <v>0</v>
      </c>
      <c r="AH455" s="152">
        <v>0</v>
      </c>
      <c r="AI455" s="152">
        <v>0</v>
      </c>
      <c r="AJ455" s="153">
        <f t="shared" si="6"/>
        <v>0</v>
      </c>
      <c r="AM455" s="98"/>
    </row>
    <row r="456" spans="1:39" ht="20.100000000000001" hidden="1" customHeight="1" outlineLevel="2">
      <c r="A456" s="149">
        <v>1507</v>
      </c>
      <c r="B456" s="150" t="s">
        <v>1115</v>
      </c>
      <c r="C456" s="151" t="s">
        <v>1351</v>
      </c>
      <c r="D456" s="152">
        <v>0</v>
      </c>
      <c r="E456" s="152">
        <v>0</v>
      </c>
      <c r="F456" s="152">
        <v>0</v>
      </c>
      <c r="G456" s="152">
        <v>0</v>
      </c>
      <c r="H456" s="152">
        <v>0</v>
      </c>
      <c r="I456" s="152">
        <v>0</v>
      </c>
      <c r="J456" s="152">
        <v>0</v>
      </c>
      <c r="K456" s="152">
        <v>0</v>
      </c>
      <c r="L456" s="152">
        <v>0</v>
      </c>
      <c r="M456" s="152">
        <v>0</v>
      </c>
      <c r="N456" s="152">
        <v>0</v>
      </c>
      <c r="O456" s="152">
        <v>0</v>
      </c>
      <c r="P456" s="152">
        <v>0</v>
      </c>
      <c r="Q456" s="152">
        <v>0</v>
      </c>
      <c r="R456" s="152">
        <v>0</v>
      </c>
      <c r="S456" s="152">
        <v>0</v>
      </c>
      <c r="T456" s="152">
        <v>0</v>
      </c>
      <c r="U456" s="152">
        <v>0</v>
      </c>
      <c r="V456" s="152">
        <v>0</v>
      </c>
      <c r="W456" s="152">
        <v>0</v>
      </c>
      <c r="X456" s="152">
        <v>0</v>
      </c>
      <c r="Y456" s="152">
        <v>0</v>
      </c>
      <c r="Z456" s="152">
        <v>0</v>
      </c>
      <c r="AA456" s="152">
        <v>0</v>
      </c>
      <c r="AB456" s="152">
        <v>0</v>
      </c>
      <c r="AC456" s="152">
        <v>0</v>
      </c>
      <c r="AD456" s="152">
        <v>0</v>
      </c>
      <c r="AE456" s="152">
        <v>0</v>
      </c>
      <c r="AF456" s="152">
        <v>0</v>
      </c>
      <c r="AG456" s="152">
        <v>0</v>
      </c>
      <c r="AH456" s="152">
        <v>0</v>
      </c>
      <c r="AI456" s="152">
        <v>0</v>
      </c>
      <c r="AJ456" s="153">
        <f t="shared" si="6"/>
        <v>0</v>
      </c>
      <c r="AM456" s="98"/>
    </row>
    <row r="457" spans="1:39" ht="20.100000000000001" hidden="1" customHeight="1" outlineLevel="2">
      <c r="A457" s="149">
        <v>1508</v>
      </c>
      <c r="B457" s="150" t="s">
        <v>1116</v>
      </c>
      <c r="C457" s="151" t="s">
        <v>1351</v>
      </c>
      <c r="D457" s="152">
        <v>0</v>
      </c>
      <c r="E457" s="152">
        <v>0</v>
      </c>
      <c r="F457" s="152">
        <v>0</v>
      </c>
      <c r="G457" s="152">
        <v>0</v>
      </c>
      <c r="H457" s="152">
        <v>0</v>
      </c>
      <c r="I457" s="152">
        <v>0</v>
      </c>
      <c r="J457" s="152">
        <v>0</v>
      </c>
      <c r="K457" s="152">
        <v>0</v>
      </c>
      <c r="L457" s="152">
        <v>0</v>
      </c>
      <c r="M457" s="152">
        <v>0</v>
      </c>
      <c r="N457" s="152">
        <v>0</v>
      </c>
      <c r="O457" s="152">
        <v>0</v>
      </c>
      <c r="P457" s="152">
        <v>0</v>
      </c>
      <c r="Q457" s="152">
        <v>0</v>
      </c>
      <c r="R457" s="152">
        <v>0</v>
      </c>
      <c r="S457" s="152">
        <v>0</v>
      </c>
      <c r="T457" s="152">
        <v>0</v>
      </c>
      <c r="U457" s="152">
        <v>0</v>
      </c>
      <c r="V457" s="152">
        <v>0</v>
      </c>
      <c r="W457" s="152">
        <v>0</v>
      </c>
      <c r="X457" s="152">
        <v>0</v>
      </c>
      <c r="Y457" s="152">
        <v>0</v>
      </c>
      <c r="Z457" s="152">
        <v>0</v>
      </c>
      <c r="AA457" s="152">
        <v>0</v>
      </c>
      <c r="AB457" s="152">
        <v>0</v>
      </c>
      <c r="AC457" s="152">
        <v>0</v>
      </c>
      <c r="AD457" s="152">
        <v>0</v>
      </c>
      <c r="AE457" s="152">
        <v>0</v>
      </c>
      <c r="AF457" s="152">
        <v>0</v>
      </c>
      <c r="AG457" s="152">
        <v>0</v>
      </c>
      <c r="AH457" s="152">
        <v>0</v>
      </c>
      <c r="AI457" s="152">
        <v>0</v>
      </c>
      <c r="AJ457" s="153">
        <f t="shared" si="6"/>
        <v>0</v>
      </c>
      <c r="AM457" s="98"/>
    </row>
    <row r="458" spans="1:39" ht="20.100000000000001" hidden="1" customHeight="1" outlineLevel="2">
      <c r="A458" s="149">
        <v>1509</v>
      </c>
      <c r="B458" s="150" t="s">
        <v>1117</v>
      </c>
      <c r="C458" s="151" t="s">
        <v>1351</v>
      </c>
      <c r="D458" s="152">
        <v>0</v>
      </c>
      <c r="E458" s="152">
        <v>0</v>
      </c>
      <c r="F458" s="152">
        <v>0</v>
      </c>
      <c r="G458" s="152">
        <v>0</v>
      </c>
      <c r="H458" s="152">
        <v>0</v>
      </c>
      <c r="I458" s="152">
        <v>0</v>
      </c>
      <c r="J458" s="152">
        <v>0</v>
      </c>
      <c r="K458" s="152">
        <v>0</v>
      </c>
      <c r="L458" s="152">
        <v>0</v>
      </c>
      <c r="M458" s="152">
        <v>0</v>
      </c>
      <c r="N458" s="152">
        <v>0</v>
      </c>
      <c r="O458" s="152">
        <v>0</v>
      </c>
      <c r="P458" s="152">
        <v>0</v>
      </c>
      <c r="Q458" s="152">
        <v>0</v>
      </c>
      <c r="R458" s="152">
        <v>0</v>
      </c>
      <c r="S458" s="152">
        <v>0</v>
      </c>
      <c r="T458" s="152">
        <v>0</v>
      </c>
      <c r="U458" s="152">
        <v>0</v>
      </c>
      <c r="V458" s="152">
        <v>0</v>
      </c>
      <c r="W458" s="152">
        <v>0</v>
      </c>
      <c r="X458" s="152">
        <v>0</v>
      </c>
      <c r="Y458" s="152">
        <v>0</v>
      </c>
      <c r="Z458" s="152">
        <v>0</v>
      </c>
      <c r="AA458" s="152">
        <v>0</v>
      </c>
      <c r="AB458" s="152">
        <v>0</v>
      </c>
      <c r="AC458" s="152">
        <v>0</v>
      </c>
      <c r="AD458" s="152">
        <v>0</v>
      </c>
      <c r="AE458" s="152">
        <v>0</v>
      </c>
      <c r="AF458" s="152">
        <v>0</v>
      </c>
      <c r="AG458" s="152">
        <v>0</v>
      </c>
      <c r="AH458" s="152">
        <v>0</v>
      </c>
      <c r="AI458" s="152">
        <v>0</v>
      </c>
      <c r="AJ458" s="153">
        <f t="shared" si="6"/>
        <v>0</v>
      </c>
      <c r="AM458" s="98"/>
    </row>
    <row r="459" spans="1:39" ht="20.100000000000001" hidden="1" customHeight="1" outlineLevel="2">
      <c r="A459" s="149">
        <v>1510</v>
      </c>
      <c r="B459" s="150" t="s">
        <v>1118</v>
      </c>
      <c r="C459" s="151" t="s">
        <v>1351</v>
      </c>
      <c r="D459" s="152">
        <v>0</v>
      </c>
      <c r="E459" s="152">
        <v>0</v>
      </c>
      <c r="F459" s="152">
        <v>0</v>
      </c>
      <c r="G459" s="152">
        <v>0</v>
      </c>
      <c r="H459" s="152">
        <v>0</v>
      </c>
      <c r="I459" s="152">
        <v>0</v>
      </c>
      <c r="J459" s="152">
        <v>0</v>
      </c>
      <c r="K459" s="152">
        <v>0</v>
      </c>
      <c r="L459" s="152">
        <v>0</v>
      </c>
      <c r="M459" s="152">
        <v>0</v>
      </c>
      <c r="N459" s="152">
        <v>0</v>
      </c>
      <c r="O459" s="152">
        <v>0</v>
      </c>
      <c r="P459" s="152">
        <v>0</v>
      </c>
      <c r="Q459" s="152">
        <v>0</v>
      </c>
      <c r="R459" s="152">
        <v>0</v>
      </c>
      <c r="S459" s="152">
        <v>0</v>
      </c>
      <c r="T459" s="152">
        <v>0</v>
      </c>
      <c r="U459" s="152">
        <v>0</v>
      </c>
      <c r="V459" s="152">
        <v>0</v>
      </c>
      <c r="W459" s="152">
        <v>0</v>
      </c>
      <c r="X459" s="152">
        <v>0</v>
      </c>
      <c r="Y459" s="152">
        <v>0</v>
      </c>
      <c r="Z459" s="152">
        <v>0</v>
      </c>
      <c r="AA459" s="152">
        <v>0</v>
      </c>
      <c r="AB459" s="152">
        <v>0</v>
      </c>
      <c r="AC459" s="152">
        <v>0</v>
      </c>
      <c r="AD459" s="152">
        <v>0</v>
      </c>
      <c r="AE459" s="152">
        <v>0</v>
      </c>
      <c r="AF459" s="152">
        <v>0</v>
      </c>
      <c r="AG459" s="152">
        <v>0</v>
      </c>
      <c r="AH459" s="152">
        <v>0</v>
      </c>
      <c r="AI459" s="152">
        <v>0</v>
      </c>
      <c r="AJ459" s="153">
        <f t="shared" si="6"/>
        <v>0</v>
      </c>
      <c r="AM459" s="98"/>
    </row>
    <row r="460" spans="1:39" ht="20.100000000000001" hidden="1" customHeight="1" outlineLevel="2">
      <c r="A460" s="149">
        <v>1511</v>
      </c>
      <c r="B460" s="150" t="s">
        <v>1119</v>
      </c>
      <c r="C460" s="151" t="s">
        <v>1351</v>
      </c>
      <c r="D460" s="152">
        <v>0</v>
      </c>
      <c r="E460" s="152">
        <v>0</v>
      </c>
      <c r="F460" s="152">
        <v>0</v>
      </c>
      <c r="G460" s="152">
        <v>0</v>
      </c>
      <c r="H460" s="152">
        <v>0</v>
      </c>
      <c r="I460" s="152">
        <v>0</v>
      </c>
      <c r="J460" s="152">
        <v>0</v>
      </c>
      <c r="K460" s="152">
        <v>0</v>
      </c>
      <c r="L460" s="152">
        <v>0</v>
      </c>
      <c r="M460" s="152">
        <v>0</v>
      </c>
      <c r="N460" s="152">
        <v>0</v>
      </c>
      <c r="O460" s="152">
        <v>0</v>
      </c>
      <c r="P460" s="152">
        <v>0</v>
      </c>
      <c r="Q460" s="152">
        <v>0</v>
      </c>
      <c r="R460" s="152">
        <v>0</v>
      </c>
      <c r="S460" s="152">
        <v>0</v>
      </c>
      <c r="T460" s="152">
        <v>0</v>
      </c>
      <c r="U460" s="152">
        <v>0</v>
      </c>
      <c r="V460" s="152">
        <v>0</v>
      </c>
      <c r="W460" s="152">
        <v>0</v>
      </c>
      <c r="X460" s="152">
        <v>0</v>
      </c>
      <c r="Y460" s="152">
        <v>0</v>
      </c>
      <c r="Z460" s="152">
        <v>0</v>
      </c>
      <c r="AA460" s="152">
        <v>0</v>
      </c>
      <c r="AB460" s="152">
        <v>0</v>
      </c>
      <c r="AC460" s="152">
        <v>0</v>
      </c>
      <c r="AD460" s="152">
        <v>0</v>
      </c>
      <c r="AE460" s="152">
        <v>0</v>
      </c>
      <c r="AF460" s="152">
        <v>0</v>
      </c>
      <c r="AG460" s="152">
        <v>0</v>
      </c>
      <c r="AH460" s="152">
        <v>0</v>
      </c>
      <c r="AI460" s="152">
        <v>0</v>
      </c>
      <c r="AJ460" s="153">
        <f t="shared" si="6"/>
        <v>0</v>
      </c>
      <c r="AM460" s="98"/>
    </row>
    <row r="461" spans="1:39" ht="20.100000000000001" hidden="1" customHeight="1" outlineLevel="2">
      <c r="A461" s="149">
        <v>1512</v>
      </c>
      <c r="B461" s="150" t="s">
        <v>1120</v>
      </c>
      <c r="C461" s="151" t="s">
        <v>1351</v>
      </c>
      <c r="D461" s="152">
        <v>0</v>
      </c>
      <c r="E461" s="152">
        <v>0</v>
      </c>
      <c r="F461" s="152">
        <v>0</v>
      </c>
      <c r="G461" s="152">
        <v>0</v>
      </c>
      <c r="H461" s="152">
        <v>0</v>
      </c>
      <c r="I461" s="152">
        <v>0</v>
      </c>
      <c r="J461" s="152">
        <v>0</v>
      </c>
      <c r="K461" s="152">
        <v>0</v>
      </c>
      <c r="L461" s="152">
        <v>0</v>
      </c>
      <c r="M461" s="152">
        <v>0</v>
      </c>
      <c r="N461" s="152">
        <v>0</v>
      </c>
      <c r="O461" s="152">
        <v>0</v>
      </c>
      <c r="P461" s="152">
        <v>0</v>
      </c>
      <c r="Q461" s="152">
        <v>0</v>
      </c>
      <c r="R461" s="152">
        <v>0</v>
      </c>
      <c r="S461" s="152">
        <v>0</v>
      </c>
      <c r="T461" s="152">
        <v>0</v>
      </c>
      <c r="U461" s="152">
        <v>0</v>
      </c>
      <c r="V461" s="152">
        <v>0</v>
      </c>
      <c r="W461" s="152">
        <v>0</v>
      </c>
      <c r="X461" s="152">
        <v>0</v>
      </c>
      <c r="Y461" s="152">
        <v>0</v>
      </c>
      <c r="Z461" s="152">
        <v>0</v>
      </c>
      <c r="AA461" s="152">
        <v>0</v>
      </c>
      <c r="AB461" s="152">
        <v>0</v>
      </c>
      <c r="AC461" s="152">
        <v>0</v>
      </c>
      <c r="AD461" s="152">
        <v>0</v>
      </c>
      <c r="AE461" s="152">
        <v>0</v>
      </c>
      <c r="AF461" s="152">
        <v>0</v>
      </c>
      <c r="AG461" s="152">
        <v>0</v>
      </c>
      <c r="AH461" s="152">
        <v>0</v>
      </c>
      <c r="AI461" s="152">
        <v>0</v>
      </c>
      <c r="AJ461" s="153">
        <f t="shared" si="6"/>
        <v>0</v>
      </c>
      <c r="AM461" s="98"/>
    </row>
    <row r="462" spans="1:39" ht="20.100000000000001" hidden="1" customHeight="1" outlineLevel="2">
      <c r="A462" s="149">
        <v>1513</v>
      </c>
      <c r="B462" s="150" t="s">
        <v>1121</v>
      </c>
      <c r="C462" s="151" t="s">
        <v>1351</v>
      </c>
      <c r="D462" s="152">
        <v>0</v>
      </c>
      <c r="E462" s="152">
        <v>0</v>
      </c>
      <c r="F462" s="152">
        <v>0</v>
      </c>
      <c r="G462" s="152">
        <v>0</v>
      </c>
      <c r="H462" s="152">
        <v>0</v>
      </c>
      <c r="I462" s="152">
        <v>0</v>
      </c>
      <c r="J462" s="152">
        <v>0</v>
      </c>
      <c r="K462" s="152">
        <v>0</v>
      </c>
      <c r="L462" s="152">
        <v>0</v>
      </c>
      <c r="M462" s="152">
        <v>0</v>
      </c>
      <c r="N462" s="152">
        <v>0</v>
      </c>
      <c r="O462" s="152">
        <v>0</v>
      </c>
      <c r="P462" s="152">
        <v>0</v>
      </c>
      <c r="Q462" s="152">
        <v>0</v>
      </c>
      <c r="R462" s="152">
        <v>0</v>
      </c>
      <c r="S462" s="152">
        <v>0</v>
      </c>
      <c r="T462" s="152">
        <v>0</v>
      </c>
      <c r="U462" s="152">
        <v>0</v>
      </c>
      <c r="V462" s="152">
        <v>0</v>
      </c>
      <c r="W462" s="152">
        <v>0</v>
      </c>
      <c r="X462" s="152">
        <v>0</v>
      </c>
      <c r="Y462" s="152">
        <v>0</v>
      </c>
      <c r="Z462" s="152">
        <v>0</v>
      </c>
      <c r="AA462" s="152">
        <v>0</v>
      </c>
      <c r="AB462" s="152">
        <v>0</v>
      </c>
      <c r="AC462" s="152">
        <v>0</v>
      </c>
      <c r="AD462" s="152">
        <v>0</v>
      </c>
      <c r="AE462" s="152">
        <v>0</v>
      </c>
      <c r="AF462" s="152">
        <v>0</v>
      </c>
      <c r="AG462" s="152">
        <v>0</v>
      </c>
      <c r="AH462" s="152">
        <v>0</v>
      </c>
      <c r="AI462" s="152">
        <v>0</v>
      </c>
      <c r="AJ462" s="153">
        <f t="shared" ref="AJ462:AJ525" si="7">SUM(D462:AI462)</f>
        <v>0</v>
      </c>
      <c r="AM462" s="98"/>
    </row>
    <row r="463" spans="1:39" ht="20.100000000000001" hidden="1" customHeight="1" outlineLevel="2">
      <c r="A463" s="149">
        <v>1514</v>
      </c>
      <c r="B463" s="150" t="s">
        <v>1122</v>
      </c>
      <c r="C463" s="151" t="s">
        <v>1351</v>
      </c>
      <c r="D463" s="152">
        <v>0</v>
      </c>
      <c r="E463" s="152">
        <v>0</v>
      </c>
      <c r="F463" s="152">
        <v>0</v>
      </c>
      <c r="G463" s="152">
        <v>0</v>
      </c>
      <c r="H463" s="152">
        <v>0</v>
      </c>
      <c r="I463" s="152">
        <v>0</v>
      </c>
      <c r="J463" s="152">
        <v>0</v>
      </c>
      <c r="K463" s="152">
        <v>0</v>
      </c>
      <c r="L463" s="152">
        <v>0</v>
      </c>
      <c r="M463" s="152">
        <v>0</v>
      </c>
      <c r="N463" s="152">
        <v>0</v>
      </c>
      <c r="O463" s="152">
        <v>0</v>
      </c>
      <c r="P463" s="152">
        <v>0</v>
      </c>
      <c r="Q463" s="152">
        <v>0</v>
      </c>
      <c r="R463" s="152">
        <v>0</v>
      </c>
      <c r="S463" s="152">
        <v>0</v>
      </c>
      <c r="T463" s="152">
        <v>0</v>
      </c>
      <c r="U463" s="152">
        <v>0</v>
      </c>
      <c r="V463" s="152">
        <v>0</v>
      </c>
      <c r="W463" s="152">
        <v>0</v>
      </c>
      <c r="X463" s="152">
        <v>0</v>
      </c>
      <c r="Y463" s="152">
        <v>0</v>
      </c>
      <c r="Z463" s="152">
        <v>0</v>
      </c>
      <c r="AA463" s="152">
        <v>0</v>
      </c>
      <c r="AB463" s="152">
        <v>0</v>
      </c>
      <c r="AC463" s="152">
        <v>0</v>
      </c>
      <c r="AD463" s="152">
        <v>0</v>
      </c>
      <c r="AE463" s="152">
        <v>0</v>
      </c>
      <c r="AF463" s="152">
        <v>0</v>
      </c>
      <c r="AG463" s="152">
        <v>0</v>
      </c>
      <c r="AH463" s="152">
        <v>0</v>
      </c>
      <c r="AI463" s="152">
        <v>0</v>
      </c>
      <c r="AJ463" s="153">
        <f t="shared" si="7"/>
        <v>0</v>
      </c>
      <c r="AM463" s="98"/>
    </row>
    <row r="464" spans="1:39" ht="20.100000000000001" hidden="1" customHeight="1" outlineLevel="2">
      <c r="A464" s="149">
        <v>1515</v>
      </c>
      <c r="B464" s="150" t="s">
        <v>1123</v>
      </c>
      <c r="C464" s="151" t="s">
        <v>1351</v>
      </c>
      <c r="D464" s="152">
        <v>0</v>
      </c>
      <c r="E464" s="152">
        <v>0</v>
      </c>
      <c r="F464" s="152">
        <v>0</v>
      </c>
      <c r="G464" s="152">
        <v>0</v>
      </c>
      <c r="H464" s="152">
        <v>0</v>
      </c>
      <c r="I464" s="152">
        <v>0</v>
      </c>
      <c r="J464" s="152">
        <v>0</v>
      </c>
      <c r="K464" s="152">
        <v>0</v>
      </c>
      <c r="L464" s="152">
        <v>0</v>
      </c>
      <c r="M464" s="152">
        <v>0</v>
      </c>
      <c r="N464" s="152">
        <v>0</v>
      </c>
      <c r="O464" s="152">
        <v>0</v>
      </c>
      <c r="P464" s="152">
        <v>0</v>
      </c>
      <c r="Q464" s="152">
        <v>0</v>
      </c>
      <c r="R464" s="152">
        <v>0</v>
      </c>
      <c r="S464" s="152">
        <v>0</v>
      </c>
      <c r="T464" s="152">
        <v>0</v>
      </c>
      <c r="U464" s="152">
        <v>0</v>
      </c>
      <c r="V464" s="152">
        <v>0</v>
      </c>
      <c r="W464" s="152">
        <v>0</v>
      </c>
      <c r="X464" s="152">
        <v>0</v>
      </c>
      <c r="Y464" s="152">
        <v>0</v>
      </c>
      <c r="Z464" s="152">
        <v>0</v>
      </c>
      <c r="AA464" s="152">
        <v>0</v>
      </c>
      <c r="AB464" s="152">
        <v>0</v>
      </c>
      <c r="AC464" s="152">
        <v>0</v>
      </c>
      <c r="AD464" s="152">
        <v>0</v>
      </c>
      <c r="AE464" s="152">
        <v>0</v>
      </c>
      <c r="AF464" s="152">
        <v>0</v>
      </c>
      <c r="AG464" s="152">
        <v>0</v>
      </c>
      <c r="AH464" s="152">
        <v>0</v>
      </c>
      <c r="AI464" s="152">
        <v>0</v>
      </c>
      <c r="AJ464" s="153">
        <f t="shared" si="7"/>
        <v>0</v>
      </c>
      <c r="AM464" s="98"/>
    </row>
    <row r="465" spans="1:39" ht="20.100000000000001" hidden="1" customHeight="1" outlineLevel="2">
      <c r="A465" s="149">
        <v>1516</v>
      </c>
      <c r="B465" s="150" t="s">
        <v>1124</v>
      </c>
      <c r="C465" s="151" t="s">
        <v>1351</v>
      </c>
      <c r="D465" s="152">
        <v>0</v>
      </c>
      <c r="E465" s="152">
        <v>0</v>
      </c>
      <c r="F465" s="152">
        <v>0</v>
      </c>
      <c r="G465" s="152">
        <v>0</v>
      </c>
      <c r="H465" s="152">
        <v>0</v>
      </c>
      <c r="I465" s="152">
        <v>0</v>
      </c>
      <c r="J465" s="152">
        <v>0</v>
      </c>
      <c r="K465" s="152">
        <v>0</v>
      </c>
      <c r="L465" s="152">
        <v>0</v>
      </c>
      <c r="M465" s="152">
        <v>0</v>
      </c>
      <c r="N465" s="152">
        <v>0</v>
      </c>
      <c r="O465" s="152">
        <v>0</v>
      </c>
      <c r="P465" s="152">
        <v>0</v>
      </c>
      <c r="Q465" s="152">
        <v>0</v>
      </c>
      <c r="R465" s="152">
        <v>0</v>
      </c>
      <c r="S465" s="152">
        <v>0</v>
      </c>
      <c r="T465" s="152">
        <v>0</v>
      </c>
      <c r="U465" s="152">
        <v>0</v>
      </c>
      <c r="V465" s="152">
        <v>0</v>
      </c>
      <c r="W465" s="152">
        <v>0</v>
      </c>
      <c r="X465" s="152">
        <v>0</v>
      </c>
      <c r="Y465" s="152">
        <v>0</v>
      </c>
      <c r="Z465" s="152">
        <v>0</v>
      </c>
      <c r="AA465" s="152">
        <v>0</v>
      </c>
      <c r="AB465" s="152">
        <v>0</v>
      </c>
      <c r="AC465" s="152">
        <v>0</v>
      </c>
      <c r="AD465" s="152">
        <v>0</v>
      </c>
      <c r="AE465" s="152">
        <v>0</v>
      </c>
      <c r="AF465" s="152">
        <v>0</v>
      </c>
      <c r="AG465" s="152">
        <v>0</v>
      </c>
      <c r="AH465" s="152">
        <v>0</v>
      </c>
      <c r="AI465" s="152">
        <v>0</v>
      </c>
      <c r="AJ465" s="153">
        <f t="shared" si="7"/>
        <v>0</v>
      </c>
      <c r="AM465" s="98"/>
    </row>
    <row r="466" spans="1:39" ht="20.100000000000001" hidden="1" customHeight="1" outlineLevel="2">
      <c r="A466" s="149">
        <v>1517</v>
      </c>
      <c r="B466" s="150" t="s">
        <v>1125</v>
      </c>
      <c r="C466" s="151" t="s">
        <v>1351</v>
      </c>
      <c r="D466" s="152">
        <v>0</v>
      </c>
      <c r="E466" s="152">
        <v>0</v>
      </c>
      <c r="F466" s="152">
        <v>0</v>
      </c>
      <c r="G466" s="152">
        <v>0</v>
      </c>
      <c r="H466" s="152">
        <v>0</v>
      </c>
      <c r="I466" s="152">
        <v>0</v>
      </c>
      <c r="J466" s="152">
        <v>0</v>
      </c>
      <c r="K466" s="152">
        <v>0</v>
      </c>
      <c r="L466" s="152">
        <v>0</v>
      </c>
      <c r="M466" s="152">
        <v>0</v>
      </c>
      <c r="N466" s="152">
        <v>0</v>
      </c>
      <c r="O466" s="152">
        <v>0</v>
      </c>
      <c r="P466" s="152">
        <v>0</v>
      </c>
      <c r="Q466" s="152">
        <v>0</v>
      </c>
      <c r="R466" s="152">
        <v>0</v>
      </c>
      <c r="S466" s="152">
        <v>0</v>
      </c>
      <c r="T466" s="152">
        <v>0</v>
      </c>
      <c r="U466" s="152">
        <v>0</v>
      </c>
      <c r="V466" s="152">
        <v>0</v>
      </c>
      <c r="W466" s="152">
        <v>0</v>
      </c>
      <c r="X466" s="152">
        <v>0</v>
      </c>
      <c r="Y466" s="152">
        <v>0</v>
      </c>
      <c r="Z466" s="152">
        <v>0</v>
      </c>
      <c r="AA466" s="152">
        <v>0</v>
      </c>
      <c r="AB466" s="152">
        <v>0</v>
      </c>
      <c r="AC466" s="152">
        <v>0</v>
      </c>
      <c r="AD466" s="152">
        <v>0</v>
      </c>
      <c r="AE466" s="152">
        <v>0</v>
      </c>
      <c r="AF466" s="152">
        <v>0</v>
      </c>
      <c r="AG466" s="152">
        <v>0</v>
      </c>
      <c r="AH466" s="152">
        <v>0</v>
      </c>
      <c r="AI466" s="152">
        <v>0</v>
      </c>
      <c r="AJ466" s="153">
        <f t="shared" si="7"/>
        <v>0</v>
      </c>
      <c r="AM466" s="98"/>
    </row>
    <row r="467" spans="1:39" ht="20.100000000000001" hidden="1" customHeight="1" outlineLevel="2">
      <c r="A467" s="149">
        <v>1518</v>
      </c>
      <c r="B467" s="150" t="s">
        <v>1126</v>
      </c>
      <c r="C467" s="151" t="s">
        <v>1351</v>
      </c>
      <c r="D467" s="152">
        <v>0</v>
      </c>
      <c r="E467" s="152">
        <v>0</v>
      </c>
      <c r="F467" s="152">
        <v>0</v>
      </c>
      <c r="G467" s="152">
        <v>0</v>
      </c>
      <c r="H467" s="152">
        <v>0</v>
      </c>
      <c r="I467" s="152">
        <v>0</v>
      </c>
      <c r="J467" s="152">
        <v>0</v>
      </c>
      <c r="K467" s="152">
        <v>0</v>
      </c>
      <c r="L467" s="152">
        <v>0</v>
      </c>
      <c r="M467" s="152">
        <v>0</v>
      </c>
      <c r="N467" s="152">
        <v>0</v>
      </c>
      <c r="O467" s="152">
        <v>0</v>
      </c>
      <c r="P467" s="152">
        <v>0</v>
      </c>
      <c r="Q467" s="152">
        <v>0</v>
      </c>
      <c r="R467" s="152">
        <v>0</v>
      </c>
      <c r="S467" s="152">
        <v>0</v>
      </c>
      <c r="T467" s="152">
        <v>0</v>
      </c>
      <c r="U467" s="152">
        <v>0</v>
      </c>
      <c r="V467" s="152">
        <v>0</v>
      </c>
      <c r="W467" s="152">
        <v>0</v>
      </c>
      <c r="X467" s="152">
        <v>0</v>
      </c>
      <c r="Y467" s="152">
        <v>0</v>
      </c>
      <c r="Z467" s="152">
        <v>0</v>
      </c>
      <c r="AA467" s="152">
        <v>0</v>
      </c>
      <c r="AB467" s="152">
        <v>0</v>
      </c>
      <c r="AC467" s="152">
        <v>0</v>
      </c>
      <c r="AD467" s="152">
        <v>0</v>
      </c>
      <c r="AE467" s="152">
        <v>0</v>
      </c>
      <c r="AF467" s="152">
        <v>0</v>
      </c>
      <c r="AG467" s="152">
        <v>0</v>
      </c>
      <c r="AH467" s="152">
        <v>0</v>
      </c>
      <c r="AI467" s="152">
        <v>0</v>
      </c>
      <c r="AJ467" s="153">
        <f t="shared" si="7"/>
        <v>0</v>
      </c>
      <c r="AM467" s="98"/>
    </row>
    <row r="468" spans="1:39" ht="20.100000000000001" hidden="1" customHeight="1" outlineLevel="2">
      <c r="A468" s="149">
        <v>1519</v>
      </c>
      <c r="B468" s="150" t="s">
        <v>1127</v>
      </c>
      <c r="C468" s="151" t="s">
        <v>1351</v>
      </c>
      <c r="D468" s="152">
        <v>0</v>
      </c>
      <c r="E468" s="152">
        <v>0</v>
      </c>
      <c r="F468" s="152">
        <v>0</v>
      </c>
      <c r="G468" s="152">
        <v>0</v>
      </c>
      <c r="H468" s="152">
        <v>0</v>
      </c>
      <c r="I468" s="152">
        <v>0</v>
      </c>
      <c r="J468" s="152">
        <v>0</v>
      </c>
      <c r="K468" s="152">
        <v>0</v>
      </c>
      <c r="L468" s="152">
        <v>0</v>
      </c>
      <c r="M468" s="152">
        <v>0</v>
      </c>
      <c r="N468" s="152">
        <v>0</v>
      </c>
      <c r="O468" s="152">
        <v>0</v>
      </c>
      <c r="P468" s="152">
        <v>0</v>
      </c>
      <c r="Q468" s="152">
        <v>0</v>
      </c>
      <c r="R468" s="152">
        <v>0</v>
      </c>
      <c r="S468" s="152">
        <v>0</v>
      </c>
      <c r="T468" s="152">
        <v>0</v>
      </c>
      <c r="U468" s="152">
        <v>0</v>
      </c>
      <c r="V468" s="152">
        <v>0</v>
      </c>
      <c r="W468" s="152">
        <v>0</v>
      </c>
      <c r="X468" s="152">
        <v>0</v>
      </c>
      <c r="Y468" s="152">
        <v>0</v>
      </c>
      <c r="Z468" s="152">
        <v>0</v>
      </c>
      <c r="AA468" s="152">
        <v>0</v>
      </c>
      <c r="AB468" s="152">
        <v>0</v>
      </c>
      <c r="AC468" s="152">
        <v>0</v>
      </c>
      <c r="AD468" s="152">
        <v>0</v>
      </c>
      <c r="AE468" s="152">
        <v>0</v>
      </c>
      <c r="AF468" s="152">
        <v>0</v>
      </c>
      <c r="AG468" s="152">
        <v>0</v>
      </c>
      <c r="AH468" s="152">
        <v>0</v>
      </c>
      <c r="AI468" s="152">
        <v>0</v>
      </c>
      <c r="AJ468" s="153">
        <f t="shared" si="7"/>
        <v>0</v>
      </c>
      <c r="AM468" s="98"/>
    </row>
    <row r="469" spans="1:39" ht="20.100000000000001" hidden="1" customHeight="1" outlineLevel="2">
      <c r="A469" s="149">
        <v>1520</v>
      </c>
      <c r="B469" s="150" t="s">
        <v>1128</v>
      </c>
      <c r="C469" s="151" t="s">
        <v>1351</v>
      </c>
      <c r="D469" s="152">
        <v>0</v>
      </c>
      <c r="E469" s="152">
        <v>0</v>
      </c>
      <c r="F469" s="152">
        <v>0</v>
      </c>
      <c r="G469" s="152">
        <v>0</v>
      </c>
      <c r="H469" s="152">
        <v>0</v>
      </c>
      <c r="I469" s="152">
        <v>0</v>
      </c>
      <c r="J469" s="152">
        <v>0</v>
      </c>
      <c r="K469" s="152">
        <v>0</v>
      </c>
      <c r="L469" s="152">
        <v>0</v>
      </c>
      <c r="M469" s="152">
        <v>0</v>
      </c>
      <c r="N469" s="152">
        <v>0</v>
      </c>
      <c r="O469" s="152">
        <v>0</v>
      </c>
      <c r="P469" s="152">
        <v>0</v>
      </c>
      <c r="Q469" s="152">
        <v>0</v>
      </c>
      <c r="R469" s="152">
        <v>0</v>
      </c>
      <c r="S469" s="152">
        <v>0</v>
      </c>
      <c r="T469" s="152">
        <v>0</v>
      </c>
      <c r="U469" s="152">
        <v>0</v>
      </c>
      <c r="V469" s="152">
        <v>0</v>
      </c>
      <c r="W469" s="152">
        <v>0</v>
      </c>
      <c r="X469" s="152">
        <v>0</v>
      </c>
      <c r="Y469" s="152">
        <v>0</v>
      </c>
      <c r="Z469" s="152">
        <v>0</v>
      </c>
      <c r="AA469" s="152">
        <v>0</v>
      </c>
      <c r="AB469" s="152">
        <v>0</v>
      </c>
      <c r="AC469" s="152">
        <v>0</v>
      </c>
      <c r="AD469" s="152">
        <v>0</v>
      </c>
      <c r="AE469" s="152">
        <v>0</v>
      </c>
      <c r="AF469" s="152">
        <v>0</v>
      </c>
      <c r="AG469" s="152">
        <v>0</v>
      </c>
      <c r="AH469" s="152">
        <v>0</v>
      </c>
      <c r="AI469" s="152">
        <v>0</v>
      </c>
      <c r="AJ469" s="153">
        <f t="shared" si="7"/>
        <v>0</v>
      </c>
      <c r="AM469" s="98"/>
    </row>
    <row r="470" spans="1:39" ht="20.100000000000001" hidden="1" customHeight="1" outlineLevel="2">
      <c r="A470" s="149">
        <v>1521</v>
      </c>
      <c r="B470" s="150" t="s">
        <v>1129</v>
      </c>
      <c r="C470" s="151" t="s">
        <v>1351</v>
      </c>
      <c r="D470" s="152">
        <v>0</v>
      </c>
      <c r="E470" s="152">
        <v>0</v>
      </c>
      <c r="F470" s="152">
        <v>0</v>
      </c>
      <c r="G470" s="152">
        <v>0</v>
      </c>
      <c r="H470" s="152">
        <v>0</v>
      </c>
      <c r="I470" s="152">
        <v>0</v>
      </c>
      <c r="J470" s="152">
        <v>0</v>
      </c>
      <c r="K470" s="152">
        <v>0</v>
      </c>
      <c r="L470" s="152">
        <v>0</v>
      </c>
      <c r="M470" s="152">
        <v>0</v>
      </c>
      <c r="N470" s="152">
        <v>0</v>
      </c>
      <c r="O470" s="152">
        <v>0</v>
      </c>
      <c r="P470" s="152">
        <v>0</v>
      </c>
      <c r="Q470" s="152">
        <v>0</v>
      </c>
      <c r="R470" s="152">
        <v>0</v>
      </c>
      <c r="S470" s="152">
        <v>0</v>
      </c>
      <c r="T470" s="152">
        <v>0</v>
      </c>
      <c r="U470" s="152">
        <v>0</v>
      </c>
      <c r="V470" s="152">
        <v>0</v>
      </c>
      <c r="W470" s="152">
        <v>0</v>
      </c>
      <c r="X470" s="152">
        <v>0</v>
      </c>
      <c r="Y470" s="152">
        <v>0</v>
      </c>
      <c r="Z470" s="152">
        <v>0</v>
      </c>
      <c r="AA470" s="152">
        <v>0</v>
      </c>
      <c r="AB470" s="152">
        <v>0</v>
      </c>
      <c r="AC470" s="152">
        <v>0</v>
      </c>
      <c r="AD470" s="152">
        <v>0</v>
      </c>
      <c r="AE470" s="152">
        <v>0</v>
      </c>
      <c r="AF470" s="152">
        <v>0</v>
      </c>
      <c r="AG470" s="152">
        <v>0</v>
      </c>
      <c r="AH470" s="152">
        <v>0</v>
      </c>
      <c r="AI470" s="152">
        <v>0</v>
      </c>
      <c r="AJ470" s="153">
        <f t="shared" si="7"/>
        <v>0</v>
      </c>
      <c r="AM470" s="98"/>
    </row>
    <row r="471" spans="1:39" ht="20.100000000000001" hidden="1" customHeight="1" outlineLevel="2">
      <c r="A471" s="149">
        <v>1522</v>
      </c>
      <c r="B471" s="150" t="s">
        <v>1130</v>
      </c>
      <c r="C471" s="151" t="s">
        <v>1351</v>
      </c>
      <c r="D471" s="152">
        <v>0</v>
      </c>
      <c r="E471" s="152">
        <v>0</v>
      </c>
      <c r="F471" s="152">
        <v>0</v>
      </c>
      <c r="G471" s="152">
        <v>0</v>
      </c>
      <c r="H471" s="152">
        <v>0</v>
      </c>
      <c r="I471" s="152">
        <v>0</v>
      </c>
      <c r="J471" s="152">
        <v>0</v>
      </c>
      <c r="K471" s="152">
        <v>0</v>
      </c>
      <c r="L471" s="152">
        <v>0</v>
      </c>
      <c r="M471" s="152">
        <v>0</v>
      </c>
      <c r="N471" s="152">
        <v>0</v>
      </c>
      <c r="O471" s="152">
        <v>0</v>
      </c>
      <c r="P471" s="152">
        <v>0</v>
      </c>
      <c r="Q471" s="152">
        <v>0</v>
      </c>
      <c r="R471" s="152">
        <v>0</v>
      </c>
      <c r="S471" s="152">
        <v>0</v>
      </c>
      <c r="T471" s="152">
        <v>0</v>
      </c>
      <c r="U471" s="152">
        <v>0</v>
      </c>
      <c r="V471" s="152">
        <v>0</v>
      </c>
      <c r="W471" s="152">
        <v>0</v>
      </c>
      <c r="X471" s="152">
        <v>0</v>
      </c>
      <c r="Y471" s="152">
        <v>0</v>
      </c>
      <c r="Z471" s="152">
        <v>0</v>
      </c>
      <c r="AA471" s="152">
        <v>0</v>
      </c>
      <c r="AB471" s="152">
        <v>0</v>
      </c>
      <c r="AC471" s="152">
        <v>0</v>
      </c>
      <c r="AD471" s="152">
        <v>0</v>
      </c>
      <c r="AE471" s="152">
        <v>0</v>
      </c>
      <c r="AF471" s="152">
        <v>0</v>
      </c>
      <c r="AG471" s="152">
        <v>0</v>
      </c>
      <c r="AH471" s="152">
        <v>0</v>
      </c>
      <c r="AI471" s="152">
        <v>0</v>
      </c>
      <c r="AJ471" s="153">
        <f t="shared" si="7"/>
        <v>0</v>
      </c>
      <c r="AM471" s="98"/>
    </row>
    <row r="472" spans="1:39" ht="20.100000000000001" hidden="1" customHeight="1" outlineLevel="2">
      <c r="A472" s="149">
        <v>1523</v>
      </c>
      <c r="B472" s="150" t="s">
        <v>1131</v>
      </c>
      <c r="C472" s="151" t="s">
        <v>1351</v>
      </c>
      <c r="D472" s="152">
        <v>0</v>
      </c>
      <c r="E472" s="152">
        <v>0</v>
      </c>
      <c r="F472" s="152">
        <v>0</v>
      </c>
      <c r="G472" s="152">
        <v>0</v>
      </c>
      <c r="H472" s="152">
        <v>0</v>
      </c>
      <c r="I472" s="152">
        <v>0</v>
      </c>
      <c r="J472" s="152">
        <v>0</v>
      </c>
      <c r="K472" s="152">
        <v>0</v>
      </c>
      <c r="L472" s="152">
        <v>0</v>
      </c>
      <c r="M472" s="152">
        <v>0</v>
      </c>
      <c r="N472" s="152">
        <v>0</v>
      </c>
      <c r="O472" s="152">
        <v>0</v>
      </c>
      <c r="P472" s="152">
        <v>0</v>
      </c>
      <c r="Q472" s="152">
        <v>0</v>
      </c>
      <c r="R472" s="152">
        <v>0</v>
      </c>
      <c r="S472" s="152">
        <v>0</v>
      </c>
      <c r="T472" s="152">
        <v>0</v>
      </c>
      <c r="U472" s="152">
        <v>0</v>
      </c>
      <c r="V472" s="152">
        <v>0</v>
      </c>
      <c r="W472" s="152">
        <v>0</v>
      </c>
      <c r="X472" s="152">
        <v>0</v>
      </c>
      <c r="Y472" s="152">
        <v>0</v>
      </c>
      <c r="Z472" s="152">
        <v>0</v>
      </c>
      <c r="AA472" s="152">
        <v>0</v>
      </c>
      <c r="AB472" s="152">
        <v>0</v>
      </c>
      <c r="AC472" s="152">
        <v>0</v>
      </c>
      <c r="AD472" s="152">
        <v>0</v>
      </c>
      <c r="AE472" s="152">
        <v>0</v>
      </c>
      <c r="AF472" s="152">
        <v>0</v>
      </c>
      <c r="AG472" s="152">
        <v>0</v>
      </c>
      <c r="AH472" s="152">
        <v>0</v>
      </c>
      <c r="AI472" s="152">
        <v>0</v>
      </c>
      <c r="AJ472" s="153">
        <f t="shared" si="7"/>
        <v>0</v>
      </c>
      <c r="AM472" s="98"/>
    </row>
    <row r="473" spans="1:39" ht="20.100000000000001" hidden="1" customHeight="1" outlineLevel="2">
      <c r="A473" s="149">
        <v>1524</v>
      </c>
      <c r="B473" s="150" t="s">
        <v>1132</v>
      </c>
      <c r="C473" s="151" t="s">
        <v>1351</v>
      </c>
      <c r="D473" s="152">
        <v>0</v>
      </c>
      <c r="E473" s="152">
        <v>0</v>
      </c>
      <c r="F473" s="152">
        <v>0</v>
      </c>
      <c r="G473" s="152">
        <v>0</v>
      </c>
      <c r="H473" s="152">
        <v>0</v>
      </c>
      <c r="I473" s="152">
        <v>0</v>
      </c>
      <c r="J473" s="152">
        <v>0</v>
      </c>
      <c r="K473" s="152">
        <v>0</v>
      </c>
      <c r="L473" s="152">
        <v>0</v>
      </c>
      <c r="M473" s="152">
        <v>0</v>
      </c>
      <c r="N473" s="152">
        <v>0</v>
      </c>
      <c r="O473" s="152">
        <v>0</v>
      </c>
      <c r="P473" s="152">
        <v>0</v>
      </c>
      <c r="Q473" s="152">
        <v>0</v>
      </c>
      <c r="R473" s="152">
        <v>0</v>
      </c>
      <c r="S473" s="152">
        <v>0</v>
      </c>
      <c r="T473" s="152">
        <v>0</v>
      </c>
      <c r="U473" s="152">
        <v>0</v>
      </c>
      <c r="V473" s="152">
        <v>0</v>
      </c>
      <c r="W473" s="152">
        <v>0</v>
      </c>
      <c r="X473" s="152">
        <v>0</v>
      </c>
      <c r="Y473" s="152">
        <v>0</v>
      </c>
      <c r="Z473" s="152">
        <v>0</v>
      </c>
      <c r="AA473" s="152">
        <v>0</v>
      </c>
      <c r="AB473" s="152">
        <v>0</v>
      </c>
      <c r="AC473" s="152">
        <v>0</v>
      </c>
      <c r="AD473" s="152">
        <v>0</v>
      </c>
      <c r="AE473" s="152">
        <v>0</v>
      </c>
      <c r="AF473" s="152">
        <v>0</v>
      </c>
      <c r="AG473" s="152">
        <v>0</v>
      </c>
      <c r="AH473" s="152">
        <v>0</v>
      </c>
      <c r="AI473" s="152">
        <v>0</v>
      </c>
      <c r="AJ473" s="153">
        <f t="shared" si="7"/>
        <v>0</v>
      </c>
      <c r="AM473" s="98"/>
    </row>
    <row r="474" spans="1:39" ht="20.100000000000001" hidden="1" customHeight="1" outlineLevel="2">
      <c r="A474" s="149">
        <v>1525</v>
      </c>
      <c r="B474" s="150" t="s">
        <v>1133</v>
      </c>
      <c r="C474" s="151" t="s">
        <v>1351</v>
      </c>
      <c r="D474" s="152">
        <v>0</v>
      </c>
      <c r="E474" s="152">
        <v>0</v>
      </c>
      <c r="F474" s="152">
        <v>0</v>
      </c>
      <c r="G474" s="152">
        <v>0</v>
      </c>
      <c r="H474" s="152">
        <v>0</v>
      </c>
      <c r="I474" s="152">
        <v>0</v>
      </c>
      <c r="J474" s="152">
        <v>0</v>
      </c>
      <c r="K474" s="152">
        <v>0</v>
      </c>
      <c r="L474" s="152">
        <v>0</v>
      </c>
      <c r="M474" s="152">
        <v>0</v>
      </c>
      <c r="N474" s="152">
        <v>0</v>
      </c>
      <c r="O474" s="152">
        <v>0</v>
      </c>
      <c r="P474" s="152">
        <v>0</v>
      </c>
      <c r="Q474" s="152">
        <v>0</v>
      </c>
      <c r="R474" s="152">
        <v>0</v>
      </c>
      <c r="S474" s="152">
        <v>0</v>
      </c>
      <c r="T474" s="152">
        <v>0</v>
      </c>
      <c r="U474" s="152">
        <v>0</v>
      </c>
      <c r="V474" s="152">
        <v>0</v>
      </c>
      <c r="W474" s="152">
        <v>0</v>
      </c>
      <c r="X474" s="152">
        <v>0</v>
      </c>
      <c r="Y474" s="152">
        <v>0</v>
      </c>
      <c r="Z474" s="152">
        <v>0</v>
      </c>
      <c r="AA474" s="152">
        <v>0</v>
      </c>
      <c r="AB474" s="152">
        <v>0</v>
      </c>
      <c r="AC474" s="152">
        <v>0</v>
      </c>
      <c r="AD474" s="152">
        <v>0</v>
      </c>
      <c r="AE474" s="152">
        <v>0</v>
      </c>
      <c r="AF474" s="152">
        <v>0</v>
      </c>
      <c r="AG474" s="152">
        <v>0</v>
      </c>
      <c r="AH474" s="152">
        <v>0</v>
      </c>
      <c r="AI474" s="152">
        <v>0</v>
      </c>
      <c r="AJ474" s="153">
        <f t="shared" si="7"/>
        <v>0</v>
      </c>
      <c r="AM474" s="98"/>
    </row>
    <row r="475" spans="1:39" ht="20.100000000000001" hidden="1" customHeight="1" outlineLevel="2">
      <c r="A475" s="149">
        <v>1526</v>
      </c>
      <c r="B475" s="150" t="s">
        <v>1134</v>
      </c>
      <c r="C475" s="151" t="s">
        <v>1351</v>
      </c>
      <c r="D475" s="152">
        <v>0</v>
      </c>
      <c r="E475" s="152">
        <v>0</v>
      </c>
      <c r="F475" s="152">
        <v>0</v>
      </c>
      <c r="G475" s="152">
        <v>0</v>
      </c>
      <c r="H475" s="152">
        <v>0</v>
      </c>
      <c r="I475" s="152">
        <v>0</v>
      </c>
      <c r="J475" s="152">
        <v>0</v>
      </c>
      <c r="K475" s="152">
        <v>0</v>
      </c>
      <c r="L475" s="152">
        <v>0</v>
      </c>
      <c r="M475" s="152">
        <v>0</v>
      </c>
      <c r="N475" s="152">
        <v>0</v>
      </c>
      <c r="O475" s="152">
        <v>0</v>
      </c>
      <c r="P475" s="152">
        <v>0</v>
      </c>
      <c r="Q475" s="152">
        <v>0</v>
      </c>
      <c r="R475" s="152">
        <v>0</v>
      </c>
      <c r="S475" s="152">
        <v>0</v>
      </c>
      <c r="T475" s="152">
        <v>0</v>
      </c>
      <c r="U475" s="152">
        <v>0</v>
      </c>
      <c r="V475" s="152">
        <v>0</v>
      </c>
      <c r="W475" s="152">
        <v>0</v>
      </c>
      <c r="X475" s="152">
        <v>0</v>
      </c>
      <c r="Y475" s="152">
        <v>0</v>
      </c>
      <c r="Z475" s="152">
        <v>0</v>
      </c>
      <c r="AA475" s="152">
        <v>0</v>
      </c>
      <c r="AB475" s="152">
        <v>0</v>
      </c>
      <c r="AC475" s="152">
        <v>0</v>
      </c>
      <c r="AD475" s="152">
        <v>0</v>
      </c>
      <c r="AE475" s="152">
        <v>0</v>
      </c>
      <c r="AF475" s="152">
        <v>0</v>
      </c>
      <c r="AG475" s="152">
        <v>0</v>
      </c>
      <c r="AH475" s="152">
        <v>0</v>
      </c>
      <c r="AI475" s="152">
        <v>0</v>
      </c>
      <c r="AJ475" s="153">
        <f t="shared" si="7"/>
        <v>0</v>
      </c>
      <c r="AM475" s="98"/>
    </row>
    <row r="476" spans="1:39" ht="20.100000000000001" hidden="1" customHeight="1" outlineLevel="2">
      <c r="A476" s="149">
        <v>1527</v>
      </c>
      <c r="B476" s="150" t="s">
        <v>1135</v>
      </c>
      <c r="C476" s="151" t="s">
        <v>1351</v>
      </c>
      <c r="D476" s="152">
        <v>0</v>
      </c>
      <c r="E476" s="152">
        <v>0</v>
      </c>
      <c r="F476" s="152">
        <v>0</v>
      </c>
      <c r="G476" s="152">
        <v>0</v>
      </c>
      <c r="H476" s="152">
        <v>0</v>
      </c>
      <c r="I476" s="152">
        <v>0</v>
      </c>
      <c r="J476" s="152">
        <v>0</v>
      </c>
      <c r="K476" s="152">
        <v>0</v>
      </c>
      <c r="L476" s="152">
        <v>0</v>
      </c>
      <c r="M476" s="152">
        <v>0</v>
      </c>
      <c r="N476" s="152">
        <v>0</v>
      </c>
      <c r="O476" s="152">
        <v>0</v>
      </c>
      <c r="P476" s="152">
        <v>0</v>
      </c>
      <c r="Q476" s="152">
        <v>0</v>
      </c>
      <c r="R476" s="152">
        <v>0</v>
      </c>
      <c r="S476" s="152">
        <v>0</v>
      </c>
      <c r="T476" s="152">
        <v>0</v>
      </c>
      <c r="U476" s="152">
        <v>0</v>
      </c>
      <c r="V476" s="152">
        <v>0</v>
      </c>
      <c r="W476" s="152">
        <v>0</v>
      </c>
      <c r="X476" s="152">
        <v>0</v>
      </c>
      <c r="Y476" s="152">
        <v>0</v>
      </c>
      <c r="Z476" s="152">
        <v>0</v>
      </c>
      <c r="AA476" s="152">
        <v>0</v>
      </c>
      <c r="AB476" s="152">
        <v>0</v>
      </c>
      <c r="AC476" s="152">
        <v>0</v>
      </c>
      <c r="AD476" s="152">
        <v>0</v>
      </c>
      <c r="AE476" s="152">
        <v>0</v>
      </c>
      <c r="AF476" s="152">
        <v>0</v>
      </c>
      <c r="AG476" s="152">
        <v>0</v>
      </c>
      <c r="AH476" s="152">
        <v>0</v>
      </c>
      <c r="AI476" s="152">
        <v>0</v>
      </c>
      <c r="AJ476" s="153">
        <f t="shared" si="7"/>
        <v>0</v>
      </c>
      <c r="AM476" s="98"/>
    </row>
    <row r="477" spans="1:39" ht="20.100000000000001" hidden="1" customHeight="1" outlineLevel="2">
      <c r="A477" s="149">
        <v>1528</v>
      </c>
      <c r="B477" s="150" t="s">
        <v>1136</v>
      </c>
      <c r="C477" s="151" t="s">
        <v>1351</v>
      </c>
      <c r="D477" s="152">
        <v>0</v>
      </c>
      <c r="E477" s="152">
        <v>0</v>
      </c>
      <c r="F477" s="152">
        <v>0</v>
      </c>
      <c r="G477" s="152">
        <v>0</v>
      </c>
      <c r="H477" s="152">
        <v>0</v>
      </c>
      <c r="I477" s="152">
        <v>0</v>
      </c>
      <c r="J477" s="152">
        <v>0</v>
      </c>
      <c r="K477" s="152">
        <v>0</v>
      </c>
      <c r="L477" s="152">
        <v>0</v>
      </c>
      <c r="M477" s="152">
        <v>0</v>
      </c>
      <c r="N477" s="152">
        <v>0</v>
      </c>
      <c r="O477" s="152">
        <v>0</v>
      </c>
      <c r="P477" s="152">
        <v>0</v>
      </c>
      <c r="Q477" s="152">
        <v>0</v>
      </c>
      <c r="R477" s="152">
        <v>0</v>
      </c>
      <c r="S477" s="152">
        <v>0</v>
      </c>
      <c r="T477" s="152">
        <v>0</v>
      </c>
      <c r="U477" s="152">
        <v>0</v>
      </c>
      <c r="V477" s="152">
        <v>0</v>
      </c>
      <c r="W477" s="152">
        <v>0</v>
      </c>
      <c r="X477" s="152">
        <v>0</v>
      </c>
      <c r="Y477" s="152">
        <v>0</v>
      </c>
      <c r="Z477" s="152">
        <v>0</v>
      </c>
      <c r="AA477" s="152">
        <v>0</v>
      </c>
      <c r="AB477" s="152">
        <v>0</v>
      </c>
      <c r="AC477" s="152">
        <v>0</v>
      </c>
      <c r="AD477" s="152">
        <v>0</v>
      </c>
      <c r="AE477" s="152">
        <v>0</v>
      </c>
      <c r="AF477" s="152">
        <v>0</v>
      </c>
      <c r="AG477" s="152">
        <v>0</v>
      </c>
      <c r="AH477" s="152">
        <v>0</v>
      </c>
      <c r="AI477" s="152">
        <v>0</v>
      </c>
      <c r="AJ477" s="153">
        <f t="shared" si="7"/>
        <v>0</v>
      </c>
      <c r="AM477" s="98"/>
    </row>
    <row r="478" spans="1:39" ht="20.100000000000001" hidden="1" customHeight="1" outlineLevel="2">
      <c r="A478" s="149">
        <v>1529</v>
      </c>
      <c r="B478" s="150" t="s">
        <v>1137</v>
      </c>
      <c r="C478" s="151" t="s">
        <v>1351</v>
      </c>
      <c r="D478" s="152">
        <v>0</v>
      </c>
      <c r="E478" s="152">
        <v>0</v>
      </c>
      <c r="F478" s="152">
        <v>0</v>
      </c>
      <c r="G478" s="152">
        <v>0</v>
      </c>
      <c r="H478" s="152">
        <v>0</v>
      </c>
      <c r="I478" s="152">
        <v>0</v>
      </c>
      <c r="J478" s="152">
        <v>0</v>
      </c>
      <c r="K478" s="152">
        <v>0</v>
      </c>
      <c r="L478" s="152">
        <v>0</v>
      </c>
      <c r="M478" s="152">
        <v>0</v>
      </c>
      <c r="N478" s="152">
        <v>0</v>
      </c>
      <c r="O478" s="152">
        <v>0</v>
      </c>
      <c r="P478" s="152">
        <v>0</v>
      </c>
      <c r="Q478" s="152">
        <v>0</v>
      </c>
      <c r="R478" s="152">
        <v>0</v>
      </c>
      <c r="S478" s="152">
        <v>0</v>
      </c>
      <c r="T478" s="152">
        <v>0</v>
      </c>
      <c r="U478" s="152">
        <v>0</v>
      </c>
      <c r="V478" s="152">
        <v>0</v>
      </c>
      <c r="W478" s="152">
        <v>0</v>
      </c>
      <c r="X478" s="152">
        <v>0</v>
      </c>
      <c r="Y478" s="152">
        <v>0</v>
      </c>
      <c r="Z478" s="152">
        <v>0</v>
      </c>
      <c r="AA478" s="152">
        <v>0</v>
      </c>
      <c r="AB478" s="152">
        <v>0</v>
      </c>
      <c r="AC478" s="152">
        <v>0</v>
      </c>
      <c r="AD478" s="152">
        <v>0</v>
      </c>
      <c r="AE478" s="152">
        <v>0</v>
      </c>
      <c r="AF478" s="152">
        <v>0</v>
      </c>
      <c r="AG478" s="152">
        <v>0</v>
      </c>
      <c r="AH478" s="152">
        <v>0</v>
      </c>
      <c r="AI478" s="152">
        <v>0</v>
      </c>
      <c r="AJ478" s="153">
        <f t="shared" si="7"/>
        <v>0</v>
      </c>
      <c r="AM478" s="98"/>
    </row>
    <row r="479" spans="1:39" ht="20.100000000000001" hidden="1" customHeight="1" outlineLevel="2">
      <c r="A479" s="149">
        <v>1530</v>
      </c>
      <c r="B479" s="150" t="s">
        <v>1138</v>
      </c>
      <c r="C479" s="151" t="s">
        <v>1351</v>
      </c>
      <c r="D479" s="152">
        <v>0</v>
      </c>
      <c r="E479" s="152">
        <v>0</v>
      </c>
      <c r="F479" s="152">
        <v>0</v>
      </c>
      <c r="G479" s="152">
        <v>0</v>
      </c>
      <c r="H479" s="152">
        <v>0</v>
      </c>
      <c r="I479" s="152">
        <v>0</v>
      </c>
      <c r="J479" s="152">
        <v>0</v>
      </c>
      <c r="K479" s="152">
        <v>0</v>
      </c>
      <c r="L479" s="152">
        <v>0</v>
      </c>
      <c r="M479" s="152">
        <v>0</v>
      </c>
      <c r="N479" s="152">
        <v>0</v>
      </c>
      <c r="O479" s="152">
        <v>0</v>
      </c>
      <c r="P479" s="152">
        <v>0</v>
      </c>
      <c r="Q479" s="152">
        <v>0</v>
      </c>
      <c r="R479" s="152">
        <v>0</v>
      </c>
      <c r="S479" s="152">
        <v>0</v>
      </c>
      <c r="T479" s="152">
        <v>0</v>
      </c>
      <c r="U479" s="152">
        <v>0</v>
      </c>
      <c r="V479" s="152">
        <v>0</v>
      </c>
      <c r="W479" s="152">
        <v>0</v>
      </c>
      <c r="X479" s="152">
        <v>0</v>
      </c>
      <c r="Y479" s="152">
        <v>0</v>
      </c>
      <c r="Z479" s="152">
        <v>0</v>
      </c>
      <c r="AA479" s="152">
        <v>0</v>
      </c>
      <c r="AB479" s="152">
        <v>0</v>
      </c>
      <c r="AC479" s="152">
        <v>0</v>
      </c>
      <c r="AD479" s="152">
        <v>0</v>
      </c>
      <c r="AE479" s="152">
        <v>0</v>
      </c>
      <c r="AF479" s="152">
        <v>0</v>
      </c>
      <c r="AG479" s="152">
        <v>0</v>
      </c>
      <c r="AH479" s="152">
        <v>0</v>
      </c>
      <c r="AI479" s="152">
        <v>0</v>
      </c>
      <c r="AJ479" s="153">
        <f t="shared" si="7"/>
        <v>0</v>
      </c>
      <c r="AM479" s="98"/>
    </row>
    <row r="480" spans="1:39" ht="20.100000000000001" hidden="1" customHeight="1" outlineLevel="2">
      <c r="A480" s="149">
        <v>1531</v>
      </c>
      <c r="B480" s="150" t="s">
        <v>1139</v>
      </c>
      <c r="C480" s="151" t="s">
        <v>1351</v>
      </c>
      <c r="D480" s="152">
        <v>0</v>
      </c>
      <c r="E480" s="152">
        <v>0</v>
      </c>
      <c r="F480" s="152">
        <v>0</v>
      </c>
      <c r="G480" s="152">
        <v>0</v>
      </c>
      <c r="H480" s="152">
        <v>0</v>
      </c>
      <c r="I480" s="152">
        <v>0</v>
      </c>
      <c r="J480" s="152">
        <v>0</v>
      </c>
      <c r="K480" s="152">
        <v>0</v>
      </c>
      <c r="L480" s="152">
        <v>0</v>
      </c>
      <c r="M480" s="152">
        <v>0</v>
      </c>
      <c r="N480" s="152">
        <v>0</v>
      </c>
      <c r="O480" s="152">
        <v>0</v>
      </c>
      <c r="P480" s="152">
        <v>0</v>
      </c>
      <c r="Q480" s="152">
        <v>0</v>
      </c>
      <c r="R480" s="152">
        <v>0</v>
      </c>
      <c r="S480" s="152">
        <v>0</v>
      </c>
      <c r="T480" s="152">
        <v>0</v>
      </c>
      <c r="U480" s="152">
        <v>0</v>
      </c>
      <c r="V480" s="152">
        <v>0</v>
      </c>
      <c r="W480" s="152">
        <v>0</v>
      </c>
      <c r="X480" s="152">
        <v>0</v>
      </c>
      <c r="Y480" s="152">
        <v>0</v>
      </c>
      <c r="Z480" s="152">
        <v>0</v>
      </c>
      <c r="AA480" s="152">
        <v>0</v>
      </c>
      <c r="AB480" s="152">
        <v>0</v>
      </c>
      <c r="AC480" s="152">
        <v>0</v>
      </c>
      <c r="AD480" s="152">
        <v>0</v>
      </c>
      <c r="AE480" s="152">
        <v>0</v>
      </c>
      <c r="AF480" s="152">
        <v>0</v>
      </c>
      <c r="AG480" s="152">
        <v>0</v>
      </c>
      <c r="AH480" s="152">
        <v>0</v>
      </c>
      <c r="AI480" s="152">
        <v>0</v>
      </c>
      <c r="AJ480" s="153">
        <f t="shared" si="7"/>
        <v>0</v>
      </c>
      <c r="AM480" s="98"/>
    </row>
    <row r="481" spans="1:39" ht="20.100000000000001" hidden="1" customHeight="1" outlineLevel="2">
      <c r="A481" s="149">
        <v>1532</v>
      </c>
      <c r="B481" s="150" t="s">
        <v>1140</v>
      </c>
      <c r="C481" s="151" t="s">
        <v>1351</v>
      </c>
      <c r="D481" s="152">
        <v>0</v>
      </c>
      <c r="E481" s="152">
        <v>0</v>
      </c>
      <c r="F481" s="152">
        <v>0</v>
      </c>
      <c r="G481" s="152">
        <v>0</v>
      </c>
      <c r="H481" s="152">
        <v>0</v>
      </c>
      <c r="I481" s="152">
        <v>0</v>
      </c>
      <c r="J481" s="152">
        <v>0</v>
      </c>
      <c r="K481" s="152">
        <v>0</v>
      </c>
      <c r="L481" s="152">
        <v>0</v>
      </c>
      <c r="M481" s="152">
        <v>0</v>
      </c>
      <c r="N481" s="152">
        <v>0</v>
      </c>
      <c r="O481" s="152">
        <v>0</v>
      </c>
      <c r="P481" s="152">
        <v>0</v>
      </c>
      <c r="Q481" s="152">
        <v>0</v>
      </c>
      <c r="R481" s="152">
        <v>0</v>
      </c>
      <c r="S481" s="152">
        <v>0</v>
      </c>
      <c r="T481" s="152">
        <v>0</v>
      </c>
      <c r="U481" s="152">
        <v>0</v>
      </c>
      <c r="V481" s="152">
        <v>0</v>
      </c>
      <c r="W481" s="152">
        <v>0</v>
      </c>
      <c r="X481" s="152">
        <v>0</v>
      </c>
      <c r="Y481" s="152">
        <v>0</v>
      </c>
      <c r="Z481" s="152">
        <v>0</v>
      </c>
      <c r="AA481" s="152">
        <v>0</v>
      </c>
      <c r="AB481" s="152">
        <v>0</v>
      </c>
      <c r="AC481" s="152">
        <v>0</v>
      </c>
      <c r="AD481" s="152">
        <v>0</v>
      </c>
      <c r="AE481" s="152">
        <v>0</v>
      </c>
      <c r="AF481" s="152">
        <v>0</v>
      </c>
      <c r="AG481" s="152">
        <v>0</v>
      </c>
      <c r="AH481" s="152">
        <v>0</v>
      </c>
      <c r="AI481" s="152">
        <v>0</v>
      </c>
      <c r="AJ481" s="153">
        <f t="shared" si="7"/>
        <v>0</v>
      </c>
      <c r="AM481" s="98"/>
    </row>
    <row r="482" spans="1:39" ht="20.100000000000001" hidden="1" customHeight="1" outlineLevel="2">
      <c r="A482" s="149">
        <v>1533</v>
      </c>
      <c r="B482" s="150" t="s">
        <v>1141</v>
      </c>
      <c r="C482" s="151" t="s">
        <v>1351</v>
      </c>
      <c r="D482" s="152">
        <v>0</v>
      </c>
      <c r="E482" s="152">
        <v>0</v>
      </c>
      <c r="F482" s="152">
        <v>0</v>
      </c>
      <c r="G482" s="152">
        <v>0</v>
      </c>
      <c r="H482" s="152">
        <v>0</v>
      </c>
      <c r="I482" s="152">
        <v>0</v>
      </c>
      <c r="J482" s="152">
        <v>0</v>
      </c>
      <c r="K482" s="152">
        <v>0</v>
      </c>
      <c r="L482" s="152">
        <v>0</v>
      </c>
      <c r="M482" s="152">
        <v>0</v>
      </c>
      <c r="N482" s="152">
        <v>0</v>
      </c>
      <c r="O482" s="152">
        <v>0</v>
      </c>
      <c r="P482" s="152">
        <v>0</v>
      </c>
      <c r="Q482" s="152">
        <v>0</v>
      </c>
      <c r="R482" s="152">
        <v>0</v>
      </c>
      <c r="S482" s="152">
        <v>0</v>
      </c>
      <c r="T482" s="152">
        <v>0</v>
      </c>
      <c r="U482" s="152">
        <v>0</v>
      </c>
      <c r="V482" s="152">
        <v>0</v>
      </c>
      <c r="W482" s="152">
        <v>0</v>
      </c>
      <c r="X482" s="152">
        <v>0</v>
      </c>
      <c r="Y482" s="152">
        <v>0</v>
      </c>
      <c r="Z482" s="152">
        <v>0</v>
      </c>
      <c r="AA482" s="152">
        <v>0</v>
      </c>
      <c r="AB482" s="152">
        <v>0</v>
      </c>
      <c r="AC482" s="152">
        <v>0</v>
      </c>
      <c r="AD482" s="152">
        <v>0</v>
      </c>
      <c r="AE482" s="152">
        <v>0</v>
      </c>
      <c r="AF482" s="152">
        <v>0</v>
      </c>
      <c r="AG482" s="152">
        <v>0</v>
      </c>
      <c r="AH482" s="152">
        <v>0</v>
      </c>
      <c r="AI482" s="152">
        <v>0</v>
      </c>
      <c r="AJ482" s="153">
        <f t="shared" si="7"/>
        <v>0</v>
      </c>
      <c r="AM482" s="98"/>
    </row>
    <row r="483" spans="1:39" ht="20.100000000000001" hidden="1" customHeight="1" outlineLevel="2">
      <c r="A483" s="149">
        <v>1534</v>
      </c>
      <c r="B483" s="150" t="s">
        <v>1142</v>
      </c>
      <c r="C483" s="151" t="s">
        <v>1351</v>
      </c>
      <c r="D483" s="152">
        <v>0</v>
      </c>
      <c r="E483" s="152">
        <v>0</v>
      </c>
      <c r="F483" s="152">
        <v>0</v>
      </c>
      <c r="G483" s="152">
        <v>0</v>
      </c>
      <c r="H483" s="152">
        <v>0</v>
      </c>
      <c r="I483" s="152">
        <v>0</v>
      </c>
      <c r="J483" s="152">
        <v>0</v>
      </c>
      <c r="K483" s="152">
        <v>0</v>
      </c>
      <c r="L483" s="152">
        <v>0</v>
      </c>
      <c r="M483" s="152">
        <v>0</v>
      </c>
      <c r="N483" s="152">
        <v>0</v>
      </c>
      <c r="O483" s="152">
        <v>0</v>
      </c>
      <c r="P483" s="152">
        <v>0</v>
      </c>
      <c r="Q483" s="152">
        <v>0</v>
      </c>
      <c r="R483" s="152">
        <v>0</v>
      </c>
      <c r="S483" s="152">
        <v>0</v>
      </c>
      <c r="T483" s="152">
        <v>0</v>
      </c>
      <c r="U483" s="152">
        <v>0</v>
      </c>
      <c r="V483" s="152">
        <v>0</v>
      </c>
      <c r="W483" s="152">
        <v>0</v>
      </c>
      <c r="X483" s="152">
        <v>0</v>
      </c>
      <c r="Y483" s="152">
        <v>0</v>
      </c>
      <c r="Z483" s="152">
        <v>0</v>
      </c>
      <c r="AA483" s="152">
        <v>0</v>
      </c>
      <c r="AB483" s="152">
        <v>0</v>
      </c>
      <c r="AC483" s="152">
        <v>0</v>
      </c>
      <c r="AD483" s="152">
        <v>0</v>
      </c>
      <c r="AE483" s="152">
        <v>0</v>
      </c>
      <c r="AF483" s="152">
        <v>0</v>
      </c>
      <c r="AG483" s="152">
        <v>0</v>
      </c>
      <c r="AH483" s="152">
        <v>0</v>
      </c>
      <c r="AI483" s="152">
        <v>0</v>
      </c>
      <c r="AJ483" s="153">
        <f t="shared" si="7"/>
        <v>0</v>
      </c>
      <c r="AM483" s="98"/>
    </row>
    <row r="484" spans="1:39" ht="20.100000000000001" hidden="1" customHeight="1" outlineLevel="2">
      <c r="A484" s="149">
        <v>1535</v>
      </c>
      <c r="B484" s="150" t="s">
        <v>1143</v>
      </c>
      <c r="C484" s="151" t="s">
        <v>1351</v>
      </c>
      <c r="D484" s="152">
        <v>0</v>
      </c>
      <c r="E484" s="152">
        <v>0</v>
      </c>
      <c r="F484" s="152">
        <v>0</v>
      </c>
      <c r="G484" s="152">
        <v>0</v>
      </c>
      <c r="H484" s="152">
        <v>0</v>
      </c>
      <c r="I484" s="152">
        <v>0</v>
      </c>
      <c r="J484" s="152">
        <v>0</v>
      </c>
      <c r="K484" s="152">
        <v>0</v>
      </c>
      <c r="L484" s="152">
        <v>0</v>
      </c>
      <c r="M484" s="152">
        <v>0</v>
      </c>
      <c r="N484" s="152">
        <v>0</v>
      </c>
      <c r="O484" s="152">
        <v>0</v>
      </c>
      <c r="P484" s="152">
        <v>0</v>
      </c>
      <c r="Q484" s="152">
        <v>0</v>
      </c>
      <c r="R484" s="152">
        <v>0</v>
      </c>
      <c r="S484" s="152">
        <v>0</v>
      </c>
      <c r="T484" s="152">
        <v>0</v>
      </c>
      <c r="U484" s="152">
        <v>0</v>
      </c>
      <c r="V484" s="152">
        <v>0</v>
      </c>
      <c r="W484" s="152">
        <v>0</v>
      </c>
      <c r="X484" s="152">
        <v>0</v>
      </c>
      <c r="Y484" s="152">
        <v>0</v>
      </c>
      <c r="Z484" s="152">
        <v>0</v>
      </c>
      <c r="AA484" s="152">
        <v>0</v>
      </c>
      <c r="AB484" s="152">
        <v>0</v>
      </c>
      <c r="AC484" s="152">
        <v>0</v>
      </c>
      <c r="AD484" s="152">
        <v>0</v>
      </c>
      <c r="AE484" s="152">
        <v>0</v>
      </c>
      <c r="AF484" s="152">
        <v>0</v>
      </c>
      <c r="AG484" s="152">
        <v>0</v>
      </c>
      <c r="AH484" s="152">
        <v>0</v>
      </c>
      <c r="AI484" s="152">
        <v>0</v>
      </c>
      <c r="AJ484" s="153">
        <f t="shared" si="7"/>
        <v>0</v>
      </c>
      <c r="AM484" s="98"/>
    </row>
    <row r="485" spans="1:39" ht="20.100000000000001" hidden="1" customHeight="1" outlineLevel="2">
      <c r="A485" s="149">
        <v>1536</v>
      </c>
      <c r="B485" s="150" t="s">
        <v>1144</v>
      </c>
      <c r="C485" s="151" t="s">
        <v>1351</v>
      </c>
      <c r="D485" s="152">
        <v>0</v>
      </c>
      <c r="E485" s="152">
        <v>0</v>
      </c>
      <c r="F485" s="152">
        <v>0</v>
      </c>
      <c r="G485" s="152">
        <v>0</v>
      </c>
      <c r="H485" s="152">
        <v>0</v>
      </c>
      <c r="I485" s="152">
        <v>0</v>
      </c>
      <c r="J485" s="152">
        <v>0</v>
      </c>
      <c r="K485" s="152">
        <v>0</v>
      </c>
      <c r="L485" s="152">
        <v>0</v>
      </c>
      <c r="M485" s="152">
        <v>0</v>
      </c>
      <c r="N485" s="152">
        <v>0</v>
      </c>
      <c r="O485" s="152">
        <v>0</v>
      </c>
      <c r="P485" s="152">
        <v>0</v>
      </c>
      <c r="Q485" s="152">
        <v>0</v>
      </c>
      <c r="R485" s="152">
        <v>0</v>
      </c>
      <c r="S485" s="152">
        <v>0</v>
      </c>
      <c r="T485" s="152">
        <v>0</v>
      </c>
      <c r="U485" s="152">
        <v>0</v>
      </c>
      <c r="V485" s="152">
        <v>0</v>
      </c>
      <c r="W485" s="152">
        <v>0</v>
      </c>
      <c r="X485" s="152">
        <v>0</v>
      </c>
      <c r="Y485" s="152">
        <v>0</v>
      </c>
      <c r="Z485" s="152">
        <v>0</v>
      </c>
      <c r="AA485" s="152">
        <v>0</v>
      </c>
      <c r="AB485" s="152">
        <v>0</v>
      </c>
      <c r="AC485" s="152">
        <v>0</v>
      </c>
      <c r="AD485" s="152">
        <v>0</v>
      </c>
      <c r="AE485" s="152">
        <v>0</v>
      </c>
      <c r="AF485" s="152">
        <v>0</v>
      </c>
      <c r="AG485" s="152">
        <v>0</v>
      </c>
      <c r="AH485" s="152">
        <v>0</v>
      </c>
      <c r="AI485" s="152">
        <v>0</v>
      </c>
      <c r="AJ485" s="153">
        <f t="shared" si="7"/>
        <v>0</v>
      </c>
      <c r="AM485" s="98"/>
    </row>
    <row r="486" spans="1:39" ht="20.100000000000001" hidden="1" customHeight="1" outlineLevel="2">
      <c r="A486" s="149">
        <v>1537</v>
      </c>
      <c r="B486" s="150" t="s">
        <v>1145</v>
      </c>
      <c r="C486" s="151" t="s">
        <v>1351</v>
      </c>
      <c r="D486" s="152">
        <v>0</v>
      </c>
      <c r="E486" s="152">
        <v>0</v>
      </c>
      <c r="F486" s="152">
        <v>0</v>
      </c>
      <c r="G486" s="152">
        <v>0</v>
      </c>
      <c r="H486" s="152">
        <v>0</v>
      </c>
      <c r="I486" s="152">
        <v>0</v>
      </c>
      <c r="J486" s="152">
        <v>0</v>
      </c>
      <c r="K486" s="152">
        <v>0</v>
      </c>
      <c r="L486" s="152">
        <v>0</v>
      </c>
      <c r="M486" s="152">
        <v>0</v>
      </c>
      <c r="N486" s="152">
        <v>0</v>
      </c>
      <c r="O486" s="152">
        <v>0</v>
      </c>
      <c r="P486" s="152">
        <v>0</v>
      </c>
      <c r="Q486" s="152">
        <v>0</v>
      </c>
      <c r="R486" s="152">
        <v>0</v>
      </c>
      <c r="S486" s="152">
        <v>0</v>
      </c>
      <c r="T486" s="152">
        <v>0</v>
      </c>
      <c r="U486" s="152">
        <v>0</v>
      </c>
      <c r="V486" s="152">
        <v>0</v>
      </c>
      <c r="W486" s="152">
        <v>0</v>
      </c>
      <c r="X486" s="152">
        <v>0</v>
      </c>
      <c r="Y486" s="152">
        <v>0</v>
      </c>
      <c r="Z486" s="152">
        <v>0</v>
      </c>
      <c r="AA486" s="152">
        <v>0</v>
      </c>
      <c r="AB486" s="152">
        <v>0</v>
      </c>
      <c r="AC486" s="152">
        <v>0</v>
      </c>
      <c r="AD486" s="152">
        <v>0</v>
      </c>
      <c r="AE486" s="152">
        <v>0</v>
      </c>
      <c r="AF486" s="152">
        <v>0</v>
      </c>
      <c r="AG486" s="152">
        <v>0</v>
      </c>
      <c r="AH486" s="152">
        <v>0</v>
      </c>
      <c r="AI486" s="152">
        <v>0</v>
      </c>
      <c r="AJ486" s="153">
        <f t="shared" si="7"/>
        <v>0</v>
      </c>
      <c r="AM486" s="98"/>
    </row>
    <row r="487" spans="1:39" ht="20.100000000000001" hidden="1" customHeight="1" outlineLevel="2">
      <c r="A487" s="149">
        <v>1538</v>
      </c>
      <c r="B487" s="150" t="s">
        <v>1146</v>
      </c>
      <c r="C487" s="151" t="s">
        <v>1351</v>
      </c>
      <c r="D487" s="152">
        <v>0</v>
      </c>
      <c r="E487" s="152">
        <v>0</v>
      </c>
      <c r="F487" s="152">
        <v>0</v>
      </c>
      <c r="G487" s="152">
        <v>0</v>
      </c>
      <c r="H487" s="152">
        <v>0</v>
      </c>
      <c r="I487" s="152">
        <v>0</v>
      </c>
      <c r="J487" s="152">
        <v>0</v>
      </c>
      <c r="K487" s="152">
        <v>0</v>
      </c>
      <c r="L487" s="152">
        <v>0</v>
      </c>
      <c r="M487" s="152">
        <v>0</v>
      </c>
      <c r="N487" s="152">
        <v>0</v>
      </c>
      <c r="O487" s="152">
        <v>0</v>
      </c>
      <c r="P487" s="152">
        <v>0</v>
      </c>
      <c r="Q487" s="152">
        <v>0</v>
      </c>
      <c r="R487" s="152">
        <v>0</v>
      </c>
      <c r="S487" s="152">
        <v>0</v>
      </c>
      <c r="T487" s="152">
        <v>0</v>
      </c>
      <c r="U487" s="152">
        <v>0</v>
      </c>
      <c r="V487" s="152">
        <v>0</v>
      </c>
      <c r="W487" s="152">
        <v>0</v>
      </c>
      <c r="X487" s="152">
        <v>0</v>
      </c>
      <c r="Y487" s="152">
        <v>0</v>
      </c>
      <c r="Z487" s="152">
        <v>0</v>
      </c>
      <c r="AA487" s="152">
        <v>0</v>
      </c>
      <c r="AB487" s="152">
        <v>0</v>
      </c>
      <c r="AC487" s="152">
        <v>0</v>
      </c>
      <c r="AD487" s="152">
        <v>0</v>
      </c>
      <c r="AE487" s="152">
        <v>0</v>
      </c>
      <c r="AF487" s="152">
        <v>0</v>
      </c>
      <c r="AG487" s="152">
        <v>0</v>
      </c>
      <c r="AH487" s="152">
        <v>0</v>
      </c>
      <c r="AI487" s="152">
        <v>0</v>
      </c>
      <c r="AJ487" s="153">
        <f t="shared" si="7"/>
        <v>0</v>
      </c>
      <c r="AM487" s="98"/>
    </row>
    <row r="488" spans="1:39" ht="20.100000000000001" hidden="1" customHeight="1" outlineLevel="2">
      <c r="A488" s="149">
        <v>1539</v>
      </c>
      <c r="B488" s="150" t="s">
        <v>1147</v>
      </c>
      <c r="C488" s="151" t="s">
        <v>1351</v>
      </c>
      <c r="D488" s="152">
        <v>0</v>
      </c>
      <c r="E488" s="152">
        <v>0</v>
      </c>
      <c r="F488" s="152">
        <v>0</v>
      </c>
      <c r="G488" s="152">
        <v>0</v>
      </c>
      <c r="H488" s="152">
        <v>0</v>
      </c>
      <c r="I488" s="152">
        <v>0</v>
      </c>
      <c r="J488" s="152">
        <v>0</v>
      </c>
      <c r="K488" s="152">
        <v>0</v>
      </c>
      <c r="L488" s="152">
        <v>0</v>
      </c>
      <c r="M488" s="152">
        <v>0</v>
      </c>
      <c r="N488" s="152">
        <v>0</v>
      </c>
      <c r="O488" s="152">
        <v>0</v>
      </c>
      <c r="P488" s="152">
        <v>0</v>
      </c>
      <c r="Q488" s="152">
        <v>0</v>
      </c>
      <c r="R488" s="152">
        <v>0</v>
      </c>
      <c r="S488" s="152">
        <v>0</v>
      </c>
      <c r="T488" s="152">
        <v>0</v>
      </c>
      <c r="U488" s="152">
        <v>0</v>
      </c>
      <c r="V488" s="152">
        <v>0</v>
      </c>
      <c r="W488" s="152">
        <v>0</v>
      </c>
      <c r="X488" s="152">
        <v>0</v>
      </c>
      <c r="Y488" s="152">
        <v>0</v>
      </c>
      <c r="Z488" s="152">
        <v>0</v>
      </c>
      <c r="AA488" s="152">
        <v>0</v>
      </c>
      <c r="AB488" s="152">
        <v>0</v>
      </c>
      <c r="AC488" s="152">
        <v>0</v>
      </c>
      <c r="AD488" s="152">
        <v>0</v>
      </c>
      <c r="AE488" s="152">
        <v>0</v>
      </c>
      <c r="AF488" s="152">
        <v>0</v>
      </c>
      <c r="AG488" s="152">
        <v>0</v>
      </c>
      <c r="AH488" s="152">
        <v>0</v>
      </c>
      <c r="AI488" s="152">
        <v>0</v>
      </c>
      <c r="AJ488" s="153">
        <f t="shared" si="7"/>
        <v>0</v>
      </c>
      <c r="AM488" s="98"/>
    </row>
    <row r="489" spans="1:39" ht="20.100000000000001" hidden="1" customHeight="1" outlineLevel="2">
      <c r="A489" s="149">
        <v>1540</v>
      </c>
      <c r="B489" s="150" t="s">
        <v>1148</v>
      </c>
      <c r="C489" s="151" t="s">
        <v>1351</v>
      </c>
      <c r="D489" s="152">
        <v>0</v>
      </c>
      <c r="E489" s="152">
        <v>0</v>
      </c>
      <c r="F489" s="152">
        <v>0</v>
      </c>
      <c r="G489" s="152">
        <v>0</v>
      </c>
      <c r="H489" s="152">
        <v>0</v>
      </c>
      <c r="I489" s="152">
        <v>0</v>
      </c>
      <c r="J489" s="152">
        <v>0</v>
      </c>
      <c r="K489" s="152">
        <v>0</v>
      </c>
      <c r="L489" s="152">
        <v>0</v>
      </c>
      <c r="M489" s="152">
        <v>0</v>
      </c>
      <c r="N489" s="152">
        <v>0</v>
      </c>
      <c r="O489" s="152">
        <v>0</v>
      </c>
      <c r="P489" s="152">
        <v>0</v>
      </c>
      <c r="Q489" s="152">
        <v>0</v>
      </c>
      <c r="R489" s="152">
        <v>0</v>
      </c>
      <c r="S489" s="152">
        <v>0</v>
      </c>
      <c r="T489" s="152">
        <v>0</v>
      </c>
      <c r="U489" s="152">
        <v>0</v>
      </c>
      <c r="V489" s="152">
        <v>0</v>
      </c>
      <c r="W489" s="152">
        <v>0</v>
      </c>
      <c r="X489" s="152">
        <v>0</v>
      </c>
      <c r="Y489" s="152">
        <v>0</v>
      </c>
      <c r="Z489" s="152">
        <v>0</v>
      </c>
      <c r="AA489" s="152">
        <v>0</v>
      </c>
      <c r="AB489" s="152">
        <v>0</v>
      </c>
      <c r="AC489" s="152">
        <v>0</v>
      </c>
      <c r="AD489" s="152">
        <v>0</v>
      </c>
      <c r="AE489" s="152">
        <v>0</v>
      </c>
      <c r="AF489" s="152">
        <v>0</v>
      </c>
      <c r="AG489" s="152">
        <v>0</v>
      </c>
      <c r="AH489" s="152">
        <v>0</v>
      </c>
      <c r="AI489" s="152">
        <v>0</v>
      </c>
      <c r="AJ489" s="153">
        <f t="shared" si="7"/>
        <v>0</v>
      </c>
      <c r="AM489" s="98"/>
    </row>
    <row r="490" spans="1:39" ht="20.100000000000001" hidden="1" customHeight="1" outlineLevel="2">
      <c r="A490" s="149">
        <v>1601</v>
      </c>
      <c r="B490" s="150" t="s">
        <v>1149</v>
      </c>
      <c r="C490" s="151" t="s">
        <v>1351</v>
      </c>
      <c r="D490" s="152">
        <v>0</v>
      </c>
      <c r="E490" s="152">
        <v>0</v>
      </c>
      <c r="F490" s="152">
        <v>0</v>
      </c>
      <c r="G490" s="152">
        <v>0</v>
      </c>
      <c r="H490" s="152">
        <v>0</v>
      </c>
      <c r="I490" s="152">
        <v>0</v>
      </c>
      <c r="J490" s="152">
        <v>0</v>
      </c>
      <c r="K490" s="152">
        <v>0</v>
      </c>
      <c r="L490" s="152">
        <v>0</v>
      </c>
      <c r="M490" s="152">
        <v>0</v>
      </c>
      <c r="N490" s="152">
        <v>0</v>
      </c>
      <c r="O490" s="152">
        <v>0</v>
      </c>
      <c r="P490" s="152">
        <v>0</v>
      </c>
      <c r="Q490" s="152">
        <v>0</v>
      </c>
      <c r="R490" s="152">
        <v>0</v>
      </c>
      <c r="S490" s="152">
        <v>0</v>
      </c>
      <c r="T490" s="152">
        <v>0</v>
      </c>
      <c r="U490" s="152">
        <v>0</v>
      </c>
      <c r="V490" s="152">
        <v>0</v>
      </c>
      <c r="W490" s="152">
        <v>0</v>
      </c>
      <c r="X490" s="152">
        <v>0</v>
      </c>
      <c r="Y490" s="152">
        <v>0</v>
      </c>
      <c r="Z490" s="152">
        <v>0</v>
      </c>
      <c r="AA490" s="152">
        <v>0</v>
      </c>
      <c r="AB490" s="152">
        <v>0</v>
      </c>
      <c r="AC490" s="152">
        <v>0</v>
      </c>
      <c r="AD490" s="152">
        <v>0</v>
      </c>
      <c r="AE490" s="152">
        <v>0</v>
      </c>
      <c r="AF490" s="152">
        <v>0</v>
      </c>
      <c r="AG490" s="152">
        <v>0</v>
      </c>
      <c r="AH490" s="152">
        <v>0</v>
      </c>
      <c r="AI490" s="152">
        <v>0</v>
      </c>
      <c r="AJ490" s="153">
        <f t="shared" si="7"/>
        <v>0</v>
      </c>
      <c r="AM490" s="98"/>
    </row>
    <row r="491" spans="1:39" ht="20.100000000000001" hidden="1" customHeight="1" outlineLevel="2">
      <c r="A491" s="149">
        <v>1602</v>
      </c>
      <c r="B491" s="150" t="s">
        <v>1150</v>
      </c>
      <c r="C491" s="151" t="s">
        <v>1351</v>
      </c>
      <c r="D491" s="152">
        <v>0</v>
      </c>
      <c r="E491" s="152">
        <v>0</v>
      </c>
      <c r="F491" s="152">
        <v>0</v>
      </c>
      <c r="G491" s="152">
        <v>0</v>
      </c>
      <c r="H491" s="152">
        <v>0</v>
      </c>
      <c r="I491" s="152">
        <v>0</v>
      </c>
      <c r="J491" s="152">
        <v>0</v>
      </c>
      <c r="K491" s="152">
        <v>0</v>
      </c>
      <c r="L491" s="152">
        <v>0</v>
      </c>
      <c r="M491" s="152">
        <v>0</v>
      </c>
      <c r="N491" s="152">
        <v>0</v>
      </c>
      <c r="O491" s="152">
        <v>0</v>
      </c>
      <c r="P491" s="152">
        <v>0</v>
      </c>
      <c r="Q491" s="152">
        <v>0</v>
      </c>
      <c r="R491" s="152">
        <v>0</v>
      </c>
      <c r="S491" s="152">
        <v>0</v>
      </c>
      <c r="T491" s="152">
        <v>0</v>
      </c>
      <c r="U491" s="152">
        <v>0</v>
      </c>
      <c r="V491" s="152">
        <v>0</v>
      </c>
      <c r="W491" s="152">
        <v>0</v>
      </c>
      <c r="X491" s="152">
        <v>0</v>
      </c>
      <c r="Y491" s="152">
        <v>0</v>
      </c>
      <c r="Z491" s="152">
        <v>0</v>
      </c>
      <c r="AA491" s="152">
        <v>0</v>
      </c>
      <c r="AB491" s="152">
        <v>0</v>
      </c>
      <c r="AC491" s="152">
        <v>0</v>
      </c>
      <c r="AD491" s="152">
        <v>0</v>
      </c>
      <c r="AE491" s="152">
        <v>0</v>
      </c>
      <c r="AF491" s="152">
        <v>0</v>
      </c>
      <c r="AG491" s="152">
        <v>0</v>
      </c>
      <c r="AH491" s="152">
        <v>0</v>
      </c>
      <c r="AI491" s="152">
        <v>0</v>
      </c>
      <c r="AJ491" s="153">
        <f t="shared" si="7"/>
        <v>0</v>
      </c>
      <c r="AM491" s="98"/>
    </row>
    <row r="492" spans="1:39" ht="20.100000000000001" hidden="1" customHeight="1" outlineLevel="2">
      <c r="A492" s="149">
        <v>1603</v>
      </c>
      <c r="B492" s="150" t="s">
        <v>1151</v>
      </c>
      <c r="C492" s="151" t="s">
        <v>1351</v>
      </c>
      <c r="D492" s="152">
        <v>0</v>
      </c>
      <c r="E492" s="152">
        <v>0</v>
      </c>
      <c r="F492" s="152">
        <v>0</v>
      </c>
      <c r="G492" s="152">
        <v>0</v>
      </c>
      <c r="H492" s="152">
        <v>0</v>
      </c>
      <c r="I492" s="152">
        <v>0</v>
      </c>
      <c r="J492" s="152">
        <v>0</v>
      </c>
      <c r="K492" s="152">
        <v>0</v>
      </c>
      <c r="L492" s="152">
        <v>0</v>
      </c>
      <c r="M492" s="152">
        <v>0</v>
      </c>
      <c r="N492" s="152">
        <v>0</v>
      </c>
      <c r="O492" s="152">
        <v>0</v>
      </c>
      <c r="P492" s="152">
        <v>0</v>
      </c>
      <c r="Q492" s="152">
        <v>0</v>
      </c>
      <c r="R492" s="152">
        <v>0</v>
      </c>
      <c r="S492" s="152">
        <v>0</v>
      </c>
      <c r="T492" s="152">
        <v>0</v>
      </c>
      <c r="U492" s="152">
        <v>0</v>
      </c>
      <c r="V492" s="152">
        <v>0</v>
      </c>
      <c r="W492" s="152">
        <v>0</v>
      </c>
      <c r="X492" s="152">
        <v>0</v>
      </c>
      <c r="Y492" s="152">
        <v>0</v>
      </c>
      <c r="Z492" s="152">
        <v>0</v>
      </c>
      <c r="AA492" s="152">
        <v>0</v>
      </c>
      <c r="AB492" s="152">
        <v>0</v>
      </c>
      <c r="AC492" s="152">
        <v>0</v>
      </c>
      <c r="AD492" s="152">
        <v>0</v>
      </c>
      <c r="AE492" s="152">
        <v>0</v>
      </c>
      <c r="AF492" s="152">
        <v>0</v>
      </c>
      <c r="AG492" s="152">
        <v>0</v>
      </c>
      <c r="AH492" s="152">
        <v>0</v>
      </c>
      <c r="AI492" s="152">
        <v>0</v>
      </c>
      <c r="AJ492" s="153">
        <f t="shared" si="7"/>
        <v>0</v>
      </c>
      <c r="AM492" s="98"/>
    </row>
    <row r="493" spans="1:39" ht="20.100000000000001" hidden="1" customHeight="1" outlineLevel="2">
      <c r="A493" s="149">
        <v>1604</v>
      </c>
      <c r="B493" s="150" t="s">
        <v>1152</v>
      </c>
      <c r="C493" s="151" t="s">
        <v>1351</v>
      </c>
      <c r="D493" s="152">
        <v>0</v>
      </c>
      <c r="E493" s="152">
        <v>0</v>
      </c>
      <c r="F493" s="152">
        <v>0</v>
      </c>
      <c r="G493" s="152">
        <v>0</v>
      </c>
      <c r="H493" s="152">
        <v>0</v>
      </c>
      <c r="I493" s="152">
        <v>0</v>
      </c>
      <c r="J493" s="152">
        <v>0</v>
      </c>
      <c r="K493" s="152">
        <v>0</v>
      </c>
      <c r="L493" s="152">
        <v>0</v>
      </c>
      <c r="M493" s="152">
        <v>0</v>
      </c>
      <c r="N493" s="152">
        <v>0</v>
      </c>
      <c r="O493" s="152">
        <v>0</v>
      </c>
      <c r="P493" s="152">
        <v>0</v>
      </c>
      <c r="Q493" s="152">
        <v>0</v>
      </c>
      <c r="R493" s="152">
        <v>0</v>
      </c>
      <c r="S493" s="152">
        <v>0</v>
      </c>
      <c r="T493" s="152">
        <v>0</v>
      </c>
      <c r="U493" s="152">
        <v>0</v>
      </c>
      <c r="V493" s="152">
        <v>0</v>
      </c>
      <c r="W493" s="152">
        <v>0</v>
      </c>
      <c r="X493" s="152">
        <v>0</v>
      </c>
      <c r="Y493" s="152">
        <v>0</v>
      </c>
      <c r="Z493" s="152">
        <v>0</v>
      </c>
      <c r="AA493" s="152">
        <v>0</v>
      </c>
      <c r="AB493" s="152">
        <v>0</v>
      </c>
      <c r="AC493" s="152">
        <v>0</v>
      </c>
      <c r="AD493" s="152">
        <v>0</v>
      </c>
      <c r="AE493" s="152">
        <v>0</v>
      </c>
      <c r="AF493" s="152">
        <v>0</v>
      </c>
      <c r="AG493" s="152">
        <v>0</v>
      </c>
      <c r="AH493" s="152">
        <v>0</v>
      </c>
      <c r="AI493" s="152">
        <v>0</v>
      </c>
      <c r="AJ493" s="153">
        <f t="shared" si="7"/>
        <v>0</v>
      </c>
      <c r="AM493" s="98"/>
    </row>
    <row r="494" spans="1:39" ht="20.100000000000001" hidden="1" customHeight="1" outlineLevel="2">
      <c r="A494" s="149">
        <v>1605</v>
      </c>
      <c r="B494" s="150" t="s">
        <v>1153</v>
      </c>
      <c r="C494" s="151" t="s">
        <v>1351</v>
      </c>
      <c r="D494" s="152">
        <v>0</v>
      </c>
      <c r="E494" s="152">
        <v>0</v>
      </c>
      <c r="F494" s="152">
        <v>0</v>
      </c>
      <c r="G494" s="152">
        <v>0</v>
      </c>
      <c r="H494" s="152">
        <v>0</v>
      </c>
      <c r="I494" s="152">
        <v>0</v>
      </c>
      <c r="J494" s="152">
        <v>0</v>
      </c>
      <c r="K494" s="152">
        <v>0</v>
      </c>
      <c r="L494" s="152">
        <v>0</v>
      </c>
      <c r="M494" s="152">
        <v>0</v>
      </c>
      <c r="N494" s="152">
        <v>0</v>
      </c>
      <c r="O494" s="152">
        <v>0</v>
      </c>
      <c r="P494" s="152">
        <v>0</v>
      </c>
      <c r="Q494" s="152">
        <v>0</v>
      </c>
      <c r="R494" s="152">
        <v>0</v>
      </c>
      <c r="S494" s="152">
        <v>0</v>
      </c>
      <c r="T494" s="152">
        <v>0</v>
      </c>
      <c r="U494" s="152">
        <v>0</v>
      </c>
      <c r="V494" s="152">
        <v>0</v>
      </c>
      <c r="W494" s="152">
        <v>0</v>
      </c>
      <c r="X494" s="152">
        <v>0</v>
      </c>
      <c r="Y494" s="152">
        <v>0</v>
      </c>
      <c r="Z494" s="152">
        <v>0</v>
      </c>
      <c r="AA494" s="152">
        <v>0</v>
      </c>
      <c r="AB494" s="152">
        <v>0</v>
      </c>
      <c r="AC494" s="152">
        <v>0</v>
      </c>
      <c r="AD494" s="152">
        <v>0</v>
      </c>
      <c r="AE494" s="152">
        <v>0</v>
      </c>
      <c r="AF494" s="152">
        <v>0</v>
      </c>
      <c r="AG494" s="152">
        <v>0</v>
      </c>
      <c r="AH494" s="152">
        <v>0</v>
      </c>
      <c r="AI494" s="152">
        <v>0</v>
      </c>
      <c r="AJ494" s="153">
        <f t="shared" si="7"/>
        <v>0</v>
      </c>
      <c r="AM494" s="98"/>
    </row>
    <row r="495" spans="1:39" ht="20.100000000000001" hidden="1" customHeight="1" outlineLevel="2">
      <c r="A495" s="149">
        <v>1606</v>
      </c>
      <c r="B495" s="150" t="s">
        <v>1154</v>
      </c>
      <c r="C495" s="151" t="s">
        <v>1351</v>
      </c>
      <c r="D495" s="152">
        <v>0</v>
      </c>
      <c r="E495" s="152">
        <v>0</v>
      </c>
      <c r="F495" s="152">
        <v>0</v>
      </c>
      <c r="G495" s="152">
        <v>0</v>
      </c>
      <c r="H495" s="152">
        <v>0</v>
      </c>
      <c r="I495" s="152">
        <v>0</v>
      </c>
      <c r="J495" s="152">
        <v>0</v>
      </c>
      <c r="K495" s="152">
        <v>0</v>
      </c>
      <c r="L495" s="152">
        <v>0</v>
      </c>
      <c r="M495" s="152">
        <v>0</v>
      </c>
      <c r="N495" s="152">
        <v>0</v>
      </c>
      <c r="O495" s="152">
        <v>0</v>
      </c>
      <c r="P495" s="152">
        <v>0</v>
      </c>
      <c r="Q495" s="152">
        <v>0</v>
      </c>
      <c r="R495" s="152">
        <v>0</v>
      </c>
      <c r="S495" s="152">
        <v>0</v>
      </c>
      <c r="T495" s="152">
        <v>0</v>
      </c>
      <c r="U495" s="152">
        <v>0</v>
      </c>
      <c r="V495" s="152">
        <v>0</v>
      </c>
      <c r="W495" s="152">
        <v>0</v>
      </c>
      <c r="X495" s="152">
        <v>0</v>
      </c>
      <c r="Y495" s="152">
        <v>0</v>
      </c>
      <c r="Z495" s="152">
        <v>0</v>
      </c>
      <c r="AA495" s="152">
        <v>0</v>
      </c>
      <c r="AB495" s="152">
        <v>0</v>
      </c>
      <c r="AC495" s="152">
        <v>0</v>
      </c>
      <c r="AD495" s="152">
        <v>0</v>
      </c>
      <c r="AE495" s="152">
        <v>0</v>
      </c>
      <c r="AF495" s="152">
        <v>0</v>
      </c>
      <c r="AG495" s="152">
        <v>0</v>
      </c>
      <c r="AH495" s="152">
        <v>0</v>
      </c>
      <c r="AI495" s="152">
        <v>0</v>
      </c>
      <c r="AJ495" s="153">
        <f t="shared" si="7"/>
        <v>0</v>
      </c>
      <c r="AM495" s="98"/>
    </row>
    <row r="496" spans="1:39" ht="20.100000000000001" hidden="1" customHeight="1" outlineLevel="2">
      <c r="A496" s="149">
        <v>1607</v>
      </c>
      <c r="B496" s="150" t="s">
        <v>1155</v>
      </c>
      <c r="C496" s="151" t="s">
        <v>1351</v>
      </c>
      <c r="D496" s="152">
        <v>0</v>
      </c>
      <c r="E496" s="152">
        <v>0</v>
      </c>
      <c r="F496" s="152">
        <v>0</v>
      </c>
      <c r="G496" s="152">
        <v>0</v>
      </c>
      <c r="H496" s="152">
        <v>0</v>
      </c>
      <c r="I496" s="152">
        <v>0</v>
      </c>
      <c r="J496" s="152">
        <v>0</v>
      </c>
      <c r="K496" s="152">
        <v>0</v>
      </c>
      <c r="L496" s="152">
        <v>0</v>
      </c>
      <c r="M496" s="152">
        <v>0</v>
      </c>
      <c r="N496" s="152">
        <v>0</v>
      </c>
      <c r="O496" s="152">
        <v>0</v>
      </c>
      <c r="P496" s="152">
        <v>0</v>
      </c>
      <c r="Q496" s="152">
        <v>0</v>
      </c>
      <c r="R496" s="152">
        <v>0</v>
      </c>
      <c r="S496" s="152">
        <v>0</v>
      </c>
      <c r="T496" s="152">
        <v>0</v>
      </c>
      <c r="U496" s="152">
        <v>0</v>
      </c>
      <c r="V496" s="152">
        <v>0</v>
      </c>
      <c r="W496" s="152">
        <v>0</v>
      </c>
      <c r="X496" s="152">
        <v>0</v>
      </c>
      <c r="Y496" s="152">
        <v>0</v>
      </c>
      <c r="Z496" s="152">
        <v>0</v>
      </c>
      <c r="AA496" s="152">
        <v>0</v>
      </c>
      <c r="AB496" s="152">
        <v>0</v>
      </c>
      <c r="AC496" s="152">
        <v>0</v>
      </c>
      <c r="AD496" s="152">
        <v>0</v>
      </c>
      <c r="AE496" s="152">
        <v>0</v>
      </c>
      <c r="AF496" s="152">
        <v>0</v>
      </c>
      <c r="AG496" s="152">
        <v>0</v>
      </c>
      <c r="AH496" s="152">
        <v>0</v>
      </c>
      <c r="AI496" s="152">
        <v>0</v>
      </c>
      <c r="AJ496" s="153">
        <f t="shared" si="7"/>
        <v>0</v>
      </c>
      <c r="AM496" s="98"/>
    </row>
    <row r="497" spans="1:39" ht="20.100000000000001" hidden="1" customHeight="1" outlineLevel="2">
      <c r="A497" s="149">
        <v>1608</v>
      </c>
      <c r="B497" s="150" t="s">
        <v>1156</v>
      </c>
      <c r="C497" s="151" t="s">
        <v>1351</v>
      </c>
      <c r="D497" s="152">
        <v>0</v>
      </c>
      <c r="E497" s="152">
        <v>0</v>
      </c>
      <c r="F497" s="152">
        <v>0</v>
      </c>
      <c r="G497" s="152">
        <v>0</v>
      </c>
      <c r="H497" s="152">
        <v>0</v>
      </c>
      <c r="I497" s="152">
        <v>0</v>
      </c>
      <c r="J497" s="152">
        <v>0</v>
      </c>
      <c r="K497" s="152">
        <v>0</v>
      </c>
      <c r="L497" s="152">
        <v>0</v>
      </c>
      <c r="M497" s="152">
        <v>0</v>
      </c>
      <c r="N497" s="152">
        <v>0</v>
      </c>
      <c r="O497" s="152">
        <v>0</v>
      </c>
      <c r="P497" s="152">
        <v>0</v>
      </c>
      <c r="Q497" s="152">
        <v>0</v>
      </c>
      <c r="R497" s="152">
        <v>0</v>
      </c>
      <c r="S497" s="152">
        <v>0</v>
      </c>
      <c r="T497" s="152">
        <v>0</v>
      </c>
      <c r="U497" s="152">
        <v>0</v>
      </c>
      <c r="V497" s="152">
        <v>0</v>
      </c>
      <c r="W497" s="152">
        <v>0</v>
      </c>
      <c r="X497" s="152">
        <v>0</v>
      </c>
      <c r="Y497" s="152">
        <v>0</v>
      </c>
      <c r="Z497" s="152">
        <v>0</v>
      </c>
      <c r="AA497" s="152">
        <v>0</v>
      </c>
      <c r="AB497" s="152">
        <v>0</v>
      </c>
      <c r="AC497" s="152">
        <v>0</v>
      </c>
      <c r="AD497" s="152">
        <v>0</v>
      </c>
      <c r="AE497" s="152">
        <v>0</v>
      </c>
      <c r="AF497" s="152">
        <v>0</v>
      </c>
      <c r="AG497" s="152">
        <v>0</v>
      </c>
      <c r="AH497" s="152">
        <v>0</v>
      </c>
      <c r="AI497" s="152">
        <v>0</v>
      </c>
      <c r="AJ497" s="153">
        <f t="shared" si="7"/>
        <v>0</v>
      </c>
      <c r="AM497" s="98"/>
    </row>
    <row r="498" spans="1:39" ht="20.100000000000001" hidden="1" customHeight="1" outlineLevel="2">
      <c r="A498" s="149">
        <v>1609</v>
      </c>
      <c r="B498" s="150" t="s">
        <v>1157</v>
      </c>
      <c r="C498" s="151" t="s">
        <v>1351</v>
      </c>
      <c r="D498" s="152">
        <v>0</v>
      </c>
      <c r="E498" s="152">
        <v>0</v>
      </c>
      <c r="F498" s="152">
        <v>0</v>
      </c>
      <c r="G498" s="152">
        <v>0</v>
      </c>
      <c r="H498" s="152">
        <v>0</v>
      </c>
      <c r="I498" s="152">
        <v>0</v>
      </c>
      <c r="J498" s="152">
        <v>0</v>
      </c>
      <c r="K498" s="152">
        <v>0</v>
      </c>
      <c r="L498" s="152">
        <v>0</v>
      </c>
      <c r="M498" s="152">
        <v>0</v>
      </c>
      <c r="N498" s="152">
        <v>0</v>
      </c>
      <c r="O498" s="152">
        <v>0</v>
      </c>
      <c r="P498" s="152">
        <v>0</v>
      </c>
      <c r="Q498" s="152">
        <v>0</v>
      </c>
      <c r="R498" s="152">
        <v>0</v>
      </c>
      <c r="S498" s="152">
        <v>0</v>
      </c>
      <c r="T498" s="152">
        <v>0</v>
      </c>
      <c r="U498" s="152">
        <v>0</v>
      </c>
      <c r="V498" s="152">
        <v>0</v>
      </c>
      <c r="W498" s="152">
        <v>0</v>
      </c>
      <c r="X498" s="152">
        <v>0</v>
      </c>
      <c r="Y498" s="152">
        <v>0</v>
      </c>
      <c r="Z498" s="152">
        <v>0</v>
      </c>
      <c r="AA498" s="152">
        <v>0</v>
      </c>
      <c r="AB498" s="152">
        <v>0</v>
      </c>
      <c r="AC498" s="152">
        <v>0</v>
      </c>
      <c r="AD498" s="152">
        <v>0</v>
      </c>
      <c r="AE498" s="152">
        <v>0</v>
      </c>
      <c r="AF498" s="152">
        <v>0</v>
      </c>
      <c r="AG498" s="152">
        <v>0</v>
      </c>
      <c r="AH498" s="152">
        <v>0</v>
      </c>
      <c r="AI498" s="152">
        <v>0</v>
      </c>
      <c r="AJ498" s="153">
        <f t="shared" si="7"/>
        <v>0</v>
      </c>
      <c r="AM498" s="98"/>
    </row>
    <row r="499" spans="1:39" ht="20.100000000000001" hidden="1" customHeight="1" outlineLevel="2">
      <c r="A499" s="149">
        <v>1610</v>
      </c>
      <c r="B499" s="150" t="s">
        <v>1158</v>
      </c>
      <c r="C499" s="151" t="s">
        <v>1351</v>
      </c>
      <c r="D499" s="152">
        <v>0</v>
      </c>
      <c r="E499" s="152">
        <v>0</v>
      </c>
      <c r="F499" s="152">
        <v>0</v>
      </c>
      <c r="G499" s="152">
        <v>0</v>
      </c>
      <c r="H499" s="152">
        <v>0</v>
      </c>
      <c r="I499" s="152">
        <v>0</v>
      </c>
      <c r="J499" s="152">
        <v>0</v>
      </c>
      <c r="K499" s="152">
        <v>0</v>
      </c>
      <c r="L499" s="152">
        <v>0</v>
      </c>
      <c r="M499" s="152">
        <v>0</v>
      </c>
      <c r="N499" s="152">
        <v>0</v>
      </c>
      <c r="O499" s="152">
        <v>0</v>
      </c>
      <c r="P499" s="152">
        <v>0</v>
      </c>
      <c r="Q499" s="152">
        <v>0</v>
      </c>
      <c r="R499" s="152">
        <v>0</v>
      </c>
      <c r="S499" s="152">
        <v>0</v>
      </c>
      <c r="T499" s="152">
        <v>0</v>
      </c>
      <c r="U499" s="152">
        <v>0</v>
      </c>
      <c r="V499" s="152">
        <v>0</v>
      </c>
      <c r="W499" s="152">
        <v>0</v>
      </c>
      <c r="X499" s="152">
        <v>0</v>
      </c>
      <c r="Y499" s="152">
        <v>0</v>
      </c>
      <c r="Z499" s="152">
        <v>0</v>
      </c>
      <c r="AA499" s="152">
        <v>0</v>
      </c>
      <c r="AB499" s="152">
        <v>0</v>
      </c>
      <c r="AC499" s="152">
        <v>0</v>
      </c>
      <c r="AD499" s="152">
        <v>0</v>
      </c>
      <c r="AE499" s="152">
        <v>0</v>
      </c>
      <c r="AF499" s="152">
        <v>0</v>
      </c>
      <c r="AG499" s="152">
        <v>0</v>
      </c>
      <c r="AH499" s="152">
        <v>0</v>
      </c>
      <c r="AI499" s="152">
        <v>0</v>
      </c>
      <c r="AJ499" s="153">
        <f t="shared" si="7"/>
        <v>0</v>
      </c>
      <c r="AM499" s="98"/>
    </row>
    <row r="500" spans="1:39" ht="20.100000000000001" hidden="1" customHeight="1" outlineLevel="2">
      <c r="A500" s="149">
        <v>1611</v>
      </c>
      <c r="B500" s="150" t="s">
        <v>1159</v>
      </c>
      <c r="C500" s="151" t="s">
        <v>1351</v>
      </c>
      <c r="D500" s="152">
        <v>0</v>
      </c>
      <c r="E500" s="152">
        <v>0</v>
      </c>
      <c r="F500" s="152">
        <v>0</v>
      </c>
      <c r="G500" s="152">
        <v>0</v>
      </c>
      <c r="H500" s="152">
        <v>0</v>
      </c>
      <c r="I500" s="152">
        <v>0</v>
      </c>
      <c r="J500" s="152">
        <v>0</v>
      </c>
      <c r="K500" s="152">
        <v>0</v>
      </c>
      <c r="L500" s="152">
        <v>0</v>
      </c>
      <c r="M500" s="152">
        <v>0</v>
      </c>
      <c r="N500" s="152">
        <v>0</v>
      </c>
      <c r="O500" s="152">
        <v>0</v>
      </c>
      <c r="P500" s="152">
        <v>0</v>
      </c>
      <c r="Q500" s="152">
        <v>0</v>
      </c>
      <c r="R500" s="152">
        <v>0</v>
      </c>
      <c r="S500" s="152">
        <v>0</v>
      </c>
      <c r="T500" s="152">
        <v>0</v>
      </c>
      <c r="U500" s="152">
        <v>0</v>
      </c>
      <c r="V500" s="152">
        <v>0</v>
      </c>
      <c r="W500" s="152">
        <v>0</v>
      </c>
      <c r="X500" s="152">
        <v>0</v>
      </c>
      <c r="Y500" s="152">
        <v>0</v>
      </c>
      <c r="Z500" s="152">
        <v>0</v>
      </c>
      <c r="AA500" s="152">
        <v>0</v>
      </c>
      <c r="AB500" s="152">
        <v>0</v>
      </c>
      <c r="AC500" s="152">
        <v>0</v>
      </c>
      <c r="AD500" s="152">
        <v>0</v>
      </c>
      <c r="AE500" s="152">
        <v>0</v>
      </c>
      <c r="AF500" s="152">
        <v>0</v>
      </c>
      <c r="AG500" s="152">
        <v>0</v>
      </c>
      <c r="AH500" s="152">
        <v>0</v>
      </c>
      <c r="AI500" s="152">
        <v>0</v>
      </c>
      <c r="AJ500" s="153">
        <f t="shared" si="7"/>
        <v>0</v>
      </c>
      <c r="AM500" s="98"/>
    </row>
    <row r="501" spans="1:39" ht="20.100000000000001" hidden="1" customHeight="1" outlineLevel="2">
      <c r="A501" s="149">
        <v>1701</v>
      </c>
      <c r="B501" s="150" t="s">
        <v>1160</v>
      </c>
      <c r="C501" s="151" t="s">
        <v>1351</v>
      </c>
      <c r="D501" s="152">
        <v>0</v>
      </c>
      <c r="E501" s="152">
        <v>0</v>
      </c>
      <c r="F501" s="152">
        <v>0</v>
      </c>
      <c r="G501" s="152">
        <v>0</v>
      </c>
      <c r="H501" s="152">
        <v>0</v>
      </c>
      <c r="I501" s="152">
        <v>0</v>
      </c>
      <c r="J501" s="152">
        <v>0</v>
      </c>
      <c r="K501" s="152">
        <v>0</v>
      </c>
      <c r="L501" s="152">
        <v>0</v>
      </c>
      <c r="M501" s="152">
        <v>0</v>
      </c>
      <c r="N501" s="152">
        <v>0</v>
      </c>
      <c r="O501" s="152">
        <v>0</v>
      </c>
      <c r="P501" s="152">
        <v>0</v>
      </c>
      <c r="Q501" s="152">
        <v>0</v>
      </c>
      <c r="R501" s="152">
        <v>0</v>
      </c>
      <c r="S501" s="152">
        <v>0</v>
      </c>
      <c r="T501" s="152">
        <v>0</v>
      </c>
      <c r="U501" s="152">
        <v>0</v>
      </c>
      <c r="V501" s="152">
        <v>0</v>
      </c>
      <c r="W501" s="152">
        <v>0</v>
      </c>
      <c r="X501" s="152">
        <v>0</v>
      </c>
      <c r="Y501" s="152">
        <v>0</v>
      </c>
      <c r="Z501" s="152">
        <v>0</v>
      </c>
      <c r="AA501" s="152">
        <v>0</v>
      </c>
      <c r="AB501" s="152">
        <v>0</v>
      </c>
      <c r="AC501" s="152">
        <v>0</v>
      </c>
      <c r="AD501" s="152">
        <v>0</v>
      </c>
      <c r="AE501" s="152">
        <v>0</v>
      </c>
      <c r="AF501" s="152">
        <v>0</v>
      </c>
      <c r="AG501" s="152">
        <v>0</v>
      </c>
      <c r="AH501" s="152">
        <v>0</v>
      </c>
      <c r="AI501" s="152">
        <v>0</v>
      </c>
      <c r="AJ501" s="153">
        <f t="shared" si="7"/>
        <v>0</v>
      </c>
      <c r="AM501" s="98"/>
    </row>
    <row r="502" spans="1:39" ht="20.100000000000001" hidden="1" customHeight="1" outlineLevel="2">
      <c r="A502" s="149">
        <v>1702</v>
      </c>
      <c r="B502" s="150" t="s">
        <v>1161</v>
      </c>
      <c r="C502" s="151" t="s">
        <v>1351</v>
      </c>
      <c r="D502" s="152">
        <v>0</v>
      </c>
      <c r="E502" s="152">
        <v>0</v>
      </c>
      <c r="F502" s="152">
        <v>0</v>
      </c>
      <c r="G502" s="152">
        <v>0</v>
      </c>
      <c r="H502" s="152">
        <v>0</v>
      </c>
      <c r="I502" s="152">
        <v>0</v>
      </c>
      <c r="J502" s="152">
        <v>0</v>
      </c>
      <c r="K502" s="152">
        <v>0</v>
      </c>
      <c r="L502" s="152">
        <v>0</v>
      </c>
      <c r="M502" s="152">
        <v>0</v>
      </c>
      <c r="N502" s="152">
        <v>0</v>
      </c>
      <c r="O502" s="152">
        <v>0</v>
      </c>
      <c r="P502" s="152">
        <v>0</v>
      </c>
      <c r="Q502" s="152">
        <v>0</v>
      </c>
      <c r="R502" s="152">
        <v>0</v>
      </c>
      <c r="S502" s="152">
        <v>0</v>
      </c>
      <c r="T502" s="152">
        <v>0</v>
      </c>
      <c r="U502" s="152">
        <v>0</v>
      </c>
      <c r="V502" s="152">
        <v>0</v>
      </c>
      <c r="W502" s="152">
        <v>0</v>
      </c>
      <c r="X502" s="152">
        <v>0</v>
      </c>
      <c r="Y502" s="152">
        <v>0</v>
      </c>
      <c r="Z502" s="152">
        <v>0</v>
      </c>
      <c r="AA502" s="152">
        <v>0</v>
      </c>
      <c r="AB502" s="152">
        <v>0</v>
      </c>
      <c r="AC502" s="152">
        <v>0</v>
      </c>
      <c r="AD502" s="152">
        <v>0</v>
      </c>
      <c r="AE502" s="152">
        <v>0</v>
      </c>
      <c r="AF502" s="152">
        <v>0</v>
      </c>
      <c r="AG502" s="152">
        <v>0</v>
      </c>
      <c r="AH502" s="152">
        <v>0</v>
      </c>
      <c r="AI502" s="152">
        <v>0</v>
      </c>
      <c r="AJ502" s="153">
        <f t="shared" si="7"/>
        <v>0</v>
      </c>
      <c r="AM502" s="98"/>
    </row>
    <row r="503" spans="1:39" ht="20.100000000000001" hidden="1" customHeight="1" outlineLevel="2">
      <c r="A503" s="149">
        <v>1703</v>
      </c>
      <c r="B503" s="150" t="s">
        <v>1162</v>
      </c>
      <c r="C503" s="151" t="s">
        <v>1351</v>
      </c>
      <c r="D503" s="152">
        <v>0</v>
      </c>
      <c r="E503" s="152">
        <v>0</v>
      </c>
      <c r="F503" s="152">
        <v>0</v>
      </c>
      <c r="G503" s="152">
        <v>0</v>
      </c>
      <c r="H503" s="152">
        <v>0</v>
      </c>
      <c r="I503" s="152">
        <v>0</v>
      </c>
      <c r="J503" s="152">
        <v>0</v>
      </c>
      <c r="K503" s="152">
        <v>0</v>
      </c>
      <c r="L503" s="152">
        <v>0</v>
      </c>
      <c r="M503" s="152">
        <v>0</v>
      </c>
      <c r="N503" s="152">
        <v>0</v>
      </c>
      <c r="O503" s="152">
        <v>0</v>
      </c>
      <c r="P503" s="152">
        <v>0</v>
      </c>
      <c r="Q503" s="152">
        <v>0</v>
      </c>
      <c r="R503" s="152">
        <v>0</v>
      </c>
      <c r="S503" s="152">
        <v>0</v>
      </c>
      <c r="T503" s="152">
        <v>0</v>
      </c>
      <c r="U503" s="152">
        <v>0</v>
      </c>
      <c r="V503" s="152">
        <v>0</v>
      </c>
      <c r="W503" s="152">
        <v>0</v>
      </c>
      <c r="X503" s="152">
        <v>0</v>
      </c>
      <c r="Y503" s="152">
        <v>0</v>
      </c>
      <c r="Z503" s="152">
        <v>0</v>
      </c>
      <c r="AA503" s="152">
        <v>0</v>
      </c>
      <c r="AB503" s="152">
        <v>0</v>
      </c>
      <c r="AC503" s="152">
        <v>0</v>
      </c>
      <c r="AD503" s="152">
        <v>0</v>
      </c>
      <c r="AE503" s="152">
        <v>0</v>
      </c>
      <c r="AF503" s="152">
        <v>0</v>
      </c>
      <c r="AG503" s="152">
        <v>0</v>
      </c>
      <c r="AH503" s="152">
        <v>0</v>
      </c>
      <c r="AI503" s="152">
        <v>0</v>
      </c>
      <c r="AJ503" s="153">
        <f t="shared" si="7"/>
        <v>0</v>
      </c>
      <c r="AM503" s="98"/>
    </row>
    <row r="504" spans="1:39" ht="20.100000000000001" hidden="1" customHeight="1" outlineLevel="2">
      <c r="A504" s="149">
        <v>1704</v>
      </c>
      <c r="B504" s="150" t="s">
        <v>1163</v>
      </c>
      <c r="C504" s="151" t="s">
        <v>1351</v>
      </c>
      <c r="D504" s="152">
        <v>0</v>
      </c>
      <c r="E504" s="152">
        <v>0</v>
      </c>
      <c r="F504" s="152">
        <v>0</v>
      </c>
      <c r="G504" s="152">
        <v>0</v>
      </c>
      <c r="H504" s="152">
        <v>0</v>
      </c>
      <c r="I504" s="152">
        <v>0</v>
      </c>
      <c r="J504" s="152">
        <v>0</v>
      </c>
      <c r="K504" s="152">
        <v>0</v>
      </c>
      <c r="L504" s="152">
        <v>0</v>
      </c>
      <c r="M504" s="152">
        <v>0</v>
      </c>
      <c r="N504" s="152">
        <v>0</v>
      </c>
      <c r="O504" s="152">
        <v>0</v>
      </c>
      <c r="P504" s="152">
        <v>0</v>
      </c>
      <c r="Q504" s="152">
        <v>0</v>
      </c>
      <c r="R504" s="152">
        <v>0</v>
      </c>
      <c r="S504" s="152">
        <v>0</v>
      </c>
      <c r="T504" s="152">
        <v>0</v>
      </c>
      <c r="U504" s="152">
        <v>0</v>
      </c>
      <c r="V504" s="152">
        <v>0</v>
      </c>
      <c r="W504" s="152">
        <v>0</v>
      </c>
      <c r="X504" s="152">
        <v>0</v>
      </c>
      <c r="Y504" s="152">
        <v>0</v>
      </c>
      <c r="Z504" s="152">
        <v>0</v>
      </c>
      <c r="AA504" s="152">
        <v>0</v>
      </c>
      <c r="AB504" s="152">
        <v>0</v>
      </c>
      <c r="AC504" s="152">
        <v>0</v>
      </c>
      <c r="AD504" s="152">
        <v>0</v>
      </c>
      <c r="AE504" s="152">
        <v>0</v>
      </c>
      <c r="AF504" s="152">
        <v>0</v>
      </c>
      <c r="AG504" s="152">
        <v>0</v>
      </c>
      <c r="AH504" s="152">
        <v>0</v>
      </c>
      <c r="AI504" s="152">
        <v>0</v>
      </c>
      <c r="AJ504" s="153">
        <f t="shared" si="7"/>
        <v>0</v>
      </c>
      <c r="AM504" s="98"/>
    </row>
    <row r="505" spans="1:39" ht="20.100000000000001" hidden="1" customHeight="1" outlineLevel="2">
      <c r="A505" s="149">
        <v>1705</v>
      </c>
      <c r="B505" s="150" t="s">
        <v>1164</v>
      </c>
      <c r="C505" s="151" t="s">
        <v>1351</v>
      </c>
      <c r="D505" s="152">
        <v>0</v>
      </c>
      <c r="E505" s="152">
        <v>0</v>
      </c>
      <c r="F505" s="152">
        <v>0</v>
      </c>
      <c r="G505" s="152">
        <v>0</v>
      </c>
      <c r="H505" s="152">
        <v>0</v>
      </c>
      <c r="I505" s="152">
        <v>0</v>
      </c>
      <c r="J505" s="152">
        <v>0</v>
      </c>
      <c r="K505" s="152">
        <v>0</v>
      </c>
      <c r="L505" s="152">
        <v>0</v>
      </c>
      <c r="M505" s="152">
        <v>0</v>
      </c>
      <c r="N505" s="152">
        <v>0</v>
      </c>
      <c r="O505" s="152">
        <v>0</v>
      </c>
      <c r="P505" s="152">
        <v>0</v>
      </c>
      <c r="Q505" s="152">
        <v>0</v>
      </c>
      <c r="R505" s="152">
        <v>0</v>
      </c>
      <c r="S505" s="152">
        <v>0</v>
      </c>
      <c r="T505" s="152">
        <v>0</v>
      </c>
      <c r="U505" s="152">
        <v>0</v>
      </c>
      <c r="V505" s="152">
        <v>0</v>
      </c>
      <c r="W505" s="152">
        <v>0</v>
      </c>
      <c r="X505" s="152">
        <v>0</v>
      </c>
      <c r="Y505" s="152">
        <v>0</v>
      </c>
      <c r="Z505" s="152">
        <v>0</v>
      </c>
      <c r="AA505" s="152">
        <v>0</v>
      </c>
      <c r="AB505" s="152">
        <v>0</v>
      </c>
      <c r="AC505" s="152">
        <v>0</v>
      </c>
      <c r="AD505" s="152">
        <v>0</v>
      </c>
      <c r="AE505" s="152">
        <v>0</v>
      </c>
      <c r="AF505" s="152">
        <v>0</v>
      </c>
      <c r="AG505" s="152">
        <v>0</v>
      </c>
      <c r="AH505" s="152">
        <v>0</v>
      </c>
      <c r="AI505" s="152">
        <v>0</v>
      </c>
      <c r="AJ505" s="153">
        <f t="shared" si="7"/>
        <v>0</v>
      </c>
      <c r="AM505" s="98"/>
    </row>
    <row r="506" spans="1:39" ht="20.100000000000001" hidden="1" customHeight="1" outlineLevel="2">
      <c r="A506" s="149">
        <v>1706</v>
      </c>
      <c r="B506" s="150" t="s">
        <v>1165</v>
      </c>
      <c r="C506" s="151" t="s">
        <v>1351</v>
      </c>
      <c r="D506" s="152">
        <v>0</v>
      </c>
      <c r="E506" s="152">
        <v>0</v>
      </c>
      <c r="F506" s="152">
        <v>0</v>
      </c>
      <c r="G506" s="152">
        <v>0</v>
      </c>
      <c r="H506" s="152">
        <v>0</v>
      </c>
      <c r="I506" s="152">
        <v>0</v>
      </c>
      <c r="J506" s="152">
        <v>0</v>
      </c>
      <c r="K506" s="152">
        <v>0</v>
      </c>
      <c r="L506" s="152">
        <v>0</v>
      </c>
      <c r="M506" s="152">
        <v>0</v>
      </c>
      <c r="N506" s="152">
        <v>0</v>
      </c>
      <c r="O506" s="152">
        <v>0</v>
      </c>
      <c r="P506" s="152">
        <v>0</v>
      </c>
      <c r="Q506" s="152">
        <v>0</v>
      </c>
      <c r="R506" s="152">
        <v>0</v>
      </c>
      <c r="S506" s="152">
        <v>0</v>
      </c>
      <c r="T506" s="152">
        <v>0</v>
      </c>
      <c r="U506" s="152">
        <v>0</v>
      </c>
      <c r="V506" s="152">
        <v>0</v>
      </c>
      <c r="W506" s="152">
        <v>0</v>
      </c>
      <c r="X506" s="152">
        <v>0</v>
      </c>
      <c r="Y506" s="152">
        <v>0</v>
      </c>
      <c r="Z506" s="152">
        <v>0</v>
      </c>
      <c r="AA506" s="152">
        <v>0</v>
      </c>
      <c r="AB506" s="152">
        <v>0</v>
      </c>
      <c r="AC506" s="152">
        <v>0</v>
      </c>
      <c r="AD506" s="152">
        <v>0</v>
      </c>
      <c r="AE506" s="152">
        <v>0</v>
      </c>
      <c r="AF506" s="152">
        <v>0</v>
      </c>
      <c r="AG506" s="152">
        <v>0</v>
      </c>
      <c r="AH506" s="152">
        <v>0</v>
      </c>
      <c r="AI506" s="152">
        <v>0</v>
      </c>
      <c r="AJ506" s="153">
        <f t="shared" si="7"/>
        <v>0</v>
      </c>
      <c r="AM506" s="98"/>
    </row>
    <row r="507" spans="1:39" ht="20.100000000000001" hidden="1" customHeight="1" outlineLevel="2">
      <c r="A507" s="149">
        <v>1707</v>
      </c>
      <c r="B507" s="150" t="s">
        <v>1166</v>
      </c>
      <c r="C507" s="151" t="s">
        <v>1351</v>
      </c>
      <c r="D507" s="152">
        <v>0</v>
      </c>
      <c r="E507" s="152">
        <v>0</v>
      </c>
      <c r="F507" s="152">
        <v>0</v>
      </c>
      <c r="G507" s="152">
        <v>0</v>
      </c>
      <c r="H507" s="152">
        <v>0</v>
      </c>
      <c r="I507" s="152">
        <v>0</v>
      </c>
      <c r="J507" s="152">
        <v>0</v>
      </c>
      <c r="K507" s="152">
        <v>0</v>
      </c>
      <c r="L507" s="152">
        <v>0</v>
      </c>
      <c r="M507" s="152">
        <v>0</v>
      </c>
      <c r="N507" s="152">
        <v>0</v>
      </c>
      <c r="O507" s="152">
        <v>0</v>
      </c>
      <c r="P507" s="152">
        <v>0</v>
      </c>
      <c r="Q507" s="152">
        <v>0</v>
      </c>
      <c r="R507" s="152">
        <v>0</v>
      </c>
      <c r="S507" s="152">
        <v>0</v>
      </c>
      <c r="T507" s="152">
        <v>0</v>
      </c>
      <c r="U507" s="152">
        <v>0</v>
      </c>
      <c r="V507" s="152">
        <v>0</v>
      </c>
      <c r="W507" s="152">
        <v>0</v>
      </c>
      <c r="X507" s="152">
        <v>0</v>
      </c>
      <c r="Y507" s="152">
        <v>0</v>
      </c>
      <c r="Z507" s="152">
        <v>0</v>
      </c>
      <c r="AA507" s="152">
        <v>0</v>
      </c>
      <c r="AB507" s="152">
        <v>0</v>
      </c>
      <c r="AC507" s="152">
        <v>0</v>
      </c>
      <c r="AD507" s="152">
        <v>0</v>
      </c>
      <c r="AE507" s="152">
        <v>0</v>
      </c>
      <c r="AF507" s="152">
        <v>0</v>
      </c>
      <c r="AG507" s="152">
        <v>0</v>
      </c>
      <c r="AH507" s="152">
        <v>0</v>
      </c>
      <c r="AI507" s="152">
        <v>0</v>
      </c>
      <c r="AJ507" s="153">
        <f t="shared" si="7"/>
        <v>0</v>
      </c>
      <c r="AM507" s="98"/>
    </row>
    <row r="508" spans="1:39" ht="20.100000000000001" hidden="1" customHeight="1" outlineLevel="2">
      <c r="A508" s="149">
        <v>1708</v>
      </c>
      <c r="B508" s="150" t="s">
        <v>1167</v>
      </c>
      <c r="C508" s="151" t="s">
        <v>1351</v>
      </c>
      <c r="D508" s="152">
        <v>0</v>
      </c>
      <c r="E508" s="152">
        <v>0</v>
      </c>
      <c r="F508" s="152">
        <v>0</v>
      </c>
      <c r="G508" s="152">
        <v>0</v>
      </c>
      <c r="H508" s="152">
        <v>0</v>
      </c>
      <c r="I508" s="152">
        <v>0</v>
      </c>
      <c r="J508" s="152">
        <v>0</v>
      </c>
      <c r="K508" s="152">
        <v>0</v>
      </c>
      <c r="L508" s="152">
        <v>0</v>
      </c>
      <c r="M508" s="152">
        <v>0</v>
      </c>
      <c r="N508" s="152">
        <v>0</v>
      </c>
      <c r="O508" s="152">
        <v>0</v>
      </c>
      <c r="P508" s="152">
        <v>0</v>
      </c>
      <c r="Q508" s="152">
        <v>0</v>
      </c>
      <c r="R508" s="152">
        <v>0</v>
      </c>
      <c r="S508" s="152">
        <v>0</v>
      </c>
      <c r="T508" s="152">
        <v>0</v>
      </c>
      <c r="U508" s="152">
        <v>0</v>
      </c>
      <c r="V508" s="152">
        <v>0</v>
      </c>
      <c r="W508" s="152">
        <v>0</v>
      </c>
      <c r="X508" s="152">
        <v>0</v>
      </c>
      <c r="Y508" s="152">
        <v>0</v>
      </c>
      <c r="Z508" s="152">
        <v>0</v>
      </c>
      <c r="AA508" s="152">
        <v>0</v>
      </c>
      <c r="AB508" s="152">
        <v>0</v>
      </c>
      <c r="AC508" s="152">
        <v>0</v>
      </c>
      <c r="AD508" s="152">
        <v>0</v>
      </c>
      <c r="AE508" s="152">
        <v>0</v>
      </c>
      <c r="AF508" s="152">
        <v>0</v>
      </c>
      <c r="AG508" s="152">
        <v>0</v>
      </c>
      <c r="AH508" s="152">
        <v>0</v>
      </c>
      <c r="AI508" s="152">
        <v>0</v>
      </c>
      <c r="AJ508" s="153">
        <f t="shared" si="7"/>
        <v>0</v>
      </c>
      <c r="AM508" s="98"/>
    </row>
    <row r="509" spans="1:39" ht="20.100000000000001" hidden="1" customHeight="1" outlineLevel="2">
      <c r="A509" s="149">
        <v>1709</v>
      </c>
      <c r="B509" s="150" t="s">
        <v>1168</v>
      </c>
      <c r="C509" s="151" t="s">
        <v>1351</v>
      </c>
      <c r="D509" s="152">
        <v>0</v>
      </c>
      <c r="E509" s="152">
        <v>0</v>
      </c>
      <c r="F509" s="152">
        <v>0</v>
      </c>
      <c r="G509" s="152">
        <v>0</v>
      </c>
      <c r="H509" s="152">
        <v>0</v>
      </c>
      <c r="I509" s="152">
        <v>0</v>
      </c>
      <c r="J509" s="152">
        <v>0</v>
      </c>
      <c r="K509" s="152">
        <v>0</v>
      </c>
      <c r="L509" s="152">
        <v>0</v>
      </c>
      <c r="M509" s="152">
        <v>0</v>
      </c>
      <c r="N509" s="152">
        <v>0</v>
      </c>
      <c r="O509" s="152">
        <v>0</v>
      </c>
      <c r="P509" s="152">
        <v>0</v>
      </c>
      <c r="Q509" s="152">
        <v>0</v>
      </c>
      <c r="R509" s="152">
        <v>0</v>
      </c>
      <c r="S509" s="152">
        <v>0</v>
      </c>
      <c r="T509" s="152">
        <v>0</v>
      </c>
      <c r="U509" s="152">
        <v>0</v>
      </c>
      <c r="V509" s="152">
        <v>0</v>
      </c>
      <c r="W509" s="152">
        <v>0</v>
      </c>
      <c r="X509" s="152">
        <v>0</v>
      </c>
      <c r="Y509" s="152">
        <v>0</v>
      </c>
      <c r="Z509" s="152">
        <v>0</v>
      </c>
      <c r="AA509" s="152">
        <v>0</v>
      </c>
      <c r="AB509" s="152">
        <v>0</v>
      </c>
      <c r="AC509" s="152">
        <v>0</v>
      </c>
      <c r="AD509" s="152">
        <v>0</v>
      </c>
      <c r="AE509" s="152">
        <v>0</v>
      </c>
      <c r="AF509" s="152">
        <v>0</v>
      </c>
      <c r="AG509" s="152">
        <v>0</v>
      </c>
      <c r="AH509" s="152">
        <v>0</v>
      </c>
      <c r="AI509" s="152">
        <v>0</v>
      </c>
      <c r="AJ509" s="153">
        <f t="shared" si="7"/>
        <v>0</v>
      </c>
      <c r="AM509" s="98"/>
    </row>
    <row r="510" spans="1:39" ht="20.100000000000001" hidden="1" customHeight="1" outlineLevel="2">
      <c r="A510" s="149">
        <v>1710</v>
      </c>
      <c r="B510" s="150" t="s">
        <v>1169</v>
      </c>
      <c r="C510" s="151" t="s">
        <v>1351</v>
      </c>
      <c r="D510" s="152">
        <v>0</v>
      </c>
      <c r="E510" s="152">
        <v>0</v>
      </c>
      <c r="F510" s="152">
        <v>0</v>
      </c>
      <c r="G510" s="152">
        <v>0</v>
      </c>
      <c r="H510" s="152">
        <v>0</v>
      </c>
      <c r="I510" s="152">
        <v>0</v>
      </c>
      <c r="J510" s="152">
        <v>0</v>
      </c>
      <c r="K510" s="152">
        <v>0</v>
      </c>
      <c r="L510" s="152">
        <v>0</v>
      </c>
      <c r="M510" s="152">
        <v>0</v>
      </c>
      <c r="N510" s="152">
        <v>0</v>
      </c>
      <c r="O510" s="152">
        <v>0</v>
      </c>
      <c r="P510" s="152">
        <v>0</v>
      </c>
      <c r="Q510" s="152">
        <v>0</v>
      </c>
      <c r="R510" s="152">
        <v>0</v>
      </c>
      <c r="S510" s="152">
        <v>0</v>
      </c>
      <c r="T510" s="152">
        <v>0</v>
      </c>
      <c r="U510" s="152">
        <v>0</v>
      </c>
      <c r="V510" s="152">
        <v>0</v>
      </c>
      <c r="W510" s="152">
        <v>0</v>
      </c>
      <c r="X510" s="152">
        <v>0</v>
      </c>
      <c r="Y510" s="152">
        <v>0</v>
      </c>
      <c r="Z510" s="152">
        <v>0</v>
      </c>
      <c r="AA510" s="152">
        <v>0</v>
      </c>
      <c r="AB510" s="152">
        <v>0</v>
      </c>
      <c r="AC510" s="152">
        <v>0</v>
      </c>
      <c r="AD510" s="152">
        <v>0</v>
      </c>
      <c r="AE510" s="152">
        <v>0</v>
      </c>
      <c r="AF510" s="152">
        <v>0</v>
      </c>
      <c r="AG510" s="152">
        <v>0</v>
      </c>
      <c r="AH510" s="152">
        <v>0</v>
      </c>
      <c r="AI510" s="152">
        <v>0</v>
      </c>
      <c r="AJ510" s="153">
        <f t="shared" si="7"/>
        <v>0</v>
      </c>
      <c r="AM510" s="98"/>
    </row>
    <row r="511" spans="1:39" ht="20.100000000000001" hidden="1" customHeight="1" outlineLevel="2">
      <c r="A511" s="149">
        <v>1711</v>
      </c>
      <c r="B511" s="150" t="s">
        <v>1170</v>
      </c>
      <c r="C511" s="151" t="s">
        <v>1351</v>
      </c>
      <c r="D511" s="152">
        <v>0</v>
      </c>
      <c r="E511" s="152">
        <v>0</v>
      </c>
      <c r="F511" s="152">
        <v>0</v>
      </c>
      <c r="G511" s="152">
        <v>0</v>
      </c>
      <c r="H511" s="152">
        <v>0</v>
      </c>
      <c r="I511" s="152">
        <v>0</v>
      </c>
      <c r="J511" s="152">
        <v>0</v>
      </c>
      <c r="K511" s="152">
        <v>0</v>
      </c>
      <c r="L511" s="152">
        <v>0</v>
      </c>
      <c r="M511" s="152">
        <v>0</v>
      </c>
      <c r="N511" s="152">
        <v>0</v>
      </c>
      <c r="O511" s="152">
        <v>0</v>
      </c>
      <c r="P511" s="152">
        <v>0</v>
      </c>
      <c r="Q511" s="152">
        <v>0</v>
      </c>
      <c r="R511" s="152">
        <v>0</v>
      </c>
      <c r="S511" s="152">
        <v>0</v>
      </c>
      <c r="T511" s="152">
        <v>0</v>
      </c>
      <c r="U511" s="152">
        <v>0</v>
      </c>
      <c r="V511" s="152">
        <v>0</v>
      </c>
      <c r="W511" s="152">
        <v>0</v>
      </c>
      <c r="X511" s="152">
        <v>0</v>
      </c>
      <c r="Y511" s="152">
        <v>0</v>
      </c>
      <c r="Z511" s="152">
        <v>0</v>
      </c>
      <c r="AA511" s="152">
        <v>0</v>
      </c>
      <c r="AB511" s="152">
        <v>0</v>
      </c>
      <c r="AC511" s="152">
        <v>0</v>
      </c>
      <c r="AD511" s="152">
        <v>0</v>
      </c>
      <c r="AE511" s="152">
        <v>0</v>
      </c>
      <c r="AF511" s="152">
        <v>0</v>
      </c>
      <c r="AG511" s="152">
        <v>0</v>
      </c>
      <c r="AH511" s="152">
        <v>0</v>
      </c>
      <c r="AI511" s="152">
        <v>0</v>
      </c>
      <c r="AJ511" s="153">
        <f t="shared" si="7"/>
        <v>0</v>
      </c>
      <c r="AM511" s="98"/>
    </row>
    <row r="512" spans="1:39" ht="20.100000000000001" hidden="1" customHeight="1" outlineLevel="2">
      <c r="A512" s="149">
        <v>1712</v>
      </c>
      <c r="B512" s="150" t="s">
        <v>1171</v>
      </c>
      <c r="C512" s="151" t="s">
        <v>1351</v>
      </c>
      <c r="D512" s="152">
        <v>0</v>
      </c>
      <c r="E512" s="152">
        <v>0</v>
      </c>
      <c r="F512" s="152">
        <v>0</v>
      </c>
      <c r="G512" s="152">
        <v>0</v>
      </c>
      <c r="H512" s="152">
        <v>0</v>
      </c>
      <c r="I512" s="152">
        <v>0</v>
      </c>
      <c r="J512" s="152">
        <v>0</v>
      </c>
      <c r="K512" s="152">
        <v>0</v>
      </c>
      <c r="L512" s="152">
        <v>0</v>
      </c>
      <c r="M512" s="152">
        <v>0</v>
      </c>
      <c r="N512" s="152">
        <v>0</v>
      </c>
      <c r="O512" s="152">
        <v>0</v>
      </c>
      <c r="P512" s="152">
        <v>0</v>
      </c>
      <c r="Q512" s="152">
        <v>0</v>
      </c>
      <c r="R512" s="152">
        <v>0</v>
      </c>
      <c r="S512" s="152">
        <v>0</v>
      </c>
      <c r="T512" s="152">
        <v>0</v>
      </c>
      <c r="U512" s="152">
        <v>0</v>
      </c>
      <c r="V512" s="152">
        <v>0</v>
      </c>
      <c r="W512" s="152">
        <v>0</v>
      </c>
      <c r="X512" s="152">
        <v>0</v>
      </c>
      <c r="Y512" s="152">
        <v>0</v>
      </c>
      <c r="Z512" s="152">
        <v>0</v>
      </c>
      <c r="AA512" s="152">
        <v>0</v>
      </c>
      <c r="AB512" s="152">
        <v>0</v>
      </c>
      <c r="AC512" s="152">
        <v>0</v>
      </c>
      <c r="AD512" s="152">
        <v>0</v>
      </c>
      <c r="AE512" s="152">
        <v>0</v>
      </c>
      <c r="AF512" s="152">
        <v>0</v>
      </c>
      <c r="AG512" s="152">
        <v>0</v>
      </c>
      <c r="AH512" s="152">
        <v>0</v>
      </c>
      <c r="AI512" s="152">
        <v>0</v>
      </c>
      <c r="AJ512" s="153">
        <f t="shared" si="7"/>
        <v>0</v>
      </c>
      <c r="AM512" s="98"/>
    </row>
    <row r="513" spans="1:39" ht="20.100000000000001" hidden="1" customHeight="1" outlineLevel="2">
      <c r="A513" s="149">
        <v>1713</v>
      </c>
      <c r="B513" s="150" t="s">
        <v>1172</v>
      </c>
      <c r="C513" s="151" t="s">
        <v>1351</v>
      </c>
      <c r="D513" s="152">
        <v>0</v>
      </c>
      <c r="E513" s="152">
        <v>0</v>
      </c>
      <c r="F513" s="152">
        <v>0</v>
      </c>
      <c r="G513" s="152">
        <v>0</v>
      </c>
      <c r="H513" s="152">
        <v>0</v>
      </c>
      <c r="I513" s="152">
        <v>0</v>
      </c>
      <c r="J513" s="152">
        <v>0</v>
      </c>
      <c r="K513" s="152">
        <v>0</v>
      </c>
      <c r="L513" s="152">
        <v>0</v>
      </c>
      <c r="M513" s="152">
        <v>0</v>
      </c>
      <c r="N513" s="152">
        <v>0</v>
      </c>
      <c r="O513" s="152">
        <v>0</v>
      </c>
      <c r="P513" s="152">
        <v>0</v>
      </c>
      <c r="Q513" s="152">
        <v>0</v>
      </c>
      <c r="R513" s="152">
        <v>0</v>
      </c>
      <c r="S513" s="152">
        <v>0</v>
      </c>
      <c r="T513" s="152">
        <v>0</v>
      </c>
      <c r="U513" s="152">
        <v>0</v>
      </c>
      <c r="V513" s="152">
        <v>0</v>
      </c>
      <c r="W513" s="152">
        <v>0</v>
      </c>
      <c r="X513" s="152">
        <v>0</v>
      </c>
      <c r="Y513" s="152">
        <v>0</v>
      </c>
      <c r="Z513" s="152">
        <v>0</v>
      </c>
      <c r="AA513" s="152">
        <v>0</v>
      </c>
      <c r="AB513" s="152">
        <v>0</v>
      </c>
      <c r="AC513" s="152">
        <v>0</v>
      </c>
      <c r="AD513" s="152">
        <v>0</v>
      </c>
      <c r="AE513" s="152">
        <v>0</v>
      </c>
      <c r="AF513" s="152">
        <v>0</v>
      </c>
      <c r="AG513" s="152">
        <v>0</v>
      </c>
      <c r="AH513" s="152">
        <v>0</v>
      </c>
      <c r="AI513" s="152">
        <v>0</v>
      </c>
      <c r="AJ513" s="153">
        <f t="shared" si="7"/>
        <v>0</v>
      </c>
      <c r="AM513" s="98"/>
    </row>
    <row r="514" spans="1:39" ht="20.100000000000001" hidden="1" customHeight="1" outlineLevel="2">
      <c r="A514" s="149">
        <v>1714</v>
      </c>
      <c r="B514" s="150" t="s">
        <v>1173</v>
      </c>
      <c r="C514" s="151" t="s">
        <v>1351</v>
      </c>
      <c r="D514" s="152">
        <v>0</v>
      </c>
      <c r="E514" s="152">
        <v>0</v>
      </c>
      <c r="F514" s="152">
        <v>0</v>
      </c>
      <c r="G514" s="152">
        <v>0</v>
      </c>
      <c r="H514" s="152">
        <v>0</v>
      </c>
      <c r="I514" s="152">
        <v>0</v>
      </c>
      <c r="J514" s="152">
        <v>0</v>
      </c>
      <c r="K514" s="152">
        <v>0</v>
      </c>
      <c r="L514" s="152">
        <v>0</v>
      </c>
      <c r="M514" s="152">
        <v>0</v>
      </c>
      <c r="N514" s="152">
        <v>0</v>
      </c>
      <c r="O514" s="152">
        <v>0</v>
      </c>
      <c r="P514" s="152">
        <v>0</v>
      </c>
      <c r="Q514" s="152">
        <v>0</v>
      </c>
      <c r="R514" s="152">
        <v>0</v>
      </c>
      <c r="S514" s="152">
        <v>0</v>
      </c>
      <c r="T514" s="152">
        <v>0</v>
      </c>
      <c r="U514" s="152">
        <v>0</v>
      </c>
      <c r="V514" s="152">
        <v>0</v>
      </c>
      <c r="W514" s="152">
        <v>0</v>
      </c>
      <c r="X514" s="152">
        <v>0</v>
      </c>
      <c r="Y514" s="152">
        <v>0</v>
      </c>
      <c r="Z514" s="152">
        <v>0</v>
      </c>
      <c r="AA514" s="152">
        <v>0</v>
      </c>
      <c r="AB514" s="152">
        <v>0</v>
      </c>
      <c r="AC514" s="152">
        <v>0</v>
      </c>
      <c r="AD514" s="152">
        <v>0</v>
      </c>
      <c r="AE514" s="152">
        <v>0</v>
      </c>
      <c r="AF514" s="152">
        <v>0</v>
      </c>
      <c r="AG514" s="152">
        <v>0</v>
      </c>
      <c r="AH514" s="152">
        <v>0</v>
      </c>
      <c r="AI514" s="152">
        <v>0</v>
      </c>
      <c r="AJ514" s="153">
        <f t="shared" si="7"/>
        <v>0</v>
      </c>
      <c r="AM514" s="98"/>
    </row>
    <row r="515" spans="1:39" ht="20.100000000000001" hidden="1" customHeight="1" outlineLevel="2">
      <c r="A515" s="149">
        <v>1715</v>
      </c>
      <c r="B515" s="150" t="s">
        <v>1174</v>
      </c>
      <c r="C515" s="151" t="s">
        <v>1351</v>
      </c>
      <c r="D515" s="152">
        <v>0</v>
      </c>
      <c r="E515" s="152">
        <v>0</v>
      </c>
      <c r="F515" s="152">
        <v>0</v>
      </c>
      <c r="G515" s="152">
        <v>0</v>
      </c>
      <c r="H515" s="152">
        <v>0</v>
      </c>
      <c r="I515" s="152">
        <v>0</v>
      </c>
      <c r="J515" s="152">
        <v>0</v>
      </c>
      <c r="K515" s="152">
        <v>0</v>
      </c>
      <c r="L515" s="152">
        <v>0</v>
      </c>
      <c r="M515" s="152">
        <v>0</v>
      </c>
      <c r="N515" s="152">
        <v>0</v>
      </c>
      <c r="O515" s="152">
        <v>0</v>
      </c>
      <c r="P515" s="152">
        <v>0</v>
      </c>
      <c r="Q515" s="152">
        <v>0</v>
      </c>
      <c r="R515" s="152">
        <v>0</v>
      </c>
      <c r="S515" s="152">
        <v>0</v>
      </c>
      <c r="T515" s="152">
        <v>0</v>
      </c>
      <c r="U515" s="152">
        <v>0</v>
      </c>
      <c r="V515" s="152">
        <v>0</v>
      </c>
      <c r="W515" s="152">
        <v>0</v>
      </c>
      <c r="X515" s="152">
        <v>0</v>
      </c>
      <c r="Y515" s="152">
        <v>0</v>
      </c>
      <c r="Z515" s="152">
        <v>0</v>
      </c>
      <c r="AA515" s="152">
        <v>0</v>
      </c>
      <c r="AB515" s="152">
        <v>0</v>
      </c>
      <c r="AC515" s="152">
        <v>0</v>
      </c>
      <c r="AD515" s="152">
        <v>0</v>
      </c>
      <c r="AE515" s="152">
        <v>0</v>
      </c>
      <c r="AF515" s="152">
        <v>0</v>
      </c>
      <c r="AG515" s="152">
        <v>0</v>
      </c>
      <c r="AH515" s="152">
        <v>0</v>
      </c>
      <c r="AI515" s="152">
        <v>0</v>
      </c>
      <c r="AJ515" s="153">
        <f t="shared" si="7"/>
        <v>0</v>
      </c>
      <c r="AM515" s="98"/>
    </row>
    <row r="516" spans="1:39" ht="20.100000000000001" hidden="1" customHeight="1" outlineLevel="2">
      <c r="A516" s="149">
        <v>1716</v>
      </c>
      <c r="B516" s="150" t="s">
        <v>1175</v>
      </c>
      <c r="C516" s="151" t="s">
        <v>1351</v>
      </c>
      <c r="D516" s="152">
        <v>0</v>
      </c>
      <c r="E516" s="152">
        <v>0</v>
      </c>
      <c r="F516" s="152">
        <v>0</v>
      </c>
      <c r="G516" s="152">
        <v>0</v>
      </c>
      <c r="H516" s="152">
        <v>0</v>
      </c>
      <c r="I516" s="152">
        <v>0</v>
      </c>
      <c r="J516" s="152">
        <v>0</v>
      </c>
      <c r="K516" s="152">
        <v>0</v>
      </c>
      <c r="L516" s="152">
        <v>0</v>
      </c>
      <c r="M516" s="152">
        <v>0</v>
      </c>
      <c r="N516" s="152">
        <v>0</v>
      </c>
      <c r="O516" s="152">
        <v>0</v>
      </c>
      <c r="P516" s="152">
        <v>0</v>
      </c>
      <c r="Q516" s="152">
        <v>0</v>
      </c>
      <c r="R516" s="152">
        <v>0</v>
      </c>
      <c r="S516" s="152">
        <v>0</v>
      </c>
      <c r="T516" s="152">
        <v>0</v>
      </c>
      <c r="U516" s="152">
        <v>0</v>
      </c>
      <c r="V516" s="152">
        <v>0</v>
      </c>
      <c r="W516" s="152">
        <v>0</v>
      </c>
      <c r="X516" s="152">
        <v>0</v>
      </c>
      <c r="Y516" s="152">
        <v>0</v>
      </c>
      <c r="Z516" s="152">
        <v>0</v>
      </c>
      <c r="AA516" s="152">
        <v>0</v>
      </c>
      <c r="AB516" s="152">
        <v>0</v>
      </c>
      <c r="AC516" s="152">
        <v>0</v>
      </c>
      <c r="AD516" s="152">
        <v>0</v>
      </c>
      <c r="AE516" s="152">
        <v>0</v>
      </c>
      <c r="AF516" s="152">
        <v>0</v>
      </c>
      <c r="AG516" s="152">
        <v>0</v>
      </c>
      <c r="AH516" s="152">
        <v>0</v>
      </c>
      <c r="AI516" s="152">
        <v>0</v>
      </c>
      <c r="AJ516" s="153">
        <f t="shared" si="7"/>
        <v>0</v>
      </c>
      <c r="AM516" s="98"/>
    </row>
    <row r="517" spans="1:39" ht="20.100000000000001" hidden="1" customHeight="1" outlineLevel="2">
      <c r="A517" s="149">
        <v>1717</v>
      </c>
      <c r="B517" s="150" t="s">
        <v>1176</v>
      </c>
      <c r="C517" s="151" t="s">
        <v>1351</v>
      </c>
      <c r="D517" s="152">
        <v>0</v>
      </c>
      <c r="E517" s="152">
        <v>0</v>
      </c>
      <c r="F517" s="152">
        <v>0</v>
      </c>
      <c r="G517" s="152">
        <v>0</v>
      </c>
      <c r="H517" s="152">
        <v>0</v>
      </c>
      <c r="I517" s="152">
        <v>0</v>
      </c>
      <c r="J517" s="152">
        <v>0</v>
      </c>
      <c r="K517" s="152">
        <v>0</v>
      </c>
      <c r="L517" s="152">
        <v>0</v>
      </c>
      <c r="M517" s="152">
        <v>0</v>
      </c>
      <c r="N517" s="152">
        <v>0</v>
      </c>
      <c r="O517" s="152">
        <v>0</v>
      </c>
      <c r="P517" s="152">
        <v>0</v>
      </c>
      <c r="Q517" s="152">
        <v>0</v>
      </c>
      <c r="R517" s="152">
        <v>0</v>
      </c>
      <c r="S517" s="152">
        <v>0</v>
      </c>
      <c r="T517" s="152">
        <v>0</v>
      </c>
      <c r="U517" s="152">
        <v>0</v>
      </c>
      <c r="V517" s="152">
        <v>0</v>
      </c>
      <c r="W517" s="152">
        <v>0</v>
      </c>
      <c r="X517" s="152">
        <v>0</v>
      </c>
      <c r="Y517" s="152">
        <v>0</v>
      </c>
      <c r="Z517" s="152">
        <v>0</v>
      </c>
      <c r="AA517" s="152">
        <v>0</v>
      </c>
      <c r="AB517" s="152">
        <v>0</v>
      </c>
      <c r="AC517" s="152">
        <v>0</v>
      </c>
      <c r="AD517" s="152">
        <v>0</v>
      </c>
      <c r="AE517" s="152">
        <v>0</v>
      </c>
      <c r="AF517" s="152">
        <v>0</v>
      </c>
      <c r="AG517" s="152">
        <v>0</v>
      </c>
      <c r="AH517" s="152">
        <v>0</v>
      </c>
      <c r="AI517" s="152">
        <v>0</v>
      </c>
      <c r="AJ517" s="153">
        <f t="shared" si="7"/>
        <v>0</v>
      </c>
      <c r="AM517" s="98"/>
    </row>
    <row r="518" spans="1:39" ht="20.100000000000001" hidden="1" customHeight="1" outlineLevel="2">
      <c r="A518" s="149">
        <v>1718</v>
      </c>
      <c r="B518" s="150" t="s">
        <v>1177</v>
      </c>
      <c r="C518" s="151" t="s">
        <v>1351</v>
      </c>
      <c r="D518" s="152">
        <v>0</v>
      </c>
      <c r="E518" s="152">
        <v>0</v>
      </c>
      <c r="F518" s="152">
        <v>0</v>
      </c>
      <c r="G518" s="152">
        <v>0</v>
      </c>
      <c r="H518" s="152">
        <v>0</v>
      </c>
      <c r="I518" s="152">
        <v>0</v>
      </c>
      <c r="J518" s="152">
        <v>0</v>
      </c>
      <c r="K518" s="152">
        <v>0</v>
      </c>
      <c r="L518" s="152">
        <v>0</v>
      </c>
      <c r="M518" s="152">
        <v>0</v>
      </c>
      <c r="N518" s="152">
        <v>0</v>
      </c>
      <c r="O518" s="152">
        <v>0</v>
      </c>
      <c r="P518" s="152">
        <v>0</v>
      </c>
      <c r="Q518" s="152">
        <v>0</v>
      </c>
      <c r="R518" s="152">
        <v>0</v>
      </c>
      <c r="S518" s="152">
        <v>0</v>
      </c>
      <c r="T518" s="152">
        <v>0</v>
      </c>
      <c r="U518" s="152">
        <v>0</v>
      </c>
      <c r="V518" s="152">
        <v>0</v>
      </c>
      <c r="W518" s="152">
        <v>0</v>
      </c>
      <c r="X518" s="152">
        <v>0</v>
      </c>
      <c r="Y518" s="152">
        <v>0</v>
      </c>
      <c r="Z518" s="152">
        <v>0</v>
      </c>
      <c r="AA518" s="152">
        <v>0</v>
      </c>
      <c r="AB518" s="152">
        <v>0</v>
      </c>
      <c r="AC518" s="152">
        <v>0</v>
      </c>
      <c r="AD518" s="152">
        <v>0</v>
      </c>
      <c r="AE518" s="152">
        <v>0</v>
      </c>
      <c r="AF518" s="152">
        <v>0</v>
      </c>
      <c r="AG518" s="152">
        <v>0</v>
      </c>
      <c r="AH518" s="152">
        <v>0</v>
      </c>
      <c r="AI518" s="152">
        <v>0</v>
      </c>
      <c r="AJ518" s="153">
        <f t="shared" si="7"/>
        <v>0</v>
      </c>
      <c r="AM518" s="98"/>
    </row>
    <row r="519" spans="1:39" ht="20.100000000000001" hidden="1" customHeight="1" outlineLevel="2">
      <c r="A519" s="149">
        <v>1719</v>
      </c>
      <c r="B519" s="150" t="s">
        <v>1178</v>
      </c>
      <c r="C519" s="151" t="s">
        <v>1351</v>
      </c>
      <c r="D519" s="152">
        <v>0</v>
      </c>
      <c r="E519" s="152">
        <v>0</v>
      </c>
      <c r="F519" s="152">
        <v>0</v>
      </c>
      <c r="G519" s="152">
        <v>0</v>
      </c>
      <c r="H519" s="152">
        <v>0</v>
      </c>
      <c r="I519" s="152">
        <v>0</v>
      </c>
      <c r="J519" s="152">
        <v>0</v>
      </c>
      <c r="K519" s="152">
        <v>0</v>
      </c>
      <c r="L519" s="152">
        <v>0</v>
      </c>
      <c r="M519" s="152">
        <v>0</v>
      </c>
      <c r="N519" s="152">
        <v>0</v>
      </c>
      <c r="O519" s="152">
        <v>0</v>
      </c>
      <c r="P519" s="152">
        <v>0</v>
      </c>
      <c r="Q519" s="152">
        <v>0</v>
      </c>
      <c r="R519" s="152">
        <v>0</v>
      </c>
      <c r="S519" s="152">
        <v>0</v>
      </c>
      <c r="T519" s="152">
        <v>0</v>
      </c>
      <c r="U519" s="152">
        <v>0</v>
      </c>
      <c r="V519" s="152">
        <v>0</v>
      </c>
      <c r="W519" s="152">
        <v>0</v>
      </c>
      <c r="X519" s="152">
        <v>0</v>
      </c>
      <c r="Y519" s="152">
        <v>0</v>
      </c>
      <c r="Z519" s="152">
        <v>0</v>
      </c>
      <c r="AA519" s="152">
        <v>0</v>
      </c>
      <c r="AB519" s="152">
        <v>0</v>
      </c>
      <c r="AC519" s="152">
        <v>0</v>
      </c>
      <c r="AD519" s="152">
        <v>0</v>
      </c>
      <c r="AE519" s="152">
        <v>0</v>
      </c>
      <c r="AF519" s="152">
        <v>0</v>
      </c>
      <c r="AG519" s="152">
        <v>0</v>
      </c>
      <c r="AH519" s="152">
        <v>0</v>
      </c>
      <c r="AI519" s="152">
        <v>0</v>
      </c>
      <c r="AJ519" s="153">
        <f t="shared" si="7"/>
        <v>0</v>
      </c>
      <c r="AM519" s="98"/>
    </row>
    <row r="520" spans="1:39" ht="20.100000000000001" hidden="1" customHeight="1" outlineLevel="2">
      <c r="A520" s="149">
        <v>1720</v>
      </c>
      <c r="B520" s="150" t="s">
        <v>1179</v>
      </c>
      <c r="C520" s="151" t="s">
        <v>1351</v>
      </c>
      <c r="D520" s="152">
        <v>0</v>
      </c>
      <c r="E520" s="152">
        <v>0</v>
      </c>
      <c r="F520" s="152">
        <v>0</v>
      </c>
      <c r="G520" s="152">
        <v>0</v>
      </c>
      <c r="H520" s="152">
        <v>0</v>
      </c>
      <c r="I520" s="152">
        <v>0</v>
      </c>
      <c r="J520" s="152">
        <v>0</v>
      </c>
      <c r="K520" s="152">
        <v>0</v>
      </c>
      <c r="L520" s="152">
        <v>0</v>
      </c>
      <c r="M520" s="152">
        <v>0</v>
      </c>
      <c r="N520" s="152">
        <v>0</v>
      </c>
      <c r="O520" s="152">
        <v>0</v>
      </c>
      <c r="P520" s="152">
        <v>0</v>
      </c>
      <c r="Q520" s="152">
        <v>0</v>
      </c>
      <c r="R520" s="152">
        <v>0</v>
      </c>
      <c r="S520" s="152">
        <v>0</v>
      </c>
      <c r="T520" s="152">
        <v>0</v>
      </c>
      <c r="U520" s="152">
        <v>0</v>
      </c>
      <c r="V520" s="152">
        <v>0</v>
      </c>
      <c r="W520" s="152">
        <v>0</v>
      </c>
      <c r="X520" s="152">
        <v>0</v>
      </c>
      <c r="Y520" s="152">
        <v>0</v>
      </c>
      <c r="Z520" s="152">
        <v>0</v>
      </c>
      <c r="AA520" s="152">
        <v>0</v>
      </c>
      <c r="AB520" s="152">
        <v>0</v>
      </c>
      <c r="AC520" s="152">
        <v>0</v>
      </c>
      <c r="AD520" s="152">
        <v>0</v>
      </c>
      <c r="AE520" s="152">
        <v>0</v>
      </c>
      <c r="AF520" s="152">
        <v>0</v>
      </c>
      <c r="AG520" s="152">
        <v>0</v>
      </c>
      <c r="AH520" s="152">
        <v>0</v>
      </c>
      <c r="AI520" s="152">
        <v>0</v>
      </c>
      <c r="AJ520" s="153">
        <f t="shared" si="7"/>
        <v>0</v>
      </c>
      <c r="AM520" s="98"/>
    </row>
    <row r="521" spans="1:39" ht="20.100000000000001" hidden="1" customHeight="1" outlineLevel="2">
      <c r="A521" s="149">
        <v>1721</v>
      </c>
      <c r="B521" s="150" t="s">
        <v>1180</v>
      </c>
      <c r="C521" s="151" t="s">
        <v>1351</v>
      </c>
      <c r="D521" s="152">
        <v>0</v>
      </c>
      <c r="E521" s="152">
        <v>0</v>
      </c>
      <c r="F521" s="152">
        <v>0</v>
      </c>
      <c r="G521" s="152">
        <v>0</v>
      </c>
      <c r="H521" s="152">
        <v>0</v>
      </c>
      <c r="I521" s="152">
        <v>0</v>
      </c>
      <c r="J521" s="152">
        <v>0</v>
      </c>
      <c r="K521" s="152">
        <v>0</v>
      </c>
      <c r="L521" s="152">
        <v>0</v>
      </c>
      <c r="M521" s="152">
        <v>0</v>
      </c>
      <c r="N521" s="152">
        <v>0</v>
      </c>
      <c r="O521" s="152">
        <v>0</v>
      </c>
      <c r="P521" s="152">
        <v>0</v>
      </c>
      <c r="Q521" s="152">
        <v>0</v>
      </c>
      <c r="R521" s="152">
        <v>0</v>
      </c>
      <c r="S521" s="152">
        <v>0</v>
      </c>
      <c r="T521" s="152">
        <v>0</v>
      </c>
      <c r="U521" s="152">
        <v>0</v>
      </c>
      <c r="V521" s="152">
        <v>0</v>
      </c>
      <c r="W521" s="152">
        <v>0</v>
      </c>
      <c r="X521" s="152">
        <v>0</v>
      </c>
      <c r="Y521" s="152">
        <v>0</v>
      </c>
      <c r="Z521" s="152">
        <v>0</v>
      </c>
      <c r="AA521" s="152">
        <v>0</v>
      </c>
      <c r="AB521" s="152">
        <v>0</v>
      </c>
      <c r="AC521" s="152">
        <v>0</v>
      </c>
      <c r="AD521" s="152">
        <v>0</v>
      </c>
      <c r="AE521" s="152">
        <v>0</v>
      </c>
      <c r="AF521" s="152">
        <v>0</v>
      </c>
      <c r="AG521" s="152">
        <v>0</v>
      </c>
      <c r="AH521" s="152">
        <v>0</v>
      </c>
      <c r="AI521" s="152">
        <v>0</v>
      </c>
      <c r="AJ521" s="153">
        <f t="shared" si="7"/>
        <v>0</v>
      </c>
      <c r="AM521" s="98"/>
    </row>
    <row r="522" spans="1:39" ht="20.100000000000001" hidden="1" customHeight="1" outlineLevel="2">
      <c r="A522" s="149">
        <v>1722</v>
      </c>
      <c r="B522" s="150" t="s">
        <v>1181</v>
      </c>
      <c r="C522" s="151" t="s">
        <v>1351</v>
      </c>
      <c r="D522" s="152">
        <v>0</v>
      </c>
      <c r="E522" s="152">
        <v>0</v>
      </c>
      <c r="F522" s="152">
        <v>0</v>
      </c>
      <c r="G522" s="152">
        <v>0</v>
      </c>
      <c r="H522" s="152">
        <v>0</v>
      </c>
      <c r="I522" s="152">
        <v>0</v>
      </c>
      <c r="J522" s="152">
        <v>0</v>
      </c>
      <c r="K522" s="152">
        <v>0</v>
      </c>
      <c r="L522" s="152">
        <v>0</v>
      </c>
      <c r="M522" s="152">
        <v>0</v>
      </c>
      <c r="N522" s="152">
        <v>0</v>
      </c>
      <c r="O522" s="152">
        <v>0</v>
      </c>
      <c r="P522" s="152">
        <v>0</v>
      </c>
      <c r="Q522" s="152">
        <v>0</v>
      </c>
      <c r="R522" s="152">
        <v>0</v>
      </c>
      <c r="S522" s="152">
        <v>0</v>
      </c>
      <c r="T522" s="152">
        <v>0</v>
      </c>
      <c r="U522" s="152">
        <v>0</v>
      </c>
      <c r="V522" s="152">
        <v>0</v>
      </c>
      <c r="W522" s="152">
        <v>0</v>
      </c>
      <c r="X522" s="152">
        <v>0</v>
      </c>
      <c r="Y522" s="152">
        <v>0</v>
      </c>
      <c r="Z522" s="152">
        <v>0</v>
      </c>
      <c r="AA522" s="152">
        <v>0</v>
      </c>
      <c r="AB522" s="152">
        <v>0</v>
      </c>
      <c r="AC522" s="152">
        <v>0</v>
      </c>
      <c r="AD522" s="152">
        <v>0</v>
      </c>
      <c r="AE522" s="152">
        <v>0</v>
      </c>
      <c r="AF522" s="152">
        <v>0</v>
      </c>
      <c r="AG522" s="152">
        <v>0</v>
      </c>
      <c r="AH522" s="152">
        <v>0</v>
      </c>
      <c r="AI522" s="152">
        <v>0</v>
      </c>
      <c r="AJ522" s="153">
        <f t="shared" si="7"/>
        <v>0</v>
      </c>
      <c r="AM522" s="98"/>
    </row>
    <row r="523" spans="1:39" ht="20.100000000000001" hidden="1" customHeight="1" outlineLevel="2">
      <c r="A523" s="149">
        <v>1723</v>
      </c>
      <c r="B523" s="150" t="s">
        <v>1182</v>
      </c>
      <c r="C523" s="151" t="s">
        <v>1351</v>
      </c>
      <c r="D523" s="152">
        <v>0</v>
      </c>
      <c r="E523" s="152">
        <v>0</v>
      </c>
      <c r="F523" s="152">
        <v>0</v>
      </c>
      <c r="G523" s="152">
        <v>0</v>
      </c>
      <c r="H523" s="152">
        <v>0</v>
      </c>
      <c r="I523" s="152">
        <v>0</v>
      </c>
      <c r="J523" s="152">
        <v>0</v>
      </c>
      <c r="K523" s="152">
        <v>0</v>
      </c>
      <c r="L523" s="152">
        <v>0</v>
      </c>
      <c r="M523" s="152">
        <v>0</v>
      </c>
      <c r="N523" s="152">
        <v>0</v>
      </c>
      <c r="O523" s="152">
        <v>0</v>
      </c>
      <c r="P523" s="152">
        <v>0</v>
      </c>
      <c r="Q523" s="152">
        <v>0</v>
      </c>
      <c r="R523" s="152">
        <v>0</v>
      </c>
      <c r="S523" s="152">
        <v>0</v>
      </c>
      <c r="T523" s="152">
        <v>0</v>
      </c>
      <c r="U523" s="152">
        <v>0</v>
      </c>
      <c r="V523" s="152">
        <v>0</v>
      </c>
      <c r="W523" s="152">
        <v>0</v>
      </c>
      <c r="X523" s="152">
        <v>0</v>
      </c>
      <c r="Y523" s="152">
        <v>0</v>
      </c>
      <c r="Z523" s="152">
        <v>0</v>
      </c>
      <c r="AA523" s="152">
        <v>0</v>
      </c>
      <c r="AB523" s="152">
        <v>0</v>
      </c>
      <c r="AC523" s="152">
        <v>0</v>
      </c>
      <c r="AD523" s="152">
        <v>0</v>
      </c>
      <c r="AE523" s="152">
        <v>0</v>
      </c>
      <c r="AF523" s="152">
        <v>0</v>
      </c>
      <c r="AG523" s="152">
        <v>0</v>
      </c>
      <c r="AH523" s="152">
        <v>0</v>
      </c>
      <c r="AI523" s="152">
        <v>0</v>
      </c>
      <c r="AJ523" s="153">
        <f t="shared" si="7"/>
        <v>0</v>
      </c>
      <c r="AM523" s="98"/>
    </row>
    <row r="524" spans="1:39" ht="20.100000000000001" hidden="1" customHeight="1" outlineLevel="2">
      <c r="A524" s="149">
        <v>1724</v>
      </c>
      <c r="B524" s="150" t="s">
        <v>1183</v>
      </c>
      <c r="C524" s="151" t="s">
        <v>1351</v>
      </c>
      <c r="D524" s="152">
        <v>0</v>
      </c>
      <c r="E524" s="152">
        <v>0</v>
      </c>
      <c r="F524" s="152">
        <v>0</v>
      </c>
      <c r="G524" s="152">
        <v>0</v>
      </c>
      <c r="H524" s="152">
        <v>0</v>
      </c>
      <c r="I524" s="152">
        <v>0</v>
      </c>
      <c r="J524" s="152">
        <v>0</v>
      </c>
      <c r="K524" s="152">
        <v>0</v>
      </c>
      <c r="L524" s="152">
        <v>0</v>
      </c>
      <c r="M524" s="152">
        <v>0</v>
      </c>
      <c r="N524" s="152">
        <v>0</v>
      </c>
      <c r="O524" s="152">
        <v>0</v>
      </c>
      <c r="P524" s="152">
        <v>0</v>
      </c>
      <c r="Q524" s="152">
        <v>0</v>
      </c>
      <c r="R524" s="152">
        <v>0</v>
      </c>
      <c r="S524" s="152">
        <v>0</v>
      </c>
      <c r="T524" s="152">
        <v>0</v>
      </c>
      <c r="U524" s="152">
        <v>0</v>
      </c>
      <c r="V524" s="152">
        <v>0</v>
      </c>
      <c r="W524" s="152">
        <v>0</v>
      </c>
      <c r="X524" s="152">
        <v>0</v>
      </c>
      <c r="Y524" s="152">
        <v>0</v>
      </c>
      <c r="Z524" s="152">
        <v>0</v>
      </c>
      <c r="AA524" s="152">
        <v>0</v>
      </c>
      <c r="AB524" s="152">
        <v>0</v>
      </c>
      <c r="AC524" s="152">
        <v>0</v>
      </c>
      <c r="AD524" s="152">
        <v>0</v>
      </c>
      <c r="AE524" s="152">
        <v>0</v>
      </c>
      <c r="AF524" s="152">
        <v>0</v>
      </c>
      <c r="AG524" s="152">
        <v>0</v>
      </c>
      <c r="AH524" s="152">
        <v>0</v>
      </c>
      <c r="AI524" s="152">
        <v>0</v>
      </c>
      <c r="AJ524" s="153">
        <f t="shared" si="7"/>
        <v>0</v>
      </c>
      <c r="AM524" s="98"/>
    </row>
    <row r="525" spans="1:39" ht="20.100000000000001" hidden="1" customHeight="1" outlineLevel="2">
      <c r="A525" s="149">
        <v>1725</v>
      </c>
      <c r="B525" s="150" t="s">
        <v>1184</v>
      </c>
      <c r="C525" s="151" t="s">
        <v>1351</v>
      </c>
      <c r="D525" s="152">
        <v>0</v>
      </c>
      <c r="E525" s="152">
        <v>0</v>
      </c>
      <c r="F525" s="152">
        <v>0</v>
      </c>
      <c r="G525" s="152">
        <v>0</v>
      </c>
      <c r="H525" s="152">
        <v>0</v>
      </c>
      <c r="I525" s="152">
        <v>0</v>
      </c>
      <c r="J525" s="152">
        <v>0</v>
      </c>
      <c r="K525" s="152">
        <v>0</v>
      </c>
      <c r="L525" s="152">
        <v>0</v>
      </c>
      <c r="M525" s="152">
        <v>0</v>
      </c>
      <c r="N525" s="152">
        <v>0</v>
      </c>
      <c r="O525" s="152">
        <v>0</v>
      </c>
      <c r="P525" s="152">
        <v>0</v>
      </c>
      <c r="Q525" s="152">
        <v>0</v>
      </c>
      <c r="R525" s="152">
        <v>0</v>
      </c>
      <c r="S525" s="152">
        <v>0</v>
      </c>
      <c r="T525" s="152">
        <v>0</v>
      </c>
      <c r="U525" s="152">
        <v>0</v>
      </c>
      <c r="V525" s="152">
        <v>0</v>
      </c>
      <c r="W525" s="152">
        <v>0</v>
      </c>
      <c r="X525" s="152">
        <v>0</v>
      </c>
      <c r="Y525" s="152">
        <v>0</v>
      </c>
      <c r="Z525" s="152">
        <v>0</v>
      </c>
      <c r="AA525" s="152">
        <v>0</v>
      </c>
      <c r="AB525" s="152">
        <v>0</v>
      </c>
      <c r="AC525" s="152">
        <v>0</v>
      </c>
      <c r="AD525" s="152">
        <v>0</v>
      </c>
      <c r="AE525" s="152">
        <v>0</v>
      </c>
      <c r="AF525" s="152">
        <v>0</v>
      </c>
      <c r="AG525" s="152">
        <v>0</v>
      </c>
      <c r="AH525" s="152">
        <v>0</v>
      </c>
      <c r="AI525" s="152">
        <v>0</v>
      </c>
      <c r="AJ525" s="153">
        <f t="shared" si="7"/>
        <v>0</v>
      </c>
      <c r="AM525" s="98"/>
    </row>
    <row r="526" spans="1:39" ht="20.100000000000001" hidden="1" customHeight="1" outlineLevel="2">
      <c r="A526" s="149">
        <v>1726</v>
      </c>
      <c r="B526" s="150" t="s">
        <v>1185</v>
      </c>
      <c r="C526" s="151" t="s">
        <v>1351</v>
      </c>
      <c r="D526" s="152">
        <v>0</v>
      </c>
      <c r="E526" s="152">
        <v>0</v>
      </c>
      <c r="F526" s="152">
        <v>0</v>
      </c>
      <c r="G526" s="152">
        <v>0</v>
      </c>
      <c r="H526" s="152">
        <v>0</v>
      </c>
      <c r="I526" s="152">
        <v>0</v>
      </c>
      <c r="J526" s="152">
        <v>0</v>
      </c>
      <c r="K526" s="152">
        <v>0</v>
      </c>
      <c r="L526" s="152">
        <v>0</v>
      </c>
      <c r="M526" s="152">
        <v>0</v>
      </c>
      <c r="N526" s="152">
        <v>0</v>
      </c>
      <c r="O526" s="152">
        <v>0</v>
      </c>
      <c r="P526" s="152">
        <v>0</v>
      </c>
      <c r="Q526" s="152">
        <v>0</v>
      </c>
      <c r="R526" s="152">
        <v>0</v>
      </c>
      <c r="S526" s="152">
        <v>0</v>
      </c>
      <c r="T526" s="152">
        <v>0</v>
      </c>
      <c r="U526" s="152">
        <v>0</v>
      </c>
      <c r="V526" s="152">
        <v>0</v>
      </c>
      <c r="W526" s="152">
        <v>0</v>
      </c>
      <c r="X526" s="152">
        <v>0</v>
      </c>
      <c r="Y526" s="152">
        <v>0</v>
      </c>
      <c r="Z526" s="152">
        <v>0</v>
      </c>
      <c r="AA526" s="152">
        <v>0</v>
      </c>
      <c r="AB526" s="152">
        <v>0</v>
      </c>
      <c r="AC526" s="152">
        <v>0</v>
      </c>
      <c r="AD526" s="152">
        <v>0</v>
      </c>
      <c r="AE526" s="152">
        <v>0</v>
      </c>
      <c r="AF526" s="152">
        <v>0</v>
      </c>
      <c r="AG526" s="152">
        <v>0</v>
      </c>
      <c r="AH526" s="152">
        <v>0</v>
      </c>
      <c r="AI526" s="152">
        <v>0</v>
      </c>
      <c r="AJ526" s="153">
        <f t="shared" ref="AJ526:AJ589" si="8">SUM(D526:AI526)</f>
        <v>0</v>
      </c>
      <c r="AM526" s="98"/>
    </row>
    <row r="527" spans="1:39" ht="20.100000000000001" hidden="1" customHeight="1" outlineLevel="2">
      <c r="A527" s="149">
        <v>1727</v>
      </c>
      <c r="B527" s="150" t="s">
        <v>1186</v>
      </c>
      <c r="C527" s="151" t="s">
        <v>1351</v>
      </c>
      <c r="D527" s="152">
        <v>0</v>
      </c>
      <c r="E527" s="152">
        <v>0</v>
      </c>
      <c r="F527" s="152">
        <v>0</v>
      </c>
      <c r="G527" s="152">
        <v>0</v>
      </c>
      <c r="H527" s="152">
        <v>0</v>
      </c>
      <c r="I527" s="152">
        <v>0</v>
      </c>
      <c r="J527" s="152">
        <v>0</v>
      </c>
      <c r="K527" s="152">
        <v>0</v>
      </c>
      <c r="L527" s="152">
        <v>0</v>
      </c>
      <c r="M527" s="152">
        <v>0</v>
      </c>
      <c r="N527" s="152">
        <v>0</v>
      </c>
      <c r="O527" s="152">
        <v>0</v>
      </c>
      <c r="P527" s="152">
        <v>0</v>
      </c>
      <c r="Q527" s="152">
        <v>0</v>
      </c>
      <c r="R527" s="152">
        <v>0</v>
      </c>
      <c r="S527" s="152">
        <v>0</v>
      </c>
      <c r="T527" s="152">
        <v>0</v>
      </c>
      <c r="U527" s="152">
        <v>0</v>
      </c>
      <c r="V527" s="152">
        <v>0</v>
      </c>
      <c r="W527" s="152">
        <v>0</v>
      </c>
      <c r="X527" s="152">
        <v>0</v>
      </c>
      <c r="Y527" s="152">
        <v>0</v>
      </c>
      <c r="Z527" s="152">
        <v>0</v>
      </c>
      <c r="AA527" s="152">
        <v>0</v>
      </c>
      <c r="AB527" s="152">
        <v>0</v>
      </c>
      <c r="AC527" s="152">
        <v>0</v>
      </c>
      <c r="AD527" s="152">
        <v>0</v>
      </c>
      <c r="AE527" s="152">
        <v>0</v>
      </c>
      <c r="AF527" s="152">
        <v>0</v>
      </c>
      <c r="AG527" s="152">
        <v>0</v>
      </c>
      <c r="AH527" s="152">
        <v>0</v>
      </c>
      <c r="AI527" s="152">
        <v>0</v>
      </c>
      <c r="AJ527" s="153">
        <f t="shared" si="8"/>
        <v>0</v>
      </c>
      <c r="AM527" s="98"/>
    </row>
    <row r="528" spans="1:39" ht="20.100000000000001" hidden="1" customHeight="1" outlineLevel="2">
      <c r="A528" s="149">
        <v>1728</v>
      </c>
      <c r="B528" s="150" t="s">
        <v>1187</v>
      </c>
      <c r="C528" s="151" t="s">
        <v>1351</v>
      </c>
      <c r="D528" s="152">
        <v>0</v>
      </c>
      <c r="E528" s="152">
        <v>0</v>
      </c>
      <c r="F528" s="152">
        <v>0</v>
      </c>
      <c r="G528" s="152">
        <v>0</v>
      </c>
      <c r="H528" s="152">
        <v>0</v>
      </c>
      <c r="I528" s="152">
        <v>0</v>
      </c>
      <c r="J528" s="152">
        <v>0</v>
      </c>
      <c r="K528" s="152">
        <v>0</v>
      </c>
      <c r="L528" s="152">
        <v>0</v>
      </c>
      <c r="M528" s="152">
        <v>0</v>
      </c>
      <c r="N528" s="152">
        <v>0</v>
      </c>
      <c r="O528" s="152">
        <v>0</v>
      </c>
      <c r="P528" s="152">
        <v>0</v>
      </c>
      <c r="Q528" s="152">
        <v>0</v>
      </c>
      <c r="R528" s="152">
        <v>0</v>
      </c>
      <c r="S528" s="152">
        <v>0</v>
      </c>
      <c r="T528" s="152">
        <v>0</v>
      </c>
      <c r="U528" s="152">
        <v>0</v>
      </c>
      <c r="V528" s="152">
        <v>0</v>
      </c>
      <c r="W528" s="152">
        <v>0</v>
      </c>
      <c r="X528" s="152">
        <v>0</v>
      </c>
      <c r="Y528" s="152">
        <v>0</v>
      </c>
      <c r="Z528" s="152">
        <v>0</v>
      </c>
      <c r="AA528" s="152">
        <v>0</v>
      </c>
      <c r="AB528" s="152">
        <v>0</v>
      </c>
      <c r="AC528" s="152">
        <v>0</v>
      </c>
      <c r="AD528" s="152">
        <v>0</v>
      </c>
      <c r="AE528" s="152">
        <v>0</v>
      </c>
      <c r="AF528" s="152">
        <v>0</v>
      </c>
      <c r="AG528" s="152">
        <v>0</v>
      </c>
      <c r="AH528" s="152">
        <v>0</v>
      </c>
      <c r="AI528" s="152">
        <v>0</v>
      </c>
      <c r="AJ528" s="153">
        <f t="shared" si="8"/>
        <v>0</v>
      </c>
      <c r="AM528" s="98"/>
    </row>
    <row r="529" spans="1:39" ht="20.100000000000001" hidden="1" customHeight="1" outlineLevel="2">
      <c r="A529" s="149">
        <v>1729</v>
      </c>
      <c r="B529" s="150" t="s">
        <v>1188</v>
      </c>
      <c r="C529" s="151" t="s">
        <v>1351</v>
      </c>
      <c r="D529" s="152">
        <v>0</v>
      </c>
      <c r="E529" s="152">
        <v>0</v>
      </c>
      <c r="F529" s="152">
        <v>0</v>
      </c>
      <c r="G529" s="152">
        <v>0</v>
      </c>
      <c r="H529" s="152">
        <v>0</v>
      </c>
      <c r="I529" s="152">
        <v>0</v>
      </c>
      <c r="J529" s="152">
        <v>0</v>
      </c>
      <c r="K529" s="152">
        <v>0</v>
      </c>
      <c r="L529" s="152">
        <v>0</v>
      </c>
      <c r="M529" s="152">
        <v>0</v>
      </c>
      <c r="N529" s="152">
        <v>0</v>
      </c>
      <c r="O529" s="152">
        <v>0</v>
      </c>
      <c r="P529" s="152">
        <v>0</v>
      </c>
      <c r="Q529" s="152">
        <v>0</v>
      </c>
      <c r="R529" s="152">
        <v>0</v>
      </c>
      <c r="S529" s="152">
        <v>0</v>
      </c>
      <c r="T529" s="152">
        <v>0</v>
      </c>
      <c r="U529" s="152">
        <v>0</v>
      </c>
      <c r="V529" s="152">
        <v>0</v>
      </c>
      <c r="W529" s="152">
        <v>0</v>
      </c>
      <c r="X529" s="152">
        <v>0</v>
      </c>
      <c r="Y529" s="152">
        <v>0</v>
      </c>
      <c r="Z529" s="152">
        <v>0</v>
      </c>
      <c r="AA529" s="152">
        <v>0</v>
      </c>
      <c r="AB529" s="152">
        <v>0</v>
      </c>
      <c r="AC529" s="152">
        <v>0</v>
      </c>
      <c r="AD529" s="152">
        <v>0</v>
      </c>
      <c r="AE529" s="152">
        <v>0</v>
      </c>
      <c r="AF529" s="152">
        <v>0</v>
      </c>
      <c r="AG529" s="152">
        <v>0</v>
      </c>
      <c r="AH529" s="152">
        <v>0</v>
      </c>
      <c r="AI529" s="152">
        <v>0</v>
      </c>
      <c r="AJ529" s="153">
        <f t="shared" si="8"/>
        <v>0</v>
      </c>
      <c r="AM529" s="98"/>
    </row>
    <row r="530" spans="1:39" ht="20.100000000000001" hidden="1" customHeight="1" outlineLevel="2">
      <c r="A530" s="149">
        <v>1730</v>
      </c>
      <c r="B530" s="150" t="s">
        <v>1189</v>
      </c>
      <c r="C530" s="151" t="s">
        <v>1351</v>
      </c>
      <c r="D530" s="152">
        <v>0</v>
      </c>
      <c r="E530" s="152">
        <v>0</v>
      </c>
      <c r="F530" s="152">
        <v>0</v>
      </c>
      <c r="G530" s="152">
        <v>0</v>
      </c>
      <c r="H530" s="152">
        <v>0</v>
      </c>
      <c r="I530" s="152">
        <v>0</v>
      </c>
      <c r="J530" s="152">
        <v>0</v>
      </c>
      <c r="K530" s="152">
        <v>0</v>
      </c>
      <c r="L530" s="152">
        <v>0</v>
      </c>
      <c r="M530" s="152">
        <v>0</v>
      </c>
      <c r="N530" s="152">
        <v>0</v>
      </c>
      <c r="O530" s="152">
        <v>0</v>
      </c>
      <c r="P530" s="152">
        <v>0</v>
      </c>
      <c r="Q530" s="152">
        <v>0</v>
      </c>
      <c r="R530" s="152">
        <v>0</v>
      </c>
      <c r="S530" s="152">
        <v>0</v>
      </c>
      <c r="T530" s="152">
        <v>0</v>
      </c>
      <c r="U530" s="152">
        <v>0</v>
      </c>
      <c r="V530" s="152">
        <v>0</v>
      </c>
      <c r="W530" s="152">
        <v>0</v>
      </c>
      <c r="X530" s="152">
        <v>0</v>
      </c>
      <c r="Y530" s="152">
        <v>0</v>
      </c>
      <c r="Z530" s="152">
        <v>0</v>
      </c>
      <c r="AA530" s="152">
        <v>0</v>
      </c>
      <c r="AB530" s="152">
        <v>0</v>
      </c>
      <c r="AC530" s="152">
        <v>0</v>
      </c>
      <c r="AD530" s="152">
        <v>0</v>
      </c>
      <c r="AE530" s="152">
        <v>0</v>
      </c>
      <c r="AF530" s="152">
        <v>0</v>
      </c>
      <c r="AG530" s="152">
        <v>0</v>
      </c>
      <c r="AH530" s="152">
        <v>0</v>
      </c>
      <c r="AI530" s="152">
        <v>0</v>
      </c>
      <c r="AJ530" s="153">
        <f t="shared" si="8"/>
        <v>0</v>
      </c>
      <c r="AM530" s="98"/>
    </row>
    <row r="531" spans="1:39" ht="20.100000000000001" hidden="1" customHeight="1" outlineLevel="2">
      <c r="A531" s="149">
        <v>1731</v>
      </c>
      <c r="B531" s="150" t="s">
        <v>1190</v>
      </c>
      <c r="C531" s="151" t="s">
        <v>1351</v>
      </c>
      <c r="D531" s="152">
        <v>0</v>
      </c>
      <c r="E531" s="152">
        <v>0</v>
      </c>
      <c r="F531" s="152">
        <v>0</v>
      </c>
      <c r="G531" s="152">
        <v>0</v>
      </c>
      <c r="H531" s="152">
        <v>0</v>
      </c>
      <c r="I531" s="152">
        <v>0</v>
      </c>
      <c r="J531" s="152">
        <v>0</v>
      </c>
      <c r="K531" s="152">
        <v>0</v>
      </c>
      <c r="L531" s="152">
        <v>0</v>
      </c>
      <c r="M531" s="152">
        <v>0</v>
      </c>
      <c r="N531" s="152">
        <v>0</v>
      </c>
      <c r="O531" s="152">
        <v>0</v>
      </c>
      <c r="P531" s="152">
        <v>0</v>
      </c>
      <c r="Q531" s="152">
        <v>0</v>
      </c>
      <c r="R531" s="152">
        <v>0</v>
      </c>
      <c r="S531" s="152">
        <v>0</v>
      </c>
      <c r="T531" s="152">
        <v>0</v>
      </c>
      <c r="U531" s="152">
        <v>0</v>
      </c>
      <c r="V531" s="152">
        <v>0</v>
      </c>
      <c r="W531" s="152">
        <v>0</v>
      </c>
      <c r="X531" s="152">
        <v>0</v>
      </c>
      <c r="Y531" s="152">
        <v>0</v>
      </c>
      <c r="Z531" s="152">
        <v>0</v>
      </c>
      <c r="AA531" s="152">
        <v>0</v>
      </c>
      <c r="AB531" s="152">
        <v>0</v>
      </c>
      <c r="AC531" s="152">
        <v>0</v>
      </c>
      <c r="AD531" s="152">
        <v>0</v>
      </c>
      <c r="AE531" s="152">
        <v>0</v>
      </c>
      <c r="AF531" s="152">
        <v>0</v>
      </c>
      <c r="AG531" s="152">
        <v>0</v>
      </c>
      <c r="AH531" s="152">
        <v>0</v>
      </c>
      <c r="AI531" s="152">
        <v>0</v>
      </c>
      <c r="AJ531" s="153">
        <f t="shared" si="8"/>
        <v>0</v>
      </c>
      <c r="AM531" s="98"/>
    </row>
    <row r="532" spans="1:39" ht="20.100000000000001" hidden="1" customHeight="1" outlineLevel="2">
      <c r="A532" s="149">
        <v>1732</v>
      </c>
      <c r="B532" s="150" t="s">
        <v>1191</v>
      </c>
      <c r="C532" s="151" t="s">
        <v>1351</v>
      </c>
      <c r="D532" s="152">
        <v>0</v>
      </c>
      <c r="E532" s="152">
        <v>0</v>
      </c>
      <c r="F532" s="152">
        <v>0</v>
      </c>
      <c r="G532" s="152">
        <v>0</v>
      </c>
      <c r="H532" s="152">
        <v>0</v>
      </c>
      <c r="I532" s="152">
        <v>0</v>
      </c>
      <c r="J532" s="152">
        <v>0</v>
      </c>
      <c r="K532" s="152">
        <v>0</v>
      </c>
      <c r="L532" s="152">
        <v>0</v>
      </c>
      <c r="M532" s="152">
        <v>0</v>
      </c>
      <c r="N532" s="152">
        <v>0</v>
      </c>
      <c r="O532" s="152">
        <v>0</v>
      </c>
      <c r="P532" s="152">
        <v>0</v>
      </c>
      <c r="Q532" s="152">
        <v>0</v>
      </c>
      <c r="R532" s="152">
        <v>0</v>
      </c>
      <c r="S532" s="152">
        <v>0</v>
      </c>
      <c r="T532" s="152">
        <v>0</v>
      </c>
      <c r="U532" s="152">
        <v>0</v>
      </c>
      <c r="V532" s="152">
        <v>0</v>
      </c>
      <c r="W532" s="152">
        <v>0</v>
      </c>
      <c r="X532" s="152">
        <v>0</v>
      </c>
      <c r="Y532" s="152">
        <v>0</v>
      </c>
      <c r="Z532" s="152">
        <v>0</v>
      </c>
      <c r="AA532" s="152">
        <v>0</v>
      </c>
      <c r="AB532" s="152">
        <v>0</v>
      </c>
      <c r="AC532" s="152">
        <v>0</v>
      </c>
      <c r="AD532" s="152">
        <v>0</v>
      </c>
      <c r="AE532" s="152">
        <v>0</v>
      </c>
      <c r="AF532" s="152">
        <v>0</v>
      </c>
      <c r="AG532" s="152">
        <v>0</v>
      </c>
      <c r="AH532" s="152">
        <v>0</v>
      </c>
      <c r="AI532" s="152">
        <v>0</v>
      </c>
      <c r="AJ532" s="153">
        <f t="shared" si="8"/>
        <v>0</v>
      </c>
      <c r="AM532" s="98"/>
    </row>
    <row r="533" spans="1:39" ht="20.100000000000001" hidden="1" customHeight="1" outlineLevel="2">
      <c r="A533" s="149">
        <v>1733</v>
      </c>
      <c r="B533" s="150" t="s">
        <v>1192</v>
      </c>
      <c r="C533" s="151" t="s">
        <v>1351</v>
      </c>
      <c r="D533" s="152">
        <v>0</v>
      </c>
      <c r="E533" s="152">
        <v>0</v>
      </c>
      <c r="F533" s="152">
        <v>0</v>
      </c>
      <c r="G533" s="152">
        <v>0</v>
      </c>
      <c r="H533" s="152">
        <v>0</v>
      </c>
      <c r="I533" s="152">
        <v>0</v>
      </c>
      <c r="J533" s="152">
        <v>0</v>
      </c>
      <c r="K533" s="152">
        <v>0</v>
      </c>
      <c r="L533" s="152">
        <v>0</v>
      </c>
      <c r="M533" s="152">
        <v>0</v>
      </c>
      <c r="N533" s="152">
        <v>0</v>
      </c>
      <c r="O533" s="152">
        <v>0</v>
      </c>
      <c r="P533" s="152">
        <v>0</v>
      </c>
      <c r="Q533" s="152">
        <v>0</v>
      </c>
      <c r="R533" s="152">
        <v>0</v>
      </c>
      <c r="S533" s="152">
        <v>0</v>
      </c>
      <c r="T533" s="152">
        <v>0</v>
      </c>
      <c r="U533" s="152">
        <v>0</v>
      </c>
      <c r="V533" s="152">
        <v>0</v>
      </c>
      <c r="W533" s="152">
        <v>0</v>
      </c>
      <c r="X533" s="152">
        <v>0</v>
      </c>
      <c r="Y533" s="152">
        <v>0</v>
      </c>
      <c r="Z533" s="152">
        <v>0</v>
      </c>
      <c r="AA533" s="152">
        <v>0</v>
      </c>
      <c r="AB533" s="152">
        <v>0</v>
      </c>
      <c r="AC533" s="152">
        <v>0</v>
      </c>
      <c r="AD533" s="152">
        <v>0</v>
      </c>
      <c r="AE533" s="152">
        <v>0</v>
      </c>
      <c r="AF533" s="152">
        <v>0</v>
      </c>
      <c r="AG533" s="152">
        <v>0</v>
      </c>
      <c r="AH533" s="152">
        <v>0</v>
      </c>
      <c r="AI533" s="152">
        <v>0</v>
      </c>
      <c r="AJ533" s="153">
        <f t="shared" si="8"/>
        <v>0</v>
      </c>
      <c r="AM533" s="98"/>
    </row>
    <row r="534" spans="1:39" ht="20.100000000000001" hidden="1" customHeight="1" outlineLevel="2">
      <c r="A534" s="149">
        <v>1734</v>
      </c>
      <c r="B534" s="150" t="s">
        <v>1193</v>
      </c>
      <c r="C534" s="151" t="s">
        <v>1351</v>
      </c>
      <c r="D534" s="152">
        <v>0</v>
      </c>
      <c r="E534" s="152">
        <v>0</v>
      </c>
      <c r="F534" s="152">
        <v>0</v>
      </c>
      <c r="G534" s="152">
        <v>0</v>
      </c>
      <c r="H534" s="152">
        <v>0</v>
      </c>
      <c r="I534" s="152">
        <v>0</v>
      </c>
      <c r="J534" s="152">
        <v>0</v>
      </c>
      <c r="K534" s="152">
        <v>0</v>
      </c>
      <c r="L534" s="152">
        <v>0</v>
      </c>
      <c r="M534" s="152">
        <v>0</v>
      </c>
      <c r="N534" s="152">
        <v>0</v>
      </c>
      <c r="O534" s="152">
        <v>0</v>
      </c>
      <c r="P534" s="152">
        <v>0</v>
      </c>
      <c r="Q534" s="152">
        <v>0</v>
      </c>
      <c r="R534" s="152">
        <v>0</v>
      </c>
      <c r="S534" s="152">
        <v>0</v>
      </c>
      <c r="T534" s="152">
        <v>0</v>
      </c>
      <c r="U534" s="152">
        <v>0</v>
      </c>
      <c r="V534" s="152">
        <v>0</v>
      </c>
      <c r="W534" s="152">
        <v>0</v>
      </c>
      <c r="X534" s="152">
        <v>0</v>
      </c>
      <c r="Y534" s="152">
        <v>0</v>
      </c>
      <c r="Z534" s="152">
        <v>0</v>
      </c>
      <c r="AA534" s="152">
        <v>0</v>
      </c>
      <c r="AB534" s="152">
        <v>0</v>
      </c>
      <c r="AC534" s="152">
        <v>0</v>
      </c>
      <c r="AD534" s="152">
        <v>0</v>
      </c>
      <c r="AE534" s="152">
        <v>0</v>
      </c>
      <c r="AF534" s="152">
        <v>0</v>
      </c>
      <c r="AG534" s="152">
        <v>0</v>
      </c>
      <c r="AH534" s="152">
        <v>0</v>
      </c>
      <c r="AI534" s="152">
        <v>0</v>
      </c>
      <c r="AJ534" s="153">
        <f t="shared" si="8"/>
        <v>0</v>
      </c>
      <c r="AM534" s="98"/>
    </row>
    <row r="535" spans="1:39" ht="20.100000000000001" hidden="1" customHeight="1" outlineLevel="2">
      <c r="A535" s="149">
        <v>1735</v>
      </c>
      <c r="B535" s="150" t="s">
        <v>1194</v>
      </c>
      <c r="C535" s="151" t="s">
        <v>1351</v>
      </c>
      <c r="D535" s="152">
        <v>0</v>
      </c>
      <c r="E535" s="152">
        <v>0</v>
      </c>
      <c r="F535" s="152">
        <v>0</v>
      </c>
      <c r="G535" s="152">
        <v>0</v>
      </c>
      <c r="H535" s="152">
        <v>0</v>
      </c>
      <c r="I535" s="152">
        <v>0</v>
      </c>
      <c r="J535" s="152">
        <v>0</v>
      </c>
      <c r="K535" s="152">
        <v>0</v>
      </c>
      <c r="L535" s="152">
        <v>0</v>
      </c>
      <c r="M535" s="152">
        <v>0</v>
      </c>
      <c r="N535" s="152">
        <v>0</v>
      </c>
      <c r="O535" s="152">
        <v>0</v>
      </c>
      <c r="P535" s="152">
        <v>0</v>
      </c>
      <c r="Q535" s="152">
        <v>0</v>
      </c>
      <c r="R535" s="152">
        <v>0</v>
      </c>
      <c r="S535" s="152">
        <v>0</v>
      </c>
      <c r="T535" s="152">
        <v>0</v>
      </c>
      <c r="U535" s="152">
        <v>0</v>
      </c>
      <c r="V535" s="152">
        <v>0</v>
      </c>
      <c r="W535" s="152">
        <v>0</v>
      </c>
      <c r="X535" s="152">
        <v>0</v>
      </c>
      <c r="Y535" s="152">
        <v>0</v>
      </c>
      <c r="Z535" s="152">
        <v>0</v>
      </c>
      <c r="AA535" s="152">
        <v>0</v>
      </c>
      <c r="AB535" s="152">
        <v>0</v>
      </c>
      <c r="AC535" s="152">
        <v>0</v>
      </c>
      <c r="AD535" s="152">
        <v>0</v>
      </c>
      <c r="AE535" s="152">
        <v>0</v>
      </c>
      <c r="AF535" s="152">
        <v>0</v>
      </c>
      <c r="AG535" s="152">
        <v>0</v>
      </c>
      <c r="AH535" s="152">
        <v>0</v>
      </c>
      <c r="AI535" s="152">
        <v>0</v>
      </c>
      <c r="AJ535" s="153">
        <f t="shared" si="8"/>
        <v>0</v>
      </c>
      <c r="AM535" s="98"/>
    </row>
    <row r="536" spans="1:39" ht="20.100000000000001" hidden="1" customHeight="1" outlineLevel="2">
      <c r="A536" s="149">
        <v>1736</v>
      </c>
      <c r="B536" s="150" t="s">
        <v>1195</v>
      </c>
      <c r="C536" s="151" t="s">
        <v>1351</v>
      </c>
      <c r="D536" s="152">
        <v>0</v>
      </c>
      <c r="E536" s="152">
        <v>0</v>
      </c>
      <c r="F536" s="152">
        <v>0</v>
      </c>
      <c r="G536" s="152">
        <v>0</v>
      </c>
      <c r="H536" s="152">
        <v>0</v>
      </c>
      <c r="I536" s="152">
        <v>0</v>
      </c>
      <c r="J536" s="152">
        <v>0</v>
      </c>
      <c r="K536" s="152">
        <v>0</v>
      </c>
      <c r="L536" s="152">
        <v>0</v>
      </c>
      <c r="M536" s="152">
        <v>0</v>
      </c>
      <c r="N536" s="152">
        <v>0</v>
      </c>
      <c r="O536" s="152">
        <v>0</v>
      </c>
      <c r="P536" s="152">
        <v>0</v>
      </c>
      <c r="Q536" s="152">
        <v>0</v>
      </c>
      <c r="R536" s="152">
        <v>0</v>
      </c>
      <c r="S536" s="152">
        <v>0</v>
      </c>
      <c r="T536" s="152">
        <v>0</v>
      </c>
      <c r="U536" s="152">
        <v>0</v>
      </c>
      <c r="V536" s="152">
        <v>0</v>
      </c>
      <c r="W536" s="152">
        <v>0</v>
      </c>
      <c r="X536" s="152">
        <v>0</v>
      </c>
      <c r="Y536" s="152">
        <v>0</v>
      </c>
      <c r="Z536" s="152">
        <v>0</v>
      </c>
      <c r="AA536" s="152">
        <v>0</v>
      </c>
      <c r="AB536" s="152">
        <v>0</v>
      </c>
      <c r="AC536" s="152">
        <v>0</v>
      </c>
      <c r="AD536" s="152">
        <v>0</v>
      </c>
      <c r="AE536" s="152">
        <v>0</v>
      </c>
      <c r="AF536" s="152">
        <v>0</v>
      </c>
      <c r="AG536" s="152">
        <v>0</v>
      </c>
      <c r="AH536" s="152">
        <v>0</v>
      </c>
      <c r="AI536" s="152">
        <v>0</v>
      </c>
      <c r="AJ536" s="153">
        <f t="shared" si="8"/>
        <v>0</v>
      </c>
      <c r="AM536" s="98"/>
    </row>
    <row r="537" spans="1:39" ht="20.100000000000001" hidden="1" customHeight="1" outlineLevel="2">
      <c r="A537" s="149">
        <v>1737</v>
      </c>
      <c r="B537" s="150" t="s">
        <v>1196</v>
      </c>
      <c r="C537" s="151" t="s">
        <v>1351</v>
      </c>
      <c r="D537" s="152">
        <v>0</v>
      </c>
      <c r="E537" s="152">
        <v>0</v>
      </c>
      <c r="F537" s="152">
        <v>0</v>
      </c>
      <c r="G537" s="152">
        <v>0</v>
      </c>
      <c r="H537" s="152">
        <v>0</v>
      </c>
      <c r="I537" s="152">
        <v>0</v>
      </c>
      <c r="J537" s="152">
        <v>0</v>
      </c>
      <c r="K537" s="152">
        <v>0</v>
      </c>
      <c r="L537" s="152">
        <v>0</v>
      </c>
      <c r="M537" s="152">
        <v>0</v>
      </c>
      <c r="N537" s="152">
        <v>0</v>
      </c>
      <c r="O537" s="152">
        <v>0</v>
      </c>
      <c r="P537" s="152">
        <v>0</v>
      </c>
      <c r="Q537" s="152">
        <v>0</v>
      </c>
      <c r="R537" s="152">
        <v>0</v>
      </c>
      <c r="S537" s="152">
        <v>0</v>
      </c>
      <c r="T537" s="152">
        <v>0</v>
      </c>
      <c r="U537" s="152">
        <v>0</v>
      </c>
      <c r="V537" s="152">
        <v>0</v>
      </c>
      <c r="W537" s="152">
        <v>0</v>
      </c>
      <c r="X537" s="152">
        <v>0</v>
      </c>
      <c r="Y537" s="152">
        <v>0</v>
      </c>
      <c r="Z537" s="152">
        <v>0</v>
      </c>
      <c r="AA537" s="152">
        <v>0</v>
      </c>
      <c r="AB537" s="152">
        <v>0</v>
      </c>
      <c r="AC537" s="152">
        <v>0</v>
      </c>
      <c r="AD537" s="152">
        <v>0</v>
      </c>
      <c r="AE537" s="152">
        <v>0</v>
      </c>
      <c r="AF537" s="152">
        <v>0</v>
      </c>
      <c r="AG537" s="152">
        <v>0</v>
      </c>
      <c r="AH537" s="152">
        <v>0</v>
      </c>
      <c r="AI537" s="152">
        <v>0</v>
      </c>
      <c r="AJ537" s="153">
        <f t="shared" si="8"/>
        <v>0</v>
      </c>
      <c r="AM537" s="98"/>
    </row>
    <row r="538" spans="1:39" ht="20.100000000000001" hidden="1" customHeight="1" outlineLevel="2">
      <c r="A538" s="149">
        <v>1738</v>
      </c>
      <c r="B538" s="150" t="s">
        <v>1197</v>
      </c>
      <c r="C538" s="151" t="s">
        <v>1351</v>
      </c>
      <c r="D538" s="152">
        <v>0</v>
      </c>
      <c r="E538" s="152">
        <v>0</v>
      </c>
      <c r="F538" s="152">
        <v>0</v>
      </c>
      <c r="G538" s="152">
        <v>0</v>
      </c>
      <c r="H538" s="152">
        <v>0</v>
      </c>
      <c r="I538" s="152">
        <v>0</v>
      </c>
      <c r="J538" s="152">
        <v>0</v>
      </c>
      <c r="K538" s="152">
        <v>0</v>
      </c>
      <c r="L538" s="152">
        <v>0</v>
      </c>
      <c r="M538" s="152">
        <v>0</v>
      </c>
      <c r="N538" s="152">
        <v>0</v>
      </c>
      <c r="O538" s="152">
        <v>0</v>
      </c>
      <c r="P538" s="152">
        <v>0</v>
      </c>
      <c r="Q538" s="152">
        <v>0</v>
      </c>
      <c r="R538" s="152">
        <v>0</v>
      </c>
      <c r="S538" s="152">
        <v>0</v>
      </c>
      <c r="T538" s="152">
        <v>0</v>
      </c>
      <c r="U538" s="152">
        <v>0</v>
      </c>
      <c r="V538" s="152">
        <v>0</v>
      </c>
      <c r="W538" s="152">
        <v>0</v>
      </c>
      <c r="X538" s="152">
        <v>0</v>
      </c>
      <c r="Y538" s="152">
        <v>0</v>
      </c>
      <c r="Z538" s="152">
        <v>0</v>
      </c>
      <c r="AA538" s="152">
        <v>0</v>
      </c>
      <c r="AB538" s="152">
        <v>0</v>
      </c>
      <c r="AC538" s="152">
        <v>0</v>
      </c>
      <c r="AD538" s="152">
        <v>0</v>
      </c>
      <c r="AE538" s="152">
        <v>0</v>
      </c>
      <c r="AF538" s="152">
        <v>0</v>
      </c>
      <c r="AG538" s="152">
        <v>0</v>
      </c>
      <c r="AH538" s="152">
        <v>0</v>
      </c>
      <c r="AI538" s="152">
        <v>0</v>
      </c>
      <c r="AJ538" s="153">
        <f t="shared" si="8"/>
        <v>0</v>
      </c>
      <c r="AM538" s="98"/>
    </row>
    <row r="539" spans="1:39" ht="20.100000000000001" hidden="1" customHeight="1" outlineLevel="2">
      <c r="A539" s="149">
        <v>1739</v>
      </c>
      <c r="B539" s="150" t="s">
        <v>1198</v>
      </c>
      <c r="C539" s="151" t="s">
        <v>1351</v>
      </c>
      <c r="D539" s="152">
        <v>0</v>
      </c>
      <c r="E539" s="152">
        <v>0</v>
      </c>
      <c r="F539" s="152">
        <v>0</v>
      </c>
      <c r="G539" s="152">
        <v>0</v>
      </c>
      <c r="H539" s="152">
        <v>0</v>
      </c>
      <c r="I539" s="152">
        <v>0</v>
      </c>
      <c r="J539" s="152">
        <v>0</v>
      </c>
      <c r="K539" s="152">
        <v>0</v>
      </c>
      <c r="L539" s="152">
        <v>0</v>
      </c>
      <c r="M539" s="152">
        <v>0</v>
      </c>
      <c r="N539" s="152">
        <v>0</v>
      </c>
      <c r="O539" s="152">
        <v>0</v>
      </c>
      <c r="P539" s="152">
        <v>0</v>
      </c>
      <c r="Q539" s="152">
        <v>0</v>
      </c>
      <c r="R539" s="152">
        <v>0</v>
      </c>
      <c r="S539" s="152">
        <v>0</v>
      </c>
      <c r="T539" s="152">
        <v>0</v>
      </c>
      <c r="U539" s="152">
        <v>0</v>
      </c>
      <c r="V539" s="152">
        <v>0</v>
      </c>
      <c r="W539" s="152">
        <v>0</v>
      </c>
      <c r="X539" s="152">
        <v>0</v>
      </c>
      <c r="Y539" s="152">
        <v>0</v>
      </c>
      <c r="Z539" s="152">
        <v>0</v>
      </c>
      <c r="AA539" s="152">
        <v>0</v>
      </c>
      <c r="AB539" s="152">
        <v>0</v>
      </c>
      <c r="AC539" s="152">
        <v>0</v>
      </c>
      <c r="AD539" s="152">
        <v>0</v>
      </c>
      <c r="AE539" s="152">
        <v>0</v>
      </c>
      <c r="AF539" s="152">
        <v>0</v>
      </c>
      <c r="AG539" s="152">
        <v>0</v>
      </c>
      <c r="AH539" s="152">
        <v>0</v>
      </c>
      <c r="AI539" s="152">
        <v>0</v>
      </c>
      <c r="AJ539" s="153">
        <f t="shared" si="8"/>
        <v>0</v>
      </c>
      <c r="AM539" s="98"/>
    </row>
    <row r="540" spans="1:39" ht="20.100000000000001" hidden="1" customHeight="1" outlineLevel="2">
      <c r="A540" s="149">
        <v>1740</v>
      </c>
      <c r="B540" s="150" t="s">
        <v>1199</v>
      </c>
      <c r="C540" s="151" t="s">
        <v>1351</v>
      </c>
      <c r="D540" s="152">
        <v>0</v>
      </c>
      <c r="E540" s="152">
        <v>0</v>
      </c>
      <c r="F540" s="152">
        <v>0</v>
      </c>
      <c r="G540" s="152">
        <v>0</v>
      </c>
      <c r="H540" s="152">
        <v>0</v>
      </c>
      <c r="I540" s="152">
        <v>0</v>
      </c>
      <c r="J540" s="152">
        <v>0</v>
      </c>
      <c r="K540" s="152">
        <v>0</v>
      </c>
      <c r="L540" s="152">
        <v>0</v>
      </c>
      <c r="M540" s="152">
        <v>0</v>
      </c>
      <c r="N540" s="152">
        <v>0</v>
      </c>
      <c r="O540" s="152">
        <v>0</v>
      </c>
      <c r="P540" s="152">
        <v>0</v>
      </c>
      <c r="Q540" s="152">
        <v>0</v>
      </c>
      <c r="R540" s="152">
        <v>0</v>
      </c>
      <c r="S540" s="152">
        <v>0</v>
      </c>
      <c r="T540" s="152">
        <v>0</v>
      </c>
      <c r="U540" s="152">
        <v>0</v>
      </c>
      <c r="V540" s="152">
        <v>0</v>
      </c>
      <c r="W540" s="152">
        <v>0</v>
      </c>
      <c r="X540" s="152">
        <v>0</v>
      </c>
      <c r="Y540" s="152">
        <v>0</v>
      </c>
      <c r="Z540" s="152">
        <v>0</v>
      </c>
      <c r="AA540" s="152">
        <v>0</v>
      </c>
      <c r="AB540" s="152">
        <v>0</v>
      </c>
      <c r="AC540" s="152">
        <v>0</v>
      </c>
      <c r="AD540" s="152">
        <v>0</v>
      </c>
      <c r="AE540" s="152">
        <v>0</v>
      </c>
      <c r="AF540" s="152">
        <v>0</v>
      </c>
      <c r="AG540" s="152">
        <v>0</v>
      </c>
      <c r="AH540" s="152">
        <v>0</v>
      </c>
      <c r="AI540" s="152">
        <v>0</v>
      </c>
      <c r="AJ540" s="153">
        <f t="shared" si="8"/>
        <v>0</v>
      </c>
      <c r="AM540" s="98"/>
    </row>
    <row r="541" spans="1:39" ht="20.100000000000001" hidden="1" customHeight="1" outlineLevel="2">
      <c r="A541" s="149">
        <v>1741</v>
      </c>
      <c r="B541" s="150" t="s">
        <v>1200</v>
      </c>
      <c r="C541" s="151" t="s">
        <v>1351</v>
      </c>
      <c r="D541" s="152">
        <v>0</v>
      </c>
      <c r="E541" s="152">
        <v>0</v>
      </c>
      <c r="F541" s="152">
        <v>0</v>
      </c>
      <c r="G541" s="152">
        <v>0</v>
      </c>
      <c r="H541" s="152">
        <v>0</v>
      </c>
      <c r="I541" s="152">
        <v>0</v>
      </c>
      <c r="J541" s="152">
        <v>0</v>
      </c>
      <c r="K541" s="152">
        <v>0</v>
      </c>
      <c r="L541" s="152">
        <v>0</v>
      </c>
      <c r="M541" s="152">
        <v>0</v>
      </c>
      <c r="N541" s="152">
        <v>0</v>
      </c>
      <c r="O541" s="152">
        <v>0</v>
      </c>
      <c r="P541" s="152">
        <v>0</v>
      </c>
      <c r="Q541" s="152">
        <v>0</v>
      </c>
      <c r="R541" s="152">
        <v>0</v>
      </c>
      <c r="S541" s="152">
        <v>0</v>
      </c>
      <c r="T541" s="152">
        <v>0</v>
      </c>
      <c r="U541" s="152">
        <v>0</v>
      </c>
      <c r="V541" s="152">
        <v>0</v>
      </c>
      <c r="W541" s="152">
        <v>0</v>
      </c>
      <c r="X541" s="152">
        <v>0</v>
      </c>
      <c r="Y541" s="152">
        <v>0</v>
      </c>
      <c r="Z541" s="152">
        <v>0</v>
      </c>
      <c r="AA541" s="152">
        <v>0</v>
      </c>
      <c r="AB541" s="152">
        <v>0</v>
      </c>
      <c r="AC541" s="152">
        <v>0</v>
      </c>
      <c r="AD541" s="152">
        <v>0</v>
      </c>
      <c r="AE541" s="152">
        <v>0</v>
      </c>
      <c r="AF541" s="152">
        <v>0</v>
      </c>
      <c r="AG541" s="152">
        <v>0</v>
      </c>
      <c r="AH541" s="152">
        <v>0</v>
      </c>
      <c r="AI541" s="152">
        <v>0</v>
      </c>
      <c r="AJ541" s="153">
        <f t="shared" si="8"/>
        <v>0</v>
      </c>
      <c r="AM541" s="98"/>
    </row>
    <row r="542" spans="1:39" ht="20.100000000000001" hidden="1" customHeight="1" outlineLevel="2">
      <c r="A542" s="149">
        <v>1742</v>
      </c>
      <c r="B542" s="150" t="s">
        <v>1201</v>
      </c>
      <c r="C542" s="151" t="s">
        <v>1351</v>
      </c>
      <c r="D542" s="152">
        <v>0</v>
      </c>
      <c r="E542" s="152">
        <v>0</v>
      </c>
      <c r="F542" s="152">
        <v>0</v>
      </c>
      <c r="G542" s="152">
        <v>0</v>
      </c>
      <c r="H542" s="152">
        <v>0</v>
      </c>
      <c r="I542" s="152">
        <v>0</v>
      </c>
      <c r="J542" s="152">
        <v>0</v>
      </c>
      <c r="K542" s="152">
        <v>0</v>
      </c>
      <c r="L542" s="152">
        <v>0</v>
      </c>
      <c r="M542" s="152">
        <v>0</v>
      </c>
      <c r="N542" s="152">
        <v>0</v>
      </c>
      <c r="O542" s="152">
        <v>0</v>
      </c>
      <c r="P542" s="152">
        <v>0</v>
      </c>
      <c r="Q542" s="152">
        <v>0</v>
      </c>
      <c r="R542" s="152">
        <v>0</v>
      </c>
      <c r="S542" s="152">
        <v>0</v>
      </c>
      <c r="T542" s="152">
        <v>0</v>
      </c>
      <c r="U542" s="152">
        <v>0</v>
      </c>
      <c r="V542" s="152">
        <v>0</v>
      </c>
      <c r="W542" s="152">
        <v>0</v>
      </c>
      <c r="X542" s="152">
        <v>0</v>
      </c>
      <c r="Y542" s="152">
        <v>0</v>
      </c>
      <c r="Z542" s="152">
        <v>0</v>
      </c>
      <c r="AA542" s="152">
        <v>0</v>
      </c>
      <c r="AB542" s="152">
        <v>0</v>
      </c>
      <c r="AC542" s="152">
        <v>0</v>
      </c>
      <c r="AD542" s="152">
        <v>0</v>
      </c>
      <c r="AE542" s="152">
        <v>0</v>
      </c>
      <c r="AF542" s="152">
        <v>0</v>
      </c>
      <c r="AG542" s="152">
        <v>0</v>
      </c>
      <c r="AH542" s="152">
        <v>0</v>
      </c>
      <c r="AI542" s="152">
        <v>0</v>
      </c>
      <c r="AJ542" s="153">
        <f t="shared" si="8"/>
        <v>0</v>
      </c>
      <c r="AM542" s="98"/>
    </row>
    <row r="543" spans="1:39" ht="20.100000000000001" hidden="1" customHeight="1" outlineLevel="2">
      <c r="A543" s="149">
        <v>1743</v>
      </c>
      <c r="B543" s="150" t="s">
        <v>1202</v>
      </c>
      <c r="C543" s="151" t="s">
        <v>1351</v>
      </c>
      <c r="D543" s="152">
        <v>0</v>
      </c>
      <c r="E543" s="152">
        <v>0</v>
      </c>
      <c r="F543" s="152">
        <v>0</v>
      </c>
      <c r="G543" s="152">
        <v>0</v>
      </c>
      <c r="H543" s="152">
        <v>0</v>
      </c>
      <c r="I543" s="152">
        <v>0</v>
      </c>
      <c r="J543" s="152">
        <v>0</v>
      </c>
      <c r="K543" s="152">
        <v>0</v>
      </c>
      <c r="L543" s="152">
        <v>0</v>
      </c>
      <c r="M543" s="152">
        <v>0</v>
      </c>
      <c r="N543" s="152">
        <v>0</v>
      </c>
      <c r="O543" s="152">
        <v>0</v>
      </c>
      <c r="P543" s="152">
        <v>0</v>
      </c>
      <c r="Q543" s="152">
        <v>0</v>
      </c>
      <c r="R543" s="152">
        <v>0</v>
      </c>
      <c r="S543" s="152">
        <v>0</v>
      </c>
      <c r="T543" s="152">
        <v>0</v>
      </c>
      <c r="U543" s="152">
        <v>0</v>
      </c>
      <c r="V543" s="152">
        <v>0</v>
      </c>
      <c r="W543" s="152">
        <v>0</v>
      </c>
      <c r="X543" s="152">
        <v>0</v>
      </c>
      <c r="Y543" s="152">
        <v>0</v>
      </c>
      <c r="Z543" s="152">
        <v>0</v>
      </c>
      <c r="AA543" s="152">
        <v>0</v>
      </c>
      <c r="AB543" s="152">
        <v>0</v>
      </c>
      <c r="AC543" s="152">
        <v>0</v>
      </c>
      <c r="AD543" s="152">
        <v>0</v>
      </c>
      <c r="AE543" s="152">
        <v>0</v>
      </c>
      <c r="AF543" s="152">
        <v>0</v>
      </c>
      <c r="AG543" s="152">
        <v>0</v>
      </c>
      <c r="AH543" s="152">
        <v>0</v>
      </c>
      <c r="AI543" s="152">
        <v>0</v>
      </c>
      <c r="AJ543" s="153">
        <f t="shared" si="8"/>
        <v>0</v>
      </c>
      <c r="AM543" s="98"/>
    </row>
    <row r="544" spans="1:39" ht="20.100000000000001" hidden="1" customHeight="1" outlineLevel="2">
      <c r="A544" s="149">
        <v>1744</v>
      </c>
      <c r="B544" s="150" t="s">
        <v>1203</v>
      </c>
      <c r="C544" s="151" t="s">
        <v>1351</v>
      </c>
      <c r="D544" s="152">
        <v>0</v>
      </c>
      <c r="E544" s="152">
        <v>0</v>
      </c>
      <c r="F544" s="152">
        <v>0</v>
      </c>
      <c r="G544" s="152">
        <v>0</v>
      </c>
      <c r="H544" s="152">
        <v>0</v>
      </c>
      <c r="I544" s="152">
        <v>0</v>
      </c>
      <c r="J544" s="152">
        <v>0</v>
      </c>
      <c r="K544" s="152">
        <v>0</v>
      </c>
      <c r="L544" s="152">
        <v>0</v>
      </c>
      <c r="M544" s="152">
        <v>0</v>
      </c>
      <c r="N544" s="152">
        <v>0</v>
      </c>
      <c r="O544" s="152">
        <v>0</v>
      </c>
      <c r="P544" s="152">
        <v>0</v>
      </c>
      <c r="Q544" s="152">
        <v>0</v>
      </c>
      <c r="R544" s="152">
        <v>0</v>
      </c>
      <c r="S544" s="152">
        <v>0</v>
      </c>
      <c r="T544" s="152">
        <v>0</v>
      </c>
      <c r="U544" s="152">
        <v>0</v>
      </c>
      <c r="V544" s="152">
        <v>0</v>
      </c>
      <c r="W544" s="152">
        <v>0</v>
      </c>
      <c r="X544" s="152">
        <v>0</v>
      </c>
      <c r="Y544" s="152">
        <v>0</v>
      </c>
      <c r="Z544" s="152">
        <v>0</v>
      </c>
      <c r="AA544" s="152">
        <v>0</v>
      </c>
      <c r="AB544" s="152">
        <v>0</v>
      </c>
      <c r="AC544" s="152">
        <v>0</v>
      </c>
      <c r="AD544" s="152">
        <v>0</v>
      </c>
      <c r="AE544" s="152">
        <v>0</v>
      </c>
      <c r="AF544" s="152">
        <v>0</v>
      </c>
      <c r="AG544" s="152">
        <v>0</v>
      </c>
      <c r="AH544" s="152">
        <v>0</v>
      </c>
      <c r="AI544" s="152">
        <v>0</v>
      </c>
      <c r="AJ544" s="153">
        <f t="shared" si="8"/>
        <v>0</v>
      </c>
      <c r="AM544" s="98"/>
    </row>
    <row r="545" spans="1:39" ht="20.100000000000001" hidden="1" customHeight="1" outlineLevel="2">
      <c r="A545" s="149">
        <v>1745</v>
      </c>
      <c r="B545" s="150" t="s">
        <v>1204</v>
      </c>
      <c r="C545" s="151" t="s">
        <v>1351</v>
      </c>
      <c r="D545" s="152">
        <v>0</v>
      </c>
      <c r="E545" s="152">
        <v>0</v>
      </c>
      <c r="F545" s="152">
        <v>0</v>
      </c>
      <c r="G545" s="152">
        <v>0</v>
      </c>
      <c r="H545" s="152">
        <v>0</v>
      </c>
      <c r="I545" s="152">
        <v>0</v>
      </c>
      <c r="J545" s="152">
        <v>0</v>
      </c>
      <c r="K545" s="152">
        <v>0</v>
      </c>
      <c r="L545" s="152">
        <v>0</v>
      </c>
      <c r="M545" s="152">
        <v>0</v>
      </c>
      <c r="N545" s="152">
        <v>0</v>
      </c>
      <c r="O545" s="152">
        <v>0</v>
      </c>
      <c r="P545" s="152">
        <v>0</v>
      </c>
      <c r="Q545" s="152">
        <v>0</v>
      </c>
      <c r="R545" s="152">
        <v>0</v>
      </c>
      <c r="S545" s="152">
        <v>0</v>
      </c>
      <c r="T545" s="152">
        <v>0</v>
      </c>
      <c r="U545" s="152">
        <v>0</v>
      </c>
      <c r="V545" s="152">
        <v>0</v>
      </c>
      <c r="W545" s="152">
        <v>0</v>
      </c>
      <c r="X545" s="152">
        <v>0</v>
      </c>
      <c r="Y545" s="152">
        <v>0</v>
      </c>
      <c r="Z545" s="152">
        <v>0</v>
      </c>
      <c r="AA545" s="152">
        <v>0</v>
      </c>
      <c r="AB545" s="152">
        <v>0</v>
      </c>
      <c r="AC545" s="152">
        <v>0</v>
      </c>
      <c r="AD545" s="152">
        <v>0</v>
      </c>
      <c r="AE545" s="152">
        <v>0</v>
      </c>
      <c r="AF545" s="152">
        <v>0</v>
      </c>
      <c r="AG545" s="152">
        <v>0</v>
      </c>
      <c r="AH545" s="152">
        <v>0</v>
      </c>
      <c r="AI545" s="152">
        <v>0</v>
      </c>
      <c r="AJ545" s="153">
        <f t="shared" si="8"/>
        <v>0</v>
      </c>
      <c r="AM545" s="98"/>
    </row>
    <row r="546" spans="1:39" ht="20.100000000000001" hidden="1" customHeight="1" outlineLevel="2">
      <c r="A546" s="149">
        <v>1746</v>
      </c>
      <c r="B546" s="150" t="s">
        <v>1205</v>
      </c>
      <c r="C546" s="151" t="s">
        <v>1351</v>
      </c>
      <c r="D546" s="152">
        <v>0</v>
      </c>
      <c r="E546" s="152">
        <v>0</v>
      </c>
      <c r="F546" s="152">
        <v>0</v>
      </c>
      <c r="G546" s="152">
        <v>0</v>
      </c>
      <c r="H546" s="152">
        <v>0</v>
      </c>
      <c r="I546" s="152">
        <v>0</v>
      </c>
      <c r="J546" s="152">
        <v>0</v>
      </c>
      <c r="K546" s="152">
        <v>0</v>
      </c>
      <c r="L546" s="152">
        <v>0</v>
      </c>
      <c r="M546" s="152">
        <v>0</v>
      </c>
      <c r="N546" s="152">
        <v>0</v>
      </c>
      <c r="O546" s="152">
        <v>0</v>
      </c>
      <c r="P546" s="152">
        <v>0</v>
      </c>
      <c r="Q546" s="152">
        <v>0</v>
      </c>
      <c r="R546" s="152">
        <v>0</v>
      </c>
      <c r="S546" s="152">
        <v>0</v>
      </c>
      <c r="T546" s="152">
        <v>0</v>
      </c>
      <c r="U546" s="152">
        <v>0</v>
      </c>
      <c r="V546" s="152">
        <v>0</v>
      </c>
      <c r="W546" s="152">
        <v>0</v>
      </c>
      <c r="X546" s="152">
        <v>0</v>
      </c>
      <c r="Y546" s="152">
        <v>0</v>
      </c>
      <c r="Z546" s="152">
        <v>0</v>
      </c>
      <c r="AA546" s="152">
        <v>0</v>
      </c>
      <c r="AB546" s="152">
        <v>0</v>
      </c>
      <c r="AC546" s="152">
        <v>0</v>
      </c>
      <c r="AD546" s="152">
        <v>0</v>
      </c>
      <c r="AE546" s="152">
        <v>0</v>
      </c>
      <c r="AF546" s="152">
        <v>0</v>
      </c>
      <c r="AG546" s="152">
        <v>0</v>
      </c>
      <c r="AH546" s="152">
        <v>0</v>
      </c>
      <c r="AI546" s="152">
        <v>0</v>
      </c>
      <c r="AJ546" s="153">
        <f t="shared" si="8"/>
        <v>0</v>
      </c>
      <c r="AM546" s="98"/>
    </row>
    <row r="547" spans="1:39" ht="20.100000000000001" hidden="1" customHeight="1" outlineLevel="2">
      <c r="A547" s="149">
        <v>1747</v>
      </c>
      <c r="B547" s="150" t="s">
        <v>1158</v>
      </c>
      <c r="C547" s="151" t="s">
        <v>1351</v>
      </c>
      <c r="D547" s="152">
        <v>0</v>
      </c>
      <c r="E547" s="152">
        <v>0</v>
      </c>
      <c r="F547" s="152">
        <v>0</v>
      </c>
      <c r="G547" s="152">
        <v>0</v>
      </c>
      <c r="H547" s="152">
        <v>0</v>
      </c>
      <c r="I547" s="152">
        <v>0</v>
      </c>
      <c r="J547" s="152">
        <v>0</v>
      </c>
      <c r="K547" s="152">
        <v>0</v>
      </c>
      <c r="L547" s="152">
        <v>0</v>
      </c>
      <c r="M547" s="152">
        <v>0</v>
      </c>
      <c r="N547" s="152">
        <v>0</v>
      </c>
      <c r="O547" s="152">
        <v>0</v>
      </c>
      <c r="P547" s="152">
        <v>0</v>
      </c>
      <c r="Q547" s="152">
        <v>0</v>
      </c>
      <c r="R547" s="152">
        <v>0</v>
      </c>
      <c r="S547" s="152">
        <v>0</v>
      </c>
      <c r="T547" s="152">
        <v>0</v>
      </c>
      <c r="U547" s="152">
        <v>0</v>
      </c>
      <c r="V547" s="152">
        <v>0</v>
      </c>
      <c r="W547" s="152">
        <v>0</v>
      </c>
      <c r="X547" s="152">
        <v>0</v>
      </c>
      <c r="Y547" s="152">
        <v>0</v>
      </c>
      <c r="Z547" s="152">
        <v>0</v>
      </c>
      <c r="AA547" s="152">
        <v>0</v>
      </c>
      <c r="AB547" s="152">
        <v>0</v>
      </c>
      <c r="AC547" s="152">
        <v>0</v>
      </c>
      <c r="AD547" s="152">
        <v>0</v>
      </c>
      <c r="AE547" s="152">
        <v>0</v>
      </c>
      <c r="AF547" s="152">
        <v>0</v>
      </c>
      <c r="AG547" s="152">
        <v>0</v>
      </c>
      <c r="AH547" s="152">
        <v>0</v>
      </c>
      <c r="AI547" s="152">
        <v>0</v>
      </c>
      <c r="AJ547" s="153">
        <f t="shared" si="8"/>
        <v>0</v>
      </c>
      <c r="AM547" s="98"/>
    </row>
    <row r="548" spans="1:39" ht="20.100000000000001" hidden="1" customHeight="1" outlineLevel="2">
      <c r="A548" s="149">
        <v>1748</v>
      </c>
      <c r="B548" s="150" t="s">
        <v>1206</v>
      </c>
      <c r="C548" s="151" t="s">
        <v>1351</v>
      </c>
      <c r="D548" s="152">
        <v>0</v>
      </c>
      <c r="E548" s="152">
        <v>0</v>
      </c>
      <c r="F548" s="152">
        <v>0</v>
      </c>
      <c r="G548" s="152">
        <v>0</v>
      </c>
      <c r="H548" s="152">
        <v>0</v>
      </c>
      <c r="I548" s="152">
        <v>0</v>
      </c>
      <c r="J548" s="152">
        <v>0</v>
      </c>
      <c r="K548" s="152">
        <v>0</v>
      </c>
      <c r="L548" s="152">
        <v>0</v>
      </c>
      <c r="M548" s="152">
        <v>0</v>
      </c>
      <c r="N548" s="152">
        <v>0</v>
      </c>
      <c r="O548" s="152">
        <v>0</v>
      </c>
      <c r="P548" s="152">
        <v>0</v>
      </c>
      <c r="Q548" s="152">
        <v>0</v>
      </c>
      <c r="R548" s="152">
        <v>0</v>
      </c>
      <c r="S548" s="152">
        <v>0</v>
      </c>
      <c r="T548" s="152">
        <v>0</v>
      </c>
      <c r="U548" s="152">
        <v>0</v>
      </c>
      <c r="V548" s="152">
        <v>0</v>
      </c>
      <c r="W548" s="152">
        <v>0</v>
      </c>
      <c r="X548" s="152">
        <v>0</v>
      </c>
      <c r="Y548" s="152">
        <v>0</v>
      </c>
      <c r="Z548" s="152">
        <v>0</v>
      </c>
      <c r="AA548" s="152">
        <v>0</v>
      </c>
      <c r="AB548" s="152">
        <v>0</v>
      </c>
      <c r="AC548" s="152">
        <v>0</v>
      </c>
      <c r="AD548" s="152">
        <v>0</v>
      </c>
      <c r="AE548" s="152">
        <v>0</v>
      </c>
      <c r="AF548" s="152">
        <v>0</v>
      </c>
      <c r="AG548" s="152">
        <v>0</v>
      </c>
      <c r="AH548" s="152">
        <v>0</v>
      </c>
      <c r="AI548" s="152">
        <v>0</v>
      </c>
      <c r="AJ548" s="153">
        <f t="shared" si="8"/>
        <v>0</v>
      </c>
      <c r="AM548" s="98"/>
    </row>
    <row r="549" spans="1:39" ht="20.100000000000001" hidden="1" customHeight="1" outlineLevel="2">
      <c r="A549" s="149">
        <v>1749</v>
      </c>
      <c r="B549" s="150" t="s">
        <v>1207</v>
      </c>
      <c r="C549" s="151" t="s">
        <v>1351</v>
      </c>
      <c r="D549" s="152">
        <v>0</v>
      </c>
      <c r="E549" s="152">
        <v>0</v>
      </c>
      <c r="F549" s="152">
        <v>0</v>
      </c>
      <c r="G549" s="152">
        <v>0</v>
      </c>
      <c r="H549" s="152">
        <v>0</v>
      </c>
      <c r="I549" s="152">
        <v>0</v>
      </c>
      <c r="J549" s="152">
        <v>0</v>
      </c>
      <c r="K549" s="152">
        <v>0</v>
      </c>
      <c r="L549" s="152">
        <v>0</v>
      </c>
      <c r="M549" s="152">
        <v>0</v>
      </c>
      <c r="N549" s="152">
        <v>0</v>
      </c>
      <c r="O549" s="152">
        <v>0</v>
      </c>
      <c r="P549" s="152">
        <v>0</v>
      </c>
      <c r="Q549" s="152">
        <v>0</v>
      </c>
      <c r="R549" s="152">
        <v>0</v>
      </c>
      <c r="S549" s="152">
        <v>0</v>
      </c>
      <c r="T549" s="152">
        <v>0</v>
      </c>
      <c r="U549" s="152">
        <v>0</v>
      </c>
      <c r="V549" s="152">
        <v>0</v>
      </c>
      <c r="W549" s="152">
        <v>0</v>
      </c>
      <c r="X549" s="152">
        <v>0</v>
      </c>
      <c r="Y549" s="152">
        <v>0</v>
      </c>
      <c r="Z549" s="152">
        <v>0</v>
      </c>
      <c r="AA549" s="152">
        <v>0</v>
      </c>
      <c r="AB549" s="152">
        <v>0</v>
      </c>
      <c r="AC549" s="152">
        <v>0</v>
      </c>
      <c r="AD549" s="152">
        <v>0</v>
      </c>
      <c r="AE549" s="152">
        <v>0</v>
      </c>
      <c r="AF549" s="152">
        <v>0</v>
      </c>
      <c r="AG549" s="152">
        <v>0</v>
      </c>
      <c r="AH549" s="152">
        <v>0</v>
      </c>
      <c r="AI549" s="152">
        <v>0</v>
      </c>
      <c r="AJ549" s="153">
        <f t="shared" si="8"/>
        <v>0</v>
      </c>
      <c r="AM549" s="98"/>
    </row>
    <row r="550" spans="1:39" ht="20.100000000000001" hidden="1" customHeight="1" outlineLevel="2">
      <c r="A550" s="149">
        <v>1750</v>
      </c>
      <c r="B550" s="150" t="s">
        <v>1208</v>
      </c>
      <c r="C550" s="151" t="s">
        <v>1351</v>
      </c>
      <c r="D550" s="152">
        <v>0</v>
      </c>
      <c r="E550" s="152">
        <v>0</v>
      </c>
      <c r="F550" s="152">
        <v>0</v>
      </c>
      <c r="G550" s="152">
        <v>0</v>
      </c>
      <c r="H550" s="152">
        <v>0</v>
      </c>
      <c r="I550" s="152">
        <v>0</v>
      </c>
      <c r="J550" s="152">
        <v>0</v>
      </c>
      <c r="K550" s="152">
        <v>0</v>
      </c>
      <c r="L550" s="152">
        <v>0</v>
      </c>
      <c r="M550" s="152">
        <v>0</v>
      </c>
      <c r="N550" s="152">
        <v>0</v>
      </c>
      <c r="O550" s="152">
        <v>0</v>
      </c>
      <c r="P550" s="152">
        <v>0</v>
      </c>
      <c r="Q550" s="152">
        <v>0</v>
      </c>
      <c r="R550" s="152">
        <v>0</v>
      </c>
      <c r="S550" s="152">
        <v>0</v>
      </c>
      <c r="T550" s="152">
        <v>0</v>
      </c>
      <c r="U550" s="152">
        <v>0</v>
      </c>
      <c r="V550" s="152">
        <v>0</v>
      </c>
      <c r="W550" s="152">
        <v>0</v>
      </c>
      <c r="X550" s="152">
        <v>0</v>
      </c>
      <c r="Y550" s="152">
        <v>0</v>
      </c>
      <c r="Z550" s="152">
        <v>0</v>
      </c>
      <c r="AA550" s="152">
        <v>0</v>
      </c>
      <c r="AB550" s="152">
        <v>0</v>
      </c>
      <c r="AC550" s="152">
        <v>0</v>
      </c>
      <c r="AD550" s="152">
        <v>0</v>
      </c>
      <c r="AE550" s="152">
        <v>0</v>
      </c>
      <c r="AF550" s="152">
        <v>0</v>
      </c>
      <c r="AG550" s="152">
        <v>0</v>
      </c>
      <c r="AH550" s="152">
        <v>0</v>
      </c>
      <c r="AI550" s="152">
        <v>0</v>
      </c>
      <c r="AJ550" s="153">
        <f t="shared" si="8"/>
        <v>0</v>
      </c>
      <c r="AM550" s="98"/>
    </row>
    <row r="551" spans="1:39" ht="20.100000000000001" hidden="1" customHeight="1" outlineLevel="2">
      <c r="A551" s="149">
        <v>1751</v>
      </c>
      <c r="B551" s="150" t="s">
        <v>1209</v>
      </c>
      <c r="C551" s="151" t="s">
        <v>1351</v>
      </c>
      <c r="D551" s="152">
        <v>0</v>
      </c>
      <c r="E551" s="152">
        <v>0</v>
      </c>
      <c r="F551" s="152">
        <v>0</v>
      </c>
      <c r="G551" s="152">
        <v>0</v>
      </c>
      <c r="H551" s="152">
        <v>0</v>
      </c>
      <c r="I551" s="152">
        <v>0</v>
      </c>
      <c r="J551" s="152">
        <v>0</v>
      </c>
      <c r="K551" s="152">
        <v>0</v>
      </c>
      <c r="L551" s="152">
        <v>0</v>
      </c>
      <c r="M551" s="152">
        <v>0</v>
      </c>
      <c r="N551" s="152">
        <v>0</v>
      </c>
      <c r="O551" s="152">
        <v>0</v>
      </c>
      <c r="P551" s="152">
        <v>0</v>
      </c>
      <c r="Q551" s="152">
        <v>0</v>
      </c>
      <c r="R551" s="152">
        <v>0</v>
      </c>
      <c r="S551" s="152">
        <v>0</v>
      </c>
      <c r="T551" s="152">
        <v>0</v>
      </c>
      <c r="U551" s="152">
        <v>0</v>
      </c>
      <c r="V551" s="152">
        <v>0</v>
      </c>
      <c r="W551" s="152">
        <v>0</v>
      </c>
      <c r="X551" s="152">
        <v>0</v>
      </c>
      <c r="Y551" s="152">
        <v>0</v>
      </c>
      <c r="Z551" s="152">
        <v>0</v>
      </c>
      <c r="AA551" s="152">
        <v>0</v>
      </c>
      <c r="AB551" s="152">
        <v>0</v>
      </c>
      <c r="AC551" s="152">
        <v>0</v>
      </c>
      <c r="AD551" s="152">
        <v>0</v>
      </c>
      <c r="AE551" s="152">
        <v>0</v>
      </c>
      <c r="AF551" s="152">
        <v>0</v>
      </c>
      <c r="AG551" s="152">
        <v>0</v>
      </c>
      <c r="AH551" s="152">
        <v>0</v>
      </c>
      <c r="AI551" s="152">
        <v>0</v>
      </c>
      <c r="AJ551" s="153">
        <f t="shared" si="8"/>
        <v>0</v>
      </c>
      <c r="AM551" s="98"/>
    </row>
    <row r="552" spans="1:39" ht="20.100000000000001" hidden="1" customHeight="1" outlineLevel="2">
      <c r="A552" s="149">
        <v>1752</v>
      </c>
      <c r="B552" s="150" t="s">
        <v>1210</v>
      </c>
      <c r="C552" s="151" t="s">
        <v>1351</v>
      </c>
      <c r="D552" s="152">
        <v>0</v>
      </c>
      <c r="E552" s="152">
        <v>0</v>
      </c>
      <c r="F552" s="152">
        <v>0</v>
      </c>
      <c r="G552" s="152">
        <v>0</v>
      </c>
      <c r="H552" s="152">
        <v>0</v>
      </c>
      <c r="I552" s="152">
        <v>0</v>
      </c>
      <c r="J552" s="152">
        <v>0</v>
      </c>
      <c r="K552" s="152">
        <v>0</v>
      </c>
      <c r="L552" s="152">
        <v>0</v>
      </c>
      <c r="M552" s="152">
        <v>0</v>
      </c>
      <c r="N552" s="152">
        <v>0</v>
      </c>
      <c r="O552" s="152">
        <v>0</v>
      </c>
      <c r="P552" s="152">
        <v>0</v>
      </c>
      <c r="Q552" s="152">
        <v>0</v>
      </c>
      <c r="R552" s="152">
        <v>0</v>
      </c>
      <c r="S552" s="152">
        <v>0</v>
      </c>
      <c r="T552" s="152">
        <v>0</v>
      </c>
      <c r="U552" s="152">
        <v>0</v>
      </c>
      <c r="V552" s="152">
        <v>0</v>
      </c>
      <c r="W552" s="152">
        <v>0</v>
      </c>
      <c r="X552" s="152">
        <v>0</v>
      </c>
      <c r="Y552" s="152">
        <v>0</v>
      </c>
      <c r="Z552" s="152">
        <v>0</v>
      </c>
      <c r="AA552" s="152">
        <v>0</v>
      </c>
      <c r="AB552" s="152">
        <v>0</v>
      </c>
      <c r="AC552" s="152">
        <v>0</v>
      </c>
      <c r="AD552" s="152">
        <v>0</v>
      </c>
      <c r="AE552" s="152">
        <v>0</v>
      </c>
      <c r="AF552" s="152">
        <v>0</v>
      </c>
      <c r="AG552" s="152">
        <v>0</v>
      </c>
      <c r="AH552" s="152">
        <v>0</v>
      </c>
      <c r="AI552" s="152">
        <v>0</v>
      </c>
      <c r="AJ552" s="153">
        <f t="shared" si="8"/>
        <v>0</v>
      </c>
      <c r="AM552" s="98"/>
    </row>
    <row r="553" spans="1:39" ht="20.100000000000001" hidden="1" customHeight="1" outlineLevel="2">
      <c r="A553" s="149">
        <v>1753</v>
      </c>
      <c r="B553" s="150" t="s">
        <v>1211</v>
      </c>
      <c r="C553" s="151" t="s">
        <v>1351</v>
      </c>
      <c r="D553" s="152">
        <v>0</v>
      </c>
      <c r="E553" s="152">
        <v>0</v>
      </c>
      <c r="F553" s="152">
        <v>0</v>
      </c>
      <c r="G553" s="152">
        <v>0</v>
      </c>
      <c r="H553" s="152">
        <v>0</v>
      </c>
      <c r="I553" s="152">
        <v>0</v>
      </c>
      <c r="J553" s="152">
        <v>0</v>
      </c>
      <c r="K553" s="152">
        <v>0</v>
      </c>
      <c r="L553" s="152">
        <v>0</v>
      </c>
      <c r="M553" s="152">
        <v>0</v>
      </c>
      <c r="N553" s="152">
        <v>0</v>
      </c>
      <c r="O553" s="152">
        <v>0</v>
      </c>
      <c r="P553" s="152">
        <v>0</v>
      </c>
      <c r="Q553" s="152">
        <v>0</v>
      </c>
      <c r="R553" s="152">
        <v>0</v>
      </c>
      <c r="S553" s="152">
        <v>0</v>
      </c>
      <c r="T553" s="152">
        <v>0</v>
      </c>
      <c r="U553" s="152">
        <v>0</v>
      </c>
      <c r="V553" s="152">
        <v>0</v>
      </c>
      <c r="W553" s="152">
        <v>0</v>
      </c>
      <c r="X553" s="152">
        <v>0</v>
      </c>
      <c r="Y553" s="152">
        <v>0</v>
      </c>
      <c r="Z553" s="152">
        <v>0</v>
      </c>
      <c r="AA553" s="152">
        <v>0</v>
      </c>
      <c r="AB553" s="152">
        <v>0</v>
      </c>
      <c r="AC553" s="152">
        <v>0</v>
      </c>
      <c r="AD553" s="152">
        <v>0</v>
      </c>
      <c r="AE553" s="152">
        <v>0</v>
      </c>
      <c r="AF553" s="152">
        <v>0</v>
      </c>
      <c r="AG553" s="152">
        <v>0</v>
      </c>
      <c r="AH553" s="152">
        <v>0</v>
      </c>
      <c r="AI553" s="152">
        <v>0</v>
      </c>
      <c r="AJ553" s="153">
        <f t="shared" si="8"/>
        <v>0</v>
      </c>
      <c r="AM553" s="98"/>
    </row>
    <row r="554" spans="1:39" ht="20.100000000000001" hidden="1" customHeight="1" outlineLevel="2">
      <c r="A554" s="149">
        <v>1754</v>
      </c>
      <c r="B554" s="150" t="s">
        <v>1212</v>
      </c>
      <c r="C554" s="151" t="s">
        <v>1351</v>
      </c>
      <c r="D554" s="152">
        <v>0</v>
      </c>
      <c r="E554" s="152">
        <v>0</v>
      </c>
      <c r="F554" s="152">
        <v>0</v>
      </c>
      <c r="G554" s="152">
        <v>0</v>
      </c>
      <c r="H554" s="152">
        <v>0</v>
      </c>
      <c r="I554" s="152">
        <v>0</v>
      </c>
      <c r="J554" s="152">
        <v>0</v>
      </c>
      <c r="K554" s="152">
        <v>0</v>
      </c>
      <c r="L554" s="152">
        <v>0</v>
      </c>
      <c r="M554" s="152">
        <v>0</v>
      </c>
      <c r="N554" s="152">
        <v>0</v>
      </c>
      <c r="O554" s="152">
        <v>0</v>
      </c>
      <c r="P554" s="152">
        <v>0</v>
      </c>
      <c r="Q554" s="152">
        <v>0</v>
      </c>
      <c r="R554" s="152">
        <v>0</v>
      </c>
      <c r="S554" s="152">
        <v>0</v>
      </c>
      <c r="T554" s="152">
        <v>0</v>
      </c>
      <c r="U554" s="152">
        <v>0</v>
      </c>
      <c r="V554" s="152">
        <v>0</v>
      </c>
      <c r="W554" s="152">
        <v>0</v>
      </c>
      <c r="X554" s="152">
        <v>0</v>
      </c>
      <c r="Y554" s="152">
        <v>0</v>
      </c>
      <c r="Z554" s="152">
        <v>0</v>
      </c>
      <c r="AA554" s="152">
        <v>0</v>
      </c>
      <c r="AB554" s="152">
        <v>0</v>
      </c>
      <c r="AC554" s="152">
        <v>0</v>
      </c>
      <c r="AD554" s="152">
        <v>0</v>
      </c>
      <c r="AE554" s="152">
        <v>0</v>
      </c>
      <c r="AF554" s="152">
        <v>0</v>
      </c>
      <c r="AG554" s="152">
        <v>0</v>
      </c>
      <c r="AH554" s="152">
        <v>0</v>
      </c>
      <c r="AI554" s="152">
        <v>0</v>
      </c>
      <c r="AJ554" s="153">
        <f t="shared" si="8"/>
        <v>0</v>
      </c>
      <c r="AM554" s="98"/>
    </row>
    <row r="555" spans="1:39" ht="20.100000000000001" hidden="1" customHeight="1" outlineLevel="2">
      <c r="A555" s="149">
        <v>1755</v>
      </c>
      <c r="B555" s="150" t="s">
        <v>1213</v>
      </c>
      <c r="C555" s="151" t="s">
        <v>1351</v>
      </c>
      <c r="D555" s="152">
        <v>0</v>
      </c>
      <c r="E555" s="152">
        <v>0</v>
      </c>
      <c r="F555" s="152">
        <v>0</v>
      </c>
      <c r="G555" s="152">
        <v>0</v>
      </c>
      <c r="H555" s="152">
        <v>0</v>
      </c>
      <c r="I555" s="152">
        <v>0</v>
      </c>
      <c r="J555" s="152">
        <v>0</v>
      </c>
      <c r="K555" s="152">
        <v>0</v>
      </c>
      <c r="L555" s="152">
        <v>0</v>
      </c>
      <c r="M555" s="152">
        <v>0</v>
      </c>
      <c r="N555" s="152">
        <v>0</v>
      </c>
      <c r="O555" s="152">
        <v>0</v>
      </c>
      <c r="P555" s="152">
        <v>0</v>
      </c>
      <c r="Q555" s="152">
        <v>0</v>
      </c>
      <c r="R555" s="152">
        <v>0</v>
      </c>
      <c r="S555" s="152">
        <v>0</v>
      </c>
      <c r="T555" s="152">
        <v>0</v>
      </c>
      <c r="U555" s="152">
        <v>0</v>
      </c>
      <c r="V555" s="152">
        <v>0</v>
      </c>
      <c r="W555" s="152">
        <v>0</v>
      </c>
      <c r="X555" s="152">
        <v>0</v>
      </c>
      <c r="Y555" s="152">
        <v>0</v>
      </c>
      <c r="Z555" s="152">
        <v>0</v>
      </c>
      <c r="AA555" s="152">
        <v>0</v>
      </c>
      <c r="AB555" s="152">
        <v>0</v>
      </c>
      <c r="AC555" s="152">
        <v>0</v>
      </c>
      <c r="AD555" s="152">
        <v>0</v>
      </c>
      <c r="AE555" s="152">
        <v>0</v>
      </c>
      <c r="AF555" s="152">
        <v>0</v>
      </c>
      <c r="AG555" s="152">
        <v>0</v>
      </c>
      <c r="AH555" s="152">
        <v>0</v>
      </c>
      <c r="AI555" s="152">
        <v>0</v>
      </c>
      <c r="AJ555" s="153">
        <f t="shared" si="8"/>
        <v>0</v>
      </c>
      <c r="AM555" s="98"/>
    </row>
    <row r="556" spans="1:39" ht="20.100000000000001" hidden="1" customHeight="1" outlineLevel="2">
      <c r="A556" s="149">
        <v>1756</v>
      </c>
      <c r="B556" s="150" t="s">
        <v>1214</v>
      </c>
      <c r="C556" s="151" t="s">
        <v>1351</v>
      </c>
      <c r="D556" s="152">
        <v>0</v>
      </c>
      <c r="E556" s="152">
        <v>0</v>
      </c>
      <c r="F556" s="152">
        <v>0</v>
      </c>
      <c r="G556" s="152">
        <v>0</v>
      </c>
      <c r="H556" s="152">
        <v>0</v>
      </c>
      <c r="I556" s="152">
        <v>0</v>
      </c>
      <c r="J556" s="152">
        <v>0</v>
      </c>
      <c r="K556" s="152">
        <v>0</v>
      </c>
      <c r="L556" s="152">
        <v>0</v>
      </c>
      <c r="M556" s="152">
        <v>0</v>
      </c>
      <c r="N556" s="152">
        <v>0</v>
      </c>
      <c r="O556" s="152">
        <v>0</v>
      </c>
      <c r="P556" s="152">
        <v>0</v>
      </c>
      <c r="Q556" s="152">
        <v>0</v>
      </c>
      <c r="R556" s="152">
        <v>0</v>
      </c>
      <c r="S556" s="152">
        <v>0</v>
      </c>
      <c r="T556" s="152">
        <v>0</v>
      </c>
      <c r="U556" s="152">
        <v>0</v>
      </c>
      <c r="V556" s="152">
        <v>0</v>
      </c>
      <c r="W556" s="152">
        <v>0</v>
      </c>
      <c r="X556" s="152">
        <v>0</v>
      </c>
      <c r="Y556" s="152">
        <v>0</v>
      </c>
      <c r="Z556" s="152">
        <v>0</v>
      </c>
      <c r="AA556" s="152">
        <v>0</v>
      </c>
      <c r="AB556" s="152">
        <v>0</v>
      </c>
      <c r="AC556" s="152">
        <v>0</v>
      </c>
      <c r="AD556" s="152">
        <v>0</v>
      </c>
      <c r="AE556" s="152">
        <v>0</v>
      </c>
      <c r="AF556" s="152">
        <v>0</v>
      </c>
      <c r="AG556" s="152">
        <v>0</v>
      </c>
      <c r="AH556" s="152">
        <v>0</v>
      </c>
      <c r="AI556" s="152">
        <v>0</v>
      </c>
      <c r="AJ556" s="153">
        <f t="shared" si="8"/>
        <v>0</v>
      </c>
      <c r="AM556" s="98"/>
    </row>
    <row r="557" spans="1:39" ht="20.100000000000001" hidden="1" customHeight="1" outlineLevel="2">
      <c r="A557" s="149">
        <v>1801</v>
      </c>
      <c r="B557" s="150" t="s">
        <v>1215</v>
      </c>
      <c r="C557" s="151" t="s">
        <v>1351</v>
      </c>
      <c r="D557" s="152">
        <v>0</v>
      </c>
      <c r="E557" s="152">
        <v>0</v>
      </c>
      <c r="F557" s="152">
        <v>0</v>
      </c>
      <c r="G557" s="152">
        <v>0</v>
      </c>
      <c r="H557" s="152">
        <v>0</v>
      </c>
      <c r="I557" s="152">
        <v>0</v>
      </c>
      <c r="J557" s="152">
        <v>0</v>
      </c>
      <c r="K557" s="152">
        <v>0</v>
      </c>
      <c r="L557" s="152">
        <v>0</v>
      </c>
      <c r="M557" s="152">
        <v>0</v>
      </c>
      <c r="N557" s="152">
        <v>0</v>
      </c>
      <c r="O557" s="152">
        <v>0</v>
      </c>
      <c r="P557" s="152">
        <v>0</v>
      </c>
      <c r="Q557" s="152">
        <v>0</v>
      </c>
      <c r="R557" s="152">
        <v>0</v>
      </c>
      <c r="S557" s="152">
        <v>0</v>
      </c>
      <c r="T557" s="152">
        <v>0</v>
      </c>
      <c r="U557" s="152">
        <v>0</v>
      </c>
      <c r="V557" s="152">
        <v>0</v>
      </c>
      <c r="W557" s="152">
        <v>0</v>
      </c>
      <c r="X557" s="152">
        <v>0</v>
      </c>
      <c r="Y557" s="152">
        <v>0</v>
      </c>
      <c r="Z557" s="152">
        <v>0</v>
      </c>
      <c r="AA557" s="152">
        <v>0</v>
      </c>
      <c r="AB557" s="152">
        <v>0</v>
      </c>
      <c r="AC557" s="152">
        <v>0</v>
      </c>
      <c r="AD557" s="152">
        <v>0</v>
      </c>
      <c r="AE557" s="152">
        <v>0</v>
      </c>
      <c r="AF557" s="152">
        <v>0</v>
      </c>
      <c r="AG557" s="152">
        <v>0</v>
      </c>
      <c r="AH557" s="152">
        <v>0</v>
      </c>
      <c r="AI557" s="152">
        <v>0</v>
      </c>
      <c r="AJ557" s="153">
        <f t="shared" si="8"/>
        <v>0</v>
      </c>
      <c r="AM557" s="98"/>
    </row>
    <row r="558" spans="1:39" ht="20.100000000000001" hidden="1" customHeight="1" outlineLevel="2">
      <c r="A558" s="149">
        <v>1802</v>
      </c>
      <c r="B558" s="150" t="s">
        <v>1197</v>
      </c>
      <c r="C558" s="151" t="s">
        <v>1351</v>
      </c>
      <c r="D558" s="152">
        <v>0</v>
      </c>
      <c r="E558" s="152">
        <v>0</v>
      </c>
      <c r="F558" s="152">
        <v>0</v>
      </c>
      <c r="G558" s="152">
        <v>0</v>
      </c>
      <c r="H558" s="152">
        <v>0</v>
      </c>
      <c r="I558" s="152">
        <v>0</v>
      </c>
      <c r="J558" s="152">
        <v>0</v>
      </c>
      <c r="K558" s="152">
        <v>0</v>
      </c>
      <c r="L558" s="152">
        <v>0</v>
      </c>
      <c r="M558" s="152">
        <v>0</v>
      </c>
      <c r="N558" s="152">
        <v>0</v>
      </c>
      <c r="O558" s="152">
        <v>0</v>
      </c>
      <c r="P558" s="152">
        <v>0</v>
      </c>
      <c r="Q558" s="152">
        <v>0</v>
      </c>
      <c r="R558" s="152">
        <v>0</v>
      </c>
      <c r="S558" s="152">
        <v>0</v>
      </c>
      <c r="T558" s="152">
        <v>0</v>
      </c>
      <c r="U558" s="152">
        <v>0</v>
      </c>
      <c r="V558" s="152">
        <v>0</v>
      </c>
      <c r="W558" s="152">
        <v>0</v>
      </c>
      <c r="X558" s="152">
        <v>0</v>
      </c>
      <c r="Y558" s="152">
        <v>0</v>
      </c>
      <c r="Z558" s="152">
        <v>0</v>
      </c>
      <c r="AA558" s="152">
        <v>0</v>
      </c>
      <c r="AB558" s="152">
        <v>0</v>
      </c>
      <c r="AC558" s="152">
        <v>0</v>
      </c>
      <c r="AD558" s="152">
        <v>0</v>
      </c>
      <c r="AE558" s="152">
        <v>0</v>
      </c>
      <c r="AF558" s="152">
        <v>0</v>
      </c>
      <c r="AG558" s="152">
        <v>0</v>
      </c>
      <c r="AH558" s="152">
        <v>0</v>
      </c>
      <c r="AI558" s="152">
        <v>0</v>
      </c>
      <c r="AJ558" s="153">
        <f t="shared" si="8"/>
        <v>0</v>
      </c>
      <c r="AM558" s="98"/>
    </row>
    <row r="559" spans="1:39" ht="20.100000000000001" hidden="1" customHeight="1" outlineLevel="2">
      <c r="A559" s="149">
        <v>1803</v>
      </c>
      <c r="B559" s="150" t="s">
        <v>1216</v>
      </c>
      <c r="C559" s="151" t="s">
        <v>1351</v>
      </c>
      <c r="D559" s="152">
        <v>0</v>
      </c>
      <c r="E559" s="152">
        <v>0</v>
      </c>
      <c r="F559" s="152">
        <v>0</v>
      </c>
      <c r="G559" s="152">
        <v>0</v>
      </c>
      <c r="H559" s="152">
        <v>0</v>
      </c>
      <c r="I559" s="152">
        <v>0</v>
      </c>
      <c r="J559" s="152">
        <v>0</v>
      </c>
      <c r="K559" s="152">
        <v>0</v>
      </c>
      <c r="L559" s="152">
        <v>0</v>
      </c>
      <c r="M559" s="152">
        <v>0</v>
      </c>
      <c r="N559" s="152">
        <v>0</v>
      </c>
      <c r="O559" s="152">
        <v>0</v>
      </c>
      <c r="P559" s="152">
        <v>0</v>
      </c>
      <c r="Q559" s="152">
        <v>0</v>
      </c>
      <c r="R559" s="152">
        <v>0</v>
      </c>
      <c r="S559" s="152">
        <v>0</v>
      </c>
      <c r="T559" s="152">
        <v>0</v>
      </c>
      <c r="U559" s="152">
        <v>0</v>
      </c>
      <c r="V559" s="152">
        <v>0</v>
      </c>
      <c r="W559" s="152">
        <v>0</v>
      </c>
      <c r="X559" s="152">
        <v>0</v>
      </c>
      <c r="Y559" s="152">
        <v>0</v>
      </c>
      <c r="Z559" s="152">
        <v>0</v>
      </c>
      <c r="AA559" s="152">
        <v>0</v>
      </c>
      <c r="AB559" s="152">
        <v>0</v>
      </c>
      <c r="AC559" s="152">
        <v>0</v>
      </c>
      <c r="AD559" s="152">
        <v>0</v>
      </c>
      <c r="AE559" s="152">
        <v>0</v>
      </c>
      <c r="AF559" s="152">
        <v>0</v>
      </c>
      <c r="AG559" s="152">
        <v>0</v>
      </c>
      <c r="AH559" s="152">
        <v>0</v>
      </c>
      <c r="AI559" s="152">
        <v>0</v>
      </c>
      <c r="AJ559" s="153">
        <f t="shared" si="8"/>
        <v>0</v>
      </c>
      <c r="AM559" s="98"/>
    </row>
    <row r="560" spans="1:39" ht="20.100000000000001" hidden="1" customHeight="1" outlineLevel="2">
      <c r="A560" s="149">
        <v>1805</v>
      </c>
      <c r="B560" s="150" t="s">
        <v>1217</v>
      </c>
      <c r="C560" s="151" t="s">
        <v>1351</v>
      </c>
      <c r="D560" s="152">
        <v>0</v>
      </c>
      <c r="E560" s="152">
        <v>0</v>
      </c>
      <c r="F560" s="152">
        <v>0</v>
      </c>
      <c r="G560" s="152">
        <v>0</v>
      </c>
      <c r="H560" s="152">
        <v>0</v>
      </c>
      <c r="I560" s="152">
        <v>0</v>
      </c>
      <c r="J560" s="152">
        <v>0</v>
      </c>
      <c r="K560" s="152">
        <v>0</v>
      </c>
      <c r="L560" s="152">
        <v>0</v>
      </c>
      <c r="M560" s="152">
        <v>0</v>
      </c>
      <c r="N560" s="152">
        <v>0</v>
      </c>
      <c r="O560" s="152">
        <v>0</v>
      </c>
      <c r="P560" s="152">
        <v>0</v>
      </c>
      <c r="Q560" s="152">
        <v>0</v>
      </c>
      <c r="R560" s="152">
        <v>0</v>
      </c>
      <c r="S560" s="152">
        <v>0</v>
      </c>
      <c r="T560" s="152">
        <v>0</v>
      </c>
      <c r="U560" s="152">
        <v>0</v>
      </c>
      <c r="V560" s="152">
        <v>0</v>
      </c>
      <c r="W560" s="152">
        <v>0</v>
      </c>
      <c r="X560" s="152">
        <v>0</v>
      </c>
      <c r="Y560" s="152">
        <v>0</v>
      </c>
      <c r="Z560" s="152">
        <v>0</v>
      </c>
      <c r="AA560" s="152">
        <v>0</v>
      </c>
      <c r="AB560" s="152">
        <v>0</v>
      </c>
      <c r="AC560" s="152">
        <v>0</v>
      </c>
      <c r="AD560" s="152">
        <v>0</v>
      </c>
      <c r="AE560" s="152">
        <v>0</v>
      </c>
      <c r="AF560" s="152">
        <v>0</v>
      </c>
      <c r="AG560" s="152">
        <v>0</v>
      </c>
      <c r="AH560" s="152">
        <v>0</v>
      </c>
      <c r="AI560" s="152">
        <v>0</v>
      </c>
      <c r="AJ560" s="153">
        <f t="shared" si="8"/>
        <v>0</v>
      </c>
      <c r="AM560" s="98"/>
    </row>
    <row r="561" spans="1:39" ht="20.100000000000001" hidden="1" customHeight="1" outlineLevel="2">
      <c r="A561" s="149">
        <v>1806</v>
      </c>
      <c r="B561" s="150" t="s">
        <v>1218</v>
      </c>
      <c r="C561" s="151" t="s">
        <v>1351</v>
      </c>
      <c r="D561" s="152">
        <v>0</v>
      </c>
      <c r="E561" s="152">
        <v>0</v>
      </c>
      <c r="F561" s="152">
        <v>0</v>
      </c>
      <c r="G561" s="152">
        <v>0</v>
      </c>
      <c r="H561" s="152">
        <v>0</v>
      </c>
      <c r="I561" s="152">
        <v>0</v>
      </c>
      <c r="J561" s="152">
        <v>0</v>
      </c>
      <c r="K561" s="152">
        <v>0</v>
      </c>
      <c r="L561" s="152">
        <v>0</v>
      </c>
      <c r="M561" s="152">
        <v>0</v>
      </c>
      <c r="N561" s="152">
        <v>0</v>
      </c>
      <c r="O561" s="152">
        <v>0</v>
      </c>
      <c r="P561" s="152">
        <v>0</v>
      </c>
      <c r="Q561" s="152">
        <v>0</v>
      </c>
      <c r="R561" s="152">
        <v>0</v>
      </c>
      <c r="S561" s="152">
        <v>0</v>
      </c>
      <c r="T561" s="152">
        <v>0</v>
      </c>
      <c r="U561" s="152">
        <v>0</v>
      </c>
      <c r="V561" s="152">
        <v>0</v>
      </c>
      <c r="W561" s="152">
        <v>0</v>
      </c>
      <c r="X561" s="152">
        <v>0</v>
      </c>
      <c r="Y561" s="152">
        <v>0</v>
      </c>
      <c r="Z561" s="152">
        <v>0</v>
      </c>
      <c r="AA561" s="152">
        <v>0</v>
      </c>
      <c r="AB561" s="152">
        <v>0</v>
      </c>
      <c r="AC561" s="152">
        <v>0</v>
      </c>
      <c r="AD561" s="152">
        <v>0</v>
      </c>
      <c r="AE561" s="152">
        <v>0</v>
      </c>
      <c r="AF561" s="152">
        <v>0</v>
      </c>
      <c r="AG561" s="152">
        <v>0</v>
      </c>
      <c r="AH561" s="152">
        <v>0</v>
      </c>
      <c r="AI561" s="152">
        <v>0</v>
      </c>
      <c r="AJ561" s="153">
        <f t="shared" si="8"/>
        <v>0</v>
      </c>
      <c r="AM561" s="98"/>
    </row>
    <row r="562" spans="1:39" ht="20.100000000000001" hidden="1" customHeight="1" outlineLevel="2">
      <c r="A562" s="149">
        <v>1807</v>
      </c>
      <c r="B562" s="150" t="s">
        <v>1219</v>
      </c>
      <c r="C562" s="151" t="s">
        <v>1351</v>
      </c>
      <c r="D562" s="152">
        <v>0</v>
      </c>
      <c r="E562" s="152">
        <v>0</v>
      </c>
      <c r="F562" s="152">
        <v>0</v>
      </c>
      <c r="G562" s="152">
        <v>0</v>
      </c>
      <c r="H562" s="152">
        <v>0</v>
      </c>
      <c r="I562" s="152">
        <v>0</v>
      </c>
      <c r="J562" s="152">
        <v>0</v>
      </c>
      <c r="K562" s="152">
        <v>0</v>
      </c>
      <c r="L562" s="152">
        <v>0</v>
      </c>
      <c r="M562" s="152">
        <v>0</v>
      </c>
      <c r="N562" s="152">
        <v>0</v>
      </c>
      <c r="O562" s="152">
        <v>0</v>
      </c>
      <c r="P562" s="152">
        <v>0</v>
      </c>
      <c r="Q562" s="152">
        <v>0</v>
      </c>
      <c r="R562" s="152">
        <v>0</v>
      </c>
      <c r="S562" s="152">
        <v>0</v>
      </c>
      <c r="T562" s="152">
        <v>0</v>
      </c>
      <c r="U562" s="152">
        <v>0</v>
      </c>
      <c r="V562" s="152">
        <v>0</v>
      </c>
      <c r="W562" s="152">
        <v>0</v>
      </c>
      <c r="X562" s="152">
        <v>0</v>
      </c>
      <c r="Y562" s="152">
        <v>0</v>
      </c>
      <c r="Z562" s="152">
        <v>0</v>
      </c>
      <c r="AA562" s="152">
        <v>0</v>
      </c>
      <c r="AB562" s="152">
        <v>0</v>
      </c>
      <c r="AC562" s="152">
        <v>0</v>
      </c>
      <c r="AD562" s="152">
        <v>0</v>
      </c>
      <c r="AE562" s="152">
        <v>0</v>
      </c>
      <c r="AF562" s="152">
        <v>0</v>
      </c>
      <c r="AG562" s="152">
        <v>0</v>
      </c>
      <c r="AH562" s="152">
        <v>0</v>
      </c>
      <c r="AI562" s="152">
        <v>0</v>
      </c>
      <c r="AJ562" s="153">
        <f t="shared" si="8"/>
        <v>0</v>
      </c>
      <c r="AM562" s="98"/>
    </row>
    <row r="563" spans="1:39" ht="20.100000000000001" hidden="1" customHeight="1" outlineLevel="2">
      <c r="A563" s="149">
        <v>1808</v>
      </c>
      <c r="B563" s="150" t="s">
        <v>1220</v>
      </c>
      <c r="C563" s="151" t="s">
        <v>1351</v>
      </c>
      <c r="D563" s="152">
        <v>0</v>
      </c>
      <c r="E563" s="152">
        <v>0</v>
      </c>
      <c r="F563" s="152">
        <v>0</v>
      </c>
      <c r="G563" s="152">
        <v>0</v>
      </c>
      <c r="H563" s="152">
        <v>0</v>
      </c>
      <c r="I563" s="152">
        <v>0</v>
      </c>
      <c r="J563" s="152">
        <v>0</v>
      </c>
      <c r="K563" s="152">
        <v>0</v>
      </c>
      <c r="L563" s="152">
        <v>0</v>
      </c>
      <c r="M563" s="152">
        <v>0</v>
      </c>
      <c r="N563" s="152">
        <v>0</v>
      </c>
      <c r="O563" s="152">
        <v>0</v>
      </c>
      <c r="P563" s="152">
        <v>0</v>
      </c>
      <c r="Q563" s="152">
        <v>0</v>
      </c>
      <c r="R563" s="152">
        <v>0</v>
      </c>
      <c r="S563" s="152">
        <v>0</v>
      </c>
      <c r="T563" s="152">
        <v>0</v>
      </c>
      <c r="U563" s="152">
        <v>0</v>
      </c>
      <c r="V563" s="152">
        <v>0</v>
      </c>
      <c r="W563" s="152">
        <v>0</v>
      </c>
      <c r="X563" s="152">
        <v>0</v>
      </c>
      <c r="Y563" s="152">
        <v>0</v>
      </c>
      <c r="Z563" s="152">
        <v>0</v>
      </c>
      <c r="AA563" s="152">
        <v>0</v>
      </c>
      <c r="AB563" s="152">
        <v>0</v>
      </c>
      <c r="AC563" s="152">
        <v>0</v>
      </c>
      <c r="AD563" s="152">
        <v>0</v>
      </c>
      <c r="AE563" s="152">
        <v>0</v>
      </c>
      <c r="AF563" s="152">
        <v>0</v>
      </c>
      <c r="AG563" s="152">
        <v>0</v>
      </c>
      <c r="AH563" s="152">
        <v>0</v>
      </c>
      <c r="AI563" s="152">
        <v>0</v>
      </c>
      <c r="AJ563" s="153">
        <f t="shared" si="8"/>
        <v>0</v>
      </c>
      <c r="AM563" s="98"/>
    </row>
    <row r="564" spans="1:39" ht="20.100000000000001" hidden="1" customHeight="1" outlineLevel="2">
      <c r="A564" s="149">
        <v>1809</v>
      </c>
      <c r="B564" s="150" t="s">
        <v>1221</v>
      </c>
      <c r="C564" s="151" t="s">
        <v>1351</v>
      </c>
      <c r="D564" s="152">
        <v>0</v>
      </c>
      <c r="E564" s="152">
        <v>0</v>
      </c>
      <c r="F564" s="152">
        <v>0</v>
      </c>
      <c r="G564" s="152">
        <v>0</v>
      </c>
      <c r="H564" s="152">
        <v>0</v>
      </c>
      <c r="I564" s="152">
        <v>0</v>
      </c>
      <c r="J564" s="152">
        <v>0</v>
      </c>
      <c r="K564" s="152">
        <v>0</v>
      </c>
      <c r="L564" s="152">
        <v>0</v>
      </c>
      <c r="M564" s="152">
        <v>0</v>
      </c>
      <c r="N564" s="152">
        <v>0</v>
      </c>
      <c r="O564" s="152">
        <v>0</v>
      </c>
      <c r="P564" s="152">
        <v>0</v>
      </c>
      <c r="Q564" s="152">
        <v>0</v>
      </c>
      <c r="R564" s="152">
        <v>0</v>
      </c>
      <c r="S564" s="152">
        <v>0</v>
      </c>
      <c r="T564" s="152">
        <v>0</v>
      </c>
      <c r="U564" s="152">
        <v>0</v>
      </c>
      <c r="V564" s="152">
        <v>0</v>
      </c>
      <c r="W564" s="152">
        <v>0</v>
      </c>
      <c r="X564" s="152">
        <v>0</v>
      </c>
      <c r="Y564" s="152">
        <v>0</v>
      </c>
      <c r="Z564" s="152">
        <v>0</v>
      </c>
      <c r="AA564" s="152">
        <v>0</v>
      </c>
      <c r="AB564" s="152">
        <v>0</v>
      </c>
      <c r="AC564" s="152">
        <v>0</v>
      </c>
      <c r="AD564" s="152">
        <v>0</v>
      </c>
      <c r="AE564" s="152">
        <v>0</v>
      </c>
      <c r="AF564" s="152">
        <v>0</v>
      </c>
      <c r="AG564" s="152">
        <v>0</v>
      </c>
      <c r="AH564" s="152">
        <v>0</v>
      </c>
      <c r="AI564" s="152">
        <v>0</v>
      </c>
      <c r="AJ564" s="153">
        <f t="shared" si="8"/>
        <v>0</v>
      </c>
      <c r="AM564" s="98"/>
    </row>
    <row r="565" spans="1:39" ht="20.100000000000001" hidden="1" customHeight="1" outlineLevel="2">
      <c r="A565" s="149">
        <v>1810</v>
      </c>
      <c r="B565" s="150" t="s">
        <v>1222</v>
      </c>
      <c r="C565" s="151" t="s">
        <v>1351</v>
      </c>
      <c r="D565" s="152">
        <v>0</v>
      </c>
      <c r="E565" s="152">
        <v>0</v>
      </c>
      <c r="F565" s="152">
        <v>0</v>
      </c>
      <c r="G565" s="152">
        <v>0</v>
      </c>
      <c r="H565" s="152">
        <v>0</v>
      </c>
      <c r="I565" s="152">
        <v>0</v>
      </c>
      <c r="J565" s="152">
        <v>0</v>
      </c>
      <c r="K565" s="152">
        <v>0</v>
      </c>
      <c r="L565" s="152">
        <v>0</v>
      </c>
      <c r="M565" s="152">
        <v>0</v>
      </c>
      <c r="N565" s="152">
        <v>0</v>
      </c>
      <c r="O565" s="152">
        <v>0</v>
      </c>
      <c r="P565" s="152">
        <v>0</v>
      </c>
      <c r="Q565" s="152">
        <v>0</v>
      </c>
      <c r="R565" s="152">
        <v>0</v>
      </c>
      <c r="S565" s="152">
        <v>0</v>
      </c>
      <c r="T565" s="152">
        <v>0</v>
      </c>
      <c r="U565" s="152">
        <v>0</v>
      </c>
      <c r="V565" s="152">
        <v>0</v>
      </c>
      <c r="W565" s="152">
        <v>0</v>
      </c>
      <c r="X565" s="152">
        <v>0</v>
      </c>
      <c r="Y565" s="152">
        <v>0</v>
      </c>
      <c r="Z565" s="152">
        <v>0</v>
      </c>
      <c r="AA565" s="152">
        <v>0</v>
      </c>
      <c r="AB565" s="152">
        <v>0</v>
      </c>
      <c r="AC565" s="152">
        <v>0</v>
      </c>
      <c r="AD565" s="152">
        <v>0</v>
      </c>
      <c r="AE565" s="152">
        <v>0</v>
      </c>
      <c r="AF565" s="152">
        <v>0</v>
      </c>
      <c r="AG565" s="152">
        <v>0</v>
      </c>
      <c r="AH565" s="152">
        <v>0</v>
      </c>
      <c r="AI565" s="152">
        <v>0</v>
      </c>
      <c r="AJ565" s="153">
        <f t="shared" si="8"/>
        <v>0</v>
      </c>
      <c r="AM565" s="98"/>
    </row>
    <row r="566" spans="1:39" ht="20.100000000000001" hidden="1" customHeight="1" outlineLevel="2">
      <c r="A566" s="149">
        <v>1811</v>
      </c>
      <c r="B566" s="150" t="s">
        <v>1223</v>
      </c>
      <c r="C566" s="151" t="s">
        <v>1351</v>
      </c>
      <c r="D566" s="152">
        <v>0</v>
      </c>
      <c r="E566" s="152">
        <v>0</v>
      </c>
      <c r="F566" s="152">
        <v>0</v>
      </c>
      <c r="G566" s="152">
        <v>0</v>
      </c>
      <c r="H566" s="152">
        <v>0</v>
      </c>
      <c r="I566" s="152">
        <v>0</v>
      </c>
      <c r="J566" s="152">
        <v>0</v>
      </c>
      <c r="K566" s="152">
        <v>0</v>
      </c>
      <c r="L566" s="152">
        <v>0</v>
      </c>
      <c r="M566" s="152">
        <v>0</v>
      </c>
      <c r="N566" s="152">
        <v>0</v>
      </c>
      <c r="O566" s="152">
        <v>0</v>
      </c>
      <c r="P566" s="152">
        <v>0</v>
      </c>
      <c r="Q566" s="152">
        <v>0</v>
      </c>
      <c r="R566" s="152">
        <v>0</v>
      </c>
      <c r="S566" s="152">
        <v>0</v>
      </c>
      <c r="T566" s="152">
        <v>0</v>
      </c>
      <c r="U566" s="152">
        <v>0</v>
      </c>
      <c r="V566" s="152">
        <v>0</v>
      </c>
      <c r="W566" s="152">
        <v>0</v>
      </c>
      <c r="X566" s="152">
        <v>0</v>
      </c>
      <c r="Y566" s="152">
        <v>0</v>
      </c>
      <c r="Z566" s="152">
        <v>0</v>
      </c>
      <c r="AA566" s="152">
        <v>0</v>
      </c>
      <c r="AB566" s="152">
        <v>0</v>
      </c>
      <c r="AC566" s="152">
        <v>0</v>
      </c>
      <c r="AD566" s="152">
        <v>0</v>
      </c>
      <c r="AE566" s="152">
        <v>0</v>
      </c>
      <c r="AF566" s="152">
        <v>0</v>
      </c>
      <c r="AG566" s="152">
        <v>0</v>
      </c>
      <c r="AH566" s="152">
        <v>0</v>
      </c>
      <c r="AI566" s="152">
        <v>0</v>
      </c>
      <c r="AJ566" s="153">
        <f t="shared" si="8"/>
        <v>0</v>
      </c>
      <c r="AM566" s="98"/>
    </row>
    <row r="567" spans="1:39" ht="20.100000000000001" hidden="1" customHeight="1" outlineLevel="2">
      <c r="A567" s="149">
        <v>1812</v>
      </c>
      <c r="B567" s="150" t="s">
        <v>1224</v>
      </c>
      <c r="C567" s="151" t="s">
        <v>1351</v>
      </c>
      <c r="D567" s="152">
        <v>0</v>
      </c>
      <c r="E567" s="152">
        <v>0</v>
      </c>
      <c r="F567" s="152">
        <v>0</v>
      </c>
      <c r="G567" s="152">
        <v>0</v>
      </c>
      <c r="H567" s="152">
        <v>0</v>
      </c>
      <c r="I567" s="152">
        <v>0</v>
      </c>
      <c r="J567" s="152">
        <v>0</v>
      </c>
      <c r="K567" s="152">
        <v>0</v>
      </c>
      <c r="L567" s="152">
        <v>0</v>
      </c>
      <c r="M567" s="152">
        <v>0</v>
      </c>
      <c r="N567" s="152">
        <v>0</v>
      </c>
      <c r="O567" s="152">
        <v>0</v>
      </c>
      <c r="P567" s="152">
        <v>0</v>
      </c>
      <c r="Q567" s="152">
        <v>0</v>
      </c>
      <c r="R567" s="152">
        <v>0</v>
      </c>
      <c r="S567" s="152">
        <v>0</v>
      </c>
      <c r="T567" s="152">
        <v>0</v>
      </c>
      <c r="U567" s="152">
        <v>0</v>
      </c>
      <c r="V567" s="152">
        <v>0</v>
      </c>
      <c r="W567" s="152">
        <v>0</v>
      </c>
      <c r="X567" s="152">
        <v>0</v>
      </c>
      <c r="Y567" s="152">
        <v>0</v>
      </c>
      <c r="Z567" s="152">
        <v>0</v>
      </c>
      <c r="AA567" s="152">
        <v>0</v>
      </c>
      <c r="AB567" s="152">
        <v>0</v>
      </c>
      <c r="AC567" s="152">
        <v>0</v>
      </c>
      <c r="AD567" s="152">
        <v>0</v>
      </c>
      <c r="AE567" s="152">
        <v>0</v>
      </c>
      <c r="AF567" s="152">
        <v>0</v>
      </c>
      <c r="AG567" s="152">
        <v>0</v>
      </c>
      <c r="AH567" s="152">
        <v>0</v>
      </c>
      <c r="AI567" s="152">
        <v>0</v>
      </c>
      <c r="AJ567" s="153">
        <f t="shared" si="8"/>
        <v>0</v>
      </c>
      <c r="AM567" s="98"/>
    </row>
    <row r="568" spans="1:39" ht="20.100000000000001" hidden="1" customHeight="1" outlineLevel="2">
      <c r="A568" s="149">
        <v>1813</v>
      </c>
      <c r="B568" s="150" t="s">
        <v>1225</v>
      </c>
      <c r="C568" s="151" t="s">
        <v>1351</v>
      </c>
      <c r="D568" s="152">
        <v>0</v>
      </c>
      <c r="E568" s="152">
        <v>0</v>
      </c>
      <c r="F568" s="152">
        <v>0</v>
      </c>
      <c r="G568" s="152">
        <v>0</v>
      </c>
      <c r="H568" s="152">
        <v>0</v>
      </c>
      <c r="I568" s="152">
        <v>0</v>
      </c>
      <c r="J568" s="152">
        <v>0</v>
      </c>
      <c r="K568" s="152">
        <v>0</v>
      </c>
      <c r="L568" s="152">
        <v>0</v>
      </c>
      <c r="M568" s="152">
        <v>0</v>
      </c>
      <c r="N568" s="152">
        <v>0</v>
      </c>
      <c r="O568" s="152">
        <v>0</v>
      </c>
      <c r="P568" s="152">
        <v>0</v>
      </c>
      <c r="Q568" s="152">
        <v>0</v>
      </c>
      <c r="R568" s="152">
        <v>0</v>
      </c>
      <c r="S568" s="152">
        <v>0</v>
      </c>
      <c r="T568" s="152">
        <v>0</v>
      </c>
      <c r="U568" s="152">
        <v>0</v>
      </c>
      <c r="V568" s="152">
        <v>0</v>
      </c>
      <c r="W568" s="152">
        <v>0</v>
      </c>
      <c r="X568" s="152">
        <v>0</v>
      </c>
      <c r="Y568" s="152">
        <v>0</v>
      </c>
      <c r="Z568" s="152">
        <v>0</v>
      </c>
      <c r="AA568" s="152">
        <v>0</v>
      </c>
      <c r="AB568" s="152">
        <v>0</v>
      </c>
      <c r="AC568" s="152">
        <v>0</v>
      </c>
      <c r="AD568" s="152">
        <v>0</v>
      </c>
      <c r="AE568" s="152">
        <v>0</v>
      </c>
      <c r="AF568" s="152">
        <v>0</v>
      </c>
      <c r="AG568" s="152">
        <v>0</v>
      </c>
      <c r="AH568" s="152">
        <v>0</v>
      </c>
      <c r="AI568" s="152">
        <v>0</v>
      </c>
      <c r="AJ568" s="153">
        <f t="shared" si="8"/>
        <v>0</v>
      </c>
      <c r="AM568" s="98"/>
    </row>
    <row r="569" spans="1:39" ht="20.100000000000001" hidden="1" customHeight="1" outlineLevel="2">
      <c r="A569" s="149">
        <v>1814</v>
      </c>
      <c r="B569" s="150" t="s">
        <v>1226</v>
      </c>
      <c r="C569" s="151" t="s">
        <v>1351</v>
      </c>
      <c r="D569" s="152">
        <v>0</v>
      </c>
      <c r="E569" s="152">
        <v>0</v>
      </c>
      <c r="F569" s="152">
        <v>0</v>
      </c>
      <c r="G569" s="152">
        <v>0</v>
      </c>
      <c r="H569" s="152">
        <v>0</v>
      </c>
      <c r="I569" s="152">
        <v>0</v>
      </c>
      <c r="J569" s="152">
        <v>0</v>
      </c>
      <c r="K569" s="152">
        <v>0</v>
      </c>
      <c r="L569" s="152">
        <v>0</v>
      </c>
      <c r="M569" s="152">
        <v>0</v>
      </c>
      <c r="N569" s="152">
        <v>0</v>
      </c>
      <c r="O569" s="152">
        <v>0</v>
      </c>
      <c r="P569" s="152">
        <v>0</v>
      </c>
      <c r="Q569" s="152">
        <v>0</v>
      </c>
      <c r="R569" s="152">
        <v>0</v>
      </c>
      <c r="S569" s="152">
        <v>0</v>
      </c>
      <c r="T569" s="152">
        <v>0</v>
      </c>
      <c r="U569" s="152">
        <v>0</v>
      </c>
      <c r="V569" s="152">
        <v>0</v>
      </c>
      <c r="W569" s="152">
        <v>0</v>
      </c>
      <c r="X569" s="152">
        <v>0</v>
      </c>
      <c r="Y569" s="152">
        <v>0</v>
      </c>
      <c r="Z569" s="152">
        <v>0</v>
      </c>
      <c r="AA569" s="152">
        <v>0</v>
      </c>
      <c r="AB569" s="152">
        <v>0</v>
      </c>
      <c r="AC569" s="152">
        <v>0</v>
      </c>
      <c r="AD569" s="152">
        <v>0</v>
      </c>
      <c r="AE569" s="152">
        <v>0</v>
      </c>
      <c r="AF569" s="152">
        <v>0</v>
      </c>
      <c r="AG569" s="152">
        <v>0</v>
      </c>
      <c r="AH569" s="152">
        <v>0</v>
      </c>
      <c r="AI569" s="152">
        <v>0</v>
      </c>
      <c r="AJ569" s="153">
        <f t="shared" si="8"/>
        <v>0</v>
      </c>
      <c r="AM569" s="98"/>
    </row>
    <row r="570" spans="1:39" ht="20.100000000000001" hidden="1" customHeight="1" outlineLevel="2">
      <c r="A570" s="149">
        <v>1815</v>
      </c>
      <c r="B570" s="150" t="s">
        <v>1208</v>
      </c>
      <c r="C570" s="151" t="s">
        <v>1351</v>
      </c>
      <c r="D570" s="152">
        <v>0</v>
      </c>
      <c r="E570" s="152">
        <v>0</v>
      </c>
      <c r="F570" s="152">
        <v>0</v>
      </c>
      <c r="G570" s="152">
        <v>0</v>
      </c>
      <c r="H570" s="152">
        <v>0</v>
      </c>
      <c r="I570" s="152">
        <v>0</v>
      </c>
      <c r="J570" s="152">
        <v>0</v>
      </c>
      <c r="K570" s="152">
        <v>0</v>
      </c>
      <c r="L570" s="152">
        <v>0</v>
      </c>
      <c r="M570" s="152">
        <v>0</v>
      </c>
      <c r="N570" s="152">
        <v>0</v>
      </c>
      <c r="O570" s="152">
        <v>0</v>
      </c>
      <c r="P570" s="152">
        <v>0</v>
      </c>
      <c r="Q570" s="152">
        <v>0</v>
      </c>
      <c r="R570" s="152">
        <v>0</v>
      </c>
      <c r="S570" s="152">
        <v>0</v>
      </c>
      <c r="T570" s="152">
        <v>0</v>
      </c>
      <c r="U570" s="152">
        <v>0</v>
      </c>
      <c r="V570" s="152">
        <v>0</v>
      </c>
      <c r="W570" s="152">
        <v>0</v>
      </c>
      <c r="X570" s="152">
        <v>0</v>
      </c>
      <c r="Y570" s="152">
        <v>0</v>
      </c>
      <c r="Z570" s="152">
        <v>0</v>
      </c>
      <c r="AA570" s="152">
        <v>0</v>
      </c>
      <c r="AB570" s="152">
        <v>0</v>
      </c>
      <c r="AC570" s="152">
        <v>0</v>
      </c>
      <c r="AD570" s="152">
        <v>0</v>
      </c>
      <c r="AE570" s="152">
        <v>0</v>
      </c>
      <c r="AF570" s="152">
        <v>0</v>
      </c>
      <c r="AG570" s="152">
        <v>0</v>
      </c>
      <c r="AH570" s="152">
        <v>0</v>
      </c>
      <c r="AI570" s="152">
        <v>0</v>
      </c>
      <c r="AJ570" s="153">
        <f t="shared" si="8"/>
        <v>0</v>
      </c>
      <c r="AM570" s="98"/>
    </row>
    <row r="571" spans="1:39" ht="20.100000000000001" hidden="1" customHeight="1" outlineLevel="2">
      <c r="A571" s="149">
        <v>1816</v>
      </c>
      <c r="B571" s="150" t="s">
        <v>1227</v>
      </c>
      <c r="C571" s="151" t="s">
        <v>1351</v>
      </c>
      <c r="D571" s="152">
        <v>0</v>
      </c>
      <c r="E571" s="152">
        <v>0</v>
      </c>
      <c r="F571" s="152">
        <v>0</v>
      </c>
      <c r="G571" s="152">
        <v>0</v>
      </c>
      <c r="H571" s="152">
        <v>0</v>
      </c>
      <c r="I571" s="152">
        <v>0</v>
      </c>
      <c r="J571" s="152">
        <v>0</v>
      </c>
      <c r="K571" s="152">
        <v>0</v>
      </c>
      <c r="L571" s="152">
        <v>0</v>
      </c>
      <c r="M571" s="152">
        <v>0</v>
      </c>
      <c r="N571" s="152">
        <v>0</v>
      </c>
      <c r="O571" s="152">
        <v>0</v>
      </c>
      <c r="P571" s="152">
        <v>0</v>
      </c>
      <c r="Q571" s="152">
        <v>0</v>
      </c>
      <c r="R571" s="152">
        <v>0</v>
      </c>
      <c r="S571" s="152">
        <v>0</v>
      </c>
      <c r="T571" s="152">
        <v>0</v>
      </c>
      <c r="U571" s="152">
        <v>0</v>
      </c>
      <c r="V571" s="152">
        <v>0</v>
      </c>
      <c r="W571" s="152">
        <v>0</v>
      </c>
      <c r="X571" s="152">
        <v>0</v>
      </c>
      <c r="Y571" s="152">
        <v>0</v>
      </c>
      <c r="Z571" s="152">
        <v>0</v>
      </c>
      <c r="AA571" s="152">
        <v>0</v>
      </c>
      <c r="AB571" s="152">
        <v>0</v>
      </c>
      <c r="AC571" s="152">
        <v>0</v>
      </c>
      <c r="AD571" s="152">
        <v>0</v>
      </c>
      <c r="AE571" s="152">
        <v>0</v>
      </c>
      <c r="AF571" s="152">
        <v>0</v>
      </c>
      <c r="AG571" s="152">
        <v>0</v>
      </c>
      <c r="AH571" s="152">
        <v>0</v>
      </c>
      <c r="AI571" s="152">
        <v>0</v>
      </c>
      <c r="AJ571" s="153">
        <f t="shared" si="8"/>
        <v>0</v>
      </c>
      <c r="AM571" s="98"/>
    </row>
    <row r="572" spans="1:39" ht="20.100000000000001" hidden="1" customHeight="1" outlineLevel="2">
      <c r="A572" s="149">
        <v>1817</v>
      </c>
      <c r="B572" s="150" t="s">
        <v>1228</v>
      </c>
      <c r="C572" s="151" t="s">
        <v>1351</v>
      </c>
      <c r="D572" s="152">
        <v>0</v>
      </c>
      <c r="E572" s="152">
        <v>0</v>
      </c>
      <c r="F572" s="152">
        <v>0</v>
      </c>
      <c r="G572" s="152">
        <v>0</v>
      </c>
      <c r="H572" s="152">
        <v>0</v>
      </c>
      <c r="I572" s="152">
        <v>0</v>
      </c>
      <c r="J572" s="152">
        <v>0</v>
      </c>
      <c r="K572" s="152">
        <v>0</v>
      </c>
      <c r="L572" s="152">
        <v>0</v>
      </c>
      <c r="M572" s="152">
        <v>0</v>
      </c>
      <c r="N572" s="152">
        <v>0</v>
      </c>
      <c r="O572" s="152">
        <v>0</v>
      </c>
      <c r="P572" s="152">
        <v>0</v>
      </c>
      <c r="Q572" s="152">
        <v>0</v>
      </c>
      <c r="R572" s="152">
        <v>0</v>
      </c>
      <c r="S572" s="152">
        <v>0</v>
      </c>
      <c r="T572" s="152">
        <v>0</v>
      </c>
      <c r="U572" s="152">
        <v>0</v>
      </c>
      <c r="V572" s="152">
        <v>0</v>
      </c>
      <c r="W572" s="152">
        <v>0</v>
      </c>
      <c r="X572" s="152">
        <v>0</v>
      </c>
      <c r="Y572" s="152">
        <v>0</v>
      </c>
      <c r="Z572" s="152">
        <v>0</v>
      </c>
      <c r="AA572" s="152">
        <v>0</v>
      </c>
      <c r="AB572" s="152">
        <v>0</v>
      </c>
      <c r="AC572" s="152">
        <v>0</v>
      </c>
      <c r="AD572" s="152">
        <v>0</v>
      </c>
      <c r="AE572" s="152">
        <v>0</v>
      </c>
      <c r="AF572" s="152">
        <v>0</v>
      </c>
      <c r="AG572" s="152">
        <v>0</v>
      </c>
      <c r="AH572" s="152">
        <v>0</v>
      </c>
      <c r="AI572" s="152">
        <v>0</v>
      </c>
      <c r="AJ572" s="153">
        <f t="shared" si="8"/>
        <v>0</v>
      </c>
      <c r="AM572" s="98"/>
    </row>
    <row r="573" spans="1:39" ht="20.100000000000001" hidden="1" customHeight="1" outlineLevel="2">
      <c r="A573" s="149">
        <v>1818</v>
      </c>
      <c r="B573" s="150" t="s">
        <v>1229</v>
      </c>
      <c r="C573" s="151" t="s">
        <v>1351</v>
      </c>
      <c r="D573" s="152">
        <v>0</v>
      </c>
      <c r="E573" s="152">
        <v>0</v>
      </c>
      <c r="F573" s="152">
        <v>0</v>
      </c>
      <c r="G573" s="152">
        <v>0</v>
      </c>
      <c r="H573" s="152">
        <v>0</v>
      </c>
      <c r="I573" s="152">
        <v>0</v>
      </c>
      <c r="J573" s="152">
        <v>0</v>
      </c>
      <c r="K573" s="152">
        <v>0</v>
      </c>
      <c r="L573" s="152">
        <v>0</v>
      </c>
      <c r="M573" s="152">
        <v>0</v>
      </c>
      <c r="N573" s="152">
        <v>0</v>
      </c>
      <c r="O573" s="152">
        <v>0</v>
      </c>
      <c r="P573" s="152">
        <v>0</v>
      </c>
      <c r="Q573" s="152">
        <v>0</v>
      </c>
      <c r="R573" s="152">
        <v>0</v>
      </c>
      <c r="S573" s="152">
        <v>0</v>
      </c>
      <c r="T573" s="152">
        <v>0</v>
      </c>
      <c r="U573" s="152">
        <v>0</v>
      </c>
      <c r="V573" s="152">
        <v>0</v>
      </c>
      <c r="W573" s="152">
        <v>0</v>
      </c>
      <c r="X573" s="152">
        <v>0</v>
      </c>
      <c r="Y573" s="152">
        <v>0</v>
      </c>
      <c r="Z573" s="152">
        <v>0</v>
      </c>
      <c r="AA573" s="152">
        <v>0</v>
      </c>
      <c r="AB573" s="152">
        <v>0</v>
      </c>
      <c r="AC573" s="152">
        <v>0</v>
      </c>
      <c r="AD573" s="152">
        <v>0</v>
      </c>
      <c r="AE573" s="152">
        <v>0</v>
      </c>
      <c r="AF573" s="152">
        <v>0</v>
      </c>
      <c r="AG573" s="152">
        <v>0</v>
      </c>
      <c r="AH573" s="152">
        <v>0</v>
      </c>
      <c r="AI573" s="152">
        <v>0</v>
      </c>
      <c r="AJ573" s="153">
        <f t="shared" si="8"/>
        <v>0</v>
      </c>
      <c r="AM573" s="98"/>
    </row>
    <row r="574" spans="1:39" ht="20.100000000000001" hidden="1" customHeight="1" outlineLevel="2">
      <c r="A574" s="149">
        <v>1819</v>
      </c>
      <c r="B574" s="150" t="s">
        <v>1230</v>
      </c>
      <c r="C574" s="151" t="s">
        <v>1351</v>
      </c>
      <c r="D574" s="152">
        <v>0</v>
      </c>
      <c r="E574" s="152">
        <v>0</v>
      </c>
      <c r="F574" s="152">
        <v>0</v>
      </c>
      <c r="G574" s="152">
        <v>0</v>
      </c>
      <c r="H574" s="152">
        <v>0</v>
      </c>
      <c r="I574" s="152">
        <v>0</v>
      </c>
      <c r="J574" s="152">
        <v>0</v>
      </c>
      <c r="K574" s="152">
        <v>0</v>
      </c>
      <c r="L574" s="152">
        <v>0</v>
      </c>
      <c r="M574" s="152">
        <v>0</v>
      </c>
      <c r="N574" s="152">
        <v>0</v>
      </c>
      <c r="O574" s="152">
        <v>0</v>
      </c>
      <c r="P574" s="152">
        <v>0</v>
      </c>
      <c r="Q574" s="152">
        <v>0</v>
      </c>
      <c r="R574" s="152">
        <v>0</v>
      </c>
      <c r="S574" s="152">
        <v>0</v>
      </c>
      <c r="T574" s="152">
        <v>0</v>
      </c>
      <c r="U574" s="152">
        <v>0</v>
      </c>
      <c r="V574" s="152">
        <v>0</v>
      </c>
      <c r="W574" s="152">
        <v>0</v>
      </c>
      <c r="X574" s="152">
        <v>0</v>
      </c>
      <c r="Y574" s="152">
        <v>0</v>
      </c>
      <c r="Z574" s="152">
        <v>0</v>
      </c>
      <c r="AA574" s="152">
        <v>0</v>
      </c>
      <c r="AB574" s="152">
        <v>0</v>
      </c>
      <c r="AC574" s="152">
        <v>0</v>
      </c>
      <c r="AD574" s="152">
        <v>0</v>
      </c>
      <c r="AE574" s="152">
        <v>0</v>
      </c>
      <c r="AF574" s="152">
        <v>0</v>
      </c>
      <c r="AG574" s="152">
        <v>0</v>
      </c>
      <c r="AH574" s="152">
        <v>0</v>
      </c>
      <c r="AI574" s="152">
        <v>0</v>
      </c>
      <c r="AJ574" s="153">
        <f t="shared" si="8"/>
        <v>0</v>
      </c>
      <c r="AM574" s="98"/>
    </row>
    <row r="575" spans="1:39" ht="20.100000000000001" hidden="1" customHeight="1" outlineLevel="2">
      <c r="A575" s="149">
        <v>1820</v>
      </c>
      <c r="B575" s="150" t="s">
        <v>1231</v>
      </c>
      <c r="C575" s="151" t="s">
        <v>1351</v>
      </c>
      <c r="D575" s="152">
        <v>0</v>
      </c>
      <c r="E575" s="152">
        <v>0</v>
      </c>
      <c r="F575" s="152">
        <v>0</v>
      </c>
      <c r="G575" s="152">
        <v>0</v>
      </c>
      <c r="H575" s="152">
        <v>0</v>
      </c>
      <c r="I575" s="152">
        <v>0</v>
      </c>
      <c r="J575" s="152">
        <v>0</v>
      </c>
      <c r="K575" s="152">
        <v>0</v>
      </c>
      <c r="L575" s="152">
        <v>0</v>
      </c>
      <c r="M575" s="152">
        <v>0</v>
      </c>
      <c r="N575" s="152">
        <v>0</v>
      </c>
      <c r="O575" s="152">
        <v>0</v>
      </c>
      <c r="P575" s="152">
        <v>0</v>
      </c>
      <c r="Q575" s="152">
        <v>0</v>
      </c>
      <c r="R575" s="152">
        <v>0</v>
      </c>
      <c r="S575" s="152">
        <v>0</v>
      </c>
      <c r="T575" s="152">
        <v>0</v>
      </c>
      <c r="U575" s="152">
        <v>0</v>
      </c>
      <c r="V575" s="152">
        <v>0</v>
      </c>
      <c r="W575" s="152">
        <v>0</v>
      </c>
      <c r="X575" s="152">
        <v>0</v>
      </c>
      <c r="Y575" s="152">
        <v>0</v>
      </c>
      <c r="Z575" s="152">
        <v>0</v>
      </c>
      <c r="AA575" s="152">
        <v>0</v>
      </c>
      <c r="AB575" s="152">
        <v>0</v>
      </c>
      <c r="AC575" s="152">
        <v>0</v>
      </c>
      <c r="AD575" s="152">
        <v>0</v>
      </c>
      <c r="AE575" s="152">
        <v>0</v>
      </c>
      <c r="AF575" s="152">
        <v>0</v>
      </c>
      <c r="AG575" s="152">
        <v>0</v>
      </c>
      <c r="AH575" s="152">
        <v>0</v>
      </c>
      <c r="AI575" s="152">
        <v>0</v>
      </c>
      <c r="AJ575" s="153">
        <f t="shared" si="8"/>
        <v>0</v>
      </c>
      <c r="AM575" s="98"/>
    </row>
    <row r="576" spans="1:39" ht="20.100000000000001" hidden="1" customHeight="1" outlineLevel="2">
      <c r="A576" s="149">
        <v>1901</v>
      </c>
      <c r="B576" s="150" t="s">
        <v>1232</v>
      </c>
      <c r="C576" s="151" t="s">
        <v>1351</v>
      </c>
      <c r="D576" s="152">
        <v>0</v>
      </c>
      <c r="E576" s="152">
        <v>0</v>
      </c>
      <c r="F576" s="152">
        <v>0</v>
      </c>
      <c r="G576" s="152">
        <v>0</v>
      </c>
      <c r="H576" s="152">
        <v>0</v>
      </c>
      <c r="I576" s="152">
        <v>0</v>
      </c>
      <c r="J576" s="152">
        <v>0</v>
      </c>
      <c r="K576" s="152">
        <v>0</v>
      </c>
      <c r="L576" s="152">
        <v>0</v>
      </c>
      <c r="M576" s="152">
        <v>0</v>
      </c>
      <c r="N576" s="152">
        <v>0</v>
      </c>
      <c r="O576" s="152">
        <v>0</v>
      </c>
      <c r="P576" s="152">
        <v>0</v>
      </c>
      <c r="Q576" s="152">
        <v>0</v>
      </c>
      <c r="R576" s="152">
        <v>0</v>
      </c>
      <c r="S576" s="152">
        <v>0</v>
      </c>
      <c r="T576" s="152">
        <v>0</v>
      </c>
      <c r="U576" s="152">
        <v>0</v>
      </c>
      <c r="V576" s="152">
        <v>0</v>
      </c>
      <c r="W576" s="152">
        <v>0</v>
      </c>
      <c r="X576" s="152">
        <v>0</v>
      </c>
      <c r="Y576" s="152">
        <v>0</v>
      </c>
      <c r="Z576" s="152">
        <v>0</v>
      </c>
      <c r="AA576" s="152">
        <v>0</v>
      </c>
      <c r="AB576" s="152">
        <v>0</v>
      </c>
      <c r="AC576" s="152">
        <v>0</v>
      </c>
      <c r="AD576" s="152">
        <v>0</v>
      </c>
      <c r="AE576" s="152">
        <v>0</v>
      </c>
      <c r="AF576" s="152">
        <v>0</v>
      </c>
      <c r="AG576" s="152">
        <v>0</v>
      </c>
      <c r="AH576" s="152">
        <v>0</v>
      </c>
      <c r="AI576" s="152">
        <v>0</v>
      </c>
      <c r="AJ576" s="153">
        <f t="shared" si="8"/>
        <v>0</v>
      </c>
      <c r="AM576" s="98"/>
    </row>
    <row r="577" spans="1:39" ht="20.100000000000001" hidden="1" customHeight="1" outlineLevel="2">
      <c r="A577" s="149">
        <v>1902</v>
      </c>
      <c r="B577" s="150" t="s">
        <v>1233</v>
      </c>
      <c r="C577" s="151" t="s">
        <v>1351</v>
      </c>
      <c r="D577" s="152">
        <v>0</v>
      </c>
      <c r="E577" s="152">
        <v>0</v>
      </c>
      <c r="F577" s="152">
        <v>0</v>
      </c>
      <c r="G577" s="152">
        <v>0</v>
      </c>
      <c r="H577" s="152">
        <v>0</v>
      </c>
      <c r="I577" s="152">
        <v>0</v>
      </c>
      <c r="J577" s="152">
        <v>0</v>
      </c>
      <c r="K577" s="152">
        <v>0</v>
      </c>
      <c r="L577" s="152">
        <v>0</v>
      </c>
      <c r="M577" s="152">
        <v>0</v>
      </c>
      <c r="N577" s="152">
        <v>0</v>
      </c>
      <c r="O577" s="152">
        <v>0</v>
      </c>
      <c r="P577" s="152">
        <v>0</v>
      </c>
      <c r="Q577" s="152">
        <v>0</v>
      </c>
      <c r="R577" s="152">
        <v>0</v>
      </c>
      <c r="S577" s="152">
        <v>0</v>
      </c>
      <c r="T577" s="152">
        <v>0</v>
      </c>
      <c r="U577" s="152">
        <v>0</v>
      </c>
      <c r="V577" s="152">
        <v>0</v>
      </c>
      <c r="W577" s="152">
        <v>0</v>
      </c>
      <c r="X577" s="152">
        <v>0</v>
      </c>
      <c r="Y577" s="152">
        <v>0</v>
      </c>
      <c r="Z577" s="152">
        <v>0</v>
      </c>
      <c r="AA577" s="152">
        <v>0</v>
      </c>
      <c r="AB577" s="152">
        <v>0</v>
      </c>
      <c r="AC577" s="152">
        <v>0</v>
      </c>
      <c r="AD577" s="152">
        <v>0</v>
      </c>
      <c r="AE577" s="152">
        <v>0</v>
      </c>
      <c r="AF577" s="152">
        <v>0</v>
      </c>
      <c r="AG577" s="152">
        <v>0</v>
      </c>
      <c r="AH577" s="152">
        <v>0</v>
      </c>
      <c r="AI577" s="152">
        <v>0</v>
      </c>
      <c r="AJ577" s="153">
        <f t="shared" si="8"/>
        <v>0</v>
      </c>
      <c r="AM577" s="98"/>
    </row>
    <row r="578" spans="1:39" ht="20.100000000000001" hidden="1" customHeight="1" outlineLevel="2">
      <c r="A578" s="149">
        <v>1903</v>
      </c>
      <c r="B578" s="150" t="s">
        <v>1234</v>
      </c>
      <c r="C578" s="151" t="s">
        <v>1351</v>
      </c>
      <c r="D578" s="152">
        <v>0</v>
      </c>
      <c r="E578" s="152">
        <v>0</v>
      </c>
      <c r="F578" s="152">
        <v>0</v>
      </c>
      <c r="G578" s="152">
        <v>0</v>
      </c>
      <c r="H578" s="152">
        <v>0</v>
      </c>
      <c r="I578" s="152">
        <v>0</v>
      </c>
      <c r="J578" s="152">
        <v>0</v>
      </c>
      <c r="K578" s="152">
        <v>0</v>
      </c>
      <c r="L578" s="152">
        <v>0</v>
      </c>
      <c r="M578" s="152">
        <v>0</v>
      </c>
      <c r="N578" s="152">
        <v>0</v>
      </c>
      <c r="O578" s="152">
        <v>0</v>
      </c>
      <c r="P578" s="152">
        <v>0</v>
      </c>
      <c r="Q578" s="152">
        <v>0</v>
      </c>
      <c r="R578" s="152">
        <v>0</v>
      </c>
      <c r="S578" s="152">
        <v>0</v>
      </c>
      <c r="T578" s="152">
        <v>0</v>
      </c>
      <c r="U578" s="152">
        <v>0</v>
      </c>
      <c r="V578" s="152">
        <v>0</v>
      </c>
      <c r="W578" s="152">
        <v>0</v>
      </c>
      <c r="X578" s="152">
        <v>0</v>
      </c>
      <c r="Y578" s="152">
        <v>0</v>
      </c>
      <c r="Z578" s="152">
        <v>0</v>
      </c>
      <c r="AA578" s="152">
        <v>0</v>
      </c>
      <c r="AB578" s="152">
        <v>0</v>
      </c>
      <c r="AC578" s="152">
        <v>0</v>
      </c>
      <c r="AD578" s="152">
        <v>0</v>
      </c>
      <c r="AE578" s="152">
        <v>0</v>
      </c>
      <c r="AF578" s="152">
        <v>0</v>
      </c>
      <c r="AG578" s="152">
        <v>0</v>
      </c>
      <c r="AH578" s="152">
        <v>0</v>
      </c>
      <c r="AI578" s="152">
        <v>0</v>
      </c>
      <c r="AJ578" s="153">
        <f t="shared" si="8"/>
        <v>0</v>
      </c>
      <c r="AM578" s="98"/>
    </row>
    <row r="579" spans="1:39" ht="20.100000000000001" hidden="1" customHeight="1" outlineLevel="2">
      <c r="A579" s="149">
        <v>1904</v>
      </c>
      <c r="B579" s="150" t="s">
        <v>1235</v>
      </c>
      <c r="C579" s="151" t="s">
        <v>1351</v>
      </c>
      <c r="D579" s="152">
        <v>0</v>
      </c>
      <c r="E579" s="152">
        <v>0</v>
      </c>
      <c r="F579" s="152">
        <v>0</v>
      </c>
      <c r="G579" s="152">
        <v>0</v>
      </c>
      <c r="H579" s="152">
        <v>0</v>
      </c>
      <c r="I579" s="152">
        <v>0</v>
      </c>
      <c r="J579" s="152">
        <v>0</v>
      </c>
      <c r="K579" s="152">
        <v>0</v>
      </c>
      <c r="L579" s="152">
        <v>0</v>
      </c>
      <c r="M579" s="152">
        <v>0</v>
      </c>
      <c r="N579" s="152">
        <v>0</v>
      </c>
      <c r="O579" s="152">
        <v>0</v>
      </c>
      <c r="P579" s="152">
        <v>0</v>
      </c>
      <c r="Q579" s="152">
        <v>0</v>
      </c>
      <c r="R579" s="152">
        <v>0</v>
      </c>
      <c r="S579" s="152">
        <v>0</v>
      </c>
      <c r="T579" s="152">
        <v>0</v>
      </c>
      <c r="U579" s="152">
        <v>0</v>
      </c>
      <c r="V579" s="152">
        <v>0</v>
      </c>
      <c r="W579" s="152">
        <v>0</v>
      </c>
      <c r="X579" s="152">
        <v>0</v>
      </c>
      <c r="Y579" s="152">
        <v>0</v>
      </c>
      <c r="Z579" s="152">
        <v>0</v>
      </c>
      <c r="AA579" s="152">
        <v>0</v>
      </c>
      <c r="AB579" s="152">
        <v>0</v>
      </c>
      <c r="AC579" s="152">
        <v>0</v>
      </c>
      <c r="AD579" s="152">
        <v>0</v>
      </c>
      <c r="AE579" s="152">
        <v>0</v>
      </c>
      <c r="AF579" s="152">
        <v>0</v>
      </c>
      <c r="AG579" s="152">
        <v>0</v>
      </c>
      <c r="AH579" s="152">
        <v>0</v>
      </c>
      <c r="AI579" s="152">
        <v>0</v>
      </c>
      <c r="AJ579" s="153">
        <f t="shared" si="8"/>
        <v>0</v>
      </c>
      <c r="AM579" s="98"/>
    </row>
    <row r="580" spans="1:39" ht="20.100000000000001" hidden="1" customHeight="1" outlineLevel="2">
      <c r="A580" s="149">
        <v>1905</v>
      </c>
      <c r="B580" s="150" t="s">
        <v>1236</v>
      </c>
      <c r="C580" s="151" t="s">
        <v>1351</v>
      </c>
      <c r="D580" s="152">
        <v>0</v>
      </c>
      <c r="E580" s="152">
        <v>0</v>
      </c>
      <c r="F580" s="152">
        <v>0</v>
      </c>
      <c r="G580" s="152">
        <v>0</v>
      </c>
      <c r="H580" s="152">
        <v>0</v>
      </c>
      <c r="I580" s="152">
        <v>0</v>
      </c>
      <c r="J580" s="152">
        <v>0</v>
      </c>
      <c r="K580" s="152">
        <v>0</v>
      </c>
      <c r="L580" s="152">
        <v>0</v>
      </c>
      <c r="M580" s="152">
        <v>0</v>
      </c>
      <c r="N580" s="152">
        <v>0</v>
      </c>
      <c r="O580" s="152">
        <v>0</v>
      </c>
      <c r="P580" s="152">
        <v>0</v>
      </c>
      <c r="Q580" s="152">
        <v>0</v>
      </c>
      <c r="R580" s="152">
        <v>0</v>
      </c>
      <c r="S580" s="152">
        <v>0</v>
      </c>
      <c r="T580" s="152">
        <v>0</v>
      </c>
      <c r="U580" s="152">
        <v>0</v>
      </c>
      <c r="V580" s="152">
        <v>0</v>
      </c>
      <c r="W580" s="152">
        <v>0</v>
      </c>
      <c r="X580" s="152">
        <v>0</v>
      </c>
      <c r="Y580" s="152">
        <v>0</v>
      </c>
      <c r="Z580" s="152">
        <v>0</v>
      </c>
      <c r="AA580" s="152">
        <v>0</v>
      </c>
      <c r="AB580" s="152">
        <v>0</v>
      </c>
      <c r="AC580" s="152">
        <v>0</v>
      </c>
      <c r="AD580" s="152">
        <v>0</v>
      </c>
      <c r="AE580" s="152">
        <v>0</v>
      </c>
      <c r="AF580" s="152">
        <v>0</v>
      </c>
      <c r="AG580" s="152">
        <v>0</v>
      </c>
      <c r="AH580" s="152">
        <v>0</v>
      </c>
      <c r="AI580" s="152">
        <v>0</v>
      </c>
      <c r="AJ580" s="153">
        <f t="shared" si="8"/>
        <v>0</v>
      </c>
      <c r="AM580" s="98"/>
    </row>
    <row r="581" spans="1:39" ht="20.100000000000001" hidden="1" customHeight="1" outlineLevel="2">
      <c r="A581" s="149">
        <v>1906</v>
      </c>
      <c r="B581" s="150" t="s">
        <v>1212</v>
      </c>
      <c r="C581" s="151" t="s">
        <v>1351</v>
      </c>
      <c r="D581" s="152">
        <v>0</v>
      </c>
      <c r="E581" s="152">
        <v>0</v>
      </c>
      <c r="F581" s="152">
        <v>0</v>
      </c>
      <c r="G581" s="152">
        <v>0</v>
      </c>
      <c r="H581" s="152">
        <v>0</v>
      </c>
      <c r="I581" s="152">
        <v>0</v>
      </c>
      <c r="J581" s="152">
        <v>0</v>
      </c>
      <c r="K581" s="152">
        <v>0</v>
      </c>
      <c r="L581" s="152">
        <v>0</v>
      </c>
      <c r="M581" s="152">
        <v>0</v>
      </c>
      <c r="N581" s="152">
        <v>0</v>
      </c>
      <c r="O581" s="152">
        <v>0</v>
      </c>
      <c r="P581" s="152">
        <v>0</v>
      </c>
      <c r="Q581" s="152">
        <v>0</v>
      </c>
      <c r="R581" s="152">
        <v>0</v>
      </c>
      <c r="S581" s="152">
        <v>0</v>
      </c>
      <c r="T581" s="152">
        <v>0</v>
      </c>
      <c r="U581" s="152">
        <v>0</v>
      </c>
      <c r="V581" s="152">
        <v>0</v>
      </c>
      <c r="W581" s="152">
        <v>0</v>
      </c>
      <c r="X581" s="152">
        <v>0</v>
      </c>
      <c r="Y581" s="152">
        <v>0</v>
      </c>
      <c r="Z581" s="152">
        <v>0</v>
      </c>
      <c r="AA581" s="152">
        <v>0</v>
      </c>
      <c r="AB581" s="152">
        <v>0</v>
      </c>
      <c r="AC581" s="152">
        <v>0</v>
      </c>
      <c r="AD581" s="152">
        <v>0</v>
      </c>
      <c r="AE581" s="152">
        <v>0</v>
      </c>
      <c r="AF581" s="152">
        <v>0</v>
      </c>
      <c r="AG581" s="152">
        <v>0</v>
      </c>
      <c r="AH581" s="152">
        <v>0</v>
      </c>
      <c r="AI581" s="152">
        <v>0</v>
      </c>
      <c r="AJ581" s="153">
        <f t="shared" si="8"/>
        <v>0</v>
      </c>
      <c r="AM581" s="98"/>
    </row>
    <row r="582" spans="1:39" ht="20.100000000000001" hidden="1" customHeight="1" outlineLevel="2">
      <c r="A582" s="149">
        <v>1907</v>
      </c>
      <c r="B582" s="150" t="s">
        <v>1237</v>
      </c>
      <c r="C582" s="151" t="s">
        <v>1351</v>
      </c>
      <c r="D582" s="152">
        <v>0</v>
      </c>
      <c r="E582" s="152">
        <v>0</v>
      </c>
      <c r="F582" s="152">
        <v>0</v>
      </c>
      <c r="G582" s="152">
        <v>0</v>
      </c>
      <c r="H582" s="152">
        <v>0</v>
      </c>
      <c r="I582" s="152">
        <v>0</v>
      </c>
      <c r="J582" s="152">
        <v>0</v>
      </c>
      <c r="K582" s="152">
        <v>0</v>
      </c>
      <c r="L582" s="152">
        <v>0</v>
      </c>
      <c r="M582" s="152">
        <v>0</v>
      </c>
      <c r="N582" s="152">
        <v>0</v>
      </c>
      <c r="O582" s="152">
        <v>0</v>
      </c>
      <c r="P582" s="152">
        <v>0</v>
      </c>
      <c r="Q582" s="152">
        <v>0</v>
      </c>
      <c r="R582" s="152">
        <v>0</v>
      </c>
      <c r="S582" s="152">
        <v>0</v>
      </c>
      <c r="T582" s="152">
        <v>0</v>
      </c>
      <c r="U582" s="152">
        <v>0</v>
      </c>
      <c r="V582" s="152">
        <v>0</v>
      </c>
      <c r="W582" s="152">
        <v>0</v>
      </c>
      <c r="X582" s="152">
        <v>0</v>
      </c>
      <c r="Y582" s="152">
        <v>0</v>
      </c>
      <c r="Z582" s="152">
        <v>0</v>
      </c>
      <c r="AA582" s="152">
        <v>0</v>
      </c>
      <c r="AB582" s="152">
        <v>0</v>
      </c>
      <c r="AC582" s="152">
        <v>0</v>
      </c>
      <c r="AD582" s="152">
        <v>0</v>
      </c>
      <c r="AE582" s="152">
        <v>0</v>
      </c>
      <c r="AF582" s="152">
        <v>0</v>
      </c>
      <c r="AG582" s="152">
        <v>0</v>
      </c>
      <c r="AH582" s="152">
        <v>0</v>
      </c>
      <c r="AI582" s="152">
        <v>0</v>
      </c>
      <c r="AJ582" s="153">
        <f t="shared" si="8"/>
        <v>0</v>
      </c>
      <c r="AM582" s="98"/>
    </row>
    <row r="583" spans="1:39" ht="20.100000000000001" hidden="1" customHeight="1" outlineLevel="2">
      <c r="A583" s="149">
        <v>1908</v>
      </c>
      <c r="B583" s="150" t="s">
        <v>1238</v>
      </c>
      <c r="C583" s="151" t="s">
        <v>1351</v>
      </c>
      <c r="D583" s="152">
        <v>0</v>
      </c>
      <c r="E583" s="152">
        <v>0</v>
      </c>
      <c r="F583" s="152">
        <v>0</v>
      </c>
      <c r="G583" s="152">
        <v>0</v>
      </c>
      <c r="H583" s="152">
        <v>0</v>
      </c>
      <c r="I583" s="152">
        <v>0</v>
      </c>
      <c r="J583" s="152">
        <v>0</v>
      </c>
      <c r="K583" s="152">
        <v>0</v>
      </c>
      <c r="L583" s="152">
        <v>0</v>
      </c>
      <c r="M583" s="152">
        <v>0</v>
      </c>
      <c r="N583" s="152">
        <v>0</v>
      </c>
      <c r="O583" s="152">
        <v>0</v>
      </c>
      <c r="P583" s="152">
        <v>0</v>
      </c>
      <c r="Q583" s="152">
        <v>0</v>
      </c>
      <c r="R583" s="152">
        <v>0</v>
      </c>
      <c r="S583" s="152">
        <v>0</v>
      </c>
      <c r="T583" s="152">
        <v>0</v>
      </c>
      <c r="U583" s="152">
        <v>0</v>
      </c>
      <c r="V583" s="152">
        <v>0</v>
      </c>
      <c r="W583" s="152">
        <v>0</v>
      </c>
      <c r="X583" s="152">
        <v>0</v>
      </c>
      <c r="Y583" s="152">
        <v>0</v>
      </c>
      <c r="Z583" s="152">
        <v>0</v>
      </c>
      <c r="AA583" s="152">
        <v>0</v>
      </c>
      <c r="AB583" s="152">
        <v>0</v>
      </c>
      <c r="AC583" s="152">
        <v>0</v>
      </c>
      <c r="AD583" s="152">
        <v>0</v>
      </c>
      <c r="AE583" s="152">
        <v>0</v>
      </c>
      <c r="AF583" s="152">
        <v>0</v>
      </c>
      <c r="AG583" s="152">
        <v>0</v>
      </c>
      <c r="AH583" s="152">
        <v>0</v>
      </c>
      <c r="AI583" s="152">
        <v>0</v>
      </c>
      <c r="AJ583" s="153">
        <f t="shared" si="8"/>
        <v>0</v>
      </c>
      <c r="AM583" s="98"/>
    </row>
    <row r="584" spans="1:39" ht="20.100000000000001" hidden="1" customHeight="1" outlineLevel="2">
      <c r="A584" s="149">
        <v>1909</v>
      </c>
      <c r="B584" s="150" t="s">
        <v>1157</v>
      </c>
      <c r="C584" s="151" t="s">
        <v>1351</v>
      </c>
      <c r="D584" s="152">
        <v>0</v>
      </c>
      <c r="E584" s="152">
        <v>0</v>
      </c>
      <c r="F584" s="152">
        <v>0</v>
      </c>
      <c r="G584" s="152">
        <v>0</v>
      </c>
      <c r="H584" s="152">
        <v>0</v>
      </c>
      <c r="I584" s="152">
        <v>0</v>
      </c>
      <c r="J584" s="152">
        <v>0</v>
      </c>
      <c r="K584" s="152">
        <v>0</v>
      </c>
      <c r="L584" s="152">
        <v>0</v>
      </c>
      <c r="M584" s="152">
        <v>0</v>
      </c>
      <c r="N584" s="152">
        <v>0</v>
      </c>
      <c r="O584" s="152">
        <v>0</v>
      </c>
      <c r="P584" s="152">
        <v>0</v>
      </c>
      <c r="Q584" s="152">
        <v>0</v>
      </c>
      <c r="R584" s="152">
        <v>0</v>
      </c>
      <c r="S584" s="152">
        <v>0</v>
      </c>
      <c r="T584" s="152">
        <v>0</v>
      </c>
      <c r="U584" s="152">
        <v>0</v>
      </c>
      <c r="V584" s="152">
        <v>0</v>
      </c>
      <c r="W584" s="152">
        <v>0</v>
      </c>
      <c r="X584" s="152">
        <v>0</v>
      </c>
      <c r="Y584" s="152">
        <v>0</v>
      </c>
      <c r="Z584" s="152">
        <v>0</v>
      </c>
      <c r="AA584" s="152">
        <v>0</v>
      </c>
      <c r="AB584" s="152">
        <v>0</v>
      </c>
      <c r="AC584" s="152">
        <v>0</v>
      </c>
      <c r="AD584" s="152">
        <v>0</v>
      </c>
      <c r="AE584" s="152">
        <v>0</v>
      </c>
      <c r="AF584" s="152">
        <v>0</v>
      </c>
      <c r="AG584" s="152">
        <v>0</v>
      </c>
      <c r="AH584" s="152">
        <v>0</v>
      </c>
      <c r="AI584" s="152">
        <v>0</v>
      </c>
      <c r="AJ584" s="153">
        <f t="shared" si="8"/>
        <v>0</v>
      </c>
      <c r="AM584" s="98"/>
    </row>
    <row r="585" spans="1:39" ht="20.100000000000001" hidden="1" customHeight="1" outlineLevel="2">
      <c r="A585" s="149">
        <v>1910</v>
      </c>
      <c r="B585" s="150" t="s">
        <v>1239</v>
      </c>
      <c r="C585" s="151" t="s">
        <v>1351</v>
      </c>
      <c r="D585" s="152">
        <v>0</v>
      </c>
      <c r="E585" s="152">
        <v>0</v>
      </c>
      <c r="F585" s="152">
        <v>0</v>
      </c>
      <c r="G585" s="152">
        <v>0</v>
      </c>
      <c r="H585" s="152">
        <v>0</v>
      </c>
      <c r="I585" s="152">
        <v>0</v>
      </c>
      <c r="J585" s="152">
        <v>0</v>
      </c>
      <c r="K585" s="152">
        <v>0</v>
      </c>
      <c r="L585" s="152">
        <v>0</v>
      </c>
      <c r="M585" s="152">
        <v>0</v>
      </c>
      <c r="N585" s="152">
        <v>0</v>
      </c>
      <c r="O585" s="152">
        <v>0</v>
      </c>
      <c r="P585" s="152">
        <v>0</v>
      </c>
      <c r="Q585" s="152">
        <v>0</v>
      </c>
      <c r="R585" s="152">
        <v>0</v>
      </c>
      <c r="S585" s="152">
        <v>0</v>
      </c>
      <c r="T585" s="152">
        <v>0</v>
      </c>
      <c r="U585" s="152">
        <v>0</v>
      </c>
      <c r="V585" s="152">
        <v>0</v>
      </c>
      <c r="W585" s="152">
        <v>0</v>
      </c>
      <c r="X585" s="152">
        <v>0</v>
      </c>
      <c r="Y585" s="152">
        <v>0</v>
      </c>
      <c r="Z585" s="152">
        <v>0</v>
      </c>
      <c r="AA585" s="152">
        <v>0</v>
      </c>
      <c r="AB585" s="152">
        <v>0</v>
      </c>
      <c r="AC585" s="152">
        <v>0</v>
      </c>
      <c r="AD585" s="152">
        <v>0</v>
      </c>
      <c r="AE585" s="152">
        <v>0</v>
      </c>
      <c r="AF585" s="152">
        <v>0</v>
      </c>
      <c r="AG585" s="152">
        <v>0</v>
      </c>
      <c r="AH585" s="152">
        <v>0</v>
      </c>
      <c r="AI585" s="152">
        <v>0</v>
      </c>
      <c r="AJ585" s="153">
        <f t="shared" si="8"/>
        <v>0</v>
      </c>
      <c r="AM585" s="98"/>
    </row>
    <row r="586" spans="1:39" ht="20.100000000000001" hidden="1" customHeight="1" outlineLevel="2">
      <c r="A586" s="149">
        <v>1911</v>
      </c>
      <c r="B586" s="150" t="s">
        <v>1240</v>
      </c>
      <c r="C586" s="151" t="s">
        <v>1351</v>
      </c>
      <c r="D586" s="152">
        <v>0</v>
      </c>
      <c r="E586" s="152">
        <v>0</v>
      </c>
      <c r="F586" s="152">
        <v>0</v>
      </c>
      <c r="G586" s="152">
        <v>0</v>
      </c>
      <c r="H586" s="152">
        <v>0</v>
      </c>
      <c r="I586" s="152">
        <v>0</v>
      </c>
      <c r="J586" s="152">
        <v>0</v>
      </c>
      <c r="K586" s="152">
        <v>0</v>
      </c>
      <c r="L586" s="152">
        <v>0</v>
      </c>
      <c r="M586" s="152">
        <v>0</v>
      </c>
      <c r="N586" s="152">
        <v>0</v>
      </c>
      <c r="O586" s="152">
        <v>0</v>
      </c>
      <c r="P586" s="152">
        <v>0</v>
      </c>
      <c r="Q586" s="152">
        <v>0</v>
      </c>
      <c r="R586" s="152">
        <v>0</v>
      </c>
      <c r="S586" s="152">
        <v>0</v>
      </c>
      <c r="T586" s="152">
        <v>0</v>
      </c>
      <c r="U586" s="152">
        <v>0</v>
      </c>
      <c r="V586" s="152">
        <v>0</v>
      </c>
      <c r="W586" s="152">
        <v>0</v>
      </c>
      <c r="X586" s="152">
        <v>0</v>
      </c>
      <c r="Y586" s="152">
        <v>0</v>
      </c>
      <c r="Z586" s="152">
        <v>0</v>
      </c>
      <c r="AA586" s="152">
        <v>0</v>
      </c>
      <c r="AB586" s="152">
        <v>0</v>
      </c>
      <c r="AC586" s="152">
        <v>0</v>
      </c>
      <c r="AD586" s="152">
        <v>0</v>
      </c>
      <c r="AE586" s="152">
        <v>0</v>
      </c>
      <c r="AF586" s="152">
        <v>0</v>
      </c>
      <c r="AG586" s="152">
        <v>0</v>
      </c>
      <c r="AH586" s="152">
        <v>0</v>
      </c>
      <c r="AI586" s="152">
        <v>0</v>
      </c>
      <c r="AJ586" s="153">
        <f t="shared" si="8"/>
        <v>0</v>
      </c>
      <c r="AM586" s="98"/>
    </row>
    <row r="587" spans="1:39" ht="20.100000000000001" hidden="1" customHeight="1" outlineLevel="2">
      <c r="A587" s="149">
        <v>1912</v>
      </c>
      <c r="B587" s="150" t="s">
        <v>1241</v>
      </c>
      <c r="C587" s="151" t="s">
        <v>1351</v>
      </c>
      <c r="D587" s="152">
        <v>0</v>
      </c>
      <c r="E587" s="152">
        <v>0</v>
      </c>
      <c r="F587" s="152">
        <v>0</v>
      </c>
      <c r="G587" s="152">
        <v>0</v>
      </c>
      <c r="H587" s="152">
        <v>0</v>
      </c>
      <c r="I587" s="152">
        <v>0</v>
      </c>
      <c r="J587" s="152">
        <v>0</v>
      </c>
      <c r="K587" s="152">
        <v>0</v>
      </c>
      <c r="L587" s="152">
        <v>0</v>
      </c>
      <c r="M587" s="152">
        <v>0</v>
      </c>
      <c r="N587" s="152">
        <v>0</v>
      </c>
      <c r="O587" s="152">
        <v>0</v>
      </c>
      <c r="P587" s="152">
        <v>0</v>
      </c>
      <c r="Q587" s="152">
        <v>0</v>
      </c>
      <c r="R587" s="152">
        <v>0</v>
      </c>
      <c r="S587" s="152">
        <v>0</v>
      </c>
      <c r="T587" s="152">
        <v>0</v>
      </c>
      <c r="U587" s="152">
        <v>0</v>
      </c>
      <c r="V587" s="152">
        <v>0</v>
      </c>
      <c r="W587" s="152">
        <v>0</v>
      </c>
      <c r="X587" s="152">
        <v>0</v>
      </c>
      <c r="Y587" s="152">
        <v>0</v>
      </c>
      <c r="Z587" s="152">
        <v>0</v>
      </c>
      <c r="AA587" s="152">
        <v>0</v>
      </c>
      <c r="AB587" s="152">
        <v>0</v>
      </c>
      <c r="AC587" s="152">
        <v>0</v>
      </c>
      <c r="AD587" s="152">
        <v>0</v>
      </c>
      <c r="AE587" s="152">
        <v>0</v>
      </c>
      <c r="AF587" s="152">
        <v>0</v>
      </c>
      <c r="AG587" s="152">
        <v>0</v>
      </c>
      <c r="AH587" s="152">
        <v>0</v>
      </c>
      <c r="AI587" s="152">
        <v>0</v>
      </c>
      <c r="AJ587" s="153">
        <f t="shared" si="8"/>
        <v>0</v>
      </c>
      <c r="AM587" s="98"/>
    </row>
    <row r="588" spans="1:39" ht="20.100000000000001" hidden="1" customHeight="1" outlineLevel="2">
      <c r="A588" s="149">
        <v>1913</v>
      </c>
      <c r="B588" s="150" t="s">
        <v>1242</v>
      </c>
      <c r="C588" s="151" t="s">
        <v>1351</v>
      </c>
      <c r="D588" s="152">
        <v>0</v>
      </c>
      <c r="E588" s="152">
        <v>0</v>
      </c>
      <c r="F588" s="152">
        <v>0</v>
      </c>
      <c r="G588" s="152">
        <v>0</v>
      </c>
      <c r="H588" s="152">
        <v>0</v>
      </c>
      <c r="I588" s="152">
        <v>0</v>
      </c>
      <c r="J588" s="152">
        <v>0</v>
      </c>
      <c r="K588" s="152">
        <v>0</v>
      </c>
      <c r="L588" s="152">
        <v>0</v>
      </c>
      <c r="M588" s="152">
        <v>0</v>
      </c>
      <c r="N588" s="152">
        <v>0</v>
      </c>
      <c r="O588" s="152">
        <v>0</v>
      </c>
      <c r="P588" s="152">
        <v>0</v>
      </c>
      <c r="Q588" s="152">
        <v>0</v>
      </c>
      <c r="R588" s="152">
        <v>0</v>
      </c>
      <c r="S588" s="152">
        <v>0</v>
      </c>
      <c r="T588" s="152">
        <v>0</v>
      </c>
      <c r="U588" s="152">
        <v>0</v>
      </c>
      <c r="V588" s="152">
        <v>0</v>
      </c>
      <c r="W588" s="152">
        <v>0</v>
      </c>
      <c r="X588" s="152">
        <v>0</v>
      </c>
      <c r="Y588" s="152">
        <v>0</v>
      </c>
      <c r="Z588" s="152">
        <v>0</v>
      </c>
      <c r="AA588" s="152">
        <v>0</v>
      </c>
      <c r="AB588" s="152">
        <v>0</v>
      </c>
      <c r="AC588" s="152">
        <v>0</v>
      </c>
      <c r="AD588" s="152">
        <v>0</v>
      </c>
      <c r="AE588" s="152">
        <v>0</v>
      </c>
      <c r="AF588" s="152">
        <v>0</v>
      </c>
      <c r="AG588" s="152">
        <v>0</v>
      </c>
      <c r="AH588" s="152">
        <v>0</v>
      </c>
      <c r="AI588" s="152">
        <v>0</v>
      </c>
      <c r="AJ588" s="153">
        <f t="shared" si="8"/>
        <v>0</v>
      </c>
      <c r="AM588" s="98"/>
    </row>
    <row r="589" spans="1:39" ht="20.100000000000001" hidden="1" customHeight="1" outlineLevel="2">
      <c r="A589" s="149">
        <v>1914</v>
      </c>
      <c r="B589" s="150" t="s">
        <v>1243</v>
      </c>
      <c r="C589" s="151" t="s">
        <v>1351</v>
      </c>
      <c r="D589" s="152">
        <v>0</v>
      </c>
      <c r="E589" s="152">
        <v>0</v>
      </c>
      <c r="F589" s="152">
        <v>0</v>
      </c>
      <c r="G589" s="152">
        <v>0</v>
      </c>
      <c r="H589" s="152">
        <v>0</v>
      </c>
      <c r="I589" s="152">
        <v>0</v>
      </c>
      <c r="J589" s="152">
        <v>0</v>
      </c>
      <c r="K589" s="152">
        <v>0</v>
      </c>
      <c r="L589" s="152">
        <v>0</v>
      </c>
      <c r="M589" s="152">
        <v>0</v>
      </c>
      <c r="N589" s="152">
        <v>0</v>
      </c>
      <c r="O589" s="152">
        <v>0</v>
      </c>
      <c r="P589" s="152">
        <v>0</v>
      </c>
      <c r="Q589" s="152">
        <v>0</v>
      </c>
      <c r="R589" s="152">
        <v>0</v>
      </c>
      <c r="S589" s="152">
        <v>0</v>
      </c>
      <c r="T589" s="152">
        <v>0</v>
      </c>
      <c r="U589" s="152">
        <v>0</v>
      </c>
      <c r="V589" s="152">
        <v>0</v>
      </c>
      <c r="W589" s="152">
        <v>0</v>
      </c>
      <c r="X589" s="152">
        <v>0</v>
      </c>
      <c r="Y589" s="152">
        <v>0</v>
      </c>
      <c r="Z589" s="152">
        <v>0</v>
      </c>
      <c r="AA589" s="152">
        <v>0</v>
      </c>
      <c r="AB589" s="152">
        <v>0</v>
      </c>
      <c r="AC589" s="152">
        <v>0</v>
      </c>
      <c r="AD589" s="152">
        <v>0</v>
      </c>
      <c r="AE589" s="152">
        <v>0</v>
      </c>
      <c r="AF589" s="152">
        <v>0</v>
      </c>
      <c r="AG589" s="152">
        <v>0</v>
      </c>
      <c r="AH589" s="152">
        <v>0</v>
      </c>
      <c r="AI589" s="152">
        <v>0</v>
      </c>
      <c r="AJ589" s="153">
        <f t="shared" si="8"/>
        <v>0</v>
      </c>
      <c r="AM589" s="98"/>
    </row>
    <row r="590" spans="1:39" ht="20.100000000000001" hidden="1" customHeight="1" outlineLevel="2">
      <c r="A590" s="149">
        <v>1915</v>
      </c>
      <c r="B590" s="150" t="s">
        <v>1244</v>
      </c>
      <c r="C590" s="151" t="s">
        <v>1351</v>
      </c>
      <c r="D590" s="152">
        <v>0</v>
      </c>
      <c r="E590" s="152">
        <v>0</v>
      </c>
      <c r="F590" s="152">
        <v>0</v>
      </c>
      <c r="G590" s="152">
        <v>0</v>
      </c>
      <c r="H590" s="152">
        <v>0</v>
      </c>
      <c r="I590" s="152">
        <v>0</v>
      </c>
      <c r="J590" s="152">
        <v>0</v>
      </c>
      <c r="K590" s="152">
        <v>0</v>
      </c>
      <c r="L590" s="152">
        <v>0</v>
      </c>
      <c r="M590" s="152">
        <v>0</v>
      </c>
      <c r="N590" s="152">
        <v>0</v>
      </c>
      <c r="O590" s="152">
        <v>0</v>
      </c>
      <c r="P590" s="152">
        <v>0</v>
      </c>
      <c r="Q590" s="152">
        <v>0</v>
      </c>
      <c r="R590" s="152">
        <v>0</v>
      </c>
      <c r="S590" s="152">
        <v>0</v>
      </c>
      <c r="T590" s="152">
        <v>0</v>
      </c>
      <c r="U590" s="152">
        <v>0</v>
      </c>
      <c r="V590" s="152">
        <v>0</v>
      </c>
      <c r="W590" s="152">
        <v>0</v>
      </c>
      <c r="X590" s="152">
        <v>0</v>
      </c>
      <c r="Y590" s="152">
        <v>0</v>
      </c>
      <c r="Z590" s="152">
        <v>0</v>
      </c>
      <c r="AA590" s="152">
        <v>0</v>
      </c>
      <c r="AB590" s="152">
        <v>0</v>
      </c>
      <c r="AC590" s="152">
        <v>0</v>
      </c>
      <c r="AD590" s="152">
        <v>0</v>
      </c>
      <c r="AE590" s="152">
        <v>0</v>
      </c>
      <c r="AF590" s="152">
        <v>0</v>
      </c>
      <c r="AG590" s="152">
        <v>0</v>
      </c>
      <c r="AH590" s="152">
        <v>0</v>
      </c>
      <c r="AI590" s="152">
        <v>0</v>
      </c>
      <c r="AJ590" s="153">
        <f t="shared" ref="AJ590:AJ614" si="9">SUM(D590:AI590)</f>
        <v>0</v>
      </c>
      <c r="AM590" s="98"/>
    </row>
    <row r="591" spans="1:39" ht="20.100000000000001" customHeight="1" collapsed="1">
      <c r="A591" s="87">
        <v>2301</v>
      </c>
      <c r="B591" s="88" t="s">
        <v>1245</v>
      </c>
      <c r="C591" s="89" t="s">
        <v>1351</v>
      </c>
      <c r="D591" s="90">
        <v>0</v>
      </c>
      <c r="E591" s="90">
        <v>0</v>
      </c>
      <c r="F591" s="90">
        <v>0</v>
      </c>
      <c r="G591" s="90">
        <v>0</v>
      </c>
      <c r="H591" s="90">
        <v>0</v>
      </c>
      <c r="I591" s="90">
        <v>0</v>
      </c>
      <c r="J591" s="90">
        <v>0</v>
      </c>
      <c r="K591" s="90">
        <v>0</v>
      </c>
      <c r="L591" s="90">
        <v>0</v>
      </c>
      <c r="M591" s="90">
        <v>0</v>
      </c>
      <c r="N591" s="90">
        <v>0</v>
      </c>
      <c r="O591" s="90">
        <v>0</v>
      </c>
      <c r="P591" s="90">
        <v>0</v>
      </c>
      <c r="Q591" s="90">
        <v>0</v>
      </c>
      <c r="R591" s="90">
        <v>0</v>
      </c>
      <c r="S591" s="90">
        <v>0</v>
      </c>
      <c r="T591" s="90">
        <v>0</v>
      </c>
      <c r="U591" s="90">
        <v>0</v>
      </c>
      <c r="V591" s="90">
        <v>0</v>
      </c>
      <c r="W591" s="90">
        <v>0</v>
      </c>
      <c r="X591" s="90">
        <v>0</v>
      </c>
      <c r="Y591" s="90">
        <v>0</v>
      </c>
      <c r="Z591" s="90">
        <v>0</v>
      </c>
      <c r="AA591" s="90">
        <v>0</v>
      </c>
      <c r="AB591" s="90">
        <v>0</v>
      </c>
      <c r="AC591" s="90">
        <v>0</v>
      </c>
      <c r="AD591" s="90">
        <v>0</v>
      </c>
      <c r="AE591" s="90">
        <v>0</v>
      </c>
      <c r="AF591" s="90">
        <v>0</v>
      </c>
      <c r="AG591" s="90">
        <v>0</v>
      </c>
      <c r="AH591" s="90">
        <v>0</v>
      </c>
      <c r="AI591" s="90">
        <v>0</v>
      </c>
      <c r="AJ591" s="91">
        <f t="shared" si="9"/>
        <v>0</v>
      </c>
      <c r="AM591" s="98"/>
    </row>
    <row r="592" spans="1:39" ht="20.100000000000001" customHeight="1">
      <c r="A592" s="87">
        <v>2302</v>
      </c>
      <c r="B592" s="88" t="s">
        <v>1246</v>
      </c>
      <c r="C592" s="89" t="s">
        <v>1351</v>
      </c>
      <c r="D592" s="90">
        <v>0</v>
      </c>
      <c r="E592" s="90">
        <v>0</v>
      </c>
      <c r="F592" s="90">
        <v>0</v>
      </c>
      <c r="G592" s="90">
        <v>0</v>
      </c>
      <c r="H592" s="90">
        <v>0</v>
      </c>
      <c r="I592" s="90">
        <v>0</v>
      </c>
      <c r="J592" s="90">
        <v>0</v>
      </c>
      <c r="K592" s="90">
        <v>0</v>
      </c>
      <c r="L592" s="90">
        <v>0</v>
      </c>
      <c r="M592" s="90">
        <v>0</v>
      </c>
      <c r="N592" s="90">
        <v>0</v>
      </c>
      <c r="O592" s="90">
        <v>0</v>
      </c>
      <c r="P592" s="90">
        <v>0</v>
      </c>
      <c r="Q592" s="90">
        <v>0</v>
      </c>
      <c r="R592" s="90">
        <v>0</v>
      </c>
      <c r="S592" s="90">
        <v>0</v>
      </c>
      <c r="T592" s="90">
        <v>0</v>
      </c>
      <c r="U592" s="90">
        <v>0</v>
      </c>
      <c r="V592" s="90">
        <v>0</v>
      </c>
      <c r="W592" s="90">
        <v>0</v>
      </c>
      <c r="X592" s="90">
        <v>0</v>
      </c>
      <c r="Y592" s="90">
        <v>0</v>
      </c>
      <c r="Z592" s="90">
        <v>0</v>
      </c>
      <c r="AA592" s="90">
        <v>0</v>
      </c>
      <c r="AB592" s="90">
        <v>0</v>
      </c>
      <c r="AC592" s="90">
        <v>0</v>
      </c>
      <c r="AD592" s="90">
        <v>0</v>
      </c>
      <c r="AE592" s="90">
        <v>0</v>
      </c>
      <c r="AF592" s="90">
        <v>0</v>
      </c>
      <c r="AG592" s="90">
        <v>0</v>
      </c>
      <c r="AH592" s="90">
        <v>0</v>
      </c>
      <c r="AI592" s="90">
        <v>0</v>
      </c>
      <c r="AJ592" s="91">
        <f t="shared" si="9"/>
        <v>0</v>
      </c>
      <c r="AM592" s="98"/>
    </row>
    <row r="593" spans="1:39" ht="20.100000000000001" customHeight="1">
      <c r="A593" s="87">
        <v>2303</v>
      </c>
      <c r="B593" s="88" t="s">
        <v>1247</v>
      </c>
      <c r="C593" s="89" t="s">
        <v>1351</v>
      </c>
      <c r="D593" s="90">
        <v>0</v>
      </c>
      <c r="E593" s="90">
        <v>0</v>
      </c>
      <c r="F593" s="90">
        <v>0</v>
      </c>
      <c r="G593" s="90">
        <v>0</v>
      </c>
      <c r="H593" s="90">
        <v>0</v>
      </c>
      <c r="I593" s="90">
        <v>0</v>
      </c>
      <c r="J593" s="90">
        <v>0</v>
      </c>
      <c r="K593" s="90">
        <v>0</v>
      </c>
      <c r="L593" s="90">
        <v>0</v>
      </c>
      <c r="M593" s="90">
        <v>0</v>
      </c>
      <c r="N593" s="90">
        <v>0</v>
      </c>
      <c r="O593" s="90">
        <v>0</v>
      </c>
      <c r="P593" s="90">
        <v>0</v>
      </c>
      <c r="Q593" s="90">
        <v>0</v>
      </c>
      <c r="R593" s="90">
        <v>0</v>
      </c>
      <c r="S593" s="90">
        <v>0</v>
      </c>
      <c r="T593" s="90">
        <v>0</v>
      </c>
      <c r="U593" s="90">
        <v>0</v>
      </c>
      <c r="V593" s="90">
        <v>0</v>
      </c>
      <c r="W593" s="90">
        <v>0</v>
      </c>
      <c r="X593" s="90">
        <v>0</v>
      </c>
      <c r="Y593" s="90">
        <v>0</v>
      </c>
      <c r="Z593" s="90">
        <v>0</v>
      </c>
      <c r="AA593" s="90">
        <v>0</v>
      </c>
      <c r="AB593" s="90">
        <v>0</v>
      </c>
      <c r="AC593" s="90">
        <v>0</v>
      </c>
      <c r="AD593" s="90">
        <v>0</v>
      </c>
      <c r="AE593" s="90">
        <v>0</v>
      </c>
      <c r="AF593" s="90">
        <v>0</v>
      </c>
      <c r="AG593" s="90">
        <v>0</v>
      </c>
      <c r="AH593" s="90">
        <v>0</v>
      </c>
      <c r="AI593" s="90">
        <v>0</v>
      </c>
      <c r="AJ593" s="91">
        <f t="shared" si="9"/>
        <v>0</v>
      </c>
      <c r="AM593" s="98"/>
    </row>
    <row r="594" spans="1:39" ht="20.100000000000001" customHeight="1">
      <c r="A594" s="87">
        <v>2311</v>
      </c>
      <c r="B594" s="88" t="s">
        <v>1248</v>
      </c>
      <c r="C594" s="89" t="s">
        <v>1351</v>
      </c>
      <c r="D594" s="90">
        <v>0</v>
      </c>
      <c r="E594" s="90">
        <v>0</v>
      </c>
      <c r="F594" s="90">
        <v>0</v>
      </c>
      <c r="G594" s="90">
        <v>0</v>
      </c>
      <c r="H594" s="90">
        <v>0</v>
      </c>
      <c r="I594" s="90">
        <v>0</v>
      </c>
      <c r="J594" s="90">
        <v>0</v>
      </c>
      <c r="K594" s="90">
        <v>0</v>
      </c>
      <c r="L594" s="90">
        <v>0</v>
      </c>
      <c r="M594" s="90">
        <v>0</v>
      </c>
      <c r="N594" s="90">
        <v>0</v>
      </c>
      <c r="O594" s="90">
        <v>0</v>
      </c>
      <c r="P594" s="90">
        <v>0</v>
      </c>
      <c r="Q594" s="90">
        <v>0</v>
      </c>
      <c r="R594" s="90">
        <v>0</v>
      </c>
      <c r="S594" s="90">
        <v>0</v>
      </c>
      <c r="T594" s="90">
        <v>0</v>
      </c>
      <c r="U594" s="90">
        <v>0</v>
      </c>
      <c r="V594" s="90">
        <v>0</v>
      </c>
      <c r="W594" s="90">
        <v>0</v>
      </c>
      <c r="X594" s="90">
        <v>0</v>
      </c>
      <c r="Y594" s="90">
        <v>0</v>
      </c>
      <c r="Z594" s="90">
        <v>0</v>
      </c>
      <c r="AA594" s="90">
        <v>0</v>
      </c>
      <c r="AB594" s="90">
        <v>0</v>
      </c>
      <c r="AC594" s="90">
        <v>0</v>
      </c>
      <c r="AD594" s="90">
        <v>0</v>
      </c>
      <c r="AE594" s="90">
        <v>0</v>
      </c>
      <c r="AF594" s="90">
        <v>0</v>
      </c>
      <c r="AG594" s="90">
        <v>0</v>
      </c>
      <c r="AH594" s="90">
        <v>0</v>
      </c>
      <c r="AI594" s="90">
        <v>0</v>
      </c>
      <c r="AJ594" s="91">
        <f t="shared" si="9"/>
        <v>0</v>
      </c>
      <c r="AM594" s="98"/>
    </row>
    <row r="595" spans="1:39" ht="20.100000000000001" customHeight="1">
      <c r="A595" s="87">
        <v>2312</v>
      </c>
      <c r="B595" s="88" t="s">
        <v>1249</v>
      </c>
      <c r="C595" s="89" t="s">
        <v>1351</v>
      </c>
      <c r="D595" s="90">
        <v>0</v>
      </c>
      <c r="E595" s="90">
        <v>0</v>
      </c>
      <c r="F595" s="90">
        <v>0</v>
      </c>
      <c r="G595" s="90">
        <v>0</v>
      </c>
      <c r="H595" s="90">
        <v>0</v>
      </c>
      <c r="I595" s="90">
        <v>0</v>
      </c>
      <c r="J595" s="90">
        <v>0</v>
      </c>
      <c r="K595" s="90">
        <v>0</v>
      </c>
      <c r="L595" s="90">
        <v>0</v>
      </c>
      <c r="M595" s="90">
        <v>0</v>
      </c>
      <c r="N595" s="90">
        <v>0</v>
      </c>
      <c r="O595" s="90">
        <v>0</v>
      </c>
      <c r="P595" s="90">
        <v>0</v>
      </c>
      <c r="Q595" s="90">
        <v>0</v>
      </c>
      <c r="R595" s="90">
        <v>0</v>
      </c>
      <c r="S595" s="90">
        <v>0</v>
      </c>
      <c r="T595" s="90">
        <v>0</v>
      </c>
      <c r="U595" s="90">
        <v>0</v>
      </c>
      <c r="V595" s="90">
        <v>0</v>
      </c>
      <c r="W595" s="90">
        <v>0</v>
      </c>
      <c r="X595" s="90">
        <v>0</v>
      </c>
      <c r="Y595" s="90">
        <v>0</v>
      </c>
      <c r="Z595" s="90">
        <v>0</v>
      </c>
      <c r="AA595" s="90">
        <v>0</v>
      </c>
      <c r="AB595" s="90">
        <v>0</v>
      </c>
      <c r="AC595" s="90">
        <v>0</v>
      </c>
      <c r="AD595" s="90">
        <v>0</v>
      </c>
      <c r="AE595" s="90">
        <v>0</v>
      </c>
      <c r="AF595" s="90">
        <v>0</v>
      </c>
      <c r="AG595" s="90">
        <v>0</v>
      </c>
      <c r="AH595" s="90">
        <v>0</v>
      </c>
      <c r="AI595" s="90">
        <v>0</v>
      </c>
      <c r="AJ595" s="91">
        <f t="shared" si="9"/>
        <v>0</v>
      </c>
      <c r="AM595" s="98"/>
    </row>
    <row r="596" spans="1:39" ht="20.100000000000001" customHeight="1">
      <c r="A596" s="87">
        <v>2313</v>
      </c>
      <c r="B596" s="88" t="s">
        <v>1250</v>
      </c>
      <c r="C596" s="89" t="s">
        <v>1351</v>
      </c>
      <c r="D596" s="90">
        <v>0</v>
      </c>
      <c r="E596" s="90">
        <v>0</v>
      </c>
      <c r="F596" s="90">
        <v>0</v>
      </c>
      <c r="G596" s="90">
        <v>0</v>
      </c>
      <c r="H596" s="90">
        <v>0</v>
      </c>
      <c r="I596" s="90">
        <v>0</v>
      </c>
      <c r="J596" s="90">
        <v>0</v>
      </c>
      <c r="K596" s="90">
        <v>0</v>
      </c>
      <c r="L596" s="90">
        <v>0</v>
      </c>
      <c r="M596" s="90">
        <v>0</v>
      </c>
      <c r="N596" s="90">
        <v>0</v>
      </c>
      <c r="O596" s="90">
        <v>0</v>
      </c>
      <c r="P596" s="90">
        <v>0</v>
      </c>
      <c r="Q596" s="90">
        <v>0</v>
      </c>
      <c r="R596" s="90">
        <v>0</v>
      </c>
      <c r="S596" s="90">
        <v>0</v>
      </c>
      <c r="T596" s="90">
        <v>0</v>
      </c>
      <c r="U596" s="90">
        <v>0</v>
      </c>
      <c r="V596" s="90">
        <v>0</v>
      </c>
      <c r="W596" s="90">
        <v>0</v>
      </c>
      <c r="X596" s="90">
        <v>0</v>
      </c>
      <c r="Y596" s="90">
        <v>0</v>
      </c>
      <c r="Z596" s="90">
        <v>0</v>
      </c>
      <c r="AA596" s="90">
        <v>0</v>
      </c>
      <c r="AB596" s="90">
        <v>0</v>
      </c>
      <c r="AC596" s="90">
        <v>0</v>
      </c>
      <c r="AD596" s="90">
        <v>0</v>
      </c>
      <c r="AE596" s="90">
        <v>0</v>
      </c>
      <c r="AF596" s="90">
        <v>0</v>
      </c>
      <c r="AG596" s="90">
        <v>0</v>
      </c>
      <c r="AH596" s="90">
        <v>0</v>
      </c>
      <c r="AI596" s="90">
        <v>0</v>
      </c>
      <c r="AJ596" s="91">
        <f t="shared" si="9"/>
        <v>0</v>
      </c>
      <c r="AM596" s="98"/>
    </row>
    <row r="597" spans="1:39" ht="20.100000000000001" customHeight="1">
      <c r="A597" s="87">
        <v>2314</v>
      </c>
      <c r="B597" s="88" t="s">
        <v>1251</v>
      </c>
      <c r="C597" s="89" t="s">
        <v>1351</v>
      </c>
      <c r="D597" s="90">
        <v>0</v>
      </c>
      <c r="E597" s="90">
        <v>0</v>
      </c>
      <c r="F597" s="90">
        <v>0</v>
      </c>
      <c r="G597" s="90">
        <v>0</v>
      </c>
      <c r="H597" s="90">
        <v>0</v>
      </c>
      <c r="I597" s="90">
        <v>0</v>
      </c>
      <c r="J597" s="90">
        <v>0</v>
      </c>
      <c r="K597" s="90">
        <v>0</v>
      </c>
      <c r="L597" s="90">
        <v>0</v>
      </c>
      <c r="M597" s="90">
        <v>0</v>
      </c>
      <c r="N597" s="90">
        <v>0</v>
      </c>
      <c r="O597" s="90">
        <v>0</v>
      </c>
      <c r="P597" s="90">
        <v>0</v>
      </c>
      <c r="Q597" s="90">
        <v>0</v>
      </c>
      <c r="R597" s="90">
        <v>0</v>
      </c>
      <c r="S597" s="90">
        <v>0</v>
      </c>
      <c r="T597" s="90">
        <v>0</v>
      </c>
      <c r="U597" s="90">
        <v>0</v>
      </c>
      <c r="V597" s="90">
        <v>0</v>
      </c>
      <c r="W597" s="90">
        <v>0</v>
      </c>
      <c r="X597" s="90">
        <v>0</v>
      </c>
      <c r="Y597" s="90">
        <v>0</v>
      </c>
      <c r="Z597" s="90">
        <v>0</v>
      </c>
      <c r="AA597" s="90">
        <v>0</v>
      </c>
      <c r="AB597" s="90">
        <v>0</v>
      </c>
      <c r="AC597" s="90">
        <v>0</v>
      </c>
      <c r="AD597" s="90">
        <v>0</v>
      </c>
      <c r="AE597" s="90">
        <v>0</v>
      </c>
      <c r="AF597" s="90">
        <v>0</v>
      </c>
      <c r="AG597" s="90">
        <v>0</v>
      </c>
      <c r="AH597" s="90">
        <v>0</v>
      </c>
      <c r="AI597" s="90">
        <v>0</v>
      </c>
      <c r="AJ597" s="91">
        <f t="shared" si="9"/>
        <v>0</v>
      </c>
      <c r="AM597" s="98"/>
    </row>
    <row r="598" spans="1:39" ht="20.100000000000001" customHeight="1">
      <c r="A598" s="87">
        <v>2315</v>
      </c>
      <c r="B598" s="88" t="s">
        <v>1252</v>
      </c>
      <c r="C598" s="89" t="s">
        <v>1351</v>
      </c>
      <c r="D598" s="90">
        <v>0</v>
      </c>
      <c r="E598" s="90">
        <v>0</v>
      </c>
      <c r="F598" s="90">
        <v>0</v>
      </c>
      <c r="G598" s="90">
        <v>0</v>
      </c>
      <c r="H598" s="90">
        <v>0</v>
      </c>
      <c r="I598" s="90">
        <v>0</v>
      </c>
      <c r="J598" s="90">
        <v>0</v>
      </c>
      <c r="K598" s="90">
        <v>0</v>
      </c>
      <c r="L598" s="90">
        <v>0</v>
      </c>
      <c r="M598" s="90">
        <v>0</v>
      </c>
      <c r="N598" s="90">
        <v>0</v>
      </c>
      <c r="O598" s="90">
        <v>0</v>
      </c>
      <c r="P598" s="90">
        <v>0</v>
      </c>
      <c r="Q598" s="90">
        <v>0</v>
      </c>
      <c r="R598" s="90">
        <v>0</v>
      </c>
      <c r="S598" s="90">
        <v>0</v>
      </c>
      <c r="T598" s="90">
        <v>0</v>
      </c>
      <c r="U598" s="90">
        <v>0</v>
      </c>
      <c r="V598" s="90">
        <v>0</v>
      </c>
      <c r="W598" s="90">
        <v>0</v>
      </c>
      <c r="X598" s="90">
        <v>0</v>
      </c>
      <c r="Y598" s="90">
        <v>0</v>
      </c>
      <c r="Z598" s="90">
        <v>0</v>
      </c>
      <c r="AA598" s="90">
        <v>0</v>
      </c>
      <c r="AB598" s="90">
        <v>0</v>
      </c>
      <c r="AC598" s="90">
        <v>0</v>
      </c>
      <c r="AD598" s="90">
        <v>0</v>
      </c>
      <c r="AE598" s="90">
        <v>0</v>
      </c>
      <c r="AF598" s="90">
        <v>0</v>
      </c>
      <c r="AG598" s="90">
        <v>0</v>
      </c>
      <c r="AH598" s="90">
        <v>0</v>
      </c>
      <c r="AI598" s="90">
        <v>0</v>
      </c>
      <c r="AJ598" s="91">
        <f t="shared" si="9"/>
        <v>0</v>
      </c>
      <c r="AM598" s="98"/>
    </row>
    <row r="599" spans="1:39" ht="20.100000000000001" customHeight="1">
      <c r="A599" s="87">
        <v>2316</v>
      </c>
      <c r="B599" s="88" t="s">
        <v>1253</v>
      </c>
      <c r="C599" s="89" t="s">
        <v>1351</v>
      </c>
      <c r="D599" s="90">
        <v>0</v>
      </c>
      <c r="E599" s="90">
        <v>0</v>
      </c>
      <c r="F599" s="90">
        <v>0</v>
      </c>
      <c r="G599" s="90">
        <v>0</v>
      </c>
      <c r="H599" s="90">
        <v>0</v>
      </c>
      <c r="I599" s="90">
        <v>0</v>
      </c>
      <c r="J599" s="90">
        <v>0</v>
      </c>
      <c r="K599" s="90">
        <v>0</v>
      </c>
      <c r="L599" s="90">
        <v>0</v>
      </c>
      <c r="M599" s="90">
        <v>0</v>
      </c>
      <c r="N599" s="90">
        <v>0</v>
      </c>
      <c r="O599" s="90">
        <v>0</v>
      </c>
      <c r="P599" s="90">
        <v>0</v>
      </c>
      <c r="Q599" s="90">
        <v>0</v>
      </c>
      <c r="R599" s="90">
        <v>0</v>
      </c>
      <c r="S599" s="90">
        <v>0</v>
      </c>
      <c r="T599" s="90">
        <v>0</v>
      </c>
      <c r="U599" s="90">
        <v>0</v>
      </c>
      <c r="V599" s="90">
        <v>0</v>
      </c>
      <c r="W599" s="90">
        <v>0</v>
      </c>
      <c r="X599" s="90">
        <v>0</v>
      </c>
      <c r="Y599" s="90">
        <v>0</v>
      </c>
      <c r="Z599" s="90">
        <v>0</v>
      </c>
      <c r="AA599" s="90">
        <v>0</v>
      </c>
      <c r="AB599" s="90">
        <v>0</v>
      </c>
      <c r="AC599" s="90">
        <v>0</v>
      </c>
      <c r="AD599" s="90">
        <v>0</v>
      </c>
      <c r="AE599" s="90">
        <v>0</v>
      </c>
      <c r="AF599" s="90">
        <v>0</v>
      </c>
      <c r="AG599" s="90">
        <v>0</v>
      </c>
      <c r="AH599" s="90">
        <v>0</v>
      </c>
      <c r="AI599" s="90">
        <v>0</v>
      </c>
      <c r="AJ599" s="91">
        <f t="shared" si="9"/>
        <v>0</v>
      </c>
      <c r="AM599" s="98"/>
    </row>
    <row r="600" spans="1:39" ht="20.100000000000001" customHeight="1">
      <c r="A600" s="87">
        <v>2317</v>
      </c>
      <c r="B600" s="88" t="s">
        <v>1254</v>
      </c>
      <c r="C600" s="89" t="s">
        <v>1351</v>
      </c>
      <c r="D600" s="90">
        <v>0</v>
      </c>
      <c r="E600" s="90">
        <v>0</v>
      </c>
      <c r="F600" s="90">
        <v>0</v>
      </c>
      <c r="G600" s="90">
        <v>0</v>
      </c>
      <c r="H600" s="90">
        <v>0</v>
      </c>
      <c r="I600" s="90">
        <v>0</v>
      </c>
      <c r="J600" s="90">
        <v>0</v>
      </c>
      <c r="K600" s="90">
        <v>0</v>
      </c>
      <c r="L600" s="90">
        <v>0</v>
      </c>
      <c r="M600" s="90">
        <v>0</v>
      </c>
      <c r="N600" s="90">
        <v>0</v>
      </c>
      <c r="O600" s="90">
        <v>0</v>
      </c>
      <c r="P600" s="90">
        <v>0</v>
      </c>
      <c r="Q600" s="90">
        <v>0</v>
      </c>
      <c r="R600" s="90">
        <v>0</v>
      </c>
      <c r="S600" s="90">
        <v>0</v>
      </c>
      <c r="T600" s="90">
        <v>0</v>
      </c>
      <c r="U600" s="90">
        <v>0</v>
      </c>
      <c r="V600" s="90">
        <v>0</v>
      </c>
      <c r="W600" s="90">
        <v>0</v>
      </c>
      <c r="X600" s="90">
        <v>0</v>
      </c>
      <c r="Y600" s="90">
        <v>0</v>
      </c>
      <c r="Z600" s="90">
        <v>0</v>
      </c>
      <c r="AA600" s="90">
        <v>0</v>
      </c>
      <c r="AB600" s="90">
        <v>0</v>
      </c>
      <c r="AC600" s="90">
        <v>0</v>
      </c>
      <c r="AD600" s="90">
        <v>0</v>
      </c>
      <c r="AE600" s="90">
        <v>0</v>
      </c>
      <c r="AF600" s="90">
        <v>0</v>
      </c>
      <c r="AG600" s="90">
        <v>0</v>
      </c>
      <c r="AH600" s="90">
        <v>0</v>
      </c>
      <c r="AI600" s="90">
        <v>0</v>
      </c>
      <c r="AJ600" s="91">
        <f t="shared" si="9"/>
        <v>0</v>
      </c>
      <c r="AM600" s="98"/>
    </row>
    <row r="601" spans="1:39" ht="20.100000000000001" customHeight="1">
      <c r="A601" s="87">
        <v>2318</v>
      </c>
      <c r="B601" s="88" t="s">
        <v>1255</v>
      </c>
      <c r="C601" s="89" t="s">
        <v>1351</v>
      </c>
      <c r="D601" s="90">
        <v>0</v>
      </c>
      <c r="E601" s="90">
        <v>0</v>
      </c>
      <c r="F601" s="90">
        <v>0</v>
      </c>
      <c r="G601" s="90">
        <v>0</v>
      </c>
      <c r="H601" s="90">
        <v>0</v>
      </c>
      <c r="I601" s="90">
        <v>0</v>
      </c>
      <c r="J601" s="90">
        <v>0</v>
      </c>
      <c r="K601" s="90">
        <v>0</v>
      </c>
      <c r="L601" s="90">
        <v>0</v>
      </c>
      <c r="M601" s="90">
        <v>0</v>
      </c>
      <c r="N601" s="90">
        <v>0</v>
      </c>
      <c r="O601" s="90">
        <v>0</v>
      </c>
      <c r="P601" s="90">
        <v>0</v>
      </c>
      <c r="Q601" s="90">
        <v>0</v>
      </c>
      <c r="R601" s="90">
        <v>0</v>
      </c>
      <c r="S601" s="90">
        <v>0</v>
      </c>
      <c r="T601" s="90">
        <v>0</v>
      </c>
      <c r="U601" s="90">
        <v>0</v>
      </c>
      <c r="V601" s="90">
        <v>0</v>
      </c>
      <c r="W601" s="90">
        <v>0</v>
      </c>
      <c r="X601" s="90">
        <v>0</v>
      </c>
      <c r="Y601" s="90">
        <v>0</v>
      </c>
      <c r="Z601" s="90">
        <v>0</v>
      </c>
      <c r="AA601" s="90">
        <v>0</v>
      </c>
      <c r="AB601" s="90">
        <v>0</v>
      </c>
      <c r="AC601" s="90">
        <v>0</v>
      </c>
      <c r="AD601" s="90">
        <v>0</v>
      </c>
      <c r="AE601" s="90">
        <v>0</v>
      </c>
      <c r="AF601" s="90">
        <v>0</v>
      </c>
      <c r="AG601" s="90">
        <v>0</v>
      </c>
      <c r="AH601" s="90">
        <v>0</v>
      </c>
      <c r="AI601" s="90">
        <v>0</v>
      </c>
      <c r="AJ601" s="91">
        <f t="shared" si="9"/>
        <v>0</v>
      </c>
      <c r="AM601" s="98"/>
    </row>
    <row r="602" spans="1:39" ht="20.100000000000001" customHeight="1">
      <c r="A602" s="87">
        <v>2319</v>
      </c>
      <c r="B602" s="88" t="s">
        <v>1256</v>
      </c>
      <c r="C602" s="89" t="s">
        <v>1351</v>
      </c>
      <c r="D602" s="90">
        <v>0</v>
      </c>
      <c r="E602" s="90">
        <v>0</v>
      </c>
      <c r="F602" s="90">
        <v>0</v>
      </c>
      <c r="G602" s="90">
        <v>0</v>
      </c>
      <c r="H602" s="90">
        <v>0</v>
      </c>
      <c r="I602" s="90">
        <v>0</v>
      </c>
      <c r="J602" s="90">
        <v>0</v>
      </c>
      <c r="K602" s="90">
        <v>0</v>
      </c>
      <c r="L602" s="90">
        <v>0</v>
      </c>
      <c r="M602" s="90">
        <v>0</v>
      </c>
      <c r="N602" s="90">
        <v>0</v>
      </c>
      <c r="O602" s="90">
        <v>0</v>
      </c>
      <c r="P602" s="90">
        <v>0</v>
      </c>
      <c r="Q602" s="90">
        <v>0</v>
      </c>
      <c r="R602" s="90">
        <v>0</v>
      </c>
      <c r="S602" s="90">
        <v>0</v>
      </c>
      <c r="T602" s="90">
        <v>0</v>
      </c>
      <c r="U602" s="90">
        <v>0</v>
      </c>
      <c r="V602" s="90">
        <v>0</v>
      </c>
      <c r="W602" s="90">
        <v>0</v>
      </c>
      <c r="X602" s="90">
        <v>0</v>
      </c>
      <c r="Y602" s="90">
        <v>0</v>
      </c>
      <c r="Z602" s="90">
        <v>0</v>
      </c>
      <c r="AA602" s="90">
        <v>0</v>
      </c>
      <c r="AB602" s="90">
        <v>0</v>
      </c>
      <c r="AC602" s="90">
        <v>0</v>
      </c>
      <c r="AD602" s="90">
        <v>0</v>
      </c>
      <c r="AE602" s="90">
        <v>0</v>
      </c>
      <c r="AF602" s="90">
        <v>0</v>
      </c>
      <c r="AG602" s="90">
        <v>0</v>
      </c>
      <c r="AH602" s="90">
        <v>0</v>
      </c>
      <c r="AI602" s="90">
        <v>0</v>
      </c>
      <c r="AJ602" s="91">
        <f t="shared" si="9"/>
        <v>0</v>
      </c>
      <c r="AM602" s="98"/>
    </row>
    <row r="603" spans="1:39" ht="20.100000000000001" customHeight="1">
      <c r="A603" s="87">
        <v>2320</v>
      </c>
      <c r="B603" s="88" t="s">
        <v>1257</v>
      </c>
      <c r="C603" s="89" t="s">
        <v>1351</v>
      </c>
      <c r="D603" s="90">
        <v>0</v>
      </c>
      <c r="E603" s="90">
        <v>0</v>
      </c>
      <c r="F603" s="90">
        <v>0</v>
      </c>
      <c r="G603" s="90">
        <v>0</v>
      </c>
      <c r="H603" s="90">
        <v>0</v>
      </c>
      <c r="I603" s="90">
        <v>0</v>
      </c>
      <c r="J603" s="90">
        <v>0</v>
      </c>
      <c r="K603" s="90">
        <v>0</v>
      </c>
      <c r="L603" s="90">
        <v>0</v>
      </c>
      <c r="M603" s="90">
        <v>0</v>
      </c>
      <c r="N603" s="90">
        <v>0</v>
      </c>
      <c r="O603" s="90">
        <v>0</v>
      </c>
      <c r="P603" s="90">
        <v>0</v>
      </c>
      <c r="Q603" s="90">
        <v>0</v>
      </c>
      <c r="R603" s="90">
        <v>0</v>
      </c>
      <c r="S603" s="90">
        <v>0</v>
      </c>
      <c r="T603" s="90">
        <v>0</v>
      </c>
      <c r="U603" s="90">
        <v>0</v>
      </c>
      <c r="V603" s="90">
        <v>0</v>
      </c>
      <c r="W603" s="90">
        <v>0</v>
      </c>
      <c r="X603" s="90">
        <v>0</v>
      </c>
      <c r="Y603" s="90">
        <v>0</v>
      </c>
      <c r="Z603" s="90">
        <v>0</v>
      </c>
      <c r="AA603" s="90">
        <v>0</v>
      </c>
      <c r="AB603" s="90">
        <v>0</v>
      </c>
      <c r="AC603" s="90">
        <v>0</v>
      </c>
      <c r="AD603" s="90">
        <v>0</v>
      </c>
      <c r="AE603" s="90">
        <v>0</v>
      </c>
      <c r="AF603" s="90">
        <v>0</v>
      </c>
      <c r="AG603" s="90">
        <v>0</v>
      </c>
      <c r="AH603" s="90">
        <v>0</v>
      </c>
      <c r="AI603" s="90">
        <v>0</v>
      </c>
      <c r="AJ603" s="91">
        <f t="shared" si="9"/>
        <v>0</v>
      </c>
      <c r="AM603" s="98"/>
    </row>
    <row r="604" spans="1:39" ht="20.100000000000001" customHeight="1">
      <c r="A604" s="87">
        <v>2321</v>
      </c>
      <c r="B604" s="88" t="s">
        <v>617</v>
      </c>
      <c r="C604" s="89" t="s">
        <v>1351</v>
      </c>
      <c r="D604" s="90">
        <v>0</v>
      </c>
      <c r="E604" s="90">
        <v>0</v>
      </c>
      <c r="F604" s="90">
        <v>0</v>
      </c>
      <c r="G604" s="90">
        <v>0</v>
      </c>
      <c r="H604" s="90">
        <v>0</v>
      </c>
      <c r="I604" s="90">
        <v>0</v>
      </c>
      <c r="J604" s="90">
        <v>0</v>
      </c>
      <c r="K604" s="90">
        <v>0</v>
      </c>
      <c r="L604" s="90">
        <v>0</v>
      </c>
      <c r="M604" s="90">
        <v>0</v>
      </c>
      <c r="N604" s="90">
        <v>0</v>
      </c>
      <c r="O604" s="90">
        <v>0</v>
      </c>
      <c r="P604" s="90">
        <v>0</v>
      </c>
      <c r="Q604" s="90">
        <v>0</v>
      </c>
      <c r="R604" s="90">
        <v>0</v>
      </c>
      <c r="S604" s="90">
        <v>0</v>
      </c>
      <c r="T604" s="90">
        <v>0</v>
      </c>
      <c r="U604" s="90">
        <v>0</v>
      </c>
      <c r="V604" s="90">
        <v>0</v>
      </c>
      <c r="W604" s="90">
        <v>0</v>
      </c>
      <c r="X604" s="90">
        <v>0</v>
      </c>
      <c r="Y604" s="90">
        <v>0</v>
      </c>
      <c r="Z604" s="90">
        <v>0</v>
      </c>
      <c r="AA604" s="90">
        <v>0</v>
      </c>
      <c r="AB604" s="90">
        <v>0</v>
      </c>
      <c r="AC604" s="90">
        <v>0</v>
      </c>
      <c r="AD604" s="90">
        <v>0</v>
      </c>
      <c r="AE604" s="90">
        <v>0</v>
      </c>
      <c r="AF604" s="90">
        <v>0</v>
      </c>
      <c r="AG604" s="90">
        <v>0</v>
      </c>
      <c r="AH604" s="90">
        <v>0</v>
      </c>
      <c r="AI604" s="90">
        <v>0</v>
      </c>
      <c r="AJ604" s="91">
        <f t="shared" si="9"/>
        <v>0</v>
      </c>
      <c r="AM604" s="98"/>
    </row>
    <row r="605" spans="1:39" ht="20.100000000000001" customHeight="1">
      <c r="A605" s="87">
        <v>2322</v>
      </c>
      <c r="B605" s="88" t="s">
        <v>618</v>
      </c>
      <c r="C605" s="89" t="s">
        <v>1351</v>
      </c>
      <c r="D605" s="90">
        <v>0</v>
      </c>
      <c r="E605" s="90">
        <v>0</v>
      </c>
      <c r="F605" s="90">
        <v>0</v>
      </c>
      <c r="G605" s="90">
        <v>0</v>
      </c>
      <c r="H605" s="90">
        <v>0</v>
      </c>
      <c r="I605" s="90">
        <v>0</v>
      </c>
      <c r="J605" s="90">
        <v>0</v>
      </c>
      <c r="K605" s="90">
        <v>0</v>
      </c>
      <c r="L605" s="90">
        <v>0</v>
      </c>
      <c r="M605" s="90">
        <v>0</v>
      </c>
      <c r="N605" s="90">
        <v>0</v>
      </c>
      <c r="O605" s="90">
        <v>0</v>
      </c>
      <c r="P605" s="90">
        <v>0</v>
      </c>
      <c r="Q605" s="90">
        <v>0</v>
      </c>
      <c r="R605" s="90">
        <v>0</v>
      </c>
      <c r="S605" s="90">
        <v>0</v>
      </c>
      <c r="T605" s="90">
        <v>0</v>
      </c>
      <c r="U605" s="90">
        <v>0</v>
      </c>
      <c r="V605" s="90">
        <v>0</v>
      </c>
      <c r="W605" s="90">
        <v>0</v>
      </c>
      <c r="X605" s="90">
        <v>0</v>
      </c>
      <c r="Y605" s="90">
        <v>0</v>
      </c>
      <c r="Z605" s="90">
        <v>0</v>
      </c>
      <c r="AA605" s="90">
        <v>0</v>
      </c>
      <c r="AB605" s="90">
        <v>0</v>
      </c>
      <c r="AC605" s="90">
        <v>0</v>
      </c>
      <c r="AD605" s="90">
        <v>0</v>
      </c>
      <c r="AE605" s="90">
        <v>0</v>
      </c>
      <c r="AF605" s="90">
        <v>0</v>
      </c>
      <c r="AG605" s="90">
        <v>0</v>
      </c>
      <c r="AH605" s="90">
        <v>0</v>
      </c>
      <c r="AI605" s="90">
        <v>0</v>
      </c>
      <c r="AJ605" s="91">
        <f t="shared" si="9"/>
        <v>0</v>
      </c>
      <c r="AM605" s="98"/>
    </row>
    <row r="606" spans="1:39" ht="20.100000000000001" customHeight="1">
      <c r="A606" s="87">
        <v>2323</v>
      </c>
      <c r="B606" s="88" t="s">
        <v>619</v>
      </c>
      <c r="C606" s="89" t="s">
        <v>1351</v>
      </c>
      <c r="D606" s="90">
        <v>0</v>
      </c>
      <c r="E606" s="90">
        <v>0</v>
      </c>
      <c r="F606" s="90">
        <v>0</v>
      </c>
      <c r="G606" s="90">
        <v>0</v>
      </c>
      <c r="H606" s="90">
        <v>0</v>
      </c>
      <c r="I606" s="90">
        <v>0</v>
      </c>
      <c r="J606" s="90">
        <v>0</v>
      </c>
      <c r="K606" s="90">
        <v>0</v>
      </c>
      <c r="L606" s="90">
        <v>0</v>
      </c>
      <c r="M606" s="90">
        <v>0</v>
      </c>
      <c r="N606" s="90">
        <v>0</v>
      </c>
      <c r="O606" s="90">
        <v>0</v>
      </c>
      <c r="P606" s="90">
        <v>0</v>
      </c>
      <c r="Q606" s="90">
        <v>0</v>
      </c>
      <c r="R606" s="90">
        <v>0</v>
      </c>
      <c r="S606" s="90">
        <v>0</v>
      </c>
      <c r="T606" s="90">
        <v>0</v>
      </c>
      <c r="U606" s="90">
        <v>0</v>
      </c>
      <c r="V606" s="90">
        <v>0</v>
      </c>
      <c r="W606" s="90">
        <v>0</v>
      </c>
      <c r="X606" s="90">
        <v>0</v>
      </c>
      <c r="Y606" s="90">
        <v>0</v>
      </c>
      <c r="Z606" s="90">
        <v>0</v>
      </c>
      <c r="AA606" s="90">
        <v>0</v>
      </c>
      <c r="AB606" s="90">
        <v>0</v>
      </c>
      <c r="AC606" s="90">
        <v>0</v>
      </c>
      <c r="AD606" s="90">
        <v>0</v>
      </c>
      <c r="AE606" s="90">
        <v>0</v>
      </c>
      <c r="AF606" s="90">
        <v>0</v>
      </c>
      <c r="AG606" s="90">
        <v>0</v>
      </c>
      <c r="AH606" s="90">
        <v>0</v>
      </c>
      <c r="AI606" s="90">
        <v>0</v>
      </c>
      <c r="AJ606" s="91">
        <f t="shared" si="9"/>
        <v>0</v>
      </c>
      <c r="AM606" s="98"/>
    </row>
    <row r="607" spans="1:39" ht="20.100000000000001" customHeight="1">
      <c r="A607" s="87">
        <v>2324</v>
      </c>
      <c r="B607" s="88" t="s">
        <v>620</v>
      </c>
      <c r="C607" s="89" t="s">
        <v>1351</v>
      </c>
      <c r="D607" s="90">
        <v>0</v>
      </c>
      <c r="E607" s="90">
        <v>0</v>
      </c>
      <c r="F607" s="90">
        <v>0</v>
      </c>
      <c r="G607" s="90">
        <v>0</v>
      </c>
      <c r="H607" s="90">
        <v>0</v>
      </c>
      <c r="I607" s="90">
        <v>0</v>
      </c>
      <c r="J607" s="90">
        <v>0</v>
      </c>
      <c r="K607" s="90">
        <v>0</v>
      </c>
      <c r="L607" s="90">
        <v>0</v>
      </c>
      <c r="M607" s="90">
        <v>0</v>
      </c>
      <c r="N607" s="90">
        <v>0</v>
      </c>
      <c r="O607" s="90">
        <v>0</v>
      </c>
      <c r="P607" s="90">
        <v>0</v>
      </c>
      <c r="Q607" s="90">
        <v>0</v>
      </c>
      <c r="R607" s="90">
        <v>0</v>
      </c>
      <c r="S607" s="90">
        <v>0</v>
      </c>
      <c r="T607" s="90">
        <v>0</v>
      </c>
      <c r="U607" s="90">
        <v>0</v>
      </c>
      <c r="V607" s="90">
        <v>0</v>
      </c>
      <c r="W607" s="90">
        <v>0</v>
      </c>
      <c r="X607" s="90">
        <v>0</v>
      </c>
      <c r="Y607" s="90">
        <v>0</v>
      </c>
      <c r="Z607" s="90">
        <v>0</v>
      </c>
      <c r="AA607" s="90">
        <v>0</v>
      </c>
      <c r="AB607" s="90">
        <v>0</v>
      </c>
      <c r="AC607" s="90">
        <v>0</v>
      </c>
      <c r="AD607" s="90">
        <v>0</v>
      </c>
      <c r="AE607" s="90">
        <v>0</v>
      </c>
      <c r="AF607" s="90">
        <v>0</v>
      </c>
      <c r="AG607" s="90">
        <v>0</v>
      </c>
      <c r="AH607" s="90">
        <v>0</v>
      </c>
      <c r="AI607" s="90">
        <v>0</v>
      </c>
      <c r="AJ607" s="91">
        <f t="shared" si="9"/>
        <v>0</v>
      </c>
      <c r="AM607" s="98"/>
    </row>
    <row r="608" spans="1:39" ht="20.100000000000001" customHeight="1">
      <c r="A608" s="87">
        <v>2325</v>
      </c>
      <c r="B608" s="88" t="s">
        <v>621</v>
      </c>
      <c r="C608" s="89" t="s">
        <v>1351</v>
      </c>
      <c r="D608" s="90">
        <v>0</v>
      </c>
      <c r="E608" s="90">
        <v>0</v>
      </c>
      <c r="F608" s="90">
        <v>0</v>
      </c>
      <c r="G608" s="90">
        <v>0</v>
      </c>
      <c r="H608" s="90">
        <v>0</v>
      </c>
      <c r="I608" s="90">
        <v>0</v>
      </c>
      <c r="J608" s="90">
        <v>0</v>
      </c>
      <c r="K608" s="90">
        <v>0</v>
      </c>
      <c r="L608" s="90">
        <v>0</v>
      </c>
      <c r="M608" s="90">
        <v>0</v>
      </c>
      <c r="N608" s="90">
        <v>0</v>
      </c>
      <c r="O608" s="90">
        <v>0</v>
      </c>
      <c r="P608" s="90">
        <v>0</v>
      </c>
      <c r="Q608" s="90">
        <v>0</v>
      </c>
      <c r="R608" s="90">
        <v>0</v>
      </c>
      <c r="S608" s="90">
        <v>0</v>
      </c>
      <c r="T608" s="90">
        <v>0</v>
      </c>
      <c r="U608" s="90">
        <v>0</v>
      </c>
      <c r="V608" s="90">
        <v>0</v>
      </c>
      <c r="W608" s="90">
        <v>0</v>
      </c>
      <c r="X608" s="90">
        <v>0</v>
      </c>
      <c r="Y608" s="90">
        <v>0</v>
      </c>
      <c r="Z608" s="90">
        <v>0</v>
      </c>
      <c r="AA608" s="90">
        <v>0</v>
      </c>
      <c r="AB608" s="90">
        <v>0</v>
      </c>
      <c r="AC608" s="90">
        <v>0</v>
      </c>
      <c r="AD608" s="90">
        <v>0</v>
      </c>
      <c r="AE608" s="90">
        <v>0</v>
      </c>
      <c r="AF608" s="90">
        <v>0</v>
      </c>
      <c r="AG608" s="90">
        <v>0</v>
      </c>
      <c r="AH608" s="90">
        <v>0</v>
      </c>
      <c r="AI608" s="90">
        <v>0</v>
      </c>
      <c r="AJ608" s="91">
        <f t="shared" si="9"/>
        <v>0</v>
      </c>
      <c r="AM608" s="98"/>
    </row>
    <row r="609" spans="1:39" ht="20.100000000000001" customHeight="1">
      <c r="A609" s="87">
        <v>2326</v>
      </c>
      <c r="B609" s="88" t="s">
        <v>622</v>
      </c>
      <c r="C609" s="89" t="s">
        <v>1351</v>
      </c>
      <c r="D609" s="90">
        <v>0</v>
      </c>
      <c r="E609" s="90">
        <v>0</v>
      </c>
      <c r="F609" s="90">
        <v>0</v>
      </c>
      <c r="G609" s="90">
        <v>0</v>
      </c>
      <c r="H609" s="90">
        <v>0</v>
      </c>
      <c r="I609" s="90">
        <v>0</v>
      </c>
      <c r="J609" s="90">
        <v>0</v>
      </c>
      <c r="K609" s="90">
        <v>0</v>
      </c>
      <c r="L609" s="90">
        <v>0</v>
      </c>
      <c r="M609" s="90">
        <v>0</v>
      </c>
      <c r="N609" s="90">
        <v>0</v>
      </c>
      <c r="O609" s="90">
        <v>0</v>
      </c>
      <c r="P609" s="90">
        <v>0</v>
      </c>
      <c r="Q609" s="90">
        <v>0</v>
      </c>
      <c r="R609" s="90">
        <v>0</v>
      </c>
      <c r="S609" s="90">
        <v>0</v>
      </c>
      <c r="T609" s="90">
        <v>0</v>
      </c>
      <c r="U609" s="90">
        <v>0</v>
      </c>
      <c r="V609" s="90">
        <v>0</v>
      </c>
      <c r="W609" s="90">
        <v>0</v>
      </c>
      <c r="X609" s="90">
        <v>0</v>
      </c>
      <c r="Y609" s="90">
        <v>0</v>
      </c>
      <c r="Z609" s="90">
        <v>0</v>
      </c>
      <c r="AA609" s="90">
        <v>0</v>
      </c>
      <c r="AB609" s="90">
        <v>0</v>
      </c>
      <c r="AC609" s="90">
        <v>0</v>
      </c>
      <c r="AD609" s="90">
        <v>0</v>
      </c>
      <c r="AE609" s="90">
        <v>0</v>
      </c>
      <c r="AF609" s="90">
        <v>0</v>
      </c>
      <c r="AG609" s="90">
        <v>0</v>
      </c>
      <c r="AH609" s="90">
        <v>0</v>
      </c>
      <c r="AI609" s="90">
        <v>0</v>
      </c>
      <c r="AJ609" s="91">
        <f t="shared" si="9"/>
        <v>0</v>
      </c>
      <c r="AM609" s="98"/>
    </row>
    <row r="610" spans="1:39" ht="20.100000000000001" customHeight="1">
      <c r="A610" s="87">
        <v>2327</v>
      </c>
      <c r="B610" s="88" t="s">
        <v>623</v>
      </c>
      <c r="C610" s="89" t="s">
        <v>1351</v>
      </c>
      <c r="D610" s="90">
        <v>0</v>
      </c>
      <c r="E610" s="90">
        <v>0</v>
      </c>
      <c r="F610" s="90">
        <v>0</v>
      </c>
      <c r="G610" s="90">
        <v>0</v>
      </c>
      <c r="H610" s="90">
        <v>0</v>
      </c>
      <c r="I610" s="90">
        <v>0</v>
      </c>
      <c r="J610" s="90">
        <v>0</v>
      </c>
      <c r="K610" s="90">
        <v>0</v>
      </c>
      <c r="L610" s="90">
        <v>0</v>
      </c>
      <c r="M610" s="90">
        <v>0</v>
      </c>
      <c r="N610" s="90">
        <v>0</v>
      </c>
      <c r="O610" s="90">
        <v>0</v>
      </c>
      <c r="P610" s="90">
        <v>0</v>
      </c>
      <c r="Q610" s="90">
        <v>0</v>
      </c>
      <c r="R610" s="90">
        <v>0</v>
      </c>
      <c r="S610" s="90">
        <v>0</v>
      </c>
      <c r="T610" s="90">
        <v>0</v>
      </c>
      <c r="U610" s="90">
        <v>0</v>
      </c>
      <c r="V610" s="90">
        <v>0</v>
      </c>
      <c r="W610" s="90">
        <v>0</v>
      </c>
      <c r="X610" s="90">
        <v>0</v>
      </c>
      <c r="Y610" s="90">
        <v>0</v>
      </c>
      <c r="Z610" s="90">
        <v>0</v>
      </c>
      <c r="AA610" s="90">
        <v>0</v>
      </c>
      <c r="AB610" s="90">
        <v>0</v>
      </c>
      <c r="AC610" s="90">
        <v>0</v>
      </c>
      <c r="AD610" s="90">
        <v>0</v>
      </c>
      <c r="AE610" s="90">
        <v>0</v>
      </c>
      <c r="AF610" s="90">
        <v>0</v>
      </c>
      <c r="AG610" s="90">
        <v>0</v>
      </c>
      <c r="AH610" s="90">
        <v>0</v>
      </c>
      <c r="AI610" s="90">
        <v>0</v>
      </c>
      <c r="AJ610" s="91">
        <f t="shared" si="9"/>
        <v>0</v>
      </c>
      <c r="AM610" s="98"/>
    </row>
    <row r="611" spans="1:39" ht="20.100000000000001" customHeight="1">
      <c r="A611" s="87">
        <v>2328</v>
      </c>
      <c r="B611" s="88" t="s">
        <v>1306</v>
      </c>
      <c r="C611" s="89" t="s">
        <v>1351</v>
      </c>
      <c r="D611" s="90">
        <v>0</v>
      </c>
      <c r="E611" s="90">
        <v>0</v>
      </c>
      <c r="F611" s="90">
        <v>0</v>
      </c>
      <c r="G611" s="90">
        <v>0</v>
      </c>
      <c r="H611" s="90">
        <v>0</v>
      </c>
      <c r="I611" s="90">
        <v>0</v>
      </c>
      <c r="J611" s="90">
        <v>0</v>
      </c>
      <c r="K611" s="90">
        <v>0</v>
      </c>
      <c r="L611" s="90">
        <v>0</v>
      </c>
      <c r="M611" s="90">
        <v>0</v>
      </c>
      <c r="N611" s="90">
        <v>0</v>
      </c>
      <c r="O611" s="90">
        <v>0</v>
      </c>
      <c r="P611" s="90">
        <v>0</v>
      </c>
      <c r="Q611" s="90">
        <v>0</v>
      </c>
      <c r="R611" s="90">
        <v>0</v>
      </c>
      <c r="S611" s="90">
        <v>0</v>
      </c>
      <c r="T611" s="90">
        <v>0</v>
      </c>
      <c r="U611" s="90">
        <v>0</v>
      </c>
      <c r="V611" s="90">
        <v>0</v>
      </c>
      <c r="W611" s="90">
        <v>0</v>
      </c>
      <c r="X611" s="90">
        <v>0</v>
      </c>
      <c r="Y611" s="90">
        <v>0</v>
      </c>
      <c r="Z611" s="90">
        <v>0</v>
      </c>
      <c r="AA611" s="90">
        <v>0</v>
      </c>
      <c r="AB611" s="90">
        <v>0</v>
      </c>
      <c r="AC611" s="90">
        <v>0</v>
      </c>
      <c r="AD611" s="90">
        <v>0</v>
      </c>
      <c r="AE611" s="90">
        <v>0</v>
      </c>
      <c r="AF611" s="90">
        <v>0</v>
      </c>
      <c r="AG611" s="90">
        <v>0</v>
      </c>
      <c r="AH611" s="90">
        <v>0</v>
      </c>
      <c r="AI611" s="90">
        <v>0</v>
      </c>
      <c r="AJ611" s="91">
        <f t="shared" si="9"/>
        <v>0</v>
      </c>
      <c r="AM611" s="98"/>
    </row>
    <row r="612" spans="1:39" ht="20.100000000000001" customHeight="1">
      <c r="A612" s="87" t="s">
        <v>634</v>
      </c>
      <c r="B612" s="88" t="s">
        <v>1258</v>
      </c>
      <c r="C612" s="89" t="s">
        <v>1264</v>
      </c>
      <c r="D612" s="90">
        <v>0</v>
      </c>
      <c r="E612" s="90">
        <v>0</v>
      </c>
      <c r="F612" s="90">
        <v>0</v>
      </c>
      <c r="G612" s="90">
        <v>3323377.6600000006</v>
      </c>
      <c r="H612" s="90">
        <v>0</v>
      </c>
      <c r="I612" s="90">
        <v>0</v>
      </c>
      <c r="J612" s="90">
        <v>521380.27</v>
      </c>
      <c r="K612" s="90">
        <v>0</v>
      </c>
      <c r="L612" s="90">
        <v>0</v>
      </c>
      <c r="M612" s="90">
        <v>0</v>
      </c>
      <c r="N612" s="90">
        <v>0</v>
      </c>
      <c r="O612" s="90">
        <v>0</v>
      </c>
      <c r="P612" s="90">
        <v>55371.839999999997</v>
      </c>
      <c r="Q612" s="90">
        <v>0</v>
      </c>
      <c r="R612" s="90">
        <v>0</v>
      </c>
      <c r="S612" s="90">
        <v>0</v>
      </c>
      <c r="T612" s="90">
        <v>0</v>
      </c>
      <c r="U612" s="90">
        <v>0</v>
      </c>
      <c r="V612" s="90">
        <v>0</v>
      </c>
      <c r="W612" s="90">
        <v>0</v>
      </c>
      <c r="X612" s="90">
        <v>0</v>
      </c>
      <c r="Y612" s="90">
        <v>0</v>
      </c>
      <c r="Z612" s="90">
        <v>0</v>
      </c>
      <c r="AA612" s="90">
        <v>0</v>
      </c>
      <c r="AB612" s="90">
        <v>0</v>
      </c>
      <c r="AC612" s="90">
        <v>0</v>
      </c>
      <c r="AD612" s="90">
        <v>0</v>
      </c>
      <c r="AE612" s="90">
        <v>0</v>
      </c>
      <c r="AF612" s="90">
        <v>0</v>
      </c>
      <c r="AG612" s="90">
        <v>0</v>
      </c>
      <c r="AH612" s="90">
        <v>0</v>
      </c>
      <c r="AI612" s="90">
        <v>0</v>
      </c>
      <c r="AJ612" s="91">
        <f t="shared" si="9"/>
        <v>3900129.7700000005</v>
      </c>
      <c r="AM612" s="98"/>
    </row>
    <row r="613" spans="1:39" ht="20.100000000000001" customHeight="1">
      <c r="A613" s="87" t="s">
        <v>636</v>
      </c>
      <c r="B613" s="88" t="s">
        <v>1259</v>
      </c>
      <c r="C613" s="89" t="e">
        <v>#N/A</v>
      </c>
      <c r="D613" s="90">
        <v>0</v>
      </c>
      <c r="E613" s="90">
        <v>0</v>
      </c>
      <c r="F613" s="90">
        <v>0</v>
      </c>
      <c r="G613" s="90">
        <v>0</v>
      </c>
      <c r="H613" s="90">
        <v>0</v>
      </c>
      <c r="I613" s="90">
        <v>0</v>
      </c>
      <c r="J613" s="90">
        <v>0</v>
      </c>
      <c r="K613" s="90">
        <v>0</v>
      </c>
      <c r="L613" s="90">
        <v>0</v>
      </c>
      <c r="M613" s="90">
        <v>0</v>
      </c>
      <c r="N613" s="90">
        <v>0</v>
      </c>
      <c r="O613" s="90">
        <v>0</v>
      </c>
      <c r="P613" s="90">
        <v>0</v>
      </c>
      <c r="Q613" s="90">
        <v>0</v>
      </c>
      <c r="R613" s="90">
        <v>0</v>
      </c>
      <c r="S613" s="90">
        <v>0</v>
      </c>
      <c r="T613" s="90">
        <v>0</v>
      </c>
      <c r="U613" s="90">
        <v>0</v>
      </c>
      <c r="V613" s="90">
        <v>0</v>
      </c>
      <c r="W613" s="90">
        <v>0</v>
      </c>
      <c r="X613" s="90">
        <v>0</v>
      </c>
      <c r="Y613" s="90">
        <v>0</v>
      </c>
      <c r="Z613" s="90">
        <v>0</v>
      </c>
      <c r="AA613" s="90">
        <v>0</v>
      </c>
      <c r="AB613" s="90">
        <v>0</v>
      </c>
      <c r="AC613" s="90">
        <v>0</v>
      </c>
      <c r="AD613" s="90">
        <v>0</v>
      </c>
      <c r="AE613" s="90">
        <v>0</v>
      </c>
      <c r="AF613" s="90">
        <v>0</v>
      </c>
      <c r="AG613" s="90">
        <v>0</v>
      </c>
      <c r="AH613" s="90">
        <v>0</v>
      </c>
      <c r="AI613" s="90">
        <v>0</v>
      </c>
      <c r="AJ613" s="91">
        <f t="shared" si="9"/>
        <v>0</v>
      </c>
      <c r="AM613" s="98"/>
    </row>
    <row r="614" spans="1:39" ht="20.100000000000001" customHeight="1">
      <c r="A614" s="87" t="s">
        <v>638</v>
      </c>
      <c r="B614" s="88" t="s">
        <v>1260</v>
      </c>
      <c r="C614" s="89" t="e">
        <v>#N/A</v>
      </c>
      <c r="D614" s="90">
        <v>0</v>
      </c>
      <c r="E614" s="90">
        <v>0</v>
      </c>
      <c r="F614" s="90">
        <v>0</v>
      </c>
      <c r="G614" s="90">
        <v>2469539.8899999987</v>
      </c>
      <c r="H614" s="90">
        <v>0</v>
      </c>
      <c r="I614" s="90">
        <v>0</v>
      </c>
      <c r="J614" s="90">
        <v>0</v>
      </c>
      <c r="K614" s="90">
        <v>0</v>
      </c>
      <c r="L614" s="90">
        <v>0</v>
      </c>
      <c r="M614" s="90">
        <v>0</v>
      </c>
      <c r="N614" s="90">
        <v>0</v>
      </c>
      <c r="O614" s="90">
        <v>0</v>
      </c>
      <c r="P614" s="90">
        <v>0</v>
      </c>
      <c r="Q614" s="90">
        <v>0</v>
      </c>
      <c r="R614" s="90">
        <v>0</v>
      </c>
      <c r="S614" s="90">
        <v>0</v>
      </c>
      <c r="T614" s="90">
        <v>1684866.9399999997</v>
      </c>
      <c r="U614" s="90">
        <v>2332400</v>
      </c>
      <c r="V614" s="90">
        <v>0</v>
      </c>
      <c r="W614" s="90">
        <v>0</v>
      </c>
      <c r="X614" s="90">
        <v>0</v>
      </c>
      <c r="Y614" s="90">
        <v>0</v>
      </c>
      <c r="Z614" s="90">
        <v>0</v>
      </c>
      <c r="AA614" s="90">
        <v>6860000</v>
      </c>
      <c r="AB614" s="90">
        <v>0</v>
      </c>
      <c r="AC614" s="90">
        <v>0</v>
      </c>
      <c r="AD614" s="90">
        <v>0</v>
      </c>
      <c r="AE614" s="90">
        <v>0</v>
      </c>
      <c r="AF614" s="90">
        <v>0</v>
      </c>
      <c r="AG614" s="90">
        <v>0</v>
      </c>
      <c r="AH614" s="90">
        <v>0</v>
      </c>
      <c r="AI614" s="90">
        <v>0</v>
      </c>
      <c r="AJ614" s="91">
        <f t="shared" si="9"/>
        <v>13346806.829999998</v>
      </c>
      <c r="AM614" s="98"/>
    </row>
    <row r="615" spans="1:39" ht="4.5" customHeight="1">
      <c r="A615" s="87"/>
      <c r="B615" s="88"/>
      <c r="C615" s="89"/>
      <c r="D615" s="93"/>
      <c r="E615" s="93"/>
      <c r="F615" s="93"/>
      <c r="G615" s="93"/>
      <c r="H615" s="93"/>
      <c r="I615" s="93"/>
      <c r="J615" s="93"/>
      <c r="K615" s="93"/>
      <c r="L615" s="93"/>
      <c r="M615" s="93"/>
      <c r="N615" s="93"/>
      <c r="O615" s="93"/>
      <c r="P615" s="93"/>
      <c r="Q615" s="93"/>
      <c r="R615" s="93"/>
      <c r="S615" s="93"/>
      <c r="T615" s="93"/>
      <c r="U615" s="93"/>
      <c r="V615" s="93"/>
      <c r="W615" s="93"/>
      <c r="X615" s="93"/>
      <c r="Y615" s="93"/>
      <c r="Z615" s="93"/>
      <c r="AA615" s="93"/>
      <c r="AB615" s="93"/>
      <c r="AC615" s="93"/>
      <c r="AD615" s="93"/>
      <c r="AE615" s="93"/>
      <c r="AF615" s="93"/>
      <c r="AG615" s="93"/>
      <c r="AH615" s="93"/>
      <c r="AI615" s="93"/>
      <c r="AJ615" s="94"/>
      <c r="AM615" s="38"/>
    </row>
    <row r="616" spans="1:39" ht="18.95" customHeight="1" thickBot="1">
      <c r="A616" s="87"/>
      <c r="B616" s="95" t="s">
        <v>652</v>
      </c>
      <c r="C616" s="96"/>
      <c r="D616" s="97">
        <f>SUBTOTAL(9,D13:D614)</f>
        <v>105137903.60999997</v>
      </c>
      <c r="E616" s="97">
        <f t="shared" ref="E616:AJ616" si="10">SUBTOTAL(9,E13:E614)</f>
        <v>59879934.00999999</v>
      </c>
      <c r="F616" s="97">
        <f t="shared" si="10"/>
        <v>3427589180.0800009</v>
      </c>
      <c r="G616" s="97">
        <f t="shared" si="10"/>
        <v>443859064.56999999</v>
      </c>
      <c r="H616" s="97">
        <f t="shared" si="10"/>
        <v>21880656</v>
      </c>
      <c r="I616" s="97">
        <f t="shared" si="10"/>
        <v>3319019.1099999994</v>
      </c>
      <c r="J616" s="97">
        <f t="shared" si="10"/>
        <v>2059160819.4999995</v>
      </c>
      <c r="K616" s="97">
        <f t="shared" si="10"/>
        <v>2302705.6300000004</v>
      </c>
      <c r="L616" s="97">
        <f t="shared" si="10"/>
        <v>36824180.620000005</v>
      </c>
      <c r="M616" s="97">
        <f t="shared" si="10"/>
        <v>17847.87</v>
      </c>
      <c r="N616" s="97">
        <f t="shared" si="10"/>
        <v>1832041223.3399997</v>
      </c>
      <c r="O616" s="97">
        <f t="shared" si="10"/>
        <v>205191.13999999996</v>
      </c>
      <c r="P616" s="97">
        <f t="shared" si="10"/>
        <v>275378847.81</v>
      </c>
      <c r="Q616" s="97">
        <f t="shared" si="10"/>
        <v>746128249.17999995</v>
      </c>
      <c r="R616" s="97">
        <f t="shared" si="10"/>
        <v>711294533.3499999</v>
      </c>
      <c r="S616" s="97">
        <f t="shared" si="10"/>
        <v>5693528.6500000004</v>
      </c>
      <c r="T616" s="97">
        <f t="shared" si="10"/>
        <v>514632203.20000011</v>
      </c>
      <c r="U616" s="97">
        <f t="shared" si="10"/>
        <v>5198346.68</v>
      </c>
      <c r="V616" s="97">
        <f t="shared" si="10"/>
        <v>37730</v>
      </c>
      <c r="W616" s="97">
        <f t="shared" si="10"/>
        <v>38450.300000000003</v>
      </c>
      <c r="X616" s="97">
        <f t="shared" si="10"/>
        <v>1154961.6736000001</v>
      </c>
      <c r="Y616" s="97">
        <f t="shared" si="10"/>
        <v>29.017800000000005</v>
      </c>
      <c r="Z616" s="97">
        <f t="shared" si="10"/>
        <v>2950.5545999999999</v>
      </c>
      <c r="AA616" s="97">
        <f t="shared" si="10"/>
        <v>3025535815.8354001</v>
      </c>
      <c r="AB616" s="97">
        <f t="shared" si="10"/>
        <v>2375.9610000000002</v>
      </c>
      <c r="AC616" s="97">
        <f t="shared" si="10"/>
        <v>345161261.17899984</v>
      </c>
      <c r="AD616" s="97">
        <f t="shared" si="10"/>
        <v>3783394.9580000006</v>
      </c>
      <c r="AE616" s="97">
        <f t="shared" si="10"/>
        <v>2025846461.620801</v>
      </c>
      <c r="AF616" s="97">
        <f t="shared" si="10"/>
        <v>2816.9903999999997</v>
      </c>
      <c r="AG616" s="97">
        <f t="shared" si="10"/>
        <v>0.21</v>
      </c>
      <c r="AH616" s="97">
        <f t="shared" si="10"/>
        <v>5196900.0159999998</v>
      </c>
      <c r="AI616" s="97">
        <f t="shared" si="10"/>
        <v>2240172.0334000001</v>
      </c>
      <c r="AJ616" s="97">
        <f t="shared" si="10"/>
        <v>15659546754.700008</v>
      </c>
    </row>
    <row r="617" spans="1:39" ht="15.75" thickTop="1">
      <c r="A617" s="43"/>
      <c r="B617" s="44"/>
      <c r="C617" s="45"/>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7"/>
    </row>
    <row r="620" spans="1:39" s="39" customFormat="1" hidden="1"/>
    <row r="621" spans="1:39" hidden="1">
      <c r="E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row>
    <row r="622" spans="1:39" hidden="1">
      <c r="D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row>
    <row r="623" spans="1:39" hidden="1">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row>
    <row r="624" spans="1:39" hidden="1"/>
    <row r="625" spans="3:36" ht="15.75" hidden="1" thickBot="1">
      <c r="C625" s="41"/>
      <c r="D625" s="42"/>
      <c r="E625" s="42"/>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0"/>
    </row>
    <row r="626" spans="3:36" hidden="1">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row>
    <row r="627" spans="3:36">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40"/>
    </row>
    <row r="628" spans="3:36">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row>
  </sheetData>
  <sheetProtection algorithmName="SHA-512" hashValue="HanzzG+uvH8pER+4j8/HzB0bYNAdTyt5MDUQLcRr2Fzm7s2OeYD/Y2b9vNV+MZC4Fitpk2tbi//lhh9Gz4D6OQ==" saltValue="rdy++Wpmn1s8XsuiYoHBsg==" spinCount="100000" sheet="1" objects="1" scenarios="1" formatCells="0" formatColumns="0" formatRows="0" sort="0" autoFilter="0" pivotTables="0"/>
  <autoFilter ref="A12:AJ614"/>
  <mergeCells count="6">
    <mergeCell ref="D11:U11"/>
    <mergeCell ref="V11:AI11"/>
    <mergeCell ref="A7:AJ7"/>
    <mergeCell ref="A8:AJ8"/>
    <mergeCell ref="A9:AJ9"/>
    <mergeCell ref="A10:AJ10"/>
  </mergeCells>
  <printOptions horizontalCentered="1"/>
  <pageMargins left="0.19685039370078741" right="0.44" top="0.47244094488188981" bottom="0.23622047244094491" header="0.31496062992125984" footer="0.23622047244094491"/>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16</vt:i4>
      </vt:variant>
    </vt:vector>
  </HeadingPairs>
  <TitlesOfParts>
    <vt:vector size="27" baseType="lpstr">
      <vt:lpstr>FORM. 9</vt:lpstr>
      <vt:lpstr>CONCEPTOS</vt:lpstr>
      <vt:lpstr>bd_lista</vt:lpstr>
      <vt:lpstr>RESUMEN</vt:lpstr>
      <vt:lpstr>CONCEPTOS..</vt:lpstr>
      <vt:lpstr>CUT Bs.</vt:lpstr>
      <vt:lpstr>CUT $us</vt:lpstr>
      <vt:lpstr>TRL Bs</vt:lpstr>
      <vt:lpstr>TRL $us</vt:lpstr>
      <vt:lpstr>CDI</vt:lpstr>
      <vt:lpstr>LISTA</vt:lpstr>
      <vt:lpstr>CDI!Área_de_impresión</vt:lpstr>
      <vt:lpstr>CONCEPTOS!Área_de_impresión</vt:lpstr>
      <vt:lpstr>CONCEPTOS..!Área_de_impresión</vt:lpstr>
      <vt:lpstr>'CUT $us'!Área_de_impresión</vt:lpstr>
      <vt:lpstr>'CUT Bs.'!Área_de_impresión</vt:lpstr>
      <vt:lpstr>'FORM. 9'!Área_de_impresión</vt:lpstr>
      <vt:lpstr>LISTA!Área_de_impresión</vt:lpstr>
      <vt:lpstr>RESUMEN!Área_de_impresión</vt:lpstr>
      <vt:lpstr>'TRL Bs'!Área_de_impresión</vt:lpstr>
      <vt:lpstr>CDI!Títulos_a_imprimir</vt:lpstr>
      <vt:lpstr>'CUT $us'!Títulos_a_imprimir</vt:lpstr>
      <vt:lpstr>'CUT Bs.'!Títulos_a_imprimir</vt:lpstr>
      <vt:lpstr>LISTA!Títulos_a_imprimir</vt:lpstr>
      <vt:lpstr>RESUMEN!Títulos_a_imprimir</vt:lpstr>
      <vt:lpstr>'TRL $us'!Títulos_a_imprimir</vt:lpstr>
      <vt:lpstr>'TRL Bs'!Títulos_a_imprimir</vt:lpstr>
    </vt:vector>
  </TitlesOfParts>
  <Company>MEFP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dc:creator>
  <cp:lastModifiedBy>Pablo Roberto Laura Soto</cp:lastModifiedBy>
  <cp:lastPrinted>2017-04-20T22:03:14Z</cp:lastPrinted>
  <dcterms:created xsi:type="dcterms:W3CDTF">2014-07-03T21:21:01Z</dcterms:created>
  <dcterms:modified xsi:type="dcterms:W3CDTF">2017-06-07T00:18:10Z</dcterms:modified>
</cp:coreProperties>
</file>